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hangar-b551\Downloads\Carbon Downloads\"/>
    </mc:Choice>
  </mc:AlternateContent>
  <xr:revisionPtr revIDLastSave="0" documentId="8_{42381C30-894D-4CF8-B6DE-78D6881ABA75}" xr6:coauthVersionLast="47" xr6:coauthVersionMax="47" xr10:uidLastSave="{00000000-0000-0000-0000-000000000000}"/>
  <bookViews>
    <workbookView xWindow="-110" yWindow="-110" windowWidth="22780" windowHeight="14540" tabRatio="697" xr2:uid="{1EEF39A2-D8E8-0E4D-80CF-6CF4C7502295}"/>
  </bookViews>
  <sheets>
    <sheet name="Start" sheetId="9" r:id="rId1"/>
    <sheet name="Ground Travel" sheetId="8" r:id="rId2"/>
    <sheet name="Air Travel" sheetId="11" r:id="rId3"/>
    <sheet name="Output" sheetId="14" r:id="rId4"/>
    <sheet name="_air_calcs" sheetId="3" state="hidden" r:id="rId5"/>
    <sheet name="_summarize" sheetId="13" state="hidden" r:id="rId6"/>
    <sheet name="_airports" sheetId="4" state="hidden" r:id="rId7"/>
    <sheet name="_lookups" sheetId="2" state="hidden" r:id="rId8"/>
  </sheets>
  <definedNames>
    <definedName name="_xlnm._FilterDatabase" localSheetId="4" hidden="1">_air_calcs!$B$3:$U$27</definedName>
    <definedName name="_xlnm._FilterDatabase" localSheetId="6" hidden="1">_airports!$A$1:$N$9226</definedName>
    <definedName name="_xlnm._FilterDatabase" localSheetId="5" hidden="1">_summarize!$B$3:$G$219</definedName>
    <definedName name="_xlnm._FilterDatabase" localSheetId="2" hidden="1">'Air Travel'!$B$3:$L$253</definedName>
    <definedName name="_xlnm._FilterDatabase" localSheetId="1" hidden="1">'Ground Travel'!$B$3:$Q$27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448" i="14" l="1"/>
  <c r="E447" i="14"/>
  <c r="E446" i="14"/>
  <c r="E445" i="14"/>
  <c r="E444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10" i="14"/>
  <c r="E409" i="14"/>
  <c r="E408" i="14"/>
  <c r="E407" i="14"/>
  <c r="E406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72" i="14"/>
  <c r="E371" i="14"/>
  <c r="E370" i="14"/>
  <c r="E369" i="14"/>
  <c r="E368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34" i="14"/>
  <c r="E333" i="14"/>
  <c r="E332" i="14"/>
  <c r="E331" i="14"/>
  <c r="E330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296" i="14"/>
  <c r="E295" i="14"/>
  <c r="E294" i="14"/>
  <c r="E293" i="14"/>
  <c r="E292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58" i="14"/>
  <c r="E257" i="14"/>
  <c r="E256" i="14"/>
  <c r="E255" i="14"/>
  <c r="E254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20" i="14"/>
  <c r="E219" i="14"/>
  <c r="E218" i="14"/>
  <c r="E217" i="14"/>
  <c r="E216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82" i="14"/>
  <c r="E181" i="14"/>
  <c r="E180" i="14"/>
  <c r="E179" i="14"/>
  <c r="E178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44" i="14"/>
  <c r="E143" i="14"/>
  <c r="E142" i="14"/>
  <c r="E141" i="14"/>
  <c r="E140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06" i="14"/>
  <c r="E105" i="14"/>
  <c r="E104" i="14"/>
  <c r="E103" i="14"/>
  <c r="E102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68" i="14"/>
  <c r="E67" i="14"/>
  <c r="E66" i="14"/>
  <c r="E65" i="14"/>
  <c r="E64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30" i="14"/>
  <c r="E29" i="14"/>
  <c r="E28" i="14"/>
  <c r="E27" i="14"/>
  <c r="E26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P4" i="13"/>
  <c r="H10" i="2"/>
  <c r="H11" i="2"/>
  <c r="H24" i="2"/>
  <c r="H19" i="2"/>
  <c r="H14" i="2"/>
  <c r="H23" i="2"/>
  <c r="H22" i="2"/>
  <c r="H21" i="2"/>
  <c r="H20" i="2"/>
  <c r="H18" i="2"/>
  <c r="H17" i="2"/>
  <c r="H16" i="2"/>
  <c r="H15" i="2"/>
  <c r="H13" i="2"/>
  <c r="H12" i="2"/>
  <c r="P5" i="13" l="1"/>
  <c r="C11" i="14"/>
  <c r="C19" i="14"/>
  <c r="C27" i="14"/>
  <c r="C35" i="14"/>
  <c r="C31" i="14"/>
  <c r="C39" i="14"/>
  <c r="C16" i="14"/>
  <c r="C12" i="14"/>
  <c r="C20" i="14"/>
  <c r="C28" i="14"/>
  <c r="C36" i="14"/>
  <c r="C15" i="14"/>
  <c r="C24" i="14"/>
  <c r="C5" i="14"/>
  <c r="C13" i="14"/>
  <c r="C21" i="14"/>
  <c r="C29" i="14"/>
  <c r="C37" i="14"/>
  <c r="C23" i="14"/>
  <c r="C8" i="14"/>
  <c r="C6" i="14"/>
  <c r="C14" i="14"/>
  <c r="C22" i="14"/>
  <c r="C30" i="14"/>
  <c r="C38" i="14"/>
  <c r="C7" i="14"/>
  <c r="C32" i="14"/>
  <c r="C40" i="14"/>
  <c r="C33" i="14"/>
  <c r="C25" i="14"/>
  <c r="C34" i="14"/>
  <c r="C18" i="14"/>
  <c r="C26" i="14"/>
  <c r="C9" i="14"/>
  <c r="C4" i="14"/>
  <c r="C10" i="14"/>
  <c r="C17" i="14"/>
  <c r="P6" i="13" l="1"/>
  <c r="C50" i="14"/>
  <c r="C58" i="14"/>
  <c r="C66" i="14"/>
  <c r="C74" i="14"/>
  <c r="C54" i="14"/>
  <c r="C78" i="14"/>
  <c r="C43" i="14"/>
  <c r="C51" i="14"/>
  <c r="C59" i="14"/>
  <c r="C67" i="14"/>
  <c r="C75" i="14"/>
  <c r="C70" i="14"/>
  <c r="C71" i="14"/>
  <c r="C44" i="14"/>
  <c r="C52" i="14"/>
  <c r="C60" i="14"/>
  <c r="C68" i="14"/>
  <c r="C76" i="14"/>
  <c r="C46" i="14"/>
  <c r="C45" i="14"/>
  <c r="C53" i="14"/>
  <c r="C61" i="14"/>
  <c r="C69" i="14"/>
  <c r="C77" i="14"/>
  <c r="C62" i="14"/>
  <c r="C55" i="14"/>
  <c r="C42" i="14"/>
  <c r="C47" i="14"/>
  <c r="C72" i="14"/>
  <c r="C57" i="14"/>
  <c r="C48" i="14"/>
  <c r="C73" i="14"/>
  <c r="C63" i="14"/>
  <c r="C49" i="14"/>
  <c r="C56" i="14"/>
  <c r="C64" i="14"/>
  <c r="C65" i="14"/>
  <c r="P3" i="3"/>
  <c r="J3" i="11"/>
  <c r="L3" i="8"/>
  <c r="J3" i="8"/>
  <c r="C9" i="9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4" i="3"/>
  <c r="P7" i="13" l="1"/>
  <c r="C85" i="14"/>
  <c r="C93" i="14"/>
  <c r="C101" i="14"/>
  <c r="C109" i="14"/>
  <c r="C80" i="14"/>
  <c r="C97" i="14"/>
  <c r="C98" i="14"/>
  <c r="C86" i="14"/>
  <c r="C94" i="14"/>
  <c r="C102" i="14"/>
  <c r="C110" i="14"/>
  <c r="C105" i="14"/>
  <c r="C114" i="14"/>
  <c r="C87" i="14"/>
  <c r="C95" i="14"/>
  <c r="C103" i="14"/>
  <c r="C111" i="14"/>
  <c r="C89" i="14"/>
  <c r="C82" i="14"/>
  <c r="C106" i="14"/>
  <c r="C88" i="14"/>
  <c r="C96" i="14"/>
  <c r="C104" i="14"/>
  <c r="C112" i="14"/>
  <c r="C81" i="14"/>
  <c r="C113" i="14"/>
  <c r="C90" i="14"/>
  <c r="C91" i="14"/>
  <c r="C108" i="14"/>
  <c r="C92" i="14"/>
  <c r="C107" i="14"/>
  <c r="C115" i="14"/>
  <c r="C99" i="14"/>
  <c r="C100" i="14"/>
  <c r="C83" i="14"/>
  <c r="C84" i="14"/>
  <c r="C116" i="14"/>
  <c r="Q27" i="3"/>
  <c r="F5" i="3"/>
  <c r="G5" i="3"/>
  <c r="H5" i="3"/>
  <c r="F6" i="3"/>
  <c r="G6" i="3"/>
  <c r="H6" i="3"/>
  <c r="F7" i="3"/>
  <c r="G7" i="3"/>
  <c r="H7" i="3"/>
  <c r="F8" i="3"/>
  <c r="G8" i="3"/>
  <c r="H8" i="3"/>
  <c r="F9" i="3"/>
  <c r="G9" i="3"/>
  <c r="H9" i="3"/>
  <c r="F10" i="3"/>
  <c r="G10" i="3"/>
  <c r="H10" i="3"/>
  <c r="F11" i="3"/>
  <c r="G11" i="3"/>
  <c r="H11" i="3"/>
  <c r="F12" i="3"/>
  <c r="G12" i="3"/>
  <c r="H12" i="3"/>
  <c r="F13" i="3"/>
  <c r="G13" i="3"/>
  <c r="H13" i="3"/>
  <c r="F14" i="3"/>
  <c r="G14" i="3"/>
  <c r="H14" i="3"/>
  <c r="F15" i="3"/>
  <c r="G15" i="3"/>
  <c r="H15" i="3"/>
  <c r="F16" i="3"/>
  <c r="G16" i="3"/>
  <c r="H16" i="3"/>
  <c r="F17" i="3"/>
  <c r="G17" i="3"/>
  <c r="H17" i="3"/>
  <c r="F18" i="3"/>
  <c r="G18" i="3"/>
  <c r="H18" i="3"/>
  <c r="F19" i="3"/>
  <c r="G19" i="3"/>
  <c r="H19" i="3"/>
  <c r="F20" i="3"/>
  <c r="G20" i="3"/>
  <c r="H20" i="3"/>
  <c r="F21" i="3"/>
  <c r="G21" i="3"/>
  <c r="H21" i="3"/>
  <c r="F22" i="3"/>
  <c r="G22" i="3"/>
  <c r="H22" i="3"/>
  <c r="F23" i="3"/>
  <c r="G23" i="3"/>
  <c r="H23" i="3"/>
  <c r="F24" i="3"/>
  <c r="G24" i="3"/>
  <c r="H24" i="3"/>
  <c r="F25" i="3"/>
  <c r="G25" i="3"/>
  <c r="H25" i="3"/>
  <c r="F26" i="3"/>
  <c r="G26" i="3"/>
  <c r="H26" i="3"/>
  <c r="F27" i="3"/>
  <c r="G27" i="3"/>
  <c r="H27" i="3"/>
  <c r="F28" i="3"/>
  <c r="G28" i="3"/>
  <c r="H28" i="3"/>
  <c r="F29" i="3"/>
  <c r="G29" i="3"/>
  <c r="H29" i="3"/>
  <c r="F30" i="3"/>
  <c r="G30" i="3"/>
  <c r="H30" i="3"/>
  <c r="F31" i="3"/>
  <c r="G31" i="3"/>
  <c r="H31" i="3"/>
  <c r="F32" i="3"/>
  <c r="G32" i="3"/>
  <c r="H32" i="3"/>
  <c r="F33" i="3"/>
  <c r="G33" i="3"/>
  <c r="H33" i="3"/>
  <c r="F34" i="3"/>
  <c r="G34" i="3"/>
  <c r="H34" i="3"/>
  <c r="F35" i="3"/>
  <c r="G35" i="3"/>
  <c r="H35" i="3"/>
  <c r="F36" i="3"/>
  <c r="G36" i="3"/>
  <c r="H36" i="3"/>
  <c r="F37" i="3"/>
  <c r="G37" i="3"/>
  <c r="H37" i="3"/>
  <c r="F38" i="3"/>
  <c r="G38" i="3"/>
  <c r="H38" i="3"/>
  <c r="F39" i="3"/>
  <c r="G39" i="3"/>
  <c r="H39" i="3"/>
  <c r="F40" i="3"/>
  <c r="G40" i="3"/>
  <c r="H40" i="3"/>
  <c r="F41" i="3"/>
  <c r="G41" i="3"/>
  <c r="H41" i="3"/>
  <c r="F42" i="3"/>
  <c r="G42" i="3"/>
  <c r="H42" i="3"/>
  <c r="F43" i="3"/>
  <c r="G43" i="3"/>
  <c r="H43" i="3"/>
  <c r="F44" i="3"/>
  <c r="G44" i="3"/>
  <c r="H44" i="3"/>
  <c r="F45" i="3"/>
  <c r="G45" i="3"/>
  <c r="H45" i="3"/>
  <c r="F46" i="3"/>
  <c r="G46" i="3"/>
  <c r="H46" i="3"/>
  <c r="F47" i="3"/>
  <c r="G47" i="3"/>
  <c r="H47" i="3"/>
  <c r="F48" i="3"/>
  <c r="G48" i="3"/>
  <c r="H48" i="3"/>
  <c r="F49" i="3"/>
  <c r="G49" i="3"/>
  <c r="H49" i="3"/>
  <c r="F50" i="3"/>
  <c r="G50" i="3"/>
  <c r="H50" i="3"/>
  <c r="F51" i="3"/>
  <c r="G51" i="3"/>
  <c r="H51" i="3"/>
  <c r="F52" i="3"/>
  <c r="G52" i="3"/>
  <c r="H52" i="3"/>
  <c r="F53" i="3"/>
  <c r="G53" i="3"/>
  <c r="H53" i="3"/>
  <c r="F54" i="3"/>
  <c r="G54" i="3"/>
  <c r="H54" i="3"/>
  <c r="F55" i="3"/>
  <c r="G55" i="3"/>
  <c r="H55" i="3"/>
  <c r="F56" i="3"/>
  <c r="G56" i="3"/>
  <c r="H56" i="3"/>
  <c r="F57" i="3"/>
  <c r="G57" i="3"/>
  <c r="H57" i="3"/>
  <c r="F58" i="3"/>
  <c r="G58" i="3"/>
  <c r="H58" i="3"/>
  <c r="F59" i="3"/>
  <c r="G59" i="3"/>
  <c r="H59" i="3"/>
  <c r="F60" i="3"/>
  <c r="G60" i="3"/>
  <c r="H60" i="3"/>
  <c r="F61" i="3"/>
  <c r="G61" i="3"/>
  <c r="H61" i="3"/>
  <c r="F62" i="3"/>
  <c r="G62" i="3"/>
  <c r="H62" i="3"/>
  <c r="F63" i="3"/>
  <c r="G63" i="3"/>
  <c r="H63" i="3"/>
  <c r="F64" i="3"/>
  <c r="G64" i="3"/>
  <c r="H64" i="3"/>
  <c r="F65" i="3"/>
  <c r="G65" i="3"/>
  <c r="H65" i="3"/>
  <c r="F66" i="3"/>
  <c r="G66" i="3"/>
  <c r="H66" i="3"/>
  <c r="F67" i="3"/>
  <c r="G67" i="3"/>
  <c r="H67" i="3"/>
  <c r="F68" i="3"/>
  <c r="G68" i="3"/>
  <c r="H68" i="3"/>
  <c r="F69" i="3"/>
  <c r="G69" i="3"/>
  <c r="H69" i="3"/>
  <c r="F70" i="3"/>
  <c r="G70" i="3"/>
  <c r="H70" i="3"/>
  <c r="F71" i="3"/>
  <c r="G71" i="3"/>
  <c r="H71" i="3"/>
  <c r="F72" i="3"/>
  <c r="G72" i="3"/>
  <c r="H72" i="3"/>
  <c r="F73" i="3"/>
  <c r="G73" i="3"/>
  <c r="H73" i="3"/>
  <c r="F74" i="3"/>
  <c r="G74" i="3"/>
  <c r="H74" i="3"/>
  <c r="F75" i="3"/>
  <c r="G75" i="3"/>
  <c r="H75" i="3"/>
  <c r="F76" i="3"/>
  <c r="G76" i="3"/>
  <c r="H76" i="3"/>
  <c r="F77" i="3"/>
  <c r="G77" i="3"/>
  <c r="H77" i="3"/>
  <c r="F78" i="3"/>
  <c r="G78" i="3"/>
  <c r="H78" i="3"/>
  <c r="F79" i="3"/>
  <c r="G79" i="3"/>
  <c r="H79" i="3"/>
  <c r="F80" i="3"/>
  <c r="G80" i="3"/>
  <c r="H80" i="3"/>
  <c r="F81" i="3"/>
  <c r="G81" i="3"/>
  <c r="H81" i="3"/>
  <c r="F82" i="3"/>
  <c r="G82" i="3"/>
  <c r="H82" i="3"/>
  <c r="F83" i="3"/>
  <c r="G83" i="3"/>
  <c r="H83" i="3"/>
  <c r="F84" i="3"/>
  <c r="G84" i="3"/>
  <c r="H84" i="3"/>
  <c r="F85" i="3"/>
  <c r="G85" i="3"/>
  <c r="H85" i="3"/>
  <c r="F86" i="3"/>
  <c r="G86" i="3"/>
  <c r="H86" i="3"/>
  <c r="F87" i="3"/>
  <c r="G87" i="3"/>
  <c r="H87" i="3"/>
  <c r="F88" i="3"/>
  <c r="G88" i="3"/>
  <c r="H88" i="3"/>
  <c r="F89" i="3"/>
  <c r="G89" i="3"/>
  <c r="H89" i="3"/>
  <c r="F90" i="3"/>
  <c r="G90" i="3"/>
  <c r="H90" i="3"/>
  <c r="F91" i="3"/>
  <c r="G91" i="3"/>
  <c r="H91" i="3"/>
  <c r="F92" i="3"/>
  <c r="G92" i="3"/>
  <c r="H92" i="3"/>
  <c r="F93" i="3"/>
  <c r="G93" i="3"/>
  <c r="H93" i="3"/>
  <c r="F94" i="3"/>
  <c r="G94" i="3"/>
  <c r="H94" i="3"/>
  <c r="F95" i="3"/>
  <c r="G95" i="3"/>
  <c r="H95" i="3"/>
  <c r="F96" i="3"/>
  <c r="G96" i="3"/>
  <c r="H96" i="3"/>
  <c r="F97" i="3"/>
  <c r="G97" i="3"/>
  <c r="H97" i="3"/>
  <c r="F98" i="3"/>
  <c r="G98" i="3"/>
  <c r="H98" i="3"/>
  <c r="F99" i="3"/>
  <c r="G99" i="3"/>
  <c r="H99" i="3"/>
  <c r="F100" i="3"/>
  <c r="G100" i="3"/>
  <c r="H100" i="3"/>
  <c r="F101" i="3"/>
  <c r="G101" i="3"/>
  <c r="H101" i="3"/>
  <c r="F102" i="3"/>
  <c r="G102" i="3"/>
  <c r="H102" i="3"/>
  <c r="F103" i="3"/>
  <c r="G103" i="3"/>
  <c r="H103" i="3"/>
  <c r="F104" i="3"/>
  <c r="G104" i="3"/>
  <c r="H104" i="3"/>
  <c r="F105" i="3"/>
  <c r="G105" i="3"/>
  <c r="H105" i="3"/>
  <c r="F106" i="3"/>
  <c r="G106" i="3"/>
  <c r="H106" i="3"/>
  <c r="F107" i="3"/>
  <c r="G107" i="3"/>
  <c r="H107" i="3"/>
  <c r="F108" i="3"/>
  <c r="G108" i="3"/>
  <c r="H108" i="3"/>
  <c r="F109" i="3"/>
  <c r="G109" i="3"/>
  <c r="H109" i="3"/>
  <c r="F110" i="3"/>
  <c r="G110" i="3"/>
  <c r="H110" i="3"/>
  <c r="F111" i="3"/>
  <c r="G111" i="3"/>
  <c r="H111" i="3"/>
  <c r="F112" i="3"/>
  <c r="G112" i="3"/>
  <c r="H112" i="3"/>
  <c r="F113" i="3"/>
  <c r="G113" i="3"/>
  <c r="H113" i="3"/>
  <c r="F114" i="3"/>
  <c r="G114" i="3"/>
  <c r="H114" i="3"/>
  <c r="F115" i="3"/>
  <c r="G115" i="3"/>
  <c r="H115" i="3"/>
  <c r="F116" i="3"/>
  <c r="G116" i="3"/>
  <c r="H116" i="3"/>
  <c r="F117" i="3"/>
  <c r="G117" i="3"/>
  <c r="H117" i="3"/>
  <c r="F118" i="3"/>
  <c r="G118" i="3"/>
  <c r="H118" i="3"/>
  <c r="F119" i="3"/>
  <c r="G119" i="3"/>
  <c r="H119" i="3"/>
  <c r="F120" i="3"/>
  <c r="G120" i="3"/>
  <c r="H120" i="3"/>
  <c r="F121" i="3"/>
  <c r="G121" i="3"/>
  <c r="H121" i="3"/>
  <c r="F122" i="3"/>
  <c r="G122" i="3"/>
  <c r="H122" i="3"/>
  <c r="F123" i="3"/>
  <c r="G123" i="3"/>
  <c r="H123" i="3"/>
  <c r="F124" i="3"/>
  <c r="G124" i="3"/>
  <c r="H124" i="3"/>
  <c r="F125" i="3"/>
  <c r="G125" i="3"/>
  <c r="H125" i="3"/>
  <c r="F126" i="3"/>
  <c r="G126" i="3"/>
  <c r="H126" i="3"/>
  <c r="F127" i="3"/>
  <c r="G127" i="3"/>
  <c r="H127" i="3"/>
  <c r="F128" i="3"/>
  <c r="G128" i="3"/>
  <c r="H128" i="3"/>
  <c r="F129" i="3"/>
  <c r="G129" i="3"/>
  <c r="H129" i="3"/>
  <c r="F130" i="3"/>
  <c r="G130" i="3"/>
  <c r="H130" i="3"/>
  <c r="F131" i="3"/>
  <c r="G131" i="3"/>
  <c r="H131" i="3"/>
  <c r="F132" i="3"/>
  <c r="G132" i="3"/>
  <c r="H132" i="3"/>
  <c r="F133" i="3"/>
  <c r="G133" i="3"/>
  <c r="H133" i="3"/>
  <c r="F134" i="3"/>
  <c r="G134" i="3"/>
  <c r="H134" i="3"/>
  <c r="F135" i="3"/>
  <c r="G135" i="3"/>
  <c r="H135" i="3"/>
  <c r="F136" i="3"/>
  <c r="G136" i="3"/>
  <c r="H136" i="3"/>
  <c r="F137" i="3"/>
  <c r="G137" i="3"/>
  <c r="H137" i="3"/>
  <c r="F138" i="3"/>
  <c r="G138" i="3"/>
  <c r="H138" i="3"/>
  <c r="F139" i="3"/>
  <c r="G139" i="3"/>
  <c r="H139" i="3"/>
  <c r="F140" i="3"/>
  <c r="G140" i="3"/>
  <c r="H140" i="3"/>
  <c r="F141" i="3"/>
  <c r="G141" i="3"/>
  <c r="H141" i="3"/>
  <c r="F142" i="3"/>
  <c r="G142" i="3"/>
  <c r="H142" i="3"/>
  <c r="F143" i="3"/>
  <c r="G143" i="3"/>
  <c r="H143" i="3"/>
  <c r="F144" i="3"/>
  <c r="G144" i="3"/>
  <c r="H144" i="3"/>
  <c r="F145" i="3"/>
  <c r="G145" i="3"/>
  <c r="H145" i="3"/>
  <c r="F146" i="3"/>
  <c r="G146" i="3"/>
  <c r="H146" i="3"/>
  <c r="F147" i="3"/>
  <c r="G147" i="3"/>
  <c r="H147" i="3"/>
  <c r="F148" i="3"/>
  <c r="G148" i="3"/>
  <c r="H148" i="3"/>
  <c r="F149" i="3"/>
  <c r="G149" i="3"/>
  <c r="H149" i="3"/>
  <c r="F150" i="3"/>
  <c r="G150" i="3"/>
  <c r="H150" i="3"/>
  <c r="F151" i="3"/>
  <c r="G151" i="3"/>
  <c r="H151" i="3"/>
  <c r="F152" i="3"/>
  <c r="G152" i="3"/>
  <c r="H152" i="3"/>
  <c r="F153" i="3"/>
  <c r="G153" i="3"/>
  <c r="H153" i="3"/>
  <c r="F154" i="3"/>
  <c r="G154" i="3"/>
  <c r="H154" i="3"/>
  <c r="F155" i="3"/>
  <c r="G155" i="3"/>
  <c r="H155" i="3"/>
  <c r="F156" i="3"/>
  <c r="G156" i="3"/>
  <c r="H156" i="3"/>
  <c r="F157" i="3"/>
  <c r="G157" i="3"/>
  <c r="H157" i="3"/>
  <c r="F158" i="3"/>
  <c r="G158" i="3"/>
  <c r="H158" i="3"/>
  <c r="F159" i="3"/>
  <c r="G159" i="3"/>
  <c r="H159" i="3"/>
  <c r="F160" i="3"/>
  <c r="G160" i="3"/>
  <c r="H160" i="3"/>
  <c r="F161" i="3"/>
  <c r="G161" i="3"/>
  <c r="H161" i="3"/>
  <c r="F162" i="3"/>
  <c r="G162" i="3"/>
  <c r="H162" i="3"/>
  <c r="F163" i="3"/>
  <c r="G163" i="3"/>
  <c r="H163" i="3"/>
  <c r="F164" i="3"/>
  <c r="G164" i="3"/>
  <c r="H164" i="3"/>
  <c r="F165" i="3"/>
  <c r="G165" i="3"/>
  <c r="H165" i="3"/>
  <c r="F166" i="3"/>
  <c r="G166" i="3"/>
  <c r="H166" i="3"/>
  <c r="F167" i="3"/>
  <c r="G167" i="3"/>
  <c r="H167" i="3"/>
  <c r="F168" i="3"/>
  <c r="G168" i="3"/>
  <c r="H168" i="3"/>
  <c r="F169" i="3"/>
  <c r="G169" i="3"/>
  <c r="H169" i="3"/>
  <c r="F170" i="3"/>
  <c r="G170" i="3"/>
  <c r="H170" i="3"/>
  <c r="F171" i="3"/>
  <c r="G171" i="3"/>
  <c r="H171" i="3"/>
  <c r="F172" i="3"/>
  <c r="G172" i="3"/>
  <c r="H172" i="3"/>
  <c r="F173" i="3"/>
  <c r="G173" i="3"/>
  <c r="H173" i="3"/>
  <c r="F174" i="3"/>
  <c r="G174" i="3"/>
  <c r="H174" i="3"/>
  <c r="F175" i="3"/>
  <c r="G175" i="3"/>
  <c r="H175" i="3"/>
  <c r="F176" i="3"/>
  <c r="G176" i="3"/>
  <c r="H176" i="3"/>
  <c r="F177" i="3"/>
  <c r="G177" i="3"/>
  <c r="H177" i="3"/>
  <c r="F178" i="3"/>
  <c r="G178" i="3"/>
  <c r="H178" i="3"/>
  <c r="F179" i="3"/>
  <c r="G179" i="3"/>
  <c r="H179" i="3"/>
  <c r="F180" i="3"/>
  <c r="G180" i="3"/>
  <c r="H180" i="3"/>
  <c r="F181" i="3"/>
  <c r="G181" i="3"/>
  <c r="H181" i="3"/>
  <c r="F182" i="3"/>
  <c r="G182" i="3"/>
  <c r="H182" i="3"/>
  <c r="F183" i="3"/>
  <c r="G183" i="3"/>
  <c r="H183" i="3"/>
  <c r="F184" i="3"/>
  <c r="G184" i="3"/>
  <c r="H184" i="3"/>
  <c r="F185" i="3"/>
  <c r="G185" i="3"/>
  <c r="H185" i="3"/>
  <c r="F186" i="3"/>
  <c r="G186" i="3"/>
  <c r="H186" i="3"/>
  <c r="F187" i="3"/>
  <c r="G187" i="3"/>
  <c r="H187" i="3"/>
  <c r="F188" i="3"/>
  <c r="G188" i="3"/>
  <c r="H188" i="3"/>
  <c r="F189" i="3"/>
  <c r="G189" i="3"/>
  <c r="H189" i="3"/>
  <c r="F190" i="3"/>
  <c r="G190" i="3"/>
  <c r="H190" i="3"/>
  <c r="F191" i="3"/>
  <c r="G191" i="3"/>
  <c r="H191" i="3"/>
  <c r="F192" i="3"/>
  <c r="G192" i="3"/>
  <c r="H192" i="3"/>
  <c r="F193" i="3"/>
  <c r="G193" i="3"/>
  <c r="H193" i="3"/>
  <c r="F194" i="3"/>
  <c r="G194" i="3"/>
  <c r="H194" i="3"/>
  <c r="F195" i="3"/>
  <c r="G195" i="3"/>
  <c r="H195" i="3"/>
  <c r="F196" i="3"/>
  <c r="G196" i="3"/>
  <c r="H196" i="3"/>
  <c r="F197" i="3"/>
  <c r="G197" i="3"/>
  <c r="H197" i="3"/>
  <c r="F198" i="3"/>
  <c r="G198" i="3"/>
  <c r="H198" i="3"/>
  <c r="F199" i="3"/>
  <c r="G199" i="3"/>
  <c r="H199" i="3"/>
  <c r="F200" i="3"/>
  <c r="G200" i="3"/>
  <c r="H200" i="3"/>
  <c r="F201" i="3"/>
  <c r="G201" i="3"/>
  <c r="H201" i="3"/>
  <c r="F202" i="3"/>
  <c r="G202" i="3"/>
  <c r="H202" i="3"/>
  <c r="F203" i="3"/>
  <c r="G203" i="3"/>
  <c r="H203" i="3"/>
  <c r="F204" i="3"/>
  <c r="G204" i="3"/>
  <c r="H204" i="3"/>
  <c r="F205" i="3"/>
  <c r="G205" i="3"/>
  <c r="H205" i="3"/>
  <c r="F206" i="3"/>
  <c r="G206" i="3"/>
  <c r="H206" i="3"/>
  <c r="F207" i="3"/>
  <c r="G207" i="3"/>
  <c r="H207" i="3"/>
  <c r="F208" i="3"/>
  <c r="G208" i="3"/>
  <c r="H208" i="3"/>
  <c r="F209" i="3"/>
  <c r="G209" i="3"/>
  <c r="H209" i="3"/>
  <c r="F210" i="3"/>
  <c r="G210" i="3"/>
  <c r="H210" i="3"/>
  <c r="F211" i="3"/>
  <c r="G211" i="3"/>
  <c r="H211" i="3"/>
  <c r="F212" i="3"/>
  <c r="G212" i="3"/>
  <c r="H212" i="3"/>
  <c r="F213" i="3"/>
  <c r="G213" i="3"/>
  <c r="H213" i="3"/>
  <c r="F214" i="3"/>
  <c r="G214" i="3"/>
  <c r="H214" i="3"/>
  <c r="F215" i="3"/>
  <c r="G215" i="3"/>
  <c r="H215" i="3"/>
  <c r="F216" i="3"/>
  <c r="G216" i="3"/>
  <c r="H216" i="3"/>
  <c r="F217" i="3"/>
  <c r="G217" i="3"/>
  <c r="H217" i="3"/>
  <c r="F218" i="3"/>
  <c r="G218" i="3"/>
  <c r="H218" i="3"/>
  <c r="F219" i="3"/>
  <c r="G219" i="3"/>
  <c r="H219" i="3"/>
  <c r="F220" i="3"/>
  <c r="G220" i="3"/>
  <c r="H220" i="3"/>
  <c r="F221" i="3"/>
  <c r="G221" i="3"/>
  <c r="H221" i="3"/>
  <c r="F222" i="3"/>
  <c r="G222" i="3"/>
  <c r="H222" i="3"/>
  <c r="F223" i="3"/>
  <c r="G223" i="3"/>
  <c r="H223" i="3"/>
  <c r="F224" i="3"/>
  <c r="G224" i="3"/>
  <c r="H224" i="3"/>
  <c r="F225" i="3"/>
  <c r="G225" i="3"/>
  <c r="H225" i="3"/>
  <c r="F226" i="3"/>
  <c r="G226" i="3"/>
  <c r="H226" i="3"/>
  <c r="F227" i="3"/>
  <c r="G227" i="3"/>
  <c r="H227" i="3"/>
  <c r="F228" i="3"/>
  <c r="G228" i="3"/>
  <c r="H228" i="3"/>
  <c r="F229" i="3"/>
  <c r="G229" i="3"/>
  <c r="H229" i="3"/>
  <c r="F230" i="3"/>
  <c r="G230" i="3"/>
  <c r="H230" i="3"/>
  <c r="F231" i="3"/>
  <c r="G231" i="3"/>
  <c r="H231" i="3"/>
  <c r="F232" i="3"/>
  <c r="G232" i="3"/>
  <c r="H232" i="3"/>
  <c r="F233" i="3"/>
  <c r="G233" i="3"/>
  <c r="H233" i="3"/>
  <c r="F234" i="3"/>
  <c r="G234" i="3"/>
  <c r="H234" i="3"/>
  <c r="F235" i="3"/>
  <c r="G235" i="3"/>
  <c r="H235" i="3"/>
  <c r="F236" i="3"/>
  <c r="G236" i="3"/>
  <c r="H236" i="3"/>
  <c r="F237" i="3"/>
  <c r="G237" i="3"/>
  <c r="H237" i="3"/>
  <c r="F238" i="3"/>
  <c r="G238" i="3"/>
  <c r="H238" i="3"/>
  <c r="F239" i="3"/>
  <c r="G239" i="3"/>
  <c r="H239" i="3"/>
  <c r="F240" i="3"/>
  <c r="G240" i="3"/>
  <c r="H240" i="3"/>
  <c r="F241" i="3"/>
  <c r="G241" i="3"/>
  <c r="H241" i="3"/>
  <c r="F242" i="3"/>
  <c r="G242" i="3"/>
  <c r="H242" i="3"/>
  <c r="F243" i="3"/>
  <c r="G243" i="3"/>
  <c r="H243" i="3"/>
  <c r="F244" i="3"/>
  <c r="G244" i="3"/>
  <c r="H244" i="3"/>
  <c r="F245" i="3"/>
  <c r="G245" i="3"/>
  <c r="H245" i="3"/>
  <c r="F246" i="3"/>
  <c r="G246" i="3"/>
  <c r="H246" i="3"/>
  <c r="F247" i="3"/>
  <c r="G247" i="3"/>
  <c r="H247" i="3"/>
  <c r="F248" i="3"/>
  <c r="G248" i="3"/>
  <c r="H248" i="3"/>
  <c r="F249" i="3"/>
  <c r="G249" i="3"/>
  <c r="H249" i="3"/>
  <c r="F250" i="3"/>
  <c r="G250" i="3"/>
  <c r="H250" i="3"/>
  <c r="F251" i="3"/>
  <c r="G251" i="3"/>
  <c r="H251" i="3"/>
  <c r="F252" i="3"/>
  <c r="G252" i="3"/>
  <c r="H252" i="3"/>
  <c r="F253" i="3"/>
  <c r="G253" i="3"/>
  <c r="H253" i="3"/>
  <c r="H4" i="3"/>
  <c r="G4" i="3"/>
  <c r="F4" i="3"/>
  <c r="I4" i="3" s="1"/>
  <c r="P8" i="13" l="1"/>
  <c r="C120" i="14"/>
  <c r="C128" i="14"/>
  <c r="C136" i="14"/>
  <c r="C144" i="14"/>
  <c r="C152" i="14"/>
  <c r="C132" i="14"/>
  <c r="C141" i="14"/>
  <c r="C121" i="14"/>
  <c r="C129" i="14"/>
  <c r="C137" i="14"/>
  <c r="C145" i="14"/>
  <c r="C153" i="14"/>
  <c r="C148" i="14"/>
  <c r="C149" i="14"/>
  <c r="C122" i="14"/>
  <c r="C130" i="14"/>
  <c r="C138" i="14"/>
  <c r="C146" i="14"/>
  <c r="C154" i="14"/>
  <c r="C124" i="14"/>
  <c r="C133" i="14"/>
  <c r="C123" i="14"/>
  <c r="C131" i="14"/>
  <c r="C139" i="14"/>
  <c r="C147" i="14"/>
  <c r="C118" i="14"/>
  <c r="C140" i="14"/>
  <c r="C125" i="14"/>
  <c r="C134" i="14"/>
  <c r="C150" i="14"/>
  <c r="C151" i="14"/>
  <c r="C135" i="14"/>
  <c r="C119" i="14"/>
  <c r="C126" i="14"/>
  <c r="C142" i="14"/>
  <c r="C143" i="14"/>
  <c r="C127" i="14"/>
  <c r="E8" i="9"/>
  <c r="E7" i="9"/>
  <c r="R2" i="2"/>
  <c r="R3" i="2" s="1"/>
  <c r="L5" i="8"/>
  <c r="L6" i="8"/>
  <c r="L7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68" i="8"/>
  <c r="L169" i="8"/>
  <c r="L170" i="8"/>
  <c r="L171" i="8"/>
  <c r="L172" i="8"/>
  <c r="L173" i="8"/>
  <c r="L174" i="8"/>
  <c r="L175" i="8"/>
  <c r="L176" i="8"/>
  <c r="L177" i="8"/>
  <c r="L178" i="8"/>
  <c r="L179" i="8"/>
  <c r="L180" i="8"/>
  <c r="L181" i="8"/>
  <c r="L182" i="8"/>
  <c r="L183" i="8"/>
  <c r="L184" i="8"/>
  <c r="L185" i="8"/>
  <c r="L186" i="8"/>
  <c r="L187" i="8"/>
  <c r="L188" i="8"/>
  <c r="L189" i="8"/>
  <c r="L190" i="8"/>
  <c r="L191" i="8"/>
  <c r="L192" i="8"/>
  <c r="L193" i="8"/>
  <c r="L194" i="8"/>
  <c r="L195" i="8"/>
  <c r="L196" i="8"/>
  <c r="L197" i="8"/>
  <c r="L198" i="8"/>
  <c r="L199" i="8"/>
  <c r="L200" i="8"/>
  <c r="L201" i="8"/>
  <c r="L202" i="8"/>
  <c r="L203" i="8"/>
  <c r="L204" i="8"/>
  <c r="L205" i="8"/>
  <c r="L206" i="8"/>
  <c r="L207" i="8"/>
  <c r="L208" i="8"/>
  <c r="L209" i="8"/>
  <c r="L210" i="8"/>
  <c r="L211" i="8"/>
  <c r="L212" i="8"/>
  <c r="L213" i="8"/>
  <c r="L214" i="8"/>
  <c r="L215" i="8"/>
  <c r="L216" i="8"/>
  <c r="L217" i="8"/>
  <c r="L218" i="8"/>
  <c r="L219" i="8"/>
  <c r="L220" i="8"/>
  <c r="L221" i="8"/>
  <c r="L222" i="8"/>
  <c r="L223" i="8"/>
  <c r="L224" i="8"/>
  <c r="L225" i="8"/>
  <c r="L226" i="8"/>
  <c r="L227" i="8"/>
  <c r="L228" i="8"/>
  <c r="L229" i="8"/>
  <c r="L230" i="8"/>
  <c r="L231" i="8"/>
  <c r="L232" i="8"/>
  <c r="L233" i="8"/>
  <c r="L234" i="8"/>
  <c r="L235" i="8"/>
  <c r="L236" i="8"/>
  <c r="L237" i="8"/>
  <c r="L238" i="8"/>
  <c r="L239" i="8"/>
  <c r="L240" i="8"/>
  <c r="L241" i="8"/>
  <c r="L242" i="8"/>
  <c r="L243" i="8"/>
  <c r="L244" i="8"/>
  <c r="L245" i="8"/>
  <c r="L246" i="8"/>
  <c r="L247" i="8"/>
  <c r="L248" i="8"/>
  <c r="L249" i="8"/>
  <c r="L250" i="8"/>
  <c r="L251" i="8"/>
  <c r="L252" i="8"/>
  <c r="L253" i="8"/>
  <c r="L4" i="8"/>
  <c r="S147" i="3"/>
  <c r="S163" i="3"/>
  <c r="S215" i="3"/>
  <c r="S219" i="3"/>
  <c r="S227" i="3"/>
  <c r="K252" i="8"/>
  <c r="M252" i="8"/>
  <c r="B568" i="2" s="1"/>
  <c r="N252" i="8"/>
  <c r="C568" i="2" s="1"/>
  <c r="O252" i="8"/>
  <c r="K253" i="8"/>
  <c r="M253" i="8"/>
  <c r="B569" i="2" s="1"/>
  <c r="N253" i="8"/>
  <c r="C569" i="2" s="1"/>
  <c r="O253" i="8"/>
  <c r="M5" i="8"/>
  <c r="B321" i="2" s="1"/>
  <c r="N5" i="8"/>
  <c r="M6" i="8"/>
  <c r="B322" i="2" s="1"/>
  <c r="N6" i="8"/>
  <c r="C322" i="2" s="1"/>
  <c r="M7" i="8"/>
  <c r="B323" i="2" s="1"/>
  <c r="N7" i="8"/>
  <c r="M8" i="8"/>
  <c r="B324" i="2" s="1"/>
  <c r="N8" i="8"/>
  <c r="M9" i="8"/>
  <c r="B325" i="2" s="1"/>
  <c r="N9" i="8"/>
  <c r="M10" i="8"/>
  <c r="B326" i="2" s="1"/>
  <c r="N10" i="8"/>
  <c r="M11" i="8"/>
  <c r="N11" i="8"/>
  <c r="C327" i="2" s="1"/>
  <c r="M12" i="8"/>
  <c r="N12" i="8"/>
  <c r="C328" i="2" s="1"/>
  <c r="M13" i="8"/>
  <c r="B329" i="2" s="1"/>
  <c r="N13" i="8"/>
  <c r="M14" i="8"/>
  <c r="B330" i="2" s="1"/>
  <c r="N14" i="8"/>
  <c r="M15" i="8"/>
  <c r="B331" i="2" s="1"/>
  <c r="N15" i="8"/>
  <c r="C331" i="2" s="1"/>
  <c r="M16" i="8"/>
  <c r="B332" i="2" s="1"/>
  <c r="N16" i="8"/>
  <c r="M17" i="8"/>
  <c r="B333" i="2" s="1"/>
  <c r="N17" i="8"/>
  <c r="M18" i="8"/>
  <c r="N18" i="8"/>
  <c r="C334" i="2" s="1"/>
  <c r="M19" i="8"/>
  <c r="N19" i="8"/>
  <c r="C335" i="2" s="1"/>
  <c r="M20" i="8"/>
  <c r="O20" i="8" s="1"/>
  <c r="N20" i="8"/>
  <c r="C336" i="2" s="1"/>
  <c r="M21" i="8"/>
  <c r="B337" i="2" s="1"/>
  <c r="N21" i="8"/>
  <c r="C337" i="2" s="1"/>
  <c r="M22" i="8"/>
  <c r="B338" i="2" s="1"/>
  <c r="N22" i="8"/>
  <c r="C338" i="2" s="1"/>
  <c r="M23" i="8"/>
  <c r="B339" i="2" s="1"/>
  <c r="N23" i="8"/>
  <c r="M24" i="8"/>
  <c r="B340" i="2" s="1"/>
  <c r="N24" i="8"/>
  <c r="M25" i="8"/>
  <c r="B341" i="2" s="1"/>
  <c r="N25" i="8"/>
  <c r="M26" i="8"/>
  <c r="B342" i="2" s="1"/>
  <c r="N26" i="8"/>
  <c r="C342" i="2" s="1"/>
  <c r="M27" i="8"/>
  <c r="B343" i="2" s="1"/>
  <c r="N27" i="8"/>
  <c r="C343" i="2" s="1"/>
  <c r="M28" i="8"/>
  <c r="B344" i="2" s="1"/>
  <c r="N28" i="8"/>
  <c r="C344" i="2" s="1"/>
  <c r="M29" i="8"/>
  <c r="B345" i="2" s="1"/>
  <c r="N29" i="8"/>
  <c r="C345" i="2" s="1"/>
  <c r="M30" i="8"/>
  <c r="B346" i="2" s="1"/>
  <c r="N30" i="8"/>
  <c r="C346" i="2" s="1"/>
  <c r="M31" i="8"/>
  <c r="B347" i="2" s="1"/>
  <c r="N31" i="8"/>
  <c r="C347" i="2" s="1"/>
  <c r="O31" i="8"/>
  <c r="M32" i="8"/>
  <c r="B348" i="2" s="1"/>
  <c r="N32" i="8"/>
  <c r="C348" i="2" s="1"/>
  <c r="M33" i="8"/>
  <c r="B349" i="2" s="1"/>
  <c r="N33" i="8"/>
  <c r="C349" i="2" s="1"/>
  <c r="M34" i="8"/>
  <c r="B350" i="2" s="1"/>
  <c r="N34" i="8"/>
  <c r="C350" i="2" s="1"/>
  <c r="M35" i="8"/>
  <c r="B351" i="2" s="1"/>
  <c r="N35" i="8"/>
  <c r="C351" i="2" s="1"/>
  <c r="M36" i="8"/>
  <c r="B352" i="2" s="1"/>
  <c r="N36" i="8"/>
  <c r="C352" i="2" s="1"/>
  <c r="M37" i="8"/>
  <c r="B353" i="2" s="1"/>
  <c r="N37" i="8"/>
  <c r="C353" i="2" s="1"/>
  <c r="M38" i="8"/>
  <c r="B354" i="2" s="1"/>
  <c r="N38" i="8"/>
  <c r="C354" i="2" s="1"/>
  <c r="M39" i="8"/>
  <c r="B355" i="2" s="1"/>
  <c r="N39" i="8"/>
  <c r="C355" i="2" s="1"/>
  <c r="M40" i="8"/>
  <c r="B356" i="2" s="1"/>
  <c r="N40" i="8"/>
  <c r="C356" i="2" s="1"/>
  <c r="O40" i="8"/>
  <c r="M41" i="8"/>
  <c r="B357" i="2" s="1"/>
  <c r="N41" i="8"/>
  <c r="C357" i="2" s="1"/>
  <c r="O41" i="8"/>
  <c r="M42" i="8"/>
  <c r="B358" i="2" s="1"/>
  <c r="N42" i="8"/>
  <c r="C358" i="2" s="1"/>
  <c r="O42" i="8"/>
  <c r="M43" i="8"/>
  <c r="B359" i="2" s="1"/>
  <c r="N43" i="8"/>
  <c r="C359" i="2" s="1"/>
  <c r="M44" i="8"/>
  <c r="B360" i="2" s="1"/>
  <c r="N44" i="8"/>
  <c r="C360" i="2" s="1"/>
  <c r="M45" i="8"/>
  <c r="B361" i="2" s="1"/>
  <c r="N45" i="8"/>
  <c r="C361" i="2" s="1"/>
  <c r="M46" i="8"/>
  <c r="B362" i="2" s="1"/>
  <c r="N46" i="8"/>
  <c r="C362" i="2" s="1"/>
  <c r="M47" i="8"/>
  <c r="B363" i="2" s="1"/>
  <c r="N47" i="8"/>
  <c r="C363" i="2" s="1"/>
  <c r="M48" i="8"/>
  <c r="B364" i="2" s="1"/>
  <c r="N48" i="8"/>
  <c r="C364" i="2" s="1"/>
  <c r="M49" i="8"/>
  <c r="B365" i="2" s="1"/>
  <c r="N49" i="8"/>
  <c r="C365" i="2" s="1"/>
  <c r="O49" i="8"/>
  <c r="M50" i="8"/>
  <c r="B366" i="2" s="1"/>
  <c r="N50" i="8"/>
  <c r="C366" i="2" s="1"/>
  <c r="M51" i="8"/>
  <c r="B367" i="2" s="1"/>
  <c r="N51" i="8"/>
  <c r="C367" i="2" s="1"/>
  <c r="M52" i="8"/>
  <c r="B368" i="2" s="1"/>
  <c r="N52" i="8"/>
  <c r="C368" i="2" s="1"/>
  <c r="M53" i="8"/>
  <c r="B369" i="2" s="1"/>
  <c r="N53" i="8"/>
  <c r="C369" i="2" s="1"/>
  <c r="M54" i="8"/>
  <c r="B370" i="2" s="1"/>
  <c r="N54" i="8"/>
  <c r="C370" i="2" s="1"/>
  <c r="O54" i="8"/>
  <c r="M55" i="8"/>
  <c r="B371" i="2" s="1"/>
  <c r="N55" i="8"/>
  <c r="C371" i="2" s="1"/>
  <c r="M56" i="8"/>
  <c r="B372" i="2" s="1"/>
  <c r="N56" i="8"/>
  <c r="C372" i="2" s="1"/>
  <c r="O56" i="8"/>
  <c r="M57" i="8"/>
  <c r="B373" i="2" s="1"/>
  <c r="N57" i="8"/>
  <c r="C373" i="2" s="1"/>
  <c r="O57" i="8"/>
  <c r="M58" i="8"/>
  <c r="B374" i="2" s="1"/>
  <c r="N58" i="8"/>
  <c r="C374" i="2" s="1"/>
  <c r="M59" i="8"/>
  <c r="B375" i="2" s="1"/>
  <c r="N59" i="8"/>
  <c r="C375" i="2" s="1"/>
  <c r="O59" i="8"/>
  <c r="M60" i="8"/>
  <c r="B376" i="2" s="1"/>
  <c r="N60" i="8"/>
  <c r="C376" i="2" s="1"/>
  <c r="M61" i="8"/>
  <c r="B377" i="2" s="1"/>
  <c r="N61" i="8"/>
  <c r="C377" i="2" s="1"/>
  <c r="M62" i="8"/>
  <c r="B378" i="2" s="1"/>
  <c r="N62" i="8"/>
  <c r="C378" i="2" s="1"/>
  <c r="M63" i="8"/>
  <c r="B379" i="2" s="1"/>
  <c r="N63" i="8"/>
  <c r="C379" i="2" s="1"/>
  <c r="M64" i="8"/>
  <c r="B380" i="2" s="1"/>
  <c r="N64" i="8"/>
  <c r="C380" i="2" s="1"/>
  <c r="M65" i="8"/>
  <c r="B381" i="2" s="1"/>
  <c r="N65" i="8"/>
  <c r="C381" i="2" s="1"/>
  <c r="O65" i="8"/>
  <c r="M66" i="8"/>
  <c r="B382" i="2" s="1"/>
  <c r="N66" i="8"/>
  <c r="C382" i="2" s="1"/>
  <c r="O66" i="8"/>
  <c r="M67" i="8"/>
  <c r="B383" i="2" s="1"/>
  <c r="N67" i="8"/>
  <c r="C383" i="2" s="1"/>
  <c r="O67" i="8"/>
  <c r="M68" i="8"/>
  <c r="B384" i="2" s="1"/>
  <c r="N68" i="8"/>
  <c r="C384" i="2" s="1"/>
  <c r="O68" i="8"/>
  <c r="M69" i="8"/>
  <c r="B385" i="2" s="1"/>
  <c r="N69" i="8"/>
  <c r="C385" i="2" s="1"/>
  <c r="O69" i="8"/>
  <c r="M70" i="8"/>
  <c r="B386" i="2" s="1"/>
  <c r="N70" i="8"/>
  <c r="C386" i="2" s="1"/>
  <c r="O70" i="8"/>
  <c r="M71" i="8"/>
  <c r="B387" i="2" s="1"/>
  <c r="N71" i="8"/>
  <c r="C387" i="2" s="1"/>
  <c r="O71" i="8"/>
  <c r="M72" i="8"/>
  <c r="B388" i="2" s="1"/>
  <c r="N72" i="8"/>
  <c r="C388" i="2" s="1"/>
  <c r="O72" i="8"/>
  <c r="M73" i="8"/>
  <c r="B389" i="2" s="1"/>
  <c r="N73" i="8"/>
  <c r="C389" i="2" s="1"/>
  <c r="O73" i="8"/>
  <c r="M74" i="8"/>
  <c r="B390" i="2" s="1"/>
  <c r="N74" i="8"/>
  <c r="C390" i="2" s="1"/>
  <c r="O74" i="8"/>
  <c r="M75" i="8"/>
  <c r="B391" i="2" s="1"/>
  <c r="N75" i="8"/>
  <c r="C391" i="2" s="1"/>
  <c r="O75" i="8"/>
  <c r="M76" i="8"/>
  <c r="B392" i="2" s="1"/>
  <c r="N76" i="8"/>
  <c r="C392" i="2" s="1"/>
  <c r="O76" i="8"/>
  <c r="M77" i="8"/>
  <c r="B393" i="2" s="1"/>
  <c r="N77" i="8"/>
  <c r="C393" i="2" s="1"/>
  <c r="O77" i="8"/>
  <c r="M78" i="8"/>
  <c r="B394" i="2" s="1"/>
  <c r="N78" i="8"/>
  <c r="C394" i="2" s="1"/>
  <c r="O78" i="8"/>
  <c r="M79" i="8"/>
  <c r="B395" i="2" s="1"/>
  <c r="N79" i="8"/>
  <c r="C395" i="2" s="1"/>
  <c r="O79" i="8"/>
  <c r="M80" i="8"/>
  <c r="B396" i="2" s="1"/>
  <c r="N80" i="8"/>
  <c r="C396" i="2" s="1"/>
  <c r="O80" i="8"/>
  <c r="M81" i="8"/>
  <c r="B397" i="2" s="1"/>
  <c r="N81" i="8"/>
  <c r="C397" i="2" s="1"/>
  <c r="O81" i="8"/>
  <c r="M82" i="8"/>
  <c r="B398" i="2" s="1"/>
  <c r="N82" i="8"/>
  <c r="C398" i="2" s="1"/>
  <c r="O82" i="8"/>
  <c r="M83" i="8"/>
  <c r="B399" i="2" s="1"/>
  <c r="N83" i="8"/>
  <c r="C399" i="2" s="1"/>
  <c r="O83" i="8"/>
  <c r="M84" i="8"/>
  <c r="B400" i="2" s="1"/>
  <c r="N84" i="8"/>
  <c r="C400" i="2" s="1"/>
  <c r="O84" i="8"/>
  <c r="M85" i="8"/>
  <c r="B401" i="2" s="1"/>
  <c r="N85" i="8"/>
  <c r="C401" i="2" s="1"/>
  <c r="O85" i="8"/>
  <c r="M86" i="8"/>
  <c r="B402" i="2" s="1"/>
  <c r="N86" i="8"/>
  <c r="C402" i="2" s="1"/>
  <c r="O86" i="8"/>
  <c r="M87" i="8"/>
  <c r="B403" i="2" s="1"/>
  <c r="N87" i="8"/>
  <c r="C403" i="2" s="1"/>
  <c r="O87" i="8"/>
  <c r="M88" i="8"/>
  <c r="B404" i="2" s="1"/>
  <c r="N88" i="8"/>
  <c r="C404" i="2" s="1"/>
  <c r="O88" i="8"/>
  <c r="M89" i="8"/>
  <c r="B405" i="2" s="1"/>
  <c r="N89" i="8"/>
  <c r="C405" i="2" s="1"/>
  <c r="O89" i="8"/>
  <c r="M90" i="8"/>
  <c r="B406" i="2" s="1"/>
  <c r="N90" i="8"/>
  <c r="C406" i="2" s="1"/>
  <c r="O90" i="8"/>
  <c r="M91" i="8"/>
  <c r="B407" i="2" s="1"/>
  <c r="N91" i="8"/>
  <c r="C407" i="2" s="1"/>
  <c r="O91" i="8"/>
  <c r="M92" i="8"/>
  <c r="B408" i="2" s="1"/>
  <c r="N92" i="8"/>
  <c r="C408" i="2" s="1"/>
  <c r="O92" i="8"/>
  <c r="M93" i="8"/>
  <c r="B409" i="2" s="1"/>
  <c r="N93" i="8"/>
  <c r="C409" i="2" s="1"/>
  <c r="O93" i="8"/>
  <c r="M94" i="8"/>
  <c r="B410" i="2" s="1"/>
  <c r="N94" i="8"/>
  <c r="C410" i="2" s="1"/>
  <c r="O94" i="8"/>
  <c r="M95" i="8"/>
  <c r="B411" i="2" s="1"/>
  <c r="N95" i="8"/>
  <c r="C411" i="2" s="1"/>
  <c r="O95" i="8"/>
  <c r="M96" i="8"/>
  <c r="B412" i="2" s="1"/>
  <c r="N96" i="8"/>
  <c r="C412" i="2" s="1"/>
  <c r="O96" i="8"/>
  <c r="M97" i="8"/>
  <c r="B413" i="2" s="1"/>
  <c r="N97" i="8"/>
  <c r="C413" i="2" s="1"/>
  <c r="O97" i="8"/>
  <c r="M98" i="8"/>
  <c r="B414" i="2" s="1"/>
  <c r="N98" i="8"/>
  <c r="C414" i="2" s="1"/>
  <c r="O98" i="8"/>
  <c r="M99" i="8"/>
  <c r="B415" i="2" s="1"/>
  <c r="N99" i="8"/>
  <c r="C415" i="2" s="1"/>
  <c r="O99" i="8"/>
  <c r="M100" i="8"/>
  <c r="B416" i="2" s="1"/>
  <c r="N100" i="8"/>
  <c r="C416" i="2" s="1"/>
  <c r="O100" i="8"/>
  <c r="M101" i="8"/>
  <c r="B417" i="2" s="1"/>
  <c r="N101" i="8"/>
  <c r="C417" i="2" s="1"/>
  <c r="O101" i="8"/>
  <c r="M102" i="8"/>
  <c r="B418" i="2" s="1"/>
  <c r="N102" i="8"/>
  <c r="C418" i="2" s="1"/>
  <c r="O102" i="8"/>
  <c r="M103" i="8"/>
  <c r="B419" i="2" s="1"/>
  <c r="N103" i="8"/>
  <c r="C419" i="2" s="1"/>
  <c r="O103" i="8"/>
  <c r="M104" i="8"/>
  <c r="B420" i="2" s="1"/>
  <c r="N104" i="8"/>
  <c r="C420" i="2" s="1"/>
  <c r="O104" i="8"/>
  <c r="M105" i="8"/>
  <c r="B421" i="2" s="1"/>
  <c r="N105" i="8"/>
  <c r="C421" i="2" s="1"/>
  <c r="O105" i="8"/>
  <c r="M106" i="8"/>
  <c r="B422" i="2" s="1"/>
  <c r="N106" i="8"/>
  <c r="C422" i="2" s="1"/>
  <c r="O106" i="8"/>
  <c r="M107" i="8"/>
  <c r="B423" i="2" s="1"/>
  <c r="N107" i="8"/>
  <c r="C423" i="2" s="1"/>
  <c r="O107" i="8"/>
  <c r="M108" i="8"/>
  <c r="B424" i="2" s="1"/>
  <c r="N108" i="8"/>
  <c r="C424" i="2" s="1"/>
  <c r="O108" i="8"/>
  <c r="M109" i="8"/>
  <c r="B425" i="2" s="1"/>
  <c r="N109" i="8"/>
  <c r="C425" i="2" s="1"/>
  <c r="O109" i="8"/>
  <c r="M110" i="8"/>
  <c r="B426" i="2" s="1"/>
  <c r="N110" i="8"/>
  <c r="C426" i="2" s="1"/>
  <c r="O110" i="8"/>
  <c r="M111" i="8"/>
  <c r="B427" i="2" s="1"/>
  <c r="N111" i="8"/>
  <c r="C427" i="2" s="1"/>
  <c r="O111" i="8"/>
  <c r="M112" i="8"/>
  <c r="B428" i="2" s="1"/>
  <c r="N112" i="8"/>
  <c r="C428" i="2" s="1"/>
  <c r="O112" i="8"/>
  <c r="M113" i="8"/>
  <c r="B429" i="2" s="1"/>
  <c r="N113" i="8"/>
  <c r="C429" i="2" s="1"/>
  <c r="O113" i="8"/>
  <c r="M114" i="8"/>
  <c r="B430" i="2" s="1"/>
  <c r="N114" i="8"/>
  <c r="C430" i="2" s="1"/>
  <c r="O114" i="8"/>
  <c r="M115" i="8"/>
  <c r="B431" i="2" s="1"/>
  <c r="N115" i="8"/>
  <c r="C431" i="2" s="1"/>
  <c r="O115" i="8"/>
  <c r="M116" i="8"/>
  <c r="B432" i="2" s="1"/>
  <c r="N116" i="8"/>
  <c r="C432" i="2" s="1"/>
  <c r="O116" i="8"/>
  <c r="M117" i="8"/>
  <c r="B433" i="2" s="1"/>
  <c r="N117" i="8"/>
  <c r="C433" i="2" s="1"/>
  <c r="O117" i="8"/>
  <c r="M118" i="8"/>
  <c r="B434" i="2" s="1"/>
  <c r="N118" i="8"/>
  <c r="C434" i="2" s="1"/>
  <c r="O118" i="8"/>
  <c r="M119" i="8"/>
  <c r="B435" i="2" s="1"/>
  <c r="N119" i="8"/>
  <c r="C435" i="2" s="1"/>
  <c r="O119" i="8"/>
  <c r="M120" i="8"/>
  <c r="B436" i="2" s="1"/>
  <c r="N120" i="8"/>
  <c r="C436" i="2" s="1"/>
  <c r="O120" i="8"/>
  <c r="M121" i="8"/>
  <c r="B437" i="2" s="1"/>
  <c r="N121" i="8"/>
  <c r="C437" i="2" s="1"/>
  <c r="O121" i="8"/>
  <c r="M122" i="8"/>
  <c r="B438" i="2" s="1"/>
  <c r="N122" i="8"/>
  <c r="C438" i="2" s="1"/>
  <c r="O122" i="8"/>
  <c r="M123" i="8"/>
  <c r="B439" i="2" s="1"/>
  <c r="N123" i="8"/>
  <c r="C439" i="2" s="1"/>
  <c r="O123" i="8"/>
  <c r="M124" i="8"/>
  <c r="B440" i="2" s="1"/>
  <c r="N124" i="8"/>
  <c r="C440" i="2" s="1"/>
  <c r="O124" i="8"/>
  <c r="M125" i="8"/>
  <c r="B441" i="2" s="1"/>
  <c r="N125" i="8"/>
  <c r="C441" i="2" s="1"/>
  <c r="O125" i="8"/>
  <c r="M126" i="8"/>
  <c r="B442" i="2" s="1"/>
  <c r="N126" i="8"/>
  <c r="C442" i="2" s="1"/>
  <c r="O126" i="8"/>
  <c r="M127" i="8"/>
  <c r="B443" i="2" s="1"/>
  <c r="N127" i="8"/>
  <c r="C443" i="2" s="1"/>
  <c r="O127" i="8"/>
  <c r="M128" i="8"/>
  <c r="B444" i="2" s="1"/>
  <c r="N128" i="8"/>
  <c r="C444" i="2" s="1"/>
  <c r="O128" i="8"/>
  <c r="M129" i="8"/>
  <c r="B445" i="2" s="1"/>
  <c r="N129" i="8"/>
  <c r="C445" i="2" s="1"/>
  <c r="O129" i="8"/>
  <c r="M130" i="8"/>
  <c r="B446" i="2" s="1"/>
  <c r="N130" i="8"/>
  <c r="C446" i="2" s="1"/>
  <c r="O130" i="8"/>
  <c r="M131" i="8"/>
  <c r="B447" i="2" s="1"/>
  <c r="N131" i="8"/>
  <c r="C447" i="2" s="1"/>
  <c r="O131" i="8"/>
  <c r="M132" i="8"/>
  <c r="B448" i="2" s="1"/>
  <c r="N132" i="8"/>
  <c r="C448" i="2" s="1"/>
  <c r="O132" i="8"/>
  <c r="M133" i="8"/>
  <c r="B449" i="2" s="1"/>
  <c r="N133" i="8"/>
  <c r="C449" i="2" s="1"/>
  <c r="O133" i="8"/>
  <c r="M134" i="8"/>
  <c r="B450" i="2" s="1"/>
  <c r="N134" i="8"/>
  <c r="C450" i="2" s="1"/>
  <c r="O134" i="8"/>
  <c r="M135" i="8"/>
  <c r="B451" i="2" s="1"/>
  <c r="N135" i="8"/>
  <c r="C451" i="2" s="1"/>
  <c r="O135" i="8"/>
  <c r="M136" i="8"/>
  <c r="B452" i="2" s="1"/>
  <c r="N136" i="8"/>
  <c r="C452" i="2" s="1"/>
  <c r="O136" i="8"/>
  <c r="M137" i="8"/>
  <c r="B453" i="2" s="1"/>
  <c r="N137" i="8"/>
  <c r="C453" i="2" s="1"/>
  <c r="O137" i="8"/>
  <c r="M138" i="8"/>
  <c r="B454" i="2" s="1"/>
  <c r="N138" i="8"/>
  <c r="C454" i="2" s="1"/>
  <c r="O138" i="8"/>
  <c r="M139" i="8"/>
  <c r="B455" i="2" s="1"/>
  <c r="N139" i="8"/>
  <c r="C455" i="2" s="1"/>
  <c r="O139" i="8"/>
  <c r="M140" i="8"/>
  <c r="B456" i="2" s="1"/>
  <c r="N140" i="8"/>
  <c r="C456" i="2" s="1"/>
  <c r="O140" i="8"/>
  <c r="M141" i="8"/>
  <c r="B457" i="2" s="1"/>
  <c r="N141" i="8"/>
  <c r="C457" i="2" s="1"/>
  <c r="O141" i="8"/>
  <c r="M142" i="8"/>
  <c r="B458" i="2" s="1"/>
  <c r="N142" i="8"/>
  <c r="C458" i="2" s="1"/>
  <c r="O142" i="8"/>
  <c r="M143" i="8"/>
  <c r="B459" i="2" s="1"/>
  <c r="N143" i="8"/>
  <c r="C459" i="2" s="1"/>
  <c r="O143" i="8"/>
  <c r="M144" i="8"/>
  <c r="B460" i="2" s="1"/>
  <c r="N144" i="8"/>
  <c r="C460" i="2" s="1"/>
  <c r="O144" i="8"/>
  <c r="M145" i="8"/>
  <c r="B461" i="2" s="1"/>
  <c r="N145" i="8"/>
  <c r="C461" i="2" s="1"/>
  <c r="O145" i="8"/>
  <c r="M146" i="8"/>
  <c r="B462" i="2" s="1"/>
  <c r="N146" i="8"/>
  <c r="C462" i="2" s="1"/>
  <c r="O146" i="8"/>
  <c r="M147" i="8"/>
  <c r="B463" i="2" s="1"/>
  <c r="N147" i="8"/>
  <c r="C463" i="2" s="1"/>
  <c r="O147" i="8"/>
  <c r="M148" i="8"/>
  <c r="B464" i="2" s="1"/>
  <c r="N148" i="8"/>
  <c r="C464" i="2" s="1"/>
  <c r="O148" i="8"/>
  <c r="M149" i="8"/>
  <c r="B465" i="2" s="1"/>
  <c r="N149" i="8"/>
  <c r="C465" i="2" s="1"/>
  <c r="O149" i="8"/>
  <c r="M150" i="8"/>
  <c r="B466" i="2" s="1"/>
  <c r="N150" i="8"/>
  <c r="C466" i="2" s="1"/>
  <c r="O150" i="8"/>
  <c r="M151" i="8"/>
  <c r="B467" i="2" s="1"/>
  <c r="N151" i="8"/>
  <c r="C467" i="2" s="1"/>
  <c r="O151" i="8"/>
  <c r="M152" i="8"/>
  <c r="B468" i="2" s="1"/>
  <c r="N152" i="8"/>
  <c r="C468" i="2" s="1"/>
  <c r="O152" i="8"/>
  <c r="M153" i="8"/>
  <c r="B469" i="2" s="1"/>
  <c r="N153" i="8"/>
  <c r="C469" i="2" s="1"/>
  <c r="O153" i="8"/>
  <c r="M154" i="8"/>
  <c r="B470" i="2" s="1"/>
  <c r="N154" i="8"/>
  <c r="C470" i="2" s="1"/>
  <c r="O154" i="8"/>
  <c r="M155" i="8"/>
  <c r="B471" i="2" s="1"/>
  <c r="N155" i="8"/>
  <c r="C471" i="2" s="1"/>
  <c r="O155" i="8"/>
  <c r="M156" i="8"/>
  <c r="B472" i="2" s="1"/>
  <c r="N156" i="8"/>
  <c r="C472" i="2" s="1"/>
  <c r="O156" i="8"/>
  <c r="M157" i="8"/>
  <c r="B473" i="2" s="1"/>
  <c r="N157" i="8"/>
  <c r="C473" i="2" s="1"/>
  <c r="O157" i="8"/>
  <c r="M158" i="8"/>
  <c r="B474" i="2" s="1"/>
  <c r="N158" i="8"/>
  <c r="C474" i="2" s="1"/>
  <c r="O158" i="8"/>
  <c r="M159" i="8"/>
  <c r="B475" i="2" s="1"/>
  <c r="N159" i="8"/>
  <c r="C475" i="2" s="1"/>
  <c r="O159" i="8"/>
  <c r="M160" i="8"/>
  <c r="B476" i="2" s="1"/>
  <c r="N160" i="8"/>
  <c r="C476" i="2" s="1"/>
  <c r="O160" i="8"/>
  <c r="M161" i="8"/>
  <c r="B477" i="2" s="1"/>
  <c r="N161" i="8"/>
  <c r="C477" i="2" s="1"/>
  <c r="O161" i="8"/>
  <c r="M162" i="8"/>
  <c r="B478" i="2" s="1"/>
  <c r="N162" i="8"/>
  <c r="C478" i="2" s="1"/>
  <c r="O162" i="8"/>
  <c r="M163" i="8"/>
  <c r="B479" i="2" s="1"/>
  <c r="N163" i="8"/>
  <c r="C479" i="2" s="1"/>
  <c r="O163" i="8"/>
  <c r="M164" i="8"/>
  <c r="B480" i="2" s="1"/>
  <c r="N164" i="8"/>
  <c r="C480" i="2" s="1"/>
  <c r="O164" i="8"/>
  <c r="M165" i="8"/>
  <c r="B481" i="2" s="1"/>
  <c r="N165" i="8"/>
  <c r="C481" i="2" s="1"/>
  <c r="O165" i="8"/>
  <c r="M166" i="8"/>
  <c r="B482" i="2" s="1"/>
  <c r="N166" i="8"/>
  <c r="C482" i="2" s="1"/>
  <c r="O166" i="8"/>
  <c r="M167" i="8"/>
  <c r="B483" i="2" s="1"/>
  <c r="N167" i="8"/>
  <c r="C483" i="2" s="1"/>
  <c r="O167" i="8"/>
  <c r="M168" i="8"/>
  <c r="B484" i="2" s="1"/>
  <c r="N168" i="8"/>
  <c r="C484" i="2" s="1"/>
  <c r="O168" i="8"/>
  <c r="M169" i="8"/>
  <c r="B485" i="2" s="1"/>
  <c r="N169" i="8"/>
  <c r="C485" i="2" s="1"/>
  <c r="O169" i="8"/>
  <c r="M170" i="8"/>
  <c r="B486" i="2" s="1"/>
  <c r="N170" i="8"/>
  <c r="C486" i="2" s="1"/>
  <c r="O170" i="8"/>
  <c r="M171" i="8"/>
  <c r="B487" i="2" s="1"/>
  <c r="N171" i="8"/>
  <c r="C487" i="2" s="1"/>
  <c r="O171" i="8"/>
  <c r="M172" i="8"/>
  <c r="B488" i="2" s="1"/>
  <c r="N172" i="8"/>
  <c r="C488" i="2" s="1"/>
  <c r="O172" i="8"/>
  <c r="M173" i="8"/>
  <c r="B489" i="2" s="1"/>
  <c r="N173" i="8"/>
  <c r="C489" i="2" s="1"/>
  <c r="O173" i="8"/>
  <c r="M174" i="8"/>
  <c r="B490" i="2" s="1"/>
  <c r="N174" i="8"/>
  <c r="C490" i="2" s="1"/>
  <c r="O174" i="8"/>
  <c r="M175" i="8"/>
  <c r="B491" i="2" s="1"/>
  <c r="N175" i="8"/>
  <c r="C491" i="2" s="1"/>
  <c r="O175" i="8"/>
  <c r="M176" i="8"/>
  <c r="B492" i="2" s="1"/>
  <c r="N176" i="8"/>
  <c r="C492" i="2" s="1"/>
  <c r="O176" i="8"/>
  <c r="M177" i="8"/>
  <c r="B493" i="2" s="1"/>
  <c r="N177" i="8"/>
  <c r="C493" i="2" s="1"/>
  <c r="O177" i="8"/>
  <c r="M178" i="8"/>
  <c r="B494" i="2" s="1"/>
  <c r="N178" i="8"/>
  <c r="C494" i="2" s="1"/>
  <c r="O178" i="8"/>
  <c r="M179" i="8"/>
  <c r="B495" i="2" s="1"/>
  <c r="N179" i="8"/>
  <c r="C495" i="2" s="1"/>
  <c r="O179" i="8"/>
  <c r="M180" i="8"/>
  <c r="B496" i="2" s="1"/>
  <c r="N180" i="8"/>
  <c r="C496" i="2" s="1"/>
  <c r="O180" i="8"/>
  <c r="M181" i="8"/>
  <c r="B497" i="2" s="1"/>
  <c r="N181" i="8"/>
  <c r="C497" i="2" s="1"/>
  <c r="O181" i="8"/>
  <c r="M182" i="8"/>
  <c r="B498" i="2" s="1"/>
  <c r="N182" i="8"/>
  <c r="C498" i="2" s="1"/>
  <c r="O182" i="8"/>
  <c r="M183" i="8"/>
  <c r="B499" i="2" s="1"/>
  <c r="N183" i="8"/>
  <c r="C499" i="2" s="1"/>
  <c r="O183" i="8"/>
  <c r="M184" i="8"/>
  <c r="B500" i="2" s="1"/>
  <c r="N184" i="8"/>
  <c r="C500" i="2" s="1"/>
  <c r="O184" i="8"/>
  <c r="M185" i="8"/>
  <c r="B501" i="2" s="1"/>
  <c r="N185" i="8"/>
  <c r="C501" i="2" s="1"/>
  <c r="O185" i="8"/>
  <c r="M186" i="8"/>
  <c r="B502" i="2" s="1"/>
  <c r="N186" i="8"/>
  <c r="C502" i="2" s="1"/>
  <c r="O186" i="8"/>
  <c r="M187" i="8"/>
  <c r="B503" i="2" s="1"/>
  <c r="N187" i="8"/>
  <c r="C503" i="2" s="1"/>
  <c r="O187" i="8"/>
  <c r="M188" i="8"/>
  <c r="B504" i="2" s="1"/>
  <c r="N188" i="8"/>
  <c r="C504" i="2" s="1"/>
  <c r="O188" i="8"/>
  <c r="M189" i="8"/>
  <c r="B505" i="2" s="1"/>
  <c r="N189" i="8"/>
  <c r="C505" i="2" s="1"/>
  <c r="O189" i="8"/>
  <c r="M190" i="8"/>
  <c r="B506" i="2" s="1"/>
  <c r="N190" i="8"/>
  <c r="C506" i="2" s="1"/>
  <c r="O190" i="8"/>
  <c r="M191" i="8"/>
  <c r="B507" i="2" s="1"/>
  <c r="N191" i="8"/>
  <c r="C507" i="2" s="1"/>
  <c r="O191" i="8"/>
  <c r="M192" i="8"/>
  <c r="B508" i="2" s="1"/>
  <c r="N192" i="8"/>
  <c r="C508" i="2" s="1"/>
  <c r="O192" i="8"/>
  <c r="M193" i="8"/>
  <c r="B509" i="2" s="1"/>
  <c r="N193" i="8"/>
  <c r="C509" i="2" s="1"/>
  <c r="O193" i="8"/>
  <c r="M194" i="8"/>
  <c r="B510" i="2" s="1"/>
  <c r="N194" i="8"/>
  <c r="C510" i="2" s="1"/>
  <c r="O194" i="8"/>
  <c r="M195" i="8"/>
  <c r="B511" i="2" s="1"/>
  <c r="N195" i="8"/>
  <c r="C511" i="2" s="1"/>
  <c r="O195" i="8"/>
  <c r="M196" i="8"/>
  <c r="B512" i="2" s="1"/>
  <c r="N196" i="8"/>
  <c r="C512" i="2" s="1"/>
  <c r="O196" i="8"/>
  <c r="M197" i="8"/>
  <c r="B513" i="2" s="1"/>
  <c r="N197" i="8"/>
  <c r="C513" i="2" s="1"/>
  <c r="O197" i="8"/>
  <c r="M198" i="8"/>
  <c r="B514" i="2" s="1"/>
  <c r="N198" i="8"/>
  <c r="C514" i="2" s="1"/>
  <c r="O198" i="8"/>
  <c r="M199" i="8"/>
  <c r="B515" i="2" s="1"/>
  <c r="N199" i="8"/>
  <c r="C515" i="2" s="1"/>
  <c r="O199" i="8"/>
  <c r="M200" i="8"/>
  <c r="B516" i="2" s="1"/>
  <c r="N200" i="8"/>
  <c r="C516" i="2" s="1"/>
  <c r="O200" i="8"/>
  <c r="M201" i="8"/>
  <c r="B517" i="2" s="1"/>
  <c r="N201" i="8"/>
  <c r="C517" i="2" s="1"/>
  <c r="O201" i="8"/>
  <c r="M202" i="8"/>
  <c r="B518" i="2" s="1"/>
  <c r="N202" i="8"/>
  <c r="C518" i="2" s="1"/>
  <c r="O202" i="8"/>
  <c r="M203" i="8"/>
  <c r="B519" i="2" s="1"/>
  <c r="N203" i="8"/>
  <c r="C519" i="2" s="1"/>
  <c r="O203" i="8"/>
  <c r="M204" i="8"/>
  <c r="B520" i="2" s="1"/>
  <c r="N204" i="8"/>
  <c r="C520" i="2" s="1"/>
  <c r="O204" i="8"/>
  <c r="M205" i="8"/>
  <c r="B521" i="2" s="1"/>
  <c r="N205" i="8"/>
  <c r="C521" i="2" s="1"/>
  <c r="O205" i="8"/>
  <c r="M206" i="8"/>
  <c r="B522" i="2" s="1"/>
  <c r="N206" i="8"/>
  <c r="C522" i="2" s="1"/>
  <c r="O206" i="8"/>
  <c r="M207" i="8"/>
  <c r="B523" i="2" s="1"/>
  <c r="N207" i="8"/>
  <c r="C523" i="2" s="1"/>
  <c r="O207" i="8"/>
  <c r="M208" i="8"/>
  <c r="B524" i="2" s="1"/>
  <c r="N208" i="8"/>
  <c r="C524" i="2" s="1"/>
  <c r="O208" i="8"/>
  <c r="M209" i="8"/>
  <c r="B525" i="2" s="1"/>
  <c r="N209" i="8"/>
  <c r="C525" i="2" s="1"/>
  <c r="O209" i="8"/>
  <c r="M210" i="8"/>
  <c r="B526" i="2" s="1"/>
  <c r="N210" i="8"/>
  <c r="C526" i="2" s="1"/>
  <c r="O210" i="8"/>
  <c r="M211" i="8"/>
  <c r="B527" i="2" s="1"/>
  <c r="N211" i="8"/>
  <c r="C527" i="2" s="1"/>
  <c r="O211" i="8"/>
  <c r="M212" i="8"/>
  <c r="B528" i="2" s="1"/>
  <c r="N212" i="8"/>
  <c r="C528" i="2" s="1"/>
  <c r="O212" i="8"/>
  <c r="M213" i="8"/>
  <c r="B529" i="2" s="1"/>
  <c r="N213" i="8"/>
  <c r="C529" i="2" s="1"/>
  <c r="O213" i="8"/>
  <c r="M214" i="8"/>
  <c r="B530" i="2" s="1"/>
  <c r="N214" i="8"/>
  <c r="C530" i="2" s="1"/>
  <c r="O214" i="8"/>
  <c r="M215" i="8"/>
  <c r="B531" i="2" s="1"/>
  <c r="N215" i="8"/>
  <c r="C531" i="2" s="1"/>
  <c r="O215" i="8"/>
  <c r="M216" i="8"/>
  <c r="B532" i="2" s="1"/>
  <c r="N216" i="8"/>
  <c r="C532" i="2" s="1"/>
  <c r="O216" i="8"/>
  <c r="M217" i="8"/>
  <c r="B533" i="2" s="1"/>
  <c r="N217" i="8"/>
  <c r="C533" i="2" s="1"/>
  <c r="O217" i="8"/>
  <c r="M218" i="8"/>
  <c r="B534" i="2" s="1"/>
  <c r="N218" i="8"/>
  <c r="C534" i="2" s="1"/>
  <c r="O218" i="8"/>
  <c r="M219" i="8"/>
  <c r="B535" i="2" s="1"/>
  <c r="N219" i="8"/>
  <c r="C535" i="2" s="1"/>
  <c r="O219" i="8"/>
  <c r="M220" i="8"/>
  <c r="B536" i="2" s="1"/>
  <c r="N220" i="8"/>
  <c r="C536" i="2" s="1"/>
  <c r="O220" i="8"/>
  <c r="M221" i="8"/>
  <c r="B537" i="2" s="1"/>
  <c r="N221" i="8"/>
  <c r="C537" i="2" s="1"/>
  <c r="O221" i="8"/>
  <c r="M222" i="8"/>
  <c r="B538" i="2" s="1"/>
  <c r="N222" i="8"/>
  <c r="C538" i="2" s="1"/>
  <c r="O222" i="8"/>
  <c r="M223" i="8"/>
  <c r="B539" i="2" s="1"/>
  <c r="N223" i="8"/>
  <c r="C539" i="2" s="1"/>
  <c r="O223" i="8"/>
  <c r="M224" i="8"/>
  <c r="B540" i="2" s="1"/>
  <c r="N224" i="8"/>
  <c r="C540" i="2" s="1"/>
  <c r="O224" i="8"/>
  <c r="M225" i="8"/>
  <c r="B541" i="2" s="1"/>
  <c r="N225" i="8"/>
  <c r="C541" i="2" s="1"/>
  <c r="O225" i="8"/>
  <c r="M226" i="8"/>
  <c r="B542" i="2" s="1"/>
  <c r="N226" i="8"/>
  <c r="C542" i="2" s="1"/>
  <c r="O226" i="8"/>
  <c r="M227" i="8"/>
  <c r="B543" i="2" s="1"/>
  <c r="N227" i="8"/>
  <c r="C543" i="2" s="1"/>
  <c r="O227" i="8"/>
  <c r="M228" i="8"/>
  <c r="B544" i="2" s="1"/>
  <c r="N228" i="8"/>
  <c r="C544" i="2" s="1"/>
  <c r="O228" i="8"/>
  <c r="M229" i="8"/>
  <c r="B545" i="2" s="1"/>
  <c r="N229" i="8"/>
  <c r="C545" i="2" s="1"/>
  <c r="O229" i="8"/>
  <c r="M230" i="8"/>
  <c r="B546" i="2" s="1"/>
  <c r="N230" i="8"/>
  <c r="C546" i="2" s="1"/>
  <c r="O230" i="8"/>
  <c r="M231" i="8"/>
  <c r="B547" i="2" s="1"/>
  <c r="N231" i="8"/>
  <c r="C547" i="2" s="1"/>
  <c r="O231" i="8"/>
  <c r="M232" i="8"/>
  <c r="B548" i="2" s="1"/>
  <c r="N232" i="8"/>
  <c r="C548" i="2" s="1"/>
  <c r="O232" i="8"/>
  <c r="M233" i="8"/>
  <c r="B549" i="2" s="1"/>
  <c r="N233" i="8"/>
  <c r="C549" i="2" s="1"/>
  <c r="O233" i="8"/>
  <c r="M234" i="8"/>
  <c r="B550" i="2" s="1"/>
  <c r="N234" i="8"/>
  <c r="C550" i="2" s="1"/>
  <c r="O234" i="8"/>
  <c r="M235" i="8"/>
  <c r="B551" i="2" s="1"/>
  <c r="N235" i="8"/>
  <c r="C551" i="2" s="1"/>
  <c r="O235" i="8"/>
  <c r="M236" i="8"/>
  <c r="B552" i="2" s="1"/>
  <c r="N236" i="8"/>
  <c r="C552" i="2" s="1"/>
  <c r="O236" i="8"/>
  <c r="M237" i="8"/>
  <c r="B553" i="2" s="1"/>
  <c r="N237" i="8"/>
  <c r="C553" i="2" s="1"/>
  <c r="O237" i="8"/>
  <c r="M238" i="8"/>
  <c r="B554" i="2" s="1"/>
  <c r="N238" i="8"/>
  <c r="C554" i="2" s="1"/>
  <c r="O238" i="8"/>
  <c r="M239" i="8"/>
  <c r="B555" i="2" s="1"/>
  <c r="N239" i="8"/>
  <c r="C555" i="2" s="1"/>
  <c r="O239" i="8"/>
  <c r="M240" i="8"/>
  <c r="B556" i="2" s="1"/>
  <c r="N240" i="8"/>
  <c r="C556" i="2" s="1"/>
  <c r="O240" i="8"/>
  <c r="M241" i="8"/>
  <c r="B557" i="2" s="1"/>
  <c r="N241" i="8"/>
  <c r="C557" i="2" s="1"/>
  <c r="O241" i="8"/>
  <c r="M242" i="8"/>
  <c r="B558" i="2" s="1"/>
  <c r="N242" i="8"/>
  <c r="C558" i="2" s="1"/>
  <c r="O242" i="8"/>
  <c r="M243" i="8"/>
  <c r="B559" i="2" s="1"/>
  <c r="N243" i="8"/>
  <c r="C559" i="2" s="1"/>
  <c r="O243" i="8"/>
  <c r="M244" i="8"/>
  <c r="B560" i="2" s="1"/>
  <c r="N244" i="8"/>
  <c r="C560" i="2" s="1"/>
  <c r="O244" i="8"/>
  <c r="M245" i="8"/>
  <c r="B561" i="2" s="1"/>
  <c r="N245" i="8"/>
  <c r="C561" i="2" s="1"/>
  <c r="O245" i="8"/>
  <c r="M246" i="8"/>
  <c r="B562" i="2" s="1"/>
  <c r="N246" i="8"/>
  <c r="C562" i="2" s="1"/>
  <c r="O246" i="8"/>
  <c r="M247" i="8"/>
  <c r="B563" i="2" s="1"/>
  <c r="N247" i="8"/>
  <c r="C563" i="2" s="1"/>
  <c r="O247" i="8"/>
  <c r="M248" i="8"/>
  <c r="B564" i="2" s="1"/>
  <c r="N248" i="8"/>
  <c r="C564" i="2" s="1"/>
  <c r="O248" i="8"/>
  <c r="M249" i="8"/>
  <c r="B565" i="2" s="1"/>
  <c r="N249" i="8"/>
  <c r="C565" i="2" s="1"/>
  <c r="O249" i="8"/>
  <c r="M250" i="8"/>
  <c r="B566" i="2" s="1"/>
  <c r="N250" i="8"/>
  <c r="C566" i="2" s="1"/>
  <c r="O250" i="8"/>
  <c r="M251" i="8"/>
  <c r="B567" i="2" s="1"/>
  <c r="N251" i="8"/>
  <c r="C567" i="2" s="1"/>
  <c r="O251" i="8"/>
  <c r="N4" i="8"/>
  <c r="C320" i="2" s="1"/>
  <c r="M4" i="8"/>
  <c r="B320" i="2" s="1"/>
  <c r="K4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191" i="8"/>
  <c r="K192" i="8"/>
  <c r="K193" i="8"/>
  <c r="K194" i="8"/>
  <c r="K195" i="8"/>
  <c r="K196" i="8"/>
  <c r="K197" i="8"/>
  <c r="K198" i="8"/>
  <c r="K199" i="8"/>
  <c r="K200" i="8"/>
  <c r="K201" i="8"/>
  <c r="K202" i="8"/>
  <c r="K203" i="8"/>
  <c r="K204" i="8"/>
  <c r="K205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33" i="8"/>
  <c r="K234" i="8"/>
  <c r="K235" i="8"/>
  <c r="K236" i="8"/>
  <c r="K237" i="8"/>
  <c r="K238" i="8"/>
  <c r="K239" i="8"/>
  <c r="K240" i="8"/>
  <c r="K241" i="8"/>
  <c r="K242" i="8"/>
  <c r="K243" i="8"/>
  <c r="K244" i="8"/>
  <c r="K245" i="8"/>
  <c r="K246" i="8"/>
  <c r="K247" i="8"/>
  <c r="K248" i="8"/>
  <c r="K249" i="8"/>
  <c r="K250" i="8"/>
  <c r="K251" i="8"/>
  <c r="I28" i="3"/>
  <c r="J28" i="3"/>
  <c r="K28" i="3"/>
  <c r="L28" i="3"/>
  <c r="Q28" i="3"/>
  <c r="B94" i="2" s="1"/>
  <c r="R28" i="3"/>
  <c r="I29" i="3"/>
  <c r="J29" i="3"/>
  <c r="K29" i="3"/>
  <c r="L29" i="3"/>
  <c r="Q29" i="3"/>
  <c r="B95" i="2" s="1"/>
  <c r="R29" i="3"/>
  <c r="C95" i="2" s="1"/>
  <c r="I30" i="3"/>
  <c r="J30" i="3"/>
  <c r="K30" i="3"/>
  <c r="L30" i="3"/>
  <c r="Q30" i="3"/>
  <c r="B96" i="2" s="1"/>
  <c r="R30" i="3"/>
  <c r="C96" i="2" s="1"/>
  <c r="I31" i="3"/>
  <c r="J31" i="3"/>
  <c r="K31" i="3"/>
  <c r="L31" i="3"/>
  <c r="Q31" i="3"/>
  <c r="B97" i="2" s="1"/>
  <c r="R31" i="3"/>
  <c r="I32" i="3"/>
  <c r="J32" i="3"/>
  <c r="K32" i="3"/>
  <c r="L32" i="3"/>
  <c r="Q32" i="3"/>
  <c r="B98" i="2" s="1"/>
  <c r="R32" i="3"/>
  <c r="I33" i="3"/>
  <c r="J33" i="3"/>
  <c r="K33" i="3"/>
  <c r="L33" i="3"/>
  <c r="Q33" i="3"/>
  <c r="B99" i="2" s="1"/>
  <c r="R33" i="3"/>
  <c r="C99" i="2" s="1"/>
  <c r="I34" i="3"/>
  <c r="J34" i="3"/>
  <c r="K34" i="3"/>
  <c r="L34" i="3"/>
  <c r="Q34" i="3"/>
  <c r="B100" i="2" s="1"/>
  <c r="R34" i="3"/>
  <c r="C100" i="2" s="1"/>
  <c r="I35" i="3"/>
  <c r="J35" i="3"/>
  <c r="K35" i="3"/>
  <c r="L35" i="3"/>
  <c r="Q35" i="3"/>
  <c r="B101" i="2" s="1"/>
  <c r="R35" i="3"/>
  <c r="C101" i="2" s="1"/>
  <c r="I36" i="3"/>
  <c r="J36" i="3"/>
  <c r="K36" i="3"/>
  <c r="L36" i="3"/>
  <c r="Q36" i="3"/>
  <c r="B102" i="2" s="1"/>
  <c r="R36" i="3"/>
  <c r="I37" i="3"/>
  <c r="J37" i="3"/>
  <c r="K37" i="3"/>
  <c r="L37" i="3"/>
  <c r="Q37" i="3"/>
  <c r="B103" i="2" s="1"/>
  <c r="R37" i="3"/>
  <c r="C103" i="2" s="1"/>
  <c r="I38" i="3"/>
  <c r="J38" i="3"/>
  <c r="K38" i="3"/>
  <c r="L38" i="3"/>
  <c r="Q38" i="3"/>
  <c r="B104" i="2" s="1"/>
  <c r="R38" i="3"/>
  <c r="C104" i="2" s="1"/>
  <c r="I39" i="3"/>
  <c r="J39" i="3"/>
  <c r="K39" i="3"/>
  <c r="L39" i="3"/>
  <c r="Q39" i="3"/>
  <c r="B105" i="2" s="1"/>
  <c r="R39" i="3"/>
  <c r="I40" i="3"/>
  <c r="J40" i="3"/>
  <c r="K40" i="3"/>
  <c r="L40" i="3"/>
  <c r="Q40" i="3"/>
  <c r="B106" i="2" s="1"/>
  <c r="R40" i="3"/>
  <c r="I41" i="3"/>
  <c r="J41" i="3"/>
  <c r="K41" i="3"/>
  <c r="L41" i="3"/>
  <c r="Q41" i="3"/>
  <c r="B107" i="2" s="1"/>
  <c r="R41" i="3"/>
  <c r="C107" i="2" s="1"/>
  <c r="I42" i="3"/>
  <c r="J42" i="3"/>
  <c r="K42" i="3"/>
  <c r="L42" i="3"/>
  <c r="Q42" i="3"/>
  <c r="B108" i="2" s="1"/>
  <c r="R42" i="3"/>
  <c r="C108" i="2" s="1"/>
  <c r="I43" i="3"/>
  <c r="J43" i="3"/>
  <c r="K43" i="3"/>
  <c r="L43" i="3"/>
  <c r="Q43" i="3"/>
  <c r="B109" i="2" s="1"/>
  <c r="R43" i="3"/>
  <c r="C109" i="2" s="1"/>
  <c r="I44" i="3"/>
  <c r="J44" i="3"/>
  <c r="K44" i="3"/>
  <c r="L44" i="3"/>
  <c r="Q44" i="3"/>
  <c r="B110" i="2" s="1"/>
  <c r="R44" i="3"/>
  <c r="I45" i="3"/>
  <c r="J45" i="3"/>
  <c r="K45" i="3"/>
  <c r="L45" i="3"/>
  <c r="Q45" i="3"/>
  <c r="B111" i="2" s="1"/>
  <c r="R45" i="3"/>
  <c r="C111" i="2" s="1"/>
  <c r="I46" i="3"/>
  <c r="J46" i="3"/>
  <c r="K46" i="3"/>
  <c r="L46" i="3"/>
  <c r="Q46" i="3"/>
  <c r="B112" i="2" s="1"/>
  <c r="R46" i="3"/>
  <c r="C112" i="2" s="1"/>
  <c r="I47" i="3"/>
  <c r="J47" i="3"/>
  <c r="K47" i="3"/>
  <c r="L47" i="3"/>
  <c r="Q47" i="3"/>
  <c r="B113" i="2" s="1"/>
  <c r="R47" i="3"/>
  <c r="I48" i="3"/>
  <c r="J48" i="3"/>
  <c r="K48" i="3"/>
  <c r="L48" i="3"/>
  <c r="Q48" i="3"/>
  <c r="B114" i="2" s="1"/>
  <c r="R48" i="3"/>
  <c r="I49" i="3"/>
  <c r="J49" i="3"/>
  <c r="K49" i="3"/>
  <c r="L49" i="3"/>
  <c r="Q49" i="3"/>
  <c r="B115" i="2" s="1"/>
  <c r="R49" i="3"/>
  <c r="C115" i="2" s="1"/>
  <c r="I50" i="3"/>
  <c r="J50" i="3"/>
  <c r="K50" i="3"/>
  <c r="L50" i="3"/>
  <c r="Q50" i="3"/>
  <c r="B116" i="2" s="1"/>
  <c r="R50" i="3"/>
  <c r="C116" i="2" s="1"/>
  <c r="I51" i="3"/>
  <c r="J51" i="3"/>
  <c r="K51" i="3"/>
  <c r="L51" i="3"/>
  <c r="Q51" i="3"/>
  <c r="B117" i="2" s="1"/>
  <c r="R51" i="3"/>
  <c r="C117" i="2" s="1"/>
  <c r="I52" i="3"/>
  <c r="J52" i="3"/>
  <c r="K52" i="3"/>
  <c r="L52" i="3"/>
  <c r="Q52" i="3"/>
  <c r="B118" i="2" s="1"/>
  <c r="R52" i="3"/>
  <c r="I53" i="3"/>
  <c r="J53" i="3"/>
  <c r="K53" i="3"/>
  <c r="L53" i="3"/>
  <c r="Q53" i="3"/>
  <c r="B119" i="2" s="1"/>
  <c r="R53" i="3"/>
  <c r="C119" i="2" s="1"/>
  <c r="I54" i="3"/>
  <c r="J54" i="3"/>
  <c r="K54" i="3"/>
  <c r="L54" i="3"/>
  <c r="Q54" i="3"/>
  <c r="B120" i="2" s="1"/>
  <c r="R54" i="3"/>
  <c r="C120" i="2" s="1"/>
  <c r="I55" i="3"/>
  <c r="J55" i="3"/>
  <c r="K55" i="3"/>
  <c r="L55" i="3"/>
  <c r="Q55" i="3"/>
  <c r="R55" i="3"/>
  <c r="C121" i="2" s="1"/>
  <c r="I56" i="3"/>
  <c r="J56" i="3"/>
  <c r="K56" i="3"/>
  <c r="L56" i="3"/>
  <c r="Q56" i="3"/>
  <c r="B122" i="2" s="1"/>
  <c r="R56" i="3"/>
  <c r="I57" i="3"/>
  <c r="J57" i="3"/>
  <c r="K57" i="3"/>
  <c r="L57" i="3"/>
  <c r="Q57" i="3"/>
  <c r="B123" i="2" s="1"/>
  <c r="R57" i="3"/>
  <c r="C123" i="2" s="1"/>
  <c r="I58" i="3"/>
  <c r="J58" i="3"/>
  <c r="K58" i="3"/>
  <c r="L58" i="3"/>
  <c r="Q58" i="3"/>
  <c r="B124" i="2" s="1"/>
  <c r="R58" i="3"/>
  <c r="C124" i="2" s="1"/>
  <c r="I59" i="3"/>
  <c r="J59" i="3"/>
  <c r="K59" i="3"/>
  <c r="L59" i="3"/>
  <c r="Q59" i="3"/>
  <c r="B125" i="2" s="1"/>
  <c r="R59" i="3"/>
  <c r="C125" i="2" s="1"/>
  <c r="I60" i="3"/>
  <c r="J60" i="3"/>
  <c r="K60" i="3"/>
  <c r="L60" i="3"/>
  <c r="Q60" i="3"/>
  <c r="B126" i="2" s="1"/>
  <c r="R60" i="3"/>
  <c r="I61" i="3"/>
  <c r="J61" i="3"/>
  <c r="K61" i="3"/>
  <c r="L61" i="3"/>
  <c r="Q61" i="3"/>
  <c r="B127" i="2" s="1"/>
  <c r="R61" i="3"/>
  <c r="I62" i="3"/>
  <c r="J62" i="3"/>
  <c r="K62" i="3"/>
  <c r="L62" i="3"/>
  <c r="Q62" i="3"/>
  <c r="B128" i="2" s="1"/>
  <c r="R62" i="3"/>
  <c r="C128" i="2" s="1"/>
  <c r="I63" i="3"/>
  <c r="J63" i="3"/>
  <c r="K63" i="3"/>
  <c r="L63" i="3"/>
  <c r="Q63" i="3"/>
  <c r="B129" i="2" s="1"/>
  <c r="R63" i="3"/>
  <c r="C129" i="2" s="1"/>
  <c r="I64" i="3"/>
  <c r="J64" i="3"/>
  <c r="K64" i="3"/>
  <c r="L64" i="3"/>
  <c r="Q64" i="3"/>
  <c r="B130" i="2" s="1"/>
  <c r="R64" i="3"/>
  <c r="I65" i="3"/>
  <c r="J65" i="3"/>
  <c r="K65" i="3"/>
  <c r="L65" i="3"/>
  <c r="Q65" i="3"/>
  <c r="B131" i="2" s="1"/>
  <c r="R65" i="3"/>
  <c r="C131" i="2" s="1"/>
  <c r="I66" i="3"/>
  <c r="J66" i="3"/>
  <c r="K66" i="3"/>
  <c r="L66" i="3"/>
  <c r="Q66" i="3"/>
  <c r="B132" i="2" s="1"/>
  <c r="R66" i="3"/>
  <c r="C132" i="2" s="1"/>
  <c r="I67" i="3"/>
  <c r="J67" i="3"/>
  <c r="K67" i="3"/>
  <c r="L67" i="3"/>
  <c r="Q67" i="3"/>
  <c r="B133" i="2" s="1"/>
  <c r="R67" i="3"/>
  <c r="C133" i="2" s="1"/>
  <c r="I68" i="3"/>
  <c r="J68" i="3"/>
  <c r="K68" i="3"/>
  <c r="L68" i="3"/>
  <c r="Q68" i="3"/>
  <c r="B134" i="2" s="1"/>
  <c r="R68" i="3"/>
  <c r="I69" i="3"/>
  <c r="J69" i="3"/>
  <c r="K69" i="3"/>
  <c r="L69" i="3"/>
  <c r="Q69" i="3"/>
  <c r="B135" i="2" s="1"/>
  <c r="R69" i="3"/>
  <c r="I70" i="3"/>
  <c r="J70" i="3"/>
  <c r="K70" i="3"/>
  <c r="L70" i="3"/>
  <c r="Q70" i="3"/>
  <c r="B136" i="2" s="1"/>
  <c r="R70" i="3"/>
  <c r="C136" i="2" s="1"/>
  <c r="I71" i="3"/>
  <c r="J71" i="3"/>
  <c r="K71" i="3"/>
  <c r="L71" i="3"/>
  <c r="Q71" i="3"/>
  <c r="B137" i="2" s="1"/>
  <c r="R71" i="3"/>
  <c r="C137" i="2" s="1"/>
  <c r="I72" i="3"/>
  <c r="J72" i="3"/>
  <c r="K72" i="3"/>
  <c r="L72" i="3"/>
  <c r="Q72" i="3"/>
  <c r="B138" i="2" s="1"/>
  <c r="R72" i="3"/>
  <c r="I73" i="3"/>
  <c r="J73" i="3"/>
  <c r="K73" i="3"/>
  <c r="L73" i="3"/>
  <c r="Q73" i="3"/>
  <c r="B139" i="2" s="1"/>
  <c r="R73" i="3"/>
  <c r="C139" i="2" s="1"/>
  <c r="I74" i="3"/>
  <c r="J74" i="3"/>
  <c r="K74" i="3"/>
  <c r="L74" i="3"/>
  <c r="Q74" i="3"/>
  <c r="B140" i="2" s="1"/>
  <c r="R74" i="3"/>
  <c r="C140" i="2" s="1"/>
  <c r="I75" i="3"/>
  <c r="J75" i="3"/>
  <c r="K75" i="3"/>
  <c r="L75" i="3"/>
  <c r="Q75" i="3"/>
  <c r="B141" i="2" s="1"/>
  <c r="R75" i="3"/>
  <c r="C141" i="2" s="1"/>
  <c r="I76" i="3"/>
  <c r="J76" i="3"/>
  <c r="K76" i="3"/>
  <c r="L76" i="3"/>
  <c r="Q76" i="3"/>
  <c r="B142" i="2" s="1"/>
  <c r="R76" i="3"/>
  <c r="I77" i="3"/>
  <c r="J77" i="3"/>
  <c r="K77" i="3"/>
  <c r="L77" i="3"/>
  <c r="Q77" i="3"/>
  <c r="B143" i="2" s="1"/>
  <c r="R77" i="3"/>
  <c r="I78" i="3"/>
  <c r="J78" i="3"/>
  <c r="K78" i="3"/>
  <c r="L78" i="3"/>
  <c r="Q78" i="3"/>
  <c r="B144" i="2" s="1"/>
  <c r="R78" i="3"/>
  <c r="C144" i="2" s="1"/>
  <c r="I79" i="3"/>
  <c r="J79" i="3"/>
  <c r="K79" i="3"/>
  <c r="L79" i="3"/>
  <c r="Q79" i="3"/>
  <c r="B145" i="2" s="1"/>
  <c r="R79" i="3"/>
  <c r="C145" i="2" s="1"/>
  <c r="I80" i="3"/>
  <c r="J80" i="3"/>
  <c r="K80" i="3"/>
  <c r="L80" i="3"/>
  <c r="Q80" i="3"/>
  <c r="B146" i="2" s="1"/>
  <c r="R80" i="3"/>
  <c r="I81" i="3"/>
  <c r="J81" i="3"/>
  <c r="K81" i="3"/>
  <c r="L81" i="3"/>
  <c r="Q81" i="3"/>
  <c r="B147" i="2" s="1"/>
  <c r="R81" i="3"/>
  <c r="C147" i="2" s="1"/>
  <c r="I82" i="3"/>
  <c r="J82" i="3"/>
  <c r="K82" i="3"/>
  <c r="L82" i="3"/>
  <c r="Q82" i="3"/>
  <c r="B148" i="2" s="1"/>
  <c r="R82" i="3"/>
  <c r="C148" i="2" s="1"/>
  <c r="I83" i="3"/>
  <c r="J83" i="3"/>
  <c r="K83" i="3"/>
  <c r="L83" i="3"/>
  <c r="Q83" i="3"/>
  <c r="B149" i="2" s="1"/>
  <c r="R83" i="3"/>
  <c r="C149" i="2" s="1"/>
  <c r="I84" i="3"/>
  <c r="J84" i="3"/>
  <c r="K84" i="3"/>
  <c r="L84" i="3"/>
  <c r="Q84" i="3"/>
  <c r="B150" i="2" s="1"/>
  <c r="R84" i="3"/>
  <c r="I85" i="3"/>
  <c r="J85" i="3"/>
  <c r="K85" i="3"/>
  <c r="L85" i="3"/>
  <c r="Q85" i="3"/>
  <c r="B151" i="2" s="1"/>
  <c r="R85" i="3"/>
  <c r="I86" i="3"/>
  <c r="J86" i="3"/>
  <c r="K86" i="3"/>
  <c r="L86" i="3"/>
  <c r="Q86" i="3"/>
  <c r="B152" i="2" s="1"/>
  <c r="R86" i="3"/>
  <c r="C152" i="2" s="1"/>
  <c r="I87" i="3"/>
  <c r="J87" i="3"/>
  <c r="K87" i="3"/>
  <c r="L87" i="3"/>
  <c r="Q87" i="3"/>
  <c r="B153" i="2" s="1"/>
  <c r="R87" i="3"/>
  <c r="C153" i="2" s="1"/>
  <c r="I88" i="3"/>
  <c r="J88" i="3"/>
  <c r="K88" i="3"/>
  <c r="L88" i="3"/>
  <c r="Q88" i="3"/>
  <c r="B154" i="2" s="1"/>
  <c r="R88" i="3"/>
  <c r="I89" i="3"/>
  <c r="J89" i="3"/>
  <c r="K89" i="3"/>
  <c r="L89" i="3"/>
  <c r="Q89" i="3"/>
  <c r="B155" i="2" s="1"/>
  <c r="R89" i="3"/>
  <c r="C155" i="2" s="1"/>
  <c r="I90" i="3"/>
  <c r="J90" i="3"/>
  <c r="K90" i="3"/>
  <c r="L90" i="3"/>
  <c r="Q90" i="3"/>
  <c r="B156" i="2" s="1"/>
  <c r="R90" i="3"/>
  <c r="C156" i="2" s="1"/>
  <c r="I91" i="3"/>
  <c r="J91" i="3"/>
  <c r="K91" i="3"/>
  <c r="L91" i="3"/>
  <c r="Q91" i="3"/>
  <c r="B157" i="2" s="1"/>
  <c r="R91" i="3"/>
  <c r="C157" i="2" s="1"/>
  <c r="I92" i="3"/>
  <c r="J92" i="3"/>
  <c r="K92" i="3"/>
  <c r="L92" i="3"/>
  <c r="Q92" i="3"/>
  <c r="B158" i="2" s="1"/>
  <c r="R92" i="3"/>
  <c r="I93" i="3"/>
  <c r="J93" i="3"/>
  <c r="K93" i="3"/>
  <c r="L93" i="3"/>
  <c r="Q93" i="3"/>
  <c r="B159" i="2" s="1"/>
  <c r="R93" i="3"/>
  <c r="I94" i="3"/>
  <c r="J94" i="3"/>
  <c r="K94" i="3"/>
  <c r="L94" i="3"/>
  <c r="Q94" i="3"/>
  <c r="B160" i="2" s="1"/>
  <c r="R94" i="3"/>
  <c r="C160" i="2" s="1"/>
  <c r="I95" i="3"/>
  <c r="J95" i="3"/>
  <c r="K95" i="3"/>
  <c r="L95" i="3"/>
  <c r="Q95" i="3"/>
  <c r="B161" i="2" s="1"/>
  <c r="R95" i="3"/>
  <c r="C161" i="2" s="1"/>
  <c r="I96" i="3"/>
  <c r="J96" i="3"/>
  <c r="K96" i="3"/>
  <c r="L96" i="3"/>
  <c r="Q96" i="3"/>
  <c r="B162" i="2" s="1"/>
  <c r="R96" i="3"/>
  <c r="I97" i="3"/>
  <c r="J97" i="3"/>
  <c r="K97" i="3"/>
  <c r="L97" i="3"/>
  <c r="Q97" i="3"/>
  <c r="B163" i="2" s="1"/>
  <c r="R97" i="3"/>
  <c r="C163" i="2" s="1"/>
  <c r="I98" i="3"/>
  <c r="J98" i="3"/>
  <c r="K98" i="3"/>
  <c r="L98" i="3"/>
  <c r="Q98" i="3"/>
  <c r="B164" i="2" s="1"/>
  <c r="R98" i="3"/>
  <c r="C164" i="2" s="1"/>
  <c r="I99" i="3"/>
  <c r="J99" i="3"/>
  <c r="K99" i="3"/>
  <c r="L99" i="3"/>
  <c r="Q99" i="3"/>
  <c r="B165" i="2" s="1"/>
  <c r="R99" i="3"/>
  <c r="C165" i="2" s="1"/>
  <c r="I100" i="3"/>
  <c r="J100" i="3"/>
  <c r="K100" i="3"/>
  <c r="L100" i="3"/>
  <c r="Q100" i="3"/>
  <c r="B166" i="2" s="1"/>
  <c r="R100" i="3"/>
  <c r="I101" i="3"/>
  <c r="J101" i="3"/>
  <c r="K101" i="3"/>
  <c r="L101" i="3"/>
  <c r="Q101" i="3"/>
  <c r="B167" i="2" s="1"/>
  <c r="R101" i="3"/>
  <c r="I102" i="3"/>
  <c r="J102" i="3"/>
  <c r="K102" i="3"/>
  <c r="L102" i="3"/>
  <c r="Q102" i="3"/>
  <c r="B168" i="2" s="1"/>
  <c r="R102" i="3"/>
  <c r="C168" i="2" s="1"/>
  <c r="I103" i="3"/>
  <c r="J103" i="3"/>
  <c r="K103" i="3"/>
  <c r="L103" i="3"/>
  <c r="Q103" i="3"/>
  <c r="B169" i="2" s="1"/>
  <c r="R103" i="3"/>
  <c r="C169" i="2" s="1"/>
  <c r="I104" i="3"/>
  <c r="J104" i="3"/>
  <c r="K104" i="3"/>
  <c r="L104" i="3"/>
  <c r="Q104" i="3"/>
  <c r="B170" i="2" s="1"/>
  <c r="R104" i="3"/>
  <c r="I105" i="3"/>
  <c r="J105" i="3"/>
  <c r="K105" i="3"/>
  <c r="L105" i="3"/>
  <c r="Q105" i="3"/>
  <c r="B171" i="2" s="1"/>
  <c r="R105" i="3"/>
  <c r="C171" i="2" s="1"/>
  <c r="I106" i="3"/>
  <c r="J106" i="3"/>
  <c r="K106" i="3"/>
  <c r="L106" i="3"/>
  <c r="Q106" i="3"/>
  <c r="B172" i="2" s="1"/>
  <c r="R106" i="3"/>
  <c r="C172" i="2" s="1"/>
  <c r="I107" i="3"/>
  <c r="J107" i="3"/>
  <c r="K107" i="3"/>
  <c r="L107" i="3"/>
  <c r="Q107" i="3"/>
  <c r="B173" i="2" s="1"/>
  <c r="R107" i="3"/>
  <c r="C173" i="2" s="1"/>
  <c r="I108" i="3"/>
  <c r="J108" i="3"/>
  <c r="K108" i="3"/>
  <c r="L108" i="3"/>
  <c r="Q108" i="3"/>
  <c r="B174" i="2" s="1"/>
  <c r="R108" i="3"/>
  <c r="I109" i="3"/>
  <c r="J109" i="3"/>
  <c r="K109" i="3"/>
  <c r="L109" i="3"/>
  <c r="Q109" i="3"/>
  <c r="B175" i="2" s="1"/>
  <c r="R109" i="3"/>
  <c r="I110" i="3"/>
  <c r="J110" i="3"/>
  <c r="K110" i="3"/>
  <c r="L110" i="3"/>
  <c r="Q110" i="3"/>
  <c r="B176" i="2" s="1"/>
  <c r="R110" i="3"/>
  <c r="C176" i="2" s="1"/>
  <c r="I111" i="3"/>
  <c r="J111" i="3"/>
  <c r="K111" i="3"/>
  <c r="L111" i="3"/>
  <c r="Q111" i="3"/>
  <c r="B177" i="2" s="1"/>
  <c r="R111" i="3"/>
  <c r="C177" i="2" s="1"/>
  <c r="I112" i="3"/>
  <c r="J112" i="3"/>
  <c r="K112" i="3"/>
  <c r="L112" i="3"/>
  <c r="Q112" i="3"/>
  <c r="B178" i="2" s="1"/>
  <c r="R112" i="3"/>
  <c r="I113" i="3"/>
  <c r="J113" i="3"/>
  <c r="K113" i="3"/>
  <c r="L113" i="3"/>
  <c r="Q113" i="3"/>
  <c r="B179" i="2" s="1"/>
  <c r="R113" i="3"/>
  <c r="C179" i="2" s="1"/>
  <c r="I114" i="3"/>
  <c r="J114" i="3"/>
  <c r="K114" i="3"/>
  <c r="L114" i="3"/>
  <c r="Q114" i="3"/>
  <c r="B180" i="2" s="1"/>
  <c r="R114" i="3"/>
  <c r="C180" i="2" s="1"/>
  <c r="I115" i="3"/>
  <c r="J115" i="3"/>
  <c r="K115" i="3"/>
  <c r="L115" i="3"/>
  <c r="Q115" i="3"/>
  <c r="B181" i="2" s="1"/>
  <c r="R115" i="3"/>
  <c r="C181" i="2" s="1"/>
  <c r="I116" i="3"/>
  <c r="J116" i="3"/>
  <c r="K116" i="3"/>
  <c r="L116" i="3"/>
  <c r="Q116" i="3"/>
  <c r="B182" i="2" s="1"/>
  <c r="R116" i="3"/>
  <c r="C182" i="2" s="1"/>
  <c r="I117" i="3"/>
  <c r="J117" i="3"/>
  <c r="K117" i="3"/>
  <c r="L117" i="3"/>
  <c r="Q117" i="3"/>
  <c r="B183" i="2" s="1"/>
  <c r="R117" i="3"/>
  <c r="I118" i="3"/>
  <c r="J118" i="3"/>
  <c r="K118" i="3"/>
  <c r="L118" i="3"/>
  <c r="Q118" i="3"/>
  <c r="B184" i="2" s="1"/>
  <c r="R118" i="3"/>
  <c r="I119" i="3"/>
  <c r="J119" i="3"/>
  <c r="K119" i="3"/>
  <c r="L119" i="3"/>
  <c r="Q119" i="3"/>
  <c r="B185" i="2" s="1"/>
  <c r="R119" i="3"/>
  <c r="C185" i="2" s="1"/>
  <c r="I120" i="3"/>
  <c r="J120" i="3"/>
  <c r="K120" i="3"/>
  <c r="L120" i="3"/>
  <c r="Q120" i="3"/>
  <c r="B186" i="2" s="1"/>
  <c r="R120" i="3"/>
  <c r="C186" i="2" s="1"/>
  <c r="I121" i="3"/>
  <c r="J121" i="3"/>
  <c r="K121" i="3"/>
  <c r="L121" i="3"/>
  <c r="Q121" i="3"/>
  <c r="B187" i="2" s="1"/>
  <c r="R121" i="3"/>
  <c r="C187" i="2" s="1"/>
  <c r="I122" i="3"/>
  <c r="J122" i="3"/>
  <c r="K122" i="3"/>
  <c r="L122" i="3"/>
  <c r="Q122" i="3"/>
  <c r="B188" i="2" s="1"/>
  <c r="R122" i="3"/>
  <c r="I123" i="3"/>
  <c r="J123" i="3"/>
  <c r="K123" i="3"/>
  <c r="L123" i="3"/>
  <c r="Q123" i="3"/>
  <c r="B189" i="2" s="1"/>
  <c r="R123" i="3"/>
  <c r="C189" i="2" s="1"/>
  <c r="I124" i="3"/>
  <c r="J124" i="3"/>
  <c r="K124" i="3"/>
  <c r="L124" i="3"/>
  <c r="Q124" i="3"/>
  <c r="B190" i="2" s="1"/>
  <c r="R124" i="3"/>
  <c r="C190" i="2" s="1"/>
  <c r="I125" i="3"/>
  <c r="J125" i="3"/>
  <c r="K125" i="3"/>
  <c r="L125" i="3"/>
  <c r="Q125" i="3"/>
  <c r="B191" i="2" s="1"/>
  <c r="R125" i="3"/>
  <c r="I126" i="3"/>
  <c r="J126" i="3"/>
  <c r="K126" i="3"/>
  <c r="L126" i="3"/>
  <c r="Q126" i="3"/>
  <c r="B192" i="2" s="1"/>
  <c r="R126" i="3"/>
  <c r="I127" i="3"/>
  <c r="J127" i="3"/>
  <c r="K127" i="3"/>
  <c r="L127" i="3"/>
  <c r="Q127" i="3"/>
  <c r="B193" i="2" s="1"/>
  <c r="R127" i="3"/>
  <c r="I128" i="3"/>
  <c r="J128" i="3"/>
  <c r="K128" i="3"/>
  <c r="L128" i="3"/>
  <c r="Q128" i="3"/>
  <c r="B194" i="2" s="1"/>
  <c r="R128" i="3"/>
  <c r="C194" i="2" s="1"/>
  <c r="I129" i="3"/>
  <c r="J129" i="3"/>
  <c r="K129" i="3"/>
  <c r="L129" i="3"/>
  <c r="Q129" i="3"/>
  <c r="B195" i="2" s="1"/>
  <c r="R129" i="3"/>
  <c r="C195" i="2" s="1"/>
  <c r="I130" i="3"/>
  <c r="J130" i="3"/>
  <c r="K130" i="3"/>
  <c r="L130" i="3"/>
  <c r="Q130" i="3"/>
  <c r="B196" i="2" s="1"/>
  <c r="R130" i="3"/>
  <c r="I131" i="3"/>
  <c r="J131" i="3"/>
  <c r="K131" i="3"/>
  <c r="L131" i="3"/>
  <c r="Q131" i="3"/>
  <c r="B197" i="2" s="1"/>
  <c r="R131" i="3"/>
  <c r="C197" i="2" s="1"/>
  <c r="I132" i="3"/>
  <c r="J132" i="3"/>
  <c r="K132" i="3"/>
  <c r="L132" i="3"/>
  <c r="Q132" i="3"/>
  <c r="B198" i="2" s="1"/>
  <c r="R132" i="3"/>
  <c r="C198" i="2" s="1"/>
  <c r="I133" i="3"/>
  <c r="J133" i="3"/>
  <c r="K133" i="3"/>
  <c r="L133" i="3"/>
  <c r="Q133" i="3"/>
  <c r="B199" i="2" s="1"/>
  <c r="R133" i="3"/>
  <c r="I134" i="3"/>
  <c r="J134" i="3"/>
  <c r="K134" i="3"/>
  <c r="L134" i="3"/>
  <c r="Q134" i="3"/>
  <c r="B200" i="2" s="1"/>
  <c r="R134" i="3"/>
  <c r="I135" i="3"/>
  <c r="J135" i="3"/>
  <c r="K135" i="3"/>
  <c r="L135" i="3"/>
  <c r="Q135" i="3"/>
  <c r="B201" i="2" s="1"/>
  <c r="R135" i="3"/>
  <c r="I136" i="3"/>
  <c r="J136" i="3"/>
  <c r="K136" i="3"/>
  <c r="L136" i="3"/>
  <c r="Q136" i="3"/>
  <c r="B202" i="2" s="1"/>
  <c r="R136" i="3"/>
  <c r="C202" i="2" s="1"/>
  <c r="I137" i="3"/>
  <c r="J137" i="3"/>
  <c r="K137" i="3"/>
  <c r="L137" i="3"/>
  <c r="Q137" i="3"/>
  <c r="B203" i="2" s="1"/>
  <c r="R137" i="3"/>
  <c r="C203" i="2" s="1"/>
  <c r="I138" i="3"/>
  <c r="J138" i="3"/>
  <c r="K138" i="3"/>
  <c r="L138" i="3"/>
  <c r="Q138" i="3"/>
  <c r="B204" i="2" s="1"/>
  <c r="R138" i="3"/>
  <c r="I139" i="3"/>
  <c r="J139" i="3"/>
  <c r="K139" i="3"/>
  <c r="L139" i="3"/>
  <c r="Q139" i="3"/>
  <c r="B205" i="2" s="1"/>
  <c r="R139" i="3"/>
  <c r="C205" i="2" s="1"/>
  <c r="I140" i="3"/>
  <c r="J140" i="3"/>
  <c r="K140" i="3"/>
  <c r="L140" i="3"/>
  <c r="Q140" i="3"/>
  <c r="B206" i="2" s="1"/>
  <c r="R140" i="3"/>
  <c r="C206" i="2" s="1"/>
  <c r="I141" i="3"/>
  <c r="J141" i="3"/>
  <c r="K141" i="3"/>
  <c r="L141" i="3"/>
  <c r="Q141" i="3"/>
  <c r="B207" i="2" s="1"/>
  <c r="R141" i="3"/>
  <c r="I142" i="3"/>
  <c r="J142" i="3"/>
  <c r="K142" i="3"/>
  <c r="L142" i="3"/>
  <c r="Q142" i="3"/>
  <c r="B208" i="2" s="1"/>
  <c r="R142" i="3"/>
  <c r="I143" i="3"/>
  <c r="J143" i="3"/>
  <c r="K143" i="3"/>
  <c r="L143" i="3"/>
  <c r="Q143" i="3"/>
  <c r="B209" i="2" s="1"/>
  <c r="R143" i="3"/>
  <c r="I144" i="3"/>
  <c r="J144" i="3"/>
  <c r="K144" i="3"/>
  <c r="L144" i="3"/>
  <c r="Q144" i="3"/>
  <c r="B210" i="2" s="1"/>
  <c r="R144" i="3"/>
  <c r="C210" i="2" s="1"/>
  <c r="I145" i="3"/>
  <c r="J145" i="3"/>
  <c r="K145" i="3"/>
  <c r="L145" i="3"/>
  <c r="Q145" i="3"/>
  <c r="B211" i="2" s="1"/>
  <c r="R145" i="3"/>
  <c r="C211" i="2" s="1"/>
  <c r="I146" i="3"/>
  <c r="J146" i="3"/>
  <c r="K146" i="3"/>
  <c r="L146" i="3"/>
  <c r="Q146" i="3"/>
  <c r="B212" i="2" s="1"/>
  <c r="R146" i="3"/>
  <c r="I147" i="3"/>
  <c r="J147" i="3"/>
  <c r="K147" i="3"/>
  <c r="L147" i="3"/>
  <c r="Q147" i="3"/>
  <c r="B213" i="2" s="1"/>
  <c r="R147" i="3"/>
  <c r="C213" i="2" s="1"/>
  <c r="I148" i="3"/>
  <c r="J148" i="3"/>
  <c r="K148" i="3"/>
  <c r="L148" i="3"/>
  <c r="Q148" i="3"/>
  <c r="B214" i="2" s="1"/>
  <c r="R148" i="3"/>
  <c r="C214" i="2" s="1"/>
  <c r="I149" i="3"/>
  <c r="J149" i="3"/>
  <c r="K149" i="3"/>
  <c r="L149" i="3"/>
  <c r="Q149" i="3"/>
  <c r="B215" i="2" s="1"/>
  <c r="R149" i="3"/>
  <c r="I150" i="3"/>
  <c r="J150" i="3"/>
  <c r="K150" i="3"/>
  <c r="L150" i="3"/>
  <c r="Q150" i="3"/>
  <c r="B216" i="2" s="1"/>
  <c r="R150" i="3"/>
  <c r="I151" i="3"/>
  <c r="J151" i="3"/>
  <c r="K151" i="3"/>
  <c r="L151" i="3"/>
  <c r="Q151" i="3"/>
  <c r="B217" i="2" s="1"/>
  <c r="R151" i="3"/>
  <c r="I152" i="3"/>
  <c r="J152" i="3"/>
  <c r="K152" i="3"/>
  <c r="L152" i="3"/>
  <c r="Q152" i="3"/>
  <c r="B218" i="2" s="1"/>
  <c r="R152" i="3"/>
  <c r="C218" i="2" s="1"/>
  <c r="I153" i="3"/>
  <c r="J153" i="3"/>
  <c r="K153" i="3"/>
  <c r="L153" i="3"/>
  <c r="Q153" i="3"/>
  <c r="B219" i="2" s="1"/>
  <c r="R153" i="3"/>
  <c r="C219" i="2" s="1"/>
  <c r="I154" i="3"/>
  <c r="J154" i="3"/>
  <c r="K154" i="3"/>
  <c r="L154" i="3"/>
  <c r="Q154" i="3"/>
  <c r="B220" i="2" s="1"/>
  <c r="R154" i="3"/>
  <c r="I155" i="3"/>
  <c r="J155" i="3"/>
  <c r="K155" i="3"/>
  <c r="L155" i="3"/>
  <c r="Q155" i="3"/>
  <c r="B221" i="2" s="1"/>
  <c r="R155" i="3"/>
  <c r="C221" i="2" s="1"/>
  <c r="I156" i="3"/>
  <c r="J156" i="3"/>
  <c r="K156" i="3"/>
  <c r="L156" i="3"/>
  <c r="Q156" i="3"/>
  <c r="B222" i="2" s="1"/>
  <c r="R156" i="3"/>
  <c r="C222" i="2" s="1"/>
  <c r="I157" i="3"/>
  <c r="J157" i="3"/>
  <c r="K157" i="3"/>
  <c r="L157" i="3"/>
  <c r="Q157" i="3"/>
  <c r="B223" i="2" s="1"/>
  <c r="R157" i="3"/>
  <c r="I158" i="3"/>
  <c r="J158" i="3"/>
  <c r="K158" i="3"/>
  <c r="L158" i="3"/>
  <c r="Q158" i="3"/>
  <c r="B224" i="2" s="1"/>
  <c r="R158" i="3"/>
  <c r="I159" i="3"/>
  <c r="J159" i="3"/>
  <c r="K159" i="3"/>
  <c r="L159" i="3"/>
  <c r="Q159" i="3"/>
  <c r="R159" i="3"/>
  <c r="C225" i="2" s="1"/>
  <c r="I160" i="3"/>
  <c r="J160" i="3"/>
  <c r="K160" i="3"/>
  <c r="L160" i="3"/>
  <c r="Q160" i="3"/>
  <c r="B226" i="2" s="1"/>
  <c r="R160" i="3"/>
  <c r="C226" i="2" s="1"/>
  <c r="I161" i="3"/>
  <c r="J161" i="3"/>
  <c r="K161" i="3"/>
  <c r="L161" i="3"/>
  <c r="Q161" i="3"/>
  <c r="B227" i="2" s="1"/>
  <c r="R161" i="3"/>
  <c r="C227" i="2" s="1"/>
  <c r="I162" i="3"/>
  <c r="J162" i="3"/>
  <c r="K162" i="3"/>
  <c r="L162" i="3"/>
  <c r="Q162" i="3"/>
  <c r="B228" i="2" s="1"/>
  <c r="R162" i="3"/>
  <c r="I163" i="3"/>
  <c r="J163" i="3"/>
  <c r="K163" i="3"/>
  <c r="L163" i="3"/>
  <c r="Q163" i="3"/>
  <c r="B229" i="2" s="1"/>
  <c r="R163" i="3"/>
  <c r="C229" i="2" s="1"/>
  <c r="I164" i="3"/>
  <c r="J164" i="3"/>
  <c r="K164" i="3"/>
  <c r="L164" i="3"/>
  <c r="Q164" i="3"/>
  <c r="B230" i="2" s="1"/>
  <c r="R164" i="3"/>
  <c r="C230" i="2" s="1"/>
  <c r="I165" i="3"/>
  <c r="J165" i="3"/>
  <c r="K165" i="3"/>
  <c r="L165" i="3"/>
  <c r="Q165" i="3"/>
  <c r="B231" i="2" s="1"/>
  <c r="R165" i="3"/>
  <c r="C231" i="2" s="1"/>
  <c r="I166" i="3"/>
  <c r="J166" i="3"/>
  <c r="K166" i="3"/>
  <c r="L166" i="3"/>
  <c r="Q166" i="3"/>
  <c r="B232" i="2" s="1"/>
  <c r="R166" i="3"/>
  <c r="I167" i="3"/>
  <c r="J167" i="3"/>
  <c r="K167" i="3"/>
  <c r="L167" i="3"/>
  <c r="Q167" i="3"/>
  <c r="R167" i="3"/>
  <c r="C233" i="2" s="1"/>
  <c r="I168" i="3"/>
  <c r="J168" i="3"/>
  <c r="K168" i="3"/>
  <c r="L168" i="3"/>
  <c r="Q168" i="3"/>
  <c r="B234" i="2" s="1"/>
  <c r="R168" i="3"/>
  <c r="C234" i="2" s="1"/>
  <c r="I169" i="3"/>
  <c r="J169" i="3"/>
  <c r="K169" i="3"/>
  <c r="L169" i="3"/>
  <c r="Q169" i="3"/>
  <c r="B235" i="2" s="1"/>
  <c r="R169" i="3"/>
  <c r="C235" i="2" s="1"/>
  <c r="I170" i="3"/>
  <c r="J170" i="3"/>
  <c r="K170" i="3"/>
  <c r="L170" i="3"/>
  <c r="Q170" i="3"/>
  <c r="B236" i="2" s="1"/>
  <c r="R170" i="3"/>
  <c r="I171" i="3"/>
  <c r="J171" i="3"/>
  <c r="K171" i="3"/>
  <c r="L171" i="3"/>
  <c r="Q171" i="3"/>
  <c r="B237" i="2" s="1"/>
  <c r="R171" i="3"/>
  <c r="C237" i="2" s="1"/>
  <c r="I172" i="3"/>
  <c r="J172" i="3"/>
  <c r="K172" i="3"/>
  <c r="L172" i="3"/>
  <c r="Q172" i="3"/>
  <c r="B238" i="2" s="1"/>
  <c r="R172" i="3"/>
  <c r="C238" i="2" s="1"/>
  <c r="I173" i="3"/>
  <c r="J173" i="3"/>
  <c r="K173" i="3"/>
  <c r="L173" i="3"/>
  <c r="Q173" i="3"/>
  <c r="B239" i="2" s="1"/>
  <c r="R173" i="3"/>
  <c r="C239" i="2" s="1"/>
  <c r="I174" i="3"/>
  <c r="J174" i="3"/>
  <c r="K174" i="3"/>
  <c r="L174" i="3"/>
  <c r="Q174" i="3"/>
  <c r="B240" i="2" s="1"/>
  <c r="R174" i="3"/>
  <c r="I175" i="3"/>
  <c r="J175" i="3"/>
  <c r="K175" i="3"/>
  <c r="L175" i="3"/>
  <c r="Q175" i="3"/>
  <c r="R175" i="3"/>
  <c r="C241" i="2" s="1"/>
  <c r="I176" i="3"/>
  <c r="J176" i="3"/>
  <c r="K176" i="3"/>
  <c r="L176" i="3"/>
  <c r="Q176" i="3"/>
  <c r="B242" i="2" s="1"/>
  <c r="R176" i="3"/>
  <c r="C242" i="2" s="1"/>
  <c r="I177" i="3"/>
  <c r="J177" i="3"/>
  <c r="K177" i="3"/>
  <c r="L177" i="3"/>
  <c r="Q177" i="3"/>
  <c r="B243" i="2" s="1"/>
  <c r="R177" i="3"/>
  <c r="C243" i="2" s="1"/>
  <c r="I178" i="3"/>
  <c r="J178" i="3"/>
  <c r="K178" i="3"/>
  <c r="L178" i="3"/>
  <c r="Q178" i="3"/>
  <c r="B244" i="2" s="1"/>
  <c r="R178" i="3"/>
  <c r="I179" i="3"/>
  <c r="J179" i="3"/>
  <c r="K179" i="3"/>
  <c r="L179" i="3"/>
  <c r="Q179" i="3"/>
  <c r="B245" i="2" s="1"/>
  <c r="R179" i="3"/>
  <c r="C245" i="2" s="1"/>
  <c r="I180" i="3"/>
  <c r="J180" i="3"/>
  <c r="K180" i="3"/>
  <c r="L180" i="3"/>
  <c r="Q180" i="3"/>
  <c r="B246" i="2" s="1"/>
  <c r="R180" i="3"/>
  <c r="C246" i="2" s="1"/>
  <c r="I181" i="3"/>
  <c r="J181" i="3"/>
  <c r="K181" i="3"/>
  <c r="L181" i="3"/>
  <c r="Q181" i="3"/>
  <c r="B247" i="2" s="1"/>
  <c r="R181" i="3"/>
  <c r="C247" i="2" s="1"/>
  <c r="I182" i="3"/>
  <c r="J182" i="3"/>
  <c r="K182" i="3"/>
  <c r="L182" i="3"/>
  <c r="Q182" i="3"/>
  <c r="B248" i="2" s="1"/>
  <c r="R182" i="3"/>
  <c r="I183" i="3"/>
  <c r="J183" i="3"/>
  <c r="K183" i="3"/>
  <c r="L183" i="3"/>
  <c r="Q183" i="3"/>
  <c r="B249" i="2" s="1"/>
  <c r="R183" i="3"/>
  <c r="I184" i="3"/>
  <c r="J184" i="3"/>
  <c r="K184" i="3"/>
  <c r="L184" i="3"/>
  <c r="Q184" i="3"/>
  <c r="B250" i="2" s="1"/>
  <c r="R184" i="3"/>
  <c r="I185" i="3"/>
  <c r="J185" i="3"/>
  <c r="K185" i="3"/>
  <c r="L185" i="3"/>
  <c r="Q185" i="3"/>
  <c r="B251" i="2" s="1"/>
  <c r="R185" i="3"/>
  <c r="C251" i="2" s="1"/>
  <c r="I186" i="3"/>
  <c r="J186" i="3"/>
  <c r="K186" i="3"/>
  <c r="L186" i="3"/>
  <c r="Q186" i="3"/>
  <c r="R186" i="3"/>
  <c r="C252" i="2" s="1"/>
  <c r="I187" i="3"/>
  <c r="J187" i="3"/>
  <c r="K187" i="3"/>
  <c r="L187" i="3"/>
  <c r="Q187" i="3"/>
  <c r="B253" i="2" s="1"/>
  <c r="R187" i="3"/>
  <c r="C253" i="2" s="1"/>
  <c r="I188" i="3"/>
  <c r="J188" i="3"/>
  <c r="K188" i="3"/>
  <c r="L188" i="3"/>
  <c r="Q188" i="3"/>
  <c r="B254" i="2" s="1"/>
  <c r="R188" i="3"/>
  <c r="C254" i="2" s="1"/>
  <c r="I189" i="3"/>
  <c r="J189" i="3"/>
  <c r="K189" i="3"/>
  <c r="L189" i="3"/>
  <c r="Q189" i="3"/>
  <c r="B255" i="2" s="1"/>
  <c r="R189" i="3"/>
  <c r="C255" i="2" s="1"/>
  <c r="I190" i="3"/>
  <c r="J190" i="3"/>
  <c r="K190" i="3"/>
  <c r="L190" i="3"/>
  <c r="Q190" i="3"/>
  <c r="B256" i="2" s="1"/>
  <c r="R190" i="3"/>
  <c r="C256" i="2" s="1"/>
  <c r="I191" i="3"/>
  <c r="J191" i="3"/>
  <c r="K191" i="3"/>
  <c r="L191" i="3"/>
  <c r="Q191" i="3"/>
  <c r="B257" i="2" s="1"/>
  <c r="R191" i="3"/>
  <c r="I192" i="3"/>
  <c r="J192" i="3"/>
  <c r="K192" i="3"/>
  <c r="L192" i="3"/>
  <c r="Q192" i="3"/>
  <c r="B258" i="2" s="1"/>
  <c r="R192" i="3"/>
  <c r="I193" i="3"/>
  <c r="J193" i="3"/>
  <c r="K193" i="3"/>
  <c r="L193" i="3"/>
  <c r="Q193" i="3"/>
  <c r="B259" i="2" s="1"/>
  <c r="R193" i="3"/>
  <c r="C259" i="2" s="1"/>
  <c r="I194" i="3"/>
  <c r="J194" i="3"/>
  <c r="K194" i="3"/>
  <c r="L194" i="3"/>
  <c r="Q194" i="3"/>
  <c r="B260" i="2" s="1"/>
  <c r="R194" i="3"/>
  <c r="C260" i="2" s="1"/>
  <c r="I195" i="3"/>
  <c r="J195" i="3"/>
  <c r="K195" i="3"/>
  <c r="L195" i="3"/>
  <c r="Q195" i="3"/>
  <c r="B261" i="2" s="1"/>
  <c r="R195" i="3"/>
  <c r="C261" i="2" s="1"/>
  <c r="I196" i="3"/>
  <c r="J196" i="3"/>
  <c r="K196" i="3"/>
  <c r="L196" i="3"/>
  <c r="Q196" i="3"/>
  <c r="B262" i="2" s="1"/>
  <c r="R196" i="3"/>
  <c r="I197" i="3"/>
  <c r="J197" i="3"/>
  <c r="K197" i="3"/>
  <c r="L197" i="3"/>
  <c r="Q197" i="3"/>
  <c r="B263" i="2" s="1"/>
  <c r="R197" i="3"/>
  <c r="C263" i="2" s="1"/>
  <c r="I198" i="3"/>
  <c r="J198" i="3"/>
  <c r="K198" i="3"/>
  <c r="L198" i="3"/>
  <c r="Q198" i="3"/>
  <c r="B264" i="2" s="1"/>
  <c r="R198" i="3"/>
  <c r="C264" i="2" s="1"/>
  <c r="I199" i="3"/>
  <c r="J199" i="3"/>
  <c r="K199" i="3"/>
  <c r="L199" i="3"/>
  <c r="Q199" i="3"/>
  <c r="R199" i="3"/>
  <c r="C265" i="2" s="1"/>
  <c r="I200" i="3"/>
  <c r="J200" i="3"/>
  <c r="K200" i="3"/>
  <c r="L200" i="3"/>
  <c r="Q200" i="3"/>
  <c r="B266" i="2" s="1"/>
  <c r="R200" i="3"/>
  <c r="I201" i="3"/>
  <c r="J201" i="3"/>
  <c r="K201" i="3"/>
  <c r="L201" i="3"/>
  <c r="Q201" i="3"/>
  <c r="B267" i="2" s="1"/>
  <c r="R201" i="3"/>
  <c r="C267" i="2" s="1"/>
  <c r="I202" i="3"/>
  <c r="J202" i="3"/>
  <c r="K202" i="3"/>
  <c r="L202" i="3"/>
  <c r="Q202" i="3"/>
  <c r="B268" i="2" s="1"/>
  <c r="R202" i="3"/>
  <c r="C268" i="2" s="1"/>
  <c r="I203" i="3"/>
  <c r="J203" i="3"/>
  <c r="K203" i="3"/>
  <c r="L203" i="3"/>
  <c r="Q203" i="3"/>
  <c r="B269" i="2" s="1"/>
  <c r="R203" i="3"/>
  <c r="C269" i="2" s="1"/>
  <c r="I204" i="3"/>
  <c r="J204" i="3"/>
  <c r="K204" i="3"/>
  <c r="L204" i="3"/>
  <c r="Q204" i="3"/>
  <c r="B270" i="2" s="1"/>
  <c r="R204" i="3"/>
  <c r="I205" i="3"/>
  <c r="J205" i="3"/>
  <c r="K205" i="3"/>
  <c r="L205" i="3"/>
  <c r="Q205" i="3"/>
  <c r="B271" i="2" s="1"/>
  <c r="R205" i="3"/>
  <c r="C271" i="2" s="1"/>
  <c r="I206" i="3"/>
  <c r="J206" i="3"/>
  <c r="K206" i="3"/>
  <c r="L206" i="3"/>
  <c r="Q206" i="3"/>
  <c r="B272" i="2" s="1"/>
  <c r="R206" i="3"/>
  <c r="C272" i="2" s="1"/>
  <c r="I207" i="3"/>
  <c r="J207" i="3"/>
  <c r="K207" i="3"/>
  <c r="L207" i="3"/>
  <c r="Q207" i="3"/>
  <c r="R207" i="3"/>
  <c r="C273" i="2" s="1"/>
  <c r="I208" i="3"/>
  <c r="J208" i="3"/>
  <c r="K208" i="3"/>
  <c r="L208" i="3"/>
  <c r="Q208" i="3"/>
  <c r="B274" i="2" s="1"/>
  <c r="R208" i="3"/>
  <c r="I209" i="3"/>
  <c r="J209" i="3"/>
  <c r="K209" i="3"/>
  <c r="L209" i="3"/>
  <c r="Q209" i="3"/>
  <c r="B275" i="2" s="1"/>
  <c r="R209" i="3"/>
  <c r="C275" i="2" s="1"/>
  <c r="I210" i="3"/>
  <c r="J210" i="3"/>
  <c r="K210" i="3"/>
  <c r="L210" i="3"/>
  <c r="Q210" i="3"/>
  <c r="B276" i="2" s="1"/>
  <c r="R210" i="3"/>
  <c r="C276" i="2" s="1"/>
  <c r="I211" i="3"/>
  <c r="J211" i="3"/>
  <c r="K211" i="3"/>
  <c r="L211" i="3"/>
  <c r="Q211" i="3"/>
  <c r="B277" i="2" s="1"/>
  <c r="R211" i="3"/>
  <c r="C277" i="2" s="1"/>
  <c r="I212" i="3"/>
  <c r="J212" i="3"/>
  <c r="K212" i="3"/>
  <c r="L212" i="3"/>
  <c r="Q212" i="3"/>
  <c r="B278" i="2" s="1"/>
  <c r="R212" i="3"/>
  <c r="I213" i="3"/>
  <c r="J213" i="3"/>
  <c r="K213" i="3"/>
  <c r="L213" i="3"/>
  <c r="Q213" i="3"/>
  <c r="B279" i="2" s="1"/>
  <c r="R213" i="3"/>
  <c r="I214" i="3"/>
  <c r="J214" i="3"/>
  <c r="K214" i="3"/>
  <c r="L214" i="3"/>
  <c r="Q214" i="3"/>
  <c r="B280" i="2" s="1"/>
  <c r="R214" i="3"/>
  <c r="I215" i="3"/>
  <c r="J215" i="3"/>
  <c r="K215" i="3"/>
  <c r="L215" i="3"/>
  <c r="Q215" i="3"/>
  <c r="B281" i="2" s="1"/>
  <c r="R215" i="3"/>
  <c r="C281" i="2" s="1"/>
  <c r="I216" i="3"/>
  <c r="J216" i="3"/>
  <c r="K216" i="3"/>
  <c r="L216" i="3"/>
  <c r="Q216" i="3"/>
  <c r="B282" i="2" s="1"/>
  <c r="R216" i="3"/>
  <c r="I217" i="3"/>
  <c r="J217" i="3"/>
  <c r="K217" i="3"/>
  <c r="L217" i="3"/>
  <c r="Q217" i="3"/>
  <c r="B283" i="2" s="1"/>
  <c r="R217" i="3"/>
  <c r="C283" i="2" s="1"/>
  <c r="I218" i="3"/>
  <c r="J218" i="3"/>
  <c r="K218" i="3"/>
  <c r="L218" i="3"/>
  <c r="Q218" i="3"/>
  <c r="R218" i="3"/>
  <c r="C284" i="2" s="1"/>
  <c r="I219" i="3"/>
  <c r="J219" i="3"/>
  <c r="K219" i="3"/>
  <c r="L219" i="3"/>
  <c r="Q219" i="3"/>
  <c r="B285" i="2" s="1"/>
  <c r="R219" i="3"/>
  <c r="C285" i="2" s="1"/>
  <c r="I220" i="3"/>
  <c r="J220" i="3"/>
  <c r="K220" i="3"/>
  <c r="L220" i="3"/>
  <c r="Q220" i="3"/>
  <c r="B286" i="2" s="1"/>
  <c r="R220" i="3"/>
  <c r="C286" i="2" s="1"/>
  <c r="I221" i="3"/>
  <c r="J221" i="3"/>
  <c r="K221" i="3"/>
  <c r="L221" i="3"/>
  <c r="Q221" i="3"/>
  <c r="B287" i="2" s="1"/>
  <c r="R221" i="3"/>
  <c r="I222" i="3"/>
  <c r="J222" i="3"/>
  <c r="K222" i="3"/>
  <c r="L222" i="3"/>
  <c r="Q222" i="3"/>
  <c r="B288" i="2" s="1"/>
  <c r="R222" i="3"/>
  <c r="I223" i="3"/>
  <c r="J223" i="3"/>
  <c r="K223" i="3"/>
  <c r="L223" i="3"/>
  <c r="Q223" i="3"/>
  <c r="B289" i="2" s="1"/>
  <c r="R223" i="3"/>
  <c r="I224" i="3"/>
  <c r="J224" i="3"/>
  <c r="K224" i="3"/>
  <c r="L224" i="3"/>
  <c r="Q224" i="3"/>
  <c r="B290" i="2" s="1"/>
  <c r="R224" i="3"/>
  <c r="C290" i="2" s="1"/>
  <c r="I225" i="3"/>
  <c r="J225" i="3"/>
  <c r="K225" i="3"/>
  <c r="L225" i="3"/>
  <c r="Q225" i="3"/>
  <c r="B291" i="2" s="1"/>
  <c r="R225" i="3"/>
  <c r="C291" i="2" s="1"/>
  <c r="I226" i="3"/>
  <c r="J226" i="3"/>
  <c r="K226" i="3"/>
  <c r="L226" i="3"/>
  <c r="Q226" i="3"/>
  <c r="B292" i="2" s="1"/>
  <c r="R226" i="3"/>
  <c r="I227" i="3"/>
  <c r="J227" i="3"/>
  <c r="K227" i="3"/>
  <c r="L227" i="3"/>
  <c r="Q227" i="3"/>
  <c r="B293" i="2" s="1"/>
  <c r="R227" i="3"/>
  <c r="C293" i="2" s="1"/>
  <c r="I228" i="3"/>
  <c r="J228" i="3"/>
  <c r="K228" i="3"/>
  <c r="L228" i="3"/>
  <c r="Q228" i="3"/>
  <c r="B294" i="2" s="1"/>
  <c r="R228" i="3"/>
  <c r="C294" i="2" s="1"/>
  <c r="I229" i="3"/>
  <c r="J229" i="3"/>
  <c r="K229" i="3"/>
  <c r="L229" i="3"/>
  <c r="Q229" i="3"/>
  <c r="B295" i="2" s="1"/>
  <c r="R229" i="3"/>
  <c r="C295" i="2" s="1"/>
  <c r="I230" i="3"/>
  <c r="J230" i="3"/>
  <c r="K230" i="3"/>
  <c r="L230" i="3"/>
  <c r="Q230" i="3"/>
  <c r="B296" i="2" s="1"/>
  <c r="R230" i="3"/>
  <c r="I231" i="3"/>
  <c r="J231" i="3"/>
  <c r="K231" i="3"/>
  <c r="L231" i="3"/>
  <c r="Q231" i="3"/>
  <c r="R231" i="3"/>
  <c r="C297" i="2" s="1"/>
  <c r="I232" i="3"/>
  <c r="J232" i="3"/>
  <c r="K232" i="3"/>
  <c r="L232" i="3"/>
  <c r="Q232" i="3"/>
  <c r="B298" i="2" s="1"/>
  <c r="R232" i="3"/>
  <c r="C298" i="2" s="1"/>
  <c r="I233" i="3"/>
  <c r="J233" i="3"/>
  <c r="K233" i="3"/>
  <c r="L233" i="3"/>
  <c r="Q233" i="3"/>
  <c r="B299" i="2" s="1"/>
  <c r="R233" i="3"/>
  <c r="C299" i="2" s="1"/>
  <c r="I234" i="3"/>
  <c r="J234" i="3"/>
  <c r="K234" i="3"/>
  <c r="L234" i="3"/>
  <c r="Q234" i="3"/>
  <c r="R234" i="3"/>
  <c r="C300" i="2" s="1"/>
  <c r="I235" i="3"/>
  <c r="J235" i="3"/>
  <c r="K235" i="3"/>
  <c r="L235" i="3"/>
  <c r="Q235" i="3"/>
  <c r="B301" i="2" s="1"/>
  <c r="R235" i="3"/>
  <c r="C301" i="2" s="1"/>
  <c r="I236" i="3"/>
  <c r="J236" i="3"/>
  <c r="K236" i="3"/>
  <c r="L236" i="3"/>
  <c r="Q236" i="3"/>
  <c r="B302" i="2" s="1"/>
  <c r="R236" i="3"/>
  <c r="C302" i="2" s="1"/>
  <c r="I237" i="3"/>
  <c r="J237" i="3"/>
  <c r="K237" i="3"/>
  <c r="L237" i="3"/>
  <c r="Q237" i="3"/>
  <c r="B303" i="2" s="1"/>
  <c r="R237" i="3"/>
  <c r="C303" i="2" s="1"/>
  <c r="I238" i="3"/>
  <c r="J238" i="3"/>
  <c r="K238" i="3"/>
  <c r="L238" i="3"/>
  <c r="Q238" i="3"/>
  <c r="B304" i="2" s="1"/>
  <c r="R238" i="3"/>
  <c r="C304" i="2" s="1"/>
  <c r="I239" i="3"/>
  <c r="J239" i="3"/>
  <c r="K239" i="3"/>
  <c r="L239" i="3"/>
  <c r="Q239" i="3"/>
  <c r="B305" i="2" s="1"/>
  <c r="R239" i="3"/>
  <c r="I240" i="3"/>
  <c r="J240" i="3"/>
  <c r="K240" i="3"/>
  <c r="L240" i="3"/>
  <c r="Q240" i="3"/>
  <c r="B306" i="2" s="1"/>
  <c r="R240" i="3"/>
  <c r="I241" i="3"/>
  <c r="J241" i="3"/>
  <c r="K241" i="3"/>
  <c r="L241" i="3"/>
  <c r="Q241" i="3"/>
  <c r="B307" i="2" s="1"/>
  <c r="R241" i="3"/>
  <c r="C307" i="2" s="1"/>
  <c r="I242" i="3"/>
  <c r="J242" i="3"/>
  <c r="K242" i="3"/>
  <c r="L242" i="3"/>
  <c r="Q242" i="3"/>
  <c r="B308" i="2" s="1"/>
  <c r="R242" i="3"/>
  <c r="C308" i="2" s="1"/>
  <c r="I243" i="3"/>
  <c r="J243" i="3"/>
  <c r="K243" i="3"/>
  <c r="L243" i="3"/>
  <c r="Q243" i="3"/>
  <c r="B309" i="2" s="1"/>
  <c r="R243" i="3"/>
  <c r="C309" i="2" s="1"/>
  <c r="I244" i="3"/>
  <c r="J244" i="3"/>
  <c r="K244" i="3"/>
  <c r="L244" i="3"/>
  <c r="Q244" i="3"/>
  <c r="B310" i="2" s="1"/>
  <c r="R244" i="3"/>
  <c r="I245" i="3"/>
  <c r="J245" i="3"/>
  <c r="K245" i="3"/>
  <c r="L245" i="3"/>
  <c r="Q245" i="3"/>
  <c r="B311" i="2" s="1"/>
  <c r="R245" i="3"/>
  <c r="I246" i="3"/>
  <c r="J246" i="3"/>
  <c r="K246" i="3"/>
  <c r="L246" i="3"/>
  <c r="Q246" i="3"/>
  <c r="B312" i="2" s="1"/>
  <c r="R246" i="3"/>
  <c r="C312" i="2" s="1"/>
  <c r="I247" i="3"/>
  <c r="J247" i="3"/>
  <c r="K247" i="3"/>
  <c r="L247" i="3"/>
  <c r="Q247" i="3"/>
  <c r="R247" i="3"/>
  <c r="C313" i="2" s="1"/>
  <c r="I248" i="3"/>
  <c r="J248" i="3"/>
  <c r="K248" i="3"/>
  <c r="L248" i="3"/>
  <c r="Q248" i="3"/>
  <c r="B314" i="2" s="1"/>
  <c r="R248" i="3"/>
  <c r="I249" i="3"/>
  <c r="J249" i="3"/>
  <c r="K249" i="3"/>
  <c r="L249" i="3"/>
  <c r="Q249" i="3"/>
  <c r="B315" i="2" s="1"/>
  <c r="R249" i="3"/>
  <c r="C315" i="2" s="1"/>
  <c r="I250" i="3"/>
  <c r="J250" i="3"/>
  <c r="K250" i="3"/>
  <c r="L250" i="3"/>
  <c r="Q250" i="3"/>
  <c r="B316" i="2" s="1"/>
  <c r="R250" i="3"/>
  <c r="C316" i="2" s="1"/>
  <c r="I251" i="3"/>
  <c r="J251" i="3"/>
  <c r="K251" i="3"/>
  <c r="L251" i="3"/>
  <c r="Q251" i="3"/>
  <c r="B317" i="2" s="1"/>
  <c r="R251" i="3"/>
  <c r="C317" i="2" s="1"/>
  <c r="I252" i="3"/>
  <c r="J252" i="3"/>
  <c r="K252" i="3"/>
  <c r="L252" i="3"/>
  <c r="Q252" i="3"/>
  <c r="B318" i="2" s="1"/>
  <c r="R252" i="3"/>
  <c r="I253" i="3"/>
  <c r="J253" i="3"/>
  <c r="K253" i="3"/>
  <c r="L253" i="3"/>
  <c r="Q253" i="3"/>
  <c r="B319" i="2" s="1"/>
  <c r="R253" i="3"/>
  <c r="C319" i="2" s="1"/>
  <c r="K5" i="8"/>
  <c r="K6" i="8"/>
  <c r="K7" i="8"/>
  <c r="K8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R5" i="3"/>
  <c r="C71" i="2" s="1"/>
  <c r="R6" i="3"/>
  <c r="C72" i="2" s="1"/>
  <c r="R7" i="3"/>
  <c r="C73" i="2" s="1"/>
  <c r="R8" i="3"/>
  <c r="C74" i="2" s="1"/>
  <c r="R9" i="3"/>
  <c r="R10" i="3"/>
  <c r="R11" i="3"/>
  <c r="R12" i="3"/>
  <c r="R13" i="3"/>
  <c r="R14" i="3"/>
  <c r="C80" i="2" s="1"/>
  <c r="R15" i="3"/>
  <c r="C81" i="2" s="1"/>
  <c r="R16" i="3"/>
  <c r="R17" i="3"/>
  <c r="C83" i="2" s="1"/>
  <c r="R18" i="3"/>
  <c r="C84" i="2" s="1"/>
  <c r="R19" i="3"/>
  <c r="C85" i="2" s="1"/>
  <c r="R20" i="3"/>
  <c r="R21" i="3"/>
  <c r="R22" i="3"/>
  <c r="R23" i="3"/>
  <c r="R24" i="3"/>
  <c r="R25" i="3"/>
  <c r="C91" i="2" s="1"/>
  <c r="R26" i="3"/>
  <c r="C92" i="2" s="1"/>
  <c r="R27" i="3"/>
  <c r="C93" i="2" s="1"/>
  <c r="R4" i="3"/>
  <c r="C70" i="2" s="1"/>
  <c r="Q5" i="3"/>
  <c r="B71" i="2" s="1"/>
  <c r="Q6" i="3"/>
  <c r="B72" i="2" s="1"/>
  <c r="Q7" i="3"/>
  <c r="B73" i="2" s="1"/>
  <c r="Q8" i="3"/>
  <c r="B74" i="2" s="1"/>
  <c r="Q9" i="3"/>
  <c r="B75" i="2" s="1"/>
  <c r="Q10" i="3"/>
  <c r="B76" i="2" s="1"/>
  <c r="Q11" i="3"/>
  <c r="B77" i="2" s="1"/>
  <c r="Q12" i="3"/>
  <c r="B78" i="2" s="1"/>
  <c r="Q13" i="3"/>
  <c r="B79" i="2" s="1"/>
  <c r="Q14" i="3"/>
  <c r="B80" i="2" s="1"/>
  <c r="Q15" i="3"/>
  <c r="B81" i="2" s="1"/>
  <c r="Q16" i="3"/>
  <c r="B82" i="2" s="1"/>
  <c r="Q17" i="3"/>
  <c r="B83" i="2" s="1"/>
  <c r="Q18" i="3"/>
  <c r="B84" i="2" s="1"/>
  <c r="Q19" i="3"/>
  <c r="B85" i="2" s="1"/>
  <c r="Q20" i="3"/>
  <c r="B86" i="2" s="1"/>
  <c r="Q21" i="3"/>
  <c r="B87" i="2" s="1"/>
  <c r="Q22" i="3"/>
  <c r="B88" i="2" s="1"/>
  <c r="Q23" i="3"/>
  <c r="B89" i="2" s="1"/>
  <c r="Q24" i="3"/>
  <c r="B90" i="2" s="1"/>
  <c r="Q25" i="3"/>
  <c r="B91" i="2" s="1"/>
  <c r="Q26" i="3"/>
  <c r="B92" i="2" s="1"/>
  <c r="B93" i="2"/>
  <c r="Q4" i="3"/>
  <c r="B70" i="2" s="1"/>
  <c r="I11" i="3"/>
  <c r="J11" i="3"/>
  <c r="K11" i="3"/>
  <c r="L11" i="3"/>
  <c r="I12" i="3"/>
  <c r="J12" i="3"/>
  <c r="K12" i="3"/>
  <c r="L12" i="3"/>
  <c r="I13" i="3"/>
  <c r="J13" i="3"/>
  <c r="K13" i="3"/>
  <c r="L13" i="3"/>
  <c r="I14" i="3"/>
  <c r="J14" i="3"/>
  <c r="K14" i="3"/>
  <c r="L14" i="3"/>
  <c r="I15" i="3"/>
  <c r="J15" i="3"/>
  <c r="K15" i="3"/>
  <c r="L15" i="3"/>
  <c r="I16" i="3"/>
  <c r="J16" i="3"/>
  <c r="K16" i="3"/>
  <c r="L16" i="3"/>
  <c r="I17" i="3"/>
  <c r="J17" i="3"/>
  <c r="K17" i="3"/>
  <c r="L17" i="3"/>
  <c r="I18" i="3"/>
  <c r="J18" i="3"/>
  <c r="K18" i="3"/>
  <c r="L18" i="3"/>
  <c r="I19" i="3"/>
  <c r="J19" i="3"/>
  <c r="K19" i="3"/>
  <c r="L19" i="3"/>
  <c r="I20" i="3"/>
  <c r="J20" i="3"/>
  <c r="K20" i="3"/>
  <c r="L20" i="3"/>
  <c r="I21" i="3"/>
  <c r="J21" i="3"/>
  <c r="K21" i="3"/>
  <c r="L21" i="3"/>
  <c r="I22" i="3"/>
  <c r="J22" i="3"/>
  <c r="K22" i="3"/>
  <c r="L22" i="3"/>
  <c r="I23" i="3"/>
  <c r="J23" i="3"/>
  <c r="K23" i="3"/>
  <c r="L23" i="3"/>
  <c r="I24" i="3"/>
  <c r="J24" i="3"/>
  <c r="K24" i="3"/>
  <c r="L24" i="3"/>
  <c r="I25" i="3"/>
  <c r="J25" i="3"/>
  <c r="K25" i="3"/>
  <c r="L25" i="3"/>
  <c r="I26" i="3"/>
  <c r="J26" i="3"/>
  <c r="K26" i="3"/>
  <c r="L26" i="3"/>
  <c r="I27" i="3"/>
  <c r="J27" i="3"/>
  <c r="K27" i="3"/>
  <c r="L27" i="3"/>
  <c r="J4" i="3"/>
  <c r="K4" i="3"/>
  <c r="L4" i="3"/>
  <c r="I5" i="3"/>
  <c r="J5" i="3"/>
  <c r="K5" i="3"/>
  <c r="L5" i="3"/>
  <c r="I6" i="3"/>
  <c r="J6" i="3"/>
  <c r="K6" i="3"/>
  <c r="L6" i="3"/>
  <c r="I7" i="3"/>
  <c r="J7" i="3"/>
  <c r="K7" i="3"/>
  <c r="L7" i="3"/>
  <c r="I8" i="3"/>
  <c r="J8" i="3"/>
  <c r="K8" i="3"/>
  <c r="L8" i="3"/>
  <c r="I9" i="3"/>
  <c r="J9" i="3"/>
  <c r="K9" i="3"/>
  <c r="L9" i="3"/>
  <c r="L10" i="3"/>
  <c r="K10" i="3"/>
  <c r="J10" i="3"/>
  <c r="I10" i="3"/>
  <c r="P9" i="13" l="1"/>
  <c r="C163" i="14"/>
  <c r="C171" i="14"/>
  <c r="C179" i="14"/>
  <c r="C187" i="14"/>
  <c r="C175" i="14"/>
  <c r="C184" i="14"/>
  <c r="C164" i="14"/>
  <c r="C172" i="14"/>
  <c r="C180" i="14"/>
  <c r="C188" i="14"/>
  <c r="C159" i="14"/>
  <c r="C191" i="14"/>
  <c r="C160" i="14"/>
  <c r="C192" i="14"/>
  <c r="C157" i="14"/>
  <c r="C165" i="14"/>
  <c r="C173" i="14"/>
  <c r="C181" i="14"/>
  <c r="C189" i="14"/>
  <c r="C167" i="14"/>
  <c r="C176" i="14"/>
  <c r="C158" i="14"/>
  <c r="C166" i="14"/>
  <c r="C174" i="14"/>
  <c r="C182" i="14"/>
  <c r="C190" i="14"/>
  <c r="C183" i="14"/>
  <c r="C168" i="14"/>
  <c r="C177" i="14"/>
  <c r="C162" i="14"/>
  <c r="C178" i="14"/>
  <c r="C161" i="14"/>
  <c r="C185" i="14"/>
  <c r="C186" i="14"/>
  <c r="C156" i="14"/>
  <c r="C169" i="14"/>
  <c r="C170" i="14"/>
  <c r="S16" i="3"/>
  <c r="S24" i="3"/>
  <c r="D213" i="2"/>
  <c r="D197" i="2"/>
  <c r="D189" i="2"/>
  <c r="D456" i="2"/>
  <c r="S59" i="3"/>
  <c r="S33" i="3"/>
  <c r="S99" i="3"/>
  <c r="S95" i="3"/>
  <c r="S23" i="3"/>
  <c r="S22" i="3"/>
  <c r="S91" i="3"/>
  <c r="S67" i="3"/>
  <c r="S63" i="3"/>
  <c r="D72" i="2"/>
  <c r="O62" i="8"/>
  <c r="D389" i="2"/>
  <c r="O43" i="8"/>
  <c r="O32" i="8"/>
  <c r="D498" i="2"/>
  <c r="D482" i="2"/>
  <c r="D426" i="2"/>
  <c r="D418" i="2"/>
  <c r="D394" i="2"/>
  <c r="O35" i="8"/>
  <c r="O64" i="8"/>
  <c r="O51" i="8"/>
  <c r="O48" i="8"/>
  <c r="O46" i="8"/>
  <c r="O38" i="8"/>
  <c r="O30" i="8"/>
  <c r="O61" i="8"/>
  <c r="O53" i="8"/>
  <c r="O45" i="8"/>
  <c r="O37" i="8"/>
  <c r="O29" i="8"/>
  <c r="O58" i="8"/>
  <c r="O50" i="8"/>
  <c r="O34" i="8"/>
  <c r="O63" i="8"/>
  <c r="O55" i="8"/>
  <c r="O47" i="8"/>
  <c r="O39" i="8"/>
  <c r="O60" i="8"/>
  <c r="O52" i="8"/>
  <c r="O44" i="8"/>
  <c r="O36" i="8"/>
  <c r="O28" i="8"/>
  <c r="O33" i="8"/>
  <c r="B1" i="11"/>
  <c r="M247" i="3"/>
  <c r="P247" i="3" s="1"/>
  <c r="J247" i="11" s="1"/>
  <c r="M47" i="3"/>
  <c r="P47" i="3" s="1"/>
  <c r="J47" i="11" s="1"/>
  <c r="M232" i="3"/>
  <c r="P232" i="3" s="1"/>
  <c r="M4" i="3"/>
  <c r="P4" i="3" s="1"/>
  <c r="S131" i="3"/>
  <c r="S210" i="3"/>
  <c r="S123" i="3"/>
  <c r="S87" i="3"/>
  <c r="S50" i="3"/>
  <c r="S202" i="3"/>
  <c r="S115" i="3"/>
  <c r="S83" i="3"/>
  <c r="S49" i="3"/>
  <c r="S250" i="3"/>
  <c r="S194" i="3"/>
  <c r="S111" i="3"/>
  <c r="S79" i="3"/>
  <c r="S42" i="3"/>
  <c r="S242" i="3"/>
  <c r="S185" i="3"/>
  <c r="S107" i="3"/>
  <c r="S75" i="3"/>
  <c r="S41" i="3"/>
  <c r="S233" i="3"/>
  <c r="S179" i="3"/>
  <c r="S103" i="3"/>
  <c r="S71" i="3"/>
  <c r="S34" i="3"/>
  <c r="C192" i="2"/>
  <c r="D192" i="2" s="1"/>
  <c r="S126" i="3"/>
  <c r="C184" i="2"/>
  <c r="D184" i="2" s="1"/>
  <c r="S118" i="3"/>
  <c r="C159" i="2"/>
  <c r="D159" i="2" s="1"/>
  <c r="S93" i="3"/>
  <c r="C127" i="2"/>
  <c r="D127" i="2" s="1"/>
  <c r="S61" i="3"/>
  <c r="S251" i="3"/>
  <c r="S203" i="3"/>
  <c r="S73" i="3"/>
  <c r="C296" i="2"/>
  <c r="D296" i="2" s="1"/>
  <c r="S230" i="3"/>
  <c r="C236" i="2"/>
  <c r="D236" i="2" s="1"/>
  <c r="S170" i="3"/>
  <c r="C204" i="2"/>
  <c r="D204" i="2" s="1"/>
  <c r="S138" i="3"/>
  <c r="S225" i="3"/>
  <c r="S177" i="3"/>
  <c r="S145" i="3"/>
  <c r="S113" i="3"/>
  <c r="C278" i="2"/>
  <c r="D278" i="2" s="1"/>
  <c r="S212" i="3"/>
  <c r="C228" i="2"/>
  <c r="D228" i="2" s="1"/>
  <c r="S162" i="3"/>
  <c r="C287" i="2"/>
  <c r="D287" i="2" s="1"/>
  <c r="S221" i="3"/>
  <c r="C282" i="2"/>
  <c r="D282" i="2" s="1"/>
  <c r="S216" i="3"/>
  <c r="B273" i="2"/>
  <c r="D273" i="2" s="1"/>
  <c r="S207" i="3"/>
  <c r="B265" i="2"/>
  <c r="D265" i="2" s="1"/>
  <c r="S199" i="3"/>
  <c r="C257" i="2"/>
  <c r="D257" i="2" s="1"/>
  <c r="S191" i="3"/>
  <c r="B252" i="2"/>
  <c r="D252" i="2" s="1"/>
  <c r="S186" i="3"/>
  <c r="C223" i="2"/>
  <c r="D223" i="2" s="1"/>
  <c r="S157" i="3"/>
  <c r="C215" i="2"/>
  <c r="D215" i="2" s="1"/>
  <c r="S149" i="3"/>
  <c r="C207" i="2"/>
  <c r="D207" i="2" s="1"/>
  <c r="S141" i="3"/>
  <c r="C199" i="2"/>
  <c r="D199" i="2" s="1"/>
  <c r="S133" i="3"/>
  <c r="C191" i="2"/>
  <c r="D191" i="2" s="1"/>
  <c r="S125" i="3"/>
  <c r="C183" i="2"/>
  <c r="D183" i="2" s="1"/>
  <c r="S117" i="3"/>
  <c r="C178" i="2"/>
  <c r="D178" i="2" s="1"/>
  <c r="S112" i="3"/>
  <c r="C174" i="2"/>
  <c r="D174" i="2" s="1"/>
  <c r="S108" i="3"/>
  <c r="C170" i="2"/>
  <c r="D170" i="2" s="1"/>
  <c r="S104" i="3"/>
  <c r="C166" i="2"/>
  <c r="D166" i="2" s="1"/>
  <c r="S100" i="3"/>
  <c r="C162" i="2"/>
  <c r="D162" i="2" s="1"/>
  <c r="S96" i="3"/>
  <c r="C158" i="2"/>
  <c r="D158" i="2" s="1"/>
  <c r="S92" i="3"/>
  <c r="C154" i="2"/>
  <c r="D154" i="2" s="1"/>
  <c r="S88" i="3"/>
  <c r="C150" i="2"/>
  <c r="D150" i="2" s="1"/>
  <c r="S84" i="3"/>
  <c r="C146" i="2"/>
  <c r="D146" i="2" s="1"/>
  <c r="S80" i="3"/>
  <c r="C142" i="2"/>
  <c r="D142" i="2" s="1"/>
  <c r="S76" i="3"/>
  <c r="C138" i="2"/>
  <c r="D138" i="2" s="1"/>
  <c r="S72" i="3"/>
  <c r="C134" i="2"/>
  <c r="D134" i="2" s="1"/>
  <c r="S68" i="3"/>
  <c r="C130" i="2"/>
  <c r="D130" i="2" s="1"/>
  <c r="S64" i="3"/>
  <c r="C126" i="2"/>
  <c r="D126" i="2" s="1"/>
  <c r="S60" i="3"/>
  <c r="C122" i="2"/>
  <c r="D122" i="2" s="1"/>
  <c r="S56" i="3"/>
  <c r="B121" i="2"/>
  <c r="D121" i="2" s="1"/>
  <c r="S55" i="3"/>
  <c r="C113" i="2"/>
  <c r="D113" i="2" s="1"/>
  <c r="S47" i="3"/>
  <c r="C105" i="2"/>
  <c r="D105" i="2" s="1"/>
  <c r="S39" i="3"/>
  <c r="C97" i="2"/>
  <c r="D97" i="2" s="1"/>
  <c r="S31" i="3"/>
  <c r="S249" i="3"/>
  <c r="S201" i="3"/>
  <c r="S171" i="3"/>
  <c r="S139" i="3"/>
  <c r="S89" i="3"/>
  <c r="S43" i="3"/>
  <c r="B313" i="2"/>
  <c r="D313" i="2" s="1"/>
  <c r="S247" i="3"/>
  <c r="B300" i="2"/>
  <c r="D300" i="2" s="1"/>
  <c r="S234" i="3"/>
  <c r="C270" i="2"/>
  <c r="D270" i="2" s="1"/>
  <c r="S204" i="3"/>
  <c r="C244" i="2"/>
  <c r="D244" i="2" s="1"/>
  <c r="S178" i="3"/>
  <c r="C232" i="2"/>
  <c r="D232" i="2" s="1"/>
  <c r="S166" i="3"/>
  <c r="C118" i="2"/>
  <c r="D118" i="2" s="1"/>
  <c r="S52" i="3"/>
  <c r="C114" i="2"/>
  <c r="D114" i="2" s="1"/>
  <c r="S48" i="3"/>
  <c r="S243" i="3"/>
  <c r="S217" i="3"/>
  <c r="S195" i="3"/>
  <c r="S169" i="3"/>
  <c r="S137" i="3"/>
  <c r="S65" i="3"/>
  <c r="C274" i="2"/>
  <c r="D274" i="2" s="1"/>
  <c r="S208" i="3"/>
  <c r="C224" i="2"/>
  <c r="D224" i="2" s="1"/>
  <c r="S158" i="3"/>
  <c r="C288" i="2"/>
  <c r="D288" i="2" s="1"/>
  <c r="S222" i="3"/>
  <c r="C249" i="2"/>
  <c r="D249" i="2" s="1"/>
  <c r="S183" i="3"/>
  <c r="C220" i="2"/>
  <c r="D220" i="2" s="1"/>
  <c r="S154" i="3"/>
  <c r="C188" i="2"/>
  <c r="D188" i="2" s="1"/>
  <c r="S122" i="3"/>
  <c r="C167" i="2"/>
  <c r="D167" i="2" s="1"/>
  <c r="S101" i="3"/>
  <c r="C106" i="2"/>
  <c r="D106" i="2" s="1"/>
  <c r="S40" i="3"/>
  <c r="C102" i="2"/>
  <c r="D102" i="2" s="1"/>
  <c r="S36" i="3"/>
  <c r="C98" i="2"/>
  <c r="D98" i="2" s="1"/>
  <c r="S32" i="3"/>
  <c r="C94" i="2"/>
  <c r="D94" i="2" s="1"/>
  <c r="S28" i="3"/>
  <c r="S105" i="3"/>
  <c r="C310" i="2"/>
  <c r="D310" i="2" s="1"/>
  <c r="S244" i="3"/>
  <c r="C306" i="2"/>
  <c r="D306" i="2" s="1"/>
  <c r="S240" i="3"/>
  <c r="S241" i="3"/>
  <c r="S211" i="3"/>
  <c r="S193" i="3"/>
  <c r="S161" i="3"/>
  <c r="S129" i="3"/>
  <c r="S81" i="3"/>
  <c r="S35" i="3"/>
  <c r="C292" i="2"/>
  <c r="S226" i="3"/>
  <c r="C266" i="2"/>
  <c r="D266" i="2" s="1"/>
  <c r="S200" i="3"/>
  <c r="C240" i="2"/>
  <c r="D240" i="2" s="1"/>
  <c r="S174" i="3"/>
  <c r="C318" i="2"/>
  <c r="D318" i="2" s="1"/>
  <c r="S252" i="3"/>
  <c r="C314" i="2"/>
  <c r="D314" i="2" s="1"/>
  <c r="S248" i="3"/>
  <c r="C262" i="2"/>
  <c r="D262" i="2" s="1"/>
  <c r="S196" i="3"/>
  <c r="C212" i="2"/>
  <c r="D212" i="2" s="1"/>
  <c r="S146" i="3"/>
  <c r="C208" i="2"/>
  <c r="D208" i="2" s="1"/>
  <c r="S142" i="3"/>
  <c r="C196" i="2"/>
  <c r="D196" i="2" s="1"/>
  <c r="S130" i="3"/>
  <c r="C110" i="2"/>
  <c r="D110" i="2" s="1"/>
  <c r="S44" i="3"/>
  <c r="B297" i="2"/>
  <c r="D297" i="2" s="1"/>
  <c r="S231" i="3"/>
  <c r="C289" i="2"/>
  <c r="D289" i="2" s="1"/>
  <c r="S223" i="3"/>
  <c r="B284" i="2"/>
  <c r="D284" i="2" s="1"/>
  <c r="S218" i="3"/>
  <c r="B241" i="2"/>
  <c r="D241" i="2" s="1"/>
  <c r="S175" i="3"/>
  <c r="B225" i="2"/>
  <c r="D225" i="2" s="1"/>
  <c r="S159" i="3"/>
  <c r="C217" i="2"/>
  <c r="D217" i="2" s="1"/>
  <c r="S151" i="3"/>
  <c r="C209" i="2"/>
  <c r="D209" i="2" s="1"/>
  <c r="S143" i="3"/>
  <c r="C201" i="2"/>
  <c r="D201" i="2" s="1"/>
  <c r="S135" i="3"/>
  <c r="C193" i="2"/>
  <c r="D193" i="2" s="1"/>
  <c r="S127" i="3"/>
  <c r="S235" i="3"/>
  <c r="S187" i="3"/>
  <c r="S155" i="3"/>
  <c r="S57" i="3"/>
  <c r="C305" i="2"/>
  <c r="D305" i="2" s="1"/>
  <c r="S239" i="3"/>
  <c r="C248" i="2"/>
  <c r="D248" i="2" s="1"/>
  <c r="S182" i="3"/>
  <c r="C279" i="2"/>
  <c r="D279" i="2" s="1"/>
  <c r="S213" i="3"/>
  <c r="C258" i="2"/>
  <c r="D258" i="2" s="1"/>
  <c r="S192" i="3"/>
  <c r="C216" i="2"/>
  <c r="D216" i="2" s="1"/>
  <c r="S150" i="3"/>
  <c r="C200" i="2"/>
  <c r="D200" i="2" s="1"/>
  <c r="S134" i="3"/>
  <c r="C175" i="2"/>
  <c r="D175" i="2" s="1"/>
  <c r="S109" i="3"/>
  <c r="C151" i="2"/>
  <c r="D151" i="2" s="1"/>
  <c r="S85" i="3"/>
  <c r="C143" i="2"/>
  <c r="D143" i="2" s="1"/>
  <c r="S77" i="3"/>
  <c r="C135" i="2"/>
  <c r="D135" i="2" s="1"/>
  <c r="S69" i="3"/>
  <c r="C280" i="2"/>
  <c r="D280" i="2" s="1"/>
  <c r="S214" i="3"/>
  <c r="C250" i="2"/>
  <c r="D250" i="2" s="1"/>
  <c r="S184" i="3"/>
  <c r="B233" i="2"/>
  <c r="D233" i="2" s="1"/>
  <c r="S167" i="3"/>
  <c r="S20" i="3"/>
  <c r="C311" i="2"/>
  <c r="D311" i="2" s="1"/>
  <c r="S245" i="3"/>
  <c r="S209" i="3"/>
  <c r="S153" i="3"/>
  <c r="S121" i="3"/>
  <c r="S97" i="3"/>
  <c r="S51" i="3"/>
  <c r="S114" i="3"/>
  <c r="S106" i="3"/>
  <c r="S98" i="3"/>
  <c r="S90" i="3"/>
  <c r="S82" i="3"/>
  <c r="S74" i="3"/>
  <c r="S66" i="3"/>
  <c r="S58" i="3"/>
  <c r="S21" i="3"/>
  <c r="S13" i="3"/>
  <c r="D71" i="2"/>
  <c r="S232" i="3"/>
  <c r="S224" i="3"/>
  <c r="S176" i="3"/>
  <c r="S168" i="3"/>
  <c r="S160" i="3"/>
  <c r="S152" i="3"/>
  <c r="S144" i="3"/>
  <c r="S136" i="3"/>
  <c r="S128" i="3"/>
  <c r="S120" i="3"/>
  <c r="S119" i="3"/>
  <c r="M191" i="3"/>
  <c r="P191" i="3" s="1"/>
  <c r="S246" i="3"/>
  <c r="S238" i="3"/>
  <c r="S206" i="3"/>
  <c r="S198" i="3"/>
  <c r="S190" i="3"/>
  <c r="S110" i="3"/>
  <c r="S102" i="3"/>
  <c r="S94" i="3"/>
  <c r="S86" i="3"/>
  <c r="S78" i="3"/>
  <c r="S70" i="3"/>
  <c r="S62" i="3"/>
  <c r="S54" i="3"/>
  <c r="S46" i="3"/>
  <c r="S38" i="3"/>
  <c r="S30" i="3"/>
  <c r="M192" i="3"/>
  <c r="P192" i="3" s="1"/>
  <c r="J192" i="11" s="1"/>
  <c r="M28" i="3"/>
  <c r="N28" i="3" s="1"/>
  <c r="O28" i="3" s="1"/>
  <c r="S253" i="3"/>
  <c r="S237" i="3"/>
  <c r="S229" i="3"/>
  <c r="S205" i="3"/>
  <c r="S197" i="3"/>
  <c r="S189" i="3"/>
  <c r="S181" i="3"/>
  <c r="S173" i="3"/>
  <c r="S165" i="3"/>
  <c r="S53" i="3"/>
  <c r="S45" i="3"/>
  <c r="S37" i="3"/>
  <c r="S29" i="3"/>
  <c r="S9" i="3"/>
  <c r="M233" i="3"/>
  <c r="P233" i="3" s="1"/>
  <c r="S236" i="3"/>
  <c r="S228" i="3"/>
  <c r="S220" i="3"/>
  <c r="S188" i="3"/>
  <c r="S180" i="3"/>
  <c r="S172" i="3"/>
  <c r="S164" i="3"/>
  <c r="S156" i="3"/>
  <c r="S148" i="3"/>
  <c r="S140" i="3"/>
  <c r="S132" i="3"/>
  <c r="S124" i="3"/>
  <c r="S116" i="3"/>
  <c r="D70" i="2"/>
  <c r="D286" i="2"/>
  <c r="D111" i="2"/>
  <c r="D107" i="2"/>
  <c r="D103" i="2"/>
  <c r="D99" i="2"/>
  <c r="D95" i="2"/>
  <c r="D230" i="2"/>
  <c r="D203" i="2"/>
  <c r="D195" i="2"/>
  <c r="D187" i="2"/>
  <c r="D109" i="2"/>
  <c r="D101" i="2"/>
  <c r="D179" i="2"/>
  <c r="D171" i="2"/>
  <c r="D163" i="2"/>
  <c r="D458" i="2"/>
  <c r="D362" i="2"/>
  <c r="D294" i="2"/>
  <c r="D290" i="2"/>
  <c r="D281" i="2"/>
  <c r="D222" i="2"/>
  <c r="D218" i="2"/>
  <c r="D210" i="2"/>
  <c r="D206" i="2"/>
  <c r="D202" i="2"/>
  <c r="D194" i="2"/>
  <c r="D186" i="2"/>
  <c r="D173" i="2"/>
  <c r="D165" i="2"/>
  <c r="D157" i="2"/>
  <c r="D149" i="2"/>
  <c r="D141" i="2"/>
  <c r="D133" i="2"/>
  <c r="D125" i="2"/>
  <c r="S5" i="3"/>
  <c r="S12" i="3"/>
  <c r="S11" i="3"/>
  <c r="S10" i="3"/>
  <c r="S6" i="3"/>
  <c r="S4" i="3"/>
  <c r="D91" i="2"/>
  <c r="S27" i="3"/>
  <c r="B1" i="8"/>
  <c r="D214" i="2"/>
  <c r="D198" i="2"/>
  <c r="D190" i="2"/>
  <c r="D182" i="2"/>
  <c r="D129" i="2"/>
  <c r="D117" i="2"/>
  <c r="D155" i="2"/>
  <c r="D147" i="2"/>
  <c r="D139" i="2"/>
  <c r="D131" i="2"/>
  <c r="D123" i="2"/>
  <c r="D302" i="2"/>
  <c r="D298" i="2"/>
  <c r="D254" i="2"/>
  <c r="D119" i="2"/>
  <c r="D115" i="2"/>
  <c r="D93" i="2"/>
  <c r="D85" i="2"/>
  <c r="D246" i="2"/>
  <c r="D242" i="2"/>
  <c r="D238" i="2"/>
  <c r="D234" i="2"/>
  <c r="D226" i="2"/>
  <c r="D181" i="2"/>
  <c r="M207" i="3"/>
  <c r="P207" i="3" s="1"/>
  <c r="M132" i="3"/>
  <c r="P132" i="3" s="1"/>
  <c r="M125" i="3"/>
  <c r="P125" i="3" s="1"/>
  <c r="J125" i="11" s="1"/>
  <c r="M111" i="3"/>
  <c r="N111" i="3" s="1"/>
  <c r="O111" i="3" s="1"/>
  <c r="M239" i="3"/>
  <c r="P239" i="3" s="1"/>
  <c r="M225" i="3"/>
  <c r="P225" i="3" s="1"/>
  <c r="M226" i="3"/>
  <c r="P226" i="3" s="1"/>
  <c r="C90" i="2"/>
  <c r="D90" i="2" s="1"/>
  <c r="C79" i="2"/>
  <c r="D79" i="2" s="1"/>
  <c r="S19" i="3"/>
  <c r="S8" i="3"/>
  <c r="M48" i="3"/>
  <c r="P48" i="3" s="1"/>
  <c r="C89" i="2"/>
  <c r="D89" i="2" s="1"/>
  <c r="C78" i="2"/>
  <c r="D78" i="2" s="1"/>
  <c r="S26" i="3"/>
  <c r="S18" i="3"/>
  <c r="C88" i="2"/>
  <c r="D88" i="2" s="1"/>
  <c r="C77" i="2"/>
  <c r="D77" i="2" s="1"/>
  <c r="S25" i="3"/>
  <c r="S15" i="3"/>
  <c r="C87" i="2"/>
  <c r="D87" i="2" s="1"/>
  <c r="C76" i="2"/>
  <c r="D76" i="2" s="1"/>
  <c r="M94" i="3"/>
  <c r="C86" i="2"/>
  <c r="D86" i="2" s="1"/>
  <c r="C75" i="2"/>
  <c r="D75" i="2" s="1"/>
  <c r="S7" i="3"/>
  <c r="M138" i="3"/>
  <c r="P138" i="3" s="1"/>
  <c r="M248" i="3"/>
  <c r="P248" i="3" s="1"/>
  <c r="M205" i="3"/>
  <c r="M170" i="3"/>
  <c r="N170" i="3" s="1"/>
  <c r="O170" i="3" s="1"/>
  <c r="M219" i="3"/>
  <c r="M238" i="3"/>
  <c r="P238" i="3" s="1"/>
  <c r="D517" i="2"/>
  <c r="D453" i="2"/>
  <c r="D421" i="2"/>
  <c r="D527" i="2"/>
  <c r="D431" i="2"/>
  <c r="D399" i="2"/>
  <c r="D367" i="2"/>
  <c r="O26" i="8"/>
  <c r="D561" i="2"/>
  <c r="D553" i="2"/>
  <c r="D545" i="2"/>
  <c r="D537" i="2"/>
  <c r="D529" i="2"/>
  <c r="D521" i="2"/>
  <c r="D513" i="2"/>
  <c r="D505" i="2"/>
  <c r="D497" i="2"/>
  <c r="D489" i="2"/>
  <c r="D473" i="2"/>
  <c r="D457" i="2"/>
  <c r="D441" i="2"/>
  <c r="D433" i="2"/>
  <c r="D425" i="2"/>
  <c r="D409" i="2"/>
  <c r="D393" i="2"/>
  <c r="D385" i="2"/>
  <c r="D377" i="2"/>
  <c r="D345" i="2"/>
  <c r="D438" i="2"/>
  <c r="D374" i="2"/>
  <c r="D555" i="2"/>
  <c r="D515" i="2"/>
  <c r="O25" i="8"/>
  <c r="D315" i="2"/>
  <c r="D307" i="2"/>
  <c r="D299" i="2"/>
  <c r="D291" i="2"/>
  <c r="D283" i="2"/>
  <c r="D275" i="2"/>
  <c r="D267" i="2"/>
  <c r="D259" i="2"/>
  <c r="D251" i="2"/>
  <c r="D243" i="2"/>
  <c r="D235" i="2"/>
  <c r="D227" i="2"/>
  <c r="D219" i="2"/>
  <c r="D211" i="2"/>
  <c r="D560" i="2"/>
  <c r="D512" i="2"/>
  <c r="D496" i="2"/>
  <c r="D488" i="2"/>
  <c r="D408" i="2"/>
  <c r="D376" i="2"/>
  <c r="D344" i="2"/>
  <c r="D145" i="2"/>
  <c r="D137" i="2"/>
  <c r="D562" i="2"/>
  <c r="D554" i="2"/>
  <c r="D549" i="2"/>
  <c r="D546" i="2"/>
  <c r="D538" i="2"/>
  <c r="D530" i="2"/>
  <c r="D522" i="2"/>
  <c r="D514" i="2"/>
  <c r="D506" i="2"/>
  <c r="D490" i="2"/>
  <c r="D485" i="2"/>
  <c r="D474" i="2"/>
  <c r="D466" i="2"/>
  <c r="D450" i="2"/>
  <c r="D442" i="2"/>
  <c r="D434" i="2"/>
  <c r="D410" i="2"/>
  <c r="D402" i="2"/>
  <c r="D386" i="2"/>
  <c r="D378" i="2"/>
  <c r="D370" i="2"/>
  <c r="D357" i="2"/>
  <c r="D354" i="2"/>
  <c r="D346" i="2"/>
  <c r="D185" i="2"/>
  <c r="D177" i="2"/>
  <c r="D169" i="2"/>
  <c r="D161" i="2"/>
  <c r="D153" i="2"/>
  <c r="D312" i="2"/>
  <c r="D304" i="2"/>
  <c r="D272" i="2"/>
  <c r="D264" i="2"/>
  <c r="D256" i="2"/>
  <c r="D176" i="2"/>
  <c r="D168" i="2"/>
  <c r="D160" i="2"/>
  <c r="D152" i="2"/>
  <c r="D144" i="2"/>
  <c r="D136" i="2"/>
  <c r="D128" i="2"/>
  <c r="D120" i="2"/>
  <c r="D112" i="2"/>
  <c r="D104" i="2"/>
  <c r="D96" i="2"/>
  <c r="D523" i="2"/>
  <c r="D424" i="2"/>
  <c r="D392" i="2"/>
  <c r="D319" i="2"/>
  <c r="D303" i="2"/>
  <c r="D295" i="2"/>
  <c r="D271" i="2"/>
  <c r="D263" i="2"/>
  <c r="D255" i="2"/>
  <c r="D247" i="2"/>
  <c r="D239" i="2"/>
  <c r="D231" i="2"/>
  <c r="D309" i="2"/>
  <c r="D301" i="2"/>
  <c r="D293" i="2"/>
  <c r="D285" i="2"/>
  <c r="D277" i="2"/>
  <c r="D269" i="2"/>
  <c r="D261" i="2"/>
  <c r="D253" i="2"/>
  <c r="D245" i="2"/>
  <c r="D237" i="2"/>
  <c r="D229" i="2"/>
  <c r="D221" i="2"/>
  <c r="D205" i="2"/>
  <c r="D74" i="2"/>
  <c r="D539" i="2"/>
  <c r="D449" i="2"/>
  <c r="D361" i="2"/>
  <c r="D317" i="2"/>
  <c r="D550" i="2"/>
  <c r="D486" i="2"/>
  <c r="D316" i="2"/>
  <c r="D308" i="2"/>
  <c r="D292" i="2"/>
  <c r="D276" i="2"/>
  <c r="D268" i="2"/>
  <c r="D260" i="2"/>
  <c r="D180" i="2"/>
  <c r="D172" i="2"/>
  <c r="D164" i="2"/>
  <c r="D156" i="2"/>
  <c r="D148" i="2"/>
  <c r="D140" i="2"/>
  <c r="D132" i="2"/>
  <c r="D124" i="2"/>
  <c r="D116" i="2"/>
  <c r="D108" i="2"/>
  <c r="D100" i="2"/>
  <c r="D92" i="2"/>
  <c r="D84" i="2"/>
  <c r="D73" i="2"/>
  <c r="D448" i="2"/>
  <c r="D568" i="2"/>
  <c r="D564" i="2"/>
  <c r="D556" i="2"/>
  <c r="D548" i="2"/>
  <c r="D532" i="2"/>
  <c r="D476" i="2"/>
  <c r="D468" i="2"/>
  <c r="D463" i="2"/>
  <c r="D460" i="2"/>
  <c r="D452" i="2"/>
  <c r="D428" i="2"/>
  <c r="D412" i="2"/>
  <c r="D396" i="2"/>
  <c r="D388" i="2"/>
  <c r="D364" i="2"/>
  <c r="D348" i="2"/>
  <c r="D369" i="2"/>
  <c r="D342" i="2"/>
  <c r="D547" i="2"/>
  <c r="D499" i="2"/>
  <c r="D491" i="2"/>
  <c r="D483" i="2"/>
  <c r="D475" i="2"/>
  <c r="D467" i="2"/>
  <c r="D459" i="2"/>
  <c r="D451" i="2"/>
  <c r="D443" i="2"/>
  <c r="D435" i="2"/>
  <c r="D427" i="2"/>
  <c r="D419" i="2"/>
  <c r="D411" i="2"/>
  <c r="D403" i="2"/>
  <c r="D395" i="2"/>
  <c r="D387" i="2"/>
  <c r="D379" i="2"/>
  <c r="D371" i="2"/>
  <c r="D363" i="2"/>
  <c r="D355" i="2"/>
  <c r="D347" i="2"/>
  <c r="D569" i="2"/>
  <c r="D81" i="2"/>
  <c r="D472" i="2"/>
  <c r="D406" i="2"/>
  <c r="D368" i="2"/>
  <c r="D552" i="2"/>
  <c r="D440" i="2"/>
  <c r="D432" i="2"/>
  <c r="D559" i="2"/>
  <c r="D360" i="2"/>
  <c r="D83" i="2"/>
  <c r="S17" i="3"/>
  <c r="C82" i="2"/>
  <c r="D82" i="2" s="1"/>
  <c r="D80" i="2"/>
  <c r="S14" i="3"/>
  <c r="B335" i="2"/>
  <c r="D335" i="2" s="1"/>
  <c r="O19" i="8"/>
  <c r="O11" i="8"/>
  <c r="B327" i="2"/>
  <c r="D327" i="2" s="1"/>
  <c r="O8" i="8"/>
  <c r="D331" i="2"/>
  <c r="O15" i="8"/>
  <c r="C324" i="2"/>
  <c r="D324" i="2" s="1"/>
  <c r="D495" i="2"/>
  <c r="D524" i="2"/>
  <c r="D508" i="2"/>
  <c r="D500" i="2"/>
  <c r="D444" i="2"/>
  <c r="D372" i="2"/>
  <c r="O23" i="8"/>
  <c r="C339" i="2"/>
  <c r="O16" i="8"/>
  <c r="C332" i="2"/>
  <c r="D332" i="2" s="1"/>
  <c r="C330" i="2"/>
  <c r="D330" i="2" s="1"/>
  <c r="O14" i="8"/>
  <c r="C326" i="2"/>
  <c r="D326" i="2" s="1"/>
  <c r="O10" i="8"/>
  <c r="O6" i="8"/>
  <c r="B336" i="2"/>
  <c r="D336" i="2" s="1"/>
  <c r="D566" i="2"/>
  <c r="D535" i="2"/>
  <c r="D493" i="2"/>
  <c r="D381" i="2"/>
  <c r="D352" i="2"/>
  <c r="D320" i="2"/>
  <c r="D533" i="2"/>
  <c r="D525" i="2"/>
  <c r="D469" i="2"/>
  <c r="D461" i="2"/>
  <c r="D437" i="2"/>
  <c r="D429" i="2"/>
  <c r="D405" i="2"/>
  <c r="D397" i="2"/>
  <c r="D373" i="2"/>
  <c r="D365" i="2"/>
  <c r="B334" i="2"/>
  <c r="D334" i="2" s="1"/>
  <c r="O18" i="8"/>
  <c r="D322" i="2"/>
  <c r="D565" i="2"/>
  <c r="D400" i="2"/>
  <c r="D349" i="2"/>
  <c r="O27" i="8"/>
  <c r="O24" i="8"/>
  <c r="C340" i="2"/>
  <c r="D340" i="2" s="1"/>
  <c r="O13" i="8"/>
  <c r="C329" i="2"/>
  <c r="D329" i="2" s="1"/>
  <c r="O9" i="8"/>
  <c r="C325" i="2"/>
  <c r="D325" i="2" s="1"/>
  <c r="D511" i="2"/>
  <c r="D480" i="2"/>
  <c r="D567" i="2"/>
  <c r="D551" i="2"/>
  <c r="D543" i="2"/>
  <c r="D503" i="2"/>
  <c r="D487" i="2"/>
  <c r="D479" i="2"/>
  <c r="D447" i="2"/>
  <c r="D439" i="2"/>
  <c r="D415" i="2"/>
  <c r="D407" i="2"/>
  <c r="D383" i="2"/>
  <c r="D375" i="2"/>
  <c r="D351" i="2"/>
  <c r="D343" i="2"/>
  <c r="O5" i="8"/>
  <c r="C321" i="2"/>
  <c r="D321" i="2" s="1"/>
  <c r="D544" i="2"/>
  <c r="D528" i="2"/>
  <c r="D510" i="2"/>
  <c r="D477" i="2"/>
  <c r="D455" i="2"/>
  <c r="D337" i="2"/>
  <c r="D557" i="2"/>
  <c r="D541" i="2"/>
  <c r="D509" i="2"/>
  <c r="D423" i="2"/>
  <c r="D504" i="2"/>
  <c r="D471" i="2"/>
  <c r="D391" i="2"/>
  <c r="D540" i="2"/>
  <c r="D420" i="2"/>
  <c r="D404" i="2"/>
  <c r="D380" i="2"/>
  <c r="D356" i="2"/>
  <c r="D481" i="2"/>
  <c r="D401" i="2"/>
  <c r="D353" i="2"/>
  <c r="O12" i="8"/>
  <c r="B328" i="2"/>
  <c r="D328" i="2" s="1"/>
  <c r="D558" i="2"/>
  <c r="D542" i="2"/>
  <c r="D534" i="2"/>
  <c r="D526" i="2"/>
  <c r="D518" i="2"/>
  <c r="D502" i="2"/>
  <c r="D494" i="2"/>
  <c r="D478" i="2"/>
  <c r="D470" i="2"/>
  <c r="D462" i="2"/>
  <c r="D454" i="2"/>
  <c r="D446" i="2"/>
  <c r="D430" i="2"/>
  <c r="D422" i="2"/>
  <c r="D414" i="2"/>
  <c r="D398" i="2"/>
  <c r="D390" i="2"/>
  <c r="D382" i="2"/>
  <c r="D366" i="2"/>
  <c r="D358" i="2"/>
  <c r="D350" i="2"/>
  <c r="O22" i="8"/>
  <c r="O7" i="8"/>
  <c r="C323" i="2"/>
  <c r="D323" i="2" s="1"/>
  <c r="D520" i="2"/>
  <c r="D501" i="2"/>
  <c r="D445" i="2"/>
  <c r="D416" i="2"/>
  <c r="D359" i="2"/>
  <c r="D516" i="2"/>
  <c r="D492" i="2"/>
  <c r="D484" i="2"/>
  <c r="D436" i="2"/>
  <c r="D465" i="2"/>
  <c r="D417" i="2"/>
  <c r="D563" i="2"/>
  <c r="D531" i="2"/>
  <c r="D507" i="2"/>
  <c r="D338" i="2"/>
  <c r="D536" i="2"/>
  <c r="D519" i="2"/>
  <c r="D464" i="2"/>
  <c r="D413" i="2"/>
  <c r="D384" i="2"/>
  <c r="O17" i="8"/>
  <c r="C341" i="2"/>
  <c r="D341" i="2" s="1"/>
  <c r="C333" i="2"/>
  <c r="D333" i="2" s="1"/>
  <c r="O4" i="8"/>
  <c r="O21" i="8"/>
  <c r="M57" i="3"/>
  <c r="P57" i="3" s="1"/>
  <c r="M195" i="3"/>
  <c r="P195" i="3" s="1"/>
  <c r="M181" i="3"/>
  <c r="M176" i="3"/>
  <c r="M145" i="3"/>
  <c r="M141" i="3"/>
  <c r="N141" i="3" s="1"/>
  <c r="O141" i="3" s="1"/>
  <c r="M210" i="3"/>
  <c r="P210" i="3" s="1"/>
  <c r="M196" i="3"/>
  <c r="P196" i="3" s="1"/>
  <c r="M185" i="3"/>
  <c r="P185" i="3" s="1"/>
  <c r="M173" i="3"/>
  <c r="M116" i="3"/>
  <c r="P116" i="3" s="1"/>
  <c r="M250" i="3"/>
  <c r="M229" i="3"/>
  <c r="M186" i="3"/>
  <c r="P186" i="3" s="1"/>
  <c r="M100" i="3"/>
  <c r="P100" i="3" s="1"/>
  <c r="M82" i="3"/>
  <c r="P82" i="3" s="1"/>
  <c r="M63" i="3"/>
  <c r="P63" i="3" s="1"/>
  <c r="M59" i="3"/>
  <c r="P59" i="3" s="1"/>
  <c r="J59" i="11" s="1"/>
  <c r="M53" i="3"/>
  <c r="N53" i="3" s="1"/>
  <c r="O53" i="3" s="1"/>
  <c r="M49" i="3"/>
  <c r="P49" i="3" s="1"/>
  <c r="M36" i="3"/>
  <c r="M194" i="3"/>
  <c r="M126" i="3"/>
  <c r="P126" i="3" s="1"/>
  <c r="M122" i="3"/>
  <c r="P122" i="3" s="1"/>
  <c r="J122" i="11" s="1"/>
  <c r="M113" i="3"/>
  <c r="P113" i="3" s="1"/>
  <c r="M88" i="3"/>
  <c r="P88" i="3" s="1"/>
  <c r="M55" i="3"/>
  <c r="N55" i="3" s="1"/>
  <c r="O55" i="3" s="1"/>
  <c r="M240" i="3"/>
  <c r="P240" i="3" s="1"/>
  <c r="M213" i="3"/>
  <c r="P213" i="3" s="1"/>
  <c r="M148" i="3"/>
  <c r="P148" i="3" s="1"/>
  <c r="M147" i="3"/>
  <c r="P147" i="3" s="1"/>
  <c r="M214" i="3"/>
  <c r="P214" i="3" s="1"/>
  <c r="M166" i="3"/>
  <c r="P166" i="3" s="1"/>
  <c r="M152" i="3"/>
  <c r="P152" i="3" s="1"/>
  <c r="M106" i="3"/>
  <c r="P106" i="3" s="1"/>
  <c r="M251" i="3"/>
  <c r="P251" i="3" s="1"/>
  <c r="M227" i="3"/>
  <c r="P227" i="3" s="1"/>
  <c r="M99" i="3"/>
  <c r="M77" i="3"/>
  <c r="P77" i="3" s="1"/>
  <c r="M69" i="3"/>
  <c r="P69" i="3" s="1"/>
  <c r="M68" i="3"/>
  <c r="P68" i="3" s="1"/>
  <c r="M56" i="3"/>
  <c r="P56" i="3" s="1"/>
  <c r="M201" i="3"/>
  <c r="P201" i="3" s="1"/>
  <c r="M124" i="3"/>
  <c r="P124" i="3" s="1"/>
  <c r="M120" i="3"/>
  <c r="P120" i="3" s="1"/>
  <c r="M114" i="3"/>
  <c r="P114" i="3" s="1"/>
  <c r="M105" i="3"/>
  <c r="P105" i="3" s="1"/>
  <c r="M104" i="3"/>
  <c r="P104" i="3" s="1"/>
  <c r="M231" i="3"/>
  <c r="M211" i="3"/>
  <c r="P211" i="3" s="1"/>
  <c r="M167" i="3"/>
  <c r="P167" i="3" s="1"/>
  <c r="M160" i="3"/>
  <c r="P160" i="3" s="1"/>
  <c r="M218" i="3"/>
  <c r="P218" i="3" s="1"/>
  <c r="M202" i="3"/>
  <c r="P202" i="3" s="1"/>
  <c r="M188" i="3"/>
  <c r="P188" i="3" s="1"/>
  <c r="M178" i="3"/>
  <c r="P178" i="3" s="1"/>
  <c r="M162" i="3"/>
  <c r="P162" i="3" s="1"/>
  <c r="M146" i="3"/>
  <c r="P146" i="3" s="1"/>
  <c r="M129" i="3"/>
  <c r="P129" i="3" s="1"/>
  <c r="M71" i="3"/>
  <c r="P71" i="3" s="1"/>
  <c r="M168" i="3"/>
  <c r="P168" i="3" s="1"/>
  <c r="M197" i="3"/>
  <c r="P197" i="3" s="1"/>
  <c r="M80" i="3"/>
  <c r="P80" i="3" s="1"/>
  <c r="M75" i="3"/>
  <c r="M235" i="3"/>
  <c r="P235" i="3" s="1"/>
  <c r="M222" i="3"/>
  <c r="P222" i="3" s="1"/>
  <c r="M221" i="3"/>
  <c r="P221" i="3" s="1"/>
  <c r="M198" i="3"/>
  <c r="P198" i="3" s="1"/>
  <c r="M190" i="3"/>
  <c r="P190" i="3" s="1"/>
  <c r="M127" i="3"/>
  <c r="P127" i="3" s="1"/>
  <c r="M119" i="3"/>
  <c r="P119" i="3" s="1"/>
  <c r="J119" i="11" s="1"/>
  <c r="M108" i="3"/>
  <c r="P108" i="3" s="1"/>
  <c r="M107" i="3"/>
  <c r="P107" i="3" s="1"/>
  <c r="M96" i="3"/>
  <c r="P96" i="3" s="1"/>
  <c r="M91" i="3"/>
  <c r="P91" i="3" s="1"/>
  <c r="M90" i="3"/>
  <c r="P90" i="3" s="1"/>
  <c r="M87" i="3"/>
  <c r="M85" i="3"/>
  <c r="N85" i="3" s="1"/>
  <c r="O85" i="3" s="1"/>
  <c r="M182" i="3"/>
  <c r="P182" i="3" s="1"/>
  <c r="J182" i="11" s="1"/>
  <c r="M242" i="3"/>
  <c r="P242" i="3" s="1"/>
  <c r="M230" i="3"/>
  <c r="M199" i="3"/>
  <c r="P199" i="3" s="1"/>
  <c r="M175" i="3"/>
  <c r="M163" i="3"/>
  <c r="P163" i="3" s="1"/>
  <c r="M159" i="3"/>
  <c r="P159" i="3" s="1"/>
  <c r="J159" i="11" s="1"/>
  <c r="M158" i="3"/>
  <c r="P158" i="3" s="1"/>
  <c r="M155" i="3"/>
  <c r="P155" i="3" s="1"/>
  <c r="M149" i="3"/>
  <c r="P149" i="3" s="1"/>
  <c r="M112" i="3"/>
  <c r="P112" i="3" s="1"/>
  <c r="M102" i="3"/>
  <c r="P102" i="3" s="1"/>
  <c r="M98" i="3"/>
  <c r="P98" i="3" s="1"/>
  <c r="M86" i="3"/>
  <c r="P86" i="3" s="1"/>
  <c r="M208" i="3"/>
  <c r="M253" i="3"/>
  <c r="P253" i="3" s="1"/>
  <c r="M243" i="3"/>
  <c r="P243" i="3" s="1"/>
  <c r="M236" i="3"/>
  <c r="P236" i="3" s="1"/>
  <c r="M200" i="3"/>
  <c r="P200" i="3" s="1"/>
  <c r="M165" i="3"/>
  <c r="P165" i="3" s="1"/>
  <c r="M154" i="3"/>
  <c r="P154" i="3" s="1"/>
  <c r="M128" i="3"/>
  <c r="P128" i="3" s="1"/>
  <c r="M103" i="3"/>
  <c r="P103" i="3" s="1"/>
  <c r="M81" i="3"/>
  <c r="P81" i="3" s="1"/>
  <c r="M54" i="3"/>
  <c r="P54" i="3" s="1"/>
  <c r="M51" i="3"/>
  <c r="P51" i="3" s="1"/>
  <c r="M50" i="3"/>
  <c r="N50" i="3" s="1"/>
  <c r="O50" i="3" s="1"/>
  <c r="M34" i="3"/>
  <c r="P34" i="3" s="1"/>
  <c r="M29" i="3"/>
  <c r="P29" i="3" s="1"/>
  <c r="M58" i="3"/>
  <c r="P58" i="3" s="1"/>
  <c r="M52" i="3"/>
  <c r="M45" i="3"/>
  <c r="M40" i="3"/>
  <c r="M30" i="3"/>
  <c r="P30" i="3" s="1"/>
  <c r="M41" i="3"/>
  <c r="M31" i="3"/>
  <c r="P31" i="3" s="1"/>
  <c r="M46" i="3"/>
  <c r="P46" i="3" s="1"/>
  <c r="M43" i="3"/>
  <c r="P43" i="3" s="1"/>
  <c r="M61" i="3"/>
  <c r="P61" i="3" s="1"/>
  <c r="M60" i="3"/>
  <c r="N60" i="3" s="1"/>
  <c r="O60" i="3" s="1"/>
  <c r="M42" i="3"/>
  <c r="P42" i="3" s="1"/>
  <c r="M37" i="3"/>
  <c r="P37" i="3" s="1"/>
  <c r="M32" i="3"/>
  <c r="P32" i="3" s="1"/>
  <c r="M44" i="3"/>
  <c r="M39" i="3"/>
  <c r="P39" i="3" s="1"/>
  <c r="M33" i="3"/>
  <c r="P33" i="3" s="1"/>
  <c r="M224" i="3"/>
  <c r="M215" i="3"/>
  <c r="P215" i="3" s="1"/>
  <c r="M209" i="3"/>
  <c r="P209" i="3" s="1"/>
  <c r="M183" i="3"/>
  <c r="P183" i="3" s="1"/>
  <c r="M174" i="3"/>
  <c r="P174" i="3" s="1"/>
  <c r="M121" i="3"/>
  <c r="P121" i="3" s="1"/>
  <c r="M93" i="3"/>
  <c r="P93" i="3" s="1"/>
  <c r="M79" i="3"/>
  <c r="P79" i="3" s="1"/>
  <c r="M74" i="3"/>
  <c r="M73" i="3"/>
  <c r="N73" i="3" s="1"/>
  <c r="O73" i="3" s="1"/>
  <c r="M249" i="3"/>
  <c r="P249" i="3" s="1"/>
  <c r="M246" i="3"/>
  <c r="P246" i="3" s="1"/>
  <c r="M241" i="3"/>
  <c r="P241" i="3" s="1"/>
  <c r="M234" i="3"/>
  <c r="P234" i="3" s="1"/>
  <c r="M131" i="3"/>
  <c r="P131" i="3" s="1"/>
  <c r="M130" i="3"/>
  <c r="P130" i="3" s="1"/>
  <c r="M115" i="3"/>
  <c r="P115" i="3" s="1"/>
  <c r="M109" i="3"/>
  <c r="P109" i="3" s="1"/>
  <c r="M65" i="3"/>
  <c r="P65" i="3" s="1"/>
  <c r="M38" i="3"/>
  <c r="P38" i="3" s="1"/>
  <c r="M35" i="3"/>
  <c r="P35" i="3" s="1"/>
  <c r="M216" i="3"/>
  <c r="P216" i="3" s="1"/>
  <c r="M212" i="3"/>
  <c r="P212" i="3" s="1"/>
  <c r="M244" i="3"/>
  <c r="P244" i="3" s="1"/>
  <c r="M223" i="3"/>
  <c r="P223" i="3" s="1"/>
  <c r="M206" i="3"/>
  <c r="P206" i="3" s="1"/>
  <c r="M203" i="3"/>
  <c r="P203" i="3" s="1"/>
  <c r="M189" i="3"/>
  <c r="P189" i="3" s="1"/>
  <c r="M150" i="3"/>
  <c r="P150" i="3" s="1"/>
  <c r="M252" i="3"/>
  <c r="P252" i="3" s="1"/>
  <c r="M237" i="3"/>
  <c r="P237" i="3" s="1"/>
  <c r="M220" i="3"/>
  <c r="P220" i="3" s="1"/>
  <c r="M193" i="3"/>
  <c r="P193" i="3" s="1"/>
  <c r="M187" i="3"/>
  <c r="P187" i="3" s="1"/>
  <c r="M184" i="3"/>
  <c r="P184" i="3" s="1"/>
  <c r="M133" i="3"/>
  <c r="P133" i="3" s="1"/>
  <c r="M228" i="3"/>
  <c r="P228" i="3" s="1"/>
  <c r="M217" i="3"/>
  <c r="P217" i="3" s="1"/>
  <c r="M245" i="3"/>
  <c r="P245" i="3" s="1"/>
  <c r="M135" i="3"/>
  <c r="P135" i="3" s="1"/>
  <c r="M153" i="3"/>
  <c r="P153" i="3" s="1"/>
  <c r="M151" i="3"/>
  <c r="P151" i="3" s="1"/>
  <c r="M137" i="3"/>
  <c r="P137" i="3" s="1"/>
  <c r="M136" i="3"/>
  <c r="P136" i="3" s="1"/>
  <c r="M89" i="3"/>
  <c r="P89" i="3" s="1"/>
  <c r="M84" i="3"/>
  <c r="P84" i="3" s="1"/>
  <c r="M64" i="3"/>
  <c r="P64" i="3" s="1"/>
  <c r="M83" i="3"/>
  <c r="P83" i="3" s="1"/>
  <c r="M161" i="3"/>
  <c r="P161" i="3" s="1"/>
  <c r="M143" i="3"/>
  <c r="P143" i="3" s="1"/>
  <c r="M123" i="3"/>
  <c r="P123" i="3" s="1"/>
  <c r="M95" i="3"/>
  <c r="P95" i="3" s="1"/>
  <c r="M92" i="3"/>
  <c r="P92" i="3" s="1"/>
  <c r="M76" i="3"/>
  <c r="P76" i="3" s="1"/>
  <c r="M180" i="3"/>
  <c r="P180" i="3" s="1"/>
  <c r="M179" i="3"/>
  <c r="P179" i="3" s="1"/>
  <c r="M144" i="3"/>
  <c r="P144" i="3" s="1"/>
  <c r="M117" i="3"/>
  <c r="P117" i="3" s="1"/>
  <c r="M67" i="3"/>
  <c r="P67" i="3" s="1"/>
  <c r="M204" i="3"/>
  <c r="P204" i="3" s="1"/>
  <c r="M177" i="3"/>
  <c r="P177" i="3" s="1"/>
  <c r="M172" i="3"/>
  <c r="P172" i="3" s="1"/>
  <c r="M171" i="3"/>
  <c r="P171" i="3" s="1"/>
  <c r="M156" i="3"/>
  <c r="P156" i="3" s="1"/>
  <c r="M101" i="3"/>
  <c r="P101" i="3" s="1"/>
  <c r="M97" i="3"/>
  <c r="P97" i="3" s="1"/>
  <c r="M72" i="3"/>
  <c r="P72" i="3" s="1"/>
  <c r="M66" i="3"/>
  <c r="P66" i="3" s="1"/>
  <c r="M169" i="3"/>
  <c r="P169" i="3" s="1"/>
  <c r="M164" i="3"/>
  <c r="P164" i="3" s="1"/>
  <c r="M157" i="3"/>
  <c r="P157" i="3" s="1"/>
  <c r="M140" i="3"/>
  <c r="P140" i="3" s="1"/>
  <c r="M139" i="3"/>
  <c r="P139" i="3" s="1"/>
  <c r="M134" i="3"/>
  <c r="P134" i="3" s="1"/>
  <c r="M70" i="3"/>
  <c r="P70" i="3" s="1"/>
  <c r="M110" i="3"/>
  <c r="P110" i="3" s="1"/>
  <c r="M62" i="3"/>
  <c r="P62" i="3" s="1"/>
  <c r="M142" i="3"/>
  <c r="P142" i="3" s="1"/>
  <c r="M78" i="3"/>
  <c r="P78" i="3" s="1"/>
  <c r="M118" i="3"/>
  <c r="P118" i="3" s="1"/>
  <c r="M16" i="3"/>
  <c r="P16" i="3" s="1"/>
  <c r="M26" i="3"/>
  <c r="P26" i="3" s="1"/>
  <c r="M24" i="3"/>
  <c r="P24" i="3" s="1"/>
  <c r="M22" i="3"/>
  <c r="P22" i="3" s="1"/>
  <c r="M20" i="3"/>
  <c r="P20" i="3" s="1"/>
  <c r="M18" i="3"/>
  <c r="P18" i="3" s="1"/>
  <c r="M9" i="3"/>
  <c r="P9" i="3" s="1"/>
  <c r="M10" i="3"/>
  <c r="P10" i="3" s="1"/>
  <c r="M6" i="3"/>
  <c r="P6" i="3" s="1"/>
  <c r="J6" i="11" s="1"/>
  <c r="M8" i="3"/>
  <c r="P8" i="3" s="1"/>
  <c r="J8" i="11" s="1"/>
  <c r="M7" i="3"/>
  <c r="P7" i="3" s="1"/>
  <c r="M5" i="3"/>
  <c r="P5" i="3" s="1"/>
  <c r="M27" i="3"/>
  <c r="P27" i="3" s="1"/>
  <c r="M25" i="3"/>
  <c r="P25" i="3" s="1"/>
  <c r="M23" i="3"/>
  <c r="P23" i="3" s="1"/>
  <c r="M21" i="3"/>
  <c r="P21" i="3" s="1"/>
  <c r="M19" i="3"/>
  <c r="P19" i="3" s="1"/>
  <c r="M17" i="3"/>
  <c r="P17" i="3" s="1"/>
  <c r="M15" i="3"/>
  <c r="P15" i="3" s="1"/>
  <c r="M11" i="3"/>
  <c r="P11" i="3" s="1"/>
  <c r="M14" i="3"/>
  <c r="P14" i="3" s="1"/>
  <c r="M13" i="3"/>
  <c r="P13" i="3" s="1"/>
  <c r="M12" i="3"/>
  <c r="P12" i="3" s="1"/>
  <c r="N119" i="3" l="1"/>
  <c r="O119" i="3" s="1"/>
  <c r="P10" i="13"/>
  <c r="C199" i="14"/>
  <c r="C207" i="14"/>
  <c r="C215" i="14"/>
  <c r="C223" i="14"/>
  <c r="C219" i="14"/>
  <c r="C196" i="14"/>
  <c r="C228" i="14"/>
  <c r="C200" i="14"/>
  <c r="C208" i="14"/>
  <c r="C216" i="14"/>
  <c r="C224" i="14"/>
  <c r="C194" i="14"/>
  <c r="C195" i="14"/>
  <c r="C212" i="14"/>
  <c r="C201" i="14"/>
  <c r="C209" i="14"/>
  <c r="C217" i="14"/>
  <c r="C225" i="14"/>
  <c r="C211" i="14"/>
  <c r="C220" i="14"/>
  <c r="C202" i="14"/>
  <c r="C210" i="14"/>
  <c r="C218" i="14"/>
  <c r="C226" i="14"/>
  <c r="C203" i="14"/>
  <c r="C227" i="14"/>
  <c r="C204" i="14"/>
  <c r="C221" i="14"/>
  <c r="C205" i="14"/>
  <c r="C222" i="14"/>
  <c r="C206" i="14"/>
  <c r="C213" i="14"/>
  <c r="C197" i="14"/>
  <c r="C229" i="14"/>
  <c r="C198" i="14"/>
  <c r="C230" i="14"/>
  <c r="C214" i="14"/>
  <c r="D103" i="13"/>
  <c r="D101" i="13"/>
  <c r="D90" i="13"/>
  <c r="D94" i="13"/>
  <c r="E94" i="13" s="1"/>
  <c r="D107" i="13"/>
  <c r="D111" i="13"/>
  <c r="D93" i="13"/>
  <c r="D99" i="13"/>
  <c r="E99" i="13" s="1"/>
  <c r="D105" i="13"/>
  <c r="D108" i="13"/>
  <c r="D91" i="13"/>
  <c r="D97" i="13"/>
  <c r="E97" i="13" s="1"/>
  <c r="D100" i="13"/>
  <c r="D110" i="13"/>
  <c r="D89" i="13"/>
  <c r="D92" i="13"/>
  <c r="E92" i="13" s="1"/>
  <c r="D109" i="13"/>
  <c r="D88" i="13"/>
  <c r="E88" i="13" s="1"/>
  <c r="D95" i="13"/>
  <c r="D106" i="13"/>
  <c r="E106" i="13" s="1"/>
  <c r="D104" i="13"/>
  <c r="D102" i="13"/>
  <c r="D98" i="13"/>
  <c r="E98" i="13" s="1"/>
  <c r="D96" i="13"/>
  <c r="E96" i="13" s="1"/>
  <c r="N182" i="3"/>
  <c r="O182" i="3" s="1"/>
  <c r="N82" i="3"/>
  <c r="O82" i="3" s="1"/>
  <c r="N122" i="3"/>
  <c r="O122" i="3" s="1"/>
  <c r="N125" i="3"/>
  <c r="O125" i="3" s="1"/>
  <c r="N47" i="3"/>
  <c r="O47" i="3" s="1"/>
  <c r="D261" i="13"/>
  <c r="D528" i="13"/>
  <c r="D241" i="13"/>
  <c r="D472" i="13"/>
  <c r="D9" i="13"/>
  <c r="E9" i="13" s="1"/>
  <c r="D417" i="13"/>
  <c r="D65" i="13"/>
  <c r="E65" i="13" s="1"/>
  <c r="D390" i="13"/>
  <c r="D121" i="13"/>
  <c r="E121" i="13" s="1"/>
  <c r="D395" i="13"/>
  <c r="D113" i="13"/>
  <c r="E113" i="13" s="1"/>
  <c r="D368" i="13"/>
  <c r="D607" i="13"/>
  <c r="D343" i="13"/>
  <c r="D582" i="13"/>
  <c r="D256" i="13"/>
  <c r="D493" i="13"/>
  <c r="D177" i="13"/>
  <c r="E177" i="13" s="1"/>
  <c r="D321" i="13"/>
  <c r="D388" i="13"/>
  <c r="D448" i="13"/>
  <c r="D506" i="13"/>
  <c r="D568" i="13"/>
  <c r="D637" i="13"/>
  <c r="D123" i="13"/>
  <c r="E123" i="13" s="1"/>
  <c r="D59" i="13"/>
  <c r="E59" i="13" s="1"/>
  <c r="D211" i="13"/>
  <c r="E211" i="13" s="1"/>
  <c r="D248" i="13"/>
  <c r="D322" i="13"/>
  <c r="D381" i="13"/>
  <c r="D441" i="13"/>
  <c r="D507" i="13"/>
  <c r="D569" i="13"/>
  <c r="D630" i="13"/>
  <c r="D130" i="13"/>
  <c r="E130" i="13" s="1"/>
  <c r="D66" i="13"/>
  <c r="E66" i="13" s="1"/>
  <c r="D218" i="13"/>
  <c r="E218" i="13" s="1"/>
  <c r="D236" i="13"/>
  <c r="D294" i="13"/>
  <c r="D353" i="13"/>
  <c r="D421" i="13"/>
  <c r="D487" i="13"/>
  <c r="D547" i="13"/>
  <c r="D608" i="13"/>
  <c r="D152" i="13"/>
  <c r="E152" i="13" s="1"/>
  <c r="D24" i="13"/>
  <c r="E24" i="13" s="1"/>
  <c r="D176" i="13"/>
  <c r="E176" i="13" s="1"/>
  <c r="D287" i="13"/>
  <c r="D362" i="13"/>
  <c r="D444" i="13"/>
  <c r="D502" i="13"/>
  <c r="D564" i="13"/>
  <c r="D625" i="13"/>
  <c r="D135" i="13"/>
  <c r="E135" i="13" s="1"/>
  <c r="D71" i="13"/>
  <c r="E71" i="13" s="1"/>
  <c r="D7" i="13"/>
  <c r="E7" i="13" s="1"/>
  <c r="D238" i="13"/>
  <c r="D296" i="13"/>
  <c r="D355" i="13"/>
  <c r="D415" i="13"/>
  <c r="D481" i="13"/>
  <c r="D565" i="13"/>
  <c r="D626" i="13"/>
  <c r="D134" i="13"/>
  <c r="E134" i="13" s="1"/>
  <c r="D70" i="13"/>
  <c r="E70" i="13" s="1"/>
  <c r="D6" i="13"/>
  <c r="E6" i="13" s="1"/>
  <c r="D253" i="13"/>
  <c r="D312" i="13"/>
  <c r="D371" i="13"/>
  <c r="D430" i="13"/>
  <c r="D504" i="13"/>
  <c r="D566" i="13"/>
  <c r="D627" i="13"/>
  <c r="D133" i="13"/>
  <c r="E133" i="13" s="1"/>
  <c r="D69" i="13"/>
  <c r="E69" i="13" s="1"/>
  <c r="D5" i="13"/>
  <c r="E5" i="13" s="1"/>
  <c r="D636" i="13"/>
  <c r="D124" i="13"/>
  <c r="E124" i="13" s="1"/>
  <c r="D60" i="13"/>
  <c r="E60" i="13" s="1"/>
  <c r="D212" i="13"/>
  <c r="E212" i="13" s="1"/>
  <c r="D290" i="13"/>
  <c r="D559" i="13"/>
  <c r="D264" i="13"/>
  <c r="D500" i="13"/>
  <c r="D227" i="13"/>
  <c r="D447" i="13"/>
  <c r="D217" i="13"/>
  <c r="E217" i="13" s="1"/>
  <c r="D420" i="13"/>
  <c r="D57" i="13"/>
  <c r="E57" i="13" s="1"/>
  <c r="D424" i="13"/>
  <c r="D49" i="13"/>
  <c r="E49" i="13" s="1"/>
  <c r="D398" i="13"/>
  <c r="D169" i="13"/>
  <c r="E169" i="13" s="1"/>
  <c r="D372" i="13"/>
  <c r="D612" i="13"/>
  <c r="D285" i="13"/>
  <c r="D524" i="13"/>
  <c r="D262" i="13"/>
  <c r="D329" i="13"/>
  <c r="D396" i="13"/>
  <c r="D455" i="13"/>
  <c r="D514" i="13"/>
  <c r="D583" i="13"/>
  <c r="D645" i="13"/>
  <c r="D115" i="13"/>
  <c r="E115" i="13" s="1"/>
  <c r="D51" i="13"/>
  <c r="E51" i="13" s="1"/>
  <c r="D203" i="13"/>
  <c r="E203" i="13" s="1"/>
  <c r="D255" i="13"/>
  <c r="D330" i="13"/>
  <c r="D389" i="13"/>
  <c r="D449" i="13"/>
  <c r="D515" i="13"/>
  <c r="D576" i="13"/>
  <c r="D638" i="13"/>
  <c r="D122" i="13"/>
  <c r="E122" i="13" s="1"/>
  <c r="D58" i="13"/>
  <c r="E58" i="13" s="1"/>
  <c r="D210" i="13"/>
  <c r="E210" i="13" s="1"/>
  <c r="D244" i="13"/>
  <c r="D301" i="13"/>
  <c r="D361" i="13"/>
  <c r="D435" i="13"/>
  <c r="D494" i="13"/>
  <c r="D555" i="13"/>
  <c r="D616" i="13"/>
  <c r="D144" i="13"/>
  <c r="E144" i="13" s="1"/>
  <c r="D80" i="13"/>
  <c r="E80" i="13" s="1"/>
  <c r="D16" i="13"/>
  <c r="E16" i="13" s="1"/>
  <c r="D222" i="13"/>
  <c r="D295" i="13"/>
  <c r="D377" i="13"/>
  <c r="D452" i="13"/>
  <c r="D510" i="13"/>
  <c r="D572" i="13"/>
  <c r="D633" i="13"/>
  <c r="D127" i="13"/>
  <c r="E127" i="13" s="1"/>
  <c r="D63" i="13"/>
  <c r="E63" i="13" s="1"/>
  <c r="D215" i="13"/>
  <c r="E215" i="13" s="1"/>
  <c r="D245" i="13"/>
  <c r="D303" i="13"/>
  <c r="D363" i="13"/>
  <c r="D422" i="13"/>
  <c r="D503" i="13"/>
  <c r="D573" i="13"/>
  <c r="D634" i="13"/>
  <c r="D126" i="13"/>
  <c r="E126" i="13" s="1"/>
  <c r="D62" i="13"/>
  <c r="E62" i="13" s="1"/>
  <c r="D214" i="13"/>
  <c r="E214" i="13" s="1"/>
  <c r="D260" i="13"/>
  <c r="D319" i="13"/>
  <c r="D379" i="13"/>
  <c r="D438" i="13"/>
  <c r="D512" i="13"/>
  <c r="D574" i="13"/>
  <c r="D635" i="13"/>
  <c r="D125" i="13"/>
  <c r="E125" i="13" s="1"/>
  <c r="D61" i="13"/>
  <c r="E61" i="13" s="1"/>
  <c r="D213" i="13"/>
  <c r="E213" i="13" s="1"/>
  <c r="D644" i="13"/>
  <c r="D116" i="13"/>
  <c r="E116" i="13" s="1"/>
  <c r="D52" i="13"/>
  <c r="E52" i="13" s="1"/>
  <c r="D204" i="13"/>
  <c r="E204" i="13" s="1"/>
  <c r="D320" i="13"/>
  <c r="D590" i="13"/>
  <c r="D293" i="13"/>
  <c r="D531" i="13"/>
  <c r="D243" i="13"/>
  <c r="D476" i="13"/>
  <c r="D231" i="13"/>
  <c r="D450" i="13"/>
  <c r="D209" i="13"/>
  <c r="E209" i="13" s="1"/>
  <c r="D454" i="13"/>
  <c r="D201" i="13"/>
  <c r="E201" i="13" s="1"/>
  <c r="D427" i="13"/>
  <c r="E105" i="13"/>
  <c r="D402" i="13"/>
  <c r="D161" i="13"/>
  <c r="E161" i="13" s="1"/>
  <c r="D315" i="13"/>
  <c r="D554" i="13"/>
  <c r="D270" i="13"/>
  <c r="D337" i="13"/>
  <c r="D403" i="13"/>
  <c r="D462" i="13"/>
  <c r="D522" i="13"/>
  <c r="D591" i="13"/>
  <c r="D171" i="13"/>
  <c r="E171" i="13" s="1"/>
  <c r="E107" i="13"/>
  <c r="D43" i="13"/>
  <c r="E43" i="13" s="1"/>
  <c r="D195" i="13"/>
  <c r="E195" i="13" s="1"/>
  <c r="D263" i="13"/>
  <c r="D338" i="13"/>
  <c r="D397" i="13"/>
  <c r="D456" i="13"/>
  <c r="D523" i="13"/>
  <c r="D584" i="13"/>
  <c r="D646" i="13"/>
  <c r="D114" i="13"/>
  <c r="E114" i="13" s="1"/>
  <c r="D50" i="13"/>
  <c r="E50" i="13" s="1"/>
  <c r="D202" i="13"/>
  <c r="E202" i="13" s="1"/>
  <c r="D250" i="13"/>
  <c r="D309" i="13"/>
  <c r="D369" i="13"/>
  <c r="D443" i="13"/>
  <c r="D501" i="13"/>
  <c r="D563" i="13"/>
  <c r="D624" i="13"/>
  <c r="D136" i="13"/>
  <c r="E136" i="13" s="1"/>
  <c r="D72" i="13"/>
  <c r="E72" i="13" s="1"/>
  <c r="D8" i="13"/>
  <c r="E8" i="13" s="1"/>
  <c r="D229" i="13"/>
  <c r="D302" i="13"/>
  <c r="D384" i="13"/>
  <c r="D459" i="13"/>
  <c r="D518" i="13"/>
  <c r="D579" i="13"/>
  <c r="D641" i="13"/>
  <c r="D119" i="13"/>
  <c r="E119" i="13" s="1"/>
  <c r="D55" i="13"/>
  <c r="E55" i="13" s="1"/>
  <c r="D207" i="13"/>
  <c r="E207" i="13" s="1"/>
  <c r="D252" i="13"/>
  <c r="D311" i="13"/>
  <c r="D370" i="13"/>
  <c r="D429" i="13"/>
  <c r="D511" i="13"/>
  <c r="D580" i="13"/>
  <c r="D642" i="13"/>
  <c r="D118" i="13"/>
  <c r="E118" i="13" s="1"/>
  <c r="D54" i="13"/>
  <c r="E54" i="13" s="1"/>
  <c r="D206" i="13"/>
  <c r="E206" i="13" s="1"/>
  <c r="D268" i="13"/>
  <c r="D327" i="13"/>
  <c r="D386" i="13"/>
  <c r="D446" i="13"/>
  <c r="D520" i="13"/>
  <c r="D581" i="13"/>
  <c r="D643" i="13"/>
  <c r="D117" i="13"/>
  <c r="E117" i="13" s="1"/>
  <c r="D53" i="13"/>
  <c r="E53" i="13" s="1"/>
  <c r="D205" i="13"/>
  <c r="E205" i="13" s="1"/>
  <c r="D652" i="13"/>
  <c r="E108" i="13"/>
  <c r="D44" i="13"/>
  <c r="E44" i="13" s="1"/>
  <c r="D196" i="13"/>
  <c r="E196" i="13" s="1"/>
  <c r="D350" i="13"/>
  <c r="D620" i="13"/>
  <c r="D323" i="13"/>
  <c r="D562" i="13"/>
  <c r="D269" i="13"/>
  <c r="D505" i="13"/>
  <c r="D247" i="13"/>
  <c r="D478" i="13"/>
  <c r="D232" i="13"/>
  <c r="D483" i="13"/>
  <c r="D233" i="13"/>
  <c r="D457" i="13"/>
  <c r="D41" i="13"/>
  <c r="E41" i="13" s="1"/>
  <c r="D431" i="13"/>
  <c r="D346" i="13"/>
  <c r="D585" i="13"/>
  <c r="D277" i="13"/>
  <c r="D344" i="13"/>
  <c r="D410" i="13"/>
  <c r="D470" i="13"/>
  <c r="D529" i="13"/>
  <c r="D598" i="13"/>
  <c r="D163" i="13"/>
  <c r="E163" i="13" s="1"/>
  <c r="D35" i="13"/>
  <c r="E35" i="13" s="1"/>
  <c r="D187" i="13"/>
  <c r="E187" i="13" s="1"/>
  <c r="D271" i="13"/>
  <c r="D345" i="13"/>
  <c r="D404" i="13"/>
  <c r="D463" i="13"/>
  <c r="D530" i="13"/>
  <c r="D592" i="13"/>
  <c r="D170" i="13"/>
  <c r="E170" i="13" s="1"/>
  <c r="D42" i="13"/>
  <c r="E42" i="13" s="1"/>
  <c r="D194" i="13"/>
  <c r="E194" i="13" s="1"/>
  <c r="D257" i="13"/>
  <c r="D316" i="13"/>
  <c r="D376" i="13"/>
  <c r="D451" i="13"/>
  <c r="D509" i="13"/>
  <c r="D571" i="13"/>
  <c r="D632" i="13"/>
  <c r="D128" i="13"/>
  <c r="E128" i="13" s="1"/>
  <c r="D64" i="13"/>
  <c r="E64" i="13" s="1"/>
  <c r="D216" i="13"/>
  <c r="E216" i="13" s="1"/>
  <c r="D237" i="13"/>
  <c r="D310" i="13"/>
  <c r="D392" i="13"/>
  <c r="D466" i="13"/>
  <c r="D526" i="13"/>
  <c r="D587" i="13"/>
  <c r="D649" i="13"/>
  <c r="E111" i="13"/>
  <c r="D47" i="13"/>
  <c r="E47" i="13" s="1"/>
  <c r="D199" i="13"/>
  <c r="E199" i="13" s="1"/>
  <c r="D259" i="13"/>
  <c r="D318" i="13"/>
  <c r="D378" i="13"/>
  <c r="D437" i="13"/>
  <c r="D519" i="13"/>
  <c r="D588" i="13"/>
  <c r="D650" i="13"/>
  <c r="E110" i="13"/>
  <c r="D46" i="13"/>
  <c r="E46" i="13" s="1"/>
  <c r="D198" i="13"/>
  <c r="E198" i="13" s="1"/>
  <c r="D275" i="13"/>
  <c r="D335" i="13"/>
  <c r="D394" i="13"/>
  <c r="D468" i="13"/>
  <c r="D527" i="13"/>
  <c r="D589" i="13"/>
  <c r="D651" i="13"/>
  <c r="E109" i="13"/>
  <c r="D45" i="13"/>
  <c r="E45" i="13" s="1"/>
  <c r="D197" i="13"/>
  <c r="E197" i="13" s="1"/>
  <c r="D164" i="13"/>
  <c r="E164" i="13" s="1"/>
  <c r="E100" i="13"/>
  <c r="D36" i="13"/>
  <c r="E36" i="13" s="1"/>
  <c r="D188" i="13"/>
  <c r="E188" i="13" s="1"/>
  <c r="D409" i="13"/>
  <c r="D145" i="13"/>
  <c r="E145" i="13" s="1"/>
  <c r="D352" i="13"/>
  <c r="D593" i="13"/>
  <c r="D298" i="13"/>
  <c r="D536" i="13"/>
  <c r="D272" i="13"/>
  <c r="D508" i="13"/>
  <c r="D276" i="13"/>
  <c r="D513" i="13"/>
  <c r="D249" i="13"/>
  <c r="D486" i="13"/>
  <c r="D193" i="13"/>
  <c r="E193" i="13" s="1"/>
  <c r="D461" i="13"/>
  <c r="D33" i="13"/>
  <c r="E33" i="13" s="1"/>
  <c r="D375" i="13"/>
  <c r="D615" i="13"/>
  <c r="D291" i="13"/>
  <c r="D358" i="13"/>
  <c r="D418" i="13"/>
  <c r="D477" i="13"/>
  <c r="D537" i="13"/>
  <c r="D605" i="13"/>
  <c r="D155" i="13"/>
  <c r="E155" i="13" s="1"/>
  <c r="E91" i="13"/>
  <c r="D27" i="13"/>
  <c r="E27" i="13" s="1"/>
  <c r="D179" i="13"/>
  <c r="E179" i="13" s="1"/>
  <c r="D278" i="13"/>
  <c r="D351" i="13"/>
  <c r="D411" i="13"/>
  <c r="D471" i="13"/>
  <c r="D538" i="13"/>
  <c r="D599" i="13"/>
  <c r="D162" i="13"/>
  <c r="E162" i="13" s="1"/>
  <c r="D34" i="13"/>
  <c r="E34" i="13" s="1"/>
  <c r="D186" i="13"/>
  <c r="E186" i="13" s="1"/>
  <c r="D265" i="13"/>
  <c r="D324" i="13"/>
  <c r="D383" i="13"/>
  <c r="D458" i="13"/>
  <c r="D517" i="13"/>
  <c r="D578" i="13"/>
  <c r="D640" i="13"/>
  <c r="D120" i="13"/>
  <c r="E120" i="13" s="1"/>
  <c r="D56" i="13"/>
  <c r="E56" i="13" s="1"/>
  <c r="D208" i="13"/>
  <c r="E208" i="13" s="1"/>
  <c r="D251" i="13"/>
  <c r="D317" i="13"/>
  <c r="D406" i="13"/>
  <c r="D474" i="13"/>
  <c r="D533" i="13"/>
  <c r="D595" i="13"/>
  <c r="D167" i="13"/>
  <c r="E167" i="13" s="1"/>
  <c r="E103" i="13"/>
  <c r="D39" i="13"/>
  <c r="E39" i="13" s="1"/>
  <c r="D191" i="13"/>
  <c r="E191" i="13" s="1"/>
  <c r="D267" i="13"/>
  <c r="D326" i="13"/>
  <c r="D385" i="13"/>
  <c r="D445" i="13"/>
  <c r="D534" i="13"/>
  <c r="D596" i="13"/>
  <c r="D166" i="13"/>
  <c r="E166" i="13" s="1"/>
  <c r="E102" i="13"/>
  <c r="D38" i="13"/>
  <c r="E38" i="13" s="1"/>
  <c r="D190" i="13"/>
  <c r="E190" i="13" s="1"/>
  <c r="D283" i="13"/>
  <c r="D342" i="13"/>
  <c r="D401" i="13"/>
  <c r="D475" i="13"/>
  <c r="D535" i="13"/>
  <c r="D597" i="13"/>
  <c r="D165" i="13"/>
  <c r="E165" i="13" s="1"/>
  <c r="E101" i="13"/>
  <c r="D37" i="13"/>
  <c r="E37" i="13" s="1"/>
  <c r="D189" i="13"/>
  <c r="E189" i="13" s="1"/>
  <c r="D156" i="13"/>
  <c r="E156" i="13" s="1"/>
  <c r="D28" i="13"/>
  <c r="E28" i="13" s="1"/>
  <c r="D180" i="13"/>
  <c r="E180" i="13" s="1"/>
  <c r="D439" i="13"/>
  <c r="D81" i="13"/>
  <c r="E81" i="13" s="1"/>
  <c r="D382" i="13"/>
  <c r="D623" i="13"/>
  <c r="D328" i="13"/>
  <c r="D567" i="13"/>
  <c r="D300" i="13"/>
  <c r="D570" i="13"/>
  <c r="D305" i="13"/>
  <c r="D543" i="13"/>
  <c r="D279" i="13"/>
  <c r="D516" i="13"/>
  <c r="D235" i="13"/>
  <c r="D490" i="13"/>
  <c r="D185" i="13"/>
  <c r="E185" i="13" s="1"/>
  <c r="D405" i="13"/>
  <c r="D153" i="13"/>
  <c r="E153" i="13" s="1"/>
  <c r="D299" i="13"/>
  <c r="D366" i="13"/>
  <c r="D425" i="13"/>
  <c r="D484" i="13"/>
  <c r="D544" i="13"/>
  <c r="D613" i="13"/>
  <c r="D147" i="13"/>
  <c r="E147" i="13" s="1"/>
  <c r="D83" i="13"/>
  <c r="E83" i="13" s="1"/>
  <c r="D19" i="13"/>
  <c r="E19" i="13" s="1"/>
  <c r="D226" i="13"/>
  <c r="D284" i="13"/>
  <c r="D359" i="13"/>
  <c r="D419" i="13"/>
  <c r="D485" i="13"/>
  <c r="D545" i="13"/>
  <c r="D606" i="13"/>
  <c r="D154" i="13"/>
  <c r="E154" i="13" s="1"/>
  <c r="E90" i="13"/>
  <c r="D26" i="13"/>
  <c r="E26" i="13" s="1"/>
  <c r="D178" i="13"/>
  <c r="E178" i="13" s="1"/>
  <c r="D273" i="13"/>
  <c r="D332" i="13"/>
  <c r="D391" i="13"/>
  <c r="D465" i="13"/>
  <c r="D525" i="13"/>
  <c r="D586" i="13"/>
  <c r="D648" i="13"/>
  <c r="D112" i="13"/>
  <c r="E112" i="13" s="1"/>
  <c r="D48" i="13"/>
  <c r="E48" i="13" s="1"/>
  <c r="D200" i="13"/>
  <c r="E200" i="13" s="1"/>
  <c r="D258" i="13"/>
  <c r="D325" i="13"/>
  <c r="D414" i="13"/>
  <c r="D480" i="13"/>
  <c r="D540" i="13"/>
  <c r="D602" i="13"/>
  <c r="D159" i="13"/>
  <c r="E159" i="13" s="1"/>
  <c r="E95" i="13"/>
  <c r="D31" i="13"/>
  <c r="E31" i="13" s="1"/>
  <c r="D183" i="13"/>
  <c r="E183" i="13" s="1"/>
  <c r="D274" i="13"/>
  <c r="D334" i="13"/>
  <c r="D393" i="13"/>
  <c r="D453" i="13"/>
  <c r="D541" i="13"/>
  <c r="D603" i="13"/>
  <c r="D158" i="13"/>
  <c r="E158" i="13" s="1"/>
  <c r="D30" i="13"/>
  <c r="E30" i="13" s="1"/>
  <c r="D182" i="13"/>
  <c r="E182" i="13" s="1"/>
  <c r="D289" i="13"/>
  <c r="D349" i="13"/>
  <c r="D408" i="13"/>
  <c r="D482" i="13"/>
  <c r="D542" i="13"/>
  <c r="D604" i="13"/>
  <c r="D157" i="13"/>
  <c r="E157" i="13" s="1"/>
  <c r="E93" i="13"/>
  <c r="D29" i="13"/>
  <c r="E29" i="13" s="1"/>
  <c r="D181" i="13"/>
  <c r="E181" i="13" s="1"/>
  <c r="D148" i="13"/>
  <c r="E148" i="13" s="1"/>
  <c r="D84" i="13"/>
  <c r="E84" i="13" s="1"/>
  <c r="D20" i="13"/>
  <c r="E20" i="13" s="1"/>
  <c r="D172" i="13"/>
  <c r="E172" i="13" s="1"/>
  <c r="D224" i="13"/>
  <c r="D469" i="13"/>
  <c r="D17" i="13"/>
  <c r="E17" i="13" s="1"/>
  <c r="D412" i="13"/>
  <c r="D137" i="13"/>
  <c r="E137" i="13" s="1"/>
  <c r="D357" i="13"/>
  <c r="D631" i="13"/>
  <c r="D331" i="13"/>
  <c r="D600" i="13"/>
  <c r="D336" i="13"/>
  <c r="D575" i="13"/>
  <c r="D308" i="13"/>
  <c r="D546" i="13"/>
  <c r="D254" i="13"/>
  <c r="D521" i="13"/>
  <c r="D223" i="13"/>
  <c r="D434" i="13"/>
  <c r="E89" i="13"/>
  <c r="D306" i="13"/>
  <c r="D373" i="13"/>
  <c r="D432" i="13"/>
  <c r="D491" i="13"/>
  <c r="D552" i="13"/>
  <c r="D621" i="13"/>
  <c r="D139" i="13"/>
  <c r="E139" i="13" s="1"/>
  <c r="D75" i="13"/>
  <c r="E75" i="13" s="1"/>
  <c r="D11" i="13"/>
  <c r="E11" i="13" s="1"/>
  <c r="D234" i="13"/>
  <c r="D292" i="13"/>
  <c r="D367" i="13"/>
  <c r="D426" i="13"/>
  <c r="D492" i="13"/>
  <c r="D553" i="13"/>
  <c r="D614" i="13"/>
  <c r="D146" i="13"/>
  <c r="E146" i="13" s="1"/>
  <c r="D82" i="13"/>
  <c r="E82" i="13" s="1"/>
  <c r="D18" i="13"/>
  <c r="E18" i="13" s="1"/>
  <c r="D221" i="13"/>
  <c r="D280" i="13"/>
  <c r="D340" i="13"/>
  <c r="D399" i="13"/>
  <c r="D473" i="13"/>
  <c r="D532" i="13"/>
  <c r="D594" i="13"/>
  <c r="D168" i="13"/>
  <c r="E168" i="13" s="1"/>
  <c r="E104" i="13"/>
  <c r="D40" i="13"/>
  <c r="E40" i="13" s="1"/>
  <c r="D192" i="13"/>
  <c r="E192" i="13" s="1"/>
  <c r="D266" i="13"/>
  <c r="D333" i="13"/>
  <c r="D428" i="13"/>
  <c r="D488" i="13"/>
  <c r="D548" i="13"/>
  <c r="D609" i="13"/>
  <c r="D151" i="13"/>
  <c r="E151" i="13" s="1"/>
  <c r="D87" i="13"/>
  <c r="E87" i="13" s="1"/>
  <c r="D23" i="13"/>
  <c r="E23" i="13" s="1"/>
  <c r="D175" i="13"/>
  <c r="E175" i="13" s="1"/>
  <c r="D282" i="13"/>
  <c r="D341" i="13"/>
  <c r="D400" i="13"/>
  <c r="D460" i="13"/>
  <c r="D549" i="13"/>
  <c r="D610" i="13"/>
  <c r="D150" i="13"/>
  <c r="E150" i="13" s="1"/>
  <c r="D86" i="13"/>
  <c r="E86" i="13" s="1"/>
  <c r="D22" i="13"/>
  <c r="E22" i="13" s="1"/>
  <c r="D174" i="13"/>
  <c r="E174" i="13" s="1"/>
  <c r="D297" i="13"/>
  <c r="D356" i="13"/>
  <c r="D416" i="13"/>
  <c r="D489" i="13"/>
  <c r="D550" i="13"/>
  <c r="D611" i="13"/>
  <c r="D149" i="13"/>
  <c r="E149" i="13" s="1"/>
  <c r="D85" i="13"/>
  <c r="E85" i="13" s="1"/>
  <c r="D21" i="13"/>
  <c r="E21" i="13" s="1"/>
  <c r="D173" i="13"/>
  <c r="E173" i="13" s="1"/>
  <c r="D140" i="13"/>
  <c r="E140" i="13" s="1"/>
  <c r="D76" i="13"/>
  <c r="E76" i="13" s="1"/>
  <c r="D12" i="13"/>
  <c r="E12" i="13" s="1"/>
  <c r="D240" i="13"/>
  <c r="D497" i="13"/>
  <c r="D225" i="13"/>
  <c r="D442" i="13"/>
  <c r="D73" i="13"/>
  <c r="E73" i="13" s="1"/>
  <c r="D387" i="13"/>
  <c r="D129" i="13"/>
  <c r="E129" i="13" s="1"/>
  <c r="D360" i="13"/>
  <c r="D639" i="13"/>
  <c r="D365" i="13"/>
  <c r="D647" i="13"/>
  <c r="D339" i="13"/>
  <c r="D577" i="13"/>
  <c r="D313" i="13"/>
  <c r="D551" i="13"/>
  <c r="D239" i="13"/>
  <c r="D464" i="13"/>
  <c r="D25" i="13"/>
  <c r="E25" i="13" s="1"/>
  <c r="D314" i="13"/>
  <c r="D380" i="13"/>
  <c r="D440" i="13"/>
  <c r="D498" i="13"/>
  <c r="D560" i="13"/>
  <c r="D629" i="13"/>
  <c r="D131" i="13"/>
  <c r="E131" i="13" s="1"/>
  <c r="D67" i="13"/>
  <c r="E67" i="13" s="1"/>
  <c r="D219" i="13"/>
  <c r="E219" i="13" s="1"/>
  <c r="D242" i="13"/>
  <c r="D307" i="13"/>
  <c r="D374" i="13"/>
  <c r="D433" i="13"/>
  <c r="D499" i="13"/>
  <c r="D561" i="13"/>
  <c r="D622" i="13"/>
  <c r="D138" i="13"/>
  <c r="E138" i="13" s="1"/>
  <c r="D74" i="13"/>
  <c r="E74" i="13" s="1"/>
  <c r="D10" i="13"/>
  <c r="E10" i="13" s="1"/>
  <c r="D228" i="13"/>
  <c r="D286" i="13"/>
  <c r="D347" i="13"/>
  <c r="D413" i="13"/>
  <c r="D479" i="13"/>
  <c r="D539" i="13"/>
  <c r="D601" i="13"/>
  <c r="D160" i="13"/>
  <c r="E160" i="13" s="1"/>
  <c r="D32" i="13"/>
  <c r="E32" i="13" s="1"/>
  <c r="D184" i="13"/>
  <c r="E184" i="13" s="1"/>
  <c r="D281" i="13"/>
  <c r="D354" i="13"/>
  <c r="D436" i="13"/>
  <c r="D495" i="13"/>
  <c r="D556" i="13"/>
  <c r="D617" i="13"/>
  <c r="D143" i="13"/>
  <c r="E143" i="13" s="1"/>
  <c r="D79" i="13"/>
  <c r="E79" i="13" s="1"/>
  <c r="D15" i="13"/>
  <c r="E15" i="13" s="1"/>
  <c r="D230" i="13"/>
  <c r="D288" i="13"/>
  <c r="D348" i="13"/>
  <c r="D407" i="13"/>
  <c r="D467" i="13"/>
  <c r="D557" i="13"/>
  <c r="D618" i="13"/>
  <c r="D142" i="13"/>
  <c r="E142" i="13" s="1"/>
  <c r="D78" i="13"/>
  <c r="E78" i="13" s="1"/>
  <c r="D14" i="13"/>
  <c r="E14" i="13" s="1"/>
  <c r="D246" i="13"/>
  <c r="D304" i="13"/>
  <c r="D364" i="13"/>
  <c r="D423" i="13"/>
  <c r="D496" i="13"/>
  <c r="D558" i="13"/>
  <c r="D619" i="13"/>
  <c r="D141" i="13"/>
  <c r="E141" i="13" s="1"/>
  <c r="D77" i="13"/>
  <c r="E77" i="13" s="1"/>
  <c r="D13" i="13"/>
  <c r="E13" i="13" s="1"/>
  <c r="D628" i="13"/>
  <c r="D132" i="13"/>
  <c r="E132" i="13" s="1"/>
  <c r="D68" i="13"/>
  <c r="E68" i="13" s="1"/>
  <c r="D4" i="13"/>
  <c r="J4" i="11"/>
  <c r="J5" i="11"/>
  <c r="J7" i="11"/>
  <c r="J65" i="11"/>
  <c r="N192" i="3"/>
  <c r="O192" i="3" s="1"/>
  <c r="N198" i="3"/>
  <c r="O198" i="3" s="1"/>
  <c r="P230" i="3"/>
  <c r="J230" i="11" s="1"/>
  <c r="P231" i="3"/>
  <c r="J231" i="11" s="1"/>
  <c r="N194" i="3"/>
  <c r="O194" i="3" s="1"/>
  <c r="P194" i="3"/>
  <c r="J194" i="11" s="1"/>
  <c r="P141" i="3"/>
  <c r="J141" i="11" s="1"/>
  <c r="N219" i="3"/>
  <c r="O219" i="3" s="1"/>
  <c r="P219" i="3"/>
  <c r="J219" i="11" s="1"/>
  <c r="N231" i="3"/>
  <c r="O231" i="3" s="1"/>
  <c r="P224" i="3"/>
  <c r="J224" i="11" s="1"/>
  <c r="P208" i="3"/>
  <c r="J208" i="11" s="1"/>
  <c r="N229" i="3"/>
  <c r="O229" i="3" s="1"/>
  <c r="P229" i="3"/>
  <c r="J229" i="11" s="1"/>
  <c r="N145" i="3"/>
  <c r="O145" i="3" s="1"/>
  <c r="P145" i="3"/>
  <c r="J145" i="11" s="1"/>
  <c r="P170" i="3"/>
  <c r="J170" i="11" s="1"/>
  <c r="P250" i="3"/>
  <c r="J250" i="11" s="1"/>
  <c r="P176" i="3"/>
  <c r="J176" i="11" s="1"/>
  <c r="N205" i="3"/>
  <c r="O205" i="3" s="1"/>
  <c r="P205" i="3"/>
  <c r="J205" i="11" s="1"/>
  <c r="P175" i="3"/>
  <c r="J175" i="11" s="1"/>
  <c r="P181" i="3"/>
  <c r="J181" i="11" s="1"/>
  <c r="P111" i="3"/>
  <c r="J111" i="11" s="1"/>
  <c r="N173" i="3"/>
  <c r="O173" i="3" s="1"/>
  <c r="P173" i="3"/>
  <c r="J173" i="11" s="1"/>
  <c r="N247" i="3"/>
  <c r="O247" i="3" s="1"/>
  <c r="P75" i="3"/>
  <c r="P73" i="3"/>
  <c r="J73" i="11" s="1"/>
  <c r="P60" i="3"/>
  <c r="J60" i="11" s="1"/>
  <c r="P45" i="3"/>
  <c r="P85" i="3"/>
  <c r="J85" i="11" s="1"/>
  <c r="P99" i="3"/>
  <c r="J99" i="11" s="1"/>
  <c r="N94" i="3"/>
  <c r="O94" i="3" s="1"/>
  <c r="P94" i="3"/>
  <c r="J94" i="11" s="1"/>
  <c r="P40" i="3"/>
  <c r="J40" i="11" s="1"/>
  <c r="P74" i="3"/>
  <c r="J74" i="11" s="1"/>
  <c r="P52" i="3"/>
  <c r="J52" i="11" s="1"/>
  <c r="N87" i="3"/>
  <c r="O87" i="3" s="1"/>
  <c r="P87" i="3"/>
  <c r="J87" i="11" s="1"/>
  <c r="P36" i="3"/>
  <c r="J36" i="11" s="1"/>
  <c r="P55" i="3"/>
  <c r="J55" i="11" s="1"/>
  <c r="P53" i="3"/>
  <c r="J53" i="11" s="1"/>
  <c r="P28" i="3"/>
  <c r="J28" i="11" s="1"/>
  <c r="P44" i="3"/>
  <c r="N40" i="3"/>
  <c r="O40" i="3" s="1"/>
  <c r="N65" i="3"/>
  <c r="O65" i="3" s="1"/>
  <c r="P41" i="3"/>
  <c r="P50" i="3"/>
  <c r="N175" i="3"/>
  <c r="O175" i="3" s="1"/>
  <c r="N250" i="3"/>
  <c r="O250" i="3" s="1"/>
  <c r="N44" i="3"/>
  <c r="O44" i="3" s="1"/>
  <c r="N181" i="3"/>
  <c r="O181" i="3" s="1"/>
  <c r="N224" i="3"/>
  <c r="O224" i="3" s="1"/>
  <c r="N52" i="3"/>
  <c r="O52" i="3" s="1"/>
  <c r="N74" i="3"/>
  <c r="O74" i="3" s="1"/>
  <c r="N99" i="3"/>
  <c r="O99" i="3" s="1"/>
  <c r="N59" i="3"/>
  <c r="O59" i="3" s="1"/>
  <c r="N176" i="3"/>
  <c r="O176" i="3" s="1"/>
  <c r="N36" i="3"/>
  <c r="O36" i="3" s="1"/>
  <c r="N45" i="3"/>
  <c r="O45" i="3" s="1"/>
  <c r="N41" i="3"/>
  <c r="O41" i="3" s="1"/>
  <c r="N115" i="3"/>
  <c r="O115" i="3" s="1"/>
  <c r="J115" i="11"/>
  <c r="N61" i="3"/>
  <c r="O61" i="3" s="1"/>
  <c r="J61" i="11"/>
  <c r="N103" i="3"/>
  <c r="O103" i="3" s="1"/>
  <c r="J103" i="11"/>
  <c r="N190" i="3"/>
  <c r="O190" i="3" s="1"/>
  <c r="J190" i="11"/>
  <c r="N168" i="3"/>
  <c r="O168" i="3" s="1"/>
  <c r="J168" i="11"/>
  <c r="N218" i="3"/>
  <c r="O218" i="3" s="1"/>
  <c r="J218" i="11"/>
  <c r="N114" i="3"/>
  <c r="O114" i="3" s="1"/>
  <c r="J114" i="11"/>
  <c r="N69" i="3"/>
  <c r="O69" i="3" s="1"/>
  <c r="J69" i="11"/>
  <c r="N214" i="3"/>
  <c r="O214" i="3" s="1"/>
  <c r="J214" i="11"/>
  <c r="J82" i="11"/>
  <c r="N196" i="3"/>
  <c r="O196" i="3" s="1"/>
  <c r="J196" i="11"/>
  <c r="N132" i="3"/>
  <c r="O132" i="3" s="1"/>
  <c r="J132" i="11"/>
  <c r="N163" i="3"/>
  <c r="O163" i="3" s="1"/>
  <c r="J163" i="11"/>
  <c r="J90" i="11"/>
  <c r="J198" i="11"/>
  <c r="N71" i="3"/>
  <c r="O71" i="3" s="1"/>
  <c r="J71" i="11"/>
  <c r="N160" i="3"/>
  <c r="O160" i="3" s="1"/>
  <c r="J160" i="11"/>
  <c r="N120" i="3"/>
  <c r="O120" i="3" s="1"/>
  <c r="J120" i="11"/>
  <c r="N77" i="3"/>
  <c r="O77" i="3" s="1"/>
  <c r="J77" i="11"/>
  <c r="N147" i="3"/>
  <c r="O147" i="3" s="1"/>
  <c r="J147" i="11"/>
  <c r="N126" i="3"/>
  <c r="O126" i="3" s="1"/>
  <c r="J126" i="11"/>
  <c r="J100" i="11"/>
  <c r="N210" i="3"/>
  <c r="O210" i="3" s="1"/>
  <c r="J210" i="11"/>
  <c r="N207" i="3"/>
  <c r="O207" i="3" s="1"/>
  <c r="J207" i="11"/>
  <c r="N238" i="3"/>
  <c r="O238" i="3" s="1"/>
  <c r="J238" i="11"/>
  <c r="N43" i="3"/>
  <c r="O43" i="3" s="1"/>
  <c r="J43" i="11"/>
  <c r="J27" i="11"/>
  <c r="N131" i="3"/>
  <c r="O131" i="3" s="1"/>
  <c r="J131" i="11"/>
  <c r="N39" i="3"/>
  <c r="O39" i="3" s="1"/>
  <c r="J39" i="11"/>
  <c r="N98" i="3"/>
  <c r="O98" i="3" s="1"/>
  <c r="J98" i="11"/>
  <c r="N91" i="3"/>
  <c r="O91" i="3" s="1"/>
  <c r="J91" i="11"/>
  <c r="N221" i="3"/>
  <c r="O221" i="3" s="1"/>
  <c r="J221" i="11"/>
  <c r="N129" i="3"/>
  <c r="O129" i="3" s="1"/>
  <c r="J129" i="11"/>
  <c r="N167" i="3"/>
  <c r="O167" i="3" s="1"/>
  <c r="J167" i="11"/>
  <c r="N124" i="3"/>
  <c r="O124" i="3" s="1"/>
  <c r="J124" i="11"/>
  <c r="N148" i="3"/>
  <c r="O148" i="3" s="1"/>
  <c r="J148" i="11"/>
  <c r="N186" i="3"/>
  <c r="O186" i="3" s="1"/>
  <c r="J186" i="11"/>
  <c r="J11" i="11"/>
  <c r="J22" i="11"/>
  <c r="N159" i="3"/>
  <c r="O159" i="3" s="1"/>
  <c r="J216" i="11"/>
  <c r="N234" i="3"/>
  <c r="O234" i="3" s="1"/>
  <c r="J234" i="11"/>
  <c r="N121" i="3"/>
  <c r="O121" i="3" s="1"/>
  <c r="J121" i="11"/>
  <c r="N31" i="3"/>
  <c r="O31" i="3" s="1"/>
  <c r="J31" i="11"/>
  <c r="N34" i="3"/>
  <c r="O34" i="3" s="1"/>
  <c r="J34" i="11"/>
  <c r="N165" i="3"/>
  <c r="O165" i="3" s="1"/>
  <c r="J165" i="11"/>
  <c r="N102" i="3"/>
  <c r="O102" i="3" s="1"/>
  <c r="J102" i="11"/>
  <c r="N199" i="3"/>
  <c r="O199" i="3" s="1"/>
  <c r="J199" i="11"/>
  <c r="N96" i="3"/>
  <c r="O96" i="3" s="1"/>
  <c r="J96" i="11"/>
  <c r="N222" i="3"/>
  <c r="O222" i="3" s="1"/>
  <c r="J222" i="11"/>
  <c r="N211" i="3"/>
  <c r="O211" i="3" s="1"/>
  <c r="J211" i="11"/>
  <c r="N201" i="3"/>
  <c r="O201" i="3" s="1"/>
  <c r="J201" i="11"/>
  <c r="J227" i="11"/>
  <c r="N213" i="3"/>
  <c r="O213" i="3" s="1"/>
  <c r="J213" i="11"/>
  <c r="N226" i="3"/>
  <c r="O226" i="3" s="1"/>
  <c r="J226" i="11"/>
  <c r="J12" i="11"/>
  <c r="J79" i="11"/>
  <c r="N93" i="3"/>
  <c r="O93" i="3" s="1"/>
  <c r="J93" i="11"/>
  <c r="N35" i="3"/>
  <c r="O35" i="3" s="1"/>
  <c r="J35" i="11"/>
  <c r="N241" i="3"/>
  <c r="O241" i="3" s="1"/>
  <c r="J241" i="11"/>
  <c r="N174" i="3"/>
  <c r="O174" i="3" s="1"/>
  <c r="J174" i="11"/>
  <c r="N32" i="3"/>
  <c r="O32" i="3" s="1"/>
  <c r="J32" i="11"/>
  <c r="N200" i="3"/>
  <c r="O200" i="3" s="1"/>
  <c r="J200" i="11"/>
  <c r="N112" i="3"/>
  <c r="O112" i="3" s="1"/>
  <c r="J112" i="11"/>
  <c r="N107" i="3"/>
  <c r="O107" i="3" s="1"/>
  <c r="J107" i="11"/>
  <c r="N235" i="3"/>
  <c r="O235" i="3" s="1"/>
  <c r="J235" i="11"/>
  <c r="N162" i="3"/>
  <c r="O162" i="3" s="1"/>
  <c r="J162" i="11"/>
  <c r="J251" i="11"/>
  <c r="N240" i="3"/>
  <c r="O240" i="3" s="1"/>
  <c r="J240" i="11"/>
  <c r="N49" i="3"/>
  <c r="O49" i="3" s="1"/>
  <c r="J49" i="11"/>
  <c r="N225" i="3"/>
  <c r="O225" i="3" s="1"/>
  <c r="J225" i="11"/>
  <c r="J9" i="11"/>
  <c r="J25" i="11"/>
  <c r="N130" i="3"/>
  <c r="O130" i="3" s="1"/>
  <c r="J130" i="11"/>
  <c r="N58" i="3"/>
  <c r="O58" i="3" s="1"/>
  <c r="J58" i="11"/>
  <c r="J20" i="11"/>
  <c r="N154" i="3"/>
  <c r="O154" i="3" s="1"/>
  <c r="J154" i="11"/>
  <c r="J24" i="11"/>
  <c r="N183" i="3"/>
  <c r="O183" i="3" s="1"/>
  <c r="J183" i="11"/>
  <c r="N30" i="3"/>
  <c r="O30" i="3" s="1"/>
  <c r="J30" i="11"/>
  <c r="J236" i="11"/>
  <c r="N242" i="3"/>
  <c r="O242" i="3" s="1"/>
  <c r="J242" i="11"/>
  <c r="N108" i="3"/>
  <c r="O108" i="3" s="1"/>
  <c r="J108" i="11"/>
  <c r="J178" i="11"/>
  <c r="N106" i="3"/>
  <c r="O106" i="3" s="1"/>
  <c r="J106" i="11"/>
  <c r="N116" i="3"/>
  <c r="O116" i="3" s="1"/>
  <c r="J116" i="11"/>
  <c r="N239" i="3"/>
  <c r="O239" i="3" s="1"/>
  <c r="J239" i="11"/>
  <c r="N233" i="3"/>
  <c r="O233" i="3" s="1"/>
  <c r="J233" i="11"/>
  <c r="J23" i="11"/>
  <c r="J13" i="11"/>
  <c r="N128" i="3"/>
  <c r="O128" i="3" s="1"/>
  <c r="J128" i="11"/>
  <c r="N29" i="3"/>
  <c r="O29" i="3" s="1"/>
  <c r="J29" i="11"/>
  <c r="J17" i="11"/>
  <c r="N38" i="3"/>
  <c r="O38" i="3" s="1"/>
  <c r="J38" i="11"/>
  <c r="N37" i="3"/>
  <c r="O37" i="3" s="1"/>
  <c r="J37" i="11"/>
  <c r="N149" i="3"/>
  <c r="O149" i="3" s="1"/>
  <c r="J149" i="11"/>
  <c r="N230" i="3"/>
  <c r="O230" i="3" s="1"/>
  <c r="N249" i="3"/>
  <c r="O249" i="3" s="1"/>
  <c r="J249" i="11"/>
  <c r="N209" i="3"/>
  <c r="O209" i="3" s="1"/>
  <c r="J209" i="11"/>
  <c r="N42" i="3"/>
  <c r="O42" i="3" s="1"/>
  <c r="J42" i="11"/>
  <c r="N54" i="3"/>
  <c r="O54" i="3" s="1"/>
  <c r="J54" i="11"/>
  <c r="J243" i="11"/>
  <c r="N155" i="3"/>
  <c r="O155" i="3" s="1"/>
  <c r="J155" i="11"/>
  <c r="J188" i="11"/>
  <c r="N104" i="3"/>
  <c r="O104" i="3" s="1"/>
  <c r="J104" i="11"/>
  <c r="N56" i="3"/>
  <c r="O56" i="3" s="1"/>
  <c r="J56" i="11"/>
  <c r="N152" i="3"/>
  <c r="O152" i="3" s="1"/>
  <c r="J152" i="11"/>
  <c r="N88" i="3"/>
  <c r="O88" i="3" s="1"/>
  <c r="J88" i="11"/>
  <c r="N195" i="3"/>
  <c r="O195" i="3" s="1"/>
  <c r="J195" i="11"/>
  <c r="N248" i="3"/>
  <c r="O248" i="3" s="1"/>
  <c r="J248" i="11"/>
  <c r="N48" i="3"/>
  <c r="O48" i="3" s="1"/>
  <c r="J48" i="11"/>
  <c r="N191" i="3"/>
  <c r="O191" i="3" s="1"/>
  <c r="J191" i="11"/>
  <c r="J18" i="11"/>
  <c r="N33" i="3"/>
  <c r="O33" i="3" s="1"/>
  <c r="J33" i="11"/>
  <c r="J14" i="11"/>
  <c r="N46" i="3"/>
  <c r="O46" i="3" s="1"/>
  <c r="J46" i="11"/>
  <c r="J15" i="11"/>
  <c r="J26" i="11"/>
  <c r="N246" i="3"/>
  <c r="O246" i="3" s="1"/>
  <c r="J246" i="11"/>
  <c r="N51" i="3"/>
  <c r="O51" i="3" s="1"/>
  <c r="J51" i="11"/>
  <c r="J19" i="11"/>
  <c r="J16" i="11"/>
  <c r="J21" i="11"/>
  <c r="J10" i="11"/>
  <c r="N75" i="3"/>
  <c r="O75" i="3" s="1"/>
  <c r="N178" i="3"/>
  <c r="O178" i="3" s="1"/>
  <c r="N208" i="3"/>
  <c r="O208" i="3" s="1"/>
  <c r="J109" i="11"/>
  <c r="N215" i="3"/>
  <c r="O215" i="3" s="1"/>
  <c r="J215" i="11"/>
  <c r="N81" i="3"/>
  <c r="O81" i="3" s="1"/>
  <c r="J81" i="11"/>
  <c r="N158" i="3"/>
  <c r="O158" i="3" s="1"/>
  <c r="J158" i="11"/>
  <c r="N127" i="3"/>
  <c r="O127" i="3" s="1"/>
  <c r="J127" i="11"/>
  <c r="N197" i="3"/>
  <c r="O197" i="3" s="1"/>
  <c r="J197" i="11"/>
  <c r="N202" i="3"/>
  <c r="O202" i="3" s="1"/>
  <c r="J202" i="11"/>
  <c r="N105" i="3"/>
  <c r="O105" i="3" s="1"/>
  <c r="J105" i="11"/>
  <c r="N68" i="3"/>
  <c r="O68" i="3" s="1"/>
  <c r="J68" i="11"/>
  <c r="N166" i="3"/>
  <c r="O166" i="3" s="1"/>
  <c r="J166" i="11"/>
  <c r="N113" i="3"/>
  <c r="O113" i="3" s="1"/>
  <c r="J113" i="11"/>
  <c r="N63" i="3"/>
  <c r="O63" i="3" s="1"/>
  <c r="J63" i="11"/>
  <c r="N185" i="3"/>
  <c r="O185" i="3" s="1"/>
  <c r="J185" i="11"/>
  <c r="N57" i="3"/>
  <c r="O57" i="3" s="1"/>
  <c r="J57" i="11"/>
  <c r="J138" i="11"/>
  <c r="N232" i="3"/>
  <c r="O232" i="3" s="1"/>
  <c r="J232" i="11"/>
  <c r="N253" i="3"/>
  <c r="O253" i="3" s="1"/>
  <c r="J253" i="11"/>
  <c r="N90" i="3"/>
  <c r="O90" i="3" s="1"/>
  <c r="N188" i="3"/>
  <c r="O188" i="3" s="1"/>
  <c r="N251" i="3"/>
  <c r="O251" i="3" s="1"/>
  <c r="N100" i="3"/>
  <c r="O100" i="3" s="1"/>
  <c r="N138" i="3"/>
  <c r="O138" i="3" s="1"/>
  <c r="N243" i="3"/>
  <c r="O243" i="3" s="1"/>
  <c r="N236" i="3"/>
  <c r="O236" i="3" s="1"/>
  <c r="D339" i="2"/>
  <c r="N227" i="3"/>
  <c r="O227" i="3" s="1"/>
  <c r="N109" i="3"/>
  <c r="O109" i="3" s="1"/>
  <c r="J80" i="11"/>
  <c r="N80" i="3"/>
  <c r="O80" i="3" s="1"/>
  <c r="N79" i="3"/>
  <c r="O79" i="3" s="1"/>
  <c r="J86" i="11"/>
  <c r="N86" i="3"/>
  <c r="O86" i="3" s="1"/>
  <c r="J146" i="11"/>
  <c r="N146" i="3"/>
  <c r="O146" i="3" s="1"/>
  <c r="N216" i="3"/>
  <c r="O216" i="3" s="1"/>
  <c r="N164" i="3"/>
  <c r="O164" i="3" s="1"/>
  <c r="J164" i="11"/>
  <c r="N177" i="3"/>
  <c r="O177" i="3" s="1"/>
  <c r="J177" i="11"/>
  <c r="N84" i="3"/>
  <c r="O84" i="3" s="1"/>
  <c r="J84" i="11"/>
  <c r="N137" i="3"/>
  <c r="O137" i="3" s="1"/>
  <c r="J137" i="11"/>
  <c r="N228" i="3"/>
  <c r="O228" i="3" s="1"/>
  <c r="J228" i="11"/>
  <c r="J184" i="11"/>
  <c r="N184" i="3"/>
  <c r="O184" i="3" s="1"/>
  <c r="N189" i="3"/>
  <c r="O189" i="3" s="1"/>
  <c r="J189" i="11"/>
  <c r="N212" i="3"/>
  <c r="O212" i="3" s="1"/>
  <c r="J212" i="11"/>
  <c r="N95" i="3"/>
  <c r="O95" i="3" s="1"/>
  <c r="J95" i="11"/>
  <c r="N70" i="3"/>
  <c r="O70" i="3" s="1"/>
  <c r="J70" i="11"/>
  <c r="N169" i="3"/>
  <c r="O169" i="3" s="1"/>
  <c r="J169" i="11"/>
  <c r="J97" i="11"/>
  <c r="N97" i="3"/>
  <c r="O97" i="3" s="1"/>
  <c r="N144" i="3"/>
  <c r="O144" i="3" s="1"/>
  <c r="J144" i="11"/>
  <c r="N76" i="3"/>
  <c r="O76" i="3" s="1"/>
  <c r="J76" i="11"/>
  <c r="N123" i="3"/>
  <c r="O123" i="3" s="1"/>
  <c r="J123" i="11"/>
  <c r="N64" i="3"/>
  <c r="O64" i="3" s="1"/>
  <c r="J64" i="11"/>
  <c r="N151" i="3"/>
  <c r="O151" i="3" s="1"/>
  <c r="J151" i="11"/>
  <c r="J187" i="11"/>
  <c r="N187" i="3"/>
  <c r="O187" i="3" s="1"/>
  <c r="N78" i="3"/>
  <c r="O78" i="3" s="1"/>
  <c r="J78" i="11"/>
  <c r="N134" i="3"/>
  <c r="O134" i="3" s="1"/>
  <c r="J134" i="11"/>
  <c r="J153" i="11"/>
  <c r="N153" i="3"/>
  <c r="O153" i="3" s="1"/>
  <c r="J245" i="11"/>
  <c r="N245" i="3"/>
  <c r="O245" i="3" s="1"/>
  <c r="N193" i="3"/>
  <c r="O193" i="3" s="1"/>
  <c r="J193" i="11"/>
  <c r="N252" i="3"/>
  <c r="O252" i="3" s="1"/>
  <c r="J252" i="11"/>
  <c r="J150" i="11"/>
  <c r="N150" i="3"/>
  <c r="O150" i="3" s="1"/>
  <c r="N118" i="3"/>
  <c r="O118" i="3" s="1"/>
  <c r="J118" i="11"/>
  <c r="J101" i="11"/>
  <c r="N101" i="3"/>
  <c r="O101" i="3" s="1"/>
  <c r="N67" i="3"/>
  <c r="O67" i="3" s="1"/>
  <c r="J67" i="11"/>
  <c r="J179" i="11"/>
  <c r="N179" i="3"/>
  <c r="O179" i="3" s="1"/>
  <c r="N83" i="3"/>
  <c r="O83" i="3" s="1"/>
  <c r="J83" i="11"/>
  <c r="N139" i="3"/>
  <c r="O139" i="3" s="1"/>
  <c r="J139" i="11"/>
  <c r="N204" i="3"/>
  <c r="O204" i="3" s="1"/>
  <c r="J204" i="11"/>
  <c r="N180" i="3"/>
  <c r="O180" i="3" s="1"/>
  <c r="J180" i="11"/>
  <c r="J143" i="11"/>
  <c r="N143" i="3"/>
  <c r="O143" i="3" s="1"/>
  <c r="J203" i="11"/>
  <c r="N203" i="3"/>
  <c r="O203" i="3" s="1"/>
  <c r="J244" i="11"/>
  <c r="N244" i="3"/>
  <c r="O244" i="3" s="1"/>
  <c r="J142" i="11"/>
  <c r="N142" i="3"/>
  <c r="O142" i="3" s="1"/>
  <c r="N140" i="3"/>
  <c r="O140" i="3" s="1"/>
  <c r="J140" i="11"/>
  <c r="N66" i="3"/>
  <c r="O66" i="3" s="1"/>
  <c r="J66" i="11"/>
  <c r="J92" i="11"/>
  <c r="N92" i="3"/>
  <c r="O92" i="3" s="1"/>
  <c r="N220" i="3"/>
  <c r="O220" i="3" s="1"/>
  <c r="J220" i="11"/>
  <c r="N206" i="3"/>
  <c r="O206" i="3" s="1"/>
  <c r="J206" i="11"/>
  <c r="N110" i="3"/>
  <c r="O110" i="3" s="1"/>
  <c r="J110" i="11"/>
  <c r="J156" i="11"/>
  <c r="N156" i="3"/>
  <c r="O156" i="3" s="1"/>
  <c r="J171" i="11"/>
  <c r="N171" i="3"/>
  <c r="O171" i="3" s="1"/>
  <c r="J135" i="11"/>
  <c r="N135" i="3"/>
  <c r="O135" i="3" s="1"/>
  <c r="N217" i="3"/>
  <c r="O217" i="3" s="1"/>
  <c r="J217" i="11"/>
  <c r="N237" i="3"/>
  <c r="O237" i="3" s="1"/>
  <c r="J237" i="11"/>
  <c r="J223" i="11"/>
  <c r="N223" i="3"/>
  <c r="O223" i="3" s="1"/>
  <c r="J72" i="11"/>
  <c r="N72" i="3"/>
  <c r="O72" i="3" s="1"/>
  <c r="J161" i="11"/>
  <c r="N161" i="3"/>
  <c r="O161" i="3" s="1"/>
  <c r="J133" i="11"/>
  <c r="N133" i="3"/>
  <c r="O133" i="3" s="1"/>
  <c r="J62" i="11"/>
  <c r="N62" i="3"/>
  <c r="O62" i="3" s="1"/>
  <c r="J157" i="11"/>
  <c r="N157" i="3"/>
  <c r="O157" i="3" s="1"/>
  <c r="N172" i="3"/>
  <c r="O172" i="3" s="1"/>
  <c r="J172" i="11"/>
  <c r="J117" i="11"/>
  <c r="N117" i="3"/>
  <c r="O117" i="3" s="1"/>
  <c r="J89" i="11"/>
  <c r="N89" i="3"/>
  <c r="O89" i="3" s="1"/>
  <c r="J136" i="11"/>
  <c r="N136" i="3"/>
  <c r="O136" i="3" s="1"/>
  <c r="N23" i="3"/>
  <c r="O23" i="3" s="1"/>
  <c r="N18" i="3"/>
  <c r="O18" i="3" s="1"/>
  <c r="N20" i="3"/>
  <c r="O20" i="3" s="1"/>
  <c r="N25" i="3"/>
  <c r="O25" i="3" s="1"/>
  <c r="N24" i="3"/>
  <c r="O24" i="3" s="1"/>
  <c r="N19" i="3"/>
  <c r="O19" i="3" s="1"/>
  <c r="N6" i="3"/>
  <c r="O6" i="3" s="1"/>
  <c r="N26" i="3"/>
  <c r="O26" i="3" s="1"/>
  <c r="N5" i="3"/>
  <c r="O5" i="3" s="1"/>
  <c r="N7" i="3"/>
  <c r="O7" i="3" s="1"/>
  <c r="N22" i="3"/>
  <c r="O22" i="3" s="1"/>
  <c r="N8" i="3"/>
  <c r="O8" i="3" s="1"/>
  <c r="N21" i="3"/>
  <c r="O21" i="3" s="1"/>
  <c r="N4" i="3"/>
  <c r="O4" i="3" s="1"/>
  <c r="N16" i="3"/>
  <c r="O16" i="3" s="1"/>
  <c r="N27" i="3"/>
  <c r="O27" i="3" s="1"/>
  <c r="N14" i="3"/>
  <c r="O14" i="3" s="1"/>
  <c r="N11" i="3"/>
  <c r="O11" i="3" s="1"/>
  <c r="N13" i="3"/>
  <c r="O13" i="3" s="1"/>
  <c r="N17" i="3"/>
  <c r="O17" i="3" s="1"/>
  <c r="N10" i="3"/>
  <c r="O10" i="3" s="1"/>
  <c r="N9" i="3"/>
  <c r="O9" i="3" s="1"/>
  <c r="N15" i="3"/>
  <c r="O15" i="3" s="1"/>
  <c r="N12" i="3"/>
  <c r="O12" i="3" s="1"/>
  <c r="P11" i="13" l="1"/>
  <c r="C233" i="14"/>
  <c r="C241" i="14"/>
  <c r="C249" i="14"/>
  <c r="C257" i="14"/>
  <c r="C265" i="14"/>
  <c r="C232" i="14"/>
  <c r="C245" i="14"/>
  <c r="C261" i="14"/>
  <c r="C246" i="14"/>
  <c r="C234" i="14"/>
  <c r="C242" i="14"/>
  <c r="C250" i="14"/>
  <c r="C258" i="14"/>
  <c r="C266" i="14"/>
  <c r="C237" i="14"/>
  <c r="C254" i="14"/>
  <c r="C235" i="14"/>
  <c r="C243" i="14"/>
  <c r="C251" i="14"/>
  <c r="C259" i="14"/>
  <c r="C267" i="14"/>
  <c r="C253" i="14"/>
  <c r="C262" i="14"/>
  <c r="C236" i="14"/>
  <c r="C244" i="14"/>
  <c r="C252" i="14"/>
  <c r="C260" i="14"/>
  <c r="C268" i="14"/>
  <c r="C238" i="14"/>
  <c r="C263" i="14"/>
  <c r="C248" i="14"/>
  <c r="C264" i="14"/>
  <c r="C239" i="14"/>
  <c r="C240" i="14"/>
  <c r="C247" i="14"/>
  <c r="C255" i="14"/>
  <c r="C256" i="14"/>
  <c r="G197" i="14"/>
  <c r="G46" i="14"/>
  <c r="G202" i="14"/>
  <c r="F98" i="13"/>
  <c r="F115" i="13"/>
  <c r="F189" i="13"/>
  <c r="F190" i="13"/>
  <c r="F213" i="13"/>
  <c r="F156" i="13"/>
  <c r="F191" i="13"/>
  <c r="F179" i="13"/>
  <c r="F180" i="13"/>
  <c r="F158" i="13"/>
  <c r="F196" i="13"/>
  <c r="F159" i="13"/>
  <c r="F188" i="13"/>
  <c r="F118" i="13"/>
  <c r="F181" i="13"/>
  <c r="F198" i="13"/>
  <c r="F184" i="13"/>
  <c r="F119" i="13"/>
  <c r="F183" i="13"/>
  <c r="F199" i="13"/>
  <c r="F120" i="13"/>
  <c r="F200" i="13"/>
  <c r="F91" i="13"/>
  <c r="F148" i="13"/>
  <c r="F162" i="13"/>
  <c r="F182" i="13"/>
  <c r="F192" i="13"/>
  <c r="F195" i="13"/>
  <c r="F92" i="13"/>
  <c r="F150" i="13"/>
  <c r="F163" i="13"/>
  <c r="F112" i="13"/>
  <c r="F153" i="13"/>
  <c r="F164" i="13"/>
  <c r="F113" i="13"/>
  <c r="F154" i="13"/>
  <c r="F175" i="13"/>
  <c r="F187" i="13"/>
  <c r="F197" i="13"/>
  <c r="F116" i="13"/>
  <c r="F155" i="13"/>
  <c r="F176" i="13"/>
  <c r="F173" i="13"/>
  <c r="F88" i="13"/>
  <c r="F114" i="13"/>
  <c r="F151" i="13"/>
  <c r="F160" i="13"/>
  <c r="F177" i="13"/>
  <c r="F185" i="13"/>
  <c r="F193" i="13"/>
  <c r="F201" i="13"/>
  <c r="F152" i="13"/>
  <c r="F161" i="13"/>
  <c r="F178" i="13"/>
  <c r="F186" i="13"/>
  <c r="F194" i="13"/>
  <c r="F205" i="13"/>
  <c r="F90" i="13"/>
  <c r="F89" i="13"/>
  <c r="F14" i="13"/>
  <c r="F126" i="13"/>
  <c r="F15" i="13"/>
  <c r="F127" i="13"/>
  <c r="F16" i="13"/>
  <c r="F128" i="13"/>
  <c r="F17" i="13"/>
  <c r="F121" i="13"/>
  <c r="F129" i="13"/>
  <c r="F122" i="13"/>
  <c r="F124" i="13"/>
  <c r="F123" i="13"/>
  <c r="F20" i="13"/>
  <c r="F86" i="13"/>
  <c r="F87" i="13"/>
  <c r="F94" i="13"/>
  <c r="F102" i="13"/>
  <c r="F206" i="13"/>
  <c r="F96" i="13"/>
  <c r="F95" i="13"/>
  <c r="F207" i="13"/>
  <c r="F208" i="13"/>
  <c r="F97" i="13"/>
  <c r="F202" i="13"/>
  <c r="F210" i="13"/>
  <c r="F203" i="13"/>
  <c r="F99" i="13"/>
  <c r="F100" i="13"/>
  <c r="F204" i="13"/>
  <c r="F209" i="13"/>
  <c r="F70" i="13"/>
  <c r="F71" i="13"/>
  <c r="F72" i="13"/>
  <c r="F73" i="13"/>
  <c r="F67" i="13"/>
  <c r="F75" i="13"/>
  <c r="F68" i="13"/>
  <c r="F22" i="13"/>
  <c r="F30" i="13"/>
  <c r="F134" i="13"/>
  <c r="F24" i="13"/>
  <c r="F23" i="13"/>
  <c r="F135" i="13"/>
  <c r="F25" i="13"/>
  <c r="F137" i="13"/>
  <c r="F130" i="13"/>
  <c r="F138" i="13"/>
  <c r="F131" i="13"/>
  <c r="F132" i="13"/>
  <c r="F136" i="13"/>
  <c r="F28" i="13"/>
  <c r="F6" i="13"/>
  <c r="F8" i="13"/>
  <c r="F9" i="13"/>
  <c r="F12" i="13"/>
  <c r="F62" i="13"/>
  <c r="F166" i="13"/>
  <c r="F174" i="13"/>
  <c r="F64" i="13"/>
  <c r="F63" i="13"/>
  <c r="F167" i="13"/>
  <c r="F65" i="13"/>
  <c r="F169" i="13"/>
  <c r="F170" i="13"/>
  <c r="F172" i="13"/>
  <c r="F168" i="13"/>
  <c r="F59" i="13"/>
  <c r="F171" i="13"/>
  <c r="F60" i="13"/>
  <c r="F5" i="13"/>
  <c r="F13" i="13"/>
  <c r="F21" i="13"/>
  <c r="F29" i="13"/>
  <c r="F37" i="13"/>
  <c r="F45" i="13"/>
  <c r="F53" i="13"/>
  <c r="F61" i="13"/>
  <c r="F69" i="13"/>
  <c r="F77" i="13"/>
  <c r="F85" i="13"/>
  <c r="F93" i="13"/>
  <c r="F101" i="13"/>
  <c r="F109" i="13"/>
  <c r="F117" i="13"/>
  <c r="F125" i="13"/>
  <c r="F133" i="13"/>
  <c r="F141" i="13"/>
  <c r="F149" i="13"/>
  <c r="F157" i="13"/>
  <c r="F165" i="13"/>
  <c r="F78" i="13"/>
  <c r="F7" i="13"/>
  <c r="F79" i="13"/>
  <c r="F81" i="13"/>
  <c r="F10" i="13"/>
  <c r="F18" i="13"/>
  <c r="F26" i="13"/>
  <c r="F34" i="13"/>
  <c r="F42" i="13"/>
  <c r="F50" i="13"/>
  <c r="F58" i="13"/>
  <c r="F66" i="13"/>
  <c r="F74" i="13"/>
  <c r="F82" i="13"/>
  <c r="F80" i="13"/>
  <c r="F11" i="13"/>
  <c r="F19" i="13"/>
  <c r="F47" i="14" s="1"/>
  <c r="F27" i="13"/>
  <c r="F35" i="13"/>
  <c r="F43" i="13"/>
  <c r="F51" i="13"/>
  <c r="F83" i="13"/>
  <c r="F76" i="13"/>
  <c r="F84" i="13"/>
  <c r="F54" i="13"/>
  <c r="F55" i="13"/>
  <c r="F56" i="13"/>
  <c r="F49" i="13"/>
  <c r="F57" i="13"/>
  <c r="F52" i="13"/>
  <c r="F46" i="13"/>
  <c r="F47" i="13"/>
  <c r="F41" i="13"/>
  <c r="F48" i="13"/>
  <c r="F44" i="13"/>
  <c r="F40" i="13"/>
  <c r="F110" i="13"/>
  <c r="F214" i="13"/>
  <c r="F216" i="13"/>
  <c r="F103" i="13"/>
  <c r="F111" i="13"/>
  <c r="F215" i="13"/>
  <c r="F217" i="13"/>
  <c r="F105" i="13"/>
  <c r="F106" i="13"/>
  <c r="F218" i="13"/>
  <c r="F108" i="13"/>
  <c r="F212" i="13"/>
  <c r="F107" i="13"/>
  <c r="F211" i="13"/>
  <c r="F219" i="13"/>
  <c r="F104" i="13"/>
  <c r="F38" i="13"/>
  <c r="F142" i="13"/>
  <c r="F31" i="13"/>
  <c r="F39" i="13"/>
  <c r="F143" i="13"/>
  <c r="F33" i="13"/>
  <c r="F145" i="13"/>
  <c r="F146" i="13"/>
  <c r="F32" i="13"/>
  <c r="F139" i="13"/>
  <c r="F147" i="13"/>
  <c r="F140" i="13"/>
  <c r="F36" i="13"/>
  <c r="F144" i="13"/>
  <c r="G132" i="13"/>
  <c r="E423" i="13"/>
  <c r="G423" i="13"/>
  <c r="F423" i="13"/>
  <c r="G557" i="13"/>
  <c r="E557" i="13"/>
  <c r="F557" i="13"/>
  <c r="G143" i="13"/>
  <c r="G32" i="13"/>
  <c r="G120" i="14" s="1"/>
  <c r="F286" i="13"/>
  <c r="E286" i="13"/>
  <c r="G286" i="13"/>
  <c r="G433" i="13"/>
  <c r="F433" i="13"/>
  <c r="E433" i="13"/>
  <c r="E560" i="13"/>
  <c r="F560" i="13"/>
  <c r="G560" i="13"/>
  <c r="F551" i="13"/>
  <c r="G551" i="13"/>
  <c r="E551" i="13"/>
  <c r="G129" i="13"/>
  <c r="G76" i="13"/>
  <c r="E489" i="13"/>
  <c r="F489" i="13"/>
  <c r="G489" i="13"/>
  <c r="F610" i="13"/>
  <c r="G610" i="13"/>
  <c r="E610" i="13"/>
  <c r="G87" i="13"/>
  <c r="G192" i="13"/>
  <c r="E340" i="13"/>
  <c r="F340" i="13"/>
  <c r="G340" i="13"/>
  <c r="F492" i="13"/>
  <c r="E492" i="13"/>
  <c r="G492" i="13"/>
  <c r="G621" i="13"/>
  <c r="F621" i="13"/>
  <c r="E621" i="13"/>
  <c r="F223" i="13"/>
  <c r="E223" i="13"/>
  <c r="G223" i="13"/>
  <c r="G331" i="13"/>
  <c r="F331" i="13"/>
  <c r="E331" i="13"/>
  <c r="G157" i="13"/>
  <c r="G30" i="13"/>
  <c r="G88" i="14" s="1"/>
  <c r="E274" i="13"/>
  <c r="F274" i="13"/>
  <c r="G274" i="13"/>
  <c r="E414" i="13"/>
  <c r="F414" i="13"/>
  <c r="G414" i="13"/>
  <c r="E525" i="13"/>
  <c r="F525" i="13"/>
  <c r="G525" i="13"/>
  <c r="G154" i="13"/>
  <c r="G19" i="13"/>
  <c r="G47" i="14" s="1"/>
  <c r="G299" i="13"/>
  <c r="E299" i="13"/>
  <c r="F299" i="13"/>
  <c r="G543" i="13"/>
  <c r="E543" i="13"/>
  <c r="F543" i="13"/>
  <c r="G81" i="13"/>
  <c r="G156" i="13"/>
  <c r="G401" i="13"/>
  <c r="F401" i="13"/>
  <c r="E401" i="13"/>
  <c r="E534" i="13"/>
  <c r="F534" i="13"/>
  <c r="G534" i="13"/>
  <c r="G167" i="13"/>
  <c r="G56" i="13"/>
  <c r="G198" i="14" s="1"/>
  <c r="F265" i="13"/>
  <c r="G265" i="13"/>
  <c r="E265" i="13"/>
  <c r="F411" i="13"/>
  <c r="G411" i="13"/>
  <c r="E411" i="13"/>
  <c r="E537" i="13"/>
  <c r="F537" i="13"/>
  <c r="G537" i="13"/>
  <c r="E461" i="13"/>
  <c r="F461" i="13"/>
  <c r="G461" i="13"/>
  <c r="F536" i="13"/>
  <c r="G536" i="13"/>
  <c r="E536" i="13"/>
  <c r="G100" i="13"/>
  <c r="E468" i="13"/>
  <c r="F468" i="13"/>
  <c r="G468" i="13"/>
  <c r="E588" i="13"/>
  <c r="F588" i="13"/>
  <c r="G588" i="13"/>
  <c r="G111" i="13"/>
  <c r="G216" i="13"/>
  <c r="G316" i="13"/>
  <c r="E316" i="13"/>
  <c r="F316" i="13"/>
  <c r="E463" i="13"/>
  <c r="G463" i="13"/>
  <c r="F463" i="13"/>
  <c r="E598" i="13"/>
  <c r="G598" i="13"/>
  <c r="F598" i="13"/>
  <c r="G97" i="13"/>
  <c r="E247" i="13"/>
  <c r="F247" i="13"/>
  <c r="G247" i="13"/>
  <c r="G643" i="13"/>
  <c r="E643" i="13"/>
  <c r="F643" i="13"/>
  <c r="G54" i="13"/>
  <c r="G200" i="14" s="1"/>
  <c r="E252" i="13"/>
  <c r="G252" i="13"/>
  <c r="F252" i="13"/>
  <c r="G384" i="13"/>
  <c r="E384" i="13"/>
  <c r="F384" i="13"/>
  <c r="F501" i="13"/>
  <c r="E501" i="13"/>
  <c r="G501" i="13"/>
  <c r="F646" i="13"/>
  <c r="E646" i="13"/>
  <c r="G646" i="13"/>
  <c r="G43" i="13"/>
  <c r="G159" i="14" s="1"/>
  <c r="E270" i="13"/>
  <c r="G270" i="13"/>
  <c r="F270" i="13"/>
  <c r="E454" i="13"/>
  <c r="F454" i="13"/>
  <c r="G454" i="13"/>
  <c r="E590" i="13"/>
  <c r="G590" i="13"/>
  <c r="F590" i="13"/>
  <c r="G125" i="13"/>
  <c r="G214" i="13"/>
  <c r="G303" i="13"/>
  <c r="F303" i="13"/>
  <c r="E303" i="13"/>
  <c r="E452" i="13"/>
  <c r="F452" i="13"/>
  <c r="G452" i="13"/>
  <c r="F555" i="13"/>
  <c r="G555" i="13"/>
  <c r="E555" i="13"/>
  <c r="G122" i="13"/>
  <c r="G203" i="13"/>
  <c r="E329" i="13"/>
  <c r="F329" i="13"/>
  <c r="G329" i="13"/>
  <c r="G49" i="13"/>
  <c r="E264" i="13"/>
  <c r="G264" i="13"/>
  <c r="F264" i="13"/>
  <c r="G60" i="13"/>
  <c r="G233" i="14" s="1"/>
  <c r="G504" i="13"/>
  <c r="E504" i="13"/>
  <c r="F504" i="13"/>
  <c r="E626" i="13"/>
  <c r="F626" i="13"/>
  <c r="G626" i="13"/>
  <c r="G71" i="13"/>
  <c r="G176" i="13"/>
  <c r="G353" i="13"/>
  <c r="F353" i="13"/>
  <c r="E353" i="13"/>
  <c r="E507" i="13"/>
  <c r="F507" i="13"/>
  <c r="G507" i="13"/>
  <c r="F637" i="13"/>
  <c r="E637" i="13"/>
  <c r="G637" i="13"/>
  <c r="E256" i="13"/>
  <c r="F256" i="13"/>
  <c r="G256" i="13"/>
  <c r="E390" i="13"/>
  <c r="F390" i="13"/>
  <c r="G390" i="13"/>
  <c r="F628" i="13"/>
  <c r="E628" i="13"/>
  <c r="G628" i="13"/>
  <c r="E364" i="13"/>
  <c r="F364" i="13"/>
  <c r="G364" i="13"/>
  <c r="E467" i="13"/>
  <c r="F467" i="13"/>
  <c r="G467" i="13"/>
  <c r="G617" i="13"/>
  <c r="F617" i="13"/>
  <c r="E617" i="13"/>
  <c r="G96" i="13"/>
  <c r="E228" i="13"/>
  <c r="G228" i="13"/>
  <c r="F228" i="13"/>
  <c r="E374" i="13"/>
  <c r="G374" i="13"/>
  <c r="F374" i="13"/>
  <c r="E498" i="13"/>
  <c r="F498" i="13"/>
  <c r="G498" i="13"/>
  <c r="G313" i="13"/>
  <c r="F313" i="13"/>
  <c r="E313" i="13"/>
  <c r="F387" i="13"/>
  <c r="E387" i="13"/>
  <c r="G387" i="13"/>
  <c r="G140" i="13"/>
  <c r="E416" i="13"/>
  <c r="G416" i="13"/>
  <c r="F416" i="13"/>
  <c r="F549" i="13"/>
  <c r="G549" i="13"/>
  <c r="E549" i="13"/>
  <c r="G151" i="13"/>
  <c r="G40" i="13"/>
  <c r="E280" i="13"/>
  <c r="G280" i="13"/>
  <c r="F280" i="13"/>
  <c r="E426" i="13"/>
  <c r="G426" i="13"/>
  <c r="F426" i="13"/>
  <c r="E552" i="13"/>
  <c r="F552" i="13"/>
  <c r="G552" i="13"/>
  <c r="E521" i="13"/>
  <c r="G521" i="13"/>
  <c r="F521" i="13"/>
  <c r="G631" i="13"/>
  <c r="E631" i="13"/>
  <c r="F631" i="13"/>
  <c r="G172" i="13"/>
  <c r="F604" i="13"/>
  <c r="G604" i="13"/>
  <c r="E604" i="13"/>
  <c r="G94" i="13"/>
  <c r="G183" i="13"/>
  <c r="F325" i="13"/>
  <c r="E325" i="13"/>
  <c r="G325" i="13"/>
  <c r="E465" i="13"/>
  <c r="F465" i="13"/>
  <c r="G465" i="13"/>
  <c r="F606" i="13"/>
  <c r="E606" i="13"/>
  <c r="G606" i="13"/>
  <c r="G83" i="13"/>
  <c r="G153" i="13"/>
  <c r="G305" i="13"/>
  <c r="E305" i="13"/>
  <c r="F305" i="13"/>
  <c r="E439" i="13"/>
  <c r="G439" i="13"/>
  <c r="F439" i="13"/>
  <c r="G189" i="13"/>
  <c r="E342" i="13"/>
  <c r="G342" i="13"/>
  <c r="F342" i="13"/>
  <c r="E445" i="13"/>
  <c r="F445" i="13"/>
  <c r="G445" i="13"/>
  <c r="F595" i="13"/>
  <c r="G595" i="13"/>
  <c r="E595" i="13"/>
  <c r="G120" i="13"/>
  <c r="G186" i="13"/>
  <c r="G351" i="13"/>
  <c r="F351" i="13"/>
  <c r="E351" i="13"/>
  <c r="E477" i="13"/>
  <c r="F477" i="13"/>
  <c r="G477" i="13"/>
  <c r="G193" i="13"/>
  <c r="E298" i="13"/>
  <c r="G298" i="13"/>
  <c r="F298" i="13"/>
  <c r="G164" i="13"/>
  <c r="E394" i="13"/>
  <c r="F394" i="13"/>
  <c r="G394" i="13"/>
  <c r="G519" i="13"/>
  <c r="F519" i="13"/>
  <c r="E519" i="13"/>
  <c r="E649" i="13"/>
  <c r="G649" i="13"/>
  <c r="F649" i="13"/>
  <c r="G64" i="13"/>
  <c r="G257" i="13"/>
  <c r="E257" i="13"/>
  <c r="F257" i="13"/>
  <c r="E404" i="13"/>
  <c r="G404" i="13"/>
  <c r="F404" i="13"/>
  <c r="E529" i="13"/>
  <c r="F529" i="13"/>
  <c r="G529" i="13"/>
  <c r="E431" i="13"/>
  <c r="G431" i="13"/>
  <c r="F431" i="13"/>
  <c r="E505" i="13"/>
  <c r="G505" i="13"/>
  <c r="F505" i="13"/>
  <c r="G196" i="13"/>
  <c r="F581" i="13"/>
  <c r="G581" i="13"/>
  <c r="E581" i="13"/>
  <c r="G118" i="13"/>
  <c r="G207" i="13"/>
  <c r="E302" i="13"/>
  <c r="G302" i="13"/>
  <c r="F302" i="13"/>
  <c r="E443" i="13"/>
  <c r="G443" i="13"/>
  <c r="F443" i="13"/>
  <c r="E584" i="13"/>
  <c r="G584" i="13"/>
  <c r="F584" i="13"/>
  <c r="G107" i="13"/>
  <c r="G554" i="13"/>
  <c r="E554" i="13"/>
  <c r="F554" i="13"/>
  <c r="G209" i="13"/>
  <c r="E320" i="13"/>
  <c r="G320" i="13"/>
  <c r="F320" i="13"/>
  <c r="G635" i="13"/>
  <c r="F635" i="13"/>
  <c r="E635" i="13"/>
  <c r="G62" i="13"/>
  <c r="G239" i="14" s="1"/>
  <c r="F245" i="13"/>
  <c r="G245" i="13"/>
  <c r="E245" i="13"/>
  <c r="F377" i="13"/>
  <c r="G377" i="13"/>
  <c r="E377" i="13"/>
  <c r="G494" i="13"/>
  <c r="F494" i="13"/>
  <c r="E494" i="13"/>
  <c r="F638" i="13"/>
  <c r="E638" i="13"/>
  <c r="G638" i="13"/>
  <c r="G51" i="13"/>
  <c r="G195" i="14" s="1"/>
  <c r="E262" i="13"/>
  <c r="G262" i="13"/>
  <c r="F262" i="13"/>
  <c r="E424" i="13"/>
  <c r="G424" i="13"/>
  <c r="F424" i="13"/>
  <c r="F559" i="13"/>
  <c r="G559" i="13"/>
  <c r="E559" i="13"/>
  <c r="G124" i="13"/>
  <c r="E430" i="13"/>
  <c r="F430" i="13"/>
  <c r="G430" i="13"/>
  <c r="F565" i="13"/>
  <c r="E565" i="13"/>
  <c r="G565" i="13"/>
  <c r="G135" i="13"/>
  <c r="G24" i="13"/>
  <c r="G81" i="14" s="1"/>
  <c r="E294" i="13"/>
  <c r="G294" i="13"/>
  <c r="F294" i="13"/>
  <c r="E441" i="13"/>
  <c r="G441" i="13"/>
  <c r="F441" i="13"/>
  <c r="E568" i="13"/>
  <c r="F568" i="13"/>
  <c r="G568" i="13"/>
  <c r="E582" i="13"/>
  <c r="G582" i="13"/>
  <c r="F582" i="13"/>
  <c r="G65" i="13"/>
  <c r="G236" i="14" s="1"/>
  <c r="G13" i="13"/>
  <c r="E304" i="13"/>
  <c r="G304" i="13"/>
  <c r="F304" i="13"/>
  <c r="F407" i="13"/>
  <c r="G407" i="13"/>
  <c r="E407" i="13"/>
  <c r="E556" i="13"/>
  <c r="F556" i="13"/>
  <c r="G556" i="13"/>
  <c r="G160" i="13"/>
  <c r="G10" i="13"/>
  <c r="G9" i="14" s="1"/>
  <c r="F307" i="13"/>
  <c r="E307" i="13"/>
  <c r="G307" i="13"/>
  <c r="E440" i="13"/>
  <c r="F440" i="13"/>
  <c r="G440" i="13"/>
  <c r="F577" i="13"/>
  <c r="G577" i="13"/>
  <c r="E577" i="13"/>
  <c r="G73" i="13"/>
  <c r="G173" i="13"/>
  <c r="E356" i="13"/>
  <c r="G356" i="13"/>
  <c r="F356" i="13"/>
  <c r="E460" i="13"/>
  <c r="F460" i="13"/>
  <c r="G460" i="13"/>
  <c r="G609" i="13"/>
  <c r="E609" i="13"/>
  <c r="F609" i="13"/>
  <c r="G104" i="13"/>
  <c r="F221" i="13"/>
  <c r="E221" i="13"/>
  <c r="G221" i="13"/>
  <c r="G367" i="13"/>
  <c r="F367" i="13"/>
  <c r="E367" i="13"/>
  <c r="G491" i="13"/>
  <c r="E491" i="13"/>
  <c r="F491" i="13"/>
  <c r="F254" i="13"/>
  <c r="E254" i="13"/>
  <c r="G254" i="13"/>
  <c r="F357" i="13"/>
  <c r="E357" i="13"/>
  <c r="G357" i="13"/>
  <c r="G20" i="13"/>
  <c r="E542" i="13"/>
  <c r="G542" i="13"/>
  <c r="F542" i="13"/>
  <c r="G158" i="13"/>
  <c r="G31" i="13"/>
  <c r="E258" i="13"/>
  <c r="F258" i="13"/>
  <c r="G258" i="13"/>
  <c r="F391" i="13"/>
  <c r="G391" i="13"/>
  <c r="E391" i="13"/>
  <c r="G545" i="13"/>
  <c r="E545" i="13"/>
  <c r="F545" i="13"/>
  <c r="G147" i="13"/>
  <c r="F405" i="13"/>
  <c r="G405" i="13"/>
  <c r="E405" i="13"/>
  <c r="E570" i="13"/>
  <c r="G570" i="13"/>
  <c r="F570" i="13"/>
  <c r="G37" i="13"/>
  <c r="G123" i="14" s="1"/>
  <c r="E283" i="13"/>
  <c r="G283" i="13"/>
  <c r="F283" i="13"/>
  <c r="G385" i="13"/>
  <c r="E385" i="13"/>
  <c r="F385" i="13"/>
  <c r="E533" i="13"/>
  <c r="G533" i="13"/>
  <c r="F533" i="13"/>
  <c r="F640" i="13"/>
  <c r="G640" i="13"/>
  <c r="E640" i="13"/>
  <c r="G34" i="13"/>
  <c r="G121" i="14" s="1"/>
  <c r="E278" i="13"/>
  <c r="G278" i="13"/>
  <c r="F278" i="13"/>
  <c r="E418" i="13"/>
  <c r="G418" i="13"/>
  <c r="F418" i="13"/>
  <c r="G486" i="13"/>
  <c r="E486" i="13"/>
  <c r="F486" i="13"/>
  <c r="G593" i="13"/>
  <c r="E593" i="13"/>
  <c r="F593" i="13"/>
  <c r="G197" i="13"/>
  <c r="G335" i="13"/>
  <c r="F335" i="13"/>
  <c r="E335" i="13"/>
  <c r="E437" i="13"/>
  <c r="G437" i="13"/>
  <c r="F437" i="13"/>
  <c r="F587" i="13"/>
  <c r="G587" i="13"/>
  <c r="E587" i="13"/>
  <c r="G128" i="13"/>
  <c r="G194" i="13"/>
  <c r="F345" i="13"/>
  <c r="G345" i="13"/>
  <c r="E345" i="13"/>
  <c r="E470" i="13"/>
  <c r="G470" i="13"/>
  <c r="F470" i="13"/>
  <c r="G41" i="13"/>
  <c r="G158" i="14" s="1"/>
  <c r="E269" i="13"/>
  <c r="G269" i="13"/>
  <c r="F269" i="13"/>
  <c r="G44" i="13"/>
  <c r="G163" i="14" s="1"/>
  <c r="G520" i="13"/>
  <c r="F520" i="13"/>
  <c r="E520" i="13"/>
  <c r="G642" i="13"/>
  <c r="E642" i="13"/>
  <c r="F642" i="13"/>
  <c r="G55" i="13"/>
  <c r="G199" i="14" s="1"/>
  <c r="E229" i="13"/>
  <c r="G229" i="13"/>
  <c r="F229" i="13"/>
  <c r="G369" i="13"/>
  <c r="E369" i="13"/>
  <c r="F369" i="13"/>
  <c r="G523" i="13"/>
  <c r="E523" i="13"/>
  <c r="F523" i="13"/>
  <c r="G171" i="13"/>
  <c r="G315" i="13"/>
  <c r="F315" i="13"/>
  <c r="E315" i="13"/>
  <c r="E450" i="13"/>
  <c r="G450" i="13"/>
  <c r="F450" i="13"/>
  <c r="G204" i="13"/>
  <c r="G574" i="13"/>
  <c r="F574" i="13"/>
  <c r="E574" i="13"/>
  <c r="G126" i="13"/>
  <c r="G215" i="13"/>
  <c r="G295" i="13"/>
  <c r="F295" i="13"/>
  <c r="E295" i="13"/>
  <c r="E435" i="13"/>
  <c r="G435" i="13"/>
  <c r="F435" i="13"/>
  <c r="E576" i="13"/>
  <c r="G576" i="13"/>
  <c r="F576" i="13"/>
  <c r="G115" i="13"/>
  <c r="F524" i="13"/>
  <c r="E524" i="13"/>
  <c r="G524" i="13"/>
  <c r="G57" i="13"/>
  <c r="E290" i="13"/>
  <c r="G290" i="13"/>
  <c r="F290" i="13"/>
  <c r="F636" i="13"/>
  <c r="G636" i="13"/>
  <c r="E636" i="13"/>
  <c r="F371" i="13"/>
  <c r="E371" i="13"/>
  <c r="G371" i="13"/>
  <c r="E481" i="13"/>
  <c r="G481" i="13"/>
  <c r="F481" i="13"/>
  <c r="G625" i="13"/>
  <c r="F625" i="13"/>
  <c r="E625" i="13"/>
  <c r="G88" i="13"/>
  <c r="E236" i="13"/>
  <c r="F236" i="13"/>
  <c r="G236" i="13"/>
  <c r="E381" i="13"/>
  <c r="G381" i="13"/>
  <c r="F381" i="13"/>
  <c r="E506" i="13"/>
  <c r="G506" i="13"/>
  <c r="F506" i="13"/>
  <c r="G343" i="13"/>
  <c r="E343" i="13"/>
  <c r="F343" i="13"/>
  <c r="E417" i="13"/>
  <c r="G417" i="13"/>
  <c r="F417" i="13"/>
  <c r="G77" i="13"/>
  <c r="E246" i="13"/>
  <c r="F246" i="13"/>
  <c r="G246" i="13"/>
  <c r="E348" i="13"/>
  <c r="F348" i="13"/>
  <c r="G348" i="13"/>
  <c r="E495" i="13"/>
  <c r="F495" i="13"/>
  <c r="G495" i="13"/>
  <c r="F601" i="13"/>
  <c r="E601" i="13"/>
  <c r="G601" i="13"/>
  <c r="G74" i="13"/>
  <c r="E242" i="13"/>
  <c r="F242" i="13"/>
  <c r="G242" i="13"/>
  <c r="G380" i="13"/>
  <c r="E380" i="13"/>
  <c r="F380" i="13"/>
  <c r="F339" i="13"/>
  <c r="E339" i="13"/>
  <c r="G339" i="13"/>
  <c r="E442" i="13"/>
  <c r="G442" i="13"/>
  <c r="F442" i="13"/>
  <c r="G21" i="13"/>
  <c r="G50" i="14" s="1"/>
  <c r="G297" i="13"/>
  <c r="E297" i="13"/>
  <c r="F297" i="13"/>
  <c r="E400" i="13"/>
  <c r="F400" i="13"/>
  <c r="G400" i="13"/>
  <c r="E548" i="13"/>
  <c r="F548" i="13"/>
  <c r="G548" i="13"/>
  <c r="G168" i="13"/>
  <c r="G18" i="13"/>
  <c r="G48" i="14" s="1"/>
  <c r="E292" i="13"/>
  <c r="F292" i="13"/>
  <c r="G292" i="13"/>
  <c r="E432" i="13"/>
  <c r="F432" i="13"/>
  <c r="G432" i="13"/>
  <c r="E546" i="13"/>
  <c r="G546" i="13"/>
  <c r="F546" i="13"/>
  <c r="G137" i="13"/>
  <c r="G84" i="13"/>
  <c r="E482" i="13"/>
  <c r="G482" i="13"/>
  <c r="F482" i="13"/>
  <c r="G603" i="13"/>
  <c r="E603" i="13"/>
  <c r="F603" i="13"/>
  <c r="G95" i="13"/>
  <c r="G200" i="13"/>
  <c r="E332" i="13"/>
  <c r="F332" i="13"/>
  <c r="G332" i="13"/>
  <c r="E485" i="13"/>
  <c r="F485" i="13"/>
  <c r="G485" i="13"/>
  <c r="F613" i="13"/>
  <c r="E613" i="13"/>
  <c r="G613" i="13"/>
  <c r="G185" i="13"/>
  <c r="G300" i="13"/>
  <c r="E300" i="13"/>
  <c r="F300" i="13"/>
  <c r="G101" i="13"/>
  <c r="G190" i="13"/>
  <c r="E326" i="13"/>
  <c r="G326" i="13"/>
  <c r="F326" i="13"/>
  <c r="E474" i="13"/>
  <c r="G474" i="13"/>
  <c r="F474" i="13"/>
  <c r="E578" i="13"/>
  <c r="G578" i="13"/>
  <c r="F578" i="13"/>
  <c r="G98" i="13"/>
  <c r="G179" i="13"/>
  <c r="E358" i="13"/>
  <c r="G358" i="13"/>
  <c r="F358" i="13"/>
  <c r="G249" i="13"/>
  <c r="E249" i="13"/>
  <c r="F249" i="13"/>
  <c r="E352" i="13"/>
  <c r="F352" i="13"/>
  <c r="G352" i="13"/>
  <c r="G45" i="13"/>
  <c r="G162" i="14" s="1"/>
  <c r="E275" i="13"/>
  <c r="G275" i="13"/>
  <c r="F275" i="13"/>
  <c r="E378" i="13"/>
  <c r="F378" i="13"/>
  <c r="G378" i="13"/>
  <c r="E526" i="13"/>
  <c r="G526" i="13"/>
  <c r="F526" i="13"/>
  <c r="F632" i="13"/>
  <c r="G632" i="13"/>
  <c r="E632" i="13"/>
  <c r="G42" i="13"/>
  <c r="G157" i="14" s="1"/>
  <c r="F271" i="13"/>
  <c r="E271" i="13"/>
  <c r="G271" i="13"/>
  <c r="E410" i="13"/>
  <c r="F410" i="13"/>
  <c r="G410" i="13"/>
  <c r="E457" i="13"/>
  <c r="F457" i="13"/>
  <c r="G457" i="13"/>
  <c r="E562" i="13"/>
  <c r="G562" i="13"/>
  <c r="F562" i="13"/>
  <c r="G108" i="13"/>
  <c r="E446" i="13"/>
  <c r="F446" i="13"/>
  <c r="G446" i="13"/>
  <c r="E580" i="13"/>
  <c r="F580" i="13"/>
  <c r="G580" i="13"/>
  <c r="G119" i="13"/>
  <c r="G8" i="13"/>
  <c r="G11" i="14" s="1"/>
  <c r="F309" i="13"/>
  <c r="G309" i="13"/>
  <c r="E309" i="13"/>
  <c r="E456" i="13"/>
  <c r="F456" i="13"/>
  <c r="G456" i="13"/>
  <c r="F591" i="13"/>
  <c r="G591" i="13"/>
  <c r="E591" i="13"/>
  <c r="G161" i="13"/>
  <c r="G231" i="13"/>
  <c r="E231" i="13"/>
  <c r="F231" i="13"/>
  <c r="G52" i="13"/>
  <c r="F512" i="13"/>
  <c r="E512" i="13"/>
  <c r="G512" i="13"/>
  <c r="E634" i="13"/>
  <c r="F634" i="13"/>
  <c r="G634" i="13"/>
  <c r="G63" i="13"/>
  <c r="F222" i="13"/>
  <c r="E222" i="13"/>
  <c r="G222" i="13"/>
  <c r="F361" i="13"/>
  <c r="G361" i="13"/>
  <c r="E361" i="13"/>
  <c r="G515" i="13"/>
  <c r="E515" i="13"/>
  <c r="F515" i="13"/>
  <c r="F645" i="13"/>
  <c r="E645" i="13"/>
  <c r="G645" i="13"/>
  <c r="E285" i="13"/>
  <c r="F285" i="13"/>
  <c r="G285" i="13"/>
  <c r="E420" i="13"/>
  <c r="F420" i="13"/>
  <c r="G420" i="13"/>
  <c r="G5" i="13"/>
  <c r="G6" i="14" s="1"/>
  <c r="E312" i="13"/>
  <c r="G312" i="13"/>
  <c r="F312" i="13"/>
  <c r="E415" i="13"/>
  <c r="G415" i="13"/>
  <c r="F415" i="13"/>
  <c r="E564" i="13"/>
  <c r="F564" i="13"/>
  <c r="G564" i="13"/>
  <c r="G152" i="13"/>
  <c r="G218" i="13"/>
  <c r="E322" i="13"/>
  <c r="F322" i="13"/>
  <c r="G322" i="13"/>
  <c r="E448" i="13"/>
  <c r="F448" i="13"/>
  <c r="G448" i="13"/>
  <c r="F607" i="13"/>
  <c r="E607" i="13"/>
  <c r="G607" i="13"/>
  <c r="G9" i="13"/>
  <c r="G10" i="14" s="1"/>
  <c r="G141" i="13"/>
  <c r="G14" i="13"/>
  <c r="G44" i="14" s="1"/>
  <c r="E288" i="13"/>
  <c r="F288" i="13"/>
  <c r="G288" i="13"/>
  <c r="E436" i="13"/>
  <c r="F436" i="13"/>
  <c r="G436" i="13"/>
  <c r="E539" i="13"/>
  <c r="G539" i="13"/>
  <c r="F539" i="13"/>
  <c r="G138" i="13"/>
  <c r="G219" i="13"/>
  <c r="E314" i="13"/>
  <c r="F314" i="13"/>
  <c r="G314" i="13"/>
  <c r="G647" i="13"/>
  <c r="E647" i="13"/>
  <c r="F647" i="13"/>
  <c r="F225" i="13"/>
  <c r="G225" i="13"/>
  <c r="E225" i="13"/>
  <c r="G85" i="13"/>
  <c r="G174" i="13"/>
  <c r="F341" i="13"/>
  <c r="E341" i="13"/>
  <c r="G341" i="13"/>
  <c r="G488" i="13"/>
  <c r="E488" i="13"/>
  <c r="F488" i="13"/>
  <c r="E594" i="13"/>
  <c r="G594" i="13"/>
  <c r="F594" i="13"/>
  <c r="G82" i="13"/>
  <c r="E234" i="13"/>
  <c r="F234" i="13"/>
  <c r="G234" i="13"/>
  <c r="F373" i="13"/>
  <c r="E373" i="13"/>
  <c r="G373" i="13"/>
  <c r="E308" i="13"/>
  <c r="G308" i="13"/>
  <c r="F308" i="13"/>
  <c r="E412" i="13"/>
  <c r="G412" i="13"/>
  <c r="F412" i="13"/>
  <c r="G148" i="13"/>
  <c r="E408" i="13"/>
  <c r="F408" i="13"/>
  <c r="G408" i="13"/>
  <c r="F541" i="13"/>
  <c r="E541" i="13"/>
  <c r="G541" i="13"/>
  <c r="G159" i="13"/>
  <c r="G48" i="13"/>
  <c r="G164" i="14" s="1"/>
  <c r="G273" i="13"/>
  <c r="E273" i="13"/>
  <c r="F273" i="13"/>
  <c r="G419" i="13"/>
  <c r="E419" i="13"/>
  <c r="F419" i="13"/>
  <c r="E544" i="13"/>
  <c r="G544" i="13"/>
  <c r="F544" i="13"/>
  <c r="E490" i="13"/>
  <c r="G490" i="13"/>
  <c r="F490" i="13"/>
  <c r="F567" i="13"/>
  <c r="E567" i="13"/>
  <c r="G567" i="13"/>
  <c r="G165" i="13"/>
  <c r="G38" i="13"/>
  <c r="G122" i="14" s="1"/>
  <c r="G267" i="13"/>
  <c r="E267" i="13"/>
  <c r="F267" i="13"/>
  <c r="E406" i="13"/>
  <c r="G406" i="13"/>
  <c r="F406" i="13"/>
  <c r="E517" i="13"/>
  <c r="G517" i="13"/>
  <c r="F517" i="13"/>
  <c r="G162" i="13"/>
  <c r="G27" i="13"/>
  <c r="G86" i="14" s="1"/>
  <c r="F291" i="13"/>
  <c r="E291" i="13"/>
  <c r="G291" i="13"/>
  <c r="E513" i="13"/>
  <c r="F513" i="13"/>
  <c r="G513" i="13"/>
  <c r="G145" i="13"/>
  <c r="G109" i="13"/>
  <c r="G198" i="13"/>
  <c r="F318" i="13"/>
  <c r="E318" i="13"/>
  <c r="G318" i="13"/>
  <c r="E466" i="13"/>
  <c r="G466" i="13"/>
  <c r="F466" i="13"/>
  <c r="F571" i="13"/>
  <c r="G571" i="13"/>
  <c r="E571" i="13"/>
  <c r="G106" i="13"/>
  <c r="G187" i="13"/>
  <c r="E344" i="13"/>
  <c r="G344" i="13"/>
  <c r="F344" i="13"/>
  <c r="G233" i="13"/>
  <c r="F233" i="13"/>
  <c r="E233" i="13"/>
  <c r="E323" i="13"/>
  <c r="G323" i="13"/>
  <c r="F323" i="13"/>
  <c r="G652" i="13"/>
  <c r="E652" i="13"/>
  <c r="F652" i="13"/>
  <c r="F386" i="13"/>
  <c r="E386" i="13"/>
  <c r="G386" i="13"/>
  <c r="G511" i="13"/>
  <c r="E511" i="13"/>
  <c r="F511" i="13"/>
  <c r="E641" i="13"/>
  <c r="G641" i="13"/>
  <c r="F641" i="13"/>
  <c r="G72" i="13"/>
  <c r="E250" i="13"/>
  <c r="F250" i="13"/>
  <c r="G250" i="13"/>
  <c r="E397" i="13"/>
  <c r="G397" i="13"/>
  <c r="F397" i="13"/>
  <c r="E522" i="13"/>
  <c r="F522" i="13"/>
  <c r="G522" i="13"/>
  <c r="F402" i="13"/>
  <c r="G402" i="13"/>
  <c r="E402" i="13"/>
  <c r="E476" i="13"/>
  <c r="F476" i="13"/>
  <c r="G476" i="13"/>
  <c r="G116" i="13"/>
  <c r="E438" i="13"/>
  <c r="G438" i="13"/>
  <c r="F438" i="13"/>
  <c r="F573" i="13"/>
  <c r="E573" i="13"/>
  <c r="G573" i="13"/>
  <c r="G127" i="13"/>
  <c r="G16" i="13"/>
  <c r="G45" i="14" s="1"/>
  <c r="E301" i="13"/>
  <c r="F301" i="13"/>
  <c r="G301" i="13"/>
  <c r="E449" i="13"/>
  <c r="F449" i="13"/>
  <c r="G449" i="13"/>
  <c r="F583" i="13"/>
  <c r="G583" i="13"/>
  <c r="E583" i="13"/>
  <c r="F612" i="13"/>
  <c r="G612" i="13"/>
  <c r="E612" i="13"/>
  <c r="G217" i="13"/>
  <c r="G69" i="13"/>
  <c r="E253" i="13"/>
  <c r="F253" i="13"/>
  <c r="G253" i="13"/>
  <c r="F355" i="13"/>
  <c r="E355" i="13"/>
  <c r="G355" i="13"/>
  <c r="G502" i="13"/>
  <c r="F502" i="13"/>
  <c r="E502" i="13"/>
  <c r="F608" i="13"/>
  <c r="G608" i="13"/>
  <c r="E608" i="13"/>
  <c r="G66" i="13"/>
  <c r="G240" i="14" s="1"/>
  <c r="G248" i="13"/>
  <c r="E248" i="13"/>
  <c r="F248" i="13"/>
  <c r="E388" i="13"/>
  <c r="F388" i="13"/>
  <c r="G388" i="13"/>
  <c r="G368" i="13"/>
  <c r="E368" i="13"/>
  <c r="F368" i="13"/>
  <c r="E472" i="13"/>
  <c r="F472" i="13"/>
  <c r="G472" i="13"/>
  <c r="F619" i="13"/>
  <c r="E619" i="13"/>
  <c r="G619" i="13"/>
  <c r="G78" i="13"/>
  <c r="G230" i="13"/>
  <c r="E230" i="13"/>
  <c r="F230" i="13"/>
  <c r="F354" i="13"/>
  <c r="E354" i="13"/>
  <c r="G354" i="13"/>
  <c r="E479" i="13"/>
  <c r="G479" i="13"/>
  <c r="F479" i="13"/>
  <c r="F622" i="13"/>
  <c r="G622" i="13"/>
  <c r="E622" i="13"/>
  <c r="G67" i="13"/>
  <c r="G25" i="13"/>
  <c r="G83" i="14" s="1"/>
  <c r="E365" i="13"/>
  <c r="G365" i="13"/>
  <c r="F365" i="13"/>
  <c r="E497" i="13"/>
  <c r="G497" i="13"/>
  <c r="F497" i="13"/>
  <c r="G149" i="13"/>
  <c r="G22" i="13"/>
  <c r="E282" i="13"/>
  <c r="F282" i="13"/>
  <c r="G282" i="13"/>
  <c r="E428" i="13"/>
  <c r="F428" i="13"/>
  <c r="G428" i="13"/>
  <c r="F532" i="13"/>
  <c r="E532" i="13"/>
  <c r="G532" i="13"/>
  <c r="G146" i="13"/>
  <c r="G11" i="13"/>
  <c r="G8" i="14" s="1"/>
  <c r="E306" i="13"/>
  <c r="F306" i="13"/>
  <c r="G306" i="13"/>
  <c r="F575" i="13"/>
  <c r="E575" i="13"/>
  <c r="G575" i="13"/>
  <c r="G17" i="13"/>
  <c r="G49" i="14" s="1"/>
  <c r="G181" i="13"/>
  <c r="E349" i="13"/>
  <c r="G349" i="13"/>
  <c r="F349" i="13"/>
  <c r="E453" i="13"/>
  <c r="G453" i="13"/>
  <c r="F453" i="13"/>
  <c r="F602" i="13"/>
  <c r="G602" i="13"/>
  <c r="E602" i="13"/>
  <c r="G112" i="13"/>
  <c r="G178" i="13"/>
  <c r="G359" i="13"/>
  <c r="E359" i="13"/>
  <c r="F359" i="13"/>
  <c r="F484" i="13"/>
  <c r="G484" i="13"/>
  <c r="E484" i="13"/>
  <c r="E235" i="13"/>
  <c r="G235" i="13"/>
  <c r="F235" i="13"/>
  <c r="E328" i="13"/>
  <c r="G328" i="13"/>
  <c r="F328" i="13"/>
  <c r="G180" i="13"/>
  <c r="F597" i="13"/>
  <c r="G597" i="13"/>
  <c r="E597" i="13"/>
  <c r="G102" i="13"/>
  <c r="G191" i="13"/>
  <c r="E317" i="13"/>
  <c r="G317" i="13"/>
  <c r="F317" i="13"/>
  <c r="E458" i="13"/>
  <c r="G458" i="13"/>
  <c r="F458" i="13"/>
  <c r="F599" i="13"/>
  <c r="G599" i="13"/>
  <c r="E599" i="13"/>
  <c r="G91" i="13"/>
  <c r="G615" i="13"/>
  <c r="F615" i="13"/>
  <c r="E615" i="13"/>
  <c r="E276" i="13"/>
  <c r="G276" i="13"/>
  <c r="F276" i="13"/>
  <c r="F409" i="13"/>
  <c r="G409" i="13"/>
  <c r="E409" i="13"/>
  <c r="G651" i="13"/>
  <c r="F651" i="13"/>
  <c r="E651" i="13"/>
  <c r="G46" i="13"/>
  <c r="G161" i="14" s="1"/>
  <c r="F259" i="13"/>
  <c r="E259" i="13"/>
  <c r="G259" i="13"/>
  <c r="E392" i="13"/>
  <c r="F392" i="13"/>
  <c r="G392" i="13"/>
  <c r="E509" i="13"/>
  <c r="F509" i="13"/>
  <c r="G509" i="13"/>
  <c r="G170" i="13"/>
  <c r="G35" i="13"/>
  <c r="G125" i="14" s="1"/>
  <c r="F277" i="13"/>
  <c r="E277" i="13"/>
  <c r="G277" i="13"/>
  <c r="G483" i="13"/>
  <c r="E483" i="13"/>
  <c r="F483" i="13"/>
  <c r="F620" i="13"/>
  <c r="G620" i="13"/>
  <c r="E620" i="13"/>
  <c r="G205" i="13"/>
  <c r="G327" i="13"/>
  <c r="E327" i="13"/>
  <c r="F327" i="13"/>
  <c r="E429" i="13"/>
  <c r="F429" i="13"/>
  <c r="G429" i="13"/>
  <c r="F579" i="13"/>
  <c r="G579" i="13"/>
  <c r="E579" i="13"/>
  <c r="G136" i="13"/>
  <c r="G202" i="13"/>
  <c r="F338" i="13"/>
  <c r="E338" i="13"/>
  <c r="G338" i="13"/>
  <c r="E462" i="13"/>
  <c r="F462" i="13"/>
  <c r="G462" i="13"/>
  <c r="G105" i="13"/>
  <c r="E243" i="13"/>
  <c r="G243" i="13"/>
  <c r="F243" i="13"/>
  <c r="F644" i="13"/>
  <c r="G644" i="13"/>
  <c r="E644" i="13"/>
  <c r="F379" i="13"/>
  <c r="G379" i="13"/>
  <c r="E379" i="13"/>
  <c r="E503" i="13"/>
  <c r="G503" i="13"/>
  <c r="F503" i="13"/>
  <c r="G633" i="13"/>
  <c r="F633" i="13"/>
  <c r="E633" i="13"/>
  <c r="G80" i="13"/>
  <c r="E244" i="13"/>
  <c r="F244" i="13"/>
  <c r="G244" i="13"/>
  <c r="F389" i="13"/>
  <c r="G389" i="13"/>
  <c r="E389" i="13"/>
  <c r="E514" i="13"/>
  <c r="F514" i="13"/>
  <c r="G514" i="13"/>
  <c r="E372" i="13"/>
  <c r="F372" i="13"/>
  <c r="G372" i="13"/>
  <c r="E447" i="13"/>
  <c r="G447" i="13"/>
  <c r="F447" i="13"/>
  <c r="G133" i="13"/>
  <c r="G6" i="13"/>
  <c r="G5" i="14" s="1"/>
  <c r="E296" i="13"/>
  <c r="G296" i="13"/>
  <c r="F296" i="13"/>
  <c r="E444" i="13"/>
  <c r="F444" i="13"/>
  <c r="G444" i="13"/>
  <c r="F547" i="13"/>
  <c r="G547" i="13"/>
  <c r="E547" i="13"/>
  <c r="G130" i="13"/>
  <c r="G211" i="13"/>
  <c r="G321" i="13"/>
  <c r="E321" i="13"/>
  <c r="F321" i="13"/>
  <c r="G113" i="13"/>
  <c r="G241" i="13"/>
  <c r="E241" i="13"/>
  <c r="F241" i="13"/>
  <c r="E4" i="13"/>
  <c r="F4" i="13"/>
  <c r="G4" i="13"/>
  <c r="G558" i="13"/>
  <c r="F558" i="13"/>
  <c r="E558" i="13"/>
  <c r="G142" i="13"/>
  <c r="G15" i="13"/>
  <c r="G43" i="14" s="1"/>
  <c r="G281" i="13"/>
  <c r="F281" i="13"/>
  <c r="E281" i="13"/>
  <c r="E413" i="13"/>
  <c r="F413" i="13"/>
  <c r="G413" i="13"/>
  <c r="G561" i="13"/>
  <c r="E561" i="13"/>
  <c r="F561" i="13"/>
  <c r="G131" i="13"/>
  <c r="E464" i="13"/>
  <c r="F464" i="13"/>
  <c r="G464" i="13"/>
  <c r="G639" i="13"/>
  <c r="F639" i="13"/>
  <c r="E639" i="13"/>
  <c r="G240" i="13"/>
  <c r="E240" i="13"/>
  <c r="F240" i="13"/>
  <c r="G611" i="13"/>
  <c r="F611" i="13"/>
  <c r="E611" i="13"/>
  <c r="G86" i="13"/>
  <c r="G175" i="13"/>
  <c r="E333" i="13"/>
  <c r="F333" i="13"/>
  <c r="G333" i="13"/>
  <c r="E473" i="13"/>
  <c r="G473" i="13"/>
  <c r="F473" i="13"/>
  <c r="G614" i="13"/>
  <c r="F614" i="13"/>
  <c r="E614" i="13"/>
  <c r="G75" i="13"/>
  <c r="G89" i="13"/>
  <c r="E336" i="13"/>
  <c r="F336" i="13"/>
  <c r="G336" i="13"/>
  <c r="E469" i="13"/>
  <c r="F469" i="13"/>
  <c r="G469" i="13"/>
  <c r="G29" i="13"/>
  <c r="G84" i="14" s="1"/>
  <c r="G289" i="13"/>
  <c r="E289" i="13"/>
  <c r="F289" i="13"/>
  <c r="F393" i="13"/>
  <c r="E393" i="13"/>
  <c r="G393" i="13"/>
  <c r="F540" i="13"/>
  <c r="E540" i="13"/>
  <c r="G540" i="13"/>
  <c r="F648" i="13"/>
  <c r="E648" i="13"/>
  <c r="G648" i="13"/>
  <c r="G26" i="13"/>
  <c r="G87" i="14" s="1"/>
  <c r="G284" i="13"/>
  <c r="F284" i="13"/>
  <c r="E284" i="13"/>
  <c r="E425" i="13"/>
  <c r="G425" i="13"/>
  <c r="F425" i="13"/>
  <c r="F516" i="13"/>
  <c r="E516" i="13"/>
  <c r="G516" i="13"/>
  <c r="G623" i="13"/>
  <c r="F623" i="13"/>
  <c r="E623" i="13"/>
  <c r="G28" i="13"/>
  <c r="G85" i="14" s="1"/>
  <c r="F535" i="13"/>
  <c r="E535" i="13"/>
  <c r="G535" i="13"/>
  <c r="G166" i="13"/>
  <c r="G39" i="13"/>
  <c r="G126" i="14" s="1"/>
  <c r="F251" i="13"/>
  <c r="E251" i="13"/>
  <c r="G251" i="13"/>
  <c r="F383" i="13"/>
  <c r="G383" i="13"/>
  <c r="E383" i="13"/>
  <c r="E538" i="13"/>
  <c r="F538" i="13"/>
  <c r="G538" i="13"/>
  <c r="G155" i="13"/>
  <c r="G375" i="13"/>
  <c r="E375" i="13"/>
  <c r="F375" i="13"/>
  <c r="F508" i="13"/>
  <c r="E508" i="13"/>
  <c r="G508" i="13"/>
  <c r="G188" i="13"/>
  <c r="G589" i="13"/>
  <c r="E589" i="13"/>
  <c r="F589" i="13"/>
  <c r="G110" i="13"/>
  <c r="G199" i="13"/>
  <c r="E310" i="13"/>
  <c r="G310" i="13"/>
  <c r="F310" i="13"/>
  <c r="E451" i="13"/>
  <c r="G451" i="13"/>
  <c r="F451" i="13"/>
  <c r="E592" i="13"/>
  <c r="G592" i="13"/>
  <c r="F592" i="13"/>
  <c r="G99" i="13"/>
  <c r="E585" i="13"/>
  <c r="G585" i="13"/>
  <c r="F585" i="13"/>
  <c r="G232" i="13"/>
  <c r="E232" i="13"/>
  <c r="F232" i="13"/>
  <c r="E350" i="13"/>
  <c r="F350" i="13"/>
  <c r="G350" i="13"/>
  <c r="G53" i="13"/>
  <c r="G201" i="14" s="1"/>
  <c r="G268" i="13"/>
  <c r="E268" i="13"/>
  <c r="F268" i="13"/>
  <c r="F370" i="13"/>
  <c r="E370" i="13"/>
  <c r="G370" i="13"/>
  <c r="E518" i="13"/>
  <c r="G518" i="13"/>
  <c r="F518" i="13"/>
  <c r="F624" i="13"/>
  <c r="E624" i="13"/>
  <c r="G624" i="13"/>
  <c r="G50" i="13"/>
  <c r="G196" i="14" s="1"/>
  <c r="G263" i="13"/>
  <c r="F263" i="13"/>
  <c r="E263" i="13"/>
  <c r="F403" i="13"/>
  <c r="E403" i="13"/>
  <c r="G403" i="13"/>
  <c r="E427" i="13"/>
  <c r="G427" i="13"/>
  <c r="F427" i="13"/>
  <c r="E531" i="13"/>
  <c r="F531" i="13"/>
  <c r="G531" i="13"/>
  <c r="G213" i="13"/>
  <c r="F319" i="13"/>
  <c r="G319" i="13"/>
  <c r="E319" i="13"/>
  <c r="E422" i="13"/>
  <c r="G422" i="13"/>
  <c r="F422" i="13"/>
  <c r="E572" i="13"/>
  <c r="F572" i="13"/>
  <c r="G572" i="13"/>
  <c r="G144" i="13"/>
  <c r="G210" i="13"/>
  <c r="E330" i="13"/>
  <c r="F330" i="13"/>
  <c r="G330" i="13"/>
  <c r="E455" i="13"/>
  <c r="G455" i="13"/>
  <c r="F455" i="13"/>
  <c r="G169" i="13"/>
  <c r="G227" i="13"/>
  <c r="E227" i="13"/>
  <c r="F227" i="13"/>
  <c r="F627" i="13"/>
  <c r="E627" i="13"/>
  <c r="G627" i="13"/>
  <c r="G70" i="13"/>
  <c r="F238" i="13"/>
  <c r="E238" i="13"/>
  <c r="G238" i="13"/>
  <c r="E362" i="13"/>
  <c r="F362" i="13"/>
  <c r="G362" i="13"/>
  <c r="E487" i="13"/>
  <c r="F487" i="13"/>
  <c r="G487" i="13"/>
  <c r="G630" i="13"/>
  <c r="E630" i="13"/>
  <c r="F630" i="13"/>
  <c r="G59" i="13"/>
  <c r="G234" i="14" s="1"/>
  <c r="G177" i="13"/>
  <c r="G395" i="13"/>
  <c r="F395" i="13"/>
  <c r="E395" i="13"/>
  <c r="F528" i="13"/>
  <c r="E528" i="13"/>
  <c r="G528" i="13"/>
  <c r="G68" i="13"/>
  <c r="F496" i="13"/>
  <c r="E496" i="13"/>
  <c r="G496" i="13"/>
  <c r="G618" i="13"/>
  <c r="F618" i="13"/>
  <c r="E618" i="13"/>
  <c r="G79" i="13"/>
  <c r="G184" i="13"/>
  <c r="G347" i="13"/>
  <c r="F347" i="13"/>
  <c r="E347" i="13"/>
  <c r="G499" i="13"/>
  <c r="E499" i="13"/>
  <c r="F499" i="13"/>
  <c r="G629" i="13"/>
  <c r="F629" i="13"/>
  <c r="E629" i="13"/>
  <c r="G239" i="13"/>
  <c r="F239" i="13"/>
  <c r="E239" i="13"/>
  <c r="E360" i="13"/>
  <c r="G360" i="13"/>
  <c r="F360" i="13"/>
  <c r="G12" i="13"/>
  <c r="G12" i="14" s="1"/>
  <c r="G550" i="13"/>
  <c r="E550" i="13"/>
  <c r="F550" i="13"/>
  <c r="G150" i="13"/>
  <c r="G23" i="13"/>
  <c r="G82" i="14" s="1"/>
  <c r="E266" i="13"/>
  <c r="F266" i="13"/>
  <c r="G266" i="13"/>
  <c r="F399" i="13"/>
  <c r="G399" i="13"/>
  <c r="E399" i="13"/>
  <c r="G553" i="13"/>
  <c r="E553" i="13"/>
  <c r="F553" i="13"/>
  <c r="G139" i="13"/>
  <c r="E434" i="13"/>
  <c r="G434" i="13"/>
  <c r="F434" i="13"/>
  <c r="G600" i="13"/>
  <c r="E600" i="13"/>
  <c r="F600" i="13"/>
  <c r="E224" i="13"/>
  <c r="F224" i="13"/>
  <c r="G224" i="13"/>
  <c r="G93" i="13"/>
  <c r="G182" i="13"/>
  <c r="E334" i="13"/>
  <c r="F334" i="13"/>
  <c r="G334" i="13"/>
  <c r="E480" i="13"/>
  <c r="F480" i="13"/>
  <c r="G480" i="13"/>
  <c r="E586" i="13"/>
  <c r="G586" i="13"/>
  <c r="F586" i="13"/>
  <c r="G90" i="13"/>
  <c r="E226" i="13"/>
  <c r="F226" i="13"/>
  <c r="G226" i="13"/>
  <c r="E366" i="13"/>
  <c r="G366" i="13"/>
  <c r="F366" i="13"/>
  <c r="G279" i="13"/>
  <c r="F279" i="13"/>
  <c r="E279" i="13"/>
  <c r="E382" i="13"/>
  <c r="F382" i="13"/>
  <c r="G382" i="13"/>
  <c r="G92" i="13"/>
  <c r="E475" i="13"/>
  <c r="G475" i="13"/>
  <c r="F475" i="13"/>
  <c r="E596" i="13"/>
  <c r="F596" i="13"/>
  <c r="G596" i="13"/>
  <c r="G103" i="13"/>
  <c r="G208" i="13"/>
  <c r="E324" i="13"/>
  <c r="G324" i="13"/>
  <c r="F324" i="13"/>
  <c r="E471" i="13"/>
  <c r="G471" i="13"/>
  <c r="F471" i="13"/>
  <c r="F605" i="13"/>
  <c r="E605" i="13"/>
  <c r="G605" i="13"/>
  <c r="G33" i="13"/>
  <c r="G119" i="14" s="1"/>
  <c r="E272" i="13"/>
  <c r="G272" i="13"/>
  <c r="F272" i="13"/>
  <c r="G36" i="13"/>
  <c r="G124" i="14" s="1"/>
  <c r="G527" i="13"/>
  <c r="E527" i="13"/>
  <c r="F527" i="13"/>
  <c r="G650" i="13"/>
  <c r="F650" i="13"/>
  <c r="E650" i="13"/>
  <c r="G47" i="13"/>
  <c r="G160" i="14" s="1"/>
  <c r="E237" i="13"/>
  <c r="F237" i="13"/>
  <c r="G237" i="13"/>
  <c r="E376" i="13"/>
  <c r="G376" i="13"/>
  <c r="F376" i="13"/>
  <c r="E530" i="13"/>
  <c r="G530" i="13"/>
  <c r="F530" i="13"/>
  <c r="G163" i="13"/>
  <c r="E346" i="13"/>
  <c r="F346" i="13"/>
  <c r="G346" i="13"/>
  <c r="E478" i="13"/>
  <c r="F478" i="13"/>
  <c r="G478" i="13"/>
  <c r="G117" i="13"/>
  <c r="G206" i="13"/>
  <c r="G311" i="13"/>
  <c r="E311" i="13"/>
  <c r="F311" i="13"/>
  <c r="E459" i="13"/>
  <c r="G459" i="13"/>
  <c r="F459" i="13"/>
  <c r="F563" i="13"/>
  <c r="E563" i="13"/>
  <c r="G563" i="13"/>
  <c r="G114" i="13"/>
  <c r="G195" i="13"/>
  <c r="G337" i="13"/>
  <c r="F337" i="13"/>
  <c r="E337" i="13"/>
  <c r="G201" i="13"/>
  <c r="F293" i="13"/>
  <c r="G293" i="13"/>
  <c r="E293" i="13"/>
  <c r="G61" i="13"/>
  <c r="G235" i="14" s="1"/>
  <c r="E260" i="13"/>
  <c r="G260" i="13"/>
  <c r="F260" i="13"/>
  <c r="G363" i="13"/>
  <c r="F363" i="13"/>
  <c r="E363" i="13"/>
  <c r="E510" i="13"/>
  <c r="F510" i="13"/>
  <c r="G510" i="13"/>
  <c r="E616" i="13"/>
  <c r="F616" i="13"/>
  <c r="G616" i="13"/>
  <c r="G58" i="13"/>
  <c r="G255" i="13"/>
  <c r="F255" i="13"/>
  <c r="E255" i="13"/>
  <c r="E396" i="13"/>
  <c r="G396" i="13"/>
  <c r="F396" i="13"/>
  <c r="E398" i="13"/>
  <c r="F398" i="13"/>
  <c r="G398" i="13"/>
  <c r="F500" i="13"/>
  <c r="G500" i="13"/>
  <c r="E500" i="13"/>
  <c r="G212" i="13"/>
  <c r="E566" i="13"/>
  <c r="G566" i="13"/>
  <c r="F566" i="13"/>
  <c r="G134" i="13"/>
  <c r="G7" i="13"/>
  <c r="G7" i="14" s="1"/>
  <c r="G287" i="13"/>
  <c r="F287" i="13"/>
  <c r="E287" i="13"/>
  <c r="E421" i="13"/>
  <c r="F421" i="13"/>
  <c r="G421" i="13"/>
  <c r="G569" i="13"/>
  <c r="E569" i="13"/>
  <c r="F569" i="13"/>
  <c r="G123" i="13"/>
  <c r="F493" i="13"/>
  <c r="E493" i="13"/>
  <c r="G493" i="13"/>
  <c r="G121" i="13"/>
  <c r="F261" i="13"/>
  <c r="G261" i="13"/>
  <c r="E261" i="13"/>
  <c r="J44" i="11"/>
  <c r="J75" i="11"/>
  <c r="J50" i="11"/>
  <c r="J41" i="11"/>
  <c r="J45" i="11"/>
  <c r="G237" i="14" l="1"/>
  <c r="G238" i="14"/>
  <c r="P12" i="13"/>
  <c r="C276" i="14"/>
  <c r="G276" i="14" s="1"/>
  <c r="C284" i="14"/>
  <c r="C292" i="14"/>
  <c r="G292" i="14" s="1"/>
  <c r="C300" i="14"/>
  <c r="C272" i="14"/>
  <c r="G272" i="14" s="1"/>
  <c r="C288" i="14"/>
  <c r="C297" i="14"/>
  <c r="C277" i="14"/>
  <c r="G277" i="14" s="1"/>
  <c r="C285" i="14"/>
  <c r="G285" i="14" s="1"/>
  <c r="C293" i="14"/>
  <c r="G293" i="14" s="1"/>
  <c r="C301" i="14"/>
  <c r="C289" i="14"/>
  <c r="G289" i="14" s="1"/>
  <c r="C278" i="14"/>
  <c r="G278" i="14" s="1"/>
  <c r="C286" i="14"/>
  <c r="C294" i="14"/>
  <c r="G294" i="14" s="1"/>
  <c r="C302" i="14"/>
  <c r="C280" i="14"/>
  <c r="G280" i="14" s="1"/>
  <c r="C296" i="14"/>
  <c r="G296" i="14" s="1"/>
  <c r="C273" i="14"/>
  <c r="G273" i="14" s="1"/>
  <c r="C305" i="14"/>
  <c r="C271" i="14"/>
  <c r="G271" i="14" s="1"/>
  <c r="C279" i="14"/>
  <c r="G279" i="14" s="1"/>
  <c r="C287" i="14"/>
  <c r="G287" i="14" s="1"/>
  <c r="C295" i="14"/>
  <c r="G295" i="14" s="1"/>
  <c r="C303" i="14"/>
  <c r="C304" i="14"/>
  <c r="C281" i="14"/>
  <c r="G281" i="14" s="1"/>
  <c r="C274" i="14"/>
  <c r="G274" i="14" s="1"/>
  <c r="C306" i="14"/>
  <c r="C275" i="14"/>
  <c r="G275" i="14" s="1"/>
  <c r="C270" i="14"/>
  <c r="G270" i="14" s="1"/>
  <c r="C290" i="14"/>
  <c r="C291" i="14"/>
  <c r="G291" i="14" s="1"/>
  <c r="C298" i="14"/>
  <c r="C282" i="14"/>
  <c r="G282" i="14" s="1"/>
  <c r="C283" i="14"/>
  <c r="G283" i="14" s="1"/>
  <c r="C299" i="14"/>
  <c r="G216" i="14"/>
  <c r="G26" i="14"/>
  <c r="G178" i="14"/>
  <c r="G64" i="14"/>
  <c r="G102" i="14"/>
  <c r="G254" i="14"/>
  <c r="G140" i="14"/>
  <c r="G242" i="14"/>
  <c r="G52" i="14"/>
  <c r="G14" i="14"/>
  <c r="G128" i="14"/>
  <c r="G204" i="14"/>
  <c r="G166" i="14"/>
  <c r="G90" i="14"/>
  <c r="G130" i="14"/>
  <c r="G92" i="14"/>
  <c r="G54" i="14"/>
  <c r="G206" i="14"/>
  <c r="G168" i="14"/>
  <c r="G244" i="14"/>
  <c r="G16" i="14"/>
  <c r="G95" i="14"/>
  <c r="G247" i="14"/>
  <c r="G19" i="14"/>
  <c r="G133" i="14"/>
  <c r="G171" i="14"/>
  <c r="G209" i="14"/>
  <c r="G57" i="14"/>
  <c r="G156" i="14"/>
  <c r="G42" i="14"/>
  <c r="G232" i="14"/>
  <c r="G118" i="14"/>
  <c r="G4" i="14"/>
  <c r="G80" i="14"/>
  <c r="G194" i="14"/>
  <c r="G181" i="14"/>
  <c r="G67" i="14"/>
  <c r="G29" i="14"/>
  <c r="G257" i="14"/>
  <c r="G143" i="14"/>
  <c r="G219" i="14"/>
  <c r="G105" i="14"/>
  <c r="G220" i="14"/>
  <c r="G258" i="14"/>
  <c r="G68" i="14"/>
  <c r="G144" i="14"/>
  <c r="G30" i="14"/>
  <c r="G182" i="14"/>
  <c r="G106" i="14"/>
  <c r="G251" i="14"/>
  <c r="G213" i="14"/>
  <c r="G137" i="14"/>
  <c r="G61" i="14"/>
  <c r="G23" i="14"/>
  <c r="G175" i="14"/>
  <c r="G99" i="14"/>
  <c r="G286" i="14"/>
  <c r="G248" i="14"/>
  <c r="G172" i="14"/>
  <c r="G134" i="14"/>
  <c r="G20" i="14"/>
  <c r="G96" i="14"/>
  <c r="G58" i="14"/>
  <c r="G210" i="14"/>
  <c r="G27" i="14"/>
  <c r="G141" i="14"/>
  <c r="G103" i="14"/>
  <c r="G255" i="14"/>
  <c r="G179" i="14"/>
  <c r="G65" i="14"/>
  <c r="G217" i="14"/>
  <c r="G207" i="14"/>
  <c r="G93" i="14"/>
  <c r="G169" i="14"/>
  <c r="G55" i="14"/>
  <c r="G245" i="14"/>
  <c r="G17" i="14"/>
  <c r="G131" i="14"/>
  <c r="G180" i="14"/>
  <c r="G28" i="14"/>
  <c r="G256" i="14"/>
  <c r="G142" i="14"/>
  <c r="G104" i="14"/>
  <c r="G218" i="14"/>
  <c r="G66" i="14"/>
  <c r="G165" i="14"/>
  <c r="G51" i="14"/>
  <c r="G241" i="14"/>
  <c r="G127" i="14"/>
  <c r="G13" i="14"/>
  <c r="G203" i="14"/>
  <c r="G89" i="14"/>
  <c r="G101" i="14"/>
  <c r="G215" i="14"/>
  <c r="G177" i="14"/>
  <c r="G63" i="14"/>
  <c r="G139" i="14"/>
  <c r="G253" i="14"/>
  <c r="G25" i="14"/>
  <c r="G243" i="14"/>
  <c r="G129" i="14"/>
  <c r="G205" i="14"/>
  <c r="G53" i="14"/>
  <c r="G91" i="14"/>
  <c r="G167" i="14"/>
  <c r="G15" i="14"/>
  <c r="G60" i="14"/>
  <c r="G250" i="14"/>
  <c r="G212" i="14"/>
  <c r="G22" i="14"/>
  <c r="G136" i="14"/>
  <c r="G288" i="14"/>
  <c r="G98" i="14"/>
  <c r="G174" i="14"/>
  <c r="G173" i="14"/>
  <c r="G59" i="14"/>
  <c r="G211" i="14"/>
  <c r="G135" i="14"/>
  <c r="G21" i="14"/>
  <c r="G97" i="14"/>
  <c r="G249" i="14"/>
  <c r="G208" i="14"/>
  <c r="G18" i="14"/>
  <c r="G170" i="14"/>
  <c r="G94" i="14"/>
  <c r="G246" i="14"/>
  <c r="G56" i="14"/>
  <c r="G284" i="14"/>
  <c r="G132" i="14"/>
  <c r="G138" i="14"/>
  <c r="G100" i="14"/>
  <c r="G62" i="14"/>
  <c r="G176" i="14"/>
  <c r="G290" i="14"/>
  <c r="G214" i="14"/>
  <c r="G24" i="14"/>
  <c r="G252" i="14"/>
  <c r="F87" i="14"/>
  <c r="F9" i="14"/>
  <c r="F88" i="14"/>
  <c r="F49" i="14"/>
  <c r="F6" i="14"/>
  <c r="F85" i="14"/>
  <c r="F48" i="14"/>
  <c r="F86" i="14"/>
  <c r="F10" i="14"/>
  <c r="F80" i="14"/>
  <c r="F8" i="14"/>
  <c r="F11" i="14"/>
  <c r="F46" i="14"/>
  <c r="F45" i="14"/>
  <c r="F7" i="14"/>
  <c r="F5" i="14"/>
  <c r="F83" i="14"/>
  <c r="F12" i="14"/>
  <c r="F43" i="14"/>
  <c r="F82" i="14"/>
  <c r="F84" i="14"/>
  <c r="F81" i="14"/>
  <c r="F44" i="14"/>
  <c r="F50" i="14"/>
  <c r="F104" i="14"/>
  <c r="F98" i="14"/>
  <c r="F94" i="14"/>
  <c r="F93" i="14"/>
  <c r="F100" i="14"/>
  <c r="F102" i="14"/>
  <c r="F97" i="14"/>
  <c r="F91" i="14"/>
  <c r="F22" i="14"/>
  <c r="F60" i="14"/>
  <c r="F14" i="14"/>
  <c r="F52" i="14"/>
  <c r="F21" i="14"/>
  <c r="F59" i="14"/>
  <c r="F29" i="14"/>
  <c r="F67" i="14"/>
  <c r="F105" i="14"/>
  <c r="F27" i="14"/>
  <c r="F65" i="14"/>
  <c r="F16" i="14"/>
  <c r="F54" i="14"/>
  <c r="F18" i="14"/>
  <c r="F56" i="14"/>
  <c r="F30" i="14"/>
  <c r="F68" i="14"/>
  <c r="F23" i="14"/>
  <c r="F61" i="14"/>
  <c r="F20" i="14"/>
  <c r="F58" i="14"/>
  <c r="F99" i="14"/>
  <c r="F19" i="14"/>
  <c r="F57" i="14"/>
  <c r="F4" i="14"/>
  <c r="F42" i="14"/>
  <c r="F17" i="14"/>
  <c r="F55" i="14"/>
  <c r="F28" i="14"/>
  <c r="F66" i="14"/>
  <c r="F13" i="14"/>
  <c r="F51" i="14"/>
  <c r="F89" i="14"/>
  <c r="F24" i="14"/>
  <c r="F62" i="14"/>
  <c r="F25" i="14"/>
  <c r="F63" i="14"/>
  <c r="F15" i="14"/>
  <c r="F53" i="14"/>
  <c r="F103" i="14"/>
  <c r="F26" i="14"/>
  <c r="F64" i="14"/>
  <c r="F95" i="14"/>
  <c r="F92" i="14"/>
  <c r="F101" i="14"/>
  <c r="F90" i="14"/>
  <c r="F96" i="14"/>
  <c r="F106" i="14"/>
  <c r="F124" i="14"/>
  <c r="F137" i="14"/>
  <c r="F134" i="14"/>
  <c r="F141" i="14"/>
  <c r="F129" i="14"/>
  <c r="F138" i="14"/>
  <c r="F130" i="14"/>
  <c r="F188" i="14"/>
  <c r="F171" i="14"/>
  <c r="F168" i="14"/>
  <c r="F187" i="14"/>
  <c r="F182" i="14"/>
  <c r="F179" i="14"/>
  <c r="F163" i="14"/>
  <c r="F191" i="14"/>
  <c r="F172" i="14"/>
  <c r="F158" i="14"/>
  <c r="F190" i="14"/>
  <c r="F175" i="14"/>
  <c r="F169" i="14"/>
  <c r="F189" i="14"/>
  <c r="F165" i="14"/>
  <c r="F160" i="14"/>
  <c r="F162" i="14"/>
  <c r="F192" i="14"/>
  <c r="F177" i="14"/>
  <c r="F186" i="14"/>
  <c r="F176" i="14"/>
  <c r="F170" i="14"/>
  <c r="F166" i="14"/>
  <c r="F159" i="14"/>
  <c r="F185" i="14"/>
  <c r="F167" i="14"/>
  <c r="F183" i="14"/>
  <c r="F178" i="14"/>
  <c r="F157" i="14"/>
  <c r="F161" i="14"/>
  <c r="F164" i="14"/>
  <c r="F156" i="14"/>
  <c r="F180" i="14"/>
  <c r="F174" i="14"/>
  <c r="F173" i="14"/>
  <c r="F184" i="14"/>
  <c r="F181" i="14"/>
  <c r="F142" i="14"/>
  <c r="F132" i="14"/>
  <c r="F118" i="14"/>
  <c r="F135" i="14"/>
  <c r="F136" i="14"/>
  <c r="F121" i="14"/>
  <c r="F143" i="14"/>
  <c r="F133" i="14"/>
  <c r="F131" i="14"/>
  <c r="F140" i="14"/>
  <c r="F125" i="14"/>
  <c r="F120" i="14"/>
  <c r="F144" i="14"/>
  <c r="F126" i="14"/>
  <c r="F119" i="14"/>
  <c r="F122" i="14"/>
  <c r="F139" i="14"/>
  <c r="F127" i="14"/>
  <c r="F123" i="14"/>
  <c r="F128" i="14"/>
  <c r="J3" i="13"/>
  <c r="C1" i="14" s="1"/>
  <c r="P13" i="13" l="1"/>
  <c r="C311" i="14"/>
  <c r="G311" i="14" s="1"/>
  <c r="C319" i="14"/>
  <c r="G319" i="14" s="1"/>
  <c r="C327" i="14"/>
  <c r="G327" i="14" s="1"/>
  <c r="C335" i="14"/>
  <c r="C343" i="14"/>
  <c r="C315" i="14"/>
  <c r="G315" i="14" s="1"/>
  <c r="C340" i="14"/>
  <c r="C312" i="14"/>
  <c r="G312" i="14" s="1"/>
  <c r="C320" i="14"/>
  <c r="G320" i="14" s="1"/>
  <c r="C328" i="14"/>
  <c r="G328" i="14" s="1"/>
  <c r="C336" i="14"/>
  <c r="C344" i="14"/>
  <c r="C331" i="14"/>
  <c r="G331" i="14" s="1"/>
  <c r="C324" i="14"/>
  <c r="G324" i="14" s="1"/>
  <c r="C313" i="14"/>
  <c r="G313" i="14" s="1"/>
  <c r="C321" i="14"/>
  <c r="G321" i="14" s="1"/>
  <c r="C329" i="14"/>
  <c r="G329" i="14" s="1"/>
  <c r="C337" i="14"/>
  <c r="C308" i="14"/>
  <c r="G308" i="14" s="1"/>
  <c r="C323" i="14"/>
  <c r="G323" i="14" s="1"/>
  <c r="C316" i="14"/>
  <c r="G316" i="14" s="1"/>
  <c r="C314" i="14"/>
  <c r="G314" i="14" s="1"/>
  <c r="C322" i="14"/>
  <c r="G322" i="14" s="1"/>
  <c r="C330" i="14"/>
  <c r="G330" i="14" s="1"/>
  <c r="C338" i="14"/>
  <c r="C339" i="14"/>
  <c r="C332" i="14"/>
  <c r="G332" i="14" s="1"/>
  <c r="C317" i="14"/>
  <c r="G317" i="14" s="1"/>
  <c r="C333" i="14"/>
  <c r="G333" i="14" s="1"/>
  <c r="C334" i="14"/>
  <c r="G334" i="14" s="1"/>
  <c r="C318" i="14"/>
  <c r="G318" i="14" s="1"/>
  <c r="C309" i="14"/>
  <c r="G309" i="14" s="1"/>
  <c r="C325" i="14"/>
  <c r="G325" i="14" s="1"/>
  <c r="C326" i="14"/>
  <c r="G326" i="14" s="1"/>
  <c r="C341" i="14"/>
  <c r="C310" i="14"/>
  <c r="G310" i="14" s="1"/>
  <c r="C342" i="14"/>
  <c r="F196" i="14"/>
  <c r="F213" i="14"/>
  <c r="F214" i="14"/>
  <c r="F212" i="14"/>
  <c r="F206" i="14"/>
  <c r="F199" i="14"/>
  <c r="F209" i="14"/>
  <c r="F197" i="14"/>
  <c r="F195" i="14"/>
  <c r="F203" i="14"/>
  <c r="F200" i="14"/>
  <c r="F208" i="14"/>
  <c r="F217" i="14"/>
  <c r="F194" i="14"/>
  <c r="F216" i="14"/>
  <c r="F207" i="14"/>
  <c r="F198" i="14"/>
  <c r="F211" i="14"/>
  <c r="F202" i="14"/>
  <c r="F219" i="14"/>
  <c r="F204" i="14"/>
  <c r="F218" i="14"/>
  <c r="F205" i="14"/>
  <c r="F210" i="14"/>
  <c r="F220" i="14"/>
  <c r="F201" i="14"/>
  <c r="F215" i="14"/>
  <c r="P14" i="13" l="1"/>
  <c r="C354" i="14"/>
  <c r="G354" i="14" s="1"/>
  <c r="C362" i="14"/>
  <c r="G362" i="14" s="1"/>
  <c r="C370" i="14"/>
  <c r="G370" i="14" s="1"/>
  <c r="C378" i="14"/>
  <c r="C374" i="14"/>
  <c r="C359" i="14"/>
  <c r="G359" i="14" s="1"/>
  <c r="C346" i="14"/>
  <c r="G346" i="14" s="1"/>
  <c r="C347" i="14"/>
  <c r="G347" i="14" s="1"/>
  <c r="C355" i="14"/>
  <c r="G355" i="14" s="1"/>
  <c r="C363" i="14"/>
  <c r="G363" i="14" s="1"/>
  <c r="C371" i="14"/>
  <c r="G371" i="14" s="1"/>
  <c r="C379" i="14"/>
  <c r="C358" i="14"/>
  <c r="G358" i="14" s="1"/>
  <c r="C367" i="14"/>
  <c r="G367" i="14" s="1"/>
  <c r="C348" i="14"/>
  <c r="G348" i="14" s="1"/>
  <c r="C356" i="14"/>
  <c r="G356" i="14" s="1"/>
  <c r="C364" i="14"/>
  <c r="G364" i="14" s="1"/>
  <c r="C372" i="14"/>
  <c r="G372" i="14" s="1"/>
  <c r="C380" i="14"/>
  <c r="C366" i="14"/>
  <c r="G366" i="14" s="1"/>
  <c r="C382" i="14"/>
  <c r="C351" i="14"/>
  <c r="G351" i="14" s="1"/>
  <c r="C349" i="14"/>
  <c r="G349" i="14" s="1"/>
  <c r="C357" i="14"/>
  <c r="G357" i="14" s="1"/>
  <c r="C365" i="14"/>
  <c r="G365" i="14" s="1"/>
  <c r="C373" i="14"/>
  <c r="C381" i="14"/>
  <c r="C350" i="14"/>
  <c r="G350" i="14" s="1"/>
  <c r="C375" i="14"/>
  <c r="C360" i="14"/>
  <c r="G360" i="14" s="1"/>
  <c r="C352" i="14"/>
  <c r="G352" i="14" s="1"/>
  <c r="C361" i="14"/>
  <c r="G361" i="14" s="1"/>
  <c r="C376" i="14"/>
  <c r="C377" i="14"/>
  <c r="C368" i="14"/>
  <c r="G368" i="14" s="1"/>
  <c r="C369" i="14"/>
  <c r="G369" i="14" s="1"/>
  <c r="C353" i="14"/>
  <c r="G353" i="14" s="1"/>
  <c r="F233" i="14"/>
  <c r="F249" i="14"/>
  <c r="F247" i="14"/>
  <c r="F248" i="14"/>
  <c r="F242" i="14"/>
  <c r="F256" i="14"/>
  <c r="F241" i="14"/>
  <c r="F244" i="14"/>
  <c r="F245" i="14"/>
  <c r="F246" i="14"/>
  <c r="F252" i="14"/>
  <c r="F250" i="14"/>
  <c r="F255" i="14"/>
  <c r="F237" i="14"/>
  <c r="F240" i="14"/>
  <c r="F235" i="14"/>
  <c r="F238" i="14"/>
  <c r="F258" i="14"/>
  <c r="F257" i="14"/>
  <c r="F234" i="14"/>
  <c r="F251" i="14"/>
  <c r="F254" i="14"/>
  <c r="F253" i="14"/>
  <c r="F239" i="14"/>
  <c r="F243" i="14"/>
  <c r="F236" i="14"/>
  <c r="F232" i="14"/>
  <c r="C389" i="14" l="1"/>
  <c r="G389" i="14" s="1"/>
  <c r="C397" i="14"/>
  <c r="G397" i="14" s="1"/>
  <c r="C405" i="14"/>
  <c r="G405" i="14" s="1"/>
  <c r="C413" i="14"/>
  <c r="C384" i="14"/>
  <c r="G384" i="14" s="1"/>
  <c r="C385" i="14"/>
  <c r="G385" i="14" s="1"/>
  <c r="C401" i="14"/>
  <c r="G401" i="14" s="1"/>
  <c r="C417" i="14"/>
  <c r="C394" i="14"/>
  <c r="G394" i="14" s="1"/>
  <c r="C390" i="14"/>
  <c r="G390" i="14" s="1"/>
  <c r="C398" i="14"/>
  <c r="G398" i="14" s="1"/>
  <c r="C406" i="14"/>
  <c r="G406" i="14" s="1"/>
  <c r="C414" i="14"/>
  <c r="C410" i="14"/>
  <c r="G410" i="14" s="1"/>
  <c r="C391" i="14"/>
  <c r="G391" i="14" s="1"/>
  <c r="C399" i="14"/>
  <c r="G399" i="14" s="1"/>
  <c r="C407" i="14"/>
  <c r="G407" i="14" s="1"/>
  <c r="C415" i="14"/>
  <c r="C393" i="14"/>
  <c r="G393" i="14" s="1"/>
  <c r="C409" i="14"/>
  <c r="G409" i="14" s="1"/>
  <c r="C402" i="14"/>
  <c r="G402" i="14" s="1"/>
  <c r="C392" i="14"/>
  <c r="G392" i="14" s="1"/>
  <c r="C400" i="14"/>
  <c r="G400" i="14" s="1"/>
  <c r="C408" i="14"/>
  <c r="G408" i="14" s="1"/>
  <c r="C416" i="14"/>
  <c r="C386" i="14"/>
  <c r="G386" i="14" s="1"/>
  <c r="C418" i="14"/>
  <c r="C403" i="14"/>
  <c r="G403" i="14" s="1"/>
  <c r="C387" i="14"/>
  <c r="G387" i="14" s="1"/>
  <c r="C419" i="14"/>
  <c r="C420" i="14"/>
  <c r="C404" i="14"/>
  <c r="G404" i="14" s="1"/>
  <c r="C411" i="14"/>
  <c r="C412" i="14"/>
  <c r="C388" i="14"/>
  <c r="G388" i="14" s="1"/>
  <c r="C395" i="14"/>
  <c r="G395" i="14" s="1"/>
  <c r="C396" i="14"/>
  <c r="G396" i="14" s="1"/>
  <c r="P15" i="13"/>
  <c r="F278" i="14"/>
  <c r="F277" i="14"/>
  <c r="F287" i="14"/>
  <c r="F289" i="14"/>
  <c r="F282" i="14"/>
  <c r="F281" i="14"/>
  <c r="F274" i="14"/>
  <c r="F288" i="14"/>
  <c r="F285" i="14"/>
  <c r="F270" i="14"/>
  <c r="F284" i="14"/>
  <c r="F290" i="14"/>
  <c r="F292" i="14"/>
  <c r="F283" i="14"/>
  <c r="F273" i="14"/>
  <c r="F286" i="14"/>
  <c r="F295" i="14"/>
  <c r="F279" i="14"/>
  <c r="F276" i="14"/>
  <c r="F275" i="14"/>
  <c r="F271" i="14"/>
  <c r="F272" i="14"/>
  <c r="F294" i="14"/>
  <c r="F280" i="14"/>
  <c r="F296" i="14"/>
  <c r="F291" i="14"/>
  <c r="F293" i="14"/>
  <c r="C424" i="14" l="1"/>
  <c r="G424" i="14" s="1"/>
  <c r="C432" i="14"/>
  <c r="G432" i="14" s="1"/>
  <c r="C440" i="14"/>
  <c r="G440" i="14" s="1"/>
  <c r="C448" i="14"/>
  <c r="G448" i="14" s="1"/>
  <c r="C456" i="14"/>
  <c r="C444" i="14"/>
  <c r="G444" i="14" s="1"/>
  <c r="C425" i="14"/>
  <c r="G425" i="14" s="1"/>
  <c r="C433" i="14"/>
  <c r="G433" i="14" s="1"/>
  <c r="C441" i="14"/>
  <c r="G441" i="14" s="1"/>
  <c r="C449" i="14"/>
  <c r="C457" i="14"/>
  <c r="C429" i="14"/>
  <c r="G429" i="14" s="1"/>
  <c r="C445" i="14"/>
  <c r="G445" i="14" s="1"/>
  <c r="C453" i="14"/>
  <c r="C426" i="14"/>
  <c r="G426" i="14" s="1"/>
  <c r="C434" i="14"/>
  <c r="G434" i="14" s="1"/>
  <c r="C442" i="14"/>
  <c r="G442" i="14" s="1"/>
  <c r="C450" i="14"/>
  <c r="C458" i="14"/>
  <c r="C428" i="14"/>
  <c r="G428" i="14" s="1"/>
  <c r="C436" i="14"/>
  <c r="G436" i="14" s="1"/>
  <c r="C452" i="14"/>
  <c r="C427" i="14"/>
  <c r="G427" i="14" s="1"/>
  <c r="C435" i="14"/>
  <c r="G435" i="14" s="1"/>
  <c r="C443" i="14"/>
  <c r="G443" i="14" s="1"/>
  <c r="C451" i="14"/>
  <c r="C422" i="14"/>
  <c r="G422" i="14" s="1"/>
  <c r="C437" i="14"/>
  <c r="G437" i="14" s="1"/>
  <c r="C446" i="14"/>
  <c r="G446" i="14" s="1"/>
  <c r="C431" i="14"/>
  <c r="G431" i="14" s="1"/>
  <c r="C447" i="14"/>
  <c r="G447" i="14" s="1"/>
  <c r="C430" i="14"/>
  <c r="G430" i="14" s="1"/>
  <c r="C438" i="14"/>
  <c r="G438" i="14" s="1"/>
  <c r="C454" i="14"/>
  <c r="C423" i="14"/>
  <c r="G423" i="14" s="1"/>
  <c r="C455" i="14"/>
  <c r="C439" i="14"/>
  <c r="G439" i="14" s="1"/>
  <c r="F330" i="14"/>
  <c r="F321" i="14"/>
  <c r="F333" i="14"/>
  <c r="F320" i="14"/>
  <c r="F317" i="14"/>
  <c r="F331" i="14"/>
  <c r="F328" i="14"/>
  <c r="F334" i="14"/>
  <c r="F327" i="14"/>
  <c r="F326" i="14"/>
  <c r="F310" i="14"/>
  <c r="F329" i="14"/>
  <c r="F315" i="14"/>
  <c r="F325" i="14"/>
  <c r="F309" i="14"/>
  <c r="F308" i="14"/>
  <c r="F312" i="14"/>
  <c r="F322" i="14"/>
  <c r="F323" i="14"/>
  <c r="F324" i="14"/>
  <c r="F319" i="14"/>
  <c r="F314" i="14"/>
  <c r="F332" i="14"/>
  <c r="F318" i="14"/>
  <c r="F316" i="14"/>
  <c r="F313" i="14"/>
  <c r="F311" i="14"/>
  <c r="F367" i="14" l="1"/>
  <c r="F363" i="14"/>
  <c r="F355" i="14"/>
  <c r="F368" i="14"/>
  <c r="F356" i="14"/>
  <c r="F366" i="14"/>
  <c r="F359" i="14"/>
  <c r="F347" i="14"/>
  <c r="F360" i="14"/>
  <c r="F364" i="14"/>
  <c r="F369" i="14"/>
  <c r="F354" i="14"/>
  <c r="F362" i="14"/>
  <c r="F371" i="14"/>
  <c r="F346" i="14"/>
  <c r="F349" i="14"/>
  <c r="F350" i="14"/>
  <c r="F351" i="14"/>
  <c r="F361" i="14"/>
  <c r="F352" i="14"/>
  <c r="F357" i="14"/>
  <c r="F358" i="14"/>
  <c r="F348" i="14"/>
  <c r="F372" i="14"/>
  <c r="F353" i="14"/>
  <c r="F370" i="14"/>
  <c r="F365" i="14"/>
  <c r="F404" i="14" l="1"/>
  <c r="F385" i="14"/>
  <c r="F407" i="14"/>
  <c r="F391" i="14"/>
  <c r="F397" i="14"/>
  <c r="F392" i="14"/>
  <c r="F396" i="14"/>
  <c r="F384" i="14"/>
  <c r="F401" i="14"/>
  <c r="F410" i="14"/>
  <c r="F408" i="14"/>
  <c r="F398" i="14"/>
  <c r="F390" i="14"/>
  <c r="F394" i="14"/>
  <c r="F393" i="14"/>
  <c r="F409" i="14"/>
  <c r="F403" i="14"/>
  <c r="F388" i="14"/>
  <c r="F402" i="14"/>
  <c r="F406" i="14"/>
  <c r="F387" i="14"/>
  <c r="F399" i="14"/>
  <c r="F395" i="14"/>
  <c r="F400" i="14"/>
  <c r="F405" i="14"/>
  <c r="F389" i="14"/>
  <c r="F386" i="14"/>
  <c r="F433" i="14" l="1"/>
  <c r="F436" i="14"/>
  <c r="F439" i="14"/>
  <c r="F429" i="14"/>
  <c r="F444" i="14"/>
  <c r="F442" i="14"/>
  <c r="F423" i="14"/>
  <c r="F422" i="14"/>
  <c r="F443" i="14"/>
  <c r="F424" i="14"/>
  <c r="F430" i="14"/>
  <c r="F445" i="14"/>
  <c r="F437" i="14"/>
  <c r="F446" i="14"/>
  <c r="F448" i="14"/>
  <c r="F447" i="14"/>
  <c r="F432" i="14"/>
  <c r="F431" i="14"/>
  <c r="F428" i="14"/>
  <c r="F438" i="14"/>
  <c r="F427" i="14"/>
  <c r="F434" i="14"/>
  <c r="F426" i="14"/>
  <c r="F435" i="14"/>
  <c r="F440" i="14"/>
  <c r="F425" i="14"/>
  <c r="F441" i="14"/>
</calcChain>
</file>

<file path=xl/sharedStrings.xml><?xml version="1.0" encoding="utf-8"?>
<sst xmlns="http://schemas.openxmlformats.org/spreadsheetml/2006/main" count="91992" uniqueCount="47103">
  <si>
    <t xml:space="preserve">Name </t>
  </si>
  <si>
    <t xml:space="preserve">Trip Reason </t>
  </si>
  <si>
    <t>Travel Mode</t>
  </si>
  <si>
    <t>From</t>
  </si>
  <si>
    <t>To</t>
  </si>
  <si>
    <t>Date</t>
  </si>
  <si>
    <t xml:space="preserve">Cost </t>
  </si>
  <si>
    <t xml:space="preserve">Notes </t>
  </si>
  <si>
    <t>Car</t>
  </si>
  <si>
    <t>JFK</t>
  </si>
  <si>
    <t>Austin</t>
  </si>
  <si>
    <t>SFO</t>
  </si>
  <si>
    <t>Las Vegas</t>
  </si>
  <si>
    <t>Las Vegas Airport</t>
  </si>
  <si>
    <t>Air</t>
  </si>
  <si>
    <t>Mode</t>
  </si>
  <si>
    <t>Truck/Van</t>
  </si>
  <si>
    <t>ident</t>
  </si>
  <si>
    <t>type</t>
  </si>
  <si>
    <t>name</t>
  </si>
  <si>
    <t>elevation_ft</t>
  </si>
  <si>
    <t>continent</t>
  </si>
  <si>
    <t>iso_country</t>
  </si>
  <si>
    <t>iso_region</t>
  </si>
  <si>
    <t>municipality</t>
  </si>
  <si>
    <t>gps_code</t>
  </si>
  <si>
    <t>iata_code</t>
  </si>
  <si>
    <t>local_code</t>
  </si>
  <si>
    <t>coordinates</t>
  </si>
  <si>
    <t>heliport</t>
  </si>
  <si>
    <t>US</t>
  </si>
  <si>
    <t>US-PA</t>
  </si>
  <si>
    <t>small_airport</t>
  </si>
  <si>
    <t>US-KS</t>
  </si>
  <si>
    <t>US-AK</t>
  </si>
  <si>
    <t>US-AL</t>
  </si>
  <si>
    <t>closed</t>
  </si>
  <si>
    <t>US-AR</t>
  </si>
  <si>
    <t>Newport</t>
  </si>
  <si>
    <t>US-OK</t>
  </si>
  <si>
    <t>US-AZ</t>
  </si>
  <si>
    <t>US-CA</t>
  </si>
  <si>
    <t>US-CO</t>
  </si>
  <si>
    <t>US-FL</t>
  </si>
  <si>
    <t>Okeechobee</t>
  </si>
  <si>
    <t>US-GA</t>
  </si>
  <si>
    <t>US-HI</t>
  </si>
  <si>
    <t>US-ID</t>
  </si>
  <si>
    <t>US-IN</t>
  </si>
  <si>
    <t>US-IL</t>
  </si>
  <si>
    <t>Hobart</t>
  </si>
  <si>
    <t>Gardner</t>
  </si>
  <si>
    <t>US-KY</t>
  </si>
  <si>
    <t>US-LA</t>
  </si>
  <si>
    <t>Chatham</t>
  </si>
  <si>
    <t>US-MD</t>
  </si>
  <si>
    <t>US-MI</t>
  </si>
  <si>
    <t>Ludington</t>
  </si>
  <si>
    <t>US-MN</t>
  </si>
  <si>
    <t>US-MO</t>
  </si>
  <si>
    <t>US-MT</t>
  </si>
  <si>
    <t>Havre</t>
  </si>
  <si>
    <t>US-NJ</t>
  </si>
  <si>
    <t>US-NC</t>
  </si>
  <si>
    <t>Louisburg</t>
  </si>
  <si>
    <t>seaplane_base</t>
  </si>
  <si>
    <t>US-NY</t>
  </si>
  <si>
    <t>US-OH</t>
  </si>
  <si>
    <t>Dayton</t>
  </si>
  <si>
    <t>US-OR</t>
  </si>
  <si>
    <t>Salem</t>
  </si>
  <si>
    <t>Coatesville</t>
  </si>
  <si>
    <t>US-SC</t>
  </si>
  <si>
    <t>Sumter</t>
  </si>
  <si>
    <t>US-SD</t>
  </si>
  <si>
    <t>Gary</t>
  </si>
  <si>
    <t>US-TX</t>
  </si>
  <si>
    <t>Fort Worth</t>
  </si>
  <si>
    <t>US-TN</t>
  </si>
  <si>
    <t>Manchester</t>
  </si>
  <si>
    <t>Baytown</t>
  </si>
  <si>
    <t>US-UT</t>
  </si>
  <si>
    <t>US-VA</t>
  </si>
  <si>
    <t>US-WA</t>
  </si>
  <si>
    <t>US-WI</t>
  </si>
  <si>
    <t>US-WV</t>
  </si>
  <si>
    <t>Beverly</t>
  </si>
  <si>
    <t>US-WY</t>
  </si>
  <si>
    <t>Casper</t>
  </si>
  <si>
    <t>Seward</t>
  </si>
  <si>
    <t>Placerville</t>
  </si>
  <si>
    <t>Los Angeles</t>
  </si>
  <si>
    <t>Leadville</t>
  </si>
  <si>
    <t>US-CT</t>
  </si>
  <si>
    <t>Berlin</t>
  </si>
  <si>
    <t>Orlando</t>
  </si>
  <si>
    <t>Geneva</t>
  </si>
  <si>
    <t>Columbus</t>
  </si>
  <si>
    <t>US-IA</t>
  </si>
  <si>
    <t>Anderson</t>
  </si>
  <si>
    <t>Caldwell</t>
  </si>
  <si>
    <t>Paducah</t>
  </si>
  <si>
    <t>US-MA</t>
  </si>
  <si>
    <t>Annapolis</t>
  </si>
  <si>
    <t>US-ME</t>
  </si>
  <si>
    <t>Flint</t>
  </si>
  <si>
    <t>US-NE</t>
  </si>
  <si>
    <t>US-NH</t>
  </si>
  <si>
    <t>Newark</t>
  </si>
  <si>
    <t>US-NM</t>
  </si>
  <si>
    <t>Artesia</t>
  </si>
  <si>
    <t>US-NV</t>
  </si>
  <si>
    <t>Yerington</t>
  </si>
  <si>
    <t>Poughkeepsie</t>
  </si>
  <si>
    <t>Galion</t>
  </si>
  <si>
    <t>York Airport</t>
  </si>
  <si>
    <t>York</t>
  </si>
  <si>
    <t>Arlington</t>
  </si>
  <si>
    <t>Smith Field</t>
  </si>
  <si>
    <t>South Bend</t>
  </si>
  <si>
    <t>Renton</t>
  </si>
  <si>
    <t>Athens</t>
  </si>
  <si>
    <t>Willow</t>
  </si>
  <si>
    <t>Foley</t>
  </si>
  <si>
    <t>Little Rock</t>
  </si>
  <si>
    <t>Willcox</t>
  </si>
  <si>
    <t>US-MS</t>
  </si>
  <si>
    <t>Clarksdale</t>
  </si>
  <si>
    <t>Boone</t>
  </si>
  <si>
    <t>Cascade</t>
  </si>
  <si>
    <t>Muncie</t>
  </si>
  <si>
    <t>St Marys</t>
  </si>
  <si>
    <t>Morehead</t>
  </si>
  <si>
    <t>Frankfort</t>
  </si>
  <si>
    <t>Bossier City</t>
  </si>
  <si>
    <t>Garner Field</t>
  </si>
  <si>
    <t>Greenville</t>
  </si>
  <si>
    <t>Troy</t>
  </si>
  <si>
    <t>Valparaiso</t>
  </si>
  <si>
    <t>Winnemucca</t>
  </si>
  <si>
    <t>Fremont</t>
  </si>
  <si>
    <t>Oklahoma City</t>
  </si>
  <si>
    <t>The Dalles</t>
  </si>
  <si>
    <t>Monroeville</t>
  </si>
  <si>
    <t>PR</t>
  </si>
  <si>
    <t>PR-U-A</t>
  </si>
  <si>
    <t>Tioga</t>
  </si>
  <si>
    <t>Bristol</t>
  </si>
  <si>
    <t>Hudson</t>
  </si>
  <si>
    <t>Palmer</t>
  </si>
  <si>
    <t>Kenai</t>
  </si>
  <si>
    <t>Lake Placid</t>
  </si>
  <si>
    <t>West Palm Beach</t>
  </si>
  <si>
    <t>Statesboro</t>
  </si>
  <si>
    <t>Council</t>
  </si>
  <si>
    <t>Harrison</t>
  </si>
  <si>
    <t>Bay City</t>
  </si>
  <si>
    <t>Lakefield</t>
  </si>
  <si>
    <t>Vicksburg</t>
  </si>
  <si>
    <t>03N</t>
  </si>
  <si>
    <t>Utirik Airport</t>
  </si>
  <si>
    <t>OC</t>
  </si>
  <si>
    <t>MH</t>
  </si>
  <si>
    <t>MH-UTI</t>
  </si>
  <si>
    <t>Utirik Island</t>
  </si>
  <si>
    <t>K03N</t>
  </si>
  <si>
    <t>UTK</t>
  </si>
  <si>
    <t>169.852005, 11.222</t>
  </si>
  <si>
    <t>US-ND</t>
  </si>
  <si>
    <t>Sevierville</t>
  </si>
  <si>
    <t>San Angelo</t>
  </si>
  <si>
    <t>Soldotna</t>
  </si>
  <si>
    <t>Anniston</t>
  </si>
  <si>
    <t>Palmdale</t>
  </si>
  <si>
    <t>Homestead</t>
  </si>
  <si>
    <t>Brandon</t>
  </si>
  <si>
    <t>New Haven</t>
  </si>
  <si>
    <t>Angola</t>
  </si>
  <si>
    <t>Mansfield</t>
  </si>
  <si>
    <t>Lawrence</t>
  </si>
  <si>
    <t>Baton Rouge</t>
  </si>
  <si>
    <t>Vandalia</t>
  </si>
  <si>
    <t>Stillwater</t>
  </si>
  <si>
    <t>Mitchell</t>
  </si>
  <si>
    <t>Philadelphia</t>
  </si>
  <si>
    <t>Houston</t>
  </si>
  <si>
    <t>Lebanon</t>
  </si>
  <si>
    <t>US-VT</t>
  </si>
  <si>
    <t>Spokane</t>
  </si>
  <si>
    <t>Morgantown</t>
  </si>
  <si>
    <t>Kingston</t>
  </si>
  <si>
    <t>Yuma</t>
  </si>
  <si>
    <t>Torrington</t>
  </si>
  <si>
    <t>Grangeville</t>
  </si>
  <si>
    <t>Belleville</t>
  </si>
  <si>
    <t>Elk City</t>
  </si>
  <si>
    <t>Alexandria</t>
  </si>
  <si>
    <t>Jonesboro</t>
  </si>
  <si>
    <t>Aurora</t>
  </si>
  <si>
    <t>Jackson</t>
  </si>
  <si>
    <t>Belgrade</t>
  </si>
  <si>
    <t>Enterprise</t>
  </si>
  <si>
    <t>Harrisburg</t>
  </si>
  <si>
    <t>Georgetown</t>
  </si>
  <si>
    <t>Wasilla</t>
  </si>
  <si>
    <t>Bangor</t>
  </si>
  <si>
    <t>Glendale</t>
  </si>
  <si>
    <t>Branson</t>
  </si>
  <si>
    <t>Clearwater</t>
  </si>
  <si>
    <t>French Lick</t>
  </si>
  <si>
    <t>Wichita</t>
  </si>
  <si>
    <t>Belle Chasse</t>
  </si>
  <si>
    <t>Baltimore</t>
  </si>
  <si>
    <t>Bethel</t>
  </si>
  <si>
    <t>Middletown</t>
  </si>
  <si>
    <t>Silver Creek Airport</t>
  </si>
  <si>
    <t>Auburn</t>
  </si>
  <si>
    <t>Ceres</t>
  </si>
  <si>
    <t>Cleveland</t>
  </si>
  <si>
    <t>Columbia</t>
  </si>
  <si>
    <t>Morrilton</t>
  </si>
  <si>
    <t>Phoenix</t>
  </si>
  <si>
    <t>07FA</t>
  </si>
  <si>
    <t>Ocean Reef Club Airport</t>
  </si>
  <si>
    <t>Key Largo</t>
  </si>
  <si>
    <t>OCA</t>
  </si>
  <si>
    <t>-80.274803161621, 25.325399398804</t>
  </si>
  <si>
    <t>Fort Myers</t>
  </si>
  <si>
    <t>Bloomington</t>
  </si>
  <si>
    <t>Malta</t>
  </si>
  <si>
    <t>Augusta</t>
  </si>
  <si>
    <t>Louisville</t>
  </si>
  <si>
    <t>Monroe</t>
  </si>
  <si>
    <t>Plymouth</t>
  </si>
  <si>
    <t>Glasgow</t>
  </si>
  <si>
    <t>Washington</t>
  </si>
  <si>
    <t>Monticello</t>
  </si>
  <si>
    <t>Snyder</t>
  </si>
  <si>
    <t>Churchill Airport</t>
  </si>
  <si>
    <t>Danbury</t>
  </si>
  <si>
    <t>Corpus Christi</t>
  </si>
  <si>
    <t>Princeton</t>
  </si>
  <si>
    <t>Hill City</t>
  </si>
  <si>
    <t>Big Lake</t>
  </si>
  <si>
    <t>Gulf Shores</t>
  </si>
  <si>
    <t>West Memphis</t>
  </si>
  <si>
    <t>Mesa</t>
  </si>
  <si>
    <t>Jamestown</t>
  </si>
  <si>
    <t>Tulare</t>
  </si>
  <si>
    <t>Cambridge</t>
  </si>
  <si>
    <t>Lagrange</t>
  </si>
  <si>
    <t>Tampico</t>
  </si>
  <si>
    <t>Lansing</t>
  </si>
  <si>
    <t>Jasper</t>
  </si>
  <si>
    <t>Laurel</t>
  </si>
  <si>
    <t>Livingston</t>
  </si>
  <si>
    <t>Hartford</t>
  </si>
  <si>
    <t>Lancaster</t>
  </si>
  <si>
    <t>Richmond Airport</t>
  </si>
  <si>
    <t>US-RI</t>
  </si>
  <si>
    <t>Fayetteville</t>
  </si>
  <si>
    <t>Weatherford</t>
  </si>
  <si>
    <t>Buchanan</t>
  </si>
  <si>
    <t>Talkeetna</t>
  </si>
  <si>
    <t>Magnolia</t>
  </si>
  <si>
    <t>King City</t>
  </si>
  <si>
    <t>Moultrie</t>
  </si>
  <si>
    <t>International Falls</t>
  </si>
  <si>
    <t>Moscow</t>
  </si>
  <si>
    <t>Joliet</t>
  </si>
  <si>
    <t>Wellsville</t>
  </si>
  <si>
    <t>Decatur</t>
  </si>
  <si>
    <t>Knoxville</t>
  </si>
  <si>
    <t>Marathon</t>
  </si>
  <si>
    <t>US-DC</t>
  </si>
  <si>
    <t>San Antonio</t>
  </si>
  <si>
    <t>Haines</t>
  </si>
  <si>
    <t>0AK</t>
  </si>
  <si>
    <t>Pilot Station Airport</t>
  </si>
  <si>
    <t>Pilot Station</t>
  </si>
  <si>
    <t>PQS</t>
  </si>
  <si>
    <t>-162.899994, 61.934601</t>
  </si>
  <si>
    <t>May Creek</t>
  </si>
  <si>
    <t>Homer</t>
  </si>
  <si>
    <t>Huntsville</t>
  </si>
  <si>
    <t>Ashland</t>
  </si>
  <si>
    <t>Gadsden</t>
  </si>
  <si>
    <t>Birmingham</t>
  </si>
  <si>
    <t>Florence</t>
  </si>
  <si>
    <t>Springdale</t>
  </si>
  <si>
    <t>Centerville</t>
  </si>
  <si>
    <t>Hot Springs</t>
  </si>
  <si>
    <t>Nashville</t>
  </si>
  <si>
    <t>Marana</t>
  </si>
  <si>
    <t>Mobile</t>
  </si>
  <si>
    <t>Morristown</t>
  </si>
  <si>
    <t>Clinton</t>
  </si>
  <si>
    <t>Santa Maria</t>
  </si>
  <si>
    <t>Santa Ynez</t>
  </si>
  <si>
    <t>Delta</t>
  </si>
  <si>
    <t>Denver</t>
  </si>
  <si>
    <t>Trinidad</t>
  </si>
  <si>
    <t>Lafayette</t>
  </si>
  <si>
    <t>Lamar</t>
  </si>
  <si>
    <t>0CO2</t>
  </si>
  <si>
    <t>Crested Butte Airpark</t>
  </si>
  <si>
    <t>Crested Butte</t>
  </si>
  <si>
    <t>CSE</t>
  </si>
  <si>
    <t>-106.928341, 38.851918</t>
  </si>
  <si>
    <t>Norwood</t>
  </si>
  <si>
    <t>Bridgeport</t>
  </si>
  <si>
    <t>Ada</t>
  </si>
  <si>
    <t>Miami</t>
  </si>
  <si>
    <t>Perry</t>
  </si>
  <si>
    <t>Oakland</t>
  </si>
  <si>
    <t>Panama City Beach</t>
  </si>
  <si>
    <t>Freeport</t>
  </si>
  <si>
    <t>Old Town</t>
  </si>
  <si>
    <t>Jacksonville</t>
  </si>
  <si>
    <t>Grand Marais</t>
  </si>
  <si>
    <t>Hampton</t>
  </si>
  <si>
    <t>Temple</t>
  </si>
  <si>
    <t>Valdosta</t>
  </si>
  <si>
    <t>Trenton</t>
  </si>
  <si>
    <t>Carroll</t>
  </si>
  <si>
    <t>Waterloo</t>
  </si>
  <si>
    <t>Mountain Home</t>
  </si>
  <si>
    <t>Salmon</t>
  </si>
  <si>
    <t>Albany</t>
  </si>
  <si>
    <t>Bremen</t>
  </si>
  <si>
    <t>Goshen</t>
  </si>
  <si>
    <t>Greenfield</t>
  </si>
  <si>
    <t>Alma</t>
  </si>
  <si>
    <t>Danville</t>
  </si>
  <si>
    <t>Indianapolis</t>
  </si>
  <si>
    <t>Dongola</t>
  </si>
  <si>
    <t>Quincy</t>
  </si>
  <si>
    <t>Ottawa</t>
  </si>
  <si>
    <t>Parsons</t>
  </si>
  <si>
    <t>Douglas</t>
  </si>
  <si>
    <t>Franklin</t>
  </si>
  <si>
    <t>Owensboro</t>
  </si>
  <si>
    <t>Bowling Green</t>
  </si>
  <si>
    <t>Whitesburg</t>
  </si>
  <si>
    <t>St Joseph</t>
  </si>
  <si>
    <t>Venice</t>
  </si>
  <si>
    <t>Boston</t>
  </si>
  <si>
    <t>Everett</t>
  </si>
  <si>
    <t>Queenstown</t>
  </si>
  <si>
    <t>Grand Rapids</t>
  </si>
  <si>
    <t>Gladwin</t>
  </si>
  <si>
    <t>Grayling</t>
  </si>
  <si>
    <t>Lewiston</t>
  </si>
  <si>
    <t>Detroit</t>
  </si>
  <si>
    <t>Sandstone</t>
  </si>
  <si>
    <t>Springfield</t>
  </si>
  <si>
    <t>Ely</t>
  </si>
  <si>
    <t>Kansas City</t>
  </si>
  <si>
    <t>Meridian</t>
  </si>
  <si>
    <t>Meadville</t>
  </si>
  <si>
    <t>Oxford</t>
  </si>
  <si>
    <t>Gulfport</t>
  </si>
  <si>
    <t>Hamilton</t>
  </si>
  <si>
    <t>Marion</t>
  </si>
  <si>
    <t>Thompson Falls</t>
  </si>
  <si>
    <t>Bozeman</t>
  </si>
  <si>
    <t>US-DE</t>
  </si>
  <si>
    <t>Dover</t>
  </si>
  <si>
    <t>Goldsboro</t>
  </si>
  <si>
    <t>Rocky Mount</t>
  </si>
  <si>
    <t>Madison</t>
  </si>
  <si>
    <t>Syracuse</t>
  </si>
  <si>
    <t>Newman Airport</t>
  </si>
  <si>
    <t>Fairfield</t>
  </si>
  <si>
    <t>Atlantic City</t>
  </si>
  <si>
    <t>Mount Holly</t>
  </si>
  <si>
    <t>Perth</t>
  </si>
  <si>
    <t>Los Banos</t>
  </si>
  <si>
    <t>Medina</t>
  </si>
  <si>
    <t>Sandusky</t>
  </si>
  <si>
    <t>Kingsville</t>
  </si>
  <si>
    <t>El Reno</t>
  </si>
  <si>
    <t>Guthrie</t>
  </si>
  <si>
    <t>Medford</t>
  </si>
  <si>
    <t>Merrill</t>
  </si>
  <si>
    <t>Rome</t>
  </si>
  <si>
    <t>Huntingdon</t>
  </si>
  <si>
    <t>Scranton</t>
  </si>
  <si>
    <t>Titusville</t>
  </si>
  <si>
    <t>Erie</t>
  </si>
  <si>
    <t>Selma</t>
  </si>
  <si>
    <t>Lincoln</t>
  </si>
  <si>
    <t>Stockton</t>
  </si>
  <si>
    <t>Watertown</t>
  </si>
  <si>
    <t>Brookings</t>
  </si>
  <si>
    <t>Philip</t>
  </si>
  <si>
    <t>Dryden</t>
  </si>
  <si>
    <t>Marfa</t>
  </si>
  <si>
    <t>Paris</t>
  </si>
  <si>
    <t>Laredo</t>
  </si>
  <si>
    <t>0TE7</t>
  </si>
  <si>
    <t>LBJ Ranch Airport</t>
  </si>
  <si>
    <t>Johnson City</t>
  </si>
  <si>
    <t>JCY</t>
  </si>
  <si>
    <t>-98.62249755859999, 30.251800537100003</t>
  </si>
  <si>
    <t>College Station</t>
  </si>
  <si>
    <t>Tullahoma</t>
  </si>
  <si>
    <t>Chattanooga</t>
  </si>
  <si>
    <t>Mineral Wells</t>
  </si>
  <si>
    <t>Mercedes</t>
  </si>
  <si>
    <t>MP</t>
  </si>
  <si>
    <t>MP-U-A</t>
  </si>
  <si>
    <t>Mackay</t>
  </si>
  <si>
    <t>Bedford</t>
  </si>
  <si>
    <t>Richmond</t>
  </si>
  <si>
    <t>Seattle</t>
  </si>
  <si>
    <t>Bellingham</t>
  </si>
  <si>
    <t>Chehalis</t>
  </si>
  <si>
    <t>Milwaukee</t>
  </si>
  <si>
    <t>Sequim</t>
  </si>
  <si>
    <t>Olympia</t>
  </si>
  <si>
    <t>Omak</t>
  </si>
  <si>
    <t>Dallas</t>
  </si>
  <si>
    <t>Eagle Pass</t>
  </si>
  <si>
    <t>Lubbock</t>
  </si>
  <si>
    <t>Palacios</t>
  </si>
  <si>
    <t>Dillingham</t>
  </si>
  <si>
    <t>Buckeye</t>
  </si>
  <si>
    <t>Apple Valley</t>
  </si>
  <si>
    <t>Bakersfield</t>
  </si>
  <si>
    <t>Burlington</t>
  </si>
  <si>
    <t>Leesburg</t>
  </si>
  <si>
    <t>Rensselaer</t>
  </si>
  <si>
    <t>Kankakee</t>
  </si>
  <si>
    <t>Connersville</t>
  </si>
  <si>
    <t>Ware</t>
  </si>
  <si>
    <t>Saginaw</t>
  </si>
  <si>
    <t>Omaha</t>
  </si>
  <si>
    <t>Huron</t>
  </si>
  <si>
    <t>Norman</t>
  </si>
  <si>
    <t>Essington</t>
  </si>
  <si>
    <t>Portsmouth</t>
  </si>
  <si>
    <t>Brownwood</t>
  </si>
  <si>
    <t>Delta Junction</t>
  </si>
  <si>
    <t>Fort Rucker/Ozark</t>
  </si>
  <si>
    <t>Redding</t>
  </si>
  <si>
    <t>Crestview</t>
  </si>
  <si>
    <t>Salisbury</t>
  </si>
  <si>
    <t>Gainesville</t>
  </si>
  <si>
    <t>Spencer</t>
  </si>
  <si>
    <t>Clarksville</t>
  </si>
  <si>
    <t>Stanley</t>
  </si>
  <si>
    <t>Windsor</t>
  </si>
  <si>
    <t>Atlantic</t>
  </si>
  <si>
    <t>Scottsbluff</t>
  </si>
  <si>
    <t>Westport Airport</t>
  </si>
  <si>
    <t>Defiance</t>
  </si>
  <si>
    <t>Gettysburg</t>
  </si>
  <si>
    <t>San Juan</t>
  </si>
  <si>
    <t>Brady</t>
  </si>
  <si>
    <t>Pine Bluff</t>
  </si>
  <si>
    <t>Tonopah</t>
  </si>
  <si>
    <t>Steamboat Springs</t>
  </si>
  <si>
    <t>Hastings</t>
  </si>
  <si>
    <t>Zephyrhills</t>
  </si>
  <si>
    <t>Sylvester</t>
  </si>
  <si>
    <t>Fort Wayne</t>
  </si>
  <si>
    <t>Gage Airport</t>
  </si>
  <si>
    <t>Miles Airport</t>
  </si>
  <si>
    <t>13MA</t>
  </si>
  <si>
    <t>Metropolitan Airport</t>
  </si>
  <si>
    <t>PMX</t>
  </si>
  <si>
    <t>-72.31140136719999, 42.223300933800004</t>
  </si>
  <si>
    <t>Rockwood</t>
  </si>
  <si>
    <t>Silver City</t>
  </si>
  <si>
    <t>Mc Alester</t>
  </si>
  <si>
    <t>Quakertown</t>
  </si>
  <si>
    <t>Beaumont</t>
  </si>
  <si>
    <t>Bryan</t>
  </si>
  <si>
    <t>13Z</t>
  </si>
  <si>
    <t>Loring Seaplane Base</t>
  </si>
  <si>
    <t>Loring</t>
  </si>
  <si>
    <t>WLR</t>
  </si>
  <si>
    <t>-131.636993408, 55.6012992859</t>
  </si>
  <si>
    <t>Forrest City</t>
  </si>
  <si>
    <t>St Augustine</t>
  </si>
  <si>
    <t>Boise</t>
  </si>
  <si>
    <t>Hickory</t>
  </si>
  <si>
    <t>Lewistown</t>
  </si>
  <si>
    <t>Keene</t>
  </si>
  <si>
    <t>Rio Grande</t>
  </si>
  <si>
    <t>Pottstown</t>
  </si>
  <si>
    <t>Topeka</t>
  </si>
  <si>
    <t>Memphis</t>
  </si>
  <si>
    <t>Taylor Airport</t>
  </si>
  <si>
    <t>Palo Alto</t>
  </si>
  <si>
    <t>Merced</t>
  </si>
  <si>
    <t>Wausau</t>
  </si>
  <si>
    <t>Lake City</t>
  </si>
  <si>
    <t>Emporia</t>
  </si>
  <si>
    <t>New Iberia</t>
  </si>
  <si>
    <t>Upland</t>
  </si>
  <si>
    <t>Nashua</t>
  </si>
  <si>
    <t>Muskogee</t>
  </si>
  <si>
    <t>Reading</t>
  </si>
  <si>
    <t>Stephenville</t>
  </si>
  <si>
    <t>Liverpool</t>
  </si>
  <si>
    <t>16A</t>
  </si>
  <si>
    <t>Nunapitchuk Airport</t>
  </si>
  <si>
    <t>Nunapitchuk</t>
  </si>
  <si>
    <t>PPIT</t>
  </si>
  <si>
    <t>NUP</t>
  </si>
  <si>
    <t>-162.440454, 60.905591</t>
  </si>
  <si>
    <t>San Francisco</t>
  </si>
  <si>
    <t>Wilmington</t>
  </si>
  <si>
    <t>Crescent City</t>
  </si>
  <si>
    <t>Milton</t>
  </si>
  <si>
    <t>Marietta</t>
  </si>
  <si>
    <t>Evansville</t>
  </si>
  <si>
    <t>16K</t>
  </si>
  <si>
    <t>Port Alice Seaplane Base</t>
  </si>
  <si>
    <t>Port Alice</t>
  </si>
  <si>
    <t>PTC</t>
  </si>
  <si>
    <t>-133.597, 55.803</t>
  </si>
  <si>
    <t>Presque Isle</t>
  </si>
  <si>
    <t>Baudette</t>
  </si>
  <si>
    <t>Beaufort</t>
  </si>
  <si>
    <t>Edenton</t>
  </si>
  <si>
    <t>Oakdale</t>
  </si>
  <si>
    <t>Tyler</t>
  </si>
  <si>
    <t>Winchester</t>
  </si>
  <si>
    <t>Denison</t>
  </si>
  <si>
    <t>Ketchikan</t>
  </si>
  <si>
    <t>Davenport</t>
  </si>
  <si>
    <t>Bartow</t>
  </si>
  <si>
    <t>Ocala</t>
  </si>
  <si>
    <t>Sacramento</t>
  </si>
  <si>
    <t>Kalispell</t>
  </si>
  <si>
    <t>Elizabethtown</t>
  </si>
  <si>
    <t>Fairbury</t>
  </si>
  <si>
    <t>Bainbridge</t>
  </si>
  <si>
    <t>Alpine</t>
  </si>
  <si>
    <t>Dublin</t>
  </si>
  <si>
    <t>Juneau</t>
  </si>
  <si>
    <t>Ruby Airport</t>
  </si>
  <si>
    <t>Lawton</t>
  </si>
  <si>
    <t>Junction</t>
  </si>
  <si>
    <t>Pasco</t>
  </si>
  <si>
    <t>19AK</t>
  </si>
  <si>
    <t>Icy Bay Airport</t>
  </si>
  <si>
    <t>Icy Bay</t>
  </si>
  <si>
    <t>ICY</t>
  </si>
  <si>
    <t>-141.662002563, 59.96900177</t>
  </si>
  <si>
    <t>Valencia</t>
  </si>
  <si>
    <t>Colorado Springs</t>
  </si>
  <si>
    <t>Chanute</t>
  </si>
  <si>
    <t>Nantucket</t>
  </si>
  <si>
    <t>Big Rapids</t>
  </si>
  <si>
    <t>Buffalo</t>
  </si>
  <si>
    <t>Okmulgee</t>
  </si>
  <si>
    <t>19P</t>
  </si>
  <si>
    <t>Port Protection Seaplane Base</t>
  </si>
  <si>
    <t>Port Protection</t>
  </si>
  <si>
    <t>PPV</t>
  </si>
  <si>
    <t>-133.61000061035, 56.328800201416</t>
  </si>
  <si>
    <t>Millville</t>
  </si>
  <si>
    <t>St. Paul</t>
  </si>
  <si>
    <t>Craig</t>
  </si>
  <si>
    <t>Valdez</t>
  </si>
  <si>
    <t>Skwentna</t>
  </si>
  <si>
    <t>Fairbanks</t>
  </si>
  <si>
    <t>Montgomery</t>
  </si>
  <si>
    <t>Elkins</t>
  </si>
  <si>
    <t>Hope</t>
  </si>
  <si>
    <t>Safford</t>
  </si>
  <si>
    <t>Tucson</t>
  </si>
  <si>
    <t>Bullhead City</t>
  </si>
  <si>
    <t>Argyle Airport</t>
  </si>
  <si>
    <t>Hollister</t>
  </si>
  <si>
    <t>Blythe</t>
  </si>
  <si>
    <t>Mojave</t>
  </si>
  <si>
    <t>Orange</t>
  </si>
  <si>
    <t>Vernon</t>
  </si>
  <si>
    <t>Olathe</t>
  </si>
  <si>
    <t>Salida</t>
  </si>
  <si>
    <t>Cortez</t>
  </si>
  <si>
    <t>Akron</t>
  </si>
  <si>
    <t>Orangeburg</t>
  </si>
  <si>
    <t>Amarillo</t>
  </si>
  <si>
    <t>Pine Island Airport</t>
  </si>
  <si>
    <t>Tampa</t>
  </si>
  <si>
    <t>Miramar</t>
  </si>
  <si>
    <t>Cocoa Beach</t>
  </si>
  <si>
    <t>Toronto</t>
  </si>
  <si>
    <t>Concord</t>
  </si>
  <si>
    <t>Patterson</t>
  </si>
  <si>
    <t>Atlanta</t>
  </si>
  <si>
    <t>Tulsa</t>
  </si>
  <si>
    <t>Creston</t>
  </si>
  <si>
    <t>Iowa City</t>
  </si>
  <si>
    <t>Gooding</t>
  </si>
  <si>
    <t>Carlisle</t>
  </si>
  <si>
    <t>El Paso</t>
  </si>
  <si>
    <t>Wildwood</t>
  </si>
  <si>
    <t>Hamilton Field</t>
  </si>
  <si>
    <t>1KC</t>
  </si>
  <si>
    <t>Kalakaket Creek AS Airport</t>
  </si>
  <si>
    <t>Kalakaket Creek</t>
  </si>
  <si>
    <t>KKK</t>
  </si>
  <si>
    <t>-156.820392609, 64.4166256967</t>
  </si>
  <si>
    <t>Hutchinson</t>
  </si>
  <si>
    <t>Easton</t>
  </si>
  <si>
    <t>Salina</t>
  </si>
  <si>
    <t>Lexington</t>
  </si>
  <si>
    <t>Shreveport</t>
  </si>
  <si>
    <t>Lawrenceville</t>
  </si>
  <si>
    <t>Shannon</t>
  </si>
  <si>
    <t>Ardmore Airport</t>
  </si>
  <si>
    <t>Ardmore</t>
  </si>
  <si>
    <t>Worcester</t>
  </si>
  <si>
    <t>Hagerstown</t>
  </si>
  <si>
    <t>Belfast</t>
  </si>
  <si>
    <t>Waterville</t>
  </si>
  <si>
    <t>Drummond Island</t>
  </si>
  <si>
    <t>Sault Ste Marie</t>
  </si>
  <si>
    <t>Thompson Airport</t>
  </si>
  <si>
    <t>Marquette</t>
  </si>
  <si>
    <t>Billings</t>
  </si>
  <si>
    <t>Helena</t>
  </si>
  <si>
    <t>Miles City</t>
  </si>
  <si>
    <t>Butte</t>
  </si>
  <si>
    <t>Fillmore</t>
  </si>
  <si>
    <t>Mountain</t>
  </si>
  <si>
    <t>Taylor</t>
  </si>
  <si>
    <t>Elizabeth City</t>
  </si>
  <si>
    <t>Lynchburg</t>
  </si>
  <si>
    <t>Dalton</t>
  </si>
  <si>
    <t>Binghamton</t>
  </si>
  <si>
    <t>Huntington</t>
  </si>
  <si>
    <t>Fallon</t>
  </si>
  <si>
    <t>Hamburg</t>
  </si>
  <si>
    <t>1O6</t>
  </si>
  <si>
    <t>Dunsmuir Muni-Mott Airport</t>
  </si>
  <si>
    <t>Dunsmuir</t>
  </si>
  <si>
    <t>KMHS</t>
  </si>
  <si>
    <t>MHS</t>
  </si>
  <si>
    <t>-122.272003, 41.263199</t>
  </si>
  <si>
    <t>Sidney</t>
  </si>
  <si>
    <t>North Bend</t>
  </si>
  <si>
    <t>Plymouth Municipal Airport</t>
  </si>
  <si>
    <t>Arlington Municipal Airport</t>
  </si>
  <si>
    <t>Rapid City</t>
  </si>
  <si>
    <t>Sioux Falls</t>
  </si>
  <si>
    <t>Canton</t>
  </si>
  <si>
    <t>Carrizo Springs</t>
  </si>
  <si>
    <t>Refugio</t>
  </si>
  <si>
    <t>Salt Lake City</t>
  </si>
  <si>
    <t>Stuart</t>
  </si>
  <si>
    <t>Marshall</t>
  </si>
  <si>
    <t>Cumberland</t>
  </si>
  <si>
    <t>Vancouver</t>
  </si>
  <si>
    <t>Redmond</t>
  </si>
  <si>
    <t>Friday Harbor</t>
  </si>
  <si>
    <t>Oshkosh</t>
  </si>
  <si>
    <t>Racine</t>
  </si>
  <si>
    <t>Dundee</t>
  </si>
  <si>
    <t>1XA2</t>
  </si>
  <si>
    <t>Chase Field Industrial Airport</t>
  </si>
  <si>
    <t>Beeville</t>
  </si>
  <si>
    <t>NIR</t>
  </si>
  <si>
    <t>TX2</t>
  </si>
  <si>
    <t>-97.661917, 28.362444</t>
  </si>
  <si>
    <t>Waco</t>
  </si>
  <si>
    <t>Three Rivers</t>
  </si>
  <si>
    <t>1Z1</t>
  </si>
  <si>
    <t>Grand Canyon Bar Ten Airstrip</t>
  </si>
  <si>
    <t>Whitmore</t>
  </si>
  <si>
    <t>GCT</t>
  </si>
  <si>
    <t>-113.231159, 36.258614</t>
  </si>
  <si>
    <t>1Z9</t>
  </si>
  <si>
    <t>Ellamar Seaplane Base</t>
  </si>
  <si>
    <t>Ellamar</t>
  </si>
  <si>
    <t>ELW</t>
  </si>
  <si>
    <t>-146.704038, 60.893818</t>
  </si>
  <si>
    <t>Winslow</t>
  </si>
  <si>
    <t>Verona</t>
  </si>
  <si>
    <t>Houma</t>
  </si>
  <si>
    <t>Lisbon</t>
  </si>
  <si>
    <t>Kearney</t>
  </si>
  <si>
    <t>West Point</t>
  </si>
  <si>
    <t>Kerrville</t>
  </si>
  <si>
    <t>Rochester</t>
  </si>
  <si>
    <t>Show Low</t>
  </si>
  <si>
    <t>Anacortes</t>
  </si>
  <si>
    <t>Pittsfield</t>
  </si>
  <si>
    <t>Jefferson</t>
  </si>
  <si>
    <t>Portland</t>
  </si>
  <si>
    <t>Texarkana</t>
  </si>
  <si>
    <t>Deadhorse</t>
  </si>
  <si>
    <t>Brighton</t>
  </si>
  <si>
    <t>Marysville</t>
  </si>
  <si>
    <t>Destin</t>
  </si>
  <si>
    <t>Riverside Airport</t>
  </si>
  <si>
    <t>Galena</t>
  </si>
  <si>
    <t>Rockport</t>
  </si>
  <si>
    <t>Bar Harbor</t>
  </si>
  <si>
    <t>Traverse City</t>
  </si>
  <si>
    <t>Statesville</t>
  </si>
  <si>
    <t>Dunkirk</t>
  </si>
  <si>
    <t>Lakeview</t>
  </si>
  <si>
    <t>Montrose</t>
  </si>
  <si>
    <t>Spartanburg</t>
  </si>
  <si>
    <t>Abingdon</t>
  </si>
  <si>
    <t>Fort Hood(Killeen)</t>
  </si>
  <si>
    <t>El Centro</t>
  </si>
  <si>
    <t>Karlstad</t>
  </si>
  <si>
    <t>Clayton</t>
  </si>
  <si>
    <t>Vero Beach</t>
  </si>
  <si>
    <t>Roswell</t>
  </si>
  <si>
    <t>Preston</t>
  </si>
  <si>
    <t>Butler</t>
  </si>
  <si>
    <t>Del Rio</t>
  </si>
  <si>
    <t>Corcoran</t>
  </si>
  <si>
    <t>Boulder</t>
  </si>
  <si>
    <t>Vincennes</t>
  </si>
  <si>
    <t>Garden City</t>
  </si>
  <si>
    <t>Bergen</t>
  </si>
  <si>
    <t>Allentown</t>
  </si>
  <si>
    <t>Summit</t>
  </si>
  <si>
    <t>Somerset</t>
  </si>
  <si>
    <t>Lake Geneva</t>
  </si>
  <si>
    <t>Mount Pleasant</t>
  </si>
  <si>
    <t>Waterford</t>
  </si>
  <si>
    <t>Charlestown</t>
  </si>
  <si>
    <t>Gore</t>
  </si>
  <si>
    <t>Mc Minnville</t>
  </si>
  <si>
    <t>Dalhart</t>
  </si>
  <si>
    <t>Lufkin</t>
  </si>
  <si>
    <t>Eau Claire</t>
  </si>
  <si>
    <t>Wellington</t>
  </si>
  <si>
    <t>Ocean City Municipal Airport</t>
  </si>
  <si>
    <t>Ocean City</t>
  </si>
  <si>
    <t>Port Angeles</t>
  </si>
  <si>
    <t>Kuparuk</t>
  </si>
  <si>
    <t>Tuskegee</t>
  </si>
  <si>
    <t>Panama City</t>
  </si>
  <si>
    <t>Dahlgren</t>
  </si>
  <si>
    <t>Newton</t>
  </si>
  <si>
    <t>Goodland</t>
  </si>
  <si>
    <t>Miller Field</t>
  </si>
  <si>
    <t>Findlay</t>
  </si>
  <si>
    <t>Ponca City</t>
  </si>
  <si>
    <t>Manassas</t>
  </si>
  <si>
    <t>Prescott</t>
  </si>
  <si>
    <t>Charlotte</t>
  </si>
  <si>
    <t>Grand Junction</t>
  </si>
  <si>
    <t>Pompano Beach</t>
  </si>
  <si>
    <t>Sparta</t>
  </si>
  <si>
    <t>Laconia</t>
  </si>
  <si>
    <t>Murray</t>
  </si>
  <si>
    <t>Bogalusa</t>
  </si>
  <si>
    <t>Greensboro</t>
  </si>
  <si>
    <t>Lyons</t>
  </si>
  <si>
    <t>Daytona Beach</t>
  </si>
  <si>
    <t>Michigan City</t>
  </si>
  <si>
    <t>Lake Charles</t>
  </si>
  <si>
    <t>Shelby</t>
  </si>
  <si>
    <t>Walterboro</t>
  </si>
  <si>
    <t>Wichita Falls</t>
  </si>
  <si>
    <t>Pikeville</t>
  </si>
  <si>
    <t>Tacoma</t>
  </si>
  <si>
    <t>Bettles</t>
  </si>
  <si>
    <t>2AK</t>
  </si>
  <si>
    <t>Lime Village Airport</t>
  </si>
  <si>
    <t>Lime Village</t>
  </si>
  <si>
    <t>LVD</t>
  </si>
  <si>
    <t>-155.440002441, 61.3591003418</t>
  </si>
  <si>
    <t>2AK6</t>
  </si>
  <si>
    <t>Hog River Airport</t>
  </si>
  <si>
    <t>Hogatza</t>
  </si>
  <si>
    <t>HGZ</t>
  </si>
  <si>
    <t>-155.6690063, 66.2161026</t>
  </si>
  <si>
    <t>Roanoke</t>
  </si>
  <si>
    <t>Rogers</t>
  </si>
  <si>
    <t>Mountain View</t>
  </si>
  <si>
    <t>Peoria</t>
  </si>
  <si>
    <t>Torrance</t>
  </si>
  <si>
    <t>Twentynine Palms</t>
  </si>
  <si>
    <t>Yuma Proving Ground(Yuma)</t>
  </si>
  <si>
    <t>Oxnard</t>
  </si>
  <si>
    <t>San Jose</t>
  </si>
  <si>
    <t>San Diego</t>
  </si>
  <si>
    <t>Pueblo</t>
  </si>
  <si>
    <t>Alliance</t>
  </si>
  <si>
    <t>Farmington</t>
  </si>
  <si>
    <t>Coleman</t>
  </si>
  <si>
    <t>Sanford</t>
  </si>
  <si>
    <t>St Petersburg</t>
  </si>
  <si>
    <t>Fort Lauderdale</t>
  </si>
  <si>
    <t>Dubuque</t>
  </si>
  <si>
    <t>Cedar Rapids</t>
  </si>
  <si>
    <t>McCall</t>
  </si>
  <si>
    <t>2IG4</t>
  </si>
  <si>
    <t>Ed-Air Airport</t>
  </si>
  <si>
    <t>Oaktown</t>
  </si>
  <si>
    <t>I20</t>
  </si>
  <si>
    <t>OTN</t>
  </si>
  <si>
    <t>-87.4997024536, 38.851398468</t>
  </si>
  <si>
    <t>Kokomo</t>
  </si>
  <si>
    <t>Mountain Airport</t>
  </si>
  <si>
    <t>Sulphur Springs</t>
  </si>
  <si>
    <t>Camden</t>
  </si>
  <si>
    <t>2K5</t>
  </si>
  <si>
    <t>Telida Airport</t>
  </si>
  <si>
    <t>Telida</t>
  </si>
  <si>
    <t>TLF</t>
  </si>
  <si>
    <t>-153.26899719238, 63.393901824951</t>
  </si>
  <si>
    <t>Moline</t>
  </si>
  <si>
    <t>Sheridan</t>
  </si>
  <si>
    <t>Shirley</t>
  </si>
  <si>
    <t>Macon</t>
  </si>
  <si>
    <t>Pontiac</t>
  </si>
  <si>
    <t>George Airport</t>
  </si>
  <si>
    <t>Charleston</t>
  </si>
  <si>
    <t>Galesburg</t>
  </si>
  <si>
    <t>St Louis</t>
  </si>
  <si>
    <t>Montevideo</t>
  </si>
  <si>
    <t>Fletcher Field</t>
  </si>
  <si>
    <t>Independence</t>
  </si>
  <si>
    <t>Batesville</t>
  </si>
  <si>
    <t>Missoula</t>
  </si>
  <si>
    <t>Drummond</t>
  </si>
  <si>
    <t>Saint Louis</t>
  </si>
  <si>
    <t>Clear Lake</t>
  </si>
  <si>
    <t>Grand Forks</t>
  </si>
  <si>
    <t>Minot</t>
  </si>
  <si>
    <t>Gordon</t>
  </si>
  <si>
    <t>Gothenburg</t>
  </si>
  <si>
    <t>Alexandria Bay</t>
  </si>
  <si>
    <t>Mesquite</t>
  </si>
  <si>
    <t>Midland</t>
  </si>
  <si>
    <t>Merritt Airport</t>
  </si>
  <si>
    <t>Anchorage</t>
  </si>
  <si>
    <t>Newcastle</t>
  </si>
  <si>
    <t>Prineville</t>
  </si>
  <si>
    <t>Carson City</t>
  </si>
  <si>
    <t>St Johns</t>
  </si>
  <si>
    <t>Sturgis</t>
  </si>
  <si>
    <t>West Bend</t>
  </si>
  <si>
    <t>2TE0</t>
  </si>
  <si>
    <t>Eagle Air Park</t>
  </si>
  <si>
    <t>Brazoria</t>
  </si>
  <si>
    <t>BZT</t>
  </si>
  <si>
    <t>-95.579696655273, 28.982200622559</t>
  </si>
  <si>
    <t>Santa Fe</t>
  </si>
  <si>
    <t>Wings Field</t>
  </si>
  <si>
    <t>Millington</t>
  </si>
  <si>
    <t>Union City</t>
  </si>
  <si>
    <t>Harlingen</t>
  </si>
  <si>
    <t>Brigham City</t>
  </si>
  <si>
    <t>Virginia Beach</t>
  </si>
  <si>
    <t>Holland</t>
  </si>
  <si>
    <t>Warsaw</t>
  </si>
  <si>
    <t>Janesville</t>
  </si>
  <si>
    <t>Clarksburg</t>
  </si>
  <si>
    <t>Wheeling</t>
  </si>
  <si>
    <t>Burns</t>
  </si>
  <si>
    <t>Cody</t>
  </si>
  <si>
    <t>Cotulla</t>
  </si>
  <si>
    <t>Longview</t>
  </si>
  <si>
    <t>Sweetwater</t>
  </si>
  <si>
    <t>Brownsville</t>
  </si>
  <si>
    <t>Uvalde</t>
  </si>
  <si>
    <t>Hawarden</t>
  </si>
  <si>
    <t>Yakutat</t>
  </si>
  <si>
    <t>2Z1</t>
  </si>
  <si>
    <t>Entrance Island Seaplane Base</t>
  </si>
  <si>
    <t>Entrance Island</t>
  </si>
  <si>
    <t>HBH</t>
  </si>
  <si>
    <t>-133.43848, 57.412201</t>
  </si>
  <si>
    <t>2Z6</t>
  </si>
  <si>
    <t>False Island Seaplane Base</t>
  </si>
  <si>
    <t>False Island</t>
  </si>
  <si>
    <t>FAK</t>
  </si>
  <si>
    <t>-135.212997437, 57.5321998596</t>
  </si>
  <si>
    <t>Long Beach</t>
  </si>
  <si>
    <t>Tunica</t>
  </si>
  <si>
    <t>Albert Lea</t>
  </si>
  <si>
    <t>Pittsburgh</t>
  </si>
  <si>
    <t>Benson</t>
  </si>
  <si>
    <t>Melbourne</t>
  </si>
  <si>
    <t>Havana</t>
  </si>
  <si>
    <t>Niles</t>
  </si>
  <si>
    <t>Minneapolis</t>
  </si>
  <si>
    <t>Great Falls</t>
  </si>
  <si>
    <t>Eugene</t>
  </si>
  <si>
    <t>Stuttgart</t>
  </si>
  <si>
    <t>Scottsdale</t>
  </si>
  <si>
    <t>Lemoore</t>
  </si>
  <si>
    <t>Cordova</t>
  </si>
  <si>
    <t>Farmingdale</t>
  </si>
  <si>
    <t>Esperance</t>
  </si>
  <si>
    <t>Odessa</t>
  </si>
  <si>
    <t>Fairview Airport</t>
  </si>
  <si>
    <t>Paso Robles</t>
  </si>
  <si>
    <t>San Luis</t>
  </si>
  <si>
    <t>Mayo</t>
  </si>
  <si>
    <t>Halifax</t>
  </si>
  <si>
    <t>Green Bay</t>
  </si>
  <si>
    <t>De Ridder</t>
  </si>
  <si>
    <t>Ogallala</t>
  </si>
  <si>
    <t>Abilene</t>
  </si>
  <si>
    <t>Oceanside</t>
  </si>
  <si>
    <t>Rolla</t>
  </si>
  <si>
    <t>Pell City</t>
  </si>
  <si>
    <t>Fresno</t>
  </si>
  <si>
    <t>Siloam Springs</t>
  </si>
  <si>
    <t>Kayenta</t>
  </si>
  <si>
    <t>Bemidji</t>
  </si>
  <si>
    <t>Smyrna Airport</t>
  </si>
  <si>
    <t>Smyrna</t>
  </si>
  <si>
    <t>Duncan</t>
  </si>
  <si>
    <t>38WA</t>
  </si>
  <si>
    <t>Blakely Island Airport</t>
  </si>
  <si>
    <t>Blakely Island</t>
  </si>
  <si>
    <t>BYW</t>
  </si>
  <si>
    <t>-122.825996399, 48.578998565700005</t>
  </si>
  <si>
    <t>Roberts Field</t>
  </si>
  <si>
    <t>Two Harbors</t>
  </si>
  <si>
    <t>3AK5</t>
  </si>
  <si>
    <t>Drift River Airport</t>
  </si>
  <si>
    <t>DRF</t>
  </si>
  <si>
    <t>-152.162002563, 60.588901519800004</t>
  </si>
  <si>
    <t>Tuscaloosa</t>
  </si>
  <si>
    <t>Paragould</t>
  </si>
  <si>
    <t>Flagstaff</t>
  </si>
  <si>
    <t>Page</t>
  </si>
  <si>
    <t>Peach Springs</t>
  </si>
  <si>
    <t>Solomon</t>
  </si>
  <si>
    <t>Sterling</t>
  </si>
  <si>
    <t>Elkhart</t>
  </si>
  <si>
    <t>Madera</t>
  </si>
  <si>
    <t>San Fernando</t>
  </si>
  <si>
    <t>Red Bluff</t>
  </si>
  <si>
    <t>Santa Barbara</t>
  </si>
  <si>
    <t>Boca Raton</t>
  </si>
  <si>
    <t>Sebring</t>
  </si>
  <si>
    <t>Warren Field</t>
  </si>
  <si>
    <t>Des Moines</t>
  </si>
  <si>
    <t>Ottumwa</t>
  </si>
  <si>
    <t>Keokuk</t>
  </si>
  <si>
    <t>Gosport</t>
  </si>
  <si>
    <t>Shelbyville</t>
  </si>
  <si>
    <t>Evanston</t>
  </si>
  <si>
    <t>3IS8</t>
  </si>
  <si>
    <t>Rinkenberger Restricted Landing Area</t>
  </si>
  <si>
    <t>Bradford</t>
  </si>
  <si>
    <t>BDF</t>
  </si>
  <si>
    <t>-89.61569976810001, 41.230899810800004</t>
  </si>
  <si>
    <t>Manhattan</t>
  </si>
  <si>
    <t>London</t>
  </si>
  <si>
    <t>Frederick</t>
  </si>
  <si>
    <t>Naples</t>
  </si>
  <si>
    <t>Kalamazoo</t>
  </si>
  <si>
    <t>Owatonna</t>
  </si>
  <si>
    <t>St Cloud</t>
  </si>
  <si>
    <t>Osceola</t>
  </si>
  <si>
    <t>Pascagoula</t>
  </si>
  <si>
    <t>Willow Airport</t>
  </si>
  <si>
    <t>Morganton</t>
  </si>
  <si>
    <t>Holdrege</t>
  </si>
  <si>
    <t>Nelson</t>
  </si>
  <si>
    <t>Cooperstown</t>
  </si>
  <si>
    <t>Plattsburgh</t>
  </si>
  <si>
    <t>Astoria</t>
  </si>
  <si>
    <t>Coalinga</t>
  </si>
  <si>
    <t>Klamath Falls</t>
  </si>
  <si>
    <t>Savannah</t>
  </si>
  <si>
    <t>Shawnee</t>
  </si>
  <si>
    <t>La Grande</t>
  </si>
  <si>
    <t>Lewisburg</t>
  </si>
  <si>
    <t>Williamsport</t>
  </si>
  <si>
    <t>Hartsville</t>
  </si>
  <si>
    <t>Jordan Airport</t>
  </si>
  <si>
    <t>Andrews</t>
  </si>
  <si>
    <t>Dresden</t>
  </si>
  <si>
    <t>Seymour</t>
  </si>
  <si>
    <t>Willow Run Airport</t>
  </si>
  <si>
    <t>Tangier</t>
  </si>
  <si>
    <t>3VS</t>
  </si>
  <si>
    <t>Roy Otten Memorial Airfield</t>
  </si>
  <si>
    <t>Versailles</t>
  </si>
  <si>
    <t>VRS</t>
  </si>
  <si>
    <t>-92.875198364258, 38.427799224854</t>
  </si>
  <si>
    <t>Oak Harbor</t>
  </si>
  <si>
    <t>Kenosha</t>
  </si>
  <si>
    <t>Manitowoc</t>
  </si>
  <si>
    <t>Victoria</t>
  </si>
  <si>
    <t>3Z8</t>
  </si>
  <si>
    <t>Golden Horn Lodge Seaplane Base</t>
  </si>
  <si>
    <t>Golden Horn Lodge</t>
  </si>
  <si>
    <t>GDH</t>
  </si>
  <si>
    <t>-158.875, 59.7470016479</t>
  </si>
  <si>
    <t>Lakeland</t>
  </si>
  <si>
    <t>Punta Gorda</t>
  </si>
  <si>
    <t>Freetown</t>
  </si>
  <si>
    <t>Chicago</t>
  </si>
  <si>
    <t>Fryeburg</t>
  </si>
  <si>
    <t>Pendleton</t>
  </si>
  <si>
    <t>Wenatchee</t>
  </si>
  <si>
    <t>La Porte</t>
  </si>
  <si>
    <t>Ladysmith</t>
  </si>
  <si>
    <t>Kelso</t>
  </si>
  <si>
    <t>43CN</t>
  </si>
  <si>
    <t>Peru</t>
  </si>
  <si>
    <t>Marion Municipal Airport</t>
  </si>
  <si>
    <t>Gladstone</t>
  </si>
  <si>
    <t>Linden</t>
  </si>
  <si>
    <t>Donnelly</t>
  </si>
  <si>
    <t>Bellaire</t>
  </si>
  <si>
    <t>Flippin</t>
  </si>
  <si>
    <t>Yakima</t>
  </si>
  <si>
    <t>Macomb</t>
  </si>
  <si>
    <t>Madrid</t>
  </si>
  <si>
    <t>Eagle River</t>
  </si>
  <si>
    <t>State College</t>
  </si>
  <si>
    <t>Armstrong</t>
  </si>
  <si>
    <t>New Orleans</t>
  </si>
  <si>
    <t>California</t>
  </si>
  <si>
    <t>Roseburg</t>
  </si>
  <si>
    <t>Green River</t>
  </si>
  <si>
    <t>Norwich</t>
  </si>
  <si>
    <t>North Wilkesboro</t>
  </si>
  <si>
    <t>North Platte</t>
  </si>
  <si>
    <t>Toledo</t>
  </si>
  <si>
    <t>4A2</t>
  </si>
  <si>
    <t>Atmautluak Airport</t>
  </si>
  <si>
    <t>Atmautluak</t>
  </si>
  <si>
    <t>ATT</t>
  </si>
  <si>
    <t>-162.272995, 60.866699</t>
  </si>
  <si>
    <t>4AK</t>
  </si>
  <si>
    <t>Livengood Camp Airport</t>
  </si>
  <si>
    <t>Livengood</t>
  </si>
  <si>
    <t>LIV</t>
  </si>
  <si>
    <t>-148.6534, 65.467</t>
  </si>
  <si>
    <t>Aleknagik</t>
  </si>
  <si>
    <t>Naknek</t>
  </si>
  <si>
    <t>Roosevelt</t>
  </si>
  <si>
    <t>Kingman</t>
  </si>
  <si>
    <t>San Carlos Airport</t>
  </si>
  <si>
    <t>San Carlos</t>
  </si>
  <si>
    <t>Chico</t>
  </si>
  <si>
    <t>Modesto</t>
  </si>
  <si>
    <t>San Marcos</t>
  </si>
  <si>
    <t>Bishop</t>
  </si>
  <si>
    <t>Beaver Creek</t>
  </si>
  <si>
    <t>Gore Airport</t>
  </si>
  <si>
    <t>Fairmont</t>
  </si>
  <si>
    <t>Iowa Falls</t>
  </si>
  <si>
    <t>Charles City</t>
  </si>
  <si>
    <t>Brussels</t>
  </si>
  <si>
    <t>4K0</t>
  </si>
  <si>
    <t>Pedro Bay Airport</t>
  </si>
  <si>
    <t>Pedro Bay</t>
  </si>
  <si>
    <t>PDB</t>
  </si>
  <si>
    <t>-154.12399292, 59.7896003723</t>
  </si>
  <si>
    <t>4K5</t>
  </si>
  <si>
    <t>Ouzinkie Airport</t>
  </si>
  <si>
    <t>Ouzinkie</t>
  </si>
  <si>
    <t>KOZ</t>
  </si>
  <si>
    <t>-152.496715, 57.925362</t>
  </si>
  <si>
    <t>4KA</t>
  </si>
  <si>
    <t>Tununak Airport</t>
  </si>
  <si>
    <t>Tununak</t>
  </si>
  <si>
    <t>TNK</t>
  </si>
  <si>
    <t>-165.27200317383, 60.575500488281</t>
  </si>
  <si>
    <t>New Bedford</t>
  </si>
  <si>
    <t>Petersburg</t>
  </si>
  <si>
    <t>Ruby</t>
  </si>
  <si>
    <t>Adrian</t>
  </si>
  <si>
    <t>La Plata</t>
  </si>
  <si>
    <t>Williston</t>
  </si>
  <si>
    <t>Thompson</t>
  </si>
  <si>
    <t>Amsterdam</t>
  </si>
  <si>
    <t>East Hampton</t>
  </si>
  <si>
    <t>Afton</t>
  </si>
  <si>
    <t>Zanesville</t>
  </si>
  <si>
    <t>Cincinnati</t>
  </si>
  <si>
    <t>Austin Airport</t>
  </si>
  <si>
    <t>Cushing</t>
  </si>
  <si>
    <t>Corvallis</t>
  </si>
  <si>
    <t>Lock Haven</t>
  </si>
  <si>
    <t>Altoona</t>
  </si>
  <si>
    <t>St Thomas Municipal Airport</t>
  </si>
  <si>
    <t>St Thomas</t>
  </si>
  <si>
    <t>Aiken</t>
  </si>
  <si>
    <t>Ozona</t>
  </si>
  <si>
    <t>4TE8</t>
  </si>
  <si>
    <t>Ben Bruce Memorial Airpark</t>
  </si>
  <si>
    <t>Evadale</t>
  </si>
  <si>
    <t>EVA</t>
  </si>
  <si>
    <t>-94.07350158690001, 30.3209991455</t>
  </si>
  <si>
    <t>Crossville</t>
  </si>
  <si>
    <t>Palestine</t>
  </si>
  <si>
    <t>Fort Stockton</t>
  </si>
  <si>
    <t>Addington Field</t>
  </si>
  <si>
    <t>Woodbridge</t>
  </si>
  <si>
    <t>Lopez</t>
  </si>
  <si>
    <t>Deming</t>
  </si>
  <si>
    <t>Rockdale</t>
  </si>
  <si>
    <t>Corsicana</t>
  </si>
  <si>
    <t>4Z7</t>
  </si>
  <si>
    <t>Hyder Seaplane Base</t>
  </si>
  <si>
    <t>Hyder</t>
  </si>
  <si>
    <t>WHD</t>
  </si>
  <si>
    <t>-130.009975, 55.903324</t>
  </si>
  <si>
    <t>Pratt</t>
  </si>
  <si>
    <t>Hattiesburg</t>
  </si>
  <si>
    <t>Parma Airport</t>
  </si>
  <si>
    <t>Parma</t>
  </si>
  <si>
    <t>Cologne</t>
  </si>
  <si>
    <t>Van</t>
  </si>
  <si>
    <t>51Z</t>
  </si>
  <si>
    <t>Minto Al Wright Airport</t>
  </si>
  <si>
    <t>Minto</t>
  </si>
  <si>
    <t>MNT</t>
  </si>
  <si>
    <t>-149.369995, 65.1437</t>
  </si>
  <si>
    <t>Riverside</t>
  </si>
  <si>
    <t>Alamogordo</t>
  </si>
  <si>
    <t>Tallahassee</t>
  </si>
  <si>
    <t>Alpena</t>
  </si>
  <si>
    <t>Lumberton</t>
  </si>
  <si>
    <t>Battle Mountain</t>
  </si>
  <si>
    <t>Indiana</t>
  </si>
  <si>
    <t>San Benito</t>
  </si>
  <si>
    <t>Altus</t>
  </si>
  <si>
    <t>Martinsburg</t>
  </si>
  <si>
    <t>Big Creek</t>
  </si>
  <si>
    <t>Newport News</t>
  </si>
  <si>
    <t>Albany Airport</t>
  </si>
  <si>
    <t>Eunice</t>
  </si>
  <si>
    <t>Mora</t>
  </si>
  <si>
    <t>Kinston</t>
  </si>
  <si>
    <t>Deer Park</t>
  </si>
  <si>
    <t>Animas Air Park</t>
  </si>
  <si>
    <t>Durango</t>
  </si>
  <si>
    <t>Buchanan Airport</t>
  </si>
  <si>
    <t>Ravenna</t>
  </si>
  <si>
    <t>Mosinee</t>
  </si>
  <si>
    <t>57A</t>
  </si>
  <si>
    <t>Tokeen Seaplane Base</t>
  </si>
  <si>
    <t>Tokeen</t>
  </si>
  <si>
    <t>TKI</t>
  </si>
  <si>
    <t>-133.32699585, 55.9370994568</t>
  </si>
  <si>
    <t>Sikeston</t>
  </si>
  <si>
    <t>Borrego Springs</t>
  </si>
  <si>
    <t>Marlboro</t>
  </si>
  <si>
    <t>Warroad</t>
  </si>
  <si>
    <t>White Sulphur Springs</t>
  </si>
  <si>
    <t>Bartlesville</t>
  </si>
  <si>
    <t>Calverton</t>
  </si>
  <si>
    <t>Brawley</t>
  </si>
  <si>
    <t>Immokalee</t>
  </si>
  <si>
    <t>Winder</t>
  </si>
  <si>
    <t>Nelson Airport</t>
  </si>
  <si>
    <t>Clovis</t>
  </si>
  <si>
    <t>Warner Robins</t>
  </si>
  <si>
    <t>5A8</t>
  </si>
  <si>
    <t>medium_airport</t>
  </si>
  <si>
    <t>Aleknagik / New Airport</t>
  </si>
  <si>
    <t>WKK</t>
  </si>
  <si>
    <t>-158.617996216, 59.2826004028</t>
  </si>
  <si>
    <t>Tyonek</t>
  </si>
  <si>
    <t>Dothan</t>
  </si>
  <si>
    <t>Muscle Shoals</t>
  </si>
  <si>
    <t>Sedona</t>
  </si>
  <si>
    <t>Falmouth</t>
  </si>
  <si>
    <t>Mariposa</t>
  </si>
  <si>
    <t>Salinas</t>
  </si>
  <si>
    <t>Oil City</t>
  </si>
  <si>
    <t>Greenwood</t>
  </si>
  <si>
    <t>Hope Airport</t>
  </si>
  <si>
    <t>Galveston</t>
  </si>
  <si>
    <t>Sioux City</t>
  </si>
  <si>
    <t>5KE</t>
  </si>
  <si>
    <t>Ketchikan Harbor Seaplane Base</t>
  </si>
  <si>
    <t>WFB</t>
  </si>
  <si>
    <t>-131.677002, 55.349899</t>
  </si>
  <si>
    <t>Anthony</t>
  </si>
  <si>
    <t>Harper</t>
  </si>
  <si>
    <t>Hibbing</t>
  </si>
  <si>
    <t>Moberly</t>
  </si>
  <si>
    <t>Joplin</t>
  </si>
  <si>
    <t>Wolf Point</t>
  </si>
  <si>
    <t>Stanton</t>
  </si>
  <si>
    <t>5NK</t>
  </si>
  <si>
    <t>Naknek Airport</t>
  </si>
  <si>
    <t>NNK</t>
  </si>
  <si>
    <t>-157.02000427246, 58.732898712158</t>
  </si>
  <si>
    <t>Westhampton Beach</t>
  </si>
  <si>
    <t>Wales</t>
  </si>
  <si>
    <t>Johnstown</t>
  </si>
  <si>
    <t>Ontario</t>
  </si>
  <si>
    <t>Russell</t>
  </si>
  <si>
    <t>Eagle Lake</t>
  </si>
  <si>
    <t>Terrell</t>
  </si>
  <si>
    <t>Fairview</t>
  </si>
  <si>
    <t>Walla Walla</t>
  </si>
  <si>
    <t>Independence Airport</t>
  </si>
  <si>
    <t>Parkersburg</t>
  </si>
  <si>
    <t>5Z9</t>
  </si>
  <si>
    <t>Lake Brooks Seaplane Base</t>
  </si>
  <si>
    <t>Katmai National Park</t>
  </si>
  <si>
    <t>BKF</t>
  </si>
  <si>
    <t>-155.77699279785, 58.554798126221</t>
  </si>
  <si>
    <t>Banning</t>
  </si>
  <si>
    <t>Winter Haven</t>
  </si>
  <si>
    <t>Terre Haute</t>
  </si>
  <si>
    <t>Chadron</t>
  </si>
  <si>
    <t>Milan</t>
  </si>
  <si>
    <t>Calexico</t>
  </si>
  <si>
    <t>Wharton</t>
  </si>
  <si>
    <t>Carlsbad</t>
  </si>
  <si>
    <t>Belton</t>
  </si>
  <si>
    <t>Rice Lake</t>
  </si>
  <si>
    <t>Livermore</t>
  </si>
  <si>
    <t>Hillside Airport</t>
  </si>
  <si>
    <t>Bowman Field</t>
  </si>
  <si>
    <t>Truckee</t>
  </si>
  <si>
    <t>Leeds</t>
  </si>
  <si>
    <t>65LA</t>
  </si>
  <si>
    <t>Southern Seaplane Airport</t>
  </si>
  <si>
    <t>BCS</t>
  </si>
  <si>
    <t>-90.0222015381, 29.8661003113</t>
  </si>
  <si>
    <t>Gillespie Field</t>
  </si>
  <si>
    <t>Charlottesville</t>
  </si>
  <si>
    <t>Wooster</t>
  </si>
  <si>
    <t>Durant</t>
  </si>
  <si>
    <t>Killeen</t>
  </si>
  <si>
    <t>Wrangell</t>
  </si>
  <si>
    <t>La Crosse</t>
  </si>
  <si>
    <t>Wells</t>
  </si>
  <si>
    <t>Victorville</t>
  </si>
  <si>
    <t>Breckenridge</t>
  </si>
  <si>
    <t>Forest City</t>
  </si>
  <si>
    <t>Platinum</t>
  </si>
  <si>
    <t>Bisbee</t>
  </si>
  <si>
    <t>6CA3</t>
  </si>
  <si>
    <t>Catalina Air-Sea Terminal Heliport</t>
  </si>
  <si>
    <t>San Pedro</t>
  </si>
  <si>
    <t>SPQ</t>
  </si>
  <si>
    <t>-118.275001526, 33.7491989136</t>
  </si>
  <si>
    <t>Majors Airport</t>
  </si>
  <si>
    <t>Santa Ana</t>
  </si>
  <si>
    <t>Dunedin</t>
  </si>
  <si>
    <t>Council Bluffs</t>
  </si>
  <si>
    <t>Wheatland</t>
  </si>
  <si>
    <t>Centralia</t>
  </si>
  <si>
    <t>Monrovia</t>
  </si>
  <si>
    <t>Bethpage</t>
  </si>
  <si>
    <t>Young Airport</t>
  </si>
  <si>
    <t>Ann Arbor</t>
  </si>
  <si>
    <t>Hancock</t>
  </si>
  <si>
    <t>Perryville</t>
  </si>
  <si>
    <t>6N5</t>
  </si>
  <si>
    <t>East 34th Street Heliport</t>
  </si>
  <si>
    <t>New York</t>
  </si>
  <si>
    <t>TSS</t>
  </si>
  <si>
    <t>-73.97209930419922, 40.74259948730469</t>
  </si>
  <si>
    <t>6N7</t>
  </si>
  <si>
    <t>New York Skyports Inc Seaplane Base</t>
  </si>
  <si>
    <t>QNY</t>
  </si>
  <si>
    <t>-73.9729, 40.734001</t>
  </si>
  <si>
    <t>Fargo</t>
  </si>
  <si>
    <t>Fullerton</t>
  </si>
  <si>
    <t>Powell</t>
  </si>
  <si>
    <t>Mitchell Airport</t>
  </si>
  <si>
    <t>Chickasha</t>
  </si>
  <si>
    <t>6OK6</t>
  </si>
  <si>
    <t>Earl Henry Airport</t>
  </si>
  <si>
    <t>Blackwell</t>
  </si>
  <si>
    <t>BWL</t>
  </si>
  <si>
    <t>-97.3170013428, 36.7958984375</t>
  </si>
  <si>
    <t>Tillamook</t>
  </si>
  <si>
    <t>Mount Pocono</t>
  </si>
  <si>
    <t>Plainview</t>
  </si>
  <si>
    <t>Summit Airport</t>
  </si>
  <si>
    <t>Wisconsin Rapids</t>
  </si>
  <si>
    <t>Waukesha</t>
  </si>
  <si>
    <t>Stockholm</t>
  </si>
  <si>
    <t>Charlevoix</t>
  </si>
  <si>
    <t>Lake Havasu City</t>
  </si>
  <si>
    <t>Niagara Falls</t>
  </si>
  <si>
    <t>Madras</t>
  </si>
  <si>
    <t>Mason City</t>
  </si>
  <si>
    <t>Hays</t>
  </si>
  <si>
    <t>Port Huron</t>
  </si>
  <si>
    <t>San Bernardino</t>
  </si>
  <si>
    <t>Bendigo Airport</t>
  </si>
  <si>
    <t>Ellensburg</t>
  </si>
  <si>
    <t>Fort Pierce</t>
  </si>
  <si>
    <t>Enid</t>
  </si>
  <si>
    <t>Beaver</t>
  </si>
  <si>
    <t>Greeneville</t>
  </si>
  <si>
    <t>Oroville</t>
  </si>
  <si>
    <t>Nicholson Airport</t>
  </si>
  <si>
    <t>Goodyear</t>
  </si>
  <si>
    <t>Vienna</t>
  </si>
  <si>
    <t>Hollywood</t>
  </si>
  <si>
    <t>Hughes</t>
  </si>
  <si>
    <t>Aspen</t>
  </si>
  <si>
    <t>78K</t>
  </si>
  <si>
    <t>Yes Bay Lodge Seaplane Base</t>
  </si>
  <si>
    <t>Yes Bay</t>
  </si>
  <si>
    <t>WYB</t>
  </si>
  <si>
    <t>-131.800994873, 55.9163017273</t>
  </si>
  <si>
    <t>Bowman</t>
  </si>
  <si>
    <t>78WA</t>
  </si>
  <si>
    <t>Center Island Airport</t>
  </si>
  <si>
    <t>Center Island</t>
  </si>
  <si>
    <t>CWS</t>
  </si>
  <si>
    <t>-122.832000732, 48.4901008606</t>
  </si>
  <si>
    <t>Houlton</t>
  </si>
  <si>
    <t>Pickens</t>
  </si>
  <si>
    <t>Tanana</t>
  </si>
  <si>
    <t>Ellington Airport</t>
  </si>
  <si>
    <t>Palm Springs</t>
  </si>
  <si>
    <t>Kerman</t>
  </si>
  <si>
    <t>Culver City</t>
  </si>
  <si>
    <t>Key West</t>
  </si>
  <si>
    <t>Newry</t>
  </si>
  <si>
    <t>Skagway</t>
  </si>
  <si>
    <t>7KA</t>
  </si>
  <si>
    <t>Tatitlek Airport</t>
  </si>
  <si>
    <t>Tatitlek</t>
  </si>
  <si>
    <t>PAKA</t>
  </si>
  <si>
    <t>TEK</t>
  </si>
  <si>
    <t>-146.690297, 60.871449</t>
  </si>
  <si>
    <t>Humboldt</t>
  </si>
  <si>
    <t>Leonardtown</t>
  </si>
  <si>
    <t>St Paul</t>
  </si>
  <si>
    <t>Thief River Falls</t>
  </si>
  <si>
    <t>7NC2</t>
  </si>
  <si>
    <t>Corolla</t>
  </si>
  <si>
    <t>DUF</t>
  </si>
  <si>
    <t>-75.7884979248, 36.2535018921</t>
  </si>
  <si>
    <t>Crooked Creek Airport</t>
  </si>
  <si>
    <t>Dickinson</t>
  </si>
  <si>
    <t>Crane</t>
  </si>
  <si>
    <t>St Mary's</t>
  </si>
  <si>
    <t>White River</t>
  </si>
  <si>
    <t>Carlisle Airport</t>
  </si>
  <si>
    <t>Monterey</t>
  </si>
  <si>
    <t>Port Townsend</t>
  </si>
  <si>
    <t>7WA5</t>
  </si>
  <si>
    <t>Stuart Island Airpark</t>
  </si>
  <si>
    <t>Stuart Island</t>
  </si>
  <si>
    <t>SSW</t>
  </si>
  <si>
    <t>-123.17600250244, 48.672901153564</t>
  </si>
  <si>
    <t>Tri-City Airport</t>
  </si>
  <si>
    <t>Spring Creek Airport</t>
  </si>
  <si>
    <t>Cox Field</t>
  </si>
  <si>
    <t>Deering</t>
  </si>
  <si>
    <t>82CL</t>
  </si>
  <si>
    <t>Fort Bragg Airport</t>
  </si>
  <si>
    <t>Fort Bragg</t>
  </si>
  <si>
    <t>FOB</t>
  </si>
  <si>
    <t>-123.79599762, 39.4743003845</t>
  </si>
  <si>
    <t>Peterborough</t>
  </si>
  <si>
    <t>Pensacola</t>
  </si>
  <si>
    <t>Durham</t>
  </si>
  <si>
    <t>83Q</t>
  </si>
  <si>
    <t>Port of Poulsbo Marina Moorage Seaplane Base</t>
  </si>
  <si>
    <t>Poulsbo</t>
  </si>
  <si>
    <t>PUL</t>
  </si>
  <si>
    <t>-122.64700317383, 47.734001159668</t>
  </si>
  <si>
    <t>84CL</t>
  </si>
  <si>
    <t>Century City Heliport</t>
  </si>
  <si>
    <t>CCD</t>
  </si>
  <si>
    <t>-118.417999268, 34.060798645</t>
  </si>
  <si>
    <t>Twin Falls</t>
  </si>
  <si>
    <t>84K</t>
  </si>
  <si>
    <t>Meyers Chuck Seaplane Base</t>
  </si>
  <si>
    <t>Meyers Chuck</t>
  </si>
  <si>
    <t>WMK</t>
  </si>
  <si>
    <t>-132.255004883, 55.7396011353</t>
  </si>
  <si>
    <t>Bardstown</t>
  </si>
  <si>
    <t>Cornwall</t>
  </si>
  <si>
    <t>Langley</t>
  </si>
  <si>
    <t>Tijuana</t>
  </si>
  <si>
    <t>Emerald</t>
  </si>
  <si>
    <t>Hemet</t>
  </si>
  <si>
    <t>Sedalia</t>
  </si>
  <si>
    <t>Southampton</t>
  </si>
  <si>
    <t>Beatty</t>
  </si>
  <si>
    <t>Beaver Creek Airport</t>
  </si>
  <si>
    <t>Van Horn</t>
  </si>
  <si>
    <t>Nome</t>
  </si>
  <si>
    <t>89NY</t>
  </si>
  <si>
    <t>Maxson Airfield</t>
  </si>
  <si>
    <t>AXB</t>
  </si>
  <si>
    <t>-75.90034, 44.312002</t>
  </si>
  <si>
    <t>South Naknek</t>
  </si>
  <si>
    <t>Gulkana</t>
  </si>
  <si>
    <t>Selawik</t>
  </si>
  <si>
    <t>Tok</t>
  </si>
  <si>
    <t>Talladega</t>
  </si>
  <si>
    <t>Burbank</t>
  </si>
  <si>
    <t>Muscatine</t>
  </si>
  <si>
    <t>St. Mary's</t>
  </si>
  <si>
    <t>Aberdeen</t>
  </si>
  <si>
    <t>Muskegon</t>
  </si>
  <si>
    <t>Curtis Field</t>
  </si>
  <si>
    <t>Devils Lake</t>
  </si>
  <si>
    <t>Newburgh</t>
  </si>
  <si>
    <t>Ashtabula</t>
  </si>
  <si>
    <t>Cortland</t>
  </si>
  <si>
    <t>Grants Pass</t>
  </si>
  <si>
    <t>Enterprise Municipal Airport</t>
  </si>
  <si>
    <t>Dunbar Airport</t>
  </si>
  <si>
    <t>8XS8</t>
  </si>
  <si>
    <t>Reese Airpark</t>
  </si>
  <si>
    <t>REE</t>
  </si>
  <si>
    <t>-102.03700256348, 33.590301513672</t>
  </si>
  <si>
    <t>Minden</t>
  </si>
  <si>
    <t>90WA</t>
  </si>
  <si>
    <t>Waldron Airstrip</t>
  </si>
  <si>
    <t>East Sound</t>
  </si>
  <si>
    <t>WDN</t>
  </si>
  <si>
    <t>-123.017998, 48.7118</t>
  </si>
  <si>
    <t>Riverton</t>
  </si>
  <si>
    <t>Louisa</t>
  </si>
  <si>
    <t>Hillside</t>
  </si>
  <si>
    <t>Cairo</t>
  </si>
  <si>
    <t>Eureka</t>
  </si>
  <si>
    <t>Hawkins Field</t>
  </si>
  <si>
    <t>Queens</t>
  </si>
  <si>
    <t>Pinedale</t>
  </si>
  <si>
    <t>Schenectady</t>
  </si>
  <si>
    <t>Lima</t>
  </si>
  <si>
    <t>Warren Airport</t>
  </si>
  <si>
    <t>Toms River</t>
  </si>
  <si>
    <t>Ukiah</t>
  </si>
  <si>
    <t>Saratoga</t>
  </si>
  <si>
    <t>Pecos</t>
  </si>
  <si>
    <t>96Z</t>
  </si>
  <si>
    <t>Whale Pass Seaplane Float Harbor Facility</t>
  </si>
  <si>
    <t>Whale Pass</t>
  </si>
  <si>
    <t>WWP</t>
  </si>
  <si>
    <t>-133.121994, 56.116299</t>
  </si>
  <si>
    <t>Thomasville</t>
  </si>
  <si>
    <t>Singleton Airport</t>
  </si>
  <si>
    <t>Willows</t>
  </si>
  <si>
    <t>Greeley</t>
  </si>
  <si>
    <t>Indian Springs</t>
  </si>
  <si>
    <t>Susanville</t>
  </si>
  <si>
    <t>Kaunakakai</t>
  </si>
  <si>
    <t>Challis</t>
  </si>
  <si>
    <t>New Bern</t>
  </si>
  <si>
    <t>9A3</t>
  </si>
  <si>
    <t>Chuathbaluk Airport</t>
  </si>
  <si>
    <t>Chuathbaluk</t>
  </si>
  <si>
    <t>PACH</t>
  </si>
  <si>
    <t>CHU</t>
  </si>
  <si>
    <t>-159.216003, 61.579102</t>
  </si>
  <si>
    <t>9A8</t>
  </si>
  <si>
    <t>Ugashik Airport</t>
  </si>
  <si>
    <t>Ugashik</t>
  </si>
  <si>
    <t>UGS</t>
  </si>
  <si>
    <t>-157.399002075, 57.5279006958</t>
  </si>
  <si>
    <t>Russian Mission</t>
  </si>
  <si>
    <t>Sky Harbor Airport</t>
  </si>
  <si>
    <t>Robertson Airport</t>
  </si>
  <si>
    <t>9B1</t>
  </si>
  <si>
    <t>Marlboro Airport</t>
  </si>
  <si>
    <t>MXG</t>
  </si>
  <si>
    <t>-71.509002, 42.343201</t>
  </si>
  <si>
    <t>Tehachapi</t>
  </si>
  <si>
    <t>Dillon Airport</t>
  </si>
  <si>
    <t>Dodge City</t>
  </si>
  <si>
    <t>El Dorado</t>
  </si>
  <si>
    <t>Coffeyville</t>
  </si>
  <si>
    <t>Payson</t>
  </si>
  <si>
    <t>Duluth</t>
  </si>
  <si>
    <t>Battle Creek</t>
  </si>
  <si>
    <t>Jordan</t>
  </si>
  <si>
    <t>Fort Smith</t>
  </si>
  <si>
    <t>9N2</t>
  </si>
  <si>
    <t>Philadelphia Seaplane Base</t>
  </si>
  <si>
    <t>PSQ</t>
  </si>
  <si>
    <t>-75.299598693848, 39.859001159668</t>
  </si>
  <si>
    <t>Hyannis</t>
  </si>
  <si>
    <t>GU</t>
  </si>
  <si>
    <t>GU-U-A</t>
  </si>
  <si>
    <t>Eufaula</t>
  </si>
  <si>
    <t>Short</t>
  </si>
  <si>
    <t>Wilkes-Barre</t>
  </si>
  <si>
    <t>Doylestown</t>
  </si>
  <si>
    <t>Shelton</t>
  </si>
  <si>
    <t>Superior</t>
  </si>
  <si>
    <t>Eveleth</t>
  </si>
  <si>
    <t>Kodiak</t>
  </si>
  <si>
    <t>9Z8</t>
  </si>
  <si>
    <t>Levelock Airport</t>
  </si>
  <si>
    <t>Levelock</t>
  </si>
  <si>
    <t>KLL</t>
  </si>
  <si>
    <t>-156.85899353, 59.128101348899996</t>
  </si>
  <si>
    <t>A23</t>
  </si>
  <si>
    <t>Saginaw Seaplane Base</t>
  </si>
  <si>
    <t>Saginaw Bay</t>
  </si>
  <si>
    <t>SGW</t>
  </si>
  <si>
    <t>-134.158004761, 56.8862991333</t>
  </si>
  <si>
    <t>Seldovia</t>
  </si>
  <si>
    <t>Sitka</t>
  </si>
  <si>
    <t>A61</t>
  </si>
  <si>
    <t>Tuntutuliak Airport</t>
  </si>
  <si>
    <t>Tuntutuliak</t>
  </si>
  <si>
    <t>WTL</t>
  </si>
  <si>
    <t>-162.667007446, 60.3353004456</t>
  </si>
  <si>
    <t>A63</t>
  </si>
  <si>
    <t>Twin Hills Airport</t>
  </si>
  <si>
    <t>Twin Hills</t>
  </si>
  <si>
    <t>TWA</t>
  </si>
  <si>
    <t>-160.27299499512, 59.07559967041</t>
  </si>
  <si>
    <t>A79</t>
  </si>
  <si>
    <t>Chignik Lake Airport</t>
  </si>
  <si>
    <t>Chignik Lake</t>
  </si>
  <si>
    <t>KCQ</t>
  </si>
  <si>
    <t>-158.774993896, 56.2550010681</t>
  </si>
  <si>
    <t>Nuiqsut</t>
  </si>
  <si>
    <t>AAD</t>
  </si>
  <si>
    <t>Adado Airport</t>
  </si>
  <si>
    <t>AF</t>
  </si>
  <si>
    <t>SO</t>
  </si>
  <si>
    <t>SO-GA</t>
  </si>
  <si>
    <t>Adado</t>
  </si>
  <si>
    <t>46.6375, 6.095802</t>
  </si>
  <si>
    <t>AN</t>
  </si>
  <si>
    <t>AQ</t>
  </si>
  <si>
    <t>AQ-U-A</t>
  </si>
  <si>
    <t>ABE</t>
  </si>
  <si>
    <t>EU</t>
  </si>
  <si>
    <t>GB</t>
  </si>
  <si>
    <t>GB-ENG</t>
  </si>
  <si>
    <t>ABL</t>
  </si>
  <si>
    <t>ABP</t>
  </si>
  <si>
    <t>Atkamba Airport</t>
  </si>
  <si>
    <t>PG</t>
  </si>
  <si>
    <t>PG-WPD</t>
  </si>
  <si>
    <t>Atkamba Mission</t>
  </si>
  <si>
    <t>AKA</t>
  </si>
  <si>
    <t>141.095277778, -6.0655555555600005</t>
  </si>
  <si>
    <t>ABW</t>
  </si>
  <si>
    <t>Abau Airport</t>
  </si>
  <si>
    <t>PG-CPM</t>
  </si>
  <si>
    <t>Abau</t>
  </si>
  <si>
    <t>148.7389, -10.1956</t>
  </si>
  <si>
    <t>AD</t>
  </si>
  <si>
    <t>AD-ALV</t>
  </si>
  <si>
    <t>Andorra la Vella Heliport</t>
  </si>
  <si>
    <t>AD-07</t>
  </si>
  <si>
    <t>Andorra La Vella</t>
  </si>
  <si>
    <t>ALV</t>
  </si>
  <si>
    <t>1.533551, 42.511174</t>
  </si>
  <si>
    <t>ADC</t>
  </si>
  <si>
    <t>Andakombe Airport</t>
  </si>
  <si>
    <t>PG-EHG</t>
  </si>
  <si>
    <t>Andekombe</t>
  </si>
  <si>
    <t>AYAN</t>
  </si>
  <si>
    <t>ADK</t>
  </si>
  <si>
    <t>145.744722222, -7.13722222222</t>
  </si>
  <si>
    <t>ADJ</t>
  </si>
  <si>
    <t>GB-SCT</t>
  </si>
  <si>
    <t>ADV</t>
  </si>
  <si>
    <t>El Daein Airport</t>
  </si>
  <si>
    <t>SD</t>
  </si>
  <si>
    <t>SD-DE</t>
  </si>
  <si>
    <t>El Daein</t>
  </si>
  <si>
    <t>26.1186, 11.4023</t>
  </si>
  <si>
    <t>AS</t>
  </si>
  <si>
    <t>SA</t>
  </si>
  <si>
    <t>SA-04</t>
  </si>
  <si>
    <t>AE</t>
  </si>
  <si>
    <t>AE-DU</t>
  </si>
  <si>
    <t>Dubai</t>
  </si>
  <si>
    <t>AE-0006</t>
  </si>
  <si>
    <t>Jebel Ali Seaplane Base</t>
  </si>
  <si>
    <t>Jebel Ali</t>
  </si>
  <si>
    <t>DJH</t>
  </si>
  <si>
    <t>55.023796, 24.988967</t>
  </si>
  <si>
    <t>AE-AZ</t>
  </si>
  <si>
    <t>Delma Island</t>
  </si>
  <si>
    <t>Abu Dhabi</t>
  </si>
  <si>
    <t>AEE</t>
  </si>
  <si>
    <t>Adareil Airport</t>
  </si>
  <si>
    <t>SS</t>
  </si>
  <si>
    <t>SS-23</t>
  </si>
  <si>
    <t>32.9594444444, 10.0536111111</t>
  </si>
  <si>
    <t>AEI</t>
  </si>
  <si>
    <t>Algeciras Heliport</t>
  </si>
  <si>
    <t>ES</t>
  </si>
  <si>
    <t>ES-CA</t>
  </si>
  <si>
    <t>Algeciras</t>
  </si>
  <si>
    <t>LEAG</t>
  </si>
  <si>
    <t>-5.441118, 36.12888</t>
  </si>
  <si>
    <t>AEK</t>
  </si>
  <si>
    <t>Aseki Airport</t>
  </si>
  <si>
    <t>PG-MPL</t>
  </si>
  <si>
    <t>Aseki</t>
  </si>
  <si>
    <t>AYAX</t>
  </si>
  <si>
    <t>ASE</t>
  </si>
  <si>
    <t>146.19386673, -7.35080485552</t>
  </si>
  <si>
    <t>AEQ</t>
  </si>
  <si>
    <t>Ar Horqin Airport</t>
  </si>
  <si>
    <t>CN</t>
  </si>
  <si>
    <t>CN-15</t>
  </si>
  <si>
    <t>Chifeng</t>
  </si>
  <si>
    <t>120.15958, 43.87042</t>
  </si>
  <si>
    <t>AF-ORU</t>
  </si>
  <si>
    <t>AF-BAL</t>
  </si>
  <si>
    <t>AF-HEL</t>
  </si>
  <si>
    <t>AF-KHO</t>
  </si>
  <si>
    <t>Khost</t>
  </si>
  <si>
    <t>AF-NIM</t>
  </si>
  <si>
    <t>AF-TAK</t>
  </si>
  <si>
    <t>AF-LOW</t>
  </si>
  <si>
    <t>AF-BAM</t>
  </si>
  <si>
    <t>AF10</t>
  </si>
  <si>
    <t>OARG</t>
  </si>
  <si>
    <t>URZ</t>
  </si>
  <si>
    <t>66.630897522, 32.9029998779</t>
  </si>
  <si>
    <t>AF11</t>
  </si>
  <si>
    <t>Salerno Airport</t>
  </si>
  <si>
    <t>OASL</t>
  </si>
  <si>
    <t>OLR</t>
  </si>
  <si>
    <t>69.9561, 33.3638</t>
  </si>
  <si>
    <t>AF-PKA</t>
  </si>
  <si>
    <t>AF-FRA</t>
  </si>
  <si>
    <t>AFK</t>
  </si>
  <si>
    <t>Kondavattavana Tank Seaplane Base</t>
  </si>
  <si>
    <t>LK</t>
  </si>
  <si>
    <t>LK-5</t>
  </si>
  <si>
    <t>Ampara</t>
  </si>
  <si>
    <t>81.644, 7.284</t>
  </si>
  <si>
    <t>AFR</t>
  </si>
  <si>
    <t>Afore Airstrip</t>
  </si>
  <si>
    <t>PG-NPP</t>
  </si>
  <si>
    <t>AYAF</t>
  </si>
  <si>
    <t>AFE</t>
  </si>
  <si>
    <t>148.390833333, -9.142222222220001</t>
  </si>
  <si>
    <t>AGAF</t>
  </si>
  <si>
    <t>Afutara Aerodrome</t>
  </si>
  <si>
    <t>SB</t>
  </si>
  <si>
    <t>SB-ML</t>
  </si>
  <si>
    <t>Bila</t>
  </si>
  <si>
    <t>AFT</t>
  </si>
  <si>
    <t>160.948611111, -9.19138888889</t>
  </si>
  <si>
    <t>AGAR</t>
  </si>
  <si>
    <t>Ulawa Airport</t>
  </si>
  <si>
    <t>SB-MK</t>
  </si>
  <si>
    <t>Arona</t>
  </si>
  <si>
    <t>RNA</t>
  </si>
  <si>
    <t>161.979546547, -9.86054358262</t>
  </si>
  <si>
    <t>AGAT</t>
  </si>
  <si>
    <t>Uru Harbour Airport</t>
  </si>
  <si>
    <t>Atoifi</t>
  </si>
  <si>
    <t>ATD</t>
  </si>
  <si>
    <t>161.011002, -8.87333</t>
  </si>
  <si>
    <t>AGBA</t>
  </si>
  <si>
    <t>Barakoma Airport</t>
  </si>
  <si>
    <t>SB-WE</t>
  </si>
  <si>
    <t>Barakoma</t>
  </si>
  <si>
    <t>VEV</t>
  </si>
  <si>
    <t>156.70599365234375, -7.912779808044434</t>
  </si>
  <si>
    <t>AGEV</t>
  </si>
  <si>
    <t>Geva Airport</t>
  </si>
  <si>
    <t>Liangia</t>
  </si>
  <si>
    <t>GEF</t>
  </si>
  <si>
    <t>156.5970001220703, -7.575829982757568</t>
  </si>
  <si>
    <t>AGG</t>
  </si>
  <si>
    <t>Angoram Airport</t>
  </si>
  <si>
    <t>PG-ESW</t>
  </si>
  <si>
    <t>Angoram</t>
  </si>
  <si>
    <t>ANG</t>
  </si>
  <si>
    <t>144.073888889, -4.05583333333</t>
  </si>
  <si>
    <t>AGGA</t>
  </si>
  <si>
    <t>Gwaunaru'u Airport</t>
  </si>
  <si>
    <t>Auki</t>
  </si>
  <si>
    <t>AKS</t>
  </si>
  <si>
    <t>160.682007, -8.70257</t>
  </si>
  <si>
    <t>AGGB</t>
  </si>
  <si>
    <t>Bellona/Anua Airport</t>
  </si>
  <si>
    <t>SB-RB</t>
  </si>
  <si>
    <t>Anua</t>
  </si>
  <si>
    <t>BNY</t>
  </si>
  <si>
    <t>159.798333333, -11.302222222200001</t>
  </si>
  <si>
    <t>AGGC</t>
  </si>
  <si>
    <t>Choiseul Bay Airport</t>
  </si>
  <si>
    <t>SB-CH</t>
  </si>
  <si>
    <t>CHY</t>
  </si>
  <si>
    <t>156.396111, -6.711944</t>
  </si>
  <si>
    <t>AGGE</t>
  </si>
  <si>
    <t>Ballalae Airport</t>
  </si>
  <si>
    <t>Ballalae</t>
  </si>
  <si>
    <t>BAS</t>
  </si>
  <si>
    <t>155.886656, -6.990745</t>
  </si>
  <si>
    <t>AGGF</t>
  </si>
  <si>
    <t>Fera/Maringe Airport</t>
  </si>
  <si>
    <t>SB-IS</t>
  </si>
  <si>
    <t>Fera Island</t>
  </si>
  <si>
    <t>FRE</t>
  </si>
  <si>
    <t>159.576996, -8.1075</t>
  </si>
  <si>
    <t>AGGH</t>
  </si>
  <si>
    <t>Honiara International Airport</t>
  </si>
  <si>
    <t>SB-CT</t>
  </si>
  <si>
    <t>Honiara</t>
  </si>
  <si>
    <t>HIR</t>
  </si>
  <si>
    <t>160.05499267578, -9.4280004501343</t>
  </si>
  <si>
    <t>AGGI</t>
  </si>
  <si>
    <t>Babanakira Airport</t>
  </si>
  <si>
    <t>SB-GU</t>
  </si>
  <si>
    <t>Mbambanakira</t>
  </si>
  <si>
    <t>MBU</t>
  </si>
  <si>
    <t>159.83900451660156, -9.7475004196167</t>
  </si>
  <si>
    <t>AGGJ</t>
  </si>
  <si>
    <t>Avu Avu Airport</t>
  </si>
  <si>
    <t>AVU</t>
  </si>
  <si>
    <t>160.410555556, -9.86833333333</t>
  </si>
  <si>
    <t>AGGK</t>
  </si>
  <si>
    <t>Ngorangora Airport</t>
  </si>
  <si>
    <t>Kirakira</t>
  </si>
  <si>
    <t>IRA</t>
  </si>
  <si>
    <t>161.897994995, -10.449700355500001</t>
  </si>
  <si>
    <t>AGGL</t>
  </si>
  <si>
    <t>Santa Cruz/Graciosa Bay/Luova Airport</t>
  </si>
  <si>
    <t>SB-TE</t>
  </si>
  <si>
    <t>Santa Cruz/Graciosa Bay/Luova</t>
  </si>
  <si>
    <t>SCZ</t>
  </si>
  <si>
    <t>165.7949981689453, -10.72029972076416</t>
  </si>
  <si>
    <t>AGGM</t>
  </si>
  <si>
    <t>Munda Airport</t>
  </si>
  <si>
    <t>MUA</t>
  </si>
  <si>
    <t>157.26300048828125, -8.327969551086426</t>
  </si>
  <si>
    <t>AGGN</t>
  </si>
  <si>
    <t>Nusatupe Airport</t>
  </si>
  <si>
    <t>Gizo</t>
  </si>
  <si>
    <t>GZO</t>
  </si>
  <si>
    <t>156.863998413, -8.09778022766</t>
  </si>
  <si>
    <t>AGGO</t>
  </si>
  <si>
    <t>Mono Airport</t>
  </si>
  <si>
    <t>Stirling Island</t>
  </si>
  <si>
    <t>MNY</t>
  </si>
  <si>
    <t>155.56500244140625, -7.416940212249756</t>
  </si>
  <si>
    <t>AGGP</t>
  </si>
  <si>
    <t>Parasi Airport</t>
  </si>
  <si>
    <t>Parasi</t>
  </si>
  <si>
    <t>PRS</t>
  </si>
  <si>
    <t>161.4250030517578, -9.641670227050781</t>
  </si>
  <si>
    <t>AGGQ</t>
  </si>
  <si>
    <t>Ontong Java Atoll Airstrip</t>
  </si>
  <si>
    <t>Ontong Java Atoll</t>
  </si>
  <si>
    <t>OTV</t>
  </si>
  <si>
    <t>159.527778, -5.515</t>
  </si>
  <si>
    <t>AGGR</t>
  </si>
  <si>
    <t>Rennell/Tingoa Airport</t>
  </si>
  <si>
    <t>Rennell Island</t>
  </si>
  <si>
    <t>RNL</t>
  </si>
  <si>
    <t>160.06300354003906, -11.533900260925293</t>
  </si>
  <si>
    <t>AGGS</t>
  </si>
  <si>
    <t>Sege Airport</t>
  </si>
  <si>
    <t>Sege</t>
  </si>
  <si>
    <t>EGM</t>
  </si>
  <si>
    <t>157.87600708007812, -8.578889846801758</t>
  </si>
  <si>
    <t>AGGT</t>
  </si>
  <si>
    <t>Santa Ana Airport</t>
  </si>
  <si>
    <t>Santa Ana Island</t>
  </si>
  <si>
    <t>NNB</t>
  </si>
  <si>
    <t>162.454108, -10.847994</t>
  </si>
  <si>
    <t>AGGU</t>
  </si>
  <si>
    <t>Marau Airport</t>
  </si>
  <si>
    <t>Marau</t>
  </si>
  <si>
    <t>RUS</t>
  </si>
  <si>
    <t>160.824996948, -9.861669540409999</t>
  </si>
  <si>
    <t>AGGV</t>
  </si>
  <si>
    <t>Suavanao Airport</t>
  </si>
  <si>
    <t>Suavanao</t>
  </si>
  <si>
    <t>VAO</t>
  </si>
  <si>
    <t>158.7310028076172, -7.585559844970703</t>
  </si>
  <si>
    <t>AGGY</t>
  </si>
  <si>
    <t>Yandina Airport</t>
  </si>
  <si>
    <t>SB-CE</t>
  </si>
  <si>
    <t>Yandina</t>
  </si>
  <si>
    <t>XYA</t>
  </si>
  <si>
    <t>159.21841, -9.092816</t>
  </si>
  <si>
    <t>AGI</t>
  </si>
  <si>
    <t>CO</t>
  </si>
  <si>
    <t>CO-CES</t>
  </si>
  <si>
    <t>AGK</t>
  </si>
  <si>
    <t>Kagua Airport</t>
  </si>
  <si>
    <t>PG-SHM</t>
  </si>
  <si>
    <t>Kagua</t>
  </si>
  <si>
    <t>143.853611111, -6.396388888890001</t>
  </si>
  <si>
    <t>AGKG</t>
  </si>
  <si>
    <t>Kaghau Airport</t>
  </si>
  <si>
    <t>Kagau Island</t>
  </si>
  <si>
    <t>KGE</t>
  </si>
  <si>
    <t>157.585, -7.3305</t>
  </si>
  <si>
    <t>AGKU</t>
  </si>
  <si>
    <t>Kukudu Airport</t>
  </si>
  <si>
    <t>Kolombangara Island</t>
  </si>
  <si>
    <t>KUE</t>
  </si>
  <si>
    <t>156.94783, -8.0262</t>
  </si>
  <si>
    <t>AGKW</t>
  </si>
  <si>
    <t>Kwailabesi Airport</t>
  </si>
  <si>
    <t>Kwailabesi</t>
  </si>
  <si>
    <t>KWS</t>
  </si>
  <si>
    <t>160.775127, -8.360508</t>
  </si>
  <si>
    <t>AGL</t>
  </si>
  <si>
    <t>Wanigela Airport</t>
  </si>
  <si>
    <t>AYWG</t>
  </si>
  <si>
    <t>WGL</t>
  </si>
  <si>
    <t>149.155555556, -9.3375</t>
  </si>
  <si>
    <t>AGNA</t>
  </si>
  <si>
    <t>Nana Airport</t>
  </si>
  <si>
    <t>Star Harbor</t>
  </si>
  <si>
    <t>NAZ</t>
  </si>
  <si>
    <t>162.2049, -10.6758</t>
  </si>
  <si>
    <t>AGRC</t>
  </si>
  <si>
    <t>Ringi Cove Airport</t>
  </si>
  <si>
    <t>Ringi Cove</t>
  </si>
  <si>
    <t>RIN</t>
  </si>
  <si>
    <t>157.14300537109375, -8.12639045715332</t>
  </si>
  <si>
    <t>AGRM</t>
  </si>
  <si>
    <t>Ramata Airport</t>
  </si>
  <si>
    <t>Ramata</t>
  </si>
  <si>
    <t>RBV</t>
  </si>
  <si>
    <t>157.64300537109375, -8.168060302734375</t>
  </si>
  <si>
    <t>AGTI</t>
  </si>
  <si>
    <t>Tulaghi Heliport</t>
  </si>
  <si>
    <t>Tulaghi Island</t>
  </si>
  <si>
    <t>TLG</t>
  </si>
  <si>
    <t>160.149166667, -9.108</t>
  </si>
  <si>
    <t>AGY</t>
  </si>
  <si>
    <t>Argyle Downs Airport</t>
  </si>
  <si>
    <t>AU</t>
  </si>
  <si>
    <t>AU-WA</t>
  </si>
  <si>
    <t>Argyle Downs</t>
  </si>
  <si>
    <t>128.9245, -16.514</t>
  </si>
  <si>
    <t>AHJ</t>
  </si>
  <si>
    <t>Hongyuan Airport</t>
  </si>
  <si>
    <t>CN-51</t>
  </si>
  <si>
    <t>Aba</t>
  </si>
  <si>
    <t>ZUHY</t>
  </si>
  <si>
    <t>102.35224, 32.53154</t>
  </si>
  <si>
    <t>AHT</t>
  </si>
  <si>
    <t>Amchitka Army Airfield</t>
  </si>
  <si>
    <t>Amchitka Island</t>
  </si>
  <si>
    <t>PAHT</t>
  </si>
  <si>
    <t>179.259166667, 51.3777777778</t>
  </si>
  <si>
    <t>AHY</t>
  </si>
  <si>
    <t>Ambatolhy Airport</t>
  </si>
  <si>
    <t>MG</t>
  </si>
  <si>
    <t>MG-U</t>
  </si>
  <si>
    <t>Ambatolahy</t>
  </si>
  <si>
    <t>45.535, -20.015833333299998</t>
  </si>
  <si>
    <t>AIE</t>
  </si>
  <si>
    <t>Aiome Airport</t>
  </si>
  <si>
    <t>PG-MPM</t>
  </si>
  <si>
    <t>Aiome</t>
  </si>
  <si>
    <t>AYAO</t>
  </si>
  <si>
    <t>AIO</t>
  </si>
  <si>
    <t>144.7307003, -5.145699978</t>
  </si>
  <si>
    <t>AIH</t>
  </si>
  <si>
    <t>Aiambak Airport</t>
  </si>
  <si>
    <t>Aiambak</t>
  </si>
  <si>
    <t>AYAK</t>
  </si>
  <si>
    <t>AMB</t>
  </si>
  <si>
    <t>141.2675, -7.342777777779999</t>
  </si>
  <si>
    <t>AIP</t>
  </si>
  <si>
    <t>Ailinglaplap Airok Airport</t>
  </si>
  <si>
    <t>MH-ALL</t>
  </si>
  <si>
    <t>Bigatyelang Island</t>
  </si>
  <si>
    <t>AIC</t>
  </si>
  <si>
    <t>168.8257, 7.279422</t>
  </si>
  <si>
    <t>Mccarthy</t>
  </si>
  <si>
    <t>Bear Creek</t>
  </si>
  <si>
    <t>Nanwalek</t>
  </si>
  <si>
    <t>AK13</t>
  </si>
  <si>
    <t>Chena Hot Springs Airport</t>
  </si>
  <si>
    <t>Chena Hot Springs</t>
  </si>
  <si>
    <t>CEX</t>
  </si>
  <si>
    <t>-146.04699707, 65.0518035889</t>
  </si>
  <si>
    <t>AK26</t>
  </si>
  <si>
    <t>Solomon State Field</t>
  </si>
  <si>
    <t>SOL</t>
  </si>
  <si>
    <t>-164.4457, 64.5605</t>
  </si>
  <si>
    <t>AK33</t>
  </si>
  <si>
    <t>Herendeen Bay Airport</t>
  </si>
  <si>
    <t>Herendeen Bay</t>
  </si>
  <si>
    <t>HED</t>
  </si>
  <si>
    <t>-160.899002075, 55.801399231</t>
  </si>
  <si>
    <t>McGrath</t>
  </si>
  <si>
    <t>AK49</t>
  </si>
  <si>
    <t>TWE</t>
  </si>
  <si>
    <t>-164.798995972, 65.6792984009</t>
  </si>
  <si>
    <t>Port Alsworth</t>
  </si>
  <si>
    <t>AK56</t>
  </si>
  <si>
    <t>Tikchik Lodge Seaplane Base</t>
  </si>
  <si>
    <t>Tikchik</t>
  </si>
  <si>
    <t>KTH</t>
  </si>
  <si>
    <t>-158.477005005, 59.9631996155</t>
  </si>
  <si>
    <t>AK62</t>
  </si>
  <si>
    <t>Naukati Bay Seaplane Base</t>
  </si>
  <si>
    <t>Tuxekan Island</t>
  </si>
  <si>
    <t>NKI</t>
  </si>
  <si>
    <t>-133.227994, 55.849602</t>
  </si>
  <si>
    <t>ATM</t>
  </si>
  <si>
    <t>AK71</t>
  </si>
  <si>
    <t>Lonely Air Station</t>
  </si>
  <si>
    <t>Lonely</t>
  </si>
  <si>
    <t>PALN</t>
  </si>
  <si>
    <t>LNI</t>
  </si>
  <si>
    <t>-153.2420044, 70.91069794</t>
  </si>
  <si>
    <t>AK75</t>
  </si>
  <si>
    <t>Candle 2 Airport</t>
  </si>
  <si>
    <t>Candle</t>
  </si>
  <si>
    <t>CDL</t>
  </si>
  <si>
    <t>-161.925994873, 65.907699585</t>
  </si>
  <si>
    <t>AK81</t>
  </si>
  <si>
    <t>Amook Bay Seaplane Base</t>
  </si>
  <si>
    <t>Amook Bay</t>
  </si>
  <si>
    <t>AOS</t>
  </si>
  <si>
    <t>-153.815002441, 57.4715003967</t>
  </si>
  <si>
    <t>AK96</t>
  </si>
  <si>
    <t>Bartletts Airport</t>
  </si>
  <si>
    <t>Egegik</t>
  </si>
  <si>
    <t>BSZ</t>
  </si>
  <si>
    <t>-157.352005005, 58.2162017822</t>
  </si>
  <si>
    <t>AK97</t>
  </si>
  <si>
    <t>Boswell Bay Airport</t>
  </si>
  <si>
    <t>Boswell Bay</t>
  </si>
  <si>
    <t>BSW</t>
  </si>
  <si>
    <t>-146.145996094, 60.4230995178</t>
  </si>
  <si>
    <t>AKM</t>
  </si>
  <si>
    <t>Zakuoma Airport</t>
  </si>
  <si>
    <t>TD</t>
  </si>
  <si>
    <t>TD-SA</t>
  </si>
  <si>
    <t>ZaKouma</t>
  </si>
  <si>
    <t>19.8172222222, 10.8902777778</t>
  </si>
  <si>
    <t>AL</t>
  </si>
  <si>
    <t>AL-11</t>
  </si>
  <si>
    <t>Tirana</t>
  </si>
  <si>
    <t>XK</t>
  </si>
  <si>
    <t>XK-01</t>
  </si>
  <si>
    <t>Turkey Creek Airport</t>
  </si>
  <si>
    <t>AL73</t>
  </si>
  <si>
    <t>Sharpe Field</t>
  </si>
  <si>
    <t>TGE</t>
  </si>
  <si>
    <t>-85.7755966187, 32.4919013977</t>
  </si>
  <si>
    <t>ALZ</t>
  </si>
  <si>
    <t>Alitak Seaplane Base</t>
  </si>
  <si>
    <t>Lazy Bay</t>
  </si>
  <si>
    <t>-154.248001099, 56.8995018005</t>
  </si>
  <si>
    <t>AM</t>
  </si>
  <si>
    <t>AMC</t>
  </si>
  <si>
    <t>MX</t>
  </si>
  <si>
    <t>MX-SON</t>
  </si>
  <si>
    <t>MMPE</t>
  </si>
  <si>
    <t>PPE</t>
  </si>
  <si>
    <t>-113.305177, 31.351987</t>
  </si>
  <si>
    <t>AME</t>
  </si>
  <si>
    <t>Alto Molocue Airport</t>
  </si>
  <si>
    <t>MZ</t>
  </si>
  <si>
    <t>MZ-Q</t>
  </si>
  <si>
    <t>Alto Molocue</t>
  </si>
  <si>
    <t>37.6813888889, -15.6102777778</t>
  </si>
  <si>
    <t>AMF</t>
  </si>
  <si>
    <t>Ama Airport</t>
  </si>
  <si>
    <t>AYAA</t>
  </si>
  <si>
    <t>AMA</t>
  </si>
  <si>
    <t>141.67, -4.10111111111</t>
  </si>
  <si>
    <t>AMU</t>
  </si>
  <si>
    <t>Amanab Airport</t>
  </si>
  <si>
    <t>PG-SAN</t>
  </si>
  <si>
    <t>Amanab</t>
  </si>
  <si>
    <t>AYAM</t>
  </si>
  <si>
    <t>ANA</t>
  </si>
  <si>
    <t>141.214333333, -3.586</t>
  </si>
  <si>
    <t>AMY</t>
  </si>
  <si>
    <t>Ambatomainty Airport</t>
  </si>
  <si>
    <t>MG-M</t>
  </si>
  <si>
    <t>45.623888888900005, -17.6866666667</t>
  </si>
  <si>
    <t>AN01</t>
  </si>
  <si>
    <t>PW</t>
  </si>
  <si>
    <t>ANH</t>
  </si>
  <si>
    <t>Anuha Island Resort Airport</t>
  </si>
  <si>
    <t>Anhua Island</t>
  </si>
  <si>
    <t>160.225, -9.00138888889</t>
  </si>
  <si>
    <t>ANYN</t>
  </si>
  <si>
    <t>Nauru International Airport</t>
  </si>
  <si>
    <t>NR</t>
  </si>
  <si>
    <t>NR-14</t>
  </si>
  <si>
    <t>Yaren District</t>
  </si>
  <si>
    <t>INU</t>
  </si>
  <si>
    <t>166.919006, -0.547458</t>
  </si>
  <si>
    <t>ANZ</t>
  </si>
  <si>
    <t>Angus Downs Airport</t>
  </si>
  <si>
    <t>AU-NT</t>
  </si>
  <si>
    <t>Angus Downs Station</t>
  </si>
  <si>
    <t>132.2748, -25.0325</t>
  </si>
  <si>
    <t>AO</t>
  </si>
  <si>
    <t>AO-LSU</t>
  </si>
  <si>
    <t>Saurimo</t>
  </si>
  <si>
    <t>AO-CCU</t>
  </si>
  <si>
    <t>AO-BIE</t>
  </si>
  <si>
    <t>AO-0005</t>
  </si>
  <si>
    <t>Andulo Airport</t>
  </si>
  <si>
    <t>ANL</t>
  </si>
  <si>
    <t>16.710899353, -11.472299575800001</t>
  </si>
  <si>
    <t>AO-HUI</t>
  </si>
  <si>
    <t>AO-CNN</t>
  </si>
  <si>
    <t>Jamba Airport</t>
  </si>
  <si>
    <t>Jamba</t>
  </si>
  <si>
    <t>AO-MOX</t>
  </si>
  <si>
    <t>Luena Airport</t>
  </si>
  <si>
    <t>Luena</t>
  </si>
  <si>
    <t>AO-CUS</t>
  </si>
  <si>
    <t>AO-MAL</t>
  </si>
  <si>
    <t>AO-CNO</t>
  </si>
  <si>
    <t>AO-LNO</t>
  </si>
  <si>
    <t>AO-BGU</t>
  </si>
  <si>
    <t>AO-HUA</t>
  </si>
  <si>
    <t>AO-CNZ</t>
  </si>
  <si>
    <t>Cangamba Airport</t>
  </si>
  <si>
    <t>Cangamba</t>
  </si>
  <si>
    <t>CNZ</t>
  </si>
  <si>
    <t>19.861099, -13.7106</t>
  </si>
  <si>
    <t>AO-DRC</t>
  </si>
  <si>
    <t>Dirico Airport</t>
  </si>
  <si>
    <t>Dirico</t>
  </si>
  <si>
    <t>DRC</t>
  </si>
  <si>
    <t>20.7680606842041, -17.981924057006836</t>
  </si>
  <si>
    <t>AO-GGC</t>
  </si>
  <si>
    <t>Lumbala Airport</t>
  </si>
  <si>
    <t>Lumbala</t>
  </si>
  <si>
    <t>GGC</t>
  </si>
  <si>
    <t>22.5868206024, -12.6398773193</t>
  </si>
  <si>
    <t>AO-JMB</t>
  </si>
  <si>
    <t>JMB</t>
  </si>
  <si>
    <t>16.070148468017578, -14.698192596435547</t>
  </si>
  <si>
    <t>AO-KNP</t>
  </si>
  <si>
    <t>Capanda Airport</t>
  </si>
  <si>
    <t>Capanda</t>
  </si>
  <si>
    <t>FNCP</t>
  </si>
  <si>
    <t>KNP</t>
  </si>
  <si>
    <t>15.4553194046, -9.76937007904</t>
  </si>
  <si>
    <t>AO-NDF</t>
  </si>
  <si>
    <t>Ndalatandos Airport</t>
  </si>
  <si>
    <t>Ndalatandos</t>
  </si>
  <si>
    <t>NDF</t>
  </si>
  <si>
    <t>14.977242469787598, -9.275188446044922</t>
  </si>
  <si>
    <t>AOA</t>
  </si>
  <si>
    <t>Aroa Airport</t>
  </si>
  <si>
    <t>Agevairu</t>
  </si>
  <si>
    <t>146.8, -9.0254</t>
  </si>
  <si>
    <t>AOB</t>
  </si>
  <si>
    <t>Annanberg Airport</t>
  </si>
  <si>
    <t>ANB</t>
  </si>
  <si>
    <t>144.635833333, -4.90416666667</t>
  </si>
  <si>
    <t>AOD</t>
  </si>
  <si>
    <t>19.2874, 11.4773</t>
  </si>
  <si>
    <t>APP</t>
  </si>
  <si>
    <t>Asapa Airport</t>
  </si>
  <si>
    <t>APA</t>
  </si>
  <si>
    <t>148.103611111, -8.97916666667</t>
  </si>
  <si>
    <t>APR</t>
  </si>
  <si>
    <t>April River Airport</t>
  </si>
  <si>
    <t>April River</t>
  </si>
  <si>
    <t>AYPE</t>
  </si>
  <si>
    <t>142.540138889, -4.67666666667</t>
  </si>
  <si>
    <t>AQ-0002</t>
  </si>
  <si>
    <t>Troll Airfield</t>
  </si>
  <si>
    <t>Troll Station</t>
  </si>
  <si>
    <t>AT27</t>
  </si>
  <si>
    <t>QET</t>
  </si>
  <si>
    <t>2.455581, -71.95559</t>
  </si>
  <si>
    <t>BCE</t>
  </si>
  <si>
    <t>AQY</t>
  </si>
  <si>
    <t>Girdwood Airport</t>
  </si>
  <si>
    <t>Girdwood</t>
  </si>
  <si>
    <t>-149.126007, 60.966099</t>
  </si>
  <si>
    <t>AR</t>
  </si>
  <si>
    <t>AR-V</t>
  </si>
  <si>
    <t>AR-D</t>
  </si>
  <si>
    <t>Merlo</t>
  </si>
  <si>
    <t>RLO</t>
  </si>
  <si>
    <t>AR-0005</t>
  </si>
  <si>
    <t>Bragado Airport</t>
  </si>
  <si>
    <t>AR-B</t>
  </si>
  <si>
    <t>Bragado</t>
  </si>
  <si>
    <t>QRF</t>
  </si>
  <si>
    <t>BRA</t>
  </si>
  <si>
    <t>-60.4803, -35.144</t>
  </si>
  <si>
    <t>AR-G</t>
  </si>
  <si>
    <t>CCR</t>
  </si>
  <si>
    <t>AR-0007</t>
  </si>
  <si>
    <t>Caleta Olivia Airport</t>
  </si>
  <si>
    <t>AR-Z</t>
  </si>
  <si>
    <t>Caleta Olivia</t>
  </si>
  <si>
    <t>CVI</t>
  </si>
  <si>
    <t>CAO</t>
  </si>
  <si>
    <t>-67.5186004639, -46.4318008423</t>
  </si>
  <si>
    <t>AR-H</t>
  </si>
  <si>
    <t>Resistencia</t>
  </si>
  <si>
    <t>RES</t>
  </si>
  <si>
    <t>AR-0009</t>
  </si>
  <si>
    <t>Charata Airport</t>
  </si>
  <si>
    <t>Charata</t>
  </si>
  <si>
    <t>CNT</t>
  </si>
  <si>
    <t>CHA</t>
  </si>
  <si>
    <t>-61.2103, -27.2164</t>
  </si>
  <si>
    <t>AR-0010</t>
  </si>
  <si>
    <t>General Villegas Airport</t>
  </si>
  <si>
    <t>General Villegas</t>
  </si>
  <si>
    <t>VGS</t>
  </si>
  <si>
    <t>GAS</t>
  </si>
  <si>
    <t>-63, -35</t>
  </si>
  <si>
    <t>AR-0011</t>
  </si>
  <si>
    <t>Los Menucos Airport</t>
  </si>
  <si>
    <t>AR-R</t>
  </si>
  <si>
    <t>Los Menucos</t>
  </si>
  <si>
    <t>LMD</t>
  </si>
  <si>
    <t>MCO</t>
  </si>
  <si>
    <t>-68.074699, -40.817699</t>
  </si>
  <si>
    <t>AR-S</t>
  </si>
  <si>
    <t>OGB</t>
  </si>
  <si>
    <t>AR-T</t>
  </si>
  <si>
    <t>GAI</t>
  </si>
  <si>
    <t>AR-0015</t>
  </si>
  <si>
    <t>SZQ</t>
  </si>
  <si>
    <t>-60.448299407958984, -26.815799713134766</t>
  </si>
  <si>
    <t>San Antonio Oeste</t>
  </si>
  <si>
    <t>OES</t>
  </si>
  <si>
    <t>AR-0017</t>
  </si>
  <si>
    <t>Valcheta Airport</t>
  </si>
  <si>
    <t>Valcheta</t>
  </si>
  <si>
    <t>VCF</t>
  </si>
  <si>
    <t>VAL</t>
  </si>
  <si>
    <t>-66.1500015259, -40.7000007629</t>
  </si>
  <si>
    <t>Villa Mercedes</t>
  </si>
  <si>
    <t>CED</t>
  </si>
  <si>
    <t>AR-U</t>
  </si>
  <si>
    <t>Comodoro Rivadavia</t>
  </si>
  <si>
    <t>ICO</t>
  </si>
  <si>
    <t>AR-X</t>
  </si>
  <si>
    <t>HMB</t>
  </si>
  <si>
    <t>ION</t>
  </si>
  <si>
    <t>BOE</t>
  </si>
  <si>
    <t>Bahia Blanca</t>
  </si>
  <si>
    <t>BHB</t>
  </si>
  <si>
    <t>BAL</t>
  </si>
  <si>
    <t>CIP</t>
  </si>
  <si>
    <t>Olavarria</t>
  </si>
  <si>
    <t>OLC</t>
  </si>
  <si>
    <t>Tandil</t>
  </si>
  <si>
    <t>AR-M</t>
  </si>
  <si>
    <t>RAE</t>
  </si>
  <si>
    <t>UNE</t>
  </si>
  <si>
    <t>GIL</t>
  </si>
  <si>
    <t>ALR</t>
  </si>
  <si>
    <t>SEZ</t>
  </si>
  <si>
    <t>ALL</t>
  </si>
  <si>
    <t>AGR</t>
  </si>
  <si>
    <t>AR-Q</t>
  </si>
  <si>
    <t>ALU</t>
  </si>
  <si>
    <t>AVA</t>
  </si>
  <si>
    <t>AR-W</t>
  </si>
  <si>
    <t>Corrientes</t>
  </si>
  <si>
    <t>AVR</t>
  </si>
  <si>
    <t>RVA</t>
  </si>
  <si>
    <t>HBA</t>
  </si>
  <si>
    <t>Santa Cruz</t>
  </si>
  <si>
    <t>HES</t>
  </si>
  <si>
    <t>CIF</t>
  </si>
  <si>
    <t>ARB</t>
  </si>
  <si>
    <t>ARY</t>
  </si>
  <si>
    <t>AR-C</t>
  </si>
  <si>
    <t>Buenos Aires</t>
  </si>
  <si>
    <t>HAU</t>
  </si>
  <si>
    <t>AVL</t>
  </si>
  <si>
    <t>Ayacucho Airport</t>
  </si>
  <si>
    <t>Ayacucho</t>
  </si>
  <si>
    <t>AYA</t>
  </si>
  <si>
    <t>Pilar</t>
  </si>
  <si>
    <t>AR-L</t>
  </si>
  <si>
    <t>CBB</t>
  </si>
  <si>
    <t>BDO</t>
  </si>
  <si>
    <t>AR-E</t>
  </si>
  <si>
    <t>MDB</t>
  </si>
  <si>
    <t>LEN</t>
  </si>
  <si>
    <t>MBL</t>
  </si>
  <si>
    <t>DEZ</t>
  </si>
  <si>
    <t>Junin</t>
  </si>
  <si>
    <t>BOM</t>
  </si>
  <si>
    <t>AR-N</t>
  </si>
  <si>
    <t>Posadas</t>
  </si>
  <si>
    <t>PBO</t>
  </si>
  <si>
    <t>BPS</t>
  </si>
  <si>
    <t>Gualeguaychu</t>
  </si>
  <si>
    <t>GLM</t>
  </si>
  <si>
    <t>CBD</t>
  </si>
  <si>
    <t>HIT</t>
  </si>
  <si>
    <t>Cordoba</t>
  </si>
  <si>
    <t>HMO</t>
  </si>
  <si>
    <t>CNS</t>
  </si>
  <si>
    <t>GOM</t>
  </si>
  <si>
    <t>SQI</t>
  </si>
  <si>
    <t>CNA</t>
  </si>
  <si>
    <t>CTS</t>
  </si>
  <si>
    <t>VDA</t>
  </si>
  <si>
    <t>HUE</t>
  </si>
  <si>
    <t>CSR</t>
  </si>
  <si>
    <t>CNO</t>
  </si>
  <si>
    <t>ILD</t>
  </si>
  <si>
    <t>HCN</t>
  </si>
  <si>
    <t>AR-A</t>
  </si>
  <si>
    <t>Salta</t>
  </si>
  <si>
    <t>General Pico</t>
  </si>
  <si>
    <t>CHR</t>
  </si>
  <si>
    <t>CHJ</t>
  </si>
  <si>
    <t>CLD</t>
  </si>
  <si>
    <t>MUS</t>
  </si>
  <si>
    <t>CHO</t>
  </si>
  <si>
    <t>HVM</t>
  </si>
  <si>
    <t>Colon Airport</t>
  </si>
  <si>
    <t>CON</t>
  </si>
  <si>
    <t>CLN</t>
  </si>
  <si>
    <t>HLL</t>
  </si>
  <si>
    <t>CDU</t>
  </si>
  <si>
    <t>Concordia</t>
  </si>
  <si>
    <t>CRD</t>
  </si>
  <si>
    <t>DOR</t>
  </si>
  <si>
    <t>PRI</t>
  </si>
  <si>
    <t>BTS</t>
  </si>
  <si>
    <t>Cruz Alta</t>
  </si>
  <si>
    <t>ALT</t>
  </si>
  <si>
    <t>Curuzu Cuatia</t>
  </si>
  <si>
    <t>CZU</t>
  </si>
  <si>
    <t>HLP</t>
  </si>
  <si>
    <t>DAR</t>
  </si>
  <si>
    <t>FUN</t>
  </si>
  <si>
    <t>DTE</t>
  </si>
  <si>
    <t>AGC</t>
  </si>
  <si>
    <t>DRA</t>
  </si>
  <si>
    <t>EGO</t>
  </si>
  <si>
    <t>EML</t>
  </si>
  <si>
    <t>Santa Rosa</t>
  </si>
  <si>
    <t>ELP</t>
  </si>
  <si>
    <t>ETB</t>
  </si>
  <si>
    <t>ELZ</t>
  </si>
  <si>
    <t>ESN</t>
  </si>
  <si>
    <t>ERT</t>
  </si>
  <si>
    <t>HTL</t>
  </si>
  <si>
    <t>CHC</t>
  </si>
  <si>
    <t>Alto Rio Senguerr</t>
  </si>
  <si>
    <t>BLC</t>
  </si>
  <si>
    <t>HSJ</t>
  </si>
  <si>
    <t>HTS</t>
  </si>
  <si>
    <t>Rio Cuarto</t>
  </si>
  <si>
    <t>RIE</t>
  </si>
  <si>
    <t>FAE</t>
  </si>
  <si>
    <t>AR-P</t>
  </si>
  <si>
    <t>Formosa</t>
  </si>
  <si>
    <t>FOR</t>
  </si>
  <si>
    <t>SRE</t>
  </si>
  <si>
    <t>HFA</t>
  </si>
  <si>
    <t>SER</t>
  </si>
  <si>
    <t>GVA</t>
  </si>
  <si>
    <t>GBE</t>
  </si>
  <si>
    <t>LAM</t>
  </si>
  <si>
    <t>GLH</t>
  </si>
  <si>
    <t>LEV</t>
  </si>
  <si>
    <t>MAD</t>
  </si>
  <si>
    <t>GPO</t>
  </si>
  <si>
    <t>PNT</t>
  </si>
  <si>
    <t>GRZ</t>
  </si>
  <si>
    <t>GNV</t>
  </si>
  <si>
    <t>GOZ</t>
  </si>
  <si>
    <t>Goya</t>
  </si>
  <si>
    <t>GYA</t>
  </si>
  <si>
    <t>Guadalupe Airport</t>
  </si>
  <si>
    <t>HLI</t>
  </si>
  <si>
    <t>HAB</t>
  </si>
  <si>
    <t>HRI</t>
  </si>
  <si>
    <t>HAD</t>
  </si>
  <si>
    <t>HAM</t>
  </si>
  <si>
    <t>HHW</t>
  </si>
  <si>
    <t>HDS</t>
  </si>
  <si>
    <t>HPE</t>
  </si>
  <si>
    <t>HSH</t>
  </si>
  <si>
    <t>HUG</t>
  </si>
  <si>
    <t>HUI</t>
  </si>
  <si>
    <t>IGL</t>
  </si>
  <si>
    <t>ADT</t>
  </si>
  <si>
    <t>IAL</t>
  </si>
  <si>
    <t>ROH</t>
  </si>
  <si>
    <t>HSM</t>
  </si>
  <si>
    <t>GIT</t>
  </si>
  <si>
    <t>JAR</t>
  </si>
  <si>
    <t>JDA</t>
  </si>
  <si>
    <t>JGA</t>
  </si>
  <si>
    <t>HAC</t>
  </si>
  <si>
    <t>JCM</t>
  </si>
  <si>
    <t>FAG</t>
  </si>
  <si>
    <t>LAU</t>
  </si>
  <si>
    <t>HCA</t>
  </si>
  <si>
    <t>HLC</t>
  </si>
  <si>
    <t>AR-J</t>
  </si>
  <si>
    <t>AJA</t>
  </si>
  <si>
    <t>CSQ</t>
  </si>
  <si>
    <t>HLM</t>
  </si>
  <si>
    <t>MEZ</t>
  </si>
  <si>
    <t>HMI</t>
  </si>
  <si>
    <t>LNV</t>
  </si>
  <si>
    <t>La Paz</t>
  </si>
  <si>
    <t>LAZ</t>
  </si>
  <si>
    <t>PEL</t>
  </si>
  <si>
    <t>HLS</t>
  </si>
  <si>
    <t>LAB</t>
  </si>
  <si>
    <t>BAI</t>
  </si>
  <si>
    <t>HLE</t>
  </si>
  <si>
    <t>Esquel</t>
  </si>
  <si>
    <t>LZA</t>
  </si>
  <si>
    <t>LNH</t>
  </si>
  <si>
    <t>LDG</t>
  </si>
  <si>
    <t>HLT</t>
  </si>
  <si>
    <t>BLL</t>
  </si>
  <si>
    <t>LRS</t>
  </si>
  <si>
    <t>LVL</t>
  </si>
  <si>
    <t>HBE</t>
  </si>
  <si>
    <t>LEO</t>
  </si>
  <si>
    <t>LJN</t>
  </si>
  <si>
    <t>Lincoln Airport</t>
  </si>
  <si>
    <t>LIN</t>
  </si>
  <si>
    <t>El Mirador</t>
  </si>
  <si>
    <t>LBI</t>
  </si>
  <si>
    <t>NIK</t>
  </si>
  <si>
    <t>BOS</t>
  </si>
  <si>
    <t>LCD</t>
  </si>
  <si>
    <t>HLF</t>
  </si>
  <si>
    <t>Los Perales Airport</t>
  </si>
  <si>
    <t>Las Heras</t>
  </si>
  <si>
    <t>LHP</t>
  </si>
  <si>
    <t>TUT</t>
  </si>
  <si>
    <t>MAC</t>
  </si>
  <si>
    <t>MPU</t>
  </si>
  <si>
    <t>HMA</t>
  </si>
  <si>
    <t>MSP</t>
  </si>
  <si>
    <t>HME</t>
  </si>
  <si>
    <t>Mercedes Airport</t>
  </si>
  <si>
    <t>MRD</t>
  </si>
  <si>
    <t>IAA</t>
  </si>
  <si>
    <t>MTN</t>
  </si>
  <si>
    <t>MCL</t>
  </si>
  <si>
    <t>MAI</t>
  </si>
  <si>
    <t>MTL</t>
  </si>
  <si>
    <t>UEN</t>
  </si>
  <si>
    <t>HRR</t>
  </si>
  <si>
    <t>MTR</t>
  </si>
  <si>
    <t>NVR</t>
  </si>
  <si>
    <t>NOG</t>
  </si>
  <si>
    <t>HAI</t>
  </si>
  <si>
    <t>OLV</t>
  </si>
  <si>
    <t>HOB</t>
  </si>
  <si>
    <t>HPN</t>
  </si>
  <si>
    <t>Parana</t>
  </si>
  <si>
    <t>PNA</t>
  </si>
  <si>
    <t>MPH</t>
  </si>
  <si>
    <t>URO</t>
  </si>
  <si>
    <t>PNR</t>
  </si>
  <si>
    <t>PBE</t>
  </si>
  <si>
    <t>PUA</t>
  </si>
  <si>
    <t>Rosario</t>
  </si>
  <si>
    <t>ROP</t>
  </si>
  <si>
    <t>PST</t>
  </si>
  <si>
    <t>PLT</t>
  </si>
  <si>
    <t>HRA</t>
  </si>
  <si>
    <t>HRM</t>
  </si>
  <si>
    <t>RAI</t>
  </si>
  <si>
    <t>Rawson</t>
  </si>
  <si>
    <t>RAW</t>
  </si>
  <si>
    <t>ENV</t>
  </si>
  <si>
    <t>Rio Gallegos</t>
  </si>
  <si>
    <t>RGR</t>
  </si>
  <si>
    <t>RVD</t>
  </si>
  <si>
    <t>RJA</t>
  </si>
  <si>
    <t>FRO</t>
  </si>
  <si>
    <t>ROT</t>
  </si>
  <si>
    <t>RUF</t>
  </si>
  <si>
    <t>SLO</t>
  </si>
  <si>
    <t>Salto</t>
  </si>
  <si>
    <t>SLT</t>
  </si>
  <si>
    <t>SBE</t>
  </si>
  <si>
    <t>SCT</t>
  </si>
  <si>
    <t>FRA</t>
  </si>
  <si>
    <t>HIL</t>
  </si>
  <si>
    <t>HRC</t>
  </si>
  <si>
    <t>SJT</t>
  </si>
  <si>
    <t>STI</t>
  </si>
  <si>
    <t>SMM</t>
  </si>
  <si>
    <t>Sierra Grande</t>
  </si>
  <si>
    <t>BDR</t>
  </si>
  <si>
    <t>San Vicente Airport</t>
  </si>
  <si>
    <t>VTE</t>
  </si>
  <si>
    <t>HSG</t>
  </si>
  <si>
    <t>HFS</t>
  </si>
  <si>
    <t>Mar del Plata</t>
  </si>
  <si>
    <t>HUU</t>
  </si>
  <si>
    <t>AR-Y</t>
  </si>
  <si>
    <t>MTS</t>
  </si>
  <si>
    <t>MRS</t>
  </si>
  <si>
    <t>STD</t>
  </si>
  <si>
    <t>AR-0346</t>
  </si>
  <si>
    <t>Sunchales Aeroclub Airport</t>
  </si>
  <si>
    <t>Sunchales</t>
  </si>
  <si>
    <t>SAFS</t>
  </si>
  <si>
    <t>NCJ</t>
  </si>
  <si>
    <t>SCA</t>
  </si>
  <si>
    <t>-61.5283, -30.9575</t>
  </si>
  <si>
    <t>HTA</t>
  </si>
  <si>
    <t>Chubut</t>
  </si>
  <si>
    <t>TEC</t>
  </si>
  <si>
    <t>HMY</t>
  </si>
  <si>
    <t>TLS</t>
  </si>
  <si>
    <t>TOR</t>
  </si>
  <si>
    <t>TOS</t>
  </si>
  <si>
    <t>HLU</t>
  </si>
  <si>
    <t>AR-K</t>
  </si>
  <si>
    <t>HRE</t>
  </si>
  <si>
    <t>HCR</t>
  </si>
  <si>
    <t>HPG</t>
  </si>
  <si>
    <t>HCC</t>
  </si>
  <si>
    <t>HRT</t>
  </si>
  <si>
    <t>HAT</t>
  </si>
  <si>
    <t>HMT</t>
  </si>
  <si>
    <t>TCM</t>
  </si>
  <si>
    <t>URD</t>
  </si>
  <si>
    <t>MAY</t>
  </si>
  <si>
    <t>VER</t>
  </si>
  <si>
    <t>VNA</t>
  </si>
  <si>
    <t>Victoria Airport</t>
  </si>
  <si>
    <t>VIC</t>
  </si>
  <si>
    <t>VCA</t>
  </si>
  <si>
    <t>VDR</t>
  </si>
  <si>
    <t>VRU</t>
  </si>
  <si>
    <t>ATE</t>
  </si>
  <si>
    <t>IBA</t>
  </si>
  <si>
    <t>SJB</t>
  </si>
  <si>
    <t>Buenos Aires Airport</t>
  </si>
  <si>
    <t>BEX</t>
  </si>
  <si>
    <t>TBL</t>
  </si>
  <si>
    <t>RSA</t>
  </si>
  <si>
    <t>AR-0390</t>
  </si>
  <si>
    <t>Carmen De Patagones Airport</t>
  </si>
  <si>
    <t>Carmen de Patagones</t>
  </si>
  <si>
    <t>CPG</t>
  </si>
  <si>
    <t>PAT</t>
  </si>
  <si>
    <t>-62.9803, -40.7781</t>
  </si>
  <si>
    <t>MPP</t>
  </si>
  <si>
    <t>TIR</t>
  </si>
  <si>
    <t>CCP</t>
  </si>
  <si>
    <t>SEN</t>
  </si>
  <si>
    <t>CDI</t>
  </si>
  <si>
    <t>BAD</t>
  </si>
  <si>
    <t>GOC</t>
  </si>
  <si>
    <t>CHT</t>
  </si>
  <si>
    <t>UEL</t>
  </si>
  <si>
    <t>VLL</t>
  </si>
  <si>
    <t>Monte Caseros</t>
  </si>
  <si>
    <t>MCP</t>
  </si>
  <si>
    <t>TOT</t>
  </si>
  <si>
    <t>HUM</t>
  </si>
  <si>
    <t>CLM</t>
  </si>
  <si>
    <t>PRA</t>
  </si>
  <si>
    <t>GLP</t>
  </si>
  <si>
    <t>PLS</t>
  </si>
  <si>
    <t>ELL</t>
  </si>
  <si>
    <t>TSV</t>
  </si>
  <si>
    <t>MSR</t>
  </si>
  <si>
    <t>LVM</t>
  </si>
  <si>
    <t>TEO</t>
  </si>
  <si>
    <t>SMF</t>
  </si>
  <si>
    <t>BOG</t>
  </si>
  <si>
    <t>PRC</t>
  </si>
  <si>
    <t>MON</t>
  </si>
  <si>
    <t>GBL</t>
  </si>
  <si>
    <t>SMT</t>
  </si>
  <si>
    <t>LVR</t>
  </si>
  <si>
    <t>UAE</t>
  </si>
  <si>
    <t>GTE</t>
  </si>
  <si>
    <t>BHT</t>
  </si>
  <si>
    <t>Necochea</t>
  </si>
  <si>
    <t>NEI</t>
  </si>
  <si>
    <t>ALC</t>
  </si>
  <si>
    <t>LLE</t>
  </si>
  <si>
    <t>PLL</t>
  </si>
  <si>
    <t>PAS</t>
  </si>
  <si>
    <t>MLA</t>
  </si>
  <si>
    <t>LMP</t>
  </si>
  <si>
    <t>Tres Arroyos</t>
  </si>
  <si>
    <t>YOP</t>
  </si>
  <si>
    <t>LPP</t>
  </si>
  <si>
    <t>PUP</t>
  </si>
  <si>
    <t>PEP</t>
  </si>
  <si>
    <t>PDA</t>
  </si>
  <si>
    <t>GDO</t>
  </si>
  <si>
    <t>SLG</t>
  </si>
  <si>
    <t>CAY</t>
  </si>
  <si>
    <t>SGE</t>
  </si>
  <si>
    <t>San Ignacio Airport</t>
  </si>
  <si>
    <t>JLA</t>
  </si>
  <si>
    <t>SJD</t>
  </si>
  <si>
    <t>SLY</t>
  </si>
  <si>
    <t>SSK</t>
  </si>
  <si>
    <t>AR-0462</t>
  </si>
  <si>
    <t>Termal Airport</t>
  </si>
  <si>
    <t>SARS</t>
  </si>
  <si>
    <t>PRQ</t>
  </si>
  <si>
    <t>PSP</t>
  </si>
  <si>
    <t>-60.492222, -26.753611</t>
  </si>
  <si>
    <t>MCT</t>
  </si>
  <si>
    <t>SCF</t>
  </si>
  <si>
    <t>YPY</t>
  </si>
  <si>
    <t>HBR</t>
  </si>
  <si>
    <t>HIS</t>
  </si>
  <si>
    <t>HSP</t>
  </si>
  <si>
    <t>HEM</t>
  </si>
  <si>
    <t>HSN</t>
  </si>
  <si>
    <t>HBD</t>
  </si>
  <si>
    <t>Mendoza</t>
  </si>
  <si>
    <t>HYC</t>
  </si>
  <si>
    <t>HLA</t>
  </si>
  <si>
    <t>GAR</t>
  </si>
  <si>
    <t>ACM</t>
  </si>
  <si>
    <t>HGA</t>
  </si>
  <si>
    <t>ATN</t>
  </si>
  <si>
    <t>PAZ</t>
  </si>
  <si>
    <t>AR-0494</t>
  </si>
  <si>
    <t>Colonia Sarmiento Airport</t>
  </si>
  <si>
    <t>Sarmiento</t>
  </si>
  <si>
    <t>OLN</t>
  </si>
  <si>
    <t>STO</t>
  </si>
  <si>
    <t>-68.999841, -45.582371</t>
  </si>
  <si>
    <t>ELX</t>
  </si>
  <si>
    <t>Sara Airport</t>
  </si>
  <si>
    <t>COA</t>
  </si>
  <si>
    <t>BLA</t>
  </si>
  <si>
    <t>CCI</t>
  </si>
  <si>
    <t>RST</t>
  </si>
  <si>
    <t>CFU</t>
  </si>
  <si>
    <t>CTP</t>
  </si>
  <si>
    <t>ACB</t>
  </si>
  <si>
    <t>CAM</t>
  </si>
  <si>
    <t>CLE</t>
  </si>
  <si>
    <t>CII</t>
  </si>
  <si>
    <t>ESR</t>
  </si>
  <si>
    <t>TDB</t>
  </si>
  <si>
    <t>SLV</t>
  </si>
  <si>
    <t>FLH</t>
  </si>
  <si>
    <t>HGS</t>
  </si>
  <si>
    <t>IVL</t>
  </si>
  <si>
    <t>LCC</t>
  </si>
  <si>
    <t>LRE</t>
  </si>
  <si>
    <t>LLA</t>
  </si>
  <si>
    <t>LDA</t>
  </si>
  <si>
    <t>NPA</t>
  </si>
  <si>
    <t>NST</t>
  </si>
  <si>
    <t>PEN</t>
  </si>
  <si>
    <t>PSA</t>
  </si>
  <si>
    <t>PCA</t>
  </si>
  <si>
    <t>ROB</t>
  </si>
  <si>
    <t>RBS</t>
  </si>
  <si>
    <t>SAB</t>
  </si>
  <si>
    <t>SGV</t>
  </si>
  <si>
    <t>San Javier</t>
  </si>
  <si>
    <t>SJR</t>
  </si>
  <si>
    <t>SMS</t>
  </si>
  <si>
    <t>SCL</t>
  </si>
  <si>
    <t>SLP</t>
  </si>
  <si>
    <t>CDA</t>
  </si>
  <si>
    <t>SFN</t>
  </si>
  <si>
    <t>TEV</t>
  </si>
  <si>
    <t>TIO</t>
  </si>
  <si>
    <t>SGI</t>
  </si>
  <si>
    <t>ELC</t>
  </si>
  <si>
    <t>MSA</t>
  </si>
  <si>
    <t>VNR</t>
  </si>
  <si>
    <t>VNS</t>
  </si>
  <si>
    <t>HBI</t>
  </si>
  <si>
    <t>HBT</t>
  </si>
  <si>
    <t>AR-F</t>
  </si>
  <si>
    <t>La Rioja</t>
  </si>
  <si>
    <t>HLR</t>
  </si>
  <si>
    <t>HPT</t>
  </si>
  <si>
    <t>Santiago del Estero</t>
  </si>
  <si>
    <t>HET</t>
  </si>
  <si>
    <t>HVA</t>
  </si>
  <si>
    <t>AUL</t>
  </si>
  <si>
    <t>ADU</t>
  </si>
  <si>
    <t>BMO</t>
  </si>
  <si>
    <t>CCM</t>
  </si>
  <si>
    <t>CCO</t>
  </si>
  <si>
    <t>CTA</t>
  </si>
  <si>
    <t>MOI</t>
  </si>
  <si>
    <t>CIT</t>
  </si>
  <si>
    <t>AII</t>
  </si>
  <si>
    <t>GSE</t>
  </si>
  <si>
    <t>NAN</t>
  </si>
  <si>
    <t>LAN</t>
  </si>
  <si>
    <t>CEJ</t>
  </si>
  <si>
    <t>LRT</t>
  </si>
  <si>
    <t>MAB</t>
  </si>
  <si>
    <t>PAN</t>
  </si>
  <si>
    <t>PSV</t>
  </si>
  <si>
    <t>LAE</t>
  </si>
  <si>
    <t>SAF</t>
  </si>
  <si>
    <t>ANI</t>
  </si>
  <si>
    <t>Reconquista</t>
  </si>
  <si>
    <t>Crossett</t>
  </si>
  <si>
    <t>Walnut Ridge</t>
  </si>
  <si>
    <t>Blytheville</t>
  </si>
  <si>
    <t>ARP</t>
  </si>
  <si>
    <t>Aragip Airport</t>
  </si>
  <si>
    <t>PG-MBA</t>
  </si>
  <si>
    <t>AGP</t>
  </si>
  <si>
    <t>149.483333333, -9.88333333333</t>
  </si>
  <si>
    <t>ARX</t>
  </si>
  <si>
    <t>Asbury Park Neptune Air Terminal</t>
  </si>
  <si>
    <t>Asbury Park</t>
  </si>
  <si>
    <t>-74.0908333333, 40.2193055556</t>
  </si>
  <si>
    <t>AS-TAV</t>
  </si>
  <si>
    <t>Tau Airport</t>
  </si>
  <si>
    <t>AS-U-A</t>
  </si>
  <si>
    <t>Tau Village</t>
  </si>
  <si>
    <t>TAV</t>
  </si>
  <si>
    <t>HI36</t>
  </si>
  <si>
    <t>-169.511001587, -14.2292003632</t>
  </si>
  <si>
    <t>ASZ</t>
  </si>
  <si>
    <t>Asirim Airport</t>
  </si>
  <si>
    <t>PG-WBK</t>
  </si>
  <si>
    <t>ASM</t>
  </si>
  <si>
    <t>150.368611111, -6.009722222220001</t>
  </si>
  <si>
    <t>AT</t>
  </si>
  <si>
    <t>AT-4</t>
  </si>
  <si>
    <t>AT-8</t>
  </si>
  <si>
    <t>Namatanai Airport</t>
  </si>
  <si>
    <t>PG-NIK</t>
  </si>
  <si>
    <t>Namatanai</t>
  </si>
  <si>
    <t>AYNX</t>
  </si>
  <si>
    <t>NTI</t>
  </si>
  <si>
    <t>152.438, -3.6695</t>
  </si>
  <si>
    <t>ATP</t>
  </si>
  <si>
    <t>Aitape Airport</t>
  </si>
  <si>
    <t>Aitape</t>
  </si>
  <si>
    <t>AYAI</t>
  </si>
  <si>
    <t>APE</t>
  </si>
  <si>
    <t>142.346805556, -3.1436111111100002</t>
  </si>
  <si>
    <t>Harrismith Airport</t>
  </si>
  <si>
    <t>Harrismith</t>
  </si>
  <si>
    <t>AU-SA</t>
  </si>
  <si>
    <t>AU-NSW</t>
  </si>
  <si>
    <t>AU-TAS</t>
  </si>
  <si>
    <t>Karijini National Park</t>
  </si>
  <si>
    <t>AU-VIC</t>
  </si>
  <si>
    <t>AU-QLD</t>
  </si>
  <si>
    <t>Nain</t>
  </si>
  <si>
    <t>West Wyalong</t>
  </si>
  <si>
    <t>Brisbane</t>
  </si>
  <si>
    <t>Inverell</t>
  </si>
  <si>
    <t>Lismore</t>
  </si>
  <si>
    <t>LMO</t>
  </si>
  <si>
    <t>LIH</t>
  </si>
  <si>
    <t>AU-0081</t>
  </si>
  <si>
    <t>Lady Elliot Island Airstrip</t>
  </si>
  <si>
    <t>Lady Elliot Island</t>
  </si>
  <si>
    <t>LYT</t>
  </si>
  <si>
    <t>152.7156, -24.1129</t>
  </si>
  <si>
    <t>ORB</t>
  </si>
  <si>
    <t>HCM</t>
  </si>
  <si>
    <t>GMI</t>
  </si>
  <si>
    <t>Gold Coast</t>
  </si>
  <si>
    <t>GDD</t>
  </si>
  <si>
    <t>Rockhampton</t>
  </si>
  <si>
    <t>Geraldton</t>
  </si>
  <si>
    <t>Biloela</t>
  </si>
  <si>
    <t>AU-ACT</t>
  </si>
  <si>
    <t>Canberra</t>
  </si>
  <si>
    <t>Moranbah</t>
  </si>
  <si>
    <t>Bathurst</t>
  </si>
  <si>
    <t>AU-AGW</t>
  </si>
  <si>
    <t>Agnew Airport</t>
  </si>
  <si>
    <t>Agnew</t>
  </si>
  <si>
    <t>AGW</t>
  </si>
  <si>
    <t>142.1490020751953, -12.145600318908691</t>
  </si>
  <si>
    <t>AU-AYD</t>
  </si>
  <si>
    <t>Alroy Downs Airport</t>
  </si>
  <si>
    <t>Alroy Downs</t>
  </si>
  <si>
    <t>AYD</t>
  </si>
  <si>
    <t>136.07899475097656, -19.290800094604492</t>
  </si>
  <si>
    <t>AU-BYX</t>
  </si>
  <si>
    <t>Baniyala Airport</t>
  </si>
  <si>
    <t>Baniyala</t>
  </si>
  <si>
    <t>BYX</t>
  </si>
  <si>
    <t>136.227005005, -13.19810009</t>
  </si>
  <si>
    <t>AU-COB</t>
  </si>
  <si>
    <t>Coolibah Airport</t>
  </si>
  <si>
    <t>Coolibah</t>
  </si>
  <si>
    <t>COB</t>
  </si>
  <si>
    <t>130.96200561523438, -15.548299789428711</t>
  </si>
  <si>
    <t>AU-CRJ</t>
  </si>
  <si>
    <t>Coorabie Airport</t>
  </si>
  <si>
    <t>Coorabie</t>
  </si>
  <si>
    <t>CRJ</t>
  </si>
  <si>
    <t>132.29600524902344, -31.894399642944336</t>
  </si>
  <si>
    <t>AU-CRY</t>
  </si>
  <si>
    <t>Carlton Hill Airport</t>
  </si>
  <si>
    <t>Carlton Hill</t>
  </si>
  <si>
    <t>CRY</t>
  </si>
  <si>
    <t>128.53399658203125, -15.501899719238281</t>
  </si>
  <si>
    <t>AU-CSD</t>
  </si>
  <si>
    <t>Cresswell Downs Airport</t>
  </si>
  <si>
    <t>Cresswell Downs</t>
  </si>
  <si>
    <t>CSD</t>
  </si>
  <si>
    <t>135.91600036621094, -17.947999954223633</t>
  </si>
  <si>
    <t>AU-DYM</t>
  </si>
  <si>
    <t>Diamantina Lakes Airport</t>
  </si>
  <si>
    <t>Diamantina Lakes</t>
  </si>
  <si>
    <t>DYM</t>
  </si>
  <si>
    <t>141.14500427246094, -23.761699676513672</t>
  </si>
  <si>
    <t>AU-HIS</t>
  </si>
  <si>
    <t>Hayman Island Resort Seaplane Base</t>
  </si>
  <si>
    <t>Hayman Island</t>
  </si>
  <si>
    <t>148.88099670410156, -20.059999465942383</t>
  </si>
  <si>
    <t>AU-HLV</t>
  </si>
  <si>
    <t>Helenvale Airport</t>
  </si>
  <si>
    <t>Helenvale</t>
  </si>
  <si>
    <t>HLV</t>
  </si>
  <si>
    <t>145.21499633789062, -15.685799598693848</t>
  </si>
  <si>
    <t>AU-KBD</t>
  </si>
  <si>
    <t>Kimberley Downs Airport</t>
  </si>
  <si>
    <t>Kimberley Downs</t>
  </si>
  <si>
    <t>KBD</t>
  </si>
  <si>
    <t>124.3550033569336, -17.39780044555664</t>
  </si>
  <si>
    <t>AU-KGR</t>
  </si>
  <si>
    <t>Kulgera Airport</t>
  </si>
  <si>
    <t>Kulgera</t>
  </si>
  <si>
    <t>KGR</t>
  </si>
  <si>
    <t>133.29200744628906, -25.84280014038086</t>
  </si>
  <si>
    <t>AU-MWY</t>
  </si>
  <si>
    <t>Miranda Downs Airport</t>
  </si>
  <si>
    <t>Miranda Downs</t>
  </si>
  <si>
    <t>YMIR</t>
  </si>
  <si>
    <t>MWY</t>
  </si>
  <si>
    <t>141.886002, -17.328899</t>
  </si>
  <si>
    <t>AU-MYO</t>
  </si>
  <si>
    <t>Camballin Airport</t>
  </si>
  <si>
    <t>Myroodah</t>
  </si>
  <si>
    <t>MYO</t>
  </si>
  <si>
    <t>124.27200317382812, -18.12470054626465</t>
  </si>
  <si>
    <t>AU-OKB</t>
  </si>
  <si>
    <t>Orchid Beach Airport</t>
  </si>
  <si>
    <t>Orchid Beach</t>
  </si>
  <si>
    <t>YORC</t>
  </si>
  <si>
    <t>OKB</t>
  </si>
  <si>
    <t>153.31500244141, -24.959400177002</t>
  </si>
  <si>
    <t>AU-PEP</t>
  </si>
  <si>
    <t>Peppimenarti Airport</t>
  </si>
  <si>
    <t>Peppimenarti</t>
  </si>
  <si>
    <t>YPEP</t>
  </si>
  <si>
    <t>130.091003418, -14.144200325</t>
  </si>
  <si>
    <t>AU-RDA</t>
  </si>
  <si>
    <t>Rockhampton Downs Airport</t>
  </si>
  <si>
    <t>Rockhampton Downs</t>
  </si>
  <si>
    <t>RDA</t>
  </si>
  <si>
    <t>135.2010040283203, -18.95330047607422</t>
  </si>
  <si>
    <t>AU-SSK</t>
  </si>
  <si>
    <t>Sturt Creek Airport</t>
  </si>
  <si>
    <t>Sturt Creek</t>
  </si>
  <si>
    <t>128.1739959716797, -19.166400909423828</t>
  </si>
  <si>
    <t>AU-SWB</t>
  </si>
  <si>
    <t>Shaw River Airport</t>
  </si>
  <si>
    <t>Shaw River</t>
  </si>
  <si>
    <t>SWB</t>
  </si>
  <si>
    <t>119.36199951171875, -21.510299682617188</t>
  </si>
  <si>
    <t>AU-TPR</t>
  </si>
  <si>
    <t>Tom Price Airport</t>
  </si>
  <si>
    <t>Tom Price</t>
  </si>
  <si>
    <t>YTMP</t>
  </si>
  <si>
    <t>TPR</t>
  </si>
  <si>
    <t>117.869003296, -22.746000289900003</t>
  </si>
  <si>
    <t>AU-TWP</t>
  </si>
  <si>
    <t>Torwood Airport</t>
  </si>
  <si>
    <t>Torwood</t>
  </si>
  <si>
    <t>TWP</t>
  </si>
  <si>
    <t>143.75, -17.363300323486328</t>
  </si>
  <si>
    <t>AU-ZVG</t>
  </si>
  <si>
    <t>Springvale Airport</t>
  </si>
  <si>
    <t>Springvale</t>
  </si>
  <si>
    <t>ZVG</t>
  </si>
  <si>
    <t>127.66999816894531, -17.78689956665039</t>
  </si>
  <si>
    <t>AUI</t>
  </si>
  <si>
    <t>Aua Island Airport</t>
  </si>
  <si>
    <t>PG-MRL</t>
  </si>
  <si>
    <t>Aua Island</t>
  </si>
  <si>
    <t>AYND</t>
  </si>
  <si>
    <t>AUA</t>
  </si>
  <si>
    <t>143.064722222, -1.46055555556</t>
  </si>
  <si>
    <t>AUJ</t>
  </si>
  <si>
    <t>Ambunti Airport</t>
  </si>
  <si>
    <t>Ambunti</t>
  </si>
  <si>
    <t>AYAT</t>
  </si>
  <si>
    <t>AMI</t>
  </si>
  <si>
    <t>142.823166667, -4.21566666667</t>
  </si>
  <si>
    <t>AUP</t>
  </si>
  <si>
    <t>Agaun Airport</t>
  </si>
  <si>
    <t>AYAG</t>
  </si>
  <si>
    <t>AUN</t>
  </si>
  <si>
    <t>149.385667, -9.930833</t>
  </si>
  <si>
    <t>AUS</t>
  </si>
  <si>
    <t>AUV</t>
  </si>
  <si>
    <t>Aumo Airport</t>
  </si>
  <si>
    <t>Aumo</t>
  </si>
  <si>
    <t>AYUM</t>
  </si>
  <si>
    <t>AUMO</t>
  </si>
  <si>
    <t>148.445277778, -5.731111111110001</t>
  </si>
  <si>
    <t>AWE</t>
  </si>
  <si>
    <t>Alowe Airport</t>
  </si>
  <si>
    <t>GA</t>
  </si>
  <si>
    <t>GA-3</t>
  </si>
  <si>
    <t>FOGW</t>
  </si>
  <si>
    <t>9.444, -0.545</t>
  </si>
  <si>
    <t>AWR</t>
  </si>
  <si>
    <t>Awar Airport</t>
  </si>
  <si>
    <t>Awar</t>
  </si>
  <si>
    <t>144.853, -4.124</t>
  </si>
  <si>
    <t>AXF</t>
  </si>
  <si>
    <t>Alxa Left Banner Bayanhot Airport</t>
  </si>
  <si>
    <t>Bayanhot</t>
  </si>
  <si>
    <t>ZBAL</t>
  </si>
  <si>
    <t>105.58858, 38.74831</t>
  </si>
  <si>
    <t>AYAQ</t>
  </si>
  <si>
    <t>Kompiam Airport</t>
  </si>
  <si>
    <t>PG-EPW</t>
  </si>
  <si>
    <t>KPM</t>
  </si>
  <si>
    <t>KOM</t>
  </si>
  <si>
    <t>143.924722222, -5.38166666667</t>
  </si>
  <si>
    <t>PG-HE</t>
  </si>
  <si>
    <t>BAK</t>
  </si>
  <si>
    <t>AYBK</t>
  </si>
  <si>
    <t>Buka Airport</t>
  </si>
  <si>
    <t>PG-NSB</t>
  </si>
  <si>
    <t>Buka Island</t>
  </si>
  <si>
    <t>BUA</t>
  </si>
  <si>
    <t>154.67300415039062, -5.4223198890686035</t>
  </si>
  <si>
    <t>AYBR</t>
  </si>
  <si>
    <t>Biaru Airport</t>
  </si>
  <si>
    <t>Biaru</t>
  </si>
  <si>
    <t>BRP</t>
  </si>
  <si>
    <t>BRU</t>
  </si>
  <si>
    <t>146.7594, -7.6693</t>
  </si>
  <si>
    <t>BGI</t>
  </si>
  <si>
    <t>BTR</t>
  </si>
  <si>
    <t>PG-GPK</t>
  </si>
  <si>
    <t>AYCH</t>
  </si>
  <si>
    <t>Chimbu Airport</t>
  </si>
  <si>
    <t>PG-CPK</t>
  </si>
  <si>
    <t>Kundiawa</t>
  </si>
  <si>
    <t>CMU</t>
  </si>
  <si>
    <t>144.9709930419922, -6.024290084838867</t>
  </si>
  <si>
    <t>AYDK</t>
  </si>
  <si>
    <t>Munduku Airport</t>
  </si>
  <si>
    <t>Munduku</t>
  </si>
  <si>
    <t>MDM</t>
  </si>
  <si>
    <t>MUN</t>
  </si>
  <si>
    <t>143.4516, -4.6204</t>
  </si>
  <si>
    <t>AYDL</t>
  </si>
  <si>
    <t>Kondobol Airport</t>
  </si>
  <si>
    <t>Kondobol</t>
  </si>
  <si>
    <t>KPF</t>
  </si>
  <si>
    <t>KDB</t>
  </si>
  <si>
    <t>142.5049, -8.5336</t>
  </si>
  <si>
    <t>AYDN</t>
  </si>
  <si>
    <t>Dinangat Airport</t>
  </si>
  <si>
    <t>Dinangat</t>
  </si>
  <si>
    <t>DNU</t>
  </si>
  <si>
    <t>DIN</t>
  </si>
  <si>
    <t>146.6772, -6.1546</t>
  </si>
  <si>
    <t>AYDO</t>
  </si>
  <si>
    <t>Doini Airport</t>
  </si>
  <si>
    <t>Castori Islets</t>
  </si>
  <si>
    <t>DOI</t>
  </si>
  <si>
    <t>150.7218, -10.7009</t>
  </si>
  <si>
    <t>PG-JI</t>
  </si>
  <si>
    <t>TNP</t>
  </si>
  <si>
    <t>DIM</t>
  </si>
  <si>
    <t>DUS</t>
  </si>
  <si>
    <t>AYDU</t>
  </si>
  <si>
    <t>Daru Airport</t>
  </si>
  <si>
    <t>Daru</t>
  </si>
  <si>
    <t>DAU</t>
  </si>
  <si>
    <t>143.207992554, -9.08675956726</t>
  </si>
  <si>
    <t>DWR</t>
  </si>
  <si>
    <t>SDI</t>
  </si>
  <si>
    <t>AYEB</t>
  </si>
  <si>
    <t>Embessa Airport</t>
  </si>
  <si>
    <t>Embessa</t>
  </si>
  <si>
    <t>EMS</t>
  </si>
  <si>
    <t>EMB</t>
  </si>
  <si>
    <t>148.7628, -9.447</t>
  </si>
  <si>
    <t>AYED</t>
  </si>
  <si>
    <t>Edwaki Airport</t>
  </si>
  <si>
    <t>Yellow River Mission</t>
  </si>
  <si>
    <t>XYR</t>
  </si>
  <si>
    <t>EWK</t>
  </si>
  <si>
    <t>141.792234, -3.883986</t>
  </si>
  <si>
    <t>MEN</t>
  </si>
  <si>
    <t>MBK</t>
  </si>
  <si>
    <t>AYEL</t>
  </si>
  <si>
    <t>Eliptamin Airport</t>
  </si>
  <si>
    <t>Eliptamin</t>
  </si>
  <si>
    <t>EPT</t>
  </si>
  <si>
    <t>141.6779, -5.0412</t>
  </si>
  <si>
    <t>ELM</t>
  </si>
  <si>
    <t>AYEN</t>
  </si>
  <si>
    <t>Engati Airstrip</t>
  </si>
  <si>
    <t>Engati</t>
  </si>
  <si>
    <t>EGA</t>
  </si>
  <si>
    <t>EGT</t>
  </si>
  <si>
    <t>146.1053, -6.9179</t>
  </si>
  <si>
    <t>AYEO</t>
  </si>
  <si>
    <t>Emo River Airstrip</t>
  </si>
  <si>
    <t>Emo Mission</t>
  </si>
  <si>
    <t>EMO</t>
  </si>
  <si>
    <t>148.0415, -9.1234</t>
  </si>
  <si>
    <t>AYER</t>
  </si>
  <si>
    <t>Erume Airport</t>
  </si>
  <si>
    <t>Erume</t>
  </si>
  <si>
    <t>ERU</t>
  </si>
  <si>
    <t>EME</t>
  </si>
  <si>
    <t>146.9747, -8.2538</t>
  </si>
  <si>
    <t>AYES</t>
  </si>
  <si>
    <t>Meselia Airport</t>
  </si>
  <si>
    <t>Demgulu</t>
  </si>
  <si>
    <t>MFZ</t>
  </si>
  <si>
    <t>149.1183, -6.1364</t>
  </si>
  <si>
    <t>ELO</t>
  </si>
  <si>
    <t>MSY</t>
  </si>
  <si>
    <t>AYFE</t>
  </si>
  <si>
    <t>Feramin Airport</t>
  </si>
  <si>
    <t>Feramin</t>
  </si>
  <si>
    <t>FRQ</t>
  </si>
  <si>
    <t>FMN</t>
  </si>
  <si>
    <t>141.6988, -5.208</t>
  </si>
  <si>
    <t>AYFR</t>
  </si>
  <si>
    <t>Frieda River Airport</t>
  </si>
  <si>
    <t>Frieda River</t>
  </si>
  <si>
    <t>FAQ</t>
  </si>
  <si>
    <t>FRR</t>
  </si>
  <si>
    <t>141.960138, -4.610468</t>
  </si>
  <si>
    <t>FAS</t>
  </si>
  <si>
    <t>AYFU</t>
  </si>
  <si>
    <t>Fuma Airport</t>
  </si>
  <si>
    <t>Fuma</t>
  </si>
  <si>
    <t>FUM</t>
  </si>
  <si>
    <t>FUMA</t>
  </si>
  <si>
    <t>142.4408, -6.3933</t>
  </si>
  <si>
    <t>KWM</t>
  </si>
  <si>
    <t>AYGA</t>
  </si>
  <si>
    <t>Goroka Airport</t>
  </si>
  <si>
    <t>Goronka</t>
  </si>
  <si>
    <t>GKA</t>
  </si>
  <si>
    <t>145.391998291, -6.081689834590001</t>
  </si>
  <si>
    <t>AYGF</t>
  </si>
  <si>
    <t>Guari Airport</t>
  </si>
  <si>
    <t>Guari</t>
  </si>
  <si>
    <t>GUG</t>
  </si>
  <si>
    <t>146.8722, -8.1286</t>
  </si>
  <si>
    <t>AYGG</t>
  </si>
  <si>
    <t>Garasa Airport</t>
  </si>
  <si>
    <t>Au</t>
  </si>
  <si>
    <t>GRL</t>
  </si>
  <si>
    <t>GSA</t>
  </si>
  <si>
    <t>147.213461, -7.980713</t>
  </si>
  <si>
    <t>AYGN</t>
  </si>
  <si>
    <t>Gurney Airport</t>
  </si>
  <si>
    <t>Gurney</t>
  </si>
  <si>
    <t>GUR</t>
  </si>
  <si>
    <t>150.333999634, -10.3114995956</t>
  </si>
  <si>
    <t>GTO</t>
  </si>
  <si>
    <t>AYGP</t>
  </si>
  <si>
    <t>Gusap Airport</t>
  </si>
  <si>
    <t>Gusap</t>
  </si>
  <si>
    <t>GAP</t>
  </si>
  <si>
    <t>GSP</t>
  </si>
  <si>
    <t>145.959047, -6.053196</t>
  </si>
  <si>
    <t>AYGR</t>
  </si>
  <si>
    <t>Girua Airport</t>
  </si>
  <si>
    <t>Popondetta</t>
  </si>
  <si>
    <t>PNP</t>
  </si>
  <si>
    <t>148.309005737, -8.80453968048</t>
  </si>
  <si>
    <t>AYGS</t>
  </si>
  <si>
    <t>Gasuke Airport</t>
  </si>
  <si>
    <t>Gasuke</t>
  </si>
  <si>
    <t>GBC</t>
  </si>
  <si>
    <t>GSK</t>
  </si>
  <si>
    <t>141.7393, -6.1028</t>
  </si>
  <si>
    <t>AYHB</t>
  </si>
  <si>
    <t>Habi Airport</t>
  </si>
  <si>
    <t>Habi</t>
  </si>
  <si>
    <t>HABI</t>
  </si>
  <si>
    <t>142.4893, -6.32</t>
  </si>
  <si>
    <t>AYHE</t>
  </si>
  <si>
    <t>Heiweni Airport</t>
  </si>
  <si>
    <t>Heiweni</t>
  </si>
  <si>
    <t>HNI</t>
  </si>
  <si>
    <t>HWI</t>
  </si>
  <si>
    <t>146.4276, -7.4223</t>
  </si>
  <si>
    <t>AYHH</t>
  </si>
  <si>
    <t>Honinabi Airport</t>
  </si>
  <si>
    <t>Honinabi</t>
  </si>
  <si>
    <t>HNN</t>
  </si>
  <si>
    <t>142.1771, -16.2457</t>
  </si>
  <si>
    <t>AYHK</t>
  </si>
  <si>
    <t>Kimbe Airport</t>
  </si>
  <si>
    <t>Hoskins</t>
  </si>
  <si>
    <t>HKN</t>
  </si>
  <si>
    <t>150.40499877929688, -5.462170124053955</t>
  </si>
  <si>
    <t>HLB</t>
  </si>
  <si>
    <t>HAA</t>
  </si>
  <si>
    <t>AYHO</t>
  </si>
  <si>
    <t>Haivaro Airport</t>
  </si>
  <si>
    <t>Haivaro</t>
  </si>
  <si>
    <t>HWO</t>
  </si>
  <si>
    <t>143.059, -6.9406</t>
  </si>
  <si>
    <t>HNA</t>
  </si>
  <si>
    <t>HOT</t>
  </si>
  <si>
    <t>AYII</t>
  </si>
  <si>
    <t>Imane Airport</t>
  </si>
  <si>
    <t>Imane</t>
  </si>
  <si>
    <t>IMN</t>
  </si>
  <si>
    <t>146.1072, -6.7524</t>
  </si>
  <si>
    <t>AYIM</t>
  </si>
  <si>
    <t>Kungim Airport</t>
  </si>
  <si>
    <t>Kungim</t>
  </si>
  <si>
    <t>KGM</t>
  </si>
  <si>
    <t>KNM</t>
  </si>
  <si>
    <t>141.03, -5.671</t>
  </si>
  <si>
    <t>BSM</t>
  </si>
  <si>
    <t>AYIO</t>
  </si>
  <si>
    <t>Imonda Airport</t>
  </si>
  <si>
    <t>Imonda</t>
  </si>
  <si>
    <t>IMD</t>
  </si>
  <si>
    <t>IMO</t>
  </si>
  <si>
    <t>141.1573, -3.328</t>
  </si>
  <si>
    <t>IRP</t>
  </si>
  <si>
    <t>INR</t>
  </si>
  <si>
    <t>ITR</t>
  </si>
  <si>
    <t>AYIU</t>
  </si>
  <si>
    <t>Ialibu Airport</t>
  </si>
  <si>
    <t>Ialibu</t>
  </si>
  <si>
    <t>IBU</t>
  </si>
  <si>
    <t>143.9944, -6.2782</t>
  </si>
  <si>
    <t>AYIX</t>
  </si>
  <si>
    <t>Witu Airport</t>
  </si>
  <si>
    <t>Garove Island</t>
  </si>
  <si>
    <t>WIU</t>
  </si>
  <si>
    <t>WITU</t>
  </si>
  <si>
    <t>149.440112, -4.689522</t>
  </si>
  <si>
    <t>AYJO</t>
  </si>
  <si>
    <t>Yongai Airport</t>
  </si>
  <si>
    <t>Yongai</t>
  </si>
  <si>
    <t>KGH</t>
  </si>
  <si>
    <t>YON</t>
  </si>
  <si>
    <t>147.4603, -8.5289</t>
  </si>
  <si>
    <t>AYKA</t>
  </si>
  <si>
    <t>Losuia Airport</t>
  </si>
  <si>
    <t>Losuia</t>
  </si>
  <si>
    <t>LSA</t>
  </si>
  <si>
    <t>151.08099365234375, -8.505820274353027</t>
  </si>
  <si>
    <t>AYKG</t>
  </si>
  <si>
    <t>Kopiago Airport</t>
  </si>
  <si>
    <t>Kopiago</t>
  </si>
  <si>
    <t>KPA</t>
  </si>
  <si>
    <t>KGO</t>
  </si>
  <si>
    <t>142.4977, -5.3883</t>
  </si>
  <si>
    <t>AYKI</t>
  </si>
  <si>
    <t>Kiunga Airport</t>
  </si>
  <si>
    <t>Kiunga</t>
  </si>
  <si>
    <t>UNG</t>
  </si>
  <si>
    <t>141.28199768066406, -6.1257100105285645</t>
  </si>
  <si>
    <t>AYKJ</t>
  </si>
  <si>
    <t>Kanainj Airport</t>
  </si>
  <si>
    <t>Kanainj</t>
  </si>
  <si>
    <t>KNE</t>
  </si>
  <si>
    <t>KNJ</t>
  </si>
  <si>
    <t>144.7072, -5.2903</t>
  </si>
  <si>
    <t>AYKK</t>
  </si>
  <si>
    <t>Kikori Airport</t>
  </si>
  <si>
    <t>Kikori</t>
  </si>
  <si>
    <t>KRI</t>
  </si>
  <si>
    <t>144.2500762939453, -7.424379825592041</t>
  </si>
  <si>
    <t>AYKM</t>
  </si>
  <si>
    <t>Kerema Airport</t>
  </si>
  <si>
    <t>Kerema</t>
  </si>
  <si>
    <t>KMA</t>
  </si>
  <si>
    <t>145.770996094, -7.96361017227</t>
  </si>
  <si>
    <t>AYKR</t>
  </si>
  <si>
    <t>Kar Kar Airport</t>
  </si>
  <si>
    <t>Kar Kar Island</t>
  </si>
  <si>
    <t>KRX</t>
  </si>
  <si>
    <t>KKR</t>
  </si>
  <si>
    <t>145.9404, -4.557</t>
  </si>
  <si>
    <t>AYKT</t>
  </si>
  <si>
    <t>Aropa Airport</t>
  </si>
  <si>
    <t>Kieta</t>
  </si>
  <si>
    <t>AYIQ</t>
  </si>
  <si>
    <t>KIE</t>
  </si>
  <si>
    <t>KIA</t>
  </si>
  <si>
    <t>155.728139, -6.305417</t>
  </si>
  <si>
    <t>AYKU</t>
  </si>
  <si>
    <t>Kuri Airport</t>
  </si>
  <si>
    <t>Kuri</t>
  </si>
  <si>
    <t>KUQ</t>
  </si>
  <si>
    <t>KURI</t>
  </si>
  <si>
    <t>143.276111, -7.135083</t>
  </si>
  <si>
    <t>AYKV</t>
  </si>
  <si>
    <t>Kavieng Airport</t>
  </si>
  <si>
    <t>Kavieng</t>
  </si>
  <si>
    <t>KVG</t>
  </si>
  <si>
    <t>150.807998657, -2.57940006256</t>
  </si>
  <si>
    <t>AYKY</t>
  </si>
  <si>
    <t>Londolovit Airport</t>
  </si>
  <si>
    <t>Londolovit</t>
  </si>
  <si>
    <t>152.628997803, -3.04361009598</t>
  </si>
  <si>
    <t>KAI</t>
  </si>
  <si>
    <t>Lae</t>
  </si>
  <si>
    <t>AYLB</t>
  </si>
  <si>
    <t>Lab Lab Airport</t>
  </si>
  <si>
    <t>Lab Lab Mission</t>
  </si>
  <si>
    <t>148.0566, -5.7204</t>
  </si>
  <si>
    <t>PG-EBR</t>
  </si>
  <si>
    <t>AYLO</t>
  </si>
  <si>
    <t>Lowai Airport</t>
  </si>
  <si>
    <t>Lowai</t>
  </si>
  <si>
    <t>LWI</t>
  </si>
  <si>
    <t>LOW</t>
  </si>
  <si>
    <t>146.6458, -6.3344</t>
  </si>
  <si>
    <t>AYLP</t>
  </si>
  <si>
    <t>Leron Plains Airport</t>
  </si>
  <si>
    <t>Leron Plains</t>
  </si>
  <si>
    <t>LPN</t>
  </si>
  <si>
    <t>LPS</t>
  </si>
  <si>
    <t>146.3434, -6.3917</t>
  </si>
  <si>
    <t>LGN</t>
  </si>
  <si>
    <t>AYLS</t>
  </si>
  <si>
    <t>Lese Airport</t>
  </si>
  <si>
    <t>Lese</t>
  </si>
  <si>
    <t>LNG</t>
  </si>
  <si>
    <t>LESE</t>
  </si>
  <si>
    <t>146.2765, -8.2799</t>
  </si>
  <si>
    <t>AYLX</t>
  </si>
  <si>
    <t>Long Island Airport</t>
  </si>
  <si>
    <t>Long Island</t>
  </si>
  <si>
    <t>LSJ</t>
  </si>
  <si>
    <t>LIS</t>
  </si>
  <si>
    <t>147.0177, -5.3604</t>
  </si>
  <si>
    <t>AYM</t>
  </si>
  <si>
    <t>Yas Island Seaplane Base</t>
  </si>
  <si>
    <t>54.6103, 24.467</t>
  </si>
  <si>
    <t>AYMA</t>
  </si>
  <si>
    <t>Manari Airport</t>
  </si>
  <si>
    <t>Manari</t>
  </si>
  <si>
    <t>MRM</t>
  </si>
  <si>
    <t>MRI</t>
  </si>
  <si>
    <t>147.6219, -9.1908</t>
  </si>
  <si>
    <t>AYMB</t>
  </si>
  <si>
    <t>Morobe Airport</t>
  </si>
  <si>
    <t>Morobe</t>
  </si>
  <si>
    <t>OBM</t>
  </si>
  <si>
    <t>MBE</t>
  </si>
  <si>
    <t>147.59, -7.74</t>
  </si>
  <si>
    <t>AYMD</t>
  </si>
  <si>
    <t>Madang Airport</t>
  </si>
  <si>
    <t>Madang</t>
  </si>
  <si>
    <t>MAG</t>
  </si>
  <si>
    <t>145.789001465, -5.20707988739</t>
  </si>
  <si>
    <t>AYMH</t>
  </si>
  <si>
    <t>Mount Hagen Kagamuga Airport</t>
  </si>
  <si>
    <t>PG-WHM</t>
  </si>
  <si>
    <t>Mount Hagen</t>
  </si>
  <si>
    <t>HGU</t>
  </si>
  <si>
    <t>144.29600524902344, -5.826789855957031</t>
  </si>
  <si>
    <t>AYML</t>
  </si>
  <si>
    <t>Mougulu Airport</t>
  </si>
  <si>
    <t>Mougulu</t>
  </si>
  <si>
    <t>GUV</t>
  </si>
  <si>
    <t>MGU</t>
  </si>
  <si>
    <t>142.420775, -6.280859</t>
  </si>
  <si>
    <t>AYMN</t>
  </si>
  <si>
    <t>Mendi Airport</t>
  </si>
  <si>
    <t>Mendi</t>
  </si>
  <si>
    <t>MDU</t>
  </si>
  <si>
    <t>143.656998, -6.14774</t>
  </si>
  <si>
    <t>AYMO</t>
  </si>
  <si>
    <t>Momote Airport</t>
  </si>
  <si>
    <t>Manus Island</t>
  </si>
  <si>
    <t>MAS</t>
  </si>
  <si>
    <t>147.423996, -2.06189</t>
  </si>
  <si>
    <t>AYMR</t>
  </si>
  <si>
    <t>Moro Airport</t>
  </si>
  <si>
    <t>Moro</t>
  </si>
  <si>
    <t>MXH</t>
  </si>
  <si>
    <t>143.238006592, -6.36332988739</t>
  </si>
  <si>
    <t>AYMS</t>
  </si>
  <si>
    <t>Misima Island Airport</t>
  </si>
  <si>
    <t>Misima Island</t>
  </si>
  <si>
    <t>MIS</t>
  </si>
  <si>
    <t>152.837997437, -10.689200401299999</t>
  </si>
  <si>
    <t>AYMW</t>
  </si>
  <si>
    <t>Marawaka Airport</t>
  </si>
  <si>
    <t>Marawaka</t>
  </si>
  <si>
    <t>MWG</t>
  </si>
  <si>
    <t>MWK</t>
  </si>
  <si>
    <t>145.8849, -6.9736</t>
  </si>
  <si>
    <t>AYNA</t>
  </si>
  <si>
    <t>Nankina Airport</t>
  </si>
  <si>
    <t>Gwarawon</t>
  </si>
  <si>
    <t>NKN</t>
  </si>
  <si>
    <t>146.4533, -5.837</t>
  </si>
  <si>
    <t>AYNE</t>
  </si>
  <si>
    <t>Negarbo(Negabo) Airport</t>
  </si>
  <si>
    <t>Negarbo</t>
  </si>
  <si>
    <t>GBF</t>
  </si>
  <si>
    <t>NBO</t>
  </si>
  <si>
    <t>144.703058, -6.567778</t>
  </si>
  <si>
    <t>AYNG</t>
  </si>
  <si>
    <t>Manguna Airport</t>
  </si>
  <si>
    <t>Manguna</t>
  </si>
  <si>
    <t>MFO</t>
  </si>
  <si>
    <t>MGA</t>
  </si>
  <si>
    <t>151.792333, -5.577778</t>
  </si>
  <si>
    <t>AYNM</t>
  </si>
  <si>
    <t>Kasonombe Airport</t>
  </si>
  <si>
    <t>Kasonombe</t>
  </si>
  <si>
    <t>KSB</t>
  </si>
  <si>
    <t>KNB</t>
  </si>
  <si>
    <t>146.9859, -6.3819</t>
  </si>
  <si>
    <t>AYNO</t>
  </si>
  <si>
    <t>Nomane Airport</t>
  </si>
  <si>
    <t>Namane</t>
  </si>
  <si>
    <t>NMN</t>
  </si>
  <si>
    <t>NOM</t>
  </si>
  <si>
    <t>145.070667, -6.32183</t>
  </si>
  <si>
    <t>KNO</t>
  </si>
  <si>
    <t>AYNY</t>
  </si>
  <si>
    <t>Nambaiyufa Airport</t>
  </si>
  <si>
    <t>Nambaiyufa</t>
  </si>
  <si>
    <t>NBA</t>
  </si>
  <si>
    <t>NBF</t>
  </si>
  <si>
    <t>145.2424, -6.2412</t>
  </si>
  <si>
    <t>AYNZ</t>
  </si>
  <si>
    <t>Nadzab Airport</t>
  </si>
  <si>
    <t>146.725977, -6.569803</t>
  </si>
  <si>
    <t>KWO</t>
  </si>
  <si>
    <t>OBU</t>
  </si>
  <si>
    <t>AYOE</t>
  </si>
  <si>
    <t>Konge Airport</t>
  </si>
  <si>
    <t>Konge</t>
  </si>
  <si>
    <t>KGB</t>
  </si>
  <si>
    <t>147.2152, -6.2239</t>
  </si>
  <si>
    <t>OKS</t>
  </si>
  <si>
    <t>AYOJ</t>
  </si>
  <si>
    <t>Oksapmin Airport</t>
  </si>
  <si>
    <t>Oksapmin</t>
  </si>
  <si>
    <t>OKP</t>
  </si>
  <si>
    <t>OKN</t>
  </si>
  <si>
    <t>142.2259, -5.2261</t>
  </si>
  <si>
    <t>AYOK</t>
  </si>
  <si>
    <t>Komako Airport</t>
  </si>
  <si>
    <t>Komako</t>
  </si>
  <si>
    <t>HOC</t>
  </si>
  <si>
    <t>145.8827, -7.3984</t>
  </si>
  <si>
    <t>AYOQ</t>
  </si>
  <si>
    <t>Komaio Airport</t>
  </si>
  <si>
    <t>Komaio</t>
  </si>
  <si>
    <t>KCJ</t>
  </si>
  <si>
    <t>KOI</t>
  </si>
  <si>
    <t>143.5952, -7.2714</t>
  </si>
  <si>
    <t>AYOW</t>
  </si>
  <si>
    <t>Koroba Airport</t>
  </si>
  <si>
    <t>Koroba</t>
  </si>
  <si>
    <t>KDE</t>
  </si>
  <si>
    <t>142.7441, -5.6952</t>
  </si>
  <si>
    <t>AYOY</t>
  </si>
  <si>
    <t>Open Bay Airport</t>
  </si>
  <si>
    <t>Maitanakunai</t>
  </si>
  <si>
    <t>OPB</t>
  </si>
  <si>
    <t>OBY</t>
  </si>
  <si>
    <t>151.696195, -4.794727</t>
  </si>
  <si>
    <t>AYPC</t>
  </si>
  <si>
    <t>Pangoa Airport</t>
  </si>
  <si>
    <t>Pangoa</t>
  </si>
  <si>
    <t>PGB</t>
  </si>
  <si>
    <t>PGA</t>
  </si>
  <si>
    <t>141.5605, -7.0226</t>
  </si>
  <si>
    <t>AYPG</t>
  </si>
  <si>
    <t>Pangia Airport</t>
  </si>
  <si>
    <t>Pangia</t>
  </si>
  <si>
    <t>PGN</t>
  </si>
  <si>
    <t>144.1084, -6.386</t>
  </si>
  <si>
    <t>AYPO</t>
  </si>
  <si>
    <t>Mapoda Airport</t>
  </si>
  <si>
    <t>Mapoda</t>
  </si>
  <si>
    <t>MPF</t>
  </si>
  <si>
    <t>MPO</t>
  </si>
  <si>
    <t>143.1694, -7.979</t>
  </si>
  <si>
    <t>AYPQ</t>
  </si>
  <si>
    <t>Pumani Airport</t>
  </si>
  <si>
    <t>Pumani</t>
  </si>
  <si>
    <t>PMN</t>
  </si>
  <si>
    <t>149.4766, -9.7469</t>
  </si>
  <si>
    <t>AYPY</t>
  </si>
  <si>
    <t>large_airport</t>
  </si>
  <si>
    <t>Port Moresby Jacksons International Airport</t>
  </si>
  <si>
    <t>PG-NCD</t>
  </si>
  <si>
    <t>Port Moresby</t>
  </si>
  <si>
    <t>POM</t>
  </si>
  <si>
    <t>147.22000122070312, -9.443380355834961</t>
  </si>
  <si>
    <t>SBR</t>
  </si>
  <si>
    <t>SMG</t>
  </si>
  <si>
    <t>AYQO</t>
  </si>
  <si>
    <t>Sopu Airport</t>
  </si>
  <si>
    <t>Sopu</t>
  </si>
  <si>
    <t>SPH</t>
  </si>
  <si>
    <t>SOPU</t>
  </si>
  <si>
    <t>147.1659, -8.3038</t>
  </si>
  <si>
    <t>AYQS</t>
  </si>
  <si>
    <t>Sialum Airport</t>
  </si>
  <si>
    <t>Sialum</t>
  </si>
  <si>
    <t>SXA</t>
  </si>
  <si>
    <t>SLU</t>
  </si>
  <si>
    <t>147.5955, -6.0908</t>
  </si>
  <si>
    <t>TSU</t>
  </si>
  <si>
    <t>SMR</t>
  </si>
  <si>
    <t>AYRG</t>
  </si>
  <si>
    <t>Rumginae Airport</t>
  </si>
  <si>
    <t>RMN</t>
  </si>
  <si>
    <t>RMG</t>
  </si>
  <si>
    <t>141.271666667, -5.89722222222</t>
  </si>
  <si>
    <t>AYRI</t>
  </si>
  <si>
    <t>Karimui Airport</t>
  </si>
  <si>
    <t>Karimui</t>
  </si>
  <si>
    <t>KMR</t>
  </si>
  <si>
    <t>144.823, -6.4921</t>
  </si>
  <si>
    <t>AYRM</t>
  </si>
  <si>
    <t>Maramuni Airport</t>
  </si>
  <si>
    <t>Maramuni</t>
  </si>
  <si>
    <t>MWI</t>
  </si>
  <si>
    <t>MAR</t>
  </si>
  <si>
    <t>143.4829, -5.13</t>
  </si>
  <si>
    <t>NMB</t>
  </si>
  <si>
    <t>KBT</t>
  </si>
  <si>
    <t>AYRV</t>
  </si>
  <si>
    <t>May River Airstrip</t>
  </si>
  <si>
    <t>May River</t>
  </si>
  <si>
    <t>MRH</t>
  </si>
  <si>
    <t>MRV</t>
  </si>
  <si>
    <t>141.785, -4.3615</t>
  </si>
  <si>
    <t>AYSA</t>
  </si>
  <si>
    <t>Suabi Airport</t>
  </si>
  <si>
    <t>SUA</t>
  </si>
  <si>
    <t>142.278333333, -6.10444444444</t>
  </si>
  <si>
    <t>AYSE</t>
  </si>
  <si>
    <t>Simberi Airport</t>
  </si>
  <si>
    <t>Simberi Island</t>
  </si>
  <si>
    <t>NIS</t>
  </si>
  <si>
    <t>SBI</t>
  </si>
  <si>
    <t>151.997777778, -2.66222222222</t>
  </si>
  <si>
    <t>AYSG</t>
  </si>
  <si>
    <t>Sila Airport</t>
  </si>
  <si>
    <t>Sila Mission</t>
  </si>
  <si>
    <t>SIL</t>
  </si>
  <si>
    <t>SILA</t>
  </si>
  <si>
    <t>148.38925, -9.07355555556</t>
  </si>
  <si>
    <t>AYSH</t>
  </si>
  <si>
    <t>Sabah Airport</t>
  </si>
  <si>
    <t>Sabah</t>
  </si>
  <si>
    <t>SBV</t>
  </si>
  <si>
    <t>155.0489, -5.5765</t>
  </si>
  <si>
    <t>AYSJ</t>
  </si>
  <si>
    <t>Simbai Airport</t>
  </si>
  <si>
    <t>Simbai</t>
  </si>
  <si>
    <t>SIM</t>
  </si>
  <si>
    <t>SAI</t>
  </si>
  <si>
    <t>144.544722222, -5.278611111110001</t>
  </si>
  <si>
    <t>AYSO</t>
  </si>
  <si>
    <t>Selbang Airport</t>
  </si>
  <si>
    <t>Selbang</t>
  </si>
  <si>
    <t>SBC</t>
  </si>
  <si>
    <t>SEL</t>
  </si>
  <si>
    <t>141.752, -5.315</t>
  </si>
  <si>
    <t>AYSQ</t>
  </si>
  <si>
    <t>Sepik Plains Airport</t>
  </si>
  <si>
    <t>Sepik Plains</t>
  </si>
  <si>
    <t>SPV</t>
  </si>
  <si>
    <t>SPP</t>
  </si>
  <si>
    <t>143.6734, -3.8821</t>
  </si>
  <si>
    <t>SGA</t>
  </si>
  <si>
    <t>AYSV</t>
  </si>
  <si>
    <t>Sauren Airport</t>
  </si>
  <si>
    <t>Sauren</t>
  </si>
  <si>
    <t>SXW</t>
  </si>
  <si>
    <t>SAU</t>
  </si>
  <si>
    <t>148.8543, -5.9701</t>
  </si>
  <si>
    <t>AYSX</t>
  </si>
  <si>
    <t>Masa Airport</t>
  </si>
  <si>
    <t>Masa</t>
  </si>
  <si>
    <t>MBV</t>
  </si>
  <si>
    <t>MASA</t>
  </si>
  <si>
    <t>147.591, -6.345</t>
  </si>
  <si>
    <t>SMZ</t>
  </si>
  <si>
    <t>AYTA</t>
  </si>
  <si>
    <t>Tari Airport</t>
  </si>
  <si>
    <t>Tari</t>
  </si>
  <si>
    <t>TIZ</t>
  </si>
  <si>
    <t>142.947998047, -5.84499979019</t>
  </si>
  <si>
    <t>AYTB</t>
  </si>
  <si>
    <t>Tabubil Airport</t>
  </si>
  <si>
    <t>Tabubil</t>
  </si>
  <si>
    <t>TBG</t>
  </si>
  <si>
    <t>141.225998, -5.27861</t>
  </si>
  <si>
    <t>TPL</t>
  </si>
  <si>
    <t>AYTI</t>
  </si>
  <si>
    <t>Tapini Airport</t>
  </si>
  <si>
    <t>Tapini</t>
  </si>
  <si>
    <t>TPI</t>
  </si>
  <si>
    <t>TAP</t>
  </si>
  <si>
    <t>146.989166667, -8.35666666667</t>
  </si>
  <si>
    <t>AYTK</t>
  </si>
  <si>
    <t>Tokua Airport</t>
  </si>
  <si>
    <t>Tokua</t>
  </si>
  <si>
    <t>RAB</t>
  </si>
  <si>
    <t>152.380004883, -4.34045982361</t>
  </si>
  <si>
    <t>TLK</t>
  </si>
  <si>
    <t>AYTN</t>
  </si>
  <si>
    <t>Tekin Airport</t>
  </si>
  <si>
    <t>Tekin</t>
  </si>
  <si>
    <t>TKW</t>
  </si>
  <si>
    <t>142.165194444, -5.24366666667</t>
  </si>
  <si>
    <t>AYTP</t>
  </si>
  <si>
    <t>Tep Tep Airport</t>
  </si>
  <si>
    <t>Teptep</t>
  </si>
  <si>
    <t>TEP</t>
  </si>
  <si>
    <t>146.5595, -5.9553</t>
  </si>
  <si>
    <t>AYTS</t>
  </si>
  <si>
    <t>Tsewi Airport</t>
  </si>
  <si>
    <t>Tsewi</t>
  </si>
  <si>
    <t>TSW</t>
  </si>
  <si>
    <t>TSE</t>
  </si>
  <si>
    <t>146.1272, -7.0695</t>
  </si>
  <si>
    <t>AYTT</t>
  </si>
  <si>
    <t>Tarakbits Airport</t>
  </si>
  <si>
    <t>Tarakbits</t>
  </si>
  <si>
    <t>TRJ</t>
  </si>
  <si>
    <t>TRT</t>
  </si>
  <si>
    <t>141.0421, -5.614</t>
  </si>
  <si>
    <t>AYTW</t>
  </si>
  <si>
    <t>Tawa Airport</t>
  </si>
  <si>
    <t>Tawa</t>
  </si>
  <si>
    <t>TWY</t>
  </si>
  <si>
    <t>TAWA</t>
  </si>
  <si>
    <t>146.1067, -7.4463</t>
  </si>
  <si>
    <t>AYTZ</t>
  </si>
  <si>
    <t>Tekadu Airport</t>
  </si>
  <si>
    <t>Tekadu</t>
  </si>
  <si>
    <t>TKB</t>
  </si>
  <si>
    <t>TKD</t>
  </si>
  <si>
    <t>146.5503, -7.6808</t>
  </si>
  <si>
    <t>AYU</t>
  </si>
  <si>
    <t>Aiyura Airport</t>
  </si>
  <si>
    <t>Aiyura Valley</t>
  </si>
  <si>
    <t>AYAY</t>
  </si>
  <si>
    <t>145.904166667, -6.33805555556</t>
  </si>
  <si>
    <t>AYUC</t>
  </si>
  <si>
    <t>Umba Airport</t>
  </si>
  <si>
    <t>Umba</t>
  </si>
  <si>
    <t>UMC</t>
  </si>
  <si>
    <t>UMBA</t>
  </si>
  <si>
    <t>145.966, -7.0214</t>
  </si>
  <si>
    <t>AYUE</t>
  </si>
  <si>
    <t>Uroubi Airport</t>
  </si>
  <si>
    <t>Uroubi</t>
  </si>
  <si>
    <t>URU</t>
  </si>
  <si>
    <t>148.5591, -9.5162</t>
  </si>
  <si>
    <t>BRG</t>
  </si>
  <si>
    <t>MSL</t>
  </si>
  <si>
    <t>BNM</t>
  </si>
  <si>
    <t>ORA</t>
  </si>
  <si>
    <t>KUM</t>
  </si>
  <si>
    <t>AYUR</t>
  </si>
  <si>
    <t>Upiara Airport</t>
  </si>
  <si>
    <t>Upiara</t>
  </si>
  <si>
    <t>UPR</t>
  </si>
  <si>
    <t>UPA</t>
  </si>
  <si>
    <t>142.6503, -8.5411</t>
  </si>
  <si>
    <t>BWT</t>
  </si>
  <si>
    <t>TUV</t>
  </si>
  <si>
    <t>AYUZ</t>
  </si>
  <si>
    <t>Uvol Airport</t>
  </si>
  <si>
    <t>Uvol</t>
  </si>
  <si>
    <t>UVO</t>
  </si>
  <si>
    <t>UVOL</t>
  </si>
  <si>
    <t>150.9557, -6.0178</t>
  </si>
  <si>
    <t>TOB</t>
  </si>
  <si>
    <t>AYVL</t>
  </si>
  <si>
    <t>Talasea Airport</t>
  </si>
  <si>
    <t>Talasea</t>
  </si>
  <si>
    <t>TLW</t>
  </si>
  <si>
    <t>150.0089, -5.2726</t>
  </si>
  <si>
    <t>AYVM</t>
  </si>
  <si>
    <t>Torembi Airport</t>
  </si>
  <si>
    <t>Torembi</t>
  </si>
  <si>
    <t>TCJ</t>
  </si>
  <si>
    <t>TBI</t>
  </si>
  <si>
    <t>143.1329, -4.0165</t>
  </si>
  <si>
    <t>AYVN</t>
  </si>
  <si>
    <t>Vanimo Airport</t>
  </si>
  <si>
    <t>Vanimo</t>
  </si>
  <si>
    <t>VAI</t>
  </si>
  <si>
    <t>141.3028, -2.6926</t>
  </si>
  <si>
    <t>AYVO</t>
  </si>
  <si>
    <t>Tonu Airport</t>
  </si>
  <si>
    <t>Tonu</t>
  </si>
  <si>
    <t>TON</t>
  </si>
  <si>
    <t>TONU</t>
  </si>
  <si>
    <t>155.4326, -6.6552</t>
  </si>
  <si>
    <t>WOS</t>
  </si>
  <si>
    <t>AYWB</t>
  </si>
  <si>
    <t>Wabo Airport</t>
  </si>
  <si>
    <t>Wabo</t>
  </si>
  <si>
    <t>WAO</t>
  </si>
  <si>
    <t>WABO</t>
  </si>
  <si>
    <t>145.075111111, -6.98944444444</t>
  </si>
  <si>
    <t>AYWD</t>
  </si>
  <si>
    <t>Wapenamanda Airport</t>
  </si>
  <si>
    <t>WBM</t>
  </si>
  <si>
    <t>143.89500427246094, -5.6433000564575195</t>
  </si>
  <si>
    <t>AYWF</t>
  </si>
  <si>
    <t>Wawoi Falls Airport</t>
  </si>
  <si>
    <t>Wavoi Falls</t>
  </si>
  <si>
    <t>WAJ</t>
  </si>
  <si>
    <t>WWF</t>
  </si>
  <si>
    <t>142.6557, -6.9523</t>
  </si>
  <si>
    <t>AYWK</t>
  </si>
  <si>
    <t>Wewak International Airport</t>
  </si>
  <si>
    <t>Wewak</t>
  </si>
  <si>
    <t>WWK</t>
  </si>
  <si>
    <t>143.669006348, -3.58383011818</t>
  </si>
  <si>
    <t>NUG</t>
  </si>
  <si>
    <t>AYWO</t>
  </si>
  <si>
    <t>Wonenara Airport</t>
  </si>
  <si>
    <t>Wonenara</t>
  </si>
  <si>
    <t>WOA</t>
  </si>
  <si>
    <t>145.891944444, -6.796861111110001</t>
  </si>
  <si>
    <t>AYWQ</t>
  </si>
  <si>
    <t>Wakunai Airport</t>
  </si>
  <si>
    <t>Wakunai</t>
  </si>
  <si>
    <t>WKN</t>
  </si>
  <si>
    <t>WAI</t>
  </si>
  <si>
    <t>155.2223, -5.8603</t>
  </si>
  <si>
    <t>AYWS</t>
  </si>
  <si>
    <t>Wasu Airport</t>
  </si>
  <si>
    <t>Wasu</t>
  </si>
  <si>
    <t>WSU</t>
  </si>
  <si>
    <t>WASU</t>
  </si>
  <si>
    <t>147.19822526, -5.96170944919</t>
  </si>
  <si>
    <t>AYWT</t>
  </si>
  <si>
    <t>Woitape Airport</t>
  </si>
  <si>
    <t>Fatima Mission</t>
  </si>
  <si>
    <t>WTP</t>
  </si>
  <si>
    <t>147.2525, -8.54583333333</t>
  </si>
  <si>
    <t>AYWU</t>
  </si>
  <si>
    <t>Wau Airport</t>
  </si>
  <si>
    <t>Wau</t>
  </si>
  <si>
    <t>WUG</t>
  </si>
  <si>
    <t>WAU</t>
  </si>
  <si>
    <t>146.718611111, -7.345555555560001</t>
  </si>
  <si>
    <t>BWO</t>
  </si>
  <si>
    <t>AYXE</t>
  </si>
  <si>
    <t>Yeva Airport</t>
  </si>
  <si>
    <t>Yeva</t>
  </si>
  <si>
    <t>YVD</t>
  </si>
  <si>
    <t>YEVA</t>
  </si>
  <si>
    <t>146.188, -7.548</t>
  </si>
  <si>
    <t>AYXI</t>
  </si>
  <si>
    <t>Sim Airport</t>
  </si>
  <si>
    <t>Sim</t>
  </si>
  <si>
    <t>SMJ</t>
  </si>
  <si>
    <t>146.9273, -7.75</t>
  </si>
  <si>
    <t>SIS</t>
  </si>
  <si>
    <t>AYXW</t>
  </si>
  <si>
    <t>Weam Airport</t>
  </si>
  <si>
    <t>Weam</t>
  </si>
  <si>
    <t>WEP</t>
  </si>
  <si>
    <t>WEAM</t>
  </si>
  <si>
    <t>141.1381, -8.6184</t>
  </si>
  <si>
    <t>YBL</t>
  </si>
  <si>
    <t>AYY</t>
  </si>
  <si>
    <t>Arugam Bay SPB</t>
  </si>
  <si>
    <t>Pottuvil</t>
  </si>
  <si>
    <t>81.82388888890002, 6.86</t>
  </si>
  <si>
    <t>AYYE</t>
  </si>
  <si>
    <t>Yalumet Airport</t>
  </si>
  <si>
    <t>Yalumet</t>
  </si>
  <si>
    <t>KYX</t>
  </si>
  <si>
    <t>YLT</t>
  </si>
  <si>
    <t>147.0117, -6.09</t>
  </si>
  <si>
    <t>YMN</t>
  </si>
  <si>
    <t>YGN</t>
  </si>
  <si>
    <t>YML</t>
  </si>
  <si>
    <t>YMK</t>
  </si>
  <si>
    <t>AYYR</t>
  </si>
  <si>
    <t>Yasuru Airport</t>
  </si>
  <si>
    <t>Yasuru</t>
  </si>
  <si>
    <t>KSX</t>
  </si>
  <si>
    <t>YAS</t>
  </si>
  <si>
    <t>146.1813, -6.6015</t>
  </si>
  <si>
    <t>MTA</t>
  </si>
  <si>
    <t>MUI</t>
  </si>
  <si>
    <t>YWN</t>
  </si>
  <si>
    <t>AYZ</t>
  </si>
  <si>
    <t>Zahn's Airport</t>
  </si>
  <si>
    <t>Amityville</t>
  </si>
  <si>
    <t>-73.4, 40.71</t>
  </si>
  <si>
    <t>SIB</t>
  </si>
  <si>
    <t>AYZM</t>
  </si>
  <si>
    <t>Wasum Airport</t>
  </si>
  <si>
    <t>Wasum</t>
  </si>
  <si>
    <t>WUM</t>
  </si>
  <si>
    <t>WSM</t>
  </si>
  <si>
    <t>149.337, -6.0491</t>
  </si>
  <si>
    <t>SPS</t>
  </si>
  <si>
    <t>OUM</t>
  </si>
  <si>
    <t>SII</t>
  </si>
  <si>
    <t>ZBK</t>
  </si>
  <si>
    <t>AZ-0001</t>
  </si>
  <si>
    <t>Zabrat Airport</t>
  </si>
  <si>
    <t>AZ</t>
  </si>
  <si>
    <t>AZ-BA</t>
  </si>
  <si>
    <t>Baku</t>
  </si>
  <si>
    <t>UBTT</t>
  </si>
  <si>
    <t>ZXT</t>
  </si>
  <si>
    <t>49.9768066406, 40.4955422161</t>
  </si>
  <si>
    <t>AZ-YE</t>
  </si>
  <si>
    <t>AZ15</t>
  </si>
  <si>
    <t>Lava Falls Heliport</t>
  </si>
  <si>
    <t>Supai Village</t>
  </si>
  <si>
    <t>HAE</t>
  </si>
  <si>
    <t>-113.092002869, 36.191600799599996</t>
  </si>
  <si>
    <t>Tonopah Airport</t>
  </si>
  <si>
    <t>AZB</t>
  </si>
  <si>
    <t>Amazon Bay Airport</t>
  </si>
  <si>
    <t>149.338333333, -10.2991666667</t>
  </si>
  <si>
    <t>Granville Airport</t>
  </si>
  <si>
    <t>Granville</t>
  </si>
  <si>
    <t>BA</t>
  </si>
  <si>
    <t>BA-BIH</t>
  </si>
  <si>
    <t>Tuzla</t>
  </si>
  <si>
    <t>BA-SRP</t>
  </si>
  <si>
    <t>BAJ</t>
  </si>
  <si>
    <t>Bali Airport</t>
  </si>
  <si>
    <t>Unea Island</t>
  </si>
  <si>
    <t>BALI</t>
  </si>
  <si>
    <t>149.133333333, -4.8833333333299995</t>
  </si>
  <si>
    <t>BAP</t>
  </si>
  <si>
    <t>Baibara Airport</t>
  </si>
  <si>
    <t>Nabai</t>
  </si>
  <si>
    <t>149.6414, -10.3432</t>
  </si>
  <si>
    <t>BBG</t>
  </si>
  <si>
    <t>Branson Airport</t>
  </si>
  <si>
    <t>KBBG</t>
  </si>
  <si>
    <t>BKG</t>
  </si>
  <si>
    <t>-93.200544, 36.532082</t>
  </si>
  <si>
    <t>BCJ</t>
  </si>
  <si>
    <t>Baca Grande Airfield</t>
  </si>
  <si>
    <t>Crestone</t>
  </si>
  <si>
    <t>-105.776666667, 37.964777777799995</t>
  </si>
  <si>
    <t>BCP</t>
  </si>
  <si>
    <t>Bambu Airport</t>
  </si>
  <si>
    <t>Bambu</t>
  </si>
  <si>
    <t>AYBC</t>
  </si>
  <si>
    <t>BAM</t>
  </si>
  <si>
    <t>146.4925, -5.863611111110001</t>
  </si>
  <si>
    <t>BCW</t>
  </si>
  <si>
    <t>Benguera Island Airport</t>
  </si>
  <si>
    <t>MZ-I</t>
  </si>
  <si>
    <t>Benguera Island</t>
  </si>
  <si>
    <t>35.43830108642578, -21.853300094604492</t>
  </si>
  <si>
    <t>BCZ</t>
  </si>
  <si>
    <t>Milyakburra Airport</t>
  </si>
  <si>
    <t>Bickerton Island</t>
  </si>
  <si>
    <t>YBIC</t>
  </si>
  <si>
    <t>136.201666667, -13.780833333299999</t>
  </si>
  <si>
    <t>BDH</t>
  </si>
  <si>
    <t>Willmar Municipal -John L Rice Field</t>
  </si>
  <si>
    <t>Willmar</t>
  </si>
  <si>
    <t>KBDH</t>
  </si>
  <si>
    <t>ILL</t>
  </si>
  <si>
    <t>-95.13040161, 45.11769867</t>
  </si>
  <si>
    <t>BDZ</t>
  </si>
  <si>
    <t>Baindoung Airport</t>
  </si>
  <si>
    <t>AYBG</t>
  </si>
  <si>
    <t>146.942222222, -6.34722222222</t>
  </si>
  <si>
    <t>BE</t>
  </si>
  <si>
    <t>BE-WHT</t>
  </si>
  <si>
    <t>BE-VAN</t>
  </si>
  <si>
    <t>BEA</t>
  </si>
  <si>
    <t>Bereina Airport</t>
  </si>
  <si>
    <t>Bereina Mission</t>
  </si>
  <si>
    <t>146.5083, -8.64</t>
  </si>
  <si>
    <t>BER</t>
  </si>
  <si>
    <t>Berlin Brandenburg Airport (U.C.)</t>
  </si>
  <si>
    <t>DE</t>
  </si>
  <si>
    <t>DE-BR</t>
  </si>
  <si>
    <t>EDDB</t>
  </si>
  <si>
    <t>13.493889, 52.351389</t>
  </si>
  <si>
    <t>BF</t>
  </si>
  <si>
    <t>BF-OUD</t>
  </si>
  <si>
    <t>BG</t>
  </si>
  <si>
    <t>BG-02</t>
  </si>
  <si>
    <t>BG-04</t>
  </si>
  <si>
    <t>BG-16</t>
  </si>
  <si>
    <t>BG-18</t>
  </si>
  <si>
    <t>BG-26</t>
  </si>
  <si>
    <t>BG-28</t>
  </si>
  <si>
    <t>Yambol</t>
  </si>
  <si>
    <t>BG-23</t>
  </si>
  <si>
    <t>BG-24</t>
  </si>
  <si>
    <t>BG-03</t>
  </si>
  <si>
    <t>BG-19</t>
  </si>
  <si>
    <t>BG-HKV</t>
  </si>
  <si>
    <t>Malevo Airport</t>
  </si>
  <si>
    <t>Haskovo</t>
  </si>
  <si>
    <t>HKV</t>
  </si>
  <si>
    <t>25.6047992706, 41.871799469</t>
  </si>
  <si>
    <t>BG-JAM</t>
  </si>
  <si>
    <t>Bezmer Air Base</t>
  </si>
  <si>
    <t>LBIA</t>
  </si>
  <si>
    <t>JAM</t>
  </si>
  <si>
    <t>26.3521995544, 42.4548988342</t>
  </si>
  <si>
    <t>BGAA</t>
  </si>
  <si>
    <t>Aasiaat Airport</t>
  </si>
  <si>
    <t>GL</t>
  </si>
  <si>
    <t>GL-U-A</t>
  </si>
  <si>
    <t>Aasiaat</t>
  </si>
  <si>
    <t>JEG</t>
  </si>
  <si>
    <t>-52.7846984863, 68.7218017578</t>
  </si>
  <si>
    <t>BGAG</t>
  </si>
  <si>
    <t>Aappilattoq (Qaasuitsup) Heliport</t>
  </si>
  <si>
    <t>Qaasuitsup</t>
  </si>
  <si>
    <t>AOQ</t>
  </si>
  <si>
    <t>AAP</t>
  </si>
  <si>
    <t>-55.596287, 72.88703</t>
  </si>
  <si>
    <t>BGAM</t>
  </si>
  <si>
    <t>Tasiilaq Heliport</t>
  </si>
  <si>
    <t>Tasiilaq</t>
  </si>
  <si>
    <t>AGM</t>
  </si>
  <si>
    <t>-37.618335, 65.612296</t>
  </si>
  <si>
    <t>BGAP</t>
  </si>
  <si>
    <t>Alluitsup Paa Heliport</t>
  </si>
  <si>
    <t>Alluitsup Paa</t>
  </si>
  <si>
    <t>LLU</t>
  </si>
  <si>
    <t>-45.56917, 60.46445</t>
  </si>
  <si>
    <t>Nanortalik</t>
  </si>
  <si>
    <t>BGAT</t>
  </si>
  <si>
    <t>Attu Heliport</t>
  </si>
  <si>
    <t>Attu</t>
  </si>
  <si>
    <t>QGQ</t>
  </si>
  <si>
    <t>-53.6218696833, 67.9406628551</t>
  </si>
  <si>
    <t>BGBW</t>
  </si>
  <si>
    <t>Narsarsuaq Airport</t>
  </si>
  <si>
    <t>Narsarsuaq</t>
  </si>
  <si>
    <t>UAK</t>
  </si>
  <si>
    <t>-45.4259986877, 61.1604995728</t>
  </si>
  <si>
    <t>BGCH</t>
  </si>
  <si>
    <t>Qasigiannguit Heliport</t>
  </si>
  <si>
    <t>Qasigiannguit</t>
  </si>
  <si>
    <t>JCH</t>
  </si>
  <si>
    <t>-51.1734473705, 68.822815547</t>
  </si>
  <si>
    <t>BGCO</t>
  </si>
  <si>
    <t>Neerlerit Inaat Airport</t>
  </si>
  <si>
    <t>Neerlerit Inaat</t>
  </si>
  <si>
    <t>CNP</t>
  </si>
  <si>
    <t>-22.6504993439, 70.7431030273</t>
  </si>
  <si>
    <t>BGDU</t>
  </si>
  <si>
    <t>Dundas Airport</t>
  </si>
  <si>
    <t>Pituffik</t>
  </si>
  <si>
    <t>DUN</t>
  </si>
  <si>
    <t>-68.8, 76.525</t>
  </si>
  <si>
    <t>BGET</t>
  </si>
  <si>
    <t>Eqalugaarsuit Heliport</t>
  </si>
  <si>
    <t>Eqalugaarsuit</t>
  </si>
  <si>
    <t>QFG</t>
  </si>
  <si>
    <t>-45.9140619636, 60.6197196536</t>
  </si>
  <si>
    <t>Paamiut</t>
  </si>
  <si>
    <t>BGGH</t>
  </si>
  <si>
    <t>Godthaab / Nuuk Airport</t>
  </si>
  <si>
    <t>Nuuk</t>
  </si>
  <si>
    <t>GOH</t>
  </si>
  <si>
    <t>-51.6781005859, 64.19090271</t>
  </si>
  <si>
    <t>BGGN</t>
  </si>
  <si>
    <t>Qeqertarsuaq Heliport</t>
  </si>
  <si>
    <t>Qeqertarsuaq Airport</t>
  </si>
  <si>
    <t>JGO</t>
  </si>
  <si>
    <t>-53.5148763657, 69.251181993</t>
  </si>
  <si>
    <t>BGIG</t>
  </si>
  <si>
    <t>Iginniarfik</t>
  </si>
  <si>
    <t>QFI</t>
  </si>
  <si>
    <t>-53.1735277176, 68.1472255861</t>
  </si>
  <si>
    <t>BGIK</t>
  </si>
  <si>
    <t>Ikerassaarsuk Heliport</t>
  </si>
  <si>
    <t>Ikerassaarsuk</t>
  </si>
  <si>
    <t>QRY</t>
  </si>
  <si>
    <t>-53.4414589405, 68.14088100629999</t>
  </si>
  <si>
    <t>BGIL</t>
  </si>
  <si>
    <t>Ilimanaq Heliport</t>
  </si>
  <si>
    <t>Ilimanaq</t>
  </si>
  <si>
    <t>XIQ</t>
  </si>
  <si>
    <t>-51.1143153906, 69.0809150007</t>
  </si>
  <si>
    <t>BGIN</t>
  </si>
  <si>
    <t>Innarsuit Heliport</t>
  </si>
  <si>
    <t>Innarsuit</t>
  </si>
  <si>
    <t>IUI</t>
  </si>
  <si>
    <t>INN</t>
  </si>
  <si>
    <t>-56.010817, 73.199895</t>
  </si>
  <si>
    <t>BGIS</t>
  </si>
  <si>
    <t>Isortoq Heliport</t>
  </si>
  <si>
    <t>Isortoq</t>
  </si>
  <si>
    <t>IOQ</t>
  </si>
  <si>
    <t>ISO</t>
  </si>
  <si>
    <t>-38.976552, 65.547792</t>
  </si>
  <si>
    <t>BGIT</t>
  </si>
  <si>
    <t>Ikamiut Heliport</t>
  </si>
  <si>
    <t>Ikamiut</t>
  </si>
  <si>
    <t>QJI</t>
  </si>
  <si>
    <t>-51.8322622776, 68.6342530984</t>
  </si>
  <si>
    <t>BGJH</t>
  </si>
  <si>
    <t>Qaqortoq Heliport</t>
  </si>
  <si>
    <t>Qaqortoq</t>
  </si>
  <si>
    <t>JJU</t>
  </si>
  <si>
    <t>-46.0299186409, 60.715684155299996</t>
  </si>
  <si>
    <t>BGJN</t>
  </si>
  <si>
    <t>Ilulissat Airport</t>
  </si>
  <si>
    <t>Ilulissat</t>
  </si>
  <si>
    <t>JAV</t>
  </si>
  <si>
    <t>-51.0570983887, 69.2432022095</t>
  </si>
  <si>
    <t>BGKA</t>
  </si>
  <si>
    <t>Kangaatsiaq Heliport</t>
  </si>
  <si>
    <t>Kangaatsiaq</t>
  </si>
  <si>
    <t>QPW</t>
  </si>
  <si>
    <t>-53.4602075815, 68.3126574861</t>
  </si>
  <si>
    <t>BGKK</t>
  </si>
  <si>
    <t>Kulusuk Airport</t>
  </si>
  <si>
    <t>Kulusuk</t>
  </si>
  <si>
    <t>KUS</t>
  </si>
  <si>
    <t>-37.1236000061, 65.573600769</t>
  </si>
  <si>
    <t>BGKM</t>
  </si>
  <si>
    <t>Kuummiut Heliport</t>
  </si>
  <si>
    <t>Kuummiut</t>
  </si>
  <si>
    <t>KUZ</t>
  </si>
  <si>
    <t>KMT</t>
  </si>
  <si>
    <t>-36.997919, 65.863935</t>
  </si>
  <si>
    <t>BGKQ</t>
  </si>
  <si>
    <t>Kullorsuaq Heliport</t>
  </si>
  <si>
    <t>Kullorsuaq</t>
  </si>
  <si>
    <t>KHQ</t>
  </si>
  <si>
    <t>KLQ</t>
  </si>
  <si>
    <t>-57.226828, 74.57805</t>
  </si>
  <si>
    <t>BGKS</t>
  </si>
  <si>
    <t>Kangersuatsiaq Heliport</t>
  </si>
  <si>
    <t>Kangersuatsiaq</t>
  </si>
  <si>
    <t>KGQ</t>
  </si>
  <si>
    <t>KAQ</t>
  </si>
  <si>
    <t>-55.536586, 72.381092</t>
  </si>
  <si>
    <t>BGKT</t>
  </si>
  <si>
    <t>Kitsissuarsuit Heliport</t>
  </si>
  <si>
    <t>Kitsissuarsuit</t>
  </si>
  <si>
    <t>QJE</t>
  </si>
  <si>
    <t>-53.123295307199996, 68.85792599759999</t>
  </si>
  <si>
    <t>BGMQ</t>
  </si>
  <si>
    <t>Maniitsoq Airport</t>
  </si>
  <si>
    <t>Maniitsoq</t>
  </si>
  <si>
    <t>JSU</t>
  </si>
  <si>
    <t>-52.9393997192, 65.4124984741</t>
  </si>
  <si>
    <t>BGNN</t>
  </si>
  <si>
    <t>Nanortalik Heliport</t>
  </si>
  <si>
    <t>JNN</t>
  </si>
  <si>
    <t>-45.232976675, 60.141883975899994</t>
  </si>
  <si>
    <t>BGNS</t>
  </si>
  <si>
    <t>Narsaq Heliport</t>
  </si>
  <si>
    <t>Narsaq</t>
  </si>
  <si>
    <t>JNS</t>
  </si>
  <si>
    <t>-46.059923172, 60.9172827256</t>
  </si>
  <si>
    <t>BGNT</t>
  </si>
  <si>
    <t>Niaqornat Heliport</t>
  </si>
  <si>
    <t>Niaqornat</t>
  </si>
  <si>
    <t>NIQ</t>
  </si>
  <si>
    <t>NIA</t>
  </si>
  <si>
    <t>-53.662945, 70.789385</t>
  </si>
  <si>
    <t>BGNU</t>
  </si>
  <si>
    <t>Nuussuaq Heliport</t>
  </si>
  <si>
    <t>Nuussuaq</t>
  </si>
  <si>
    <t>NSQ</t>
  </si>
  <si>
    <t>NUS</t>
  </si>
  <si>
    <t>-57.065037, 74.109853</t>
  </si>
  <si>
    <t>BGP</t>
  </si>
  <si>
    <t>Bongo Airport</t>
  </si>
  <si>
    <t>GA-8</t>
  </si>
  <si>
    <t>Bongo</t>
  </si>
  <si>
    <t>10.2088, -2.1713</t>
  </si>
  <si>
    <t>BGPT</t>
  </si>
  <si>
    <t>Paamiut Airport</t>
  </si>
  <si>
    <t>JFR</t>
  </si>
  <si>
    <t>-49.6709365845, 62.0147361755</t>
  </si>
  <si>
    <t>BGQE</t>
  </si>
  <si>
    <t>Qeqertaq Heliport</t>
  </si>
  <si>
    <t>Qeqertaq</t>
  </si>
  <si>
    <t>QQT</t>
  </si>
  <si>
    <t>-51.3009166718, 69.9958611087</t>
  </si>
  <si>
    <t>BGQQ</t>
  </si>
  <si>
    <t>Qaanaaq Airport</t>
  </si>
  <si>
    <t>Qaanaaq</t>
  </si>
  <si>
    <t>NAQ</t>
  </si>
  <si>
    <t>-69.3887023926, 77.4886016846</t>
  </si>
  <si>
    <t>BGSC</t>
  </si>
  <si>
    <t>Ittoqqortoormiit Heliport</t>
  </si>
  <si>
    <t>Ittoqqortoormiit</t>
  </si>
  <si>
    <t>-21.971679925900002, 70.4882288244</t>
  </si>
  <si>
    <t>BGSF</t>
  </si>
  <si>
    <t>Kangerlussuaq Airport</t>
  </si>
  <si>
    <t>Kangerlussuaq</t>
  </si>
  <si>
    <t>SFJ</t>
  </si>
  <si>
    <t>-50.7116031647, 67.0122218992</t>
  </si>
  <si>
    <t>BGSI</t>
  </si>
  <si>
    <t>Siorapaluk Heliport</t>
  </si>
  <si>
    <t>Siorapaluk</t>
  </si>
  <si>
    <t>SRK</t>
  </si>
  <si>
    <t>SIO</t>
  </si>
  <si>
    <t>-70.638657, 77.786517</t>
  </si>
  <si>
    <t>BGSO</t>
  </si>
  <si>
    <t>Saarloq Heliport</t>
  </si>
  <si>
    <t>QOQ</t>
  </si>
  <si>
    <t>-46.024722, 60.537778</t>
  </si>
  <si>
    <t>BGSS</t>
  </si>
  <si>
    <t>Sisimiut Airport</t>
  </si>
  <si>
    <t>Sisimiut</t>
  </si>
  <si>
    <t>JHS</t>
  </si>
  <si>
    <t>-53.729301, 66.951302</t>
  </si>
  <si>
    <t>SAA</t>
  </si>
  <si>
    <t>BGSV</t>
  </si>
  <si>
    <t>Savissivik Heliport</t>
  </si>
  <si>
    <t>Savissivik</t>
  </si>
  <si>
    <t>SVR</t>
  </si>
  <si>
    <t>SAV</t>
  </si>
  <si>
    <t>-65.117683, 76.018613</t>
  </si>
  <si>
    <t>BGTA</t>
  </si>
  <si>
    <t>Tasiusaq (Qaasuitsup) Heliport</t>
  </si>
  <si>
    <t>Upernavik</t>
  </si>
  <si>
    <t>TQA</t>
  </si>
  <si>
    <t>-56.06028, 73.373055</t>
  </si>
  <si>
    <t>BGTL</t>
  </si>
  <si>
    <t>Thule Air Base</t>
  </si>
  <si>
    <t>Thule</t>
  </si>
  <si>
    <t>THU</t>
  </si>
  <si>
    <t>-68.7032012939, 76.5311965942</t>
  </si>
  <si>
    <t>BGTN</t>
  </si>
  <si>
    <t>Tiniteqilaaq Heliport</t>
  </si>
  <si>
    <t>Tiniteqilaaq</t>
  </si>
  <si>
    <t>TQI</t>
  </si>
  <si>
    <t>TNT</t>
  </si>
  <si>
    <t>-37.783409, 65.892027</t>
  </si>
  <si>
    <t>BGUK</t>
  </si>
  <si>
    <t>Upernavik Airport</t>
  </si>
  <si>
    <t>JUV</t>
  </si>
  <si>
    <t>-56.1305999756, 72.7901992798</t>
  </si>
  <si>
    <t>BGUM</t>
  </si>
  <si>
    <t>Uummannaq Heliport</t>
  </si>
  <si>
    <t>Uummannaq</t>
  </si>
  <si>
    <t>UMD</t>
  </si>
  <si>
    <t>-52.111630439799995, 70.6804279261</t>
  </si>
  <si>
    <t>BGUQ</t>
  </si>
  <si>
    <t>Qaarsut Airport</t>
  </si>
  <si>
    <t>JQA</t>
  </si>
  <si>
    <t>-52.6962013245, 70.7341995239</t>
  </si>
  <si>
    <t>BGUT</t>
  </si>
  <si>
    <t>Ukkusissat Heliport</t>
  </si>
  <si>
    <t>Ukkusissat</t>
  </si>
  <si>
    <t>JUK</t>
  </si>
  <si>
    <t>UKK</t>
  </si>
  <si>
    <t>-51.890016, 71.049438</t>
  </si>
  <si>
    <t>BH</t>
  </si>
  <si>
    <t>BHL</t>
  </si>
  <si>
    <t>MX-BCN</t>
  </si>
  <si>
    <t>BAX</t>
  </si>
  <si>
    <t>-113.560997, 28.9786</t>
  </si>
  <si>
    <t>Brighton Downs Airport</t>
  </si>
  <si>
    <t>141.562777778, -23.3638888889</t>
  </si>
  <si>
    <t>BI</t>
  </si>
  <si>
    <t>IS</t>
  </si>
  <si>
    <t>IS-4</t>
  </si>
  <si>
    <t>IS-8</t>
  </si>
  <si>
    <t>BIAR</t>
  </si>
  <si>
    <t>Akureyri Airport</t>
  </si>
  <si>
    <t>IS-6</t>
  </si>
  <si>
    <t>Akureyri</t>
  </si>
  <si>
    <t>AEY</t>
  </si>
  <si>
    <t>-18.07270050048828, 65.66000366210938</t>
  </si>
  <si>
    <t>BIBD</t>
  </si>
  <si>
    <t>Bildudalur Airport</t>
  </si>
  <si>
    <t>Bildudalur</t>
  </si>
  <si>
    <t>BIU</t>
  </si>
  <si>
    <t>-23.546199798583984, 65.64129638671875</t>
  </si>
  <si>
    <t>BIBF</t>
  </si>
  <si>
    <t>IS-7</t>
  </si>
  <si>
    <t>BGJ</t>
  </si>
  <si>
    <t>-13.805000305175781, 65.51640319824219</t>
  </si>
  <si>
    <t>BIBK</t>
  </si>
  <si>
    <t>BJD</t>
  </si>
  <si>
    <t>-14.824399948120117, 66.02189636230469</t>
  </si>
  <si>
    <t>BIBL</t>
  </si>
  <si>
    <t>Hjaltabakki Airport</t>
  </si>
  <si>
    <t>IS-5</t>
  </si>
  <si>
    <t>BLO</t>
  </si>
  <si>
    <t>-20.287500381469727, 65.6449966430664</t>
  </si>
  <si>
    <t>BIBR</t>
  </si>
  <si>
    <t>IS-3</t>
  </si>
  <si>
    <t>BQD</t>
  </si>
  <si>
    <t>-21.80030059814453, 65.07530212402344</t>
  </si>
  <si>
    <t>BIBV</t>
  </si>
  <si>
    <t>BXV</t>
  </si>
  <si>
    <t>-14.02280044555664, 64.79000091552734</t>
  </si>
  <si>
    <t>BIDV</t>
  </si>
  <si>
    <t>DJU</t>
  </si>
  <si>
    <t>-14.28279972076416, 64.64420318603516</t>
  </si>
  <si>
    <t>BIEG</t>
  </si>
  <si>
    <t>EGS</t>
  </si>
  <si>
    <t>-14.401399612426758, 65.2833023071289</t>
  </si>
  <si>
    <t>BIFF</t>
  </si>
  <si>
    <t>-14.0606002808, 64.9317016602</t>
  </si>
  <si>
    <t>BIFM</t>
  </si>
  <si>
    <t>-16.64109992980957, 63.874698638916016</t>
  </si>
  <si>
    <t>BIGF</t>
  </si>
  <si>
    <t>GUU</t>
  </si>
  <si>
    <t>-23.224700927734375, 64.99140167236328</t>
  </si>
  <si>
    <t>BIGJ</t>
  </si>
  <si>
    <t>GJR</t>
  </si>
  <si>
    <t>-21.326900482177734, 65.99530029296875</t>
  </si>
  <si>
    <t>BIGR</t>
  </si>
  <si>
    <t>GRY</t>
  </si>
  <si>
    <t>-18.0173, 66.5458</t>
  </si>
  <si>
    <t>BIHK</t>
  </si>
  <si>
    <t>HVK</t>
  </si>
  <si>
    <t>-21.696399688720703, 65.70469665527344</t>
  </si>
  <si>
    <t>BIHN</t>
  </si>
  <si>
    <t>HFN</t>
  </si>
  <si>
    <t>-15.2272, 64.295601</t>
  </si>
  <si>
    <t>BIHT</t>
  </si>
  <si>
    <t>Holt Airport</t>
  </si>
  <si>
    <t>Flateyri</t>
  </si>
  <si>
    <t>FLI</t>
  </si>
  <si>
    <t>-23.4416913986, 66.0141804294</t>
  </si>
  <si>
    <t>BIHU</t>
  </si>
  <si>
    <t>HZK</t>
  </si>
  <si>
    <t>-17.426001, 65.952301</t>
  </si>
  <si>
    <t>BIHV</t>
  </si>
  <si>
    <t>Hvammstangi</t>
  </si>
  <si>
    <t>-20.846900939941406, 65.26640319824219</t>
  </si>
  <si>
    <t>BIID</t>
  </si>
  <si>
    <t>HLO</t>
  </si>
  <si>
    <t>-23.69610023498535, 66.05000305175781</t>
  </si>
  <si>
    <t>BIIS</t>
  </si>
  <si>
    <t>IFJ</t>
  </si>
  <si>
    <t>-23.135299682617188, 66.05809783935547</t>
  </si>
  <si>
    <t>BIJ</t>
  </si>
  <si>
    <t>Biliau Airport</t>
  </si>
  <si>
    <t>Biliau</t>
  </si>
  <si>
    <t>146.339, -5.578</t>
  </si>
  <si>
    <t>BIKF</t>
  </si>
  <si>
    <t>Keflavik International Airport</t>
  </si>
  <si>
    <t>IS-2</t>
  </si>
  <si>
    <t>KEF</t>
  </si>
  <si>
    <t>-22.6056, 63.985001</t>
  </si>
  <si>
    <t>BIKP</t>
  </si>
  <si>
    <t>OPA</t>
  </si>
  <si>
    <t>-16.466699600219727, 66.31079864501953</t>
  </si>
  <si>
    <t>BIKR</t>
  </si>
  <si>
    <t>SAK</t>
  </si>
  <si>
    <t>-19.572799682599996, 65.73169708249999</t>
  </si>
  <si>
    <t>IS-1</t>
  </si>
  <si>
    <t>BINF</t>
  </si>
  <si>
    <t>NOR</t>
  </si>
  <si>
    <t>-13.746399879455566, 65.13189697265625</t>
  </si>
  <si>
    <t>BIOF</t>
  </si>
  <si>
    <t>OFJ</t>
  </si>
  <si>
    <t>-18.66670036315918, 66.08329772949219</t>
  </si>
  <si>
    <t>BIPA</t>
  </si>
  <si>
    <t>PFJ</t>
  </si>
  <si>
    <t>-23.965, 65.555801</t>
  </si>
  <si>
    <t>BIRE</t>
  </si>
  <si>
    <t>RHA</t>
  </si>
  <si>
    <t>-22.20611572265625, 65.45262908935547</t>
  </si>
  <si>
    <t>BIRF</t>
  </si>
  <si>
    <t>Rif Airport</t>
  </si>
  <si>
    <t>Rif</t>
  </si>
  <si>
    <t>OLI</t>
  </si>
  <si>
    <t>-23.8230991364, 64.9113998413</t>
  </si>
  <si>
    <t>BIRG</t>
  </si>
  <si>
    <t>RFN</t>
  </si>
  <si>
    <t>-15.918299674987793, 66.40640258789062</t>
  </si>
  <si>
    <t>BIRK</t>
  </si>
  <si>
    <t>Reykjavik Airport</t>
  </si>
  <si>
    <t>Reykjavik</t>
  </si>
  <si>
    <t>RKV</t>
  </si>
  <si>
    <t>-21.9405994415, 64.1299972534</t>
  </si>
  <si>
    <t>BIRL</t>
  </si>
  <si>
    <t>Myvatn</t>
  </si>
  <si>
    <t>MVA</t>
  </si>
  <si>
    <t>-16.918100357055664, 65.65579986572266</t>
  </si>
  <si>
    <t>BISI</t>
  </si>
  <si>
    <t>SIJ</t>
  </si>
  <si>
    <t>-18.9167, 66.133301</t>
  </si>
  <si>
    <t>BIST</t>
  </si>
  <si>
    <t>SYK</t>
  </si>
  <si>
    <t>-22.794200897216797, 65.05809783935547</t>
  </si>
  <si>
    <t>BITE</t>
  </si>
  <si>
    <t>TEY</t>
  </si>
  <si>
    <t>-23.559999465942383, 65.87030029296875</t>
  </si>
  <si>
    <t>BITN</t>
  </si>
  <si>
    <t>Thorshofn Airport</t>
  </si>
  <si>
    <t>Thorshofn</t>
  </si>
  <si>
    <t>THO</t>
  </si>
  <si>
    <t>-15.335599899291992, 66.21849822998047</t>
  </si>
  <si>
    <t>BIVM</t>
  </si>
  <si>
    <t>Vestmannaeyjar Airport</t>
  </si>
  <si>
    <t>Vestmannaeyjar</t>
  </si>
  <si>
    <t>VEY</t>
  </si>
  <si>
    <t>-20.278900146484375, 63.42430114746094</t>
  </si>
  <si>
    <t>BIVO</t>
  </si>
  <si>
    <t>VPN</t>
  </si>
  <si>
    <t>-14.850600242614746, 65.72059631347656</t>
  </si>
  <si>
    <t>BIZ</t>
  </si>
  <si>
    <t>Bimin Airport</t>
  </si>
  <si>
    <t>BMN</t>
  </si>
  <si>
    <t>142.033055556, -5.28611111111</t>
  </si>
  <si>
    <t>BJ</t>
  </si>
  <si>
    <t>BJ-BO</t>
  </si>
  <si>
    <t>Parakou</t>
  </si>
  <si>
    <t>BJE</t>
  </si>
  <si>
    <t>Baleela Airport</t>
  </si>
  <si>
    <t>SD-13</t>
  </si>
  <si>
    <t>Baleela Base Camp</t>
  </si>
  <si>
    <t>28.5230555556, 11.199444444400001</t>
  </si>
  <si>
    <t>BJQ</t>
  </si>
  <si>
    <t>Bahja Airport</t>
  </si>
  <si>
    <t>OM</t>
  </si>
  <si>
    <t>OM-WU</t>
  </si>
  <si>
    <t>Bahja</t>
  </si>
  <si>
    <t>56.067777777799996, 19.8730555556</t>
  </si>
  <si>
    <t>BJT</t>
  </si>
  <si>
    <t>Bentota River Waterdrome</t>
  </si>
  <si>
    <t>LK-1</t>
  </si>
  <si>
    <t>Bentota</t>
  </si>
  <si>
    <t>79.996, 6.431</t>
  </si>
  <si>
    <t>BKPR</t>
  </si>
  <si>
    <t>Prishtina</t>
  </si>
  <si>
    <t>PRN</t>
  </si>
  <si>
    <t>21.035801, 42.5728</t>
  </si>
  <si>
    <t>BLM</t>
  </si>
  <si>
    <t>BLW</t>
  </si>
  <si>
    <t>BM</t>
  </si>
  <si>
    <t>BM-U-A</t>
  </si>
  <si>
    <t>BMH</t>
  </si>
  <si>
    <t>Bomai Airport</t>
  </si>
  <si>
    <t>Bomai</t>
  </si>
  <si>
    <t>AYBO</t>
  </si>
  <si>
    <t>144.637, -6.37316666667</t>
  </si>
  <si>
    <t>BMQ</t>
  </si>
  <si>
    <t>Bamburi Airport</t>
  </si>
  <si>
    <t>KE</t>
  </si>
  <si>
    <t>KE-300</t>
  </si>
  <si>
    <t>HKBM</t>
  </si>
  <si>
    <t>39.730768, -3.98191</t>
  </si>
  <si>
    <t>BMZ</t>
  </si>
  <si>
    <t>Bamu Airport</t>
  </si>
  <si>
    <t>Bamu</t>
  </si>
  <si>
    <t>AYBF</t>
  </si>
  <si>
    <t>BAMU</t>
  </si>
  <si>
    <t>143.2433, -7.8485</t>
  </si>
  <si>
    <t>BNF</t>
  </si>
  <si>
    <t>Baranof Warm Springs Float and Seaplane Base</t>
  </si>
  <si>
    <t>Baranof</t>
  </si>
  <si>
    <t>-134.833146, 57.088799</t>
  </si>
  <si>
    <t>Bodinumu Airport</t>
  </si>
  <si>
    <t>Bodinumu</t>
  </si>
  <si>
    <t>AYBD</t>
  </si>
  <si>
    <t>BNU</t>
  </si>
  <si>
    <t>147.666722222, -9.107777777779999</t>
  </si>
  <si>
    <t>BNQ</t>
  </si>
  <si>
    <t>Baganga airport</t>
  </si>
  <si>
    <t>PH</t>
  </si>
  <si>
    <t>PH-DAO</t>
  </si>
  <si>
    <t>Baganga</t>
  </si>
  <si>
    <t>126.568888889, 7.611944444440001</t>
  </si>
  <si>
    <t>BNT</t>
  </si>
  <si>
    <t>Bundi Airport</t>
  </si>
  <si>
    <t>Bundi</t>
  </si>
  <si>
    <t>AYDI</t>
  </si>
  <si>
    <t>BDI</t>
  </si>
  <si>
    <t>145.2275, -5.742222222220001</t>
  </si>
  <si>
    <t>BNV</t>
  </si>
  <si>
    <t>Boana Airport</t>
  </si>
  <si>
    <t>Boana</t>
  </si>
  <si>
    <t>146.825, -6.433</t>
  </si>
  <si>
    <t>BNZ</t>
  </si>
  <si>
    <t>Banz Airport</t>
  </si>
  <si>
    <t>Banz</t>
  </si>
  <si>
    <t>144.623, -5.807</t>
  </si>
  <si>
    <t>BO-0001</t>
  </si>
  <si>
    <t>Rurenabaque Airport</t>
  </si>
  <si>
    <t>BO</t>
  </si>
  <si>
    <t>BO-B</t>
  </si>
  <si>
    <t>Rurenabaque</t>
  </si>
  <si>
    <t>SLRQ</t>
  </si>
  <si>
    <t>RBQ</t>
  </si>
  <si>
    <t>-67.4968032837, -14.427900314299999</t>
  </si>
  <si>
    <t>Riberalta</t>
  </si>
  <si>
    <t>BO-S</t>
  </si>
  <si>
    <t>BO-T</t>
  </si>
  <si>
    <t>Loreto</t>
  </si>
  <si>
    <t>BO-BVL</t>
  </si>
  <si>
    <t>Baures Airport</t>
  </si>
  <si>
    <t>Baures</t>
  </si>
  <si>
    <t>SLBA</t>
  </si>
  <si>
    <t>BVL</t>
  </si>
  <si>
    <t>-63.5833320618, -13.583333015400001</t>
  </si>
  <si>
    <t>BOF</t>
  </si>
  <si>
    <t>Bolling Air Force Base</t>
  </si>
  <si>
    <t>KBOF</t>
  </si>
  <si>
    <t>-77.0160980225, 38.842899322499996</t>
  </si>
  <si>
    <t>BOK</t>
  </si>
  <si>
    <t>Brookings Airport</t>
  </si>
  <si>
    <t>KBOK</t>
  </si>
  <si>
    <t>-124.290001, 42.0746</t>
  </si>
  <si>
    <t>BOQ</t>
  </si>
  <si>
    <t>Boku Airport</t>
  </si>
  <si>
    <t>Boku</t>
  </si>
  <si>
    <t>155.3419, -6.5427</t>
  </si>
  <si>
    <t>BOT</t>
  </si>
  <si>
    <t>Bosset Airport</t>
  </si>
  <si>
    <t>Bosset</t>
  </si>
  <si>
    <t>AYET</t>
  </si>
  <si>
    <t>BST</t>
  </si>
  <si>
    <t>141.1063222, -7.237257</t>
  </si>
  <si>
    <t>BOV</t>
  </si>
  <si>
    <t>Boang Airport</t>
  </si>
  <si>
    <t>Boang Island</t>
  </si>
  <si>
    <t>153.2812, -3.3834</t>
  </si>
  <si>
    <t>BPF</t>
  </si>
  <si>
    <t>Batuna Aerodrome</t>
  </si>
  <si>
    <t>Batuna Mission Station</t>
  </si>
  <si>
    <t>AGBT</t>
  </si>
  <si>
    <t>158.119305556, -8.56202777778</t>
  </si>
  <si>
    <t>BQV</t>
  </si>
  <si>
    <t>Bartlett Cove Seaplane Base</t>
  </si>
  <si>
    <t>Gustavus</t>
  </si>
  <si>
    <t>-135.884994507, 58.4552001953</t>
  </si>
  <si>
    <t>BR</t>
  </si>
  <si>
    <t>BR-SP</t>
  </si>
  <si>
    <t>Alegrete</t>
  </si>
  <si>
    <t>BR-RS</t>
  </si>
  <si>
    <t>BR-BA</t>
  </si>
  <si>
    <t>BR-RO</t>
  </si>
  <si>
    <t>BR-MS</t>
  </si>
  <si>
    <t>BR-PR</t>
  </si>
  <si>
    <t>BR-MG</t>
  </si>
  <si>
    <t>BR-RJ</t>
  </si>
  <si>
    <t>BR-GO</t>
  </si>
  <si>
    <t>BR-RN</t>
  </si>
  <si>
    <t>BR-0015</t>
  </si>
  <si>
    <t>BR-PA</t>
  </si>
  <si>
    <t>TUZ</t>
  </si>
  <si>
    <t>-51.1478, -6.7488</t>
  </si>
  <si>
    <t>BR-CE</t>
  </si>
  <si>
    <t>Fortaleza</t>
  </si>
  <si>
    <t>BR-MT</t>
  </si>
  <si>
    <t>Alta Floresta</t>
  </si>
  <si>
    <t>BR-RR</t>
  </si>
  <si>
    <t>Chaves</t>
  </si>
  <si>
    <t>BR-PI</t>
  </si>
  <si>
    <t>Xinguara</t>
  </si>
  <si>
    <t>BR-AM</t>
  </si>
  <si>
    <t>Faro Airport</t>
  </si>
  <si>
    <t>Faro</t>
  </si>
  <si>
    <t>BR-TO</t>
  </si>
  <si>
    <t>BR-MA</t>
  </si>
  <si>
    <t>Santa Cruz Airport</t>
  </si>
  <si>
    <t>SWRP</t>
  </si>
  <si>
    <t>Itumbiara</t>
  </si>
  <si>
    <t>BR-AC</t>
  </si>
  <si>
    <t>Rio Branco</t>
  </si>
  <si>
    <t>Rio de Janeiro</t>
  </si>
  <si>
    <t>Altamira Airport</t>
  </si>
  <si>
    <t>BR-PE</t>
  </si>
  <si>
    <t>Sorocaba</t>
  </si>
  <si>
    <t>BR-AP</t>
  </si>
  <si>
    <t>Juara</t>
  </si>
  <si>
    <t>Diamantino</t>
  </si>
  <si>
    <t>BR-DF</t>
  </si>
  <si>
    <t>Natal</t>
  </si>
  <si>
    <t>BR-PB</t>
  </si>
  <si>
    <t>Barra</t>
  </si>
  <si>
    <t>Arraias</t>
  </si>
  <si>
    <t>BR-ES</t>
  </si>
  <si>
    <t>Colatina</t>
  </si>
  <si>
    <t>Porto Velho</t>
  </si>
  <si>
    <t>Rio Verde</t>
  </si>
  <si>
    <t>Pontes e Lacerda</t>
  </si>
  <si>
    <t>Recife</t>
  </si>
  <si>
    <t>Santa Terezinha</t>
  </si>
  <si>
    <t>Fazenda Bela Vista Airport</t>
  </si>
  <si>
    <t>Belo Horizonte</t>
  </si>
  <si>
    <t>Salvador</t>
  </si>
  <si>
    <t>SNDN</t>
  </si>
  <si>
    <t>Manaus</t>
  </si>
  <si>
    <t>Campinas</t>
  </si>
  <si>
    <t>Campo Grande</t>
  </si>
  <si>
    <t>BR-SC</t>
  </si>
  <si>
    <t>Itaituba</t>
  </si>
  <si>
    <t>Confresa</t>
  </si>
  <si>
    <t>Curitiba</t>
  </si>
  <si>
    <t>Santa Maria Airport</t>
  </si>
  <si>
    <t>Colombo</t>
  </si>
  <si>
    <t>Joinville</t>
  </si>
  <si>
    <t>Uberaba</t>
  </si>
  <si>
    <t>Ubatuba</t>
  </si>
  <si>
    <t>SNBU</t>
  </si>
  <si>
    <t>Sorriso</t>
  </si>
  <si>
    <t>Ponta Grossa</t>
  </si>
  <si>
    <t>Boa Vista</t>
  </si>
  <si>
    <t>SDNY</t>
  </si>
  <si>
    <t>Franca</t>
  </si>
  <si>
    <t>Canela</t>
  </si>
  <si>
    <t>Barreiras</t>
  </si>
  <si>
    <t>Ipiranga Airport</t>
  </si>
  <si>
    <t>Cascavel</t>
  </si>
  <si>
    <t>Sapezal</t>
  </si>
  <si>
    <t>Novo Progresso</t>
  </si>
  <si>
    <t>Santa Rosa Airport</t>
  </si>
  <si>
    <t>BR-AL</t>
  </si>
  <si>
    <t>Blumenau</t>
  </si>
  <si>
    <t>Porto Seguro</t>
  </si>
  <si>
    <t>SSDO</t>
  </si>
  <si>
    <t>Londrina</t>
  </si>
  <si>
    <t>Jacareacanga</t>
  </si>
  <si>
    <t>SDYM</t>
  </si>
  <si>
    <t>Jales</t>
  </si>
  <si>
    <t>Prado</t>
  </si>
  <si>
    <t>Canarana</t>
  </si>
  <si>
    <t>Ipatinga</t>
  </si>
  <si>
    <t>Altamira</t>
  </si>
  <si>
    <t>Borba</t>
  </si>
  <si>
    <t>Porto Nacional</t>
  </si>
  <si>
    <t>SWJU</t>
  </si>
  <si>
    <t>Teresina</t>
  </si>
  <si>
    <t>Nova Vida Airport</t>
  </si>
  <si>
    <t>SWJI</t>
  </si>
  <si>
    <t>SDZY</t>
  </si>
  <si>
    <t>Sinop</t>
  </si>
  <si>
    <t>Nova Xavantina</t>
  </si>
  <si>
    <t>Cabo Frio</t>
  </si>
  <si>
    <t>SNHA</t>
  </si>
  <si>
    <t>Presidente Prudente</t>
  </si>
  <si>
    <t>Juiz de Fora</t>
  </si>
  <si>
    <t>Palmas</t>
  </si>
  <si>
    <t>Arapongas</t>
  </si>
  <si>
    <t>Jacobina</t>
  </si>
  <si>
    <t>Mucuri</t>
  </si>
  <si>
    <t>Canavieiras</t>
  </si>
  <si>
    <t>Costa Rica</t>
  </si>
  <si>
    <t>Uruguaiana</t>
  </si>
  <si>
    <t>Cacoal</t>
  </si>
  <si>
    <t>Carolina</t>
  </si>
  <si>
    <t>Itaperuna</t>
  </si>
  <si>
    <t>Bauru</t>
  </si>
  <si>
    <t>BR-ALT</t>
  </si>
  <si>
    <t>Alenquer Airport</t>
  </si>
  <si>
    <t>Alenquer</t>
  </si>
  <si>
    <t>SDWQ</t>
  </si>
  <si>
    <t>-54.7231, -1.917</t>
  </si>
  <si>
    <t>BR-SWM</t>
  </si>
  <si>
    <t>Suia-Missu Airport</t>
  </si>
  <si>
    <t>Alto Boa Vista</t>
  </si>
  <si>
    <t>SWM</t>
  </si>
  <si>
    <t>-51.43470001220703, -11.671699523925781</t>
  </si>
  <si>
    <t>Whitesburg Municipal Airport</t>
  </si>
  <si>
    <t>-82.8742, 37.2219</t>
  </si>
  <si>
    <t>BS</t>
  </si>
  <si>
    <t>BS-EX</t>
  </si>
  <si>
    <t>BS-SR</t>
  </si>
  <si>
    <t>BS-LI</t>
  </si>
  <si>
    <t>BS-NSB</t>
  </si>
  <si>
    <t>Bimini North Seaplane Base</t>
  </si>
  <si>
    <t>BS-BI</t>
  </si>
  <si>
    <t>Bimini</t>
  </si>
  <si>
    <t>NSB</t>
  </si>
  <si>
    <t>-79.25, 25.767000198364258</t>
  </si>
  <si>
    <t>BSI</t>
  </si>
  <si>
    <t>BSP</t>
  </si>
  <si>
    <t>Bensbach Airport</t>
  </si>
  <si>
    <t>Bensbach</t>
  </si>
  <si>
    <t>AYBH</t>
  </si>
  <si>
    <t>BEN</t>
  </si>
  <si>
    <t>141.259444444, -8.85805555556</t>
  </si>
  <si>
    <t>BSV</t>
  </si>
  <si>
    <t>Besakoa Airport</t>
  </si>
  <si>
    <t>Besakoa</t>
  </si>
  <si>
    <t>47.0616666667, -15.6725</t>
  </si>
  <si>
    <t>BUL</t>
  </si>
  <si>
    <t>Bulolo Airport</t>
  </si>
  <si>
    <t>Bulolo</t>
  </si>
  <si>
    <t>AYBU</t>
  </si>
  <si>
    <t>BUO</t>
  </si>
  <si>
    <t>146.649541855, -7.216286671410001</t>
  </si>
  <si>
    <t>BVP</t>
  </si>
  <si>
    <t>Bolovip Airstrip</t>
  </si>
  <si>
    <t>Bolovip</t>
  </si>
  <si>
    <t>141.655, -5.3633</t>
  </si>
  <si>
    <t>BVR</t>
  </si>
  <si>
    <t>Esperadinha Airport</t>
  </si>
  <si>
    <t>CV</t>
  </si>
  <si>
    <t>CV-S</t>
  </si>
  <si>
    <t>Brava Island</t>
  </si>
  <si>
    <t>GVBR</t>
  </si>
  <si>
    <t>-24.746, 14.864305555600001</t>
  </si>
  <si>
    <t>BW</t>
  </si>
  <si>
    <t>BW-KG</t>
  </si>
  <si>
    <t>BW-NW</t>
  </si>
  <si>
    <t>BW-GH</t>
  </si>
  <si>
    <t>BW-CE</t>
  </si>
  <si>
    <t>BW-NE</t>
  </si>
  <si>
    <t>BW-HUK</t>
  </si>
  <si>
    <t>Hukuntsi Airport</t>
  </si>
  <si>
    <t>Hukuntsi</t>
  </si>
  <si>
    <t>FBHK</t>
  </si>
  <si>
    <t>HUK</t>
  </si>
  <si>
    <t>21.758101, -23.9897</t>
  </si>
  <si>
    <t>BWJ</t>
  </si>
  <si>
    <t>Bawan Airport</t>
  </si>
  <si>
    <t>BWN</t>
  </si>
  <si>
    <t>146.881666667, -6.396944444440001</t>
  </si>
  <si>
    <t>BWP</t>
  </si>
  <si>
    <t>Bewani Airport</t>
  </si>
  <si>
    <t>Bewani</t>
  </si>
  <si>
    <t>AYBI</t>
  </si>
  <si>
    <t>BEW</t>
  </si>
  <si>
    <t>141.165277778, -3.0216666666700003</t>
  </si>
  <si>
    <t>BXL</t>
  </si>
  <si>
    <t>Blue Lagoon Seaplane Base</t>
  </si>
  <si>
    <t>FJ</t>
  </si>
  <si>
    <t>FJ-W</t>
  </si>
  <si>
    <t>Nanuya Lailai Island</t>
  </si>
  <si>
    <t>177.368, -16.943</t>
  </si>
  <si>
    <t>BXZ</t>
  </si>
  <si>
    <t>Bunsil Airport</t>
  </si>
  <si>
    <t>Bunsil - Umboi Island</t>
  </si>
  <si>
    <t>AYNS</t>
  </si>
  <si>
    <t>BSL</t>
  </si>
  <si>
    <t>147.8667, -5.7243</t>
  </si>
  <si>
    <t>BY</t>
  </si>
  <si>
    <t>BY-VI</t>
  </si>
  <si>
    <t>BY-MI</t>
  </si>
  <si>
    <t>BY-HO</t>
  </si>
  <si>
    <t>BY-BR</t>
  </si>
  <si>
    <t>BY-MA</t>
  </si>
  <si>
    <t>BY-HR</t>
  </si>
  <si>
    <t>UA</t>
  </si>
  <si>
    <t>UA-46</t>
  </si>
  <si>
    <t>Vitebsk</t>
  </si>
  <si>
    <t>Gomel</t>
  </si>
  <si>
    <t>BYA</t>
  </si>
  <si>
    <t>Boundary Airport</t>
  </si>
  <si>
    <t>Boundary</t>
  </si>
  <si>
    <t>-141.113006592, 64.0783004761</t>
  </si>
  <si>
    <t>BYL</t>
  </si>
  <si>
    <t>Bella Yella Airport</t>
  </si>
  <si>
    <t>LR</t>
  </si>
  <si>
    <t>LR-LO</t>
  </si>
  <si>
    <t>Beliyela</t>
  </si>
  <si>
    <t>-9.99372222222, 7.36916666667</t>
  </si>
  <si>
    <t>BYV</t>
  </si>
  <si>
    <t>Beira Lake Seaplane Base</t>
  </si>
  <si>
    <t>79.85416666670001, 6.9294444444400005</t>
  </si>
  <si>
    <t>BZ</t>
  </si>
  <si>
    <t>BZ-OW</t>
  </si>
  <si>
    <t>San Felipe</t>
  </si>
  <si>
    <t>BZ-CZL</t>
  </si>
  <si>
    <t>BZ-CY</t>
  </si>
  <si>
    <t>BZ-BCV</t>
  </si>
  <si>
    <t>Hector Silva Airstrip</t>
  </si>
  <si>
    <t>Belmopan</t>
  </si>
  <si>
    <t>BCV</t>
  </si>
  <si>
    <t>-88.776496, 17.269603</t>
  </si>
  <si>
    <t>BZ-BGK</t>
  </si>
  <si>
    <t>Big Creek Airport</t>
  </si>
  <si>
    <t>BZ-SC</t>
  </si>
  <si>
    <t>BGK</t>
  </si>
  <si>
    <t>-88.40791320800781, 16.51936912536621</t>
  </si>
  <si>
    <t>BZ-CUK</t>
  </si>
  <si>
    <t>Caye Caulker Airport</t>
  </si>
  <si>
    <t>BZ-BZ</t>
  </si>
  <si>
    <t>Caye Caulker</t>
  </si>
  <si>
    <t>CUK</t>
  </si>
  <si>
    <t>-88.03250122070312, 17.734699249267578</t>
  </si>
  <si>
    <t>BZ-CYC</t>
  </si>
  <si>
    <t>Caye Chapel Airport</t>
  </si>
  <si>
    <t>Caye Chapel</t>
  </si>
  <si>
    <t>CYC</t>
  </si>
  <si>
    <t>-88.04109954833984, 17.7007999420166</t>
  </si>
  <si>
    <t>BZ-CZH</t>
  </si>
  <si>
    <t>Corozal Municipal Airport</t>
  </si>
  <si>
    <t>Corozal</t>
  </si>
  <si>
    <t>CZH</t>
  </si>
  <si>
    <t>-88.41190338134766, 18.382200241088867</t>
  </si>
  <si>
    <t>BZ-DGA</t>
  </si>
  <si>
    <t>Dangriga Airport</t>
  </si>
  <si>
    <t>Dangriga</t>
  </si>
  <si>
    <t>DGA</t>
  </si>
  <si>
    <t>-88.23098754882812, 16.98250961303711</t>
  </si>
  <si>
    <t>BZ-INB</t>
  </si>
  <si>
    <t>INB</t>
  </si>
  <si>
    <t>-88.44129943847656, 16.534500122070312</t>
  </si>
  <si>
    <t>BZ-MDB</t>
  </si>
  <si>
    <t>Melinda Airport</t>
  </si>
  <si>
    <t>Melinda</t>
  </si>
  <si>
    <t>-88.30419921880001, 17.0042991638</t>
  </si>
  <si>
    <t>BZ-ORZ</t>
  </si>
  <si>
    <t>Orange Walk Airport</t>
  </si>
  <si>
    <t>Orange Walk</t>
  </si>
  <si>
    <t>ORZ</t>
  </si>
  <si>
    <t>-88.58386993410001, 18.0467662811</t>
  </si>
  <si>
    <t>BZ-PLJ</t>
  </si>
  <si>
    <t>Placencia Airport</t>
  </si>
  <si>
    <t>Placencia</t>
  </si>
  <si>
    <t>PLJ</t>
  </si>
  <si>
    <t>-88.36151123046875, 16.536956787109375</t>
  </si>
  <si>
    <t>BZ-PND</t>
  </si>
  <si>
    <t>Punta Gorda Airport</t>
  </si>
  <si>
    <t>BZ-TOL</t>
  </si>
  <si>
    <t>PND</t>
  </si>
  <si>
    <t>-88.80829620360001, 16.102399826</t>
  </si>
  <si>
    <t>BZ-SJX</t>
  </si>
  <si>
    <t>Sartaneja Airport</t>
  </si>
  <si>
    <t>Sartaneja</t>
  </si>
  <si>
    <t>SJX</t>
  </si>
  <si>
    <t>-88.13079833984375, 18.35610008239746</t>
  </si>
  <si>
    <t>BZ-SPR</t>
  </si>
  <si>
    <t>San Pedro Airport</t>
  </si>
  <si>
    <t>MZSP</t>
  </si>
  <si>
    <t>SPR</t>
  </si>
  <si>
    <t>-87.9711, 17.9139</t>
  </si>
  <si>
    <t>BZ-SQS</t>
  </si>
  <si>
    <t>Matthew Spain Airport</t>
  </si>
  <si>
    <t>San Ignacio</t>
  </si>
  <si>
    <t>MZCF</t>
  </si>
  <si>
    <t>SQS</t>
  </si>
  <si>
    <t>-89.0098, 17.1859</t>
  </si>
  <si>
    <t>BZ-STU</t>
  </si>
  <si>
    <t>STU</t>
  </si>
  <si>
    <t>-88.456298828125, 18.2721004486084</t>
  </si>
  <si>
    <t>BZ-SVK</t>
  </si>
  <si>
    <t>Silver Creek</t>
  </si>
  <si>
    <t>SVK</t>
  </si>
  <si>
    <t>-88.33999633789062, 16.725299835205078</t>
  </si>
  <si>
    <t>BZ-TZA</t>
  </si>
  <si>
    <t>Belize City Municipal Airport</t>
  </si>
  <si>
    <t>Belize City</t>
  </si>
  <si>
    <t>TZA</t>
  </si>
  <si>
    <t>-88.19444274902344, 17.516389846801758</t>
  </si>
  <si>
    <t>BZB</t>
  </si>
  <si>
    <t>Bazaruto Island Airport</t>
  </si>
  <si>
    <t>Bazaruto Island</t>
  </si>
  <si>
    <t>35.4729, -21.5411</t>
  </si>
  <si>
    <t>BZM</t>
  </si>
  <si>
    <t>Bemolanga Airport</t>
  </si>
  <si>
    <t>Bemolanga</t>
  </si>
  <si>
    <t>45.0888333333, -17.6925</t>
  </si>
  <si>
    <t>BZS</t>
  </si>
  <si>
    <t>Buzzards Point Seaplane Base</t>
  </si>
  <si>
    <t>-77.011, 38.863</t>
  </si>
  <si>
    <t>Mercer County Airport</t>
  </si>
  <si>
    <t>Southern Cross Airport</t>
  </si>
  <si>
    <t>Babelthuap Island</t>
  </si>
  <si>
    <t>Compton</t>
  </si>
  <si>
    <t>CA</t>
  </si>
  <si>
    <t>CA-QC</t>
  </si>
  <si>
    <t>CA-SK</t>
  </si>
  <si>
    <t>Moose Jaw</t>
  </si>
  <si>
    <t>CA-ON</t>
  </si>
  <si>
    <t>CA-AB</t>
  </si>
  <si>
    <t>Calgary</t>
  </si>
  <si>
    <t>CA-MB</t>
  </si>
  <si>
    <t>North Battleford</t>
  </si>
  <si>
    <t>CA-NB</t>
  </si>
  <si>
    <t>CA-BC</t>
  </si>
  <si>
    <t>CA-YT</t>
  </si>
  <si>
    <t>CA-NU</t>
  </si>
  <si>
    <t>Atikokan</t>
  </si>
  <si>
    <t>CA-NT</t>
  </si>
  <si>
    <t>CA-NL</t>
  </si>
  <si>
    <t>CA-0053</t>
  </si>
  <si>
    <t>Blissville Airport</t>
  </si>
  <si>
    <t>Blissville</t>
  </si>
  <si>
    <t>YYS</t>
  </si>
  <si>
    <t>-66.543678, 45.605633</t>
  </si>
  <si>
    <t>Casino Airport</t>
  </si>
  <si>
    <t>Churchill Falls Airport</t>
  </si>
  <si>
    <t>CA-0095</t>
  </si>
  <si>
    <t>Clinton Creek Airport</t>
  </si>
  <si>
    <t>Clinton Creek Mine</t>
  </si>
  <si>
    <t>YLM</t>
  </si>
  <si>
    <t>-140.741748, 64.475545</t>
  </si>
  <si>
    <t>CA-0112</t>
  </si>
  <si>
    <t>Deception Airport</t>
  </si>
  <si>
    <t>YGY</t>
  </si>
  <si>
    <t>-74.554681778, 62.112314446199996</t>
  </si>
  <si>
    <t>YWJ</t>
  </si>
  <si>
    <t>Gatineau</t>
  </si>
  <si>
    <t>Edmonton</t>
  </si>
  <si>
    <t>Fort Nelson</t>
  </si>
  <si>
    <t>CA-NS</t>
  </si>
  <si>
    <t>Quebec</t>
  </si>
  <si>
    <t>YEO</t>
  </si>
  <si>
    <t>CA-0201</t>
  </si>
  <si>
    <t>Lady Franklin Point Airport</t>
  </si>
  <si>
    <t>CYUJ</t>
  </si>
  <si>
    <t>YUJ</t>
  </si>
  <si>
    <t>-113.224411011, 68.4753126151</t>
  </si>
  <si>
    <t>CA-0213</t>
  </si>
  <si>
    <t>Lupin Airport</t>
  </si>
  <si>
    <t>Lupin Mine</t>
  </si>
  <si>
    <t>CYWO</t>
  </si>
  <si>
    <t>YWO</t>
  </si>
  <si>
    <t>-111.25, 65.7666702271</t>
  </si>
  <si>
    <t>CA-0241</t>
  </si>
  <si>
    <t>Moose Lake Airport</t>
  </si>
  <si>
    <t>YAD</t>
  </si>
  <si>
    <t>CJB4</t>
  </si>
  <si>
    <t>-100.343971252, 53.7062589637</t>
  </si>
  <si>
    <t>CA-0245</t>
  </si>
  <si>
    <t>Mould Bay Airport</t>
  </si>
  <si>
    <t>Prince Patrick Is.</t>
  </si>
  <si>
    <t>YMD</t>
  </si>
  <si>
    <t>-119.3216, 76.2392</t>
  </si>
  <si>
    <t>CA-PE</t>
  </si>
  <si>
    <t>CA-0274</t>
  </si>
  <si>
    <t>Paradise River Airport</t>
  </si>
  <si>
    <t>YDE</t>
  </si>
  <si>
    <t>CDF4</t>
  </si>
  <si>
    <t>-57.233333587646, 53.43</t>
  </si>
  <si>
    <t>Peace River</t>
  </si>
  <si>
    <t>Rainbow Lake</t>
  </si>
  <si>
    <t>CA-0313</t>
  </si>
  <si>
    <t>Rivers Airport</t>
  </si>
  <si>
    <t>YYI</t>
  </si>
  <si>
    <t>-100.313930511, 50.010055763699995</t>
  </si>
  <si>
    <t>CA-0322</t>
  </si>
  <si>
    <t>Saglek Airport</t>
  </si>
  <si>
    <t>RCAF Station Saglek</t>
  </si>
  <si>
    <t>YSV</t>
  </si>
  <si>
    <t>-62.655373, 58.475119</t>
  </si>
  <si>
    <t>St. Anthony Airport</t>
  </si>
  <si>
    <t>CA-0378</t>
  </si>
  <si>
    <t>Terrace Bay Airport</t>
  </si>
  <si>
    <t>Terrace Bay, ON</t>
  </si>
  <si>
    <t>CYTJ</t>
  </si>
  <si>
    <t>YTJ</t>
  </si>
  <si>
    <t>-87.09943771360001, 48.81197898719999</t>
  </si>
  <si>
    <t>Tuktoyaktuk</t>
  </si>
  <si>
    <t>CA-0412</t>
  </si>
  <si>
    <t>Winisk Airport</t>
  </si>
  <si>
    <t>Winisk</t>
  </si>
  <si>
    <t>-85.1174, 55.2242</t>
  </si>
  <si>
    <t>Yellowknife</t>
  </si>
  <si>
    <t>CA-0446</t>
  </si>
  <si>
    <t>Stuart Island Airstrip</t>
  </si>
  <si>
    <t>Big Bay</t>
  </si>
  <si>
    <t>YRR</t>
  </si>
  <si>
    <t>-125.131616592, 50.4094474336</t>
  </si>
  <si>
    <t>CA-0504</t>
  </si>
  <si>
    <t>Mary River Aerodrome</t>
  </si>
  <si>
    <t>YMV</t>
  </si>
  <si>
    <t>CMR2</t>
  </si>
  <si>
    <t>-79.3569444444, 71.3241666667</t>
  </si>
  <si>
    <t>Cochrane</t>
  </si>
  <si>
    <t>Owen Sound</t>
  </si>
  <si>
    <t>Bella Coola</t>
  </si>
  <si>
    <t>Dease Lake</t>
  </si>
  <si>
    <t>Prince George</t>
  </si>
  <si>
    <t>Fort Resolution</t>
  </si>
  <si>
    <t>Clyde River</t>
  </si>
  <si>
    <t>Bamfield</t>
  </si>
  <si>
    <t>Fort Good Hope</t>
  </si>
  <si>
    <t>Digby</t>
  </si>
  <si>
    <t>CFJ2</t>
  </si>
  <si>
    <t>Ulukhaktok</t>
  </si>
  <si>
    <t>Wawa</t>
  </si>
  <si>
    <t>Iqaluit</t>
  </si>
  <si>
    <t>Blenheim</t>
  </si>
  <si>
    <t>Matagami</t>
  </si>
  <si>
    <t>Little Grand Rapids</t>
  </si>
  <si>
    <t>Val-d'Or</t>
  </si>
  <si>
    <t>Stornoway Airport</t>
  </si>
  <si>
    <t>Stornoway</t>
  </si>
  <si>
    <t>Revelstoke</t>
  </si>
  <si>
    <t>Mary's Harbour</t>
  </si>
  <si>
    <t>Sanikiluaq</t>
  </si>
  <si>
    <t>SB2</t>
  </si>
  <si>
    <t>Squamish</t>
  </si>
  <si>
    <t>Pincher Creek</t>
  </si>
  <si>
    <t>Cape Dorset</t>
  </si>
  <si>
    <t>Nanaimo</t>
  </si>
  <si>
    <t>Colonsay</t>
  </si>
  <si>
    <t>Kuujjuaq</t>
  </si>
  <si>
    <t>La Romaine</t>
  </si>
  <si>
    <t>Cartwright</t>
  </si>
  <si>
    <t>Charlottetown</t>
  </si>
  <si>
    <t>Churchill Falls</t>
  </si>
  <si>
    <t>Abbotsford</t>
  </si>
  <si>
    <t>CAB5</t>
  </si>
  <si>
    <t>Lompoc</t>
  </si>
  <si>
    <t>CA07</t>
  </si>
  <si>
    <t>CA12</t>
  </si>
  <si>
    <t>Van Nuys</t>
  </si>
  <si>
    <t>San Rafael Airport</t>
  </si>
  <si>
    <t>San Rafael</t>
  </si>
  <si>
    <t>South Lake Tahoe</t>
  </si>
  <si>
    <t>Watsonville</t>
  </si>
  <si>
    <t>Visalia</t>
  </si>
  <si>
    <t>Smithers</t>
  </si>
  <si>
    <t>CAB3</t>
  </si>
  <si>
    <t>Bedwell Harbour Seaplane Base</t>
  </si>
  <si>
    <t>Bedwell Harbour</t>
  </si>
  <si>
    <t>YBW</t>
  </si>
  <si>
    <t>-123.233001709, 48.75</t>
  </si>
  <si>
    <t>CAB4</t>
  </si>
  <si>
    <t>Tofino Harbour Seaplane Base</t>
  </si>
  <si>
    <t>Tofino Harbour</t>
  </si>
  <si>
    <t>YTP</t>
  </si>
  <si>
    <t>-125.91, 49.155</t>
  </si>
  <si>
    <t>Bronson Creek Airport</t>
  </si>
  <si>
    <t>Bronson Creek</t>
  </si>
  <si>
    <t>YBM</t>
  </si>
  <si>
    <t>-131.087005615, 56.681098938</t>
  </si>
  <si>
    <t>Kelowna</t>
  </si>
  <si>
    <t>CAC3</t>
  </si>
  <si>
    <t>Alice Arm/Silver City Seaplane Base</t>
  </si>
  <si>
    <t>ZAA</t>
  </si>
  <si>
    <t>-129.483001709, 55.4667015076</t>
  </si>
  <si>
    <t>Williams Lake</t>
  </si>
  <si>
    <t>CAC8</t>
  </si>
  <si>
    <t>Nanaimo Harbour Water Airport</t>
  </si>
  <si>
    <t>ZNA</t>
  </si>
  <si>
    <t>-123.949996948, 49.1833000183</t>
  </si>
  <si>
    <t>Stewart</t>
  </si>
  <si>
    <t>Red Deer</t>
  </si>
  <si>
    <t>CAD4</t>
  </si>
  <si>
    <t>Trail Airport</t>
  </si>
  <si>
    <t>Trail</t>
  </si>
  <si>
    <t>YZZ</t>
  </si>
  <si>
    <t>-117.60900116, 49.0555992126</t>
  </si>
  <si>
    <t>CAD5</t>
  </si>
  <si>
    <t>Merritt</t>
  </si>
  <si>
    <t>YMB</t>
  </si>
  <si>
    <t>-120.747001648, 50.122798919699996</t>
  </si>
  <si>
    <t>Cranbrook</t>
  </si>
  <si>
    <t>CAE3</t>
  </si>
  <si>
    <t>Campbell River Seaplane Base</t>
  </si>
  <si>
    <t>Campbell River</t>
  </si>
  <si>
    <t>YHH</t>
  </si>
  <si>
    <t>-125.25, 50.049999</t>
  </si>
  <si>
    <t>CAE5</t>
  </si>
  <si>
    <t>Whistler/Green Lake Water Aerodrome</t>
  </si>
  <si>
    <t>Whistler</t>
  </si>
  <si>
    <t>YWS</t>
  </si>
  <si>
    <t>-122.948997498, 50.1436004639</t>
  </si>
  <si>
    <t>CAE9</t>
  </si>
  <si>
    <t>Bamfield Seaplane Base</t>
  </si>
  <si>
    <t>YBF</t>
  </si>
  <si>
    <t>-125.133003235, 48.8333015442</t>
  </si>
  <si>
    <t>CAF6</t>
  </si>
  <si>
    <t>Big Bay Seaplane Base</t>
  </si>
  <si>
    <t>YIG</t>
  </si>
  <si>
    <t>-125.1372, 50.3923</t>
  </si>
  <si>
    <t>CAG3</t>
  </si>
  <si>
    <t>Chilko Lake (Tsylos Park Lodge) Airport</t>
  </si>
  <si>
    <t>Chilko Lake</t>
  </si>
  <si>
    <t>CJH</t>
  </si>
  <si>
    <t>-124.141998291, 51.626098632799994</t>
  </si>
  <si>
    <t>CAG8</t>
  </si>
  <si>
    <t>Pender Harbour Seaplane Base</t>
  </si>
  <si>
    <t>YPT</t>
  </si>
  <si>
    <t>-124.024884, 49.623785</t>
  </si>
  <si>
    <t>CAH2</t>
  </si>
  <si>
    <t>Ocean Falls Seaplane Base</t>
  </si>
  <si>
    <t>Ocean Falls</t>
  </si>
  <si>
    <t>ZOF</t>
  </si>
  <si>
    <t>-127.717002869, 52.3666992188</t>
  </si>
  <si>
    <t>CAH3</t>
  </si>
  <si>
    <t>Courtenay Airpark</t>
  </si>
  <si>
    <t>Courtenay</t>
  </si>
  <si>
    <t>YCA</t>
  </si>
  <si>
    <t>-124.9820022583, 49.679401397705</t>
  </si>
  <si>
    <t>CAJ3</t>
  </si>
  <si>
    <t>Creston Valley Regional Airport - Art Sutcliffe Field</t>
  </si>
  <si>
    <t>CFQ</t>
  </si>
  <si>
    <t>-116.49800109863, 49.03689956665</t>
  </si>
  <si>
    <t>CAJ4</t>
  </si>
  <si>
    <t>Anahim Lake Airport</t>
  </si>
  <si>
    <t>Anahim Lake</t>
  </si>
  <si>
    <t>YAA</t>
  </si>
  <si>
    <t>-125.3030014038086, 52.45249938964844</t>
  </si>
  <si>
    <t>CAL3</t>
  </si>
  <si>
    <t>Douglas Lake Airport</t>
  </si>
  <si>
    <t>Douglas Lake</t>
  </si>
  <si>
    <t>DGF</t>
  </si>
  <si>
    <t>-120.171273351, 50.1654600485</t>
  </si>
  <si>
    <t>CAL4</t>
  </si>
  <si>
    <t>Fort MacKay/Albian Aerodrome</t>
  </si>
  <si>
    <t>Albian Village</t>
  </si>
  <si>
    <t>JHL</t>
  </si>
  <si>
    <t>-111.418998718, 57.223899841299996</t>
  </si>
  <si>
    <t>Prince Albert</t>
  </si>
  <si>
    <t>CAL9</t>
  </si>
  <si>
    <t>Tahsis Seaplane Base</t>
  </si>
  <si>
    <t>Tahsis</t>
  </si>
  <si>
    <t>ZTS</t>
  </si>
  <si>
    <t>-126.666999817, 49.916698455799995</t>
  </si>
  <si>
    <t>CAM3</t>
  </si>
  <si>
    <t>Duncan Airport</t>
  </si>
  <si>
    <t>DUQ</t>
  </si>
  <si>
    <t>-123.709702492, 48.7545336204</t>
  </si>
  <si>
    <t>Kamloops</t>
  </si>
  <si>
    <t>Prince Rupert</t>
  </si>
  <si>
    <t>CAN8</t>
  </si>
  <si>
    <t>Port Simpson Seaplane Base</t>
  </si>
  <si>
    <t>Lax Kw'alaams</t>
  </si>
  <si>
    <t>YPI</t>
  </si>
  <si>
    <t>-130.432999, 54.5667</t>
  </si>
  <si>
    <t>CAP3</t>
  </si>
  <si>
    <t>Sechelt-Gibsons Airport</t>
  </si>
  <si>
    <t>Sechelt</t>
  </si>
  <si>
    <t>YHS</t>
  </si>
  <si>
    <t>-123.71900177, 49.460601806599996</t>
  </si>
  <si>
    <t>CAP7</t>
  </si>
  <si>
    <t>Kitkatla Seaplane Base</t>
  </si>
  <si>
    <t>Kitkatla</t>
  </si>
  <si>
    <t>YKK</t>
  </si>
  <si>
    <t>-130.432998657, 53.7999992371</t>
  </si>
  <si>
    <t>CAQ8</t>
  </si>
  <si>
    <t>Powell Lake Seaplane Base</t>
  </si>
  <si>
    <t>WPL</t>
  </si>
  <si>
    <t>-124.532997131, 49.8833007812</t>
  </si>
  <si>
    <t>Qualicum Beach</t>
  </si>
  <si>
    <t>Roberval</t>
  </si>
  <si>
    <t>CAT4</t>
  </si>
  <si>
    <t>Qualicum Beach Airport</t>
  </si>
  <si>
    <t>XQU</t>
  </si>
  <si>
    <t>-124.393997, 49.3372</t>
  </si>
  <si>
    <t>CAT5</t>
  </si>
  <si>
    <t>Port Mcneill Airport</t>
  </si>
  <si>
    <t>Port Mcneill</t>
  </si>
  <si>
    <t>YMP</t>
  </si>
  <si>
    <t>-127.028999329, 50.5755996704</t>
  </si>
  <si>
    <t>CAU8</t>
  </si>
  <si>
    <t>Rivers Inlet Seaplane Base</t>
  </si>
  <si>
    <t>Rivers Inlet</t>
  </si>
  <si>
    <t>YRN</t>
  </si>
  <si>
    <t>-127.264044, 51.683985</t>
  </si>
  <si>
    <t>CAV5</t>
  </si>
  <si>
    <t>Sullivan Bay Seaplane Base</t>
  </si>
  <si>
    <t>Sullivan Bay</t>
  </si>
  <si>
    <t>YTG</t>
  </si>
  <si>
    <t>-126.831069, 50.885359</t>
  </si>
  <si>
    <t>CAV7</t>
  </si>
  <si>
    <t>Mansons Landing Seaplane Base</t>
  </si>
  <si>
    <t>YMU</t>
  </si>
  <si>
    <t>-124.983001709, 50.0666999817</t>
  </si>
  <si>
    <t>CAW7</t>
  </si>
  <si>
    <t>Mayne Island Seaplane Base</t>
  </si>
  <si>
    <t>Miners Bay</t>
  </si>
  <si>
    <t>YAV</t>
  </si>
  <si>
    <t>-123.300003052, 48.8666992188</t>
  </si>
  <si>
    <t>CAW8</t>
  </si>
  <si>
    <t>Bella Bella/Shearwater Seaplane Base</t>
  </si>
  <si>
    <t>Bella Bella</t>
  </si>
  <si>
    <t>YSX</t>
  </si>
  <si>
    <t>-128.08299, 52.150002</t>
  </si>
  <si>
    <t>CAX6</t>
  </si>
  <si>
    <t>Ganges Seaplane Base</t>
  </si>
  <si>
    <t>Salt Spring Island</t>
  </si>
  <si>
    <t>YGG</t>
  </si>
  <si>
    <t>-123.4969, 48.8545</t>
  </si>
  <si>
    <t>CAY4</t>
  </si>
  <si>
    <t>Hartley Bay Seaplane Base</t>
  </si>
  <si>
    <t>Hartley Bay</t>
  </si>
  <si>
    <t>YTB</t>
  </si>
  <si>
    <t>-129.25, 53.416698</t>
  </si>
  <si>
    <t>Quesnel</t>
  </si>
  <si>
    <t>CAZ5</t>
  </si>
  <si>
    <t>Cache Creek-Ashcroft Regional Airport</t>
  </si>
  <si>
    <t>Cache Creek</t>
  </si>
  <si>
    <t>YZA</t>
  </si>
  <si>
    <t>-121.321314, 50.775258</t>
  </si>
  <si>
    <t>CBBC</t>
  </si>
  <si>
    <t>Bella Bella (Campbell Island) Airport</t>
  </si>
  <si>
    <t>ZEL</t>
  </si>
  <si>
    <t>-128.156994, 52.185001</t>
  </si>
  <si>
    <t>CBC</t>
  </si>
  <si>
    <t>Cherrabun Airport</t>
  </si>
  <si>
    <t>125.537777778, -18.917777777800005</t>
  </si>
  <si>
    <t>Tofino</t>
  </si>
  <si>
    <t>Elko</t>
  </si>
  <si>
    <t>Port Alberni</t>
  </si>
  <si>
    <t>CBM5</t>
  </si>
  <si>
    <t>Telegraph Creek Airport</t>
  </si>
  <si>
    <t>Telegraph Creek</t>
  </si>
  <si>
    <t>YTX</t>
  </si>
  <si>
    <t>-131.117007, 57.916698</t>
  </si>
  <si>
    <t>Banff</t>
  </si>
  <si>
    <t>Bonnyville</t>
  </si>
  <si>
    <t>Buffalo Narrows</t>
  </si>
  <si>
    <t>Estevan</t>
  </si>
  <si>
    <t>Port Hardy</t>
  </si>
  <si>
    <t>CBS8</t>
  </si>
  <si>
    <t>Alberni Valley Regional Airport</t>
  </si>
  <si>
    <t>YPB</t>
  </si>
  <si>
    <t>-124.931, 49.321899</t>
  </si>
  <si>
    <t>Terrace</t>
  </si>
  <si>
    <t>Comox</t>
  </si>
  <si>
    <t>CBW4</t>
  </si>
  <si>
    <t>Bob Quinn Lake Airport</t>
  </si>
  <si>
    <t>Bob Quinn Lake</t>
  </si>
  <si>
    <t>YBO</t>
  </si>
  <si>
    <t>-130.25, 56.9667015076</t>
  </si>
  <si>
    <t>CBX5</t>
  </si>
  <si>
    <t>Tungsten (Cantung) Airport</t>
  </si>
  <si>
    <t>Tungsten</t>
  </si>
  <si>
    <t>TNS</t>
  </si>
  <si>
    <t>-128.20300292969, 61.956901550293</t>
  </si>
  <si>
    <t>CBX7</t>
  </si>
  <si>
    <t>Tumbler Ridge Airport</t>
  </si>
  <si>
    <t>Tumbler Ridge</t>
  </si>
  <si>
    <t>TUX</t>
  </si>
  <si>
    <t>-120.93499755859, 55.025001525879</t>
  </si>
  <si>
    <t>CCA6</t>
  </si>
  <si>
    <t>Williams Harbour Airport</t>
  </si>
  <si>
    <t>Williams Harbour</t>
  </si>
  <si>
    <t>YWM</t>
  </si>
  <si>
    <t>-55.784698486328125, 52.566898345947266</t>
  </si>
  <si>
    <t>CCD4</t>
  </si>
  <si>
    <t>Postville Airport</t>
  </si>
  <si>
    <t>Postville</t>
  </si>
  <si>
    <t>YSO</t>
  </si>
  <si>
    <t>-59.78507, 54.9105</t>
  </si>
  <si>
    <t>Mount Pleasant Airport</t>
  </si>
  <si>
    <t>CCE4</t>
  </si>
  <si>
    <t>Black Tickle Airport</t>
  </si>
  <si>
    <t>Black Tickle</t>
  </si>
  <si>
    <t>YBI</t>
  </si>
  <si>
    <t>-55.784999847399995, 53.4693984985</t>
  </si>
  <si>
    <t>Moncton</t>
  </si>
  <si>
    <t>Charlottetown Airport</t>
  </si>
  <si>
    <t>Summerside</t>
  </si>
  <si>
    <t>CCK4</t>
  </si>
  <si>
    <t>St. Lewis (Fox Harbour) Airport</t>
  </si>
  <si>
    <t>St. Lewis</t>
  </si>
  <si>
    <t>YFX</t>
  </si>
  <si>
    <t>-55.67390060424805, 52.372798919677734</t>
  </si>
  <si>
    <t>CCP4</t>
  </si>
  <si>
    <t>Port Hope Simpson Airport</t>
  </si>
  <si>
    <t>Port Hope Simpson</t>
  </si>
  <si>
    <t>YHA</t>
  </si>
  <si>
    <t>-56.28609848022461, 52.528099060058594</t>
  </si>
  <si>
    <t>Castlegar</t>
  </si>
  <si>
    <t>Bell Island</t>
  </si>
  <si>
    <t>CCZ2</t>
  </si>
  <si>
    <t>Rigolet Airport</t>
  </si>
  <si>
    <t>Rigolet</t>
  </si>
  <si>
    <t>YRG</t>
  </si>
  <si>
    <t>-58.45750045776367, 54.1796989440918</t>
  </si>
  <si>
    <t>CD</t>
  </si>
  <si>
    <t>CD-NK</t>
  </si>
  <si>
    <t>Beni</t>
  </si>
  <si>
    <t>CD-KA</t>
  </si>
  <si>
    <t>CD-OR</t>
  </si>
  <si>
    <t>CD-EQ</t>
  </si>
  <si>
    <t>CD-KW</t>
  </si>
  <si>
    <t>Bokoro Airport</t>
  </si>
  <si>
    <t>CD-BN</t>
  </si>
  <si>
    <t>Bokoro</t>
  </si>
  <si>
    <t>Gunnison</t>
  </si>
  <si>
    <t>Glenwood Springs</t>
  </si>
  <si>
    <t>St. Andrews</t>
  </si>
  <si>
    <t>Bristol Airport</t>
  </si>
  <si>
    <t>St. John's</t>
  </si>
  <si>
    <t>Dawson Creek</t>
  </si>
  <si>
    <t>CDD</t>
  </si>
  <si>
    <t>CDE</t>
  </si>
  <si>
    <t>CDK2</t>
  </si>
  <si>
    <t>Diavik Airport</t>
  </si>
  <si>
    <t>Diavik</t>
  </si>
  <si>
    <t>DVK</t>
  </si>
  <si>
    <t>-110.289001465, 64.5113983154</t>
  </si>
  <si>
    <t>CDL7</t>
  </si>
  <si>
    <t>Doris Lake</t>
  </si>
  <si>
    <t>Hope Bay</t>
  </si>
  <si>
    <t>JOJ</t>
  </si>
  <si>
    <t>-106.585281372, 68.1252746582</t>
  </si>
  <si>
    <t>Yarmouth</t>
  </si>
  <si>
    <t>Colville Lake</t>
  </si>
  <si>
    <t>CEB5</t>
  </si>
  <si>
    <t>ZFW</t>
  </si>
  <si>
    <t>-118.434997559, 56.081401825</t>
  </si>
  <si>
    <t>CEC4</t>
  </si>
  <si>
    <t>Hinton/Jasper-Hinton Airport</t>
  </si>
  <si>
    <t>Hinton</t>
  </si>
  <si>
    <t>YJP</t>
  </si>
  <si>
    <t>-117.752998352, 53.3191986084</t>
  </si>
  <si>
    <t>CEM3</t>
  </si>
  <si>
    <t>YLE</t>
  </si>
  <si>
    <t>-117.24600219726562, 63.13169860839844</t>
  </si>
  <si>
    <t>Innisfail Airport</t>
  </si>
  <si>
    <t>Cold Lake</t>
  </si>
  <si>
    <t>CEQ5</t>
  </si>
  <si>
    <t>Grande Cache Airport</t>
  </si>
  <si>
    <t>Grande Cache</t>
  </si>
  <si>
    <t>YGC</t>
  </si>
  <si>
    <t>-118.87400054932, 53.916900634766</t>
  </si>
  <si>
    <t>CER3</t>
  </si>
  <si>
    <t>Drayton Valley Industrial Airport</t>
  </si>
  <si>
    <t>Drayton Valley</t>
  </si>
  <si>
    <t>YDC</t>
  </si>
  <si>
    <t>-114.95999908447, 53.265800476074</t>
  </si>
  <si>
    <t>CER4</t>
  </si>
  <si>
    <t>Fort McMurray / Mildred Lake Airport</t>
  </si>
  <si>
    <t>Fort McMurray</t>
  </si>
  <si>
    <t>NML</t>
  </si>
  <si>
    <t>-111.573997498, 57.0555992126</t>
  </si>
  <si>
    <t>Conklin</t>
  </si>
  <si>
    <t>Aklavik</t>
  </si>
  <si>
    <t>CET2</t>
  </si>
  <si>
    <t>Conklin (Leismer) Airport</t>
  </si>
  <si>
    <t>CFM</t>
  </si>
  <si>
    <t>-111.278999, 55.695301</t>
  </si>
  <si>
    <t>Hay River</t>
  </si>
  <si>
    <t>Rocky Mountain House</t>
  </si>
  <si>
    <t>CEW3</t>
  </si>
  <si>
    <t>St. Paul Airport</t>
  </si>
  <si>
    <t>ZSP</t>
  </si>
  <si>
    <t>-111.379997253, 53.9933013916</t>
  </si>
  <si>
    <t>Grande Prairie</t>
  </si>
  <si>
    <t>CF</t>
  </si>
  <si>
    <t>CF-BB</t>
  </si>
  <si>
    <t>Obo Airport</t>
  </si>
  <si>
    <t>CF-HM</t>
  </si>
  <si>
    <t>Obo</t>
  </si>
  <si>
    <t>CF-HK</t>
  </si>
  <si>
    <t>CFA7</t>
  </si>
  <si>
    <t>Taltheilei Narrows Airport</t>
  </si>
  <si>
    <t>Taltheilei Narrows</t>
  </si>
  <si>
    <t>GSL</t>
  </si>
  <si>
    <t>-111.542999268, 62.5980987549</t>
  </si>
  <si>
    <t>CFC4</t>
  </si>
  <si>
    <t>Macmillan Pass Airport</t>
  </si>
  <si>
    <t>Macmillan Pass</t>
  </si>
  <si>
    <t>XMP</t>
  </si>
  <si>
    <t>-130.20199585, 63.181098938</t>
  </si>
  <si>
    <t>Fort Simpson</t>
  </si>
  <si>
    <t>CFF4</t>
  </si>
  <si>
    <t>Great Bear Lake Airport</t>
  </si>
  <si>
    <t>Great Bear Lake</t>
  </si>
  <si>
    <t>DAS</t>
  </si>
  <si>
    <t>-119.707000732, 66.7031021118</t>
  </si>
  <si>
    <t>Wainwright</t>
  </si>
  <si>
    <t>Flin Flon</t>
  </si>
  <si>
    <t>CFG6</t>
  </si>
  <si>
    <t>Fort Mackay / Firebag</t>
  </si>
  <si>
    <t>Suncor Energy Site</t>
  </si>
  <si>
    <t>CYFI</t>
  </si>
  <si>
    <t>YFI</t>
  </si>
  <si>
    <t>-110.976666, 57.275833</t>
  </si>
  <si>
    <t>CYWE</t>
  </si>
  <si>
    <t>YFJ</t>
  </si>
  <si>
    <t>CFJ7</t>
  </si>
  <si>
    <t>-114.077002, 64.190804</t>
  </si>
  <si>
    <t>CFM4</t>
  </si>
  <si>
    <t>Donnelly Airport</t>
  </si>
  <si>
    <t>YOE</t>
  </si>
  <si>
    <t>-117.094002, 55.7094</t>
  </si>
  <si>
    <t>Hamburg Airport</t>
  </si>
  <si>
    <t>Whitehorse</t>
  </si>
  <si>
    <t>CFQ4</t>
  </si>
  <si>
    <t>Cheadle Airport</t>
  </si>
  <si>
    <t>Cheadle</t>
  </si>
  <si>
    <t>TIL</t>
  </si>
  <si>
    <t>-113.62400054932, 51.057498931885</t>
  </si>
  <si>
    <t>Pelican</t>
  </si>
  <si>
    <t>Medicine Hat</t>
  </si>
  <si>
    <t>CG</t>
  </si>
  <si>
    <t>CG-7</t>
  </si>
  <si>
    <t>CG-13</t>
  </si>
  <si>
    <t>CG-OKG</t>
  </si>
  <si>
    <t>Okoyo Airport</t>
  </si>
  <si>
    <t>CG-8</t>
  </si>
  <si>
    <t>Okoyo</t>
  </si>
  <si>
    <t>OKG</t>
  </si>
  <si>
    <t>15.073300361633, -1.4483300447464</t>
  </si>
  <si>
    <t>CGA</t>
  </si>
  <si>
    <t>Craig Seaplane Base</t>
  </si>
  <si>
    <t>-133.1479949951172, 55.47880172729492</t>
  </si>
  <si>
    <t>CGC</t>
  </si>
  <si>
    <t>Cape Gloucester Airport</t>
  </si>
  <si>
    <t>Cape Gloucester</t>
  </si>
  <si>
    <t>AYCG</t>
  </si>
  <si>
    <t>148.432417, -5.458965</t>
  </si>
  <si>
    <t>CGG</t>
  </si>
  <si>
    <t>Casiguran Airport</t>
  </si>
  <si>
    <t>PH-AUR</t>
  </si>
  <si>
    <t>Casiguran</t>
  </si>
  <si>
    <t>122.0651, 16.1941</t>
  </si>
  <si>
    <t>Gander</t>
  </si>
  <si>
    <t>CGK2</t>
  </si>
  <si>
    <t>Gahcho Kue</t>
  </si>
  <si>
    <t>GHK</t>
  </si>
  <si>
    <t>-109.144812, 63.435198</t>
  </si>
  <si>
    <t>Lethbridge</t>
  </si>
  <si>
    <t>CGT</t>
  </si>
  <si>
    <t>Chinguetti Airport</t>
  </si>
  <si>
    <t>MR</t>
  </si>
  <si>
    <t>MR-07</t>
  </si>
  <si>
    <t>Chinguetti</t>
  </si>
  <si>
    <t>-12.3978, 20.5055</t>
  </si>
  <si>
    <t>CH</t>
  </si>
  <si>
    <t>CH-GR</t>
  </si>
  <si>
    <t>CH-VS</t>
  </si>
  <si>
    <t>Churchill</t>
  </si>
  <si>
    <t>CHP</t>
  </si>
  <si>
    <t>Circle Hot Springs Airport</t>
  </si>
  <si>
    <t>Circle Hot Springs</t>
  </si>
  <si>
    <t>-144.610992432, 65.485496521</t>
  </si>
  <si>
    <t>CIV</t>
  </si>
  <si>
    <t>Chomley Seaplane Base</t>
  </si>
  <si>
    <t>Chomley</t>
  </si>
  <si>
    <t>-132.21, 55.217</t>
  </si>
  <si>
    <t>CJC8</t>
  </si>
  <si>
    <t>Laurie River Airport</t>
  </si>
  <si>
    <t>Laurie River</t>
  </si>
  <si>
    <t>LRQ</t>
  </si>
  <si>
    <t>-101.304000854, 56.2486000061</t>
  </si>
  <si>
    <t>Cambridge Bay</t>
  </si>
  <si>
    <t>Kenora</t>
  </si>
  <si>
    <t>CJJ</t>
  </si>
  <si>
    <t>Baker Lake</t>
  </si>
  <si>
    <t>CJL2</t>
  </si>
  <si>
    <t>Hatchet Lake Airport</t>
  </si>
  <si>
    <t>Hatchet Lake</t>
  </si>
  <si>
    <t>YDJ</t>
  </si>
  <si>
    <t>-103.53800201416, 58.662498474121</t>
  </si>
  <si>
    <t>Winnipeg</t>
  </si>
  <si>
    <t>CJL8</t>
  </si>
  <si>
    <t>Kasba Lake Airport</t>
  </si>
  <si>
    <t>Kasba Lake</t>
  </si>
  <si>
    <t>YDU</t>
  </si>
  <si>
    <t>-102.50199890137, 60.291900634766</t>
  </si>
  <si>
    <t>Fort Frances</t>
  </si>
  <si>
    <t>Ignace</t>
  </si>
  <si>
    <t>Saskatoon</t>
  </si>
  <si>
    <t>CJN8</t>
  </si>
  <si>
    <t>Fort Reliance Seaplane Base</t>
  </si>
  <si>
    <t>Fort Reliance</t>
  </si>
  <si>
    <t>YFL</t>
  </si>
  <si>
    <t>-109.167, 62.7</t>
  </si>
  <si>
    <t>The Pas</t>
  </si>
  <si>
    <t>Gladstone Airport</t>
  </si>
  <si>
    <t>CJS3</t>
  </si>
  <si>
    <t>Cluff Lake Airport</t>
  </si>
  <si>
    <t>Cluff Lake</t>
  </si>
  <si>
    <t>XCL</t>
  </si>
  <si>
    <t>-109.51599884, 58.3911018372</t>
  </si>
  <si>
    <t>Killarney</t>
  </si>
  <si>
    <t>CJT3</t>
  </si>
  <si>
    <t>Knee Lake Airport</t>
  </si>
  <si>
    <t>Knee Lake</t>
  </si>
  <si>
    <t>YKE</t>
  </si>
  <si>
    <t>-94.798103, 54.915298</t>
  </si>
  <si>
    <t>CJV7</t>
  </si>
  <si>
    <t>Summer Beaver Airport</t>
  </si>
  <si>
    <t>Summer Beaver</t>
  </si>
  <si>
    <t>SUR</t>
  </si>
  <si>
    <t>-88.54190063476562, 52.70859909057617</t>
  </si>
  <si>
    <t>CJX</t>
  </si>
  <si>
    <t>Crooked Creek</t>
  </si>
  <si>
    <t>CKD</t>
  </si>
  <si>
    <t>-158.134994507, 61.8679008484</t>
  </si>
  <si>
    <t>La Ronge</t>
  </si>
  <si>
    <t>Arctic Bay</t>
  </si>
  <si>
    <t>CJY3</t>
  </si>
  <si>
    <t>Tisdale Airport</t>
  </si>
  <si>
    <t>Tisdale</t>
  </si>
  <si>
    <t>YTT</t>
  </si>
  <si>
    <t>-104.06700134277, 52.836700439453</t>
  </si>
  <si>
    <t>Southend</t>
  </si>
  <si>
    <t>CKB6</t>
  </si>
  <si>
    <t>Wapekeka Airport</t>
  </si>
  <si>
    <t>Angling Lake</t>
  </si>
  <si>
    <t>YAX</t>
  </si>
  <si>
    <t>-89.57939910888672, 53.84920120239258</t>
  </si>
  <si>
    <t>Sioux Lookout</t>
  </si>
  <si>
    <t>Uranium City</t>
  </si>
  <si>
    <t>Pikangikum</t>
  </si>
  <si>
    <t>CKL3</t>
  </si>
  <si>
    <t>Wunnumin Lake Airport</t>
  </si>
  <si>
    <t>Wunnumin Lake</t>
  </si>
  <si>
    <t>WNN</t>
  </si>
  <si>
    <t>-89.28919982910156, 52.89390182495117</t>
  </si>
  <si>
    <t>CKM8</t>
  </si>
  <si>
    <t>Opapimiskan Lake Airport</t>
  </si>
  <si>
    <t>Opapimiskan Lake</t>
  </si>
  <si>
    <t>YBS</t>
  </si>
  <si>
    <t>-90.3768997192, 52.6067008972</t>
  </si>
  <si>
    <t>Pukatawagan</t>
  </si>
  <si>
    <t>Kapuskasing</t>
  </si>
  <si>
    <t>CKQ3</t>
  </si>
  <si>
    <t>North Spirit Lake Airport</t>
  </si>
  <si>
    <t>North Spirit Lake</t>
  </si>
  <si>
    <t>YNO</t>
  </si>
  <si>
    <t>-92.97109985351562, 52.4900016784668</t>
  </si>
  <si>
    <t>CKR</t>
  </si>
  <si>
    <t>Crane Island Airstrip</t>
  </si>
  <si>
    <t>Crane Island</t>
  </si>
  <si>
    <t>-122.9979, 48.5978</t>
  </si>
  <si>
    <t>Kincardine</t>
  </si>
  <si>
    <t>CKU</t>
  </si>
  <si>
    <t>Cordova Municipal Airport</t>
  </si>
  <si>
    <t>-145.727005005, 60.5438995361</t>
  </si>
  <si>
    <t>Imperial</t>
  </si>
  <si>
    <t>Grenfell Airport</t>
  </si>
  <si>
    <t>Grenfell</t>
  </si>
  <si>
    <t>CKV4</t>
  </si>
  <si>
    <t>North of Sixty Airport</t>
  </si>
  <si>
    <t>Obre Lake</t>
  </si>
  <si>
    <t>YDW</t>
  </si>
  <si>
    <t>-103.12899780273, 60.316398620605</t>
  </si>
  <si>
    <t>CKX</t>
  </si>
  <si>
    <t>Chicken Airport</t>
  </si>
  <si>
    <t>Chicken</t>
  </si>
  <si>
    <t>-141.95199585, 64.0712966919</t>
  </si>
  <si>
    <t>CL</t>
  </si>
  <si>
    <t>CL-MA</t>
  </si>
  <si>
    <t>Punta Arenas</t>
  </si>
  <si>
    <t>Porvenir</t>
  </si>
  <si>
    <t>CL-RM</t>
  </si>
  <si>
    <t>Santiago</t>
  </si>
  <si>
    <t>CL-TA</t>
  </si>
  <si>
    <t>El Monte</t>
  </si>
  <si>
    <t>Lakeport</t>
  </si>
  <si>
    <t>Santa Clara</t>
  </si>
  <si>
    <t>CLC</t>
  </si>
  <si>
    <t>Clear Lake Metroport</t>
  </si>
  <si>
    <t>-95.1383, 29.5555</t>
  </si>
  <si>
    <t>Burns Lake</t>
  </si>
  <si>
    <t>CLF</t>
  </si>
  <si>
    <t>CLG</t>
  </si>
  <si>
    <t>Coalinga Airport</t>
  </si>
  <si>
    <t>-120.360116959, 36.1580433385</t>
  </si>
  <si>
    <t>Lucknow</t>
  </si>
  <si>
    <t>CM</t>
  </si>
  <si>
    <t>CM-SW</t>
  </si>
  <si>
    <t>CM-NO</t>
  </si>
  <si>
    <t>CM-SU</t>
  </si>
  <si>
    <t>CM-ES</t>
  </si>
  <si>
    <t>Thunder Bay</t>
  </si>
  <si>
    <t>CMT</t>
  </si>
  <si>
    <t>-49.56, -2.2468</t>
  </si>
  <si>
    <t>CMZ</t>
  </si>
  <si>
    <t>Caia Airport</t>
  </si>
  <si>
    <t>MZ-S</t>
  </si>
  <si>
    <t>Caia</t>
  </si>
  <si>
    <t>35.3341, -17.8331</t>
  </si>
  <si>
    <t>CN-44</t>
  </si>
  <si>
    <t>Guangzhou</t>
  </si>
  <si>
    <t>CN-32</t>
  </si>
  <si>
    <t>Nanjing</t>
  </si>
  <si>
    <t>CN-21</t>
  </si>
  <si>
    <t>CN-0005</t>
  </si>
  <si>
    <t>CN-13</t>
  </si>
  <si>
    <t>Tangshan</t>
  </si>
  <si>
    <t>ZBTS</t>
  </si>
  <si>
    <t>TVS</t>
  </si>
  <si>
    <t>118.002624512, 39.7178001404</t>
  </si>
  <si>
    <t>CN-11</t>
  </si>
  <si>
    <t>Beijing</t>
  </si>
  <si>
    <t>CN-23</t>
  </si>
  <si>
    <t>Harbin</t>
  </si>
  <si>
    <t>CN-0010</t>
  </si>
  <si>
    <t>Yinchuan Hedong International Airport</t>
  </si>
  <si>
    <t>CN-64</t>
  </si>
  <si>
    <t>Yinchuan</t>
  </si>
  <si>
    <t>ZLIC</t>
  </si>
  <si>
    <t>INC</t>
  </si>
  <si>
    <t>106.393214, 38.322758</t>
  </si>
  <si>
    <t>CN-0011</t>
  </si>
  <si>
    <t>Duplicate --Yantai Penglai International Airport</t>
  </si>
  <si>
    <t>CN-U-A</t>
  </si>
  <si>
    <t>Yantai</t>
  </si>
  <si>
    <t>ZSYT</t>
  </si>
  <si>
    <t>YNT</t>
  </si>
  <si>
    <t>120.9872, 37.65722</t>
  </si>
  <si>
    <t>CN-0012</t>
  </si>
  <si>
    <t>Yuanmou Air Base</t>
  </si>
  <si>
    <t>CN-53</t>
  </si>
  <si>
    <t>Yuanmou</t>
  </si>
  <si>
    <t>ZPYM</t>
  </si>
  <si>
    <t>YUA</t>
  </si>
  <si>
    <t>101.88200378418, 25.737499237061</t>
  </si>
  <si>
    <t>CN-14</t>
  </si>
  <si>
    <t>Datong</t>
  </si>
  <si>
    <t>CN-12</t>
  </si>
  <si>
    <t>CN-0024</t>
  </si>
  <si>
    <t>Zhangjiakou Ningyuan Airport</t>
  </si>
  <si>
    <t>Zhangjiakou</t>
  </si>
  <si>
    <t>ZBZJ</t>
  </si>
  <si>
    <t>ZQZ</t>
  </si>
  <si>
    <t>114.930000305, 40.7386016846</t>
  </si>
  <si>
    <t>CN-0027</t>
  </si>
  <si>
    <t>Baoshan Yunduan Airport</t>
  </si>
  <si>
    <t>ZPBS</t>
  </si>
  <si>
    <t>BSD</t>
  </si>
  <si>
    <t>99.168297, 25.053301</t>
  </si>
  <si>
    <t>CN-46</t>
  </si>
  <si>
    <t>CN-50</t>
  </si>
  <si>
    <t>Chongqing</t>
  </si>
  <si>
    <t>Kunming</t>
  </si>
  <si>
    <t>CN-54</t>
  </si>
  <si>
    <t>CN-0034</t>
  </si>
  <si>
    <t>Dazu Air Base</t>
  </si>
  <si>
    <t>Dazu</t>
  </si>
  <si>
    <t>ZUDZ</t>
  </si>
  <si>
    <t>DZU</t>
  </si>
  <si>
    <t>105.773621, 29.636227</t>
  </si>
  <si>
    <t>Shantou</t>
  </si>
  <si>
    <t>Lijiang Airport</t>
  </si>
  <si>
    <t>CN-0040</t>
  </si>
  <si>
    <t>Lintsang Airfield</t>
  </si>
  <si>
    <t>Lincang</t>
  </si>
  <si>
    <t>ZPLC</t>
  </si>
  <si>
    <t>LNJ</t>
  </si>
  <si>
    <t>100.025001526, 23.738100051900002</t>
  </si>
  <si>
    <t>CN-42</t>
  </si>
  <si>
    <t>Yichang</t>
  </si>
  <si>
    <t>CN-0046</t>
  </si>
  <si>
    <t>Shigatse Air Base</t>
  </si>
  <si>
    <t>ZURK</t>
  </si>
  <si>
    <t>RKZ</t>
  </si>
  <si>
    <t>89.311401, 29.3519</t>
  </si>
  <si>
    <t>CN-43</t>
  </si>
  <si>
    <t>CN-0050</t>
  </si>
  <si>
    <t>Bao'anying Airport</t>
  </si>
  <si>
    <t>Panzhihua</t>
  </si>
  <si>
    <t>ZUZH</t>
  </si>
  <si>
    <t>PZI</t>
  </si>
  <si>
    <t>101.79852, 26.54</t>
  </si>
  <si>
    <t>CN-0051</t>
  </si>
  <si>
    <t>Zigong Airport</t>
  </si>
  <si>
    <t>Zigong</t>
  </si>
  <si>
    <t>ZKL</t>
  </si>
  <si>
    <t>104.625789, 29.376484</t>
  </si>
  <si>
    <t>CN-45</t>
  </si>
  <si>
    <t>Changsha</t>
  </si>
  <si>
    <t>Dandong</t>
  </si>
  <si>
    <t>CN-63</t>
  </si>
  <si>
    <t>CN-0061</t>
  </si>
  <si>
    <t>Foshan Shadi Airport</t>
  </si>
  <si>
    <t>Foshan</t>
  </si>
  <si>
    <t>ZGFS</t>
  </si>
  <si>
    <t>FUO</t>
  </si>
  <si>
    <t>113.069999695, 23.083299636799996</t>
  </si>
  <si>
    <t>CN-0062</t>
  </si>
  <si>
    <t>Bazhong Enyang Airport</t>
  </si>
  <si>
    <t>Bazhong</t>
  </si>
  <si>
    <t>BZX</t>
  </si>
  <si>
    <t>106.644872, 31.73842</t>
  </si>
  <si>
    <t>CN-61</t>
  </si>
  <si>
    <t>Hanzhong</t>
  </si>
  <si>
    <t>CN-52</t>
  </si>
  <si>
    <t>Guiyang</t>
  </si>
  <si>
    <t>CN-0067</t>
  </si>
  <si>
    <t>Xinyang Minggang Airport</t>
  </si>
  <si>
    <t>CN-41</t>
  </si>
  <si>
    <t>Xinyang</t>
  </si>
  <si>
    <t>ZHXY</t>
  </si>
  <si>
    <t>XAI</t>
  </si>
  <si>
    <t>114.079141, 32.540819</t>
  </si>
  <si>
    <t>CN-0068</t>
  </si>
  <si>
    <t>Huizhou Airport</t>
  </si>
  <si>
    <t>Huizhou</t>
  </si>
  <si>
    <t>ZGHZ</t>
  </si>
  <si>
    <t>HUZ</t>
  </si>
  <si>
    <t>114.599998474, 23.0499992371</t>
  </si>
  <si>
    <t>CN-22</t>
  </si>
  <si>
    <t>Changchun</t>
  </si>
  <si>
    <t>CN-33</t>
  </si>
  <si>
    <t>Shanghai</t>
  </si>
  <si>
    <t>CN-0079</t>
  </si>
  <si>
    <t>Shaoguan Guitou Airport</t>
  </si>
  <si>
    <t>Shaoguan</t>
  </si>
  <si>
    <t>HSC</t>
  </si>
  <si>
    <t>113.42099762, 24.9785995483</t>
  </si>
  <si>
    <t>CN-0081</t>
  </si>
  <si>
    <t>Jinggangshan Airport</t>
  </si>
  <si>
    <t>CN-36</t>
  </si>
  <si>
    <t>Ji'an</t>
  </si>
  <si>
    <t>ZSJA</t>
  </si>
  <si>
    <t>JGS</t>
  </si>
  <si>
    <t>114.736999512, 26.856899261499997</t>
  </si>
  <si>
    <t>CN-0082</t>
  </si>
  <si>
    <t>Baise Youjiang Airport</t>
  </si>
  <si>
    <t>Baise</t>
  </si>
  <si>
    <t>ZGBS</t>
  </si>
  <si>
    <t>AEB</t>
  </si>
  <si>
    <t>106.959999084, 23.7206001282</t>
  </si>
  <si>
    <t>Wuhan</t>
  </si>
  <si>
    <t>CN-62</t>
  </si>
  <si>
    <t>CN-0091</t>
  </si>
  <si>
    <t>Dongying Shengli Airport</t>
  </si>
  <si>
    <t>CN-37</t>
  </si>
  <si>
    <t>Dongying</t>
  </si>
  <si>
    <t>ZSDY</t>
  </si>
  <si>
    <t>DOY</t>
  </si>
  <si>
    <t>118.788002014, 37.5085983276</t>
  </si>
  <si>
    <t>Hailar</t>
  </si>
  <si>
    <t>CN-0104</t>
  </si>
  <si>
    <t>Xingcheng Air Base</t>
  </si>
  <si>
    <t>ZYXC</t>
  </si>
  <si>
    <t>XEN</t>
  </si>
  <si>
    <t>120.697998047, 40.580299377399996</t>
  </si>
  <si>
    <t>CN-0113</t>
  </si>
  <si>
    <t>Altay Air Base</t>
  </si>
  <si>
    <t>CN-65</t>
  </si>
  <si>
    <t>Altay</t>
  </si>
  <si>
    <t>ZWAT</t>
  </si>
  <si>
    <t>AAT</t>
  </si>
  <si>
    <t>88.08580780030002, 47.7498855591</t>
  </si>
  <si>
    <t>Lanzhou</t>
  </si>
  <si>
    <t>CN-0130</t>
  </si>
  <si>
    <t>Tianshui Maijishan Airport</t>
  </si>
  <si>
    <t>Tianshui</t>
  </si>
  <si>
    <t>ZLTS</t>
  </si>
  <si>
    <t>THQ</t>
  </si>
  <si>
    <t>105.86000061, 34.5593986511</t>
  </si>
  <si>
    <t>CN-0143</t>
  </si>
  <si>
    <t>Zhangye Ganzhou Airport</t>
  </si>
  <si>
    <t>Zhangye</t>
  </si>
  <si>
    <t>ZLZY</t>
  </si>
  <si>
    <t>YZY</t>
  </si>
  <si>
    <t>100.675003052, 38.8018989563</t>
  </si>
  <si>
    <t>CN-34</t>
  </si>
  <si>
    <t>CN-35</t>
  </si>
  <si>
    <t>Fuzhou</t>
  </si>
  <si>
    <t>Hangzhou</t>
  </si>
  <si>
    <t>Nanchang</t>
  </si>
  <si>
    <t>CN-31</t>
  </si>
  <si>
    <t>CN-0189</t>
  </si>
  <si>
    <t>Dandong Airport</t>
  </si>
  <si>
    <t>ZYDD</t>
  </si>
  <si>
    <t>DDG</t>
  </si>
  <si>
    <t>124.286003, 40.0247</t>
  </si>
  <si>
    <t>Jinzhou</t>
  </si>
  <si>
    <t>Shenyang</t>
  </si>
  <si>
    <t>Dalian</t>
  </si>
  <si>
    <t>CN-NTG</t>
  </si>
  <si>
    <t>Nantong Airport</t>
  </si>
  <si>
    <t>Nantong</t>
  </si>
  <si>
    <t>ZSNT</t>
  </si>
  <si>
    <t>NTG</t>
  </si>
  <si>
    <t>120.975997925, 32.0708007812</t>
  </si>
  <si>
    <t>Napa</t>
  </si>
  <si>
    <t>San Luis Obispo</t>
  </si>
  <si>
    <t>North Bay</t>
  </si>
  <si>
    <t>Sudbury</t>
  </si>
  <si>
    <t>CNE3</t>
  </si>
  <si>
    <t>Bearskin Lake Airport</t>
  </si>
  <si>
    <t>Bearskin Lake</t>
  </si>
  <si>
    <t>XBE</t>
  </si>
  <si>
    <t>-91.0271987915039, 53.965599060058594</t>
  </si>
  <si>
    <t>Bar River</t>
  </si>
  <si>
    <t>Pembroke</t>
  </si>
  <si>
    <t>CNH2</t>
  </si>
  <si>
    <t>Natuashish Airport</t>
  </si>
  <si>
    <t>Natuashish</t>
  </si>
  <si>
    <t>YNP</t>
  </si>
  <si>
    <t>-61.184399, 55.913898</t>
  </si>
  <si>
    <t>Hearst</t>
  </si>
  <si>
    <t>CNJ8</t>
  </si>
  <si>
    <t>White River Seaplane Base</t>
  </si>
  <si>
    <t>YWR</t>
  </si>
  <si>
    <t>-85.223297, 48.6269</t>
  </si>
  <si>
    <t>CNK4</t>
  </si>
  <si>
    <t>Parry Sound Area Municipal Airport</t>
  </si>
  <si>
    <t>Parry Sound</t>
  </si>
  <si>
    <t>YPD</t>
  </si>
  <si>
    <t>-79.829697, 45.2575</t>
  </si>
  <si>
    <t>CNL3</t>
  </si>
  <si>
    <t>Brockville - Thousand Islands Regional Tackaberry Airport</t>
  </si>
  <si>
    <t>Brockville</t>
  </si>
  <si>
    <t>XBR</t>
  </si>
  <si>
    <t>-75.7502975464, 44.6394004822</t>
  </si>
  <si>
    <t>CNM5</t>
  </si>
  <si>
    <t>Kingfisher Lake Airport</t>
  </si>
  <si>
    <t>Kingfisher Lake</t>
  </si>
  <si>
    <t>KIF</t>
  </si>
  <si>
    <t>-89.85530090332031, 53.01250076293945</t>
  </si>
  <si>
    <t>Smiths Falls</t>
  </si>
  <si>
    <t>CNT3</t>
  </si>
  <si>
    <t>Ogoki Post Airport</t>
  </si>
  <si>
    <t>Ogoki Post</t>
  </si>
  <si>
    <t>CYKP</t>
  </si>
  <si>
    <t>YOG</t>
  </si>
  <si>
    <t>-85.9017028809, 51.6585998535</t>
  </si>
  <si>
    <t>Inverness</t>
  </si>
  <si>
    <t>Grimsby</t>
  </si>
  <si>
    <t>CO-LAG</t>
  </si>
  <si>
    <t>CO-NAR</t>
  </si>
  <si>
    <t>Pasto</t>
  </si>
  <si>
    <t>BNC</t>
  </si>
  <si>
    <t>CO-CHO</t>
  </si>
  <si>
    <t>BND</t>
  </si>
  <si>
    <t>Condoto</t>
  </si>
  <si>
    <t>CO-VAC</t>
  </si>
  <si>
    <t>Cali</t>
  </si>
  <si>
    <t>CEA</t>
  </si>
  <si>
    <t>BAT</t>
  </si>
  <si>
    <t>BNE</t>
  </si>
  <si>
    <t>HEA</t>
  </si>
  <si>
    <t>ICR</t>
  </si>
  <si>
    <t>CO-QUI</t>
  </si>
  <si>
    <t>Montenegro</t>
  </si>
  <si>
    <t>CO-BOL</t>
  </si>
  <si>
    <t>Cartagena</t>
  </si>
  <si>
    <t>BAU</t>
  </si>
  <si>
    <t>CO-ANT</t>
  </si>
  <si>
    <t>PAL</t>
  </si>
  <si>
    <t>BAC</t>
  </si>
  <si>
    <t>HOY</t>
  </si>
  <si>
    <t>ISA</t>
  </si>
  <si>
    <t>CO-CAL</t>
  </si>
  <si>
    <t>Manizales</t>
  </si>
  <si>
    <t>BAA</t>
  </si>
  <si>
    <t>HOA</t>
  </si>
  <si>
    <t>CO-TOL</t>
  </si>
  <si>
    <t>BEE</t>
  </si>
  <si>
    <t>Caucasia</t>
  </si>
  <si>
    <t>CO-CUN</t>
  </si>
  <si>
    <t>Girardot</t>
  </si>
  <si>
    <t>BAO</t>
  </si>
  <si>
    <t>CO-ATL</t>
  </si>
  <si>
    <t>Barranquilla</t>
  </si>
  <si>
    <t>BAE</t>
  </si>
  <si>
    <t>CO-MAG</t>
  </si>
  <si>
    <t>DRU</t>
  </si>
  <si>
    <t>HEI</t>
  </si>
  <si>
    <t>Bogota</t>
  </si>
  <si>
    <t>HOS</t>
  </si>
  <si>
    <t>CEN</t>
  </si>
  <si>
    <t>CO-0039</t>
  </si>
  <si>
    <t>Proma Heliport</t>
  </si>
  <si>
    <t>PRM</t>
  </si>
  <si>
    <t>-74.084444, 4.728056</t>
  </si>
  <si>
    <t>CAJ</t>
  </si>
  <si>
    <t>IPA</t>
  </si>
  <si>
    <t>CLI</t>
  </si>
  <si>
    <t>CER</t>
  </si>
  <si>
    <t>ING</t>
  </si>
  <si>
    <t>BAV</t>
  </si>
  <si>
    <t>APT</t>
  </si>
  <si>
    <t>CO-SAN</t>
  </si>
  <si>
    <t>Barrancabermeja</t>
  </si>
  <si>
    <t>ECO</t>
  </si>
  <si>
    <t>Bucaramanga</t>
  </si>
  <si>
    <t>EST</t>
  </si>
  <si>
    <t>CO-AMA</t>
  </si>
  <si>
    <t>CO-GUV</t>
  </si>
  <si>
    <t>CO-COR</t>
  </si>
  <si>
    <t>Ayapel</t>
  </si>
  <si>
    <t>CO-VAU</t>
  </si>
  <si>
    <t>CO-ARQ</t>
  </si>
  <si>
    <t>El Troncal Airport</t>
  </si>
  <si>
    <t>CO-ARA</t>
  </si>
  <si>
    <t>Arauquita</t>
  </si>
  <si>
    <t>SKAT</t>
  </si>
  <si>
    <t>ARQ</t>
  </si>
  <si>
    <t>-71.388901, 7.02106</t>
  </si>
  <si>
    <t>CO-LCR</t>
  </si>
  <si>
    <t>La Chorrera Airport</t>
  </si>
  <si>
    <t>La Chorrera</t>
  </si>
  <si>
    <t>LCR</t>
  </si>
  <si>
    <t>-73.01667, -0.733333</t>
  </si>
  <si>
    <t>CO-SNT</t>
  </si>
  <si>
    <t>Las Cruces Airport</t>
  </si>
  <si>
    <t>Sabana De Torres</t>
  </si>
  <si>
    <t>SNT</t>
  </si>
  <si>
    <t>-73.505402, 7.38322</t>
  </si>
  <si>
    <t>CO-TCD</t>
  </si>
  <si>
    <t>SKRA</t>
  </si>
  <si>
    <t>TCD</t>
  </si>
  <si>
    <t>-69.747222, -2.894722</t>
  </si>
  <si>
    <t>Chaparral Airport</t>
  </si>
  <si>
    <t>Telluride</t>
  </si>
  <si>
    <t>Hugo</t>
  </si>
  <si>
    <t>Rifle</t>
  </si>
  <si>
    <t>CPF2</t>
  </si>
  <si>
    <t>Bar River Airport</t>
  </si>
  <si>
    <t>YEB</t>
  </si>
  <si>
    <t>-84.0922012329, 46.42029953</t>
  </si>
  <si>
    <t>Southampton Airport</t>
  </si>
  <si>
    <t>CPI</t>
  </si>
  <si>
    <t>Cape Orford Airport</t>
  </si>
  <si>
    <t>COF</t>
  </si>
  <si>
    <t>152.081944444, -5.44833333333</t>
  </si>
  <si>
    <t>Kars</t>
  </si>
  <si>
    <t>CPS9</t>
  </si>
  <si>
    <t>Parry Sound/Frying Pan Island-Sans Souci Seaplane Base</t>
  </si>
  <si>
    <t>Frying Pan Island</t>
  </si>
  <si>
    <t>YSI</t>
  </si>
  <si>
    <t>-80.137497, 45.173302</t>
  </si>
  <si>
    <t>Manitouwadge</t>
  </si>
  <si>
    <t>CPV7</t>
  </si>
  <si>
    <t>Poplar Hill Airport</t>
  </si>
  <si>
    <t>Poplar Hill</t>
  </si>
  <si>
    <t>CYHP</t>
  </si>
  <si>
    <t>YHP</t>
  </si>
  <si>
    <t>-94.2556, 52.1133</t>
  </si>
  <si>
    <t>CPV8</t>
  </si>
  <si>
    <t>Keewaywin Airport</t>
  </si>
  <si>
    <t>Keewaywin</t>
  </si>
  <si>
    <t>KEW</t>
  </si>
  <si>
    <t>-92.8364028931, 52.991100311299995</t>
  </si>
  <si>
    <t>Powell River</t>
  </si>
  <si>
    <t>Montreal</t>
  </si>
  <si>
    <t>CR</t>
  </si>
  <si>
    <t>CR-P</t>
  </si>
  <si>
    <t>Fredericton</t>
  </si>
  <si>
    <t>Coronation</t>
  </si>
  <si>
    <t>Red Lake</t>
  </si>
  <si>
    <t>Regina</t>
  </si>
  <si>
    <t>Arviat</t>
  </si>
  <si>
    <t>CSA</t>
  </si>
  <si>
    <t>CSB2</t>
  </si>
  <si>
    <t>Sable Island Landing Strip</t>
  </si>
  <si>
    <t>Sable Island</t>
  </si>
  <si>
    <t>YSA</t>
  </si>
  <si>
    <t>-59.960289, 43.930292</t>
  </si>
  <si>
    <t>Chibougamau</t>
  </si>
  <si>
    <t>Baie-Comeau</t>
  </si>
  <si>
    <t>Sherbrooke</t>
  </si>
  <si>
    <t>CSH4</t>
  </si>
  <si>
    <t>Lebel-sur-Quevillon Airport</t>
  </si>
  <si>
    <t>YLS</t>
  </si>
  <si>
    <t>-77.0171966553, 49.0303001404</t>
  </si>
  <si>
    <t>CSK6</t>
  </si>
  <si>
    <t>Snap Lake Airport</t>
  </si>
  <si>
    <t>Snap Lake Mine</t>
  </si>
  <si>
    <t>YNX</t>
  </si>
  <si>
    <t>-110.905998, 63.593601</t>
  </si>
  <si>
    <t>La Sarre</t>
  </si>
  <si>
    <t>Maniwaki</t>
  </si>
  <si>
    <t>Saint John</t>
  </si>
  <si>
    <t>Rimouski</t>
  </si>
  <si>
    <t>CSR8</t>
  </si>
  <si>
    <t>La Sarre Airport</t>
  </si>
  <si>
    <t>SSQ</t>
  </si>
  <si>
    <t>-79.178596496582, 48.917198181152</t>
  </si>
  <si>
    <t>CSU2</t>
  </si>
  <si>
    <t>Chisasibi Airport</t>
  </si>
  <si>
    <t>Chisasibi</t>
  </si>
  <si>
    <t>YKU</t>
  </si>
  <si>
    <t>-78.91690063476562, 53.805599212646484</t>
  </si>
  <si>
    <t>Sydney</t>
  </si>
  <si>
    <t>CT03</t>
  </si>
  <si>
    <t>CT04</t>
  </si>
  <si>
    <t>Coventry</t>
  </si>
  <si>
    <t>CT88</t>
  </si>
  <si>
    <t>Rentschler Heliport</t>
  </si>
  <si>
    <t>East Hartford</t>
  </si>
  <si>
    <t>EHT</t>
  </si>
  <si>
    <t>-72.6253, 41.7517</t>
  </si>
  <si>
    <t>CTB6</t>
  </si>
  <si>
    <t>ZTB</t>
  </si>
  <si>
    <t>-59.38359832763672, 50.674400329589844</t>
  </si>
  <si>
    <t>La Tuque</t>
  </si>
  <si>
    <t>St-Augustin</t>
  </si>
  <si>
    <t>CTK6</t>
  </si>
  <si>
    <t>Kegaska Airport</t>
  </si>
  <si>
    <t>Kegaska</t>
  </si>
  <si>
    <t>ZKG</t>
  </si>
  <si>
    <t>-61.265800476100004, 50.1958007812</t>
  </si>
  <si>
    <t>CTM3</t>
  </si>
  <si>
    <t>Chute-Des-Passes/Lac Margane Seaplane Base</t>
  </si>
  <si>
    <t>Chutes-des-Passes</t>
  </si>
  <si>
    <t>YWQ</t>
  </si>
  <si>
    <t>-71.138, 49.9434</t>
  </si>
  <si>
    <t>Timmins</t>
  </si>
  <si>
    <t>CTP9</t>
  </si>
  <si>
    <t>Donaldson Airport</t>
  </si>
  <si>
    <t>Kattiniq</t>
  </si>
  <si>
    <t>YAU</t>
  </si>
  <si>
    <t>-73.3214035034, 61.6622009277</t>
  </si>
  <si>
    <t>CTR7</t>
  </si>
  <si>
    <t>Ottawa / Rockcliffe Seaplane Base</t>
  </si>
  <si>
    <t>TR7</t>
  </si>
  <si>
    <t>-75.64254283910002, 45.463832946100005</t>
  </si>
  <si>
    <t>CTT5</t>
  </si>
  <si>
    <t>La Romaine Airport</t>
  </si>
  <si>
    <t>ZGS</t>
  </si>
  <si>
    <t>-60.679401, 50.259701</t>
  </si>
  <si>
    <t>CTU2</t>
  </si>
  <si>
    <t>Fontanges Airport</t>
  </si>
  <si>
    <t>Fontanges</t>
  </si>
  <si>
    <t>YFG</t>
  </si>
  <si>
    <t>-71.173301696777, 54.553901672363</t>
  </si>
  <si>
    <t>CTU4</t>
  </si>
  <si>
    <t>Lac Gagnon Seaplane Base</t>
  </si>
  <si>
    <t>Duhamel</t>
  </si>
  <si>
    <t>YGA</t>
  </si>
  <si>
    <t>-75.115303039551, 46.117500305176</t>
  </si>
  <si>
    <t>CTU5</t>
  </si>
  <si>
    <t>ZLT</t>
  </si>
  <si>
    <t>-58.97560119628906, 50.8307991027832</t>
  </si>
  <si>
    <t>CU</t>
  </si>
  <si>
    <t>CU-13</t>
  </si>
  <si>
    <t>CU-0003</t>
  </si>
  <si>
    <t>Preston Airport</t>
  </si>
  <si>
    <t>CU-11</t>
  </si>
  <si>
    <t>-75.6583023071289, 20.735000610351562</t>
  </si>
  <si>
    <t>CU-09</t>
  </si>
  <si>
    <t>CU-07</t>
  </si>
  <si>
    <t>CU-01</t>
  </si>
  <si>
    <t>CU-02</t>
  </si>
  <si>
    <t>CU-03</t>
  </si>
  <si>
    <t>CU-14</t>
  </si>
  <si>
    <t>Guantanamo Bay Naval Station</t>
  </si>
  <si>
    <t>CU-12</t>
  </si>
  <si>
    <t>CU-10</t>
  </si>
  <si>
    <t>CU-08</t>
  </si>
  <si>
    <t>CU-05</t>
  </si>
  <si>
    <t>CU-04</t>
  </si>
  <si>
    <t>CU-06</t>
  </si>
  <si>
    <t>CUJ</t>
  </si>
  <si>
    <t>Culion Airport</t>
  </si>
  <si>
    <t>PH-PLW</t>
  </si>
  <si>
    <t>Culion Island</t>
  </si>
  <si>
    <t>119.9378, 11.8553</t>
  </si>
  <si>
    <t>CVH</t>
  </si>
  <si>
    <t>Hollister Municipal Airport</t>
  </si>
  <si>
    <t>KCVH</t>
  </si>
  <si>
    <t>-121.410003662, 36.8932991028</t>
  </si>
  <si>
    <t>Vermilion</t>
  </si>
  <si>
    <t>CVL</t>
  </si>
  <si>
    <t>Cape Vogel Airport</t>
  </si>
  <si>
    <t>CVG</t>
  </si>
  <si>
    <t>150.019722222, -9.67</t>
  </si>
  <si>
    <t>CVR</t>
  </si>
  <si>
    <t>Hughes Airport</t>
  </si>
  <si>
    <t>-118.417, 33.975</t>
  </si>
  <si>
    <t>CXC</t>
  </si>
  <si>
    <t>Chitina Airport</t>
  </si>
  <si>
    <t>Chitina</t>
  </si>
  <si>
    <t>-144.427001953, 61.582901001</t>
  </si>
  <si>
    <t>CY</t>
  </si>
  <si>
    <t>CY-02</t>
  </si>
  <si>
    <t>CY-0002</t>
  </si>
  <si>
    <t>Lefkoniko Airport</t>
  </si>
  <si>
    <t>CY-03</t>
  </si>
  <si>
    <t>LCGK</t>
  </si>
  <si>
    <t>GEC</t>
  </si>
  <si>
    <t>33.724358, 35.235947</t>
  </si>
  <si>
    <t>CY-04</t>
  </si>
  <si>
    <t>CY-NIC</t>
  </si>
  <si>
    <t>Nicosia International Airport</t>
  </si>
  <si>
    <t>Nicosia</t>
  </si>
  <si>
    <t>LCNC</t>
  </si>
  <si>
    <t>NIC</t>
  </si>
  <si>
    <t>33.2787017822, 35.1507987976</t>
  </si>
  <si>
    <t>CYAB</t>
  </si>
  <si>
    <t>Arctic Bay Airport</t>
  </si>
  <si>
    <t>YAB</t>
  </si>
  <si>
    <t>-85.0425052643, 73.0057668174</t>
  </si>
  <si>
    <t>CYAC</t>
  </si>
  <si>
    <t>Cat Lake Airport</t>
  </si>
  <si>
    <t>Cat Lake</t>
  </si>
  <si>
    <t>YAC</t>
  </si>
  <si>
    <t>-91.82440185546875, 51.72719955444336</t>
  </si>
  <si>
    <t>CYAD</t>
  </si>
  <si>
    <t>La Grande-3 Airport</t>
  </si>
  <si>
    <t>La Grande-3</t>
  </si>
  <si>
    <t>YAR</t>
  </si>
  <si>
    <t>-76.19640350339999, 53.5717010498</t>
  </si>
  <si>
    <t>CYAG</t>
  </si>
  <si>
    <t>Fort Frances Municipal Airport</t>
  </si>
  <si>
    <t>YAG</t>
  </si>
  <si>
    <t>-93.439697265625, 48.65420150756836</t>
  </si>
  <si>
    <t>CYAH</t>
  </si>
  <si>
    <t>La Grande-4 Airport</t>
  </si>
  <si>
    <t>La Grande-4</t>
  </si>
  <si>
    <t>YAH</t>
  </si>
  <si>
    <t>-73.6753005981, 53.754699707</t>
  </si>
  <si>
    <t>CYAL</t>
  </si>
  <si>
    <t>Alert Bay Airport</t>
  </si>
  <si>
    <t>Alert Bay</t>
  </si>
  <si>
    <t>YAL</t>
  </si>
  <si>
    <t>-126.91600036621094, 50.58219909667969</t>
  </si>
  <si>
    <t>CYAM</t>
  </si>
  <si>
    <t>Sault Ste Marie Airport</t>
  </si>
  <si>
    <t>YAM</t>
  </si>
  <si>
    <t>-84.509399, 46.485001</t>
  </si>
  <si>
    <t>CYAQ</t>
  </si>
  <si>
    <t>Kasabonika Airport</t>
  </si>
  <si>
    <t>Kasabonika</t>
  </si>
  <si>
    <t>XKS</t>
  </si>
  <si>
    <t>-88.6427993774414, 53.52470016479492</t>
  </si>
  <si>
    <t>CYAS</t>
  </si>
  <si>
    <t>Kangirsuk Airport</t>
  </si>
  <si>
    <t>Kangirsuk</t>
  </si>
  <si>
    <t>YKG</t>
  </si>
  <si>
    <t>-69.99919891357422, 60.027198791503906</t>
  </si>
  <si>
    <t>CYAT</t>
  </si>
  <si>
    <t>Attawapiskat Airport</t>
  </si>
  <si>
    <t>Attawapiskat</t>
  </si>
  <si>
    <t>YAT</t>
  </si>
  <si>
    <t>-82.43190002441406, 52.9275016784668</t>
  </si>
  <si>
    <t>CYAY</t>
  </si>
  <si>
    <t>St. Anthony</t>
  </si>
  <si>
    <t>YAY</t>
  </si>
  <si>
    <t>-56.083099365200006, 51.3918991089</t>
  </si>
  <si>
    <t>CYAZ</t>
  </si>
  <si>
    <t>Tofino / Long Beach Airport</t>
  </si>
  <si>
    <t>YAZ</t>
  </si>
  <si>
    <t>-125.775583, 49.079833</t>
  </si>
  <si>
    <t>CYBA</t>
  </si>
  <si>
    <t>Banff Airport</t>
  </si>
  <si>
    <t>YBA</t>
  </si>
  <si>
    <t>-115.541861057, 51.207340469900004</t>
  </si>
  <si>
    <t>CYBB</t>
  </si>
  <si>
    <t>Kugaaruk Airport</t>
  </si>
  <si>
    <t>Kugaaruk</t>
  </si>
  <si>
    <t>YBB</t>
  </si>
  <si>
    <t>-89.808098, 68.534401</t>
  </si>
  <si>
    <t>CYBC</t>
  </si>
  <si>
    <t>Baie Comeau Airport</t>
  </si>
  <si>
    <t>YBC</t>
  </si>
  <si>
    <t>-68.204399, 49.1325</t>
  </si>
  <si>
    <t>CYBD</t>
  </si>
  <si>
    <t>Bella Coola Airport</t>
  </si>
  <si>
    <t>QBC</t>
  </si>
  <si>
    <t>-126.596001, 52.387501</t>
  </si>
  <si>
    <t>CYBE</t>
  </si>
  <si>
    <t>Uranium City Airport</t>
  </si>
  <si>
    <t>YBE</t>
  </si>
  <si>
    <t>-108.48100280761719, 59.5614013671875</t>
  </si>
  <si>
    <t>CYBF</t>
  </si>
  <si>
    <t>Bonnyville Airport</t>
  </si>
  <si>
    <t>YBY</t>
  </si>
  <si>
    <t>-110.744003, 54.304199</t>
  </si>
  <si>
    <t>CYBG</t>
  </si>
  <si>
    <t>CFB Bagotville</t>
  </si>
  <si>
    <t>Bagotville</t>
  </si>
  <si>
    <t>YBG</t>
  </si>
  <si>
    <t>-70.99639892578125, 48.33060073852539</t>
  </si>
  <si>
    <t>CYBK</t>
  </si>
  <si>
    <t>Baker Lake Airport</t>
  </si>
  <si>
    <t>YBK</t>
  </si>
  <si>
    <t>-96.077796936, 64.29889678960001</t>
  </si>
  <si>
    <t>CYBL</t>
  </si>
  <si>
    <t>Campbell River Airport</t>
  </si>
  <si>
    <t>-125.271004, 49.950802</t>
  </si>
  <si>
    <t>CYBQ</t>
  </si>
  <si>
    <t>Tadoule Lake Airport</t>
  </si>
  <si>
    <t>Tadoule Lake</t>
  </si>
  <si>
    <t>XTL</t>
  </si>
  <si>
    <t>-98.512199, 58.7061</t>
  </si>
  <si>
    <t>CYBR</t>
  </si>
  <si>
    <t>Brandon Municipal Airport</t>
  </si>
  <si>
    <t>YBR</t>
  </si>
  <si>
    <t>-99.951897, 49.91</t>
  </si>
  <si>
    <t>CYBT</t>
  </si>
  <si>
    <t>Brochet Airport</t>
  </si>
  <si>
    <t>Brochet</t>
  </si>
  <si>
    <t>YBT</t>
  </si>
  <si>
    <t>-101.679001, 57.8894</t>
  </si>
  <si>
    <t>CYBV</t>
  </si>
  <si>
    <t>Berens River Airport</t>
  </si>
  <si>
    <t>Berens River</t>
  </si>
  <si>
    <t>YBV</t>
  </si>
  <si>
    <t>-97.018303, 52.358898</t>
  </si>
  <si>
    <t>CYBX</t>
  </si>
  <si>
    <t>Lourdes de Blanc Sablon Airport</t>
  </si>
  <si>
    <t>Lourdes-De-Blanc-Sablon</t>
  </si>
  <si>
    <t>YBX</t>
  </si>
  <si>
    <t>-57.185298919699996, 51.443599700899995</t>
  </si>
  <si>
    <t>CYCA</t>
  </si>
  <si>
    <t>Cartwright Airport</t>
  </si>
  <si>
    <t>YRF</t>
  </si>
  <si>
    <t>-57.041900634765625, 53.68280029296875</t>
  </si>
  <si>
    <t>CYCB</t>
  </si>
  <si>
    <t>Cambridge Bay Airport</t>
  </si>
  <si>
    <t>YCB</t>
  </si>
  <si>
    <t>-105.138000488, 69.1081008911</t>
  </si>
  <si>
    <t>CYCC</t>
  </si>
  <si>
    <t>Cornwall Regional Airport</t>
  </si>
  <si>
    <t>YCC</t>
  </si>
  <si>
    <t>-74.56330108642578, 45.09280014038086</t>
  </si>
  <si>
    <t>CYCD</t>
  </si>
  <si>
    <t>Nanaimo Airport</t>
  </si>
  <si>
    <t>YCD</t>
  </si>
  <si>
    <t>-123.869862556, 49.054970224899996</t>
  </si>
  <si>
    <t>CYCE</t>
  </si>
  <si>
    <t>Centralia / James T. Field Memorial Aerodrome</t>
  </si>
  <si>
    <t>YCE</t>
  </si>
  <si>
    <t>-81.508301, 43.285599</t>
  </si>
  <si>
    <t>CYCG</t>
  </si>
  <si>
    <t>Castlegar/West Kootenay Regional Airport</t>
  </si>
  <si>
    <t>YCG</t>
  </si>
  <si>
    <t>-117.632003784, 49.2963981628</t>
  </si>
  <si>
    <t>CYCH</t>
  </si>
  <si>
    <t>Miramichi Airport</t>
  </si>
  <si>
    <t>Miramichi</t>
  </si>
  <si>
    <t>YCH</t>
  </si>
  <si>
    <t>-65.449203, 47.007801</t>
  </si>
  <si>
    <t>CYCK</t>
  </si>
  <si>
    <t>Chatham Kent Airport</t>
  </si>
  <si>
    <t>Chatham-Kent</t>
  </si>
  <si>
    <t>XCM</t>
  </si>
  <si>
    <t>NZ3</t>
  </si>
  <si>
    <t>-82.0819015503, 42.3064002991</t>
  </si>
  <si>
    <t>CYCL</t>
  </si>
  <si>
    <t>Charlo Airport</t>
  </si>
  <si>
    <t>Charlo</t>
  </si>
  <si>
    <t>YCL</t>
  </si>
  <si>
    <t>-66.330299, 47.990799</t>
  </si>
  <si>
    <t>CYCN</t>
  </si>
  <si>
    <t>Cochrane Airport</t>
  </si>
  <si>
    <t>YCN</t>
  </si>
  <si>
    <t>-81.01360321044922, 49.10559844970703</t>
  </si>
  <si>
    <t>CYCO</t>
  </si>
  <si>
    <t>Kugluktuk Airport</t>
  </si>
  <si>
    <t>Kugluktuk</t>
  </si>
  <si>
    <t>YCO</t>
  </si>
  <si>
    <t>-115.143997, 67.816704</t>
  </si>
  <si>
    <t>CYCQ</t>
  </si>
  <si>
    <t>Chetwynd Airport</t>
  </si>
  <si>
    <t>Chetwynd</t>
  </si>
  <si>
    <t>YCQ</t>
  </si>
  <si>
    <t>-121.62699890136719, 55.687198638916016</t>
  </si>
  <si>
    <t>CYCR</t>
  </si>
  <si>
    <t>Cross Lake (Charlie Sinclair Memorial) Airport</t>
  </si>
  <si>
    <t>Cross Lake</t>
  </si>
  <si>
    <t>YCR</t>
  </si>
  <si>
    <t>-97.76080322265625, 54.610599517822266</t>
  </si>
  <si>
    <t>CYCS</t>
  </si>
  <si>
    <t>Chesterfield Inlet Airport</t>
  </si>
  <si>
    <t>Chesterfield Inlet</t>
  </si>
  <si>
    <t>YCS</t>
  </si>
  <si>
    <t>-90.73110198970001, 63.346900939899996</t>
  </si>
  <si>
    <t>CYCT</t>
  </si>
  <si>
    <t>Coronation Airport</t>
  </si>
  <si>
    <t>YCT</t>
  </si>
  <si>
    <t>-111.444999695, 52.0750007629</t>
  </si>
  <si>
    <t>CYCV</t>
  </si>
  <si>
    <t>Cartierville Airport</t>
  </si>
  <si>
    <t>YCV</t>
  </si>
  <si>
    <t>-73.7166976928711, 45.516700744628906</t>
  </si>
  <si>
    <t>CYCW</t>
  </si>
  <si>
    <t>Chilliwack Airport</t>
  </si>
  <si>
    <t>Chilliwack</t>
  </si>
  <si>
    <t>YCW</t>
  </si>
  <si>
    <t>-121.939002991, 49.1528015137</t>
  </si>
  <si>
    <t>CYCY</t>
  </si>
  <si>
    <t>Clyde River Airport</t>
  </si>
  <si>
    <t>YCY</t>
  </si>
  <si>
    <t>-68.5167007446, 70.4860992432</t>
  </si>
  <si>
    <t>CYCZ</t>
  </si>
  <si>
    <t>Fairmont Hot Springs Airport</t>
  </si>
  <si>
    <t>Fairmont Hot Springs</t>
  </si>
  <si>
    <t>YCZ</t>
  </si>
  <si>
    <t>-115.873001099, 50.330299377399996</t>
  </si>
  <si>
    <t>CYD</t>
  </si>
  <si>
    <t>MX-BCS</t>
  </si>
  <si>
    <t>CYDA</t>
  </si>
  <si>
    <t>Dawson City Airport</t>
  </si>
  <si>
    <t>Dawson City</t>
  </si>
  <si>
    <t>YDA</t>
  </si>
  <si>
    <t>-139.1280059814453, 64.04309844970703</t>
  </si>
  <si>
    <t>CYDB</t>
  </si>
  <si>
    <t>Burwash Airport</t>
  </si>
  <si>
    <t>Burwash</t>
  </si>
  <si>
    <t>YDB</t>
  </si>
  <si>
    <t>-139.04100036621094, 61.37110137939453</t>
  </si>
  <si>
    <t>Princeton Airport</t>
  </si>
  <si>
    <t>CYDF</t>
  </si>
  <si>
    <t>Deer Lake Airport</t>
  </si>
  <si>
    <t>Deer Lake</t>
  </si>
  <si>
    <t>YDF</t>
  </si>
  <si>
    <t>-57.39139938354492, 49.21080017089844</t>
  </si>
  <si>
    <t>CYDL</t>
  </si>
  <si>
    <t>Dease Lake Airport</t>
  </si>
  <si>
    <t>YDL</t>
  </si>
  <si>
    <t>-130.031997681, 58.4221992493</t>
  </si>
  <si>
    <t>CYDM</t>
  </si>
  <si>
    <t>Ross River Airport</t>
  </si>
  <si>
    <t>Ross River</t>
  </si>
  <si>
    <t>XRR</t>
  </si>
  <si>
    <t>YDM</t>
  </si>
  <si>
    <t>-132.42300415, 61.9706001282</t>
  </si>
  <si>
    <t>CYDN</t>
  </si>
  <si>
    <t>Dauphin Barker Airport</t>
  </si>
  <si>
    <t>Dauphin</t>
  </si>
  <si>
    <t>YDN</t>
  </si>
  <si>
    <t>-100.052001953125, 51.100799560546875</t>
  </si>
  <si>
    <t>CYDO</t>
  </si>
  <si>
    <t>Dolbeau St Felicien Airport</t>
  </si>
  <si>
    <t>YDO</t>
  </si>
  <si>
    <t>-72.375, 48.778499603271</t>
  </si>
  <si>
    <t>CYDP</t>
  </si>
  <si>
    <t>Nain Airport</t>
  </si>
  <si>
    <t>YDP</t>
  </si>
  <si>
    <t>-61.680301666259766, 56.549198150634766</t>
  </si>
  <si>
    <t>CYDQ</t>
  </si>
  <si>
    <t>Dawson Creek Airport</t>
  </si>
  <si>
    <t>YDQ</t>
  </si>
  <si>
    <t>-120.18299865722656, 55.7422981262207</t>
  </si>
  <si>
    <t>CYEG</t>
  </si>
  <si>
    <t>Edmonton International Airport</t>
  </si>
  <si>
    <t>YEG</t>
  </si>
  <si>
    <t>-113.580001831, 53.309700012200004</t>
  </si>
  <si>
    <t>CYEK</t>
  </si>
  <si>
    <t>Arviat Airport</t>
  </si>
  <si>
    <t>YEK</t>
  </si>
  <si>
    <t>-94.07080078119999, 61.0942001343</t>
  </si>
  <si>
    <t>CYEL</t>
  </si>
  <si>
    <t>Elliot Lake Municipal Airport</t>
  </si>
  <si>
    <t>Elliot Lake</t>
  </si>
  <si>
    <t>YEL</t>
  </si>
  <si>
    <t>-82.5614013672, 46.351398468</t>
  </si>
  <si>
    <t>CYEM</t>
  </si>
  <si>
    <t>Manitoulin East Municipal Airport</t>
  </si>
  <si>
    <t>Manitowaning</t>
  </si>
  <si>
    <t>YEM</t>
  </si>
  <si>
    <t>-81.85810089111328, 45.84280014038086</t>
  </si>
  <si>
    <t>CYEN</t>
  </si>
  <si>
    <t>Estevan Airport</t>
  </si>
  <si>
    <t>YEN</t>
  </si>
  <si>
    <t>-102.966003418, 49.2103004456</t>
  </si>
  <si>
    <t>CYER</t>
  </si>
  <si>
    <t>Fort Severn Airport</t>
  </si>
  <si>
    <t>Fort Severn</t>
  </si>
  <si>
    <t>YER</t>
  </si>
  <si>
    <t>-87.67610168457031, 56.01890182495117</t>
  </si>
  <si>
    <t>CYET</t>
  </si>
  <si>
    <t>Edson Airport</t>
  </si>
  <si>
    <t>Edson</t>
  </si>
  <si>
    <t>YET</t>
  </si>
  <si>
    <t>-116.464996338, 53.578899383499994</t>
  </si>
  <si>
    <t>CYEU</t>
  </si>
  <si>
    <t>Eureka Airport</t>
  </si>
  <si>
    <t>YEU</t>
  </si>
  <si>
    <t>-85.814201355, 79.9946975708</t>
  </si>
  <si>
    <t>CYEV</t>
  </si>
  <si>
    <t>Inuvik Mike Zubko Airport</t>
  </si>
  <si>
    <t>Inuvik</t>
  </si>
  <si>
    <t>YEV</t>
  </si>
  <si>
    <t>-133.483001709, 68.30419921880001</t>
  </si>
  <si>
    <t>CYEY</t>
  </si>
  <si>
    <t>Amos/Magny Airport</t>
  </si>
  <si>
    <t>Amos</t>
  </si>
  <si>
    <t>YEY</t>
  </si>
  <si>
    <t>-78.249702, 48.563903</t>
  </si>
  <si>
    <t>CYFA</t>
  </si>
  <si>
    <t>Fort Albany Airport</t>
  </si>
  <si>
    <t>Fort Albany</t>
  </si>
  <si>
    <t>YFA</t>
  </si>
  <si>
    <t>-81.6968994140625, 52.20140075683594</t>
  </si>
  <si>
    <t>CYFB</t>
  </si>
  <si>
    <t>Iqaluit Airport</t>
  </si>
  <si>
    <t>YFB</t>
  </si>
  <si>
    <t>-68.555801, 63.756402</t>
  </si>
  <si>
    <t>CYFC</t>
  </si>
  <si>
    <t>Fredericton Airport</t>
  </si>
  <si>
    <t>YFC</t>
  </si>
  <si>
    <t>-66.53720092773438, 45.868900299072266</t>
  </si>
  <si>
    <t>CYFE</t>
  </si>
  <si>
    <t>Forestville Airport</t>
  </si>
  <si>
    <t>Forestville</t>
  </si>
  <si>
    <t>YFE</t>
  </si>
  <si>
    <t>-69.09719848632812, 48.74610137939453</t>
  </si>
  <si>
    <t>CYFH</t>
  </si>
  <si>
    <t>Fort Hope Airport</t>
  </si>
  <si>
    <t>Fort Hope</t>
  </si>
  <si>
    <t>YFH</t>
  </si>
  <si>
    <t>-87.90779876708984, 51.5619010925293</t>
  </si>
  <si>
    <t>CYFJ</t>
  </si>
  <si>
    <t>La Macaza / Mont-Tremblant International Inc Airport</t>
  </si>
  <si>
    <t>YTM</t>
  </si>
  <si>
    <t>-74.779999, 46.409401</t>
  </si>
  <si>
    <t>CYFO</t>
  </si>
  <si>
    <t>Flin Flon Airport</t>
  </si>
  <si>
    <t>YFO</t>
  </si>
  <si>
    <t>-101.68199920654297, 54.6781005859375</t>
  </si>
  <si>
    <t>CYFR</t>
  </si>
  <si>
    <t>Fort Resolution Airport</t>
  </si>
  <si>
    <t>YFR</t>
  </si>
  <si>
    <t>-113.690002441, 61.1808013916</t>
  </si>
  <si>
    <t>CYFS</t>
  </si>
  <si>
    <t>Fort Simpson Airport</t>
  </si>
  <si>
    <t>YFS</t>
  </si>
  <si>
    <t>-121.23699951171875, 61.76020050048828</t>
  </si>
  <si>
    <t>CYFT</t>
  </si>
  <si>
    <t>Makkovik Airport</t>
  </si>
  <si>
    <t>Makkovik</t>
  </si>
  <si>
    <t>-59.1864013671875, 55.076900482177734</t>
  </si>
  <si>
    <t>CYGB</t>
  </si>
  <si>
    <t>Texada Gillies Bay Airport</t>
  </si>
  <si>
    <t>Texada</t>
  </si>
  <si>
    <t>YGB</t>
  </si>
  <si>
    <t>-124.51799774169922, 49.69419860839844</t>
  </si>
  <si>
    <t>CYGH</t>
  </si>
  <si>
    <t>Fort Good Hope Airport</t>
  </si>
  <si>
    <t>YGH</t>
  </si>
  <si>
    <t>-128.6510009765625, 66.24079895019531</t>
  </si>
  <si>
    <t>CYGK</t>
  </si>
  <si>
    <t>Kingston Norman Rogers Airport</t>
  </si>
  <si>
    <t>YGK</t>
  </si>
  <si>
    <t>-76.5969009399414, 44.22529983520508</t>
  </si>
  <si>
    <t>CYGL</t>
  </si>
  <si>
    <t>YGL</t>
  </si>
  <si>
    <t>-77.7042007446289, 53.625301361083984</t>
  </si>
  <si>
    <t>CYGM</t>
  </si>
  <si>
    <t>Gimli Industrial Park Airport</t>
  </si>
  <si>
    <t>Gimli</t>
  </si>
  <si>
    <t>YGM</t>
  </si>
  <si>
    <t>-97.04329681396484, 50.62810134887695</t>
  </si>
  <si>
    <t>CYGO</t>
  </si>
  <si>
    <t>Gods Lake Narrows Airport</t>
  </si>
  <si>
    <t>Gods Lake Narrows</t>
  </si>
  <si>
    <t>YGO</t>
  </si>
  <si>
    <t>-94.49140167236328, 54.55889892578125</t>
  </si>
  <si>
    <t>CYGP</t>
  </si>
  <si>
    <t>YGP</t>
  </si>
  <si>
    <t>-64.4785995483, 48.7752990723</t>
  </si>
  <si>
    <t>CYGQ</t>
  </si>
  <si>
    <t>Geraldton Greenstone Regional Airport</t>
  </si>
  <si>
    <t>YGQ</t>
  </si>
  <si>
    <t>-86.93939971923828, 49.77830123901367</t>
  </si>
  <si>
    <t>CYGR</t>
  </si>
  <si>
    <t>YGR</t>
  </si>
  <si>
    <t>-61.778099060058594, 47.42470169067383</t>
  </si>
  <si>
    <t>CYGT</t>
  </si>
  <si>
    <t>Igloolik Airport</t>
  </si>
  <si>
    <t>Igloolik</t>
  </si>
  <si>
    <t>YGT</t>
  </si>
  <si>
    <t>-81.8161010742, 69.3647003174</t>
  </si>
  <si>
    <t>CYGV</t>
  </si>
  <si>
    <t>Havre St Pierre Airport</t>
  </si>
  <si>
    <t>Havre St-Pierre</t>
  </si>
  <si>
    <t>YGV</t>
  </si>
  <si>
    <t>-63.61140060424805, 50.281898498535156</t>
  </si>
  <si>
    <t>CYGW</t>
  </si>
  <si>
    <t>Kuujjuarapik Airport</t>
  </si>
  <si>
    <t>Kuujjuarapik</t>
  </si>
  <si>
    <t>YGW</t>
  </si>
  <si>
    <t>-77.76529693603516, 55.281898498535156</t>
  </si>
  <si>
    <t>CYGX</t>
  </si>
  <si>
    <t>Gillam Airport</t>
  </si>
  <si>
    <t>Gillam</t>
  </si>
  <si>
    <t>YGX</t>
  </si>
  <si>
    <t>-94.71060180664062, 56.35749816894531</t>
  </si>
  <si>
    <t>CYGZ</t>
  </si>
  <si>
    <t>Grise Fiord Airport</t>
  </si>
  <si>
    <t>Grise Fiord</t>
  </si>
  <si>
    <t>YGZ</t>
  </si>
  <si>
    <t>-82.90920257570001, 76.4261016846</t>
  </si>
  <si>
    <t>CYHA</t>
  </si>
  <si>
    <t>Quaqtaq Airport</t>
  </si>
  <si>
    <t>Quaqtaq</t>
  </si>
  <si>
    <t>YQC</t>
  </si>
  <si>
    <t>-69.6177978515625, 61.0463981628418</t>
  </si>
  <si>
    <t>CYHB</t>
  </si>
  <si>
    <t>Hudson Bay Airport</t>
  </si>
  <si>
    <t>Hudson Bay</t>
  </si>
  <si>
    <t>YHB</t>
  </si>
  <si>
    <t>-102.310997009, 52.8166999817</t>
  </si>
  <si>
    <t>CYHC</t>
  </si>
  <si>
    <t>Vancouver Harbour Water Aerodrome</t>
  </si>
  <si>
    <t>CXH</t>
  </si>
  <si>
    <t>-123.111000061, 49.2943992615</t>
  </si>
  <si>
    <t>CYHD</t>
  </si>
  <si>
    <t>Dryden Regional Airport</t>
  </si>
  <si>
    <t>YHD</t>
  </si>
  <si>
    <t>-92.744202, 49.831699</t>
  </si>
  <si>
    <t>CYHE</t>
  </si>
  <si>
    <t>YHE</t>
  </si>
  <si>
    <t>-121.498001099, 49.3683013916</t>
  </si>
  <si>
    <t>CYHF</t>
  </si>
  <si>
    <t>YHF</t>
  </si>
  <si>
    <t>-83.68609619140625, 49.71419906616211</t>
  </si>
  <si>
    <t>CYHH</t>
  </si>
  <si>
    <t>Nemiscau Airport</t>
  </si>
  <si>
    <t>Nemiscau</t>
  </si>
  <si>
    <t>YNS</t>
  </si>
  <si>
    <t>-76.1355972290039, 51.69110107421875</t>
  </si>
  <si>
    <t>CYHI</t>
  </si>
  <si>
    <t>Ulukhaktok Holman Airport</t>
  </si>
  <si>
    <t>YHI</t>
  </si>
  <si>
    <t>-117.80599975585938, 70.76280212402344</t>
  </si>
  <si>
    <t>CYHK</t>
  </si>
  <si>
    <t>Gjoa Haven Airport</t>
  </si>
  <si>
    <t>Gjoa Haven</t>
  </si>
  <si>
    <t>YHK</t>
  </si>
  <si>
    <t>-95.84970092770001, 68.635597229</t>
  </si>
  <si>
    <t>CYHM</t>
  </si>
  <si>
    <t>John C. Munro Hamilton International Airport</t>
  </si>
  <si>
    <t>YHM</t>
  </si>
  <si>
    <t>-79.93499755859999, 43.173599243199995</t>
  </si>
  <si>
    <t>CYHN</t>
  </si>
  <si>
    <t>Hornepayne Municipal Airport</t>
  </si>
  <si>
    <t>Hornepayne</t>
  </si>
  <si>
    <t>YHN</t>
  </si>
  <si>
    <t>-84.75890350341797, 49.19309997558594</t>
  </si>
  <si>
    <t>CYHO</t>
  </si>
  <si>
    <t>Hopedale Airport</t>
  </si>
  <si>
    <t>Hopedale</t>
  </si>
  <si>
    <t>YHO</t>
  </si>
  <si>
    <t>-60.228599548339844, 55.448299407958984</t>
  </si>
  <si>
    <t>CYHR</t>
  </si>
  <si>
    <t>Chevery Airport</t>
  </si>
  <si>
    <t>Chevery</t>
  </si>
  <si>
    <t>YHR</t>
  </si>
  <si>
    <t>-59.63669967651367, 50.46889877319336</t>
  </si>
  <si>
    <t>CYHT</t>
  </si>
  <si>
    <t>Haines Junction Airport</t>
  </si>
  <si>
    <t>Haines Junction</t>
  </si>
  <si>
    <t>YHT</t>
  </si>
  <si>
    <t>-137.54600524902344, 60.78919982910156</t>
  </si>
  <si>
    <t>CYHU</t>
  </si>
  <si>
    <t>YHU</t>
  </si>
  <si>
    <t>-73.4169006348, 45.5175018311</t>
  </si>
  <si>
    <t>CYHY</t>
  </si>
  <si>
    <t>Hay River / Merlyn Carter Airport</t>
  </si>
  <si>
    <t>YHY</t>
  </si>
  <si>
    <t>-115.782997131, 60.8396987915</t>
  </si>
  <si>
    <t>CYHZ</t>
  </si>
  <si>
    <t>Halifax / Stanfield International Airport</t>
  </si>
  <si>
    <t>YHZ</t>
  </si>
  <si>
    <t>-63.5085983276, 44.8807983398</t>
  </si>
  <si>
    <t>CYIB</t>
  </si>
  <si>
    <t>Atikokan Municipal Airport</t>
  </si>
  <si>
    <t>YIB</t>
  </si>
  <si>
    <t>-91.6386032104, 48.7738990784</t>
  </si>
  <si>
    <t>CYID</t>
  </si>
  <si>
    <t>Digby / Annapolis Regional Airport</t>
  </si>
  <si>
    <t>YDG</t>
  </si>
  <si>
    <t>-65.7854247093, 44.5458450365</t>
  </si>
  <si>
    <t>CYIF</t>
  </si>
  <si>
    <t>St Augustin Airport</t>
  </si>
  <si>
    <t>YIF</t>
  </si>
  <si>
    <t>-58.6582984924, 51.2117004395</t>
  </si>
  <si>
    <t>CYIK</t>
  </si>
  <si>
    <t>Ivujivik Airport</t>
  </si>
  <si>
    <t>Ivujivik</t>
  </si>
  <si>
    <t>YIK</t>
  </si>
  <si>
    <t>-77.92530059814453, 62.417301177978516</t>
  </si>
  <si>
    <t>CYIO</t>
  </si>
  <si>
    <t>Pond Inlet Airport</t>
  </si>
  <si>
    <t>Pond Inlet</t>
  </si>
  <si>
    <t>YIO</t>
  </si>
  <si>
    <t>-77.9666976929, 72.6832962036</t>
  </si>
  <si>
    <t>CYIV</t>
  </si>
  <si>
    <t>Island Lake Airport</t>
  </si>
  <si>
    <t>Island Lake</t>
  </si>
  <si>
    <t>YIV</t>
  </si>
  <si>
    <t>-94.65360260009766, 53.857200622558594</t>
  </si>
  <si>
    <t>CYJA</t>
  </si>
  <si>
    <t>Jasper Airport</t>
  </si>
  <si>
    <t>YJA</t>
  </si>
  <si>
    <t>-118.058998, 52.9967</t>
  </si>
  <si>
    <t>CYJF</t>
  </si>
  <si>
    <t>Fort Liard Airport</t>
  </si>
  <si>
    <t>Fort Liard</t>
  </si>
  <si>
    <t>YJF</t>
  </si>
  <si>
    <t>-123.46900177, 60.235801696799996</t>
  </si>
  <si>
    <t>CYJN</t>
  </si>
  <si>
    <t>St Jean Airport</t>
  </si>
  <si>
    <t>St Jean</t>
  </si>
  <si>
    <t>YJN</t>
  </si>
  <si>
    <t>-73.28109741210938, 45.29439926147461</t>
  </si>
  <si>
    <t>CYJT</t>
  </si>
  <si>
    <t>Stephenville Airport</t>
  </si>
  <si>
    <t>YJT</t>
  </si>
  <si>
    <t>-58.54999923706055, 48.5442008972168</t>
  </si>
  <si>
    <t>CYKA</t>
  </si>
  <si>
    <t>Kamloops Airport</t>
  </si>
  <si>
    <t>YKA</t>
  </si>
  <si>
    <t>-120.444000244, 50.7022018433</t>
  </si>
  <si>
    <t>CYKC</t>
  </si>
  <si>
    <t>Collins Bay Airport</t>
  </si>
  <si>
    <t>Collins Bay</t>
  </si>
  <si>
    <t>YKC</t>
  </si>
  <si>
    <t>-103.678001404, 58.236099243199995</t>
  </si>
  <si>
    <t>CYKD</t>
  </si>
  <si>
    <t>Aklavik/Freddie Carmichael Airport</t>
  </si>
  <si>
    <t>LAK</t>
  </si>
  <si>
    <t>-135.00599, 68.223297</t>
  </si>
  <si>
    <t>CYKF</t>
  </si>
  <si>
    <t>Waterloo Airport</t>
  </si>
  <si>
    <t>Kitchener</t>
  </si>
  <si>
    <t>YKF</t>
  </si>
  <si>
    <t>-80.3786010742, 43.460800170899994</t>
  </si>
  <si>
    <t>CYKG</t>
  </si>
  <si>
    <t>Kangiqsujuaq (Wakeham Bay) Airport</t>
  </si>
  <si>
    <t>Kangiqsujuaq</t>
  </si>
  <si>
    <t>YWB</t>
  </si>
  <si>
    <t>-71.929397583, 61.5886001587</t>
  </si>
  <si>
    <t>CYKJ</t>
  </si>
  <si>
    <t>Key Lake Airport</t>
  </si>
  <si>
    <t>Key Lake</t>
  </si>
  <si>
    <t>YKJ</t>
  </si>
  <si>
    <t>-105.61799621582031, 57.256099700927734</t>
  </si>
  <si>
    <t>CYKL</t>
  </si>
  <si>
    <t>Schefferville Airport</t>
  </si>
  <si>
    <t>Schefferville</t>
  </si>
  <si>
    <t>YKL</t>
  </si>
  <si>
    <t>-66.8052978515625, 54.805301666259766</t>
  </si>
  <si>
    <t>CYKM</t>
  </si>
  <si>
    <t>Kincardine Municipal Airport</t>
  </si>
  <si>
    <t>YKD</t>
  </si>
  <si>
    <t>-81.606697, 44.201401</t>
  </si>
  <si>
    <t>CYKO</t>
  </si>
  <si>
    <t>Akulivik Airport</t>
  </si>
  <si>
    <t>Akulivik</t>
  </si>
  <si>
    <t>AKV</t>
  </si>
  <si>
    <t>-78.14859771728516, 60.818599700927734</t>
  </si>
  <si>
    <t>CYKQ</t>
  </si>
  <si>
    <t>Waskaganish Airport</t>
  </si>
  <si>
    <t>Waskaganish</t>
  </si>
  <si>
    <t>YKQ</t>
  </si>
  <si>
    <t>-78.75830078125, 51.47330093383789</t>
  </si>
  <si>
    <t>CYKX</t>
  </si>
  <si>
    <t>Kirkland Lake Airport</t>
  </si>
  <si>
    <t>Kirkland Lake</t>
  </si>
  <si>
    <t>YKX</t>
  </si>
  <si>
    <t>-79.98139953613281, 48.21030044555664</t>
  </si>
  <si>
    <t>CYKY</t>
  </si>
  <si>
    <t>Kindersley Airport</t>
  </si>
  <si>
    <t>Kindersley</t>
  </si>
  <si>
    <t>YKY</t>
  </si>
  <si>
    <t>-109.180999756, 51.5175018311</t>
  </si>
  <si>
    <t>CYKZ</t>
  </si>
  <si>
    <t>Buttonville Municipal Airport</t>
  </si>
  <si>
    <t>YKZ</t>
  </si>
  <si>
    <t>-79.37000274658203, 43.86220169067383</t>
  </si>
  <si>
    <t>CYLA</t>
  </si>
  <si>
    <t>Aupaluk Airport</t>
  </si>
  <si>
    <t>Aupaluk</t>
  </si>
  <si>
    <t>YPJ</t>
  </si>
  <si>
    <t>-69.59970092773438, 59.29669952392578</t>
  </si>
  <si>
    <t>CYLB</t>
  </si>
  <si>
    <t>Lac La Biche Airport</t>
  </si>
  <si>
    <t>Lac La Biche</t>
  </si>
  <si>
    <t>YLB</t>
  </si>
  <si>
    <t>-112.031997681, 54.7703018188</t>
  </si>
  <si>
    <t>CYLC</t>
  </si>
  <si>
    <t>Kimmirut Airport</t>
  </si>
  <si>
    <t>Kimmirut</t>
  </si>
  <si>
    <t>YLC</t>
  </si>
  <si>
    <t>-69.88330078119999, 62.8499984741</t>
  </si>
  <si>
    <t>CYLD</t>
  </si>
  <si>
    <t>Chapleau Airport</t>
  </si>
  <si>
    <t>Chapleau</t>
  </si>
  <si>
    <t>YLD</t>
  </si>
  <si>
    <t>-83.3467025756836, 47.81999969482422</t>
  </si>
  <si>
    <t>CYLH</t>
  </si>
  <si>
    <t>Lansdowne House Airport</t>
  </si>
  <si>
    <t>Lansdowne House</t>
  </si>
  <si>
    <t>YLH</t>
  </si>
  <si>
    <t>-87.93419647216797, 52.19559860229492</t>
  </si>
  <si>
    <t>CYLJ</t>
  </si>
  <si>
    <t>Meadow Lake Airport</t>
  </si>
  <si>
    <t>Meadow Lake</t>
  </si>
  <si>
    <t>YLJ</t>
  </si>
  <si>
    <t>-108.52300262451172, 54.125301361083984</t>
  </si>
  <si>
    <t>CYLK</t>
  </si>
  <si>
    <t>Lutselk'e Airport</t>
  </si>
  <si>
    <t>Lutselk'e</t>
  </si>
  <si>
    <t>YSG</t>
  </si>
  <si>
    <t>-110.681998, 62.418303</t>
  </si>
  <si>
    <t>CYLL</t>
  </si>
  <si>
    <t>Lloydminster Airport</t>
  </si>
  <si>
    <t>Lloydminster</t>
  </si>
  <si>
    <t>YLL</t>
  </si>
  <si>
    <t>-110.072998046875, 53.309200286865234</t>
  </si>
  <si>
    <t>CYLQ</t>
  </si>
  <si>
    <t>La Tuque Airport</t>
  </si>
  <si>
    <t>YLQ</t>
  </si>
  <si>
    <t>-72.7889022827, 47.4096984863</t>
  </si>
  <si>
    <t>CYLR</t>
  </si>
  <si>
    <t>Leaf Rapids Airport</t>
  </si>
  <si>
    <t>Leaf Rapids</t>
  </si>
  <si>
    <t>YLR</t>
  </si>
  <si>
    <t>-99.98529815673828, 56.513301849365234</t>
  </si>
  <si>
    <t>CYLS</t>
  </si>
  <si>
    <t>Barrie-Orillia (Lake Simcoe Regional Airport)</t>
  </si>
  <si>
    <t>Barrie-Orillia</t>
  </si>
  <si>
    <t>YLK</t>
  </si>
  <si>
    <t>-79.55560302730001, 44.4852981567</t>
  </si>
  <si>
    <t>CYLT</t>
  </si>
  <si>
    <t>Alert Airport</t>
  </si>
  <si>
    <t>Alert</t>
  </si>
  <si>
    <t>-62.2806015015, 82.51779937740001</t>
  </si>
  <si>
    <t>CYLU</t>
  </si>
  <si>
    <t>Kangiqsualujjuaq (Georges River) Airport</t>
  </si>
  <si>
    <t>Kangiqsualujjuaq</t>
  </si>
  <si>
    <t>XGR</t>
  </si>
  <si>
    <t>-65.9927978515625, 58.71139907836914</t>
  </si>
  <si>
    <t>CYLW</t>
  </si>
  <si>
    <t>Kelowna International Airport</t>
  </si>
  <si>
    <t>YLW</t>
  </si>
  <si>
    <t>-119.377998352, 49.9561004639</t>
  </si>
  <si>
    <t>CYM</t>
  </si>
  <si>
    <t>Chatham Seaplane Base</t>
  </si>
  <si>
    <t>05AA</t>
  </si>
  <si>
    <t>-134.945999, 57.5149</t>
  </si>
  <si>
    <t>CYMA</t>
  </si>
  <si>
    <t>Mayo Airport</t>
  </si>
  <si>
    <t>YMA</t>
  </si>
  <si>
    <t>-135.8679962158203, 63.61640167236328</t>
  </si>
  <si>
    <t>CYME</t>
  </si>
  <si>
    <t>Matane Airport</t>
  </si>
  <si>
    <t>Matane</t>
  </si>
  <si>
    <t>YME</t>
  </si>
  <si>
    <t>-67.45330047607422, 48.85689926147461</t>
  </si>
  <si>
    <t>CYMG</t>
  </si>
  <si>
    <t>Manitouwadge Airport</t>
  </si>
  <si>
    <t>YMG</t>
  </si>
  <si>
    <t>-85.86060333251953, 49.083900451660156</t>
  </si>
  <si>
    <t>CYMH</t>
  </si>
  <si>
    <t>Mary's Harbour Airport</t>
  </si>
  <si>
    <t>YMH</t>
  </si>
  <si>
    <t>-55.847198486328125, 52.302799224853516</t>
  </si>
  <si>
    <t>CYMJ</t>
  </si>
  <si>
    <t>Moose Jaw Air Vice Marshal C. M. McEwen Airport</t>
  </si>
  <si>
    <t>YMJ</t>
  </si>
  <si>
    <t>-105.55899810791016, 50.330299377441406</t>
  </si>
  <si>
    <t>CYML</t>
  </si>
  <si>
    <t>Charlevoix Airport</t>
  </si>
  <si>
    <t>-70.2238998413086, 47.59749984741211</t>
  </si>
  <si>
    <t>CYMM</t>
  </si>
  <si>
    <t>Fort McMurray Airport</t>
  </si>
  <si>
    <t>YMM</t>
  </si>
  <si>
    <t>-111.222000122, 56.653301239</t>
  </si>
  <si>
    <t>CYMO</t>
  </si>
  <si>
    <t>Moosonee Airport</t>
  </si>
  <si>
    <t>Moosonee</t>
  </si>
  <si>
    <t>YMO</t>
  </si>
  <si>
    <t>-80.60780334472656, 51.291099548339844</t>
  </si>
  <si>
    <t>CYMT</t>
  </si>
  <si>
    <t>Chapais Airport</t>
  </si>
  <si>
    <t>YMT</t>
  </si>
  <si>
    <t>-74.5280990600586, 49.77190017700195</t>
  </si>
  <si>
    <t>CYMU</t>
  </si>
  <si>
    <t>Umiujaq Airport</t>
  </si>
  <si>
    <t>Umiujaq</t>
  </si>
  <si>
    <t>YUD</t>
  </si>
  <si>
    <t>-76.51830291748047, 56.53609848022461</t>
  </si>
  <si>
    <t>CYMW</t>
  </si>
  <si>
    <t>Maniwaki Airport</t>
  </si>
  <si>
    <t>YMW</t>
  </si>
  <si>
    <t>-75.9906005859, 46.2728004456</t>
  </si>
  <si>
    <t>CYMX</t>
  </si>
  <si>
    <t>Montreal International (Mirabel) Airport</t>
  </si>
  <si>
    <t>YMX</t>
  </si>
  <si>
    <t>-74.038696, 45.679501</t>
  </si>
  <si>
    <t>CYNA</t>
  </si>
  <si>
    <t>Natashquan Airport</t>
  </si>
  <si>
    <t>Natashquan</t>
  </si>
  <si>
    <t>YNA</t>
  </si>
  <si>
    <t>-61.78919982910156, 50.189998626708984</t>
  </si>
  <si>
    <t>CYNC</t>
  </si>
  <si>
    <t>Wemindji Airport</t>
  </si>
  <si>
    <t>Wemindji</t>
  </si>
  <si>
    <t>YNC</t>
  </si>
  <si>
    <t>-78.83110046386719, 53.01060104370117</t>
  </si>
  <si>
    <t>CYND</t>
  </si>
  <si>
    <t>Ottawa / Gatineau Airport</t>
  </si>
  <si>
    <t>YND</t>
  </si>
  <si>
    <t>-75.563599, 45.521702</t>
  </si>
  <si>
    <t>CYNE</t>
  </si>
  <si>
    <t>Norway House Airport</t>
  </si>
  <si>
    <t>Norway House</t>
  </si>
  <si>
    <t>YNE</t>
  </si>
  <si>
    <t>-97.84420013427734, 53.95830154418945</t>
  </si>
  <si>
    <t>CYNH</t>
  </si>
  <si>
    <t>Hudsons Hope Airport</t>
  </si>
  <si>
    <t>Hudson's Hope</t>
  </si>
  <si>
    <t>YNH</t>
  </si>
  <si>
    <t>-121.975997925, 56.0355987549</t>
  </si>
  <si>
    <t>CYNJ</t>
  </si>
  <si>
    <t>Langley Airport</t>
  </si>
  <si>
    <t>YLY</t>
  </si>
  <si>
    <t>-122.630996704, 49.10079956049999</t>
  </si>
  <si>
    <t>CYNL</t>
  </si>
  <si>
    <t>Points North Landing Airport</t>
  </si>
  <si>
    <t>Points North Landing</t>
  </si>
  <si>
    <t>YNL</t>
  </si>
  <si>
    <t>-104.08200073242188, 58.27669906616211</t>
  </si>
  <si>
    <t>CYNM</t>
  </si>
  <si>
    <t>Matagami Airport</t>
  </si>
  <si>
    <t>YNM</t>
  </si>
  <si>
    <t>-77.80280303955078, 49.76169967651367</t>
  </si>
  <si>
    <t>CYNR</t>
  </si>
  <si>
    <t>Fort Mackay / Horizon Airport</t>
  </si>
  <si>
    <t>Fort Mackay</t>
  </si>
  <si>
    <t>HZP</t>
  </si>
  <si>
    <t>-111.700996399, 57.3816986084</t>
  </si>
  <si>
    <t>CYOA</t>
  </si>
  <si>
    <t>Ekati Airport</t>
  </si>
  <si>
    <t>Ekati</t>
  </si>
  <si>
    <t>YOA</t>
  </si>
  <si>
    <t>-110.614997864, 64.6988983154</t>
  </si>
  <si>
    <t>CYOC</t>
  </si>
  <si>
    <t>Old Crow Airport</t>
  </si>
  <si>
    <t>Old Crow</t>
  </si>
  <si>
    <t>YOC</t>
  </si>
  <si>
    <t>-139.83900451660156, 67.57060241699219</t>
  </si>
  <si>
    <t>CYOD</t>
  </si>
  <si>
    <t>CFB Cold Lake</t>
  </si>
  <si>
    <t>YOD</t>
  </si>
  <si>
    <t>-110.27899932861328, 54.404998779296875</t>
  </si>
  <si>
    <t>CYOH</t>
  </si>
  <si>
    <t>Oxford House Airport</t>
  </si>
  <si>
    <t>Oxford House</t>
  </si>
  <si>
    <t>YOH</t>
  </si>
  <si>
    <t>-95.27890014648438, 54.93330001831055</t>
  </si>
  <si>
    <t>CYOJ</t>
  </si>
  <si>
    <t>High Level Airport</t>
  </si>
  <si>
    <t>High Level</t>
  </si>
  <si>
    <t>YOJ</t>
  </si>
  <si>
    <t>-117.16500091552734, 58.62139892578125</t>
  </si>
  <si>
    <t>CYOO</t>
  </si>
  <si>
    <t>Toronto/Oshawa Executive Airport</t>
  </si>
  <si>
    <t>Oshawa</t>
  </si>
  <si>
    <t>YOO</t>
  </si>
  <si>
    <t>-78.894997, 43.922798</t>
  </si>
  <si>
    <t>CYOP</t>
  </si>
  <si>
    <t>Rainbow Lake Airport</t>
  </si>
  <si>
    <t>-119.40799713134766, 58.49140167236328</t>
  </si>
  <si>
    <t>CYOS</t>
  </si>
  <si>
    <t>Owen Sound / Billy Bishop Regional Airport</t>
  </si>
  <si>
    <t>YOS</t>
  </si>
  <si>
    <t>-80.8375015259, 44.5903015137</t>
  </si>
  <si>
    <t>CYOW</t>
  </si>
  <si>
    <t>Ottawa Macdonald-Cartier International Airport</t>
  </si>
  <si>
    <t>YOW</t>
  </si>
  <si>
    <t>-75.66919708251953, 45.3224983215332</t>
  </si>
  <si>
    <t>CYOY</t>
  </si>
  <si>
    <t>C J.H.L.(Joe) Lecomte) Heliport</t>
  </si>
  <si>
    <t>Valcartier</t>
  </si>
  <si>
    <t>YOY</t>
  </si>
  <si>
    <t>-71.502199173, 46.9021961734</t>
  </si>
  <si>
    <t>CYPA</t>
  </si>
  <si>
    <t>Prince Albert Glass Field</t>
  </si>
  <si>
    <t>YPA</t>
  </si>
  <si>
    <t>-105.672996521, 53.214199066199996</t>
  </si>
  <si>
    <t>CYPC</t>
  </si>
  <si>
    <t>Paulatuk (Nora Aliqatchialuk Ruben) Airport</t>
  </si>
  <si>
    <t>Paulatuk</t>
  </si>
  <si>
    <t>YPC</t>
  </si>
  <si>
    <t>-124.075469971, 69.3608381154</t>
  </si>
  <si>
    <t>CYPD</t>
  </si>
  <si>
    <t>Port Hawkesbury Airport</t>
  </si>
  <si>
    <t>Port Hawkesbury</t>
  </si>
  <si>
    <t>YPS</t>
  </si>
  <si>
    <t>-61.3680992126, 45.6567001343</t>
  </si>
  <si>
    <t>CYPE</t>
  </si>
  <si>
    <t>Peace River Airport</t>
  </si>
  <si>
    <t>YPE</t>
  </si>
  <si>
    <t>-117.446999, 56.226898</t>
  </si>
  <si>
    <t>CYPG</t>
  </si>
  <si>
    <t>Portage-la-Prairie / Southport Airport</t>
  </si>
  <si>
    <t>Portage la Prairie</t>
  </si>
  <si>
    <t>YPG</t>
  </si>
  <si>
    <t>-98.273817, 49.903099</t>
  </si>
  <si>
    <t>CYPH</t>
  </si>
  <si>
    <t>Inukjuak Airport</t>
  </si>
  <si>
    <t>Inukjuak</t>
  </si>
  <si>
    <t>YPH</t>
  </si>
  <si>
    <t>-78.07689666748047, 58.471900939941406</t>
  </si>
  <si>
    <t>CYPL</t>
  </si>
  <si>
    <t>Pickle Lake Airport</t>
  </si>
  <si>
    <t>Pickle Lake</t>
  </si>
  <si>
    <t>YPL</t>
  </si>
  <si>
    <t>-90.21420288085938, 51.4463996887207</t>
  </si>
  <si>
    <t>CYPM</t>
  </si>
  <si>
    <t>Pikangikum Airport</t>
  </si>
  <si>
    <t>YPM</t>
  </si>
  <si>
    <t>-93.97329711914062, 51.819698333740234</t>
  </si>
  <si>
    <t>CYPN</t>
  </si>
  <si>
    <t>Port Menier Airport</t>
  </si>
  <si>
    <t>Port-Menier</t>
  </si>
  <si>
    <t>YPN</t>
  </si>
  <si>
    <t>-64.2885971069336, 49.83639907836914</t>
  </si>
  <si>
    <t>CYPO</t>
  </si>
  <si>
    <t>Peawanuck Airport</t>
  </si>
  <si>
    <t>Peawanuck</t>
  </si>
  <si>
    <t>YPO</t>
  </si>
  <si>
    <t>-85.44329833984375, 54.98809814453125</t>
  </si>
  <si>
    <t>CYPQ</t>
  </si>
  <si>
    <t>Peterborough Airport</t>
  </si>
  <si>
    <t>YPQ</t>
  </si>
  <si>
    <t>-78.36329650878906, 44.22999954223633</t>
  </si>
  <si>
    <t>CYPR</t>
  </si>
  <si>
    <t>Prince Rupert Airport</t>
  </si>
  <si>
    <t>YPR</t>
  </si>
  <si>
    <t>-130.445007324, 54.286098480199996</t>
  </si>
  <si>
    <t>CYPW</t>
  </si>
  <si>
    <t>Powell River Airport</t>
  </si>
  <si>
    <t>YPW</t>
  </si>
  <si>
    <t>-124.5, 49.83420181274414</t>
  </si>
  <si>
    <t>CYPX</t>
  </si>
  <si>
    <t>Puvirnituq Airport</t>
  </si>
  <si>
    <t>Puvirnituq</t>
  </si>
  <si>
    <t>YPX</t>
  </si>
  <si>
    <t>-77.28690338134766, 60.05059814453125</t>
  </si>
  <si>
    <t>CYPY</t>
  </si>
  <si>
    <t>Fort Chipewyan Airport</t>
  </si>
  <si>
    <t>Fort Chipewyan</t>
  </si>
  <si>
    <t>-111.11699676513672, 58.7672004699707</t>
  </si>
  <si>
    <t>CYPZ</t>
  </si>
  <si>
    <t>Burns Lake Airport</t>
  </si>
  <si>
    <t>YPZ</t>
  </si>
  <si>
    <t>-125.950996399, 54.3763999939</t>
  </si>
  <si>
    <t>CYQA</t>
  </si>
  <si>
    <t>Muskoka Airport</t>
  </si>
  <si>
    <t>Muskoka</t>
  </si>
  <si>
    <t>YQA</t>
  </si>
  <si>
    <t>-79.30329895019531, 44.974700927734375</t>
  </si>
  <si>
    <t>CYQB</t>
  </si>
  <si>
    <t>Quebec Jean Lesage International Airport</t>
  </si>
  <si>
    <t>YQB</t>
  </si>
  <si>
    <t>-71.393303, 46.7911</t>
  </si>
  <si>
    <t>CYQD</t>
  </si>
  <si>
    <t>The Pas Airport</t>
  </si>
  <si>
    <t>YQD</t>
  </si>
  <si>
    <t>-101.09100341796875, 53.97140121459961</t>
  </si>
  <si>
    <t>CYQF</t>
  </si>
  <si>
    <t>Red Deer Regional Airport</t>
  </si>
  <si>
    <t>YQF</t>
  </si>
  <si>
    <t>-113.89399719238281, 52.18220138549805</t>
  </si>
  <si>
    <t>CYQG</t>
  </si>
  <si>
    <t>Windsor Airport</t>
  </si>
  <si>
    <t>YQG</t>
  </si>
  <si>
    <t>-82.95559692382812, 42.27560043334961</t>
  </si>
  <si>
    <t>CYQH</t>
  </si>
  <si>
    <t>Watson Lake Airport</t>
  </si>
  <si>
    <t>Watson Lake</t>
  </si>
  <si>
    <t>YQH</t>
  </si>
  <si>
    <t>-128.82200622558594, 60.11640167236328</t>
  </si>
  <si>
    <t>CYQI</t>
  </si>
  <si>
    <t>Yarmouth Airport</t>
  </si>
  <si>
    <t>YQI</t>
  </si>
  <si>
    <t>-66.08809661865234, 43.826900482177734</t>
  </si>
  <si>
    <t>CYQK</t>
  </si>
  <si>
    <t>Kenora Airport</t>
  </si>
  <si>
    <t>YQK</t>
  </si>
  <si>
    <t>-94.36309814453125, 49.788299560546875</t>
  </si>
  <si>
    <t>CYQL</t>
  </si>
  <si>
    <t>Lethbridge County Airport</t>
  </si>
  <si>
    <t>YQL</t>
  </si>
  <si>
    <t>-112.800003052, 49.6302986145</t>
  </si>
  <si>
    <t>CYQM</t>
  </si>
  <si>
    <t>YQM</t>
  </si>
  <si>
    <t>-64.678596, 46.112202</t>
  </si>
  <si>
    <t>CYQN</t>
  </si>
  <si>
    <t>Nakina Airport</t>
  </si>
  <si>
    <t>Nakina</t>
  </si>
  <si>
    <t>YQN</t>
  </si>
  <si>
    <t>-86.69640350341797, 50.18280029296875</t>
  </si>
  <si>
    <t>CYQQ</t>
  </si>
  <si>
    <t>Comox Airport</t>
  </si>
  <si>
    <t>YQQ</t>
  </si>
  <si>
    <t>-124.88700103759766, 49.71080017089844</t>
  </si>
  <si>
    <t>CYQR</t>
  </si>
  <si>
    <t>Regina International Airport</t>
  </si>
  <si>
    <t>YQR</t>
  </si>
  <si>
    <t>-104.66600036621094, 50.43190002441406</t>
  </si>
  <si>
    <t>CYQS</t>
  </si>
  <si>
    <t>YQS</t>
  </si>
  <si>
    <t>-81.11080169677734, 42.77000045776367</t>
  </si>
  <si>
    <t>CYQT</t>
  </si>
  <si>
    <t>Thunder Bay Airport</t>
  </si>
  <si>
    <t>YQT</t>
  </si>
  <si>
    <t>-89.32389831542969, 48.37189865112305</t>
  </si>
  <si>
    <t>CYQU</t>
  </si>
  <si>
    <t>Grande Prairie Airport</t>
  </si>
  <si>
    <t>YQU</t>
  </si>
  <si>
    <t>-118.885002136, 55.1796989441</t>
  </si>
  <si>
    <t>CYQV</t>
  </si>
  <si>
    <t>Yorkton Municipal Airport</t>
  </si>
  <si>
    <t>Yorkton</t>
  </si>
  <si>
    <t>YQV</t>
  </si>
  <si>
    <t>-102.46199798583984, 51.26470184326172</t>
  </si>
  <si>
    <t>CYQW</t>
  </si>
  <si>
    <t>North Battleford Airport</t>
  </si>
  <si>
    <t>YQW</t>
  </si>
  <si>
    <t>-108.24400329589844, 52.76919937133789</t>
  </si>
  <si>
    <t>CYQX</t>
  </si>
  <si>
    <t>Gander International Airport</t>
  </si>
  <si>
    <t>YQX</t>
  </si>
  <si>
    <t>-54.56809997558594, 48.9369010925293</t>
  </si>
  <si>
    <t>CYQY</t>
  </si>
  <si>
    <t>Sydney / J.A. Douglas McCurdy Airport</t>
  </si>
  <si>
    <t>YQY</t>
  </si>
  <si>
    <t>-60.047798, 46.1614</t>
  </si>
  <si>
    <t>CYQZ</t>
  </si>
  <si>
    <t>Quesnel Airport</t>
  </si>
  <si>
    <t>YQZ</t>
  </si>
  <si>
    <t>-122.51000213623047, 53.026100158691406</t>
  </si>
  <si>
    <t>CYRA</t>
  </si>
  <si>
    <t>Rae Lakes Airport</t>
  </si>
  <si>
    <t>YRA</t>
  </si>
  <si>
    <t>-117.30999755859375, 64.11609649658203</t>
  </si>
  <si>
    <t>CYRB</t>
  </si>
  <si>
    <t>Resolute Bay Airport</t>
  </si>
  <si>
    <t>Resolute Bay</t>
  </si>
  <si>
    <t>YRB</t>
  </si>
  <si>
    <t>-94.9693984985, 74.7169036865</t>
  </si>
  <si>
    <t>CYRI</t>
  </si>
  <si>
    <t>YRI</t>
  </si>
  <si>
    <t>-69.58470153808594, 47.764400482177734</t>
  </si>
  <si>
    <t>CYRJ</t>
  </si>
  <si>
    <t>Roberval Airport</t>
  </si>
  <si>
    <t>YRJ</t>
  </si>
  <si>
    <t>-72.2656021118164, 48.52000045776367</t>
  </si>
  <si>
    <t>CYRL</t>
  </si>
  <si>
    <t>Red Lake Airport</t>
  </si>
  <si>
    <t>YRL</t>
  </si>
  <si>
    <t>-93.79309844970703, 51.066898345947266</t>
  </si>
  <si>
    <t>CYRM</t>
  </si>
  <si>
    <t>Rocky Mountain House Airport</t>
  </si>
  <si>
    <t>YRM</t>
  </si>
  <si>
    <t>-114.903999329, 52.4296989441</t>
  </si>
  <si>
    <t>CYRO</t>
  </si>
  <si>
    <t>Ottawa / Rockcliffe Airport</t>
  </si>
  <si>
    <t>YRO</t>
  </si>
  <si>
    <t>-75.64610290530001, 45.4603004456</t>
  </si>
  <si>
    <t>CYRQ</t>
  </si>
  <si>
    <t>YRQ</t>
  </si>
  <si>
    <t>-72.67939758300781, 46.35279846191406</t>
  </si>
  <si>
    <t>CYRS</t>
  </si>
  <si>
    <t>Red Sucker Lake Airport</t>
  </si>
  <si>
    <t>Red Sucker Lake</t>
  </si>
  <si>
    <t>YRS</t>
  </si>
  <si>
    <t>-93.55719757080078, 54.167198181152344</t>
  </si>
  <si>
    <t>CYRT</t>
  </si>
  <si>
    <t>Rankin Inlet Airport</t>
  </si>
  <si>
    <t>Rankin Inlet</t>
  </si>
  <si>
    <t>YRT</t>
  </si>
  <si>
    <t>-92.1157989502, 62.8114013672</t>
  </si>
  <si>
    <t>CYRV</t>
  </si>
  <si>
    <t>Revelstoke Airport</t>
  </si>
  <si>
    <t>YRV</t>
  </si>
  <si>
    <t>-118.182998657, 50.9667015076</t>
  </si>
  <si>
    <t>CYSB</t>
  </si>
  <si>
    <t>Sudbury Airport</t>
  </si>
  <si>
    <t>YSB</t>
  </si>
  <si>
    <t>-80.79889678955078, 46.625</t>
  </si>
  <si>
    <t>CYSC</t>
  </si>
  <si>
    <t>Sherbrooke Airport</t>
  </si>
  <si>
    <t>YSC</t>
  </si>
  <si>
    <t>-71.69139862060547, 45.4385986328125</t>
  </si>
  <si>
    <t>CYSD</t>
  </si>
  <si>
    <t>Suffield Heliport</t>
  </si>
  <si>
    <t>Suffield</t>
  </si>
  <si>
    <t>YSD</t>
  </si>
  <si>
    <t>-111.18299865722656, 50.266700744628906</t>
  </si>
  <si>
    <t>CYSE</t>
  </si>
  <si>
    <t>Squamish Airport</t>
  </si>
  <si>
    <t>YSE</t>
  </si>
  <si>
    <t>-123.162002563, 49.7817001343</t>
  </si>
  <si>
    <t>CYSF</t>
  </si>
  <si>
    <t>Stony Rapids Airport</t>
  </si>
  <si>
    <t>Stony Rapids</t>
  </si>
  <si>
    <t>YSF</t>
  </si>
  <si>
    <t>-105.84100341796875, 59.250301361083984</t>
  </si>
  <si>
    <t>CYSH</t>
  </si>
  <si>
    <t>Smiths Falls-Montague (Russ Beach) Airport</t>
  </si>
  <si>
    <t>YSH</t>
  </si>
  <si>
    <t>-75.94059753417969, 44.94580078125</t>
  </si>
  <si>
    <t>CYSJ</t>
  </si>
  <si>
    <t>Saint John Airport</t>
  </si>
  <si>
    <t>YSJ</t>
  </si>
  <si>
    <t>-65.89029693603516, 45.31610107421875</t>
  </si>
  <si>
    <t>CYSK</t>
  </si>
  <si>
    <t>Sanikiluaq Airport</t>
  </si>
  <si>
    <t>YSK</t>
  </si>
  <si>
    <t>-79.2466964722, 56.5377998352</t>
  </si>
  <si>
    <t>CYSL</t>
  </si>
  <si>
    <t>St Leonard Airport</t>
  </si>
  <si>
    <t>St Leonard</t>
  </si>
  <si>
    <t>YSL</t>
  </si>
  <si>
    <t>-67.83470153808594, 47.157501220703125</t>
  </si>
  <si>
    <t>CYSM</t>
  </si>
  <si>
    <t>Fort Smith Airport</t>
  </si>
  <si>
    <t>YSM</t>
  </si>
  <si>
    <t>-111.96199798583984, 60.020301818847656</t>
  </si>
  <si>
    <t>CYSN</t>
  </si>
  <si>
    <t>Niagara District Airport</t>
  </si>
  <si>
    <t>St Catharines</t>
  </si>
  <si>
    <t>YCM</t>
  </si>
  <si>
    <t>-79.17169952392578, 43.19169998168945</t>
  </si>
  <si>
    <t>CYSP</t>
  </si>
  <si>
    <t>Marathon Airport</t>
  </si>
  <si>
    <t>YSP</t>
  </si>
  <si>
    <t>-86.34439849853516, 48.75529861450195</t>
  </si>
  <si>
    <t>CYST</t>
  </si>
  <si>
    <t>St. Theresa Point Airport</t>
  </si>
  <si>
    <t>St. Theresa Point</t>
  </si>
  <si>
    <t>YST</t>
  </si>
  <si>
    <t>-94.85189819335938, 53.84560012817383</t>
  </si>
  <si>
    <t>CYSU</t>
  </si>
  <si>
    <t>Summerside Airport</t>
  </si>
  <si>
    <t>YSU</t>
  </si>
  <si>
    <t>-63.83359909057617, 46.44060134887695</t>
  </si>
  <si>
    <t>CYSY</t>
  </si>
  <si>
    <t>Sachs Harbour (David Nasogaluak Jr. Saaryuaq) Airport</t>
  </si>
  <si>
    <t>Sachs Harbour</t>
  </si>
  <si>
    <t>YSY</t>
  </si>
  <si>
    <t>-125.242996216, 71.9938964844</t>
  </si>
  <si>
    <t>CYTA</t>
  </si>
  <si>
    <t>Pembroke Airport</t>
  </si>
  <si>
    <t>YTA</t>
  </si>
  <si>
    <t>-77.25170135498047, 45.86439895629883</t>
  </si>
  <si>
    <t>CYTE</t>
  </si>
  <si>
    <t>Cape Dorset Airport</t>
  </si>
  <si>
    <t>YTE</t>
  </si>
  <si>
    <t>-76.5267028809, 64.2300033569</t>
  </si>
  <si>
    <t>CYTF</t>
  </si>
  <si>
    <t>Alma Airport</t>
  </si>
  <si>
    <t>YTF</t>
  </si>
  <si>
    <t>-71.64189910889999, 48.50889968869999</t>
  </si>
  <si>
    <t>CYTH</t>
  </si>
  <si>
    <t>YTH</t>
  </si>
  <si>
    <t>-97.86419677734375, 55.80110168457031</t>
  </si>
  <si>
    <t>CYTL</t>
  </si>
  <si>
    <t>Big Trout Lake Airport</t>
  </si>
  <si>
    <t>Big Trout Lake</t>
  </si>
  <si>
    <t>YTL</t>
  </si>
  <si>
    <t>-89.89689636230469, 53.81779861450195</t>
  </si>
  <si>
    <t>CYTQ</t>
  </si>
  <si>
    <t>Tasiujaq Airport</t>
  </si>
  <si>
    <t>Tasiujaq</t>
  </si>
  <si>
    <t>YTQ</t>
  </si>
  <si>
    <t>-69.95580291748047, 58.66780090332031</t>
  </si>
  <si>
    <t>CYTR</t>
  </si>
  <si>
    <t>CFB Trenton</t>
  </si>
  <si>
    <t>YTR</t>
  </si>
  <si>
    <t>-77.5280990600586, 44.118900299072266</t>
  </si>
  <si>
    <t>CYTS</t>
  </si>
  <si>
    <t>Timmins/Victor M. Power</t>
  </si>
  <si>
    <t>YTS</t>
  </si>
  <si>
    <t>-81.376701355, 48.569698333699996</t>
  </si>
  <si>
    <t>CYTZ</t>
  </si>
  <si>
    <t>Billy Bishop Toronto City Centre Airport</t>
  </si>
  <si>
    <t>YTZ</t>
  </si>
  <si>
    <t>-79.396202, 43.627499</t>
  </si>
  <si>
    <t>CYUB</t>
  </si>
  <si>
    <t>Tuktoyaktuk Airport</t>
  </si>
  <si>
    <t>YUB</t>
  </si>
  <si>
    <t>-133.0260009765625, 69.43329620361328</t>
  </si>
  <si>
    <t>CYUL</t>
  </si>
  <si>
    <t>Montreal / Pierre Elliott Trudeau International Airport</t>
  </si>
  <si>
    <t>YUL</t>
  </si>
  <si>
    <t>-73.7407989502, 45.4706001282</t>
  </si>
  <si>
    <t>CYUT</t>
  </si>
  <si>
    <t>Naujaat Airport</t>
  </si>
  <si>
    <t>Repulse Bay</t>
  </si>
  <si>
    <t>YUT</t>
  </si>
  <si>
    <t>-86.224701, 66.5214</t>
  </si>
  <si>
    <t>CYUX</t>
  </si>
  <si>
    <t>Hall Beach Airport</t>
  </si>
  <si>
    <t>Hall Beach</t>
  </si>
  <si>
    <t>YUX</t>
  </si>
  <si>
    <t>-81.2425, 68.77610015869999</t>
  </si>
  <si>
    <t>CYUY</t>
  </si>
  <si>
    <t>Rouyn Noranda Airport</t>
  </si>
  <si>
    <t>Rouyn-Noranda</t>
  </si>
  <si>
    <t>YUY</t>
  </si>
  <si>
    <t>-78.83560180664062, 48.20610046386719</t>
  </si>
  <si>
    <t>CYVB</t>
  </si>
  <si>
    <t>Bonaventure Airport</t>
  </si>
  <si>
    <t>Bonaventure</t>
  </si>
  <si>
    <t>YVB</t>
  </si>
  <si>
    <t>-65.46029663085938, 48.07109832763672</t>
  </si>
  <si>
    <t>CYVC</t>
  </si>
  <si>
    <t>La Ronge Airport</t>
  </si>
  <si>
    <t>YVC</t>
  </si>
  <si>
    <t>-105.262001038, 55.151401519800004</t>
  </si>
  <si>
    <t>CYVG</t>
  </si>
  <si>
    <t>Vermilion Airport</t>
  </si>
  <si>
    <t>YVG</t>
  </si>
  <si>
    <t>-110.823997498, 53.355800628699996</t>
  </si>
  <si>
    <t>CYVK</t>
  </si>
  <si>
    <t>Vernon Airport</t>
  </si>
  <si>
    <t>YVE</t>
  </si>
  <si>
    <t>-119.33100128173828, 50.24810028076172</t>
  </si>
  <si>
    <t>CYVL</t>
  </si>
  <si>
    <t>Tommy Kochon Airport</t>
  </si>
  <si>
    <t>YCK</t>
  </si>
  <si>
    <t>-126.126, 67.02</t>
  </si>
  <si>
    <t>CYVM</t>
  </si>
  <si>
    <t>Qikiqtarjuaq Airport</t>
  </si>
  <si>
    <t>Qikiqtarjuaq</t>
  </si>
  <si>
    <t>YVM</t>
  </si>
  <si>
    <t>-64.03140258789999, 67.5457992554</t>
  </si>
  <si>
    <t>CYVO</t>
  </si>
  <si>
    <t>Val-d'Or Airport</t>
  </si>
  <si>
    <t>YVO</t>
  </si>
  <si>
    <t>-77.7827987671, 48.0532989502</t>
  </si>
  <si>
    <t>CYVP</t>
  </si>
  <si>
    <t>Kuujjuaq Airport</t>
  </si>
  <si>
    <t>YVP</t>
  </si>
  <si>
    <t>-68.4269027709961, 58.096099853515625</t>
  </si>
  <si>
    <t>CYVQ</t>
  </si>
  <si>
    <t>Norman Wells Airport</t>
  </si>
  <si>
    <t>Norman Wells</t>
  </si>
  <si>
    <t>YVQ</t>
  </si>
  <si>
    <t>-126.7979965209961, 65.28160095214844</t>
  </si>
  <si>
    <t>CYVR</t>
  </si>
  <si>
    <t>Vancouver International Airport</t>
  </si>
  <si>
    <t>YVR</t>
  </si>
  <si>
    <t>-123.183998108, 49.193901062</t>
  </si>
  <si>
    <t>CYVT</t>
  </si>
  <si>
    <t>Buffalo Narrows Airport</t>
  </si>
  <si>
    <t>YVT</t>
  </si>
  <si>
    <t>-108.417999268, 55.8418998718</t>
  </si>
  <si>
    <t>CYVV</t>
  </si>
  <si>
    <t>Wiarton Airport</t>
  </si>
  <si>
    <t>Wiarton</t>
  </si>
  <si>
    <t>YVV</t>
  </si>
  <si>
    <t>-81.107201, 44.7458</t>
  </si>
  <si>
    <t>CYVZ</t>
  </si>
  <si>
    <t>YVZ</t>
  </si>
  <si>
    <t>-94.0614013671875, 52.655799865722656</t>
  </si>
  <si>
    <t>CYWA</t>
  </si>
  <si>
    <t>Petawawa Airport</t>
  </si>
  <si>
    <t>Petawawa</t>
  </si>
  <si>
    <t>YWA</t>
  </si>
  <si>
    <t>-77.31919860839844, 45.95220184326172</t>
  </si>
  <si>
    <t>CYWG</t>
  </si>
  <si>
    <t>Winnipeg / James Armstrong Richardson International Airport</t>
  </si>
  <si>
    <t>YWG</t>
  </si>
  <si>
    <t>-97.2398986816, 49.909999847399995</t>
  </si>
  <si>
    <t>CYWH</t>
  </si>
  <si>
    <t>Victoria Harbour Seaplane Base</t>
  </si>
  <si>
    <t>YWH</t>
  </si>
  <si>
    <t>-123.388867378, 48.4249858939</t>
  </si>
  <si>
    <t>CYWJ</t>
  </si>
  <si>
    <t>-123.43599700927734, 65.21109771728516</t>
  </si>
  <si>
    <t>CYWK</t>
  </si>
  <si>
    <t>Wabush Airport</t>
  </si>
  <si>
    <t>Wabush</t>
  </si>
  <si>
    <t>YWK</t>
  </si>
  <si>
    <t>-66.8644027709961, 52.92190170288086</t>
  </si>
  <si>
    <t>CYWL</t>
  </si>
  <si>
    <t>Williams Lake Airport</t>
  </si>
  <si>
    <t>YWL</t>
  </si>
  <si>
    <t>-122.054000854, 52.1831016541</t>
  </si>
  <si>
    <t>CYWP</t>
  </si>
  <si>
    <t>Webequie Airport</t>
  </si>
  <si>
    <t>Webequie</t>
  </si>
  <si>
    <t>YWP</t>
  </si>
  <si>
    <t>-87.3748683929, 52.9593933975</t>
  </si>
  <si>
    <t>Wainwright Airport</t>
  </si>
  <si>
    <t>CYWY</t>
  </si>
  <si>
    <t>Wrigley Airport</t>
  </si>
  <si>
    <t>Wrigley</t>
  </si>
  <si>
    <t>YWY</t>
  </si>
  <si>
    <t>-123.43699645996094, 63.20940017700195</t>
  </si>
  <si>
    <t>CYXC</t>
  </si>
  <si>
    <t>Cranbrook/Canadian Rockies International Airport</t>
  </si>
  <si>
    <t>YXC</t>
  </si>
  <si>
    <t>-115.78199768066, 49.610801696777</t>
  </si>
  <si>
    <t>CYXD</t>
  </si>
  <si>
    <t>Edmonton City Centre (Blatchford Field) Airport</t>
  </si>
  <si>
    <t>YXD</t>
  </si>
  <si>
    <t>-113.521003723, 53.5724983215</t>
  </si>
  <si>
    <t>CYXE</t>
  </si>
  <si>
    <t>Saskatoon John G. Diefenbaker International Airport</t>
  </si>
  <si>
    <t>YXE</t>
  </si>
  <si>
    <t>-106.69999694824219, 52.170799255371094</t>
  </si>
  <si>
    <t>CYXH</t>
  </si>
  <si>
    <t>Medicine Hat Airport</t>
  </si>
  <si>
    <t>YXH</t>
  </si>
  <si>
    <t>-110.72100067138672, 50.01890182495117</t>
  </si>
  <si>
    <t>CYXI</t>
  </si>
  <si>
    <t>Bonnechere Airport</t>
  </si>
  <si>
    <t>Killaloe</t>
  </si>
  <si>
    <t>YXI</t>
  </si>
  <si>
    <t>-77.60279846191406, 45.66310119628906</t>
  </si>
  <si>
    <t>CYXJ</t>
  </si>
  <si>
    <t>Fort St John Airport</t>
  </si>
  <si>
    <t>Fort St.John</t>
  </si>
  <si>
    <t>YXJ</t>
  </si>
  <si>
    <t>-120.739998, 56.238098</t>
  </si>
  <si>
    <t>CYXK</t>
  </si>
  <si>
    <t>Rimouski Airport</t>
  </si>
  <si>
    <t>YXK</t>
  </si>
  <si>
    <t>-68.49690246582031, 48.47809982299805</t>
  </si>
  <si>
    <t>CYXL</t>
  </si>
  <si>
    <t>Sioux Lookout Airport</t>
  </si>
  <si>
    <t>YXL</t>
  </si>
  <si>
    <t>-91.9052963256836, 50.11389923095703</t>
  </si>
  <si>
    <t>CYXN</t>
  </si>
  <si>
    <t>Whale Cove Airport</t>
  </si>
  <si>
    <t>Whale Cove</t>
  </si>
  <si>
    <t>YXN</t>
  </si>
  <si>
    <t>-92.59809875490001, 62.24000167849999</t>
  </si>
  <si>
    <t>CYXP</t>
  </si>
  <si>
    <t>Pangnirtung Airport</t>
  </si>
  <si>
    <t>Pangnirtung</t>
  </si>
  <si>
    <t>YXP</t>
  </si>
  <si>
    <t>-65.71360015869999, 66.1449966431</t>
  </si>
  <si>
    <t>CYXQ</t>
  </si>
  <si>
    <t>YXQ</t>
  </si>
  <si>
    <t>-140.86700439453125, 62.410301208496094</t>
  </si>
  <si>
    <t>CYXR</t>
  </si>
  <si>
    <t>Earlton (Timiskaming Regional) Airport</t>
  </si>
  <si>
    <t>Earlton</t>
  </si>
  <si>
    <t>YXR</t>
  </si>
  <si>
    <t>-79.8473453522, 47.697400654599996</t>
  </si>
  <si>
    <t>CYXS</t>
  </si>
  <si>
    <t>Prince George Airport</t>
  </si>
  <si>
    <t>YXS</t>
  </si>
  <si>
    <t>-122.679000854, 53.8894004822</t>
  </si>
  <si>
    <t>CYXT</t>
  </si>
  <si>
    <t>Northwest Regional Airport Terrace-Kitimat</t>
  </si>
  <si>
    <t>YXT</t>
  </si>
  <si>
    <t>-128.576009, 54.468498</t>
  </si>
  <si>
    <t>CYXU</t>
  </si>
  <si>
    <t>London Airport</t>
  </si>
  <si>
    <t>YXU</t>
  </si>
  <si>
    <t>-81.1539, 43.035599</t>
  </si>
  <si>
    <t>CYXX</t>
  </si>
  <si>
    <t>Abbotsford Airport</t>
  </si>
  <si>
    <t>YXX</t>
  </si>
  <si>
    <t>-122.36100006103516, 49.025299072265625</t>
  </si>
  <si>
    <t>CYXY</t>
  </si>
  <si>
    <t>Whitehorse / Erik Nielsen International Airport</t>
  </si>
  <si>
    <t>YXY</t>
  </si>
  <si>
    <t>-135.067001343, 60.7095985413</t>
  </si>
  <si>
    <t>CYXZ</t>
  </si>
  <si>
    <t>Wawa Airport</t>
  </si>
  <si>
    <t>YXZ</t>
  </si>
  <si>
    <t>-84.78669738769531, 47.96670150756836</t>
  </si>
  <si>
    <t>CYYB</t>
  </si>
  <si>
    <t>North Bay Jack Garland Airport</t>
  </si>
  <si>
    <t>YYB</t>
  </si>
  <si>
    <t>-79.422798, 46.363602</t>
  </si>
  <si>
    <t>CYYC</t>
  </si>
  <si>
    <t>Calgary International Airport</t>
  </si>
  <si>
    <t>YYC</t>
  </si>
  <si>
    <t>-114.019996643, 51.113899231</t>
  </si>
  <si>
    <t>CYYD</t>
  </si>
  <si>
    <t>Smithers Airport</t>
  </si>
  <si>
    <t>YYD</t>
  </si>
  <si>
    <t>-127.18299865722656, 54.82469940185547</t>
  </si>
  <si>
    <t>CYYE</t>
  </si>
  <si>
    <t>Fort Nelson Airport</t>
  </si>
  <si>
    <t>YYE</t>
  </si>
  <si>
    <t>-122.597000122, 58.8363990784</t>
  </si>
  <si>
    <t>CYYF</t>
  </si>
  <si>
    <t>Penticton Airport</t>
  </si>
  <si>
    <t>Penticton</t>
  </si>
  <si>
    <t>YYF</t>
  </si>
  <si>
    <t>-119.60199737548828, 49.46310043334961</t>
  </si>
  <si>
    <t>CYYG</t>
  </si>
  <si>
    <t>YYG</t>
  </si>
  <si>
    <t>-63.12110137939453, 46.290000915527344</t>
  </si>
  <si>
    <t>CYYH</t>
  </si>
  <si>
    <t>Taloyoak Airport</t>
  </si>
  <si>
    <t>Taloyoak</t>
  </si>
  <si>
    <t>YYH</t>
  </si>
  <si>
    <t>-93.576698, 69.5467</t>
  </si>
  <si>
    <t>CYYJ</t>
  </si>
  <si>
    <t>Victoria International Airport</t>
  </si>
  <si>
    <t>YYJ</t>
  </si>
  <si>
    <t>-123.426002502, 48.646900177</t>
  </si>
  <si>
    <t>CYYL</t>
  </si>
  <si>
    <t>Lynn Lake Airport</t>
  </si>
  <si>
    <t>Lynn Lake</t>
  </si>
  <si>
    <t>YYL</t>
  </si>
  <si>
    <t>-101.07599639892578, 56.86389923095703</t>
  </si>
  <si>
    <t>CYYM</t>
  </si>
  <si>
    <t>Cowley Airport</t>
  </si>
  <si>
    <t>Cowley</t>
  </si>
  <si>
    <t>YYM</t>
  </si>
  <si>
    <t>-114.09400177, 49.636398315399994</t>
  </si>
  <si>
    <t>CYYN</t>
  </si>
  <si>
    <t>Swift Current Airport</t>
  </si>
  <si>
    <t>Swift Current</t>
  </si>
  <si>
    <t>YYN</t>
  </si>
  <si>
    <t>-107.691001892, 50.291900634799994</t>
  </si>
  <si>
    <t>CYYQ</t>
  </si>
  <si>
    <t>YYQ</t>
  </si>
  <si>
    <t>-94.06500244140625, 58.739200592041016</t>
  </si>
  <si>
    <t>CYYR</t>
  </si>
  <si>
    <t>Goose Bay Airport</t>
  </si>
  <si>
    <t>Goose Bay</t>
  </si>
  <si>
    <t>YYR</t>
  </si>
  <si>
    <t>-60.4258003235, 53.3191986084</t>
  </si>
  <si>
    <t>CYYT</t>
  </si>
  <si>
    <t>St. John's International Airport</t>
  </si>
  <si>
    <t>YYT</t>
  </si>
  <si>
    <t>-52.7518997192, 47.618598938</t>
  </si>
  <si>
    <t>CYYU</t>
  </si>
  <si>
    <t>Kapuskasing Airport</t>
  </si>
  <si>
    <t>YYU</t>
  </si>
  <si>
    <t>-82.46749877929688, 49.41389846801758</t>
  </si>
  <si>
    <t>CYYW</t>
  </si>
  <si>
    <t>Armstrong Airport</t>
  </si>
  <si>
    <t>YYW</t>
  </si>
  <si>
    <t>-88.90969848632812, 50.29029846191406</t>
  </si>
  <si>
    <t>CYYY</t>
  </si>
  <si>
    <t>Mont Joli Airport</t>
  </si>
  <si>
    <t>Mont-Joli</t>
  </si>
  <si>
    <t>YYY</t>
  </si>
  <si>
    <t>-68.20809936523438, 48.60860061645508</t>
  </si>
  <si>
    <t>CYYZ</t>
  </si>
  <si>
    <t>Lester B. Pearson International Airport</t>
  </si>
  <si>
    <t>YYZ</t>
  </si>
  <si>
    <t>-79.63059997559999, 43.6772003174</t>
  </si>
  <si>
    <t>CYZE</t>
  </si>
  <si>
    <t>Gore Bay Manitoulin Airport</t>
  </si>
  <si>
    <t>Gore Bay</t>
  </si>
  <si>
    <t>YZE</t>
  </si>
  <si>
    <t>-82.56780242919922, 45.88529968261719</t>
  </si>
  <si>
    <t>CYZF</t>
  </si>
  <si>
    <t>Yellowknife Airport</t>
  </si>
  <si>
    <t>YZF</t>
  </si>
  <si>
    <t>-114.44000244140625, 62.462799072265625</t>
  </si>
  <si>
    <t>CYZG</t>
  </si>
  <si>
    <t>Salluit Airport</t>
  </si>
  <si>
    <t>Salluit</t>
  </si>
  <si>
    <t>YZG</t>
  </si>
  <si>
    <t>-75.66719818115234, 62.17940139770508</t>
  </si>
  <si>
    <t>CYZH</t>
  </si>
  <si>
    <t>Slave Lake Airport</t>
  </si>
  <si>
    <t>Slave Lake</t>
  </si>
  <si>
    <t>YZH</t>
  </si>
  <si>
    <t>-114.777000427, 55.2930984497</t>
  </si>
  <si>
    <t>CYZP</t>
  </si>
  <si>
    <t>Sandspit Airport</t>
  </si>
  <si>
    <t>Sandspit</t>
  </si>
  <si>
    <t>YZP</t>
  </si>
  <si>
    <t>-131.813995361, 53.25429916379999</t>
  </si>
  <si>
    <t>CYZR</t>
  </si>
  <si>
    <t>Chris Hadfield Airport</t>
  </si>
  <si>
    <t>Sarnia</t>
  </si>
  <si>
    <t>YZR</t>
  </si>
  <si>
    <t>-82.30889892578125, 42.9994010925293</t>
  </si>
  <si>
    <t>CYZS</t>
  </si>
  <si>
    <t>Coral Harbour Airport</t>
  </si>
  <si>
    <t>Coral Harbour</t>
  </si>
  <si>
    <t>YZS</t>
  </si>
  <si>
    <t>-83.3593978882, 64.1932983398</t>
  </si>
  <si>
    <t>CYZT</t>
  </si>
  <si>
    <t>Port Hardy Airport</t>
  </si>
  <si>
    <t>YZT</t>
  </si>
  <si>
    <t>-127.36699676513672, 50.680599212646484</t>
  </si>
  <si>
    <t>CYZU</t>
  </si>
  <si>
    <t>Whitecourt Airport</t>
  </si>
  <si>
    <t>Whitecourt</t>
  </si>
  <si>
    <t>YZU</t>
  </si>
  <si>
    <t>-115.78700256347656, 54.14390182495117</t>
  </si>
  <si>
    <t>CYZV</t>
  </si>
  <si>
    <t>YZV</t>
  </si>
  <si>
    <t>-66.2656021118164, 50.22330093383789</t>
  </si>
  <si>
    <t>CYZW</t>
  </si>
  <si>
    <t>Teslin Airport</t>
  </si>
  <si>
    <t>Teslin</t>
  </si>
  <si>
    <t>YZW</t>
  </si>
  <si>
    <t>-132.7429962158203, 60.17279815673828</t>
  </si>
  <si>
    <t>CYZX</t>
  </si>
  <si>
    <t>CFB Greenwood</t>
  </si>
  <si>
    <t>YZX</t>
  </si>
  <si>
    <t>-64.91690063476562, 44.98440170288086</t>
  </si>
  <si>
    <t>CZ</t>
  </si>
  <si>
    <t>CZ-JM</t>
  </si>
  <si>
    <t>Brno</t>
  </si>
  <si>
    <t>CZ-MO</t>
  </si>
  <si>
    <t>Ostrava</t>
  </si>
  <si>
    <t>CZ-OL</t>
  </si>
  <si>
    <t>Olomouc</t>
  </si>
  <si>
    <t>CZ-PA</t>
  </si>
  <si>
    <t>CZ-PR</t>
  </si>
  <si>
    <t>Prague</t>
  </si>
  <si>
    <t>CZ-ST</t>
  </si>
  <si>
    <t>CZ-ZL</t>
  </si>
  <si>
    <t>SK</t>
  </si>
  <si>
    <t>SK-KI</t>
  </si>
  <si>
    <t>CZ-KA</t>
  </si>
  <si>
    <t>CZAC</t>
  </si>
  <si>
    <t>York Landing Airport</t>
  </si>
  <si>
    <t>York Landing</t>
  </si>
  <si>
    <t>ZAC</t>
  </si>
  <si>
    <t>-96.08920288085938, 56.08940124511719</t>
  </si>
  <si>
    <t>CZAM</t>
  </si>
  <si>
    <t>Shuswap Regional Airport</t>
  </si>
  <si>
    <t>Salmon Arm</t>
  </si>
  <si>
    <t>YSN</t>
  </si>
  <si>
    <t>-119.228996, 50.682802</t>
  </si>
  <si>
    <t>CZBB</t>
  </si>
  <si>
    <t>Boundary Bay Airport</t>
  </si>
  <si>
    <t>YDT</t>
  </si>
  <si>
    <t>-123.012001, 49.0742</t>
  </si>
  <si>
    <t>CZBD</t>
  </si>
  <si>
    <t>Ilford Airport</t>
  </si>
  <si>
    <t>Ilford</t>
  </si>
  <si>
    <t>ILF</t>
  </si>
  <si>
    <t>-95.613899231, 56.0614013672</t>
  </si>
  <si>
    <t>CZBF</t>
  </si>
  <si>
    <t>Bathurst Airport</t>
  </si>
  <si>
    <t>ZBF</t>
  </si>
  <si>
    <t>-65.738899231, 47.629699707</t>
  </si>
  <si>
    <t>CZBM</t>
  </si>
  <si>
    <t>Bromont (Roland Desourdy) Airport</t>
  </si>
  <si>
    <t>Bromont</t>
  </si>
  <si>
    <t>ZBM</t>
  </si>
  <si>
    <t>-72.74140167239999, 45.2907981873</t>
  </si>
  <si>
    <t>CZEE</t>
  </si>
  <si>
    <t>Kelsey Airport</t>
  </si>
  <si>
    <t>Kelsey</t>
  </si>
  <si>
    <t>KES</t>
  </si>
  <si>
    <t>ZEE</t>
  </si>
  <si>
    <t>-96.50969696039999, 56.0374984741</t>
  </si>
  <si>
    <t>CZEM</t>
  </si>
  <si>
    <t>Eastmain River Airport</t>
  </si>
  <si>
    <t>Eastmain River</t>
  </si>
  <si>
    <t>ZEM</t>
  </si>
  <si>
    <t>-78.52249908447266, 52.22639846801758</t>
  </si>
  <si>
    <t>CZFA</t>
  </si>
  <si>
    <t>ZFA</t>
  </si>
  <si>
    <t>-133.37600708007812, 62.20750045776367</t>
  </si>
  <si>
    <t>CZFD</t>
  </si>
  <si>
    <t>Fond-Du-Lac Airport</t>
  </si>
  <si>
    <t>Fond-Du-Lac</t>
  </si>
  <si>
    <t>ZFD</t>
  </si>
  <si>
    <t>-107.18199920654297, 59.33440017700195</t>
  </si>
  <si>
    <t>CZFG</t>
  </si>
  <si>
    <t>Pukatawagan Airport</t>
  </si>
  <si>
    <t>XPK</t>
  </si>
  <si>
    <t>ZFG</t>
  </si>
  <si>
    <t>-101.26599884, 55.7491989136</t>
  </si>
  <si>
    <t>CZFM</t>
  </si>
  <si>
    <t>Fort Mcpherson Airport</t>
  </si>
  <si>
    <t>Fort Mcpherson</t>
  </si>
  <si>
    <t>ZFM</t>
  </si>
  <si>
    <t>-134.86099243164062, 67.40750122070312</t>
  </si>
  <si>
    <t>CZFN</t>
  </si>
  <si>
    <t>Tulita Airport</t>
  </si>
  <si>
    <t>Tulita</t>
  </si>
  <si>
    <t>ZFN</t>
  </si>
  <si>
    <t>-125.572998, 64.909697</t>
  </si>
  <si>
    <t>CZGF</t>
  </si>
  <si>
    <t>Grand Forks Airport</t>
  </si>
  <si>
    <t>ZGF</t>
  </si>
  <si>
    <t>-118.43099975585938, 49.01559829711914</t>
  </si>
  <si>
    <t>CZGI</t>
  </si>
  <si>
    <t>Gods River Airport</t>
  </si>
  <si>
    <t>Gods River</t>
  </si>
  <si>
    <t>ZGI</t>
  </si>
  <si>
    <t>-94.07859802246094, 54.839698791503906</t>
  </si>
  <si>
    <t>CZGR</t>
  </si>
  <si>
    <t>Little Grand Rapids Airport</t>
  </si>
  <si>
    <t>ZGR</t>
  </si>
  <si>
    <t>-95.4657974243164, 52.04560089111328</t>
  </si>
  <si>
    <t>CZHP</t>
  </si>
  <si>
    <t>High Prairie Airport</t>
  </si>
  <si>
    <t>High Prairie</t>
  </si>
  <si>
    <t>ZHP</t>
  </si>
  <si>
    <t>-116.474998474, 55.3936004639</t>
  </si>
  <si>
    <t>CZJ</t>
  </si>
  <si>
    <t>PA</t>
  </si>
  <si>
    <t>PA-KY</t>
  </si>
  <si>
    <t>-78.5888, 9.4446</t>
  </si>
  <si>
    <t>CZJG</t>
  </si>
  <si>
    <t>Jenpeg Airport</t>
  </si>
  <si>
    <t>Jenpeg</t>
  </si>
  <si>
    <t>ZJG</t>
  </si>
  <si>
    <t>-98.04609680175781, 54.51890182495117</t>
  </si>
  <si>
    <t>CZJN</t>
  </si>
  <si>
    <t>Swan River Airport</t>
  </si>
  <si>
    <t>Swan River</t>
  </si>
  <si>
    <t>ZJN</t>
  </si>
  <si>
    <t>-101.23600006103516, 52.120601654052734</t>
  </si>
  <si>
    <t>CZK</t>
  </si>
  <si>
    <t>Cascade Locks State Airport</t>
  </si>
  <si>
    <t>Cascade Locks</t>
  </si>
  <si>
    <t>KCZK</t>
  </si>
  <si>
    <t>-121.878997803, 45.6768989563</t>
  </si>
  <si>
    <t>CZKE</t>
  </si>
  <si>
    <t>Kashechewan Airport</t>
  </si>
  <si>
    <t>Kashechewan</t>
  </si>
  <si>
    <t>ZKE</t>
  </si>
  <si>
    <t>-81.67780303955078, 52.282501220703125</t>
  </si>
  <si>
    <t>CZLQ</t>
  </si>
  <si>
    <t>Thicket Portage Airport</t>
  </si>
  <si>
    <t>Thicket Portage</t>
  </si>
  <si>
    <t>YTD</t>
  </si>
  <si>
    <t>-97.70780181884766, 55.31890106201172</t>
  </si>
  <si>
    <t>CZMD</t>
  </si>
  <si>
    <t>Muskrat Dam Airport</t>
  </si>
  <si>
    <t>Muskrat Dam</t>
  </si>
  <si>
    <t>-91.76280212402344, 53.44139862060547</t>
  </si>
  <si>
    <t>CZML</t>
  </si>
  <si>
    <t>South Cariboo Region / 108 Mile Airport</t>
  </si>
  <si>
    <t>108 Mile</t>
  </si>
  <si>
    <t>ZMH</t>
  </si>
  <si>
    <t>-121.333000183, 51.736099243199995</t>
  </si>
  <si>
    <t>CZMN</t>
  </si>
  <si>
    <t>Pikwitonei Airport</t>
  </si>
  <si>
    <t>Pikwitonei</t>
  </si>
  <si>
    <t>PIW</t>
  </si>
  <si>
    <t>-97.16419982910156, 55.58890151977539</t>
  </si>
  <si>
    <t>CZMT</t>
  </si>
  <si>
    <t>Masset Airport</t>
  </si>
  <si>
    <t>Masset</t>
  </si>
  <si>
    <t>ZMT</t>
  </si>
  <si>
    <t>-132.125, 54.02750015258789</t>
  </si>
  <si>
    <t>CZN</t>
  </si>
  <si>
    <t>Chisana Airport</t>
  </si>
  <si>
    <t>Chisana</t>
  </si>
  <si>
    <t>-142.04800415, 62.0712013245</t>
  </si>
  <si>
    <t>CZNG</t>
  </si>
  <si>
    <t>Poplar River Airport</t>
  </si>
  <si>
    <t>Poplar River</t>
  </si>
  <si>
    <t>XPP</t>
  </si>
  <si>
    <t>-97.2741937637, 52.9965258788</t>
  </si>
  <si>
    <t>CZO</t>
  </si>
  <si>
    <t>Chistochina Airport</t>
  </si>
  <si>
    <t>Chistochina</t>
  </si>
  <si>
    <t>-144.669006348, 62.5634994507</t>
  </si>
  <si>
    <t>CZPB</t>
  </si>
  <si>
    <t>Sachigo Lake Airport</t>
  </si>
  <si>
    <t>Sachigo Lake</t>
  </si>
  <si>
    <t>ZPB</t>
  </si>
  <si>
    <t>-92.19640350341797, 53.8911018371582</t>
  </si>
  <si>
    <t>CZPC</t>
  </si>
  <si>
    <t>Pincher Creek Airport</t>
  </si>
  <si>
    <t>WPC</t>
  </si>
  <si>
    <t>-113.997001648, 49.520599365200006</t>
  </si>
  <si>
    <t>CZPO</t>
  </si>
  <si>
    <t>Pinehouse Lake Airport</t>
  </si>
  <si>
    <t>Pinehouse Lake</t>
  </si>
  <si>
    <t>ZPO</t>
  </si>
  <si>
    <t>-106.582000732, 55.5280990601</t>
  </si>
  <si>
    <t>CZRJ</t>
  </si>
  <si>
    <t>Round Lake (Weagamow Lake) Airport</t>
  </si>
  <si>
    <t>Round Lake</t>
  </si>
  <si>
    <t>ZRJ</t>
  </si>
  <si>
    <t>-91.31279754638672, 52.943599700927734</t>
  </si>
  <si>
    <t>CZSJ</t>
  </si>
  <si>
    <t>Sandy Lake Airport</t>
  </si>
  <si>
    <t>Sandy Lake</t>
  </si>
  <si>
    <t>ZSJ</t>
  </si>
  <si>
    <t>-93.34439849853516, 53.06420135498047</t>
  </si>
  <si>
    <t>CZSN</t>
  </si>
  <si>
    <t>South Indian Lake Airport</t>
  </si>
  <si>
    <t>South Indian Lake</t>
  </si>
  <si>
    <t>XSI</t>
  </si>
  <si>
    <t>ZSN</t>
  </si>
  <si>
    <t>-98.9072036743, 56.7928009033</t>
  </si>
  <si>
    <t>CZST</t>
  </si>
  <si>
    <t>Stewart Airport</t>
  </si>
  <si>
    <t>ZST</t>
  </si>
  <si>
    <t>-129.982434511, 55.935410448</t>
  </si>
  <si>
    <t>CZSW</t>
  </si>
  <si>
    <t>Prince Rupert/Seal Cove Seaplane Base</t>
  </si>
  <si>
    <t>ZSW</t>
  </si>
  <si>
    <t>-130.2830047607422, 54.33330154418945</t>
  </si>
  <si>
    <t>CZTA</t>
  </si>
  <si>
    <t>Bloodvein River Airport</t>
  </si>
  <si>
    <t>Bloodvein River</t>
  </si>
  <si>
    <t>YDV</t>
  </si>
  <si>
    <t>ZTA</t>
  </si>
  <si>
    <t>-96.692305, 51.784568</t>
  </si>
  <si>
    <t>CZTM</t>
  </si>
  <si>
    <t>Shamattawa Airport</t>
  </si>
  <si>
    <t>Shamattawa</t>
  </si>
  <si>
    <t>ZTM</t>
  </si>
  <si>
    <t>-92.0813980102539, 55.8656005859375</t>
  </si>
  <si>
    <t>CZUC</t>
  </si>
  <si>
    <t>Ignace Municipal Airport</t>
  </si>
  <si>
    <t>ZUC</t>
  </si>
  <si>
    <t>-91.7177963256836, 49.4296989440918</t>
  </si>
  <si>
    <t>CZUM</t>
  </si>
  <si>
    <t>ZUM</t>
  </si>
  <si>
    <t>-64.10639953613281, 53.5619010925293</t>
  </si>
  <si>
    <t>CZWH</t>
  </si>
  <si>
    <t>Lac Brochet Airport</t>
  </si>
  <si>
    <t>Lac Brochet</t>
  </si>
  <si>
    <t>XLB</t>
  </si>
  <si>
    <t>ZWH</t>
  </si>
  <si>
    <t>-101.46900177, 58.6175003052</t>
  </si>
  <si>
    <t>CZWL</t>
  </si>
  <si>
    <t>Wollaston Lake Airport</t>
  </si>
  <si>
    <t>Wollaston Lake</t>
  </si>
  <si>
    <t>ZWL</t>
  </si>
  <si>
    <t>-103.1719970703125, 58.10689926147461</t>
  </si>
  <si>
    <t>D38</t>
  </si>
  <si>
    <t>Canandaigua Airport</t>
  </si>
  <si>
    <t>Ontario County IDA</t>
  </si>
  <si>
    <t>KIUA</t>
  </si>
  <si>
    <t>IUA</t>
  </si>
  <si>
    <t>-77.325226, 42.908902</t>
  </si>
  <si>
    <t>Columbus Municipal Airport</t>
  </si>
  <si>
    <t>D66</t>
  </si>
  <si>
    <t>Delta Junction Airport</t>
  </si>
  <si>
    <t>DJN</t>
  </si>
  <si>
    <t>-145.716995239, 64.0503997803</t>
  </si>
  <si>
    <t>DZ</t>
  </si>
  <si>
    <t>DZ-33</t>
  </si>
  <si>
    <t>DZ-08</t>
  </si>
  <si>
    <t>DZ-32</t>
  </si>
  <si>
    <t>DZ-37</t>
  </si>
  <si>
    <t>DA14</t>
  </si>
  <si>
    <t>Mostaganem Airport</t>
  </si>
  <si>
    <t>DZ-27</t>
  </si>
  <si>
    <t>MQV</t>
  </si>
  <si>
    <t>0.149382993579, 35.9087982178</t>
  </si>
  <si>
    <t>DAAB</t>
  </si>
  <si>
    <t>Blida Airport</t>
  </si>
  <si>
    <t>DZ-09</t>
  </si>
  <si>
    <t>QLD</t>
  </si>
  <si>
    <t>2.8141698837280273, 36.50360107421875</t>
  </si>
  <si>
    <t>DAAD</t>
  </si>
  <si>
    <t>Bou Saada Airport</t>
  </si>
  <si>
    <t>DZ-28</t>
  </si>
  <si>
    <t>BUJ</t>
  </si>
  <si>
    <t>4.206389904022217, 35.33250045776367</t>
  </si>
  <si>
    <t>DAAE</t>
  </si>
  <si>
    <t>Soummam Airport</t>
  </si>
  <si>
    <t>DZ-06</t>
  </si>
  <si>
    <t>BJA</t>
  </si>
  <si>
    <t>5.0699200630200005, 36.7120018005</t>
  </si>
  <si>
    <t>DZ-01</t>
  </si>
  <si>
    <t>DAAG</t>
  </si>
  <si>
    <t>Houari Boumediene Airport</t>
  </si>
  <si>
    <t>DZ-35</t>
  </si>
  <si>
    <t>Algiers</t>
  </si>
  <si>
    <t>ALG</t>
  </si>
  <si>
    <t>3.215409994125366, 36.691001892089844</t>
  </si>
  <si>
    <t>DAAJ</t>
  </si>
  <si>
    <t>Djanet Inedbirene Airport</t>
  </si>
  <si>
    <t>Djanet</t>
  </si>
  <si>
    <t>DJG</t>
  </si>
  <si>
    <t>9.45244, 24.292801</t>
  </si>
  <si>
    <t>DAAP</t>
  </si>
  <si>
    <t>Illizi Takhamalt Airport</t>
  </si>
  <si>
    <t>Illizi</t>
  </si>
  <si>
    <t>VVZ</t>
  </si>
  <si>
    <t>8.62265014648, 26.7234992981</t>
  </si>
  <si>
    <t>DZ-17</t>
  </si>
  <si>
    <t>DAAS</t>
  </si>
  <si>
    <t>Ain Arnat Airport</t>
  </si>
  <si>
    <t>DZ-19</t>
  </si>
  <si>
    <t>QSF</t>
  </si>
  <si>
    <t>5.3244900703399995, 36.178100585900005</t>
  </si>
  <si>
    <t>DAAT</t>
  </si>
  <si>
    <t>DZ-11</t>
  </si>
  <si>
    <t>Tamanrasset</t>
  </si>
  <si>
    <t>TMR</t>
  </si>
  <si>
    <t>5.45107984543, 22.8115005493</t>
  </si>
  <si>
    <t>DAAV</t>
  </si>
  <si>
    <t>Jijel Ferhat Abbas Airport</t>
  </si>
  <si>
    <t>DZ-18</t>
  </si>
  <si>
    <t>Jijel</t>
  </si>
  <si>
    <t>GJL</t>
  </si>
  <si>
    <t>5.87361001968, 36.7951011658</t>
  </si>
  <si>
    <t>DAAY</t>
  </si>
  <si>
    <t>Mecheria Airport</t>
  </si>
  <si>
    <t>DZ-45</t>
  </si>
  <si>
    <t>Mecheria</t>
  </si>
  <si>
    <t>MZW</t>
  </si>
  <si>
    <t>-0.242353007197, 33.535900116</t>
  </si>
  <si>
    <t>DABB</t>
  </si>
  <si>
    <t>Rabah Bitat Airport</t>
  </si>
  <si>
    <t>DZ-36</t>
  </si>
  <si>
    <t>Annaba</t>
  </si>
  <si>
    <t>AAE</t>
  </si>
  <si>
    <t>7.809174, 36.822201</t>
  </si>
  <si>
    <t>DABC</t>
  </si>
  <si>
    <t>Mohamed Boudiaf International Airport</t>
  </si>
  <si>
    <t>DZ-25</t>
  </si>
  <si>
    <t>Constantine</t>
  </si>
  <si>
    <t>CZL</t>
  </si>
  <si>
    <t>6.620389938354492, 36.2760009765625</t>
  </si>
  <si>
    <t>DABO</t>
  </si>
  <si>
    <t>Oum el Bouaghi airport</t>
  </si>
  <si>
    <t>DZ-04</t>
  </si>
  <si>
    <t>Oum El Bouaghi</t>
  </si>
  <si>
    <t>DAEO</t>
  </si>
  <si>
    <t>QMH</t>
  </si>
  <si>
    <t>7.270800113679999, 35.879699707</t>
  </si>
  <si>
    <t>DABP</t>
  </si>
  <si>
    <t>Skikda Airport</t>
  </si>
  <si>
    <t>DZ-21</t>
  </si>
  <si>
    <t>Skikda</t>
  </si>
  <si>
    <t>SKI</t>
  </si>
  <si>
    <t>6.9516, 36.8641</t>
  </si>
  <si>
    <t>DABS</t>
  </si>
  <si>
    <t>DZ-12</t>
  </si>
  <si>
    <t>TEE</t>
  </si>
  <si>
    <t>8.12071990967, 35.4315986633</t>
  </si>
  <si>
    <t>DABT</t>
  </si>
  <si>
    <t>Batna Airport</t>
  </si>
  <si>
    <t>DZ-05</t>
  </si>
  <si>
    <t>Batna</t>
  </si>
  <si>
    <t>BLJ</t>
  </si>
  <si>
    <t>6.308589935300001, 35.752101898199996</t>
  </si>
  <si>
    <t>DAF</t>
  </si>
  <si>
    <t>Daup Airport</t>
  </si>
  <si>
    <t>DAUP</t>
  </si>
  <si>
    <t>145.9515, -4.7403</t>
  </si>
  <si>
    <t>DAFH</t>
  </si>
  <si>
    <t>Hassi R'Mel Airport</t>
  </si>
  <si>
    <t>DZ-03</t>
  </si>
  <si>
    <t>3.311539888381958, 32.93040084838867</t>
  </si>
  <si>
    <t>DAFI</t>
  </si>
  <si>
    <t>Tsletsi Airport</t>
  </si>
  <si>
    <t>Djelfa</t>
  </si>
  <si>
    <t>QDJ</t>
  </si>
  <si>
    <t>3.351, 34.6657</t>
  </si>
  <si>
    <t>DAO</t>
  </si>
  <si>
    <t>Dabo Airport</t>
  </si>
  <si>
    <t>147.843055556, -8.431944444440001</t>
  </si>
  <si>
    <t>DAOB</t>
  </si>
  <si>
    <t>Bou Chekif Airport</t>
  </si>
  <si>
    <t>DZ-14</t>
  </si>
  <si>
    <t>Tiaret</t>
  </si>
  <si>
    <t>TID</t>
  </si>
  <si>
    <t>1.46315002441, 35.3410987854</t>
  </si>
  <si>
    <t>DZ-31</t>
  </si>
  <si>
    <t>DAOF</t>
  </si>
  <si>
    <t>Tindouf Airport</t>
  </si>
  <si>
    <t>Tindouf</t>
  </si>
  <si>
    <t>TIN</t>
  </si>
  <si>
    <t>-8.167099952700001, 27.7003993988</t>
  </si>
  <si>
    <t>DAOI</t>
  </si>
  <si>
    <t>Ech Cheliff Airport</t>
  </si>
  <si>
    <t>DZ-02</t>
  </si>
  <si>
    <t>CFK</t>
  </si>
  <si>
    <t>1.33176994324, 36.2126998901</t>
  </si>
  <si>
    <t>DAOL</t>
  </si>
  <si>
    <t>Tafaraoui Airport</t>
  </si>
  <si>
    <t>TAF</t>
  </si>
  <si>
    <t>-0.5322780013084412, 35.54240036010742</t>
  </si>
  <si>
    <t>DAON</t>
  </si>
  <si>
    <t>DZ-13</t>
  </si>
  <si>
    <t>Tlemcen</t>
  </si>
  <si>
    <t>TLM</t>
  </si>
  <si>
    <t>-1.45000004768, 35.0167007446</t>
  </si>
  <si>
    <t>DAOO</t>
  </si>
  <si>
    <t>Es Senia Airport</t>
  </si>
  <si>
    <t>Oran</t>
  </si>
  <si>
    <t>ORN</t>
  </si>
  <si>
    <t>-0.6211829781529999, 35.6239013672</t>
  </si>
  <si>
    <t>DAOR</t>
  </si>
  <si>
    <t>CBH</t>
  </si>
  <si>
    <t>-2.269860029220581, 31.645700454711914</t>
  </si>
  <si>
    <t>DAOS</t>
  </si>
  <si>
    <t>Sidi Bel Abbes Airport</t>
  </si>
  <si>
    <t>DZ-22</t>
  </si>
  <si>
    <t>BFW</t>
  </si>
  <si>
    <t>-0.593275010586, 35.1717987061</t>
  </si>
  <si>
    <t>DAOV</t>
  </si>
  <si>
    <t>Ghriss Airport</t>
  </si>
  <si>
    <t>DZ-29</t>
  </si>
  <si>
    <t>MUW</t>
  </si>
  <si>
    <t>0.14714199304580688, 35.207698822021484</t>
  </si>
  <si>
    <t>DAOY</t>
  </si>
  <si>
    <t>El Bayadh Airport</t>
  </si>
  <si>
    <t>El Bayadh</t>
  </si>
  <si>
    <t>EBH</t>
  </si>
  <si>
    <t>1.0925, 33.721666666699996</t>
  </si>
  <si>
    <t>DATG</t>
  </si>
  <si>
    <t>In Guezzam Airport</t>
  </si>
  <si>
    <t>In Guezzam</t>
  </si>
  <si>
    <t>INF</t>
  </si>
  <si>
    <t>5.75, 19.566999435424805</t>
  </si>
  <si>
    <t>DATM</t>
  </si>
  <si>
    <t>Bordj Badji Mokhtar Airport</t>
  </si>
  <si>
    <t>Bordj Badji Mokhtar</t>
  </si>
  <si>
    <t>BMW</t>
  </si>
  <si>
    <t>0.923888981342, 21.375</t>
  </si>
  <si>
    <t>DAUA</t>
  </si>
  <si>
    <t>Touat Cheikh Sidi Mohamed Belkebir Airport</t>
  </si>
  <si>
    <t>AZR</t>
  </si>
  <si>
    <t>-0.18641400337219238, 27.837600708007812</t>
  </si>
  <si>
    <t>DAUB</t>
  </si>
  <si>
    <t>Biskra Airport</t>
  </si>
  <si>
    <t>DZ-07</t>
  </si>
  <si>
    <t>Biskra</t>
  </si>
  <si>
    <t>BSK</t>
  </si>
  <si>
    <t>5.73823022842, 34.793300628699996</t>
  </si>
  <si>
    <t>DAUE</t>
  </si>
  <si>
    <t>El Golea Airport</t>
  </si>
  <si>
    <t>DZ-47</t>
  </si>
  <si>
    <t>ELG</t>
  </si>
  <si>
    <t>2.8595900535583496, 30.571300506591797</t>
  </si>
  <si>
    <t>DAUG</t>
  </si>
  <si>
    <t>GHA</t>
  </si>
  <si>
    <t>3.794110059738159, 32.38410186767578</t>
  </si>
  <si>
    <t>DAUH</t>
  </si>
  <si>
    <t>Oued Irara Airport</t>
  </si>
  <si>
    <t>DZ-30</t>
  </si>
  <si>
    <t>Hassi Messaoud</t>
  </si>
  <si>
    <t>6.140439987180001, 31.673000335699996</t>
  </si>
  <si>
    <t>DAUI</t>
  </si>
  <si>
    <t>In Salah Airport</t>
  </si>
  <si>
    <t>In Salah</t>
  </si>
  <si>
    <t>INZ</t>
  </si>
  <si>
    <t>2.51202011108, 27.250999450699997</t>
  </si>
  <si>
    <t>DAUK</t>
  </si>
  <si>
    <t>Touggourt Sidi Madhi Airport</t>
  </si>
  <si>
    <t>Touggourt</t>
  </si>
  <si>
    <t>TGR</t>
  </si>
  <si>
    <t>6.088669776916504, 33.06779861450195</t>
  </si>
  <si>
    <t>DAUL</t>
  </si>
  <si>
    <t>Laghouat Airport</t>
  </si>
  <si>
    <t>Laghouat</t>
  </si>
  <si>
    <t>LOO</t>
  </si>
  <si>
    <t>2.92833995819, 33.764400482199996</t>
  </si>
  <si>
    <t>DAUO</t>
  </si>
  <si>
    <t>Guemar Airport</t>
  </si>
  <si>
    <t>DZ-39</t>
  </si>
  <si>
    <t>Guemar</t>
  </si>
  <si>
    <t>ELU</t>
  </si>
  <si>
    <t>6.77679014206, 33.5113983154</t>
  </si>
  <si>
    <t>DAUT</t>
  </si>
  <si>
    <t>Timimoun Airport</t>
  </si>
  <si>
    <t>Timimoun</t>
  </si>
  <si>
    <t>TMX</t>
  </si>
  <si>
    <t>0.276033014059, 29.2371006012</t>
  </si>
  <si>
    <t>DAUU</t>
  </si>
  <si>
    <t>Ain el Beida Airport</t>
  </si>
  <si>
    <t>Ouargla</t>
  </si>
  <si>
    <t>OGX</t>
  </si>
  <si>
    <t>5.412779808044434, 31.917200088500977</t>
  </si>
  <si>
    <t>DAUZ</t>
  </si>
  <si>
    <t>IAM</t>
  </si>
  <si>
    <t>9.64291, 28.0515</t>
  </si>
  <si>
    <t>DBBB</t>
  </si>
  <si>
    <t>Cadjehoun Airport</t>
  </si>
  <si>
    <t>BJ-AQ</t>
  </si>
  <si>
    <t>Cotonou</t>
  </si>
  <si>
    <t>COO</t>
  </si>
  <si>
    <t>2.384350061416626, 6.357230186462402</t>
  </si>
  <si>
    <t>DBBD</t>
  </si>
  <si>
    <t>Djougou Airport</t>
  </si>
  <si>
    <t>BJ-DO</t>
  </si>
  <si>
    <t>Djougou</t>
  </si>
  <si>
    <t>DJA</t>
  </si>
  <si>
    <t>1.63777777778, 9.69208333333</t>
  </si>
  <si>
    <t>DBBK</t>
  </si>
  <si>
    <t>Kandi Airport</t>
  </si>
  <si>
    <t>BJ-AL</t>
  </si>
  <si>
    <t>Kandi</t>
  </si>
  <si>
    <t>KDC</t>
  </si>
  <si>
    <t>2.940381, 11.14479</t>
  </si>
  <si>
    <t>DBBN</t>
  </si>
  <si>
    <t>Natitingou Airport</t>
  </si>
  <si>
    <t>BJ-AK</t>
  </si>
  <si>
    <t>Natitingou</t>
  </si>
  <si>
    <t>NAE</t>
  </si>
  <si>
    <t>1.360507, 10.376965</t>
  </si>
  <si>
    <t>DBBP</t>
  </si>
  <si>
    <t>Parakou Airport</t>
  </si>
  <si>
    <t>PKO</t>
  </si>
  <si>
    <t>2.609679937362671, 9.35768985748291</t>
  </si>
  <si>
    <t>DBBS</t>
  </si>
  <si>
    <t>BJ-CO</t>
  </si>
  <si>
    <t>SVF</t>
  </si>
  <si>
    <t>2.4645800590515137, 8.018170356750488</t>
  </si>
  <si>
    <t>DBC</t>
  </si>
  <si>
    <t>Baicheng Chang'an Airport</t>
  </si>
  <si>
    <t>Baicheng</t>
  </si>
  <si>
    <t>ZYBA</t>
  </si>
  <si>
    <t>123.019722, 45.505278</t>
  </si>
  <si>
    <t>DBK</t>
  </si>
  <si>
    <t>Dutch Bay SPB</t>
  </si>
  <si>
    <t>LK-6</t>
  </si>
  <si>
    <t>Kalpitiya Island</t>
  </si>
  <si>
    <t>79.756, 8.273</t>
  </si>
  <si>
    <t>DBP</t>
  </si>
  <si>
    <t>Debepare Airport</t>
  </si>
  <si>
    <t>Debepare</t>
  </si>
  <si>
    <t>AYDB</t>
  </si>
  <si>
    <t>141.905555556, -6.30861111111</t>
  </si>
  <si>
    <t>DBU</t>
  </si>
  <si>
    <t>Dambulu Oya Tank Seaplane Base</t>
  </si>
  <si>
    <t>LK-2</t>
  </si>
  <si>
    <t>Dambulla</t>
  </si>
  <si>
    <t>80.6304, 7.8604</t>
  </si>
  <si>
    <t>DCG</t>
  </si>
  <si>
    <t>Dubai Creek SPB</t>
  </si>
  <si>
    <t>55.3313888889, 25.2422222222</t>
  </si>
  <si>
    <t>DCK</t>
  </si>
  <si>
    <t>Dahl Creek Airport</t>
  </si>
  <si>
    <t>Dahl Creek</t>
  </si>
  <si>
    <t>-156.904998779, 66.9432983398</t>
  </si>
  <si>
    <t>DCR</t>
  </si>
  <si>
    <t>Decatur HI-Way Airfield</t>
  </si>
  <si>
    <t>-84.862464, 40.837548</t>
  </si>
  <si>
    <t>DDM</t>
  </si>
  <si>
    <t>Dodoima Airport</t>
  </si>
  <si>
    <t>147.809444444, -8.17736111111</t>
  </si>
  <si>
    <t>DE-BW</t>
  </si>
  <si>
    <t>DE-HE</t>
  </si>
  <si>
    <t>DE-BY</t>
  </si>
  <si>
    <t>DE-BE</t>
  </si>
  <si>
    <t>DE-MV</t>
  </si>
  <si>
    <t>Rostock</t>
  </si>
  <si>
    <t>DE-SN</t>
  </si>
  <si>
    <t>Frankfurt am Main</t>
  </si>
  <si>
    <t>DE-RP</t>
  </si>
  <si>
    <t>DE-NI</t>
  </si>
  <si>
    <t>DE-SH</t>
  </si>
  <si>
    <t>Bitburg</t>
  </si>
  <si>
    <t>DE-NW</t>
  </si>
  <si>
    <t>DE-SL</t>
  </si>
  <si>
    <t>Nuremberg</t>
  </si>
  <si>
    <t>Wiesbaden</t>
  </si>
  <si>
    <t>Aachen</t>
  </si>
  <si>
    <t>Dortmund</t>
  </si>
  <si>
    <t>DE-TH</t>
  </si>
  <si>
    <t>DE-ST</t>
  </si>
  <si>
    <t>Riesa</t>
  </si>
  <si>
    <t>DE-HH</t>
  </si>
  <si>
    <t>Heidelberg</t>
  </si>
  <si>
    <t>Altenburg</t>
  </si>
  <si>
    <t>AHP</t>
  </si>
  <si>
    <t>DE-0419</t>
  </si>
  <si>
    <t>Heidelberg Army Helicopter Base</t>
  </si>
  <si>
    <t>ETIE</t>
  </si>
  <si>
    <t>HDB</t>
  </si>
  <si>
    <t>8.651935, 49.392397</t>
  </si>
  <si>
    <t>DE-0428</t>
  </si>
  <si>
    <t>PHM</t>
  </si>
  <si>
    <t>8.996193, 48.689544</t>
  </si>
  <si>
    <t>DE-0429</t>
  </si>
  <si>
    <t>Drummond Airport</t>
  </si>
  <si>
    <t>Roxana</t>
  </si>
  <si>
    <t>DER</t>
  </si>
  <si>
    <t>Derim Airport</t>
  </si>
  <si>
    <t>Derim</t>
  </si>
  <si>
    <t>AYDE</t>
  </si>
  <si>
    <t>DEM</t>
  </si>
  <si>
    <t>147.107222222, -6.14472222222</t>
  </si>
  <si>
    <t>DEX</t>
  </si>
  <si>
    <t>Nop Goliat Airport</t>
  </si>
  <si>
    <t>ID</t>
  </si>
  <si>
    <t>ID-PA</t>
  </si>
  <si>
    <t>Dekai - Yahukimo</t>
  </si>
  <si>
    <t>WAVD</t>
  </si>
  <si>
    <t>139.482006, -4.8557</t>
  </si>
  <si>
    <t>DFCA</t>
  </si>
  <si>
    <t>Kaya Airport</t>
  </si>
  <si>
    <t>BF-SMT</t>
  </si>
  <si>
    <t>Kaya</t>
  </si>
  <si>
    <t>XKY</t>
  </si>
  <si>
    <t>-1.100000023841858, 13.067000389099121</t>
  </si>
  <si>
    <t>DFCC</t>
  </si>
  <si>
    <t>Ouahigouya Airport</t>
  </si>
  <si>
    <t>BF-YAT</t>
  </si>
  <si>
    <t>Ouahigouya</t>
  </si>
  <si>
    <t>OUG</t>
  </si>
  <si>
    <t>-2.4170000553131104, 13.567000389099121</t>
  </si>
  <si>
    <t>DFCJ</t>
  </si>
  <si>
    <t>Djibo Airport</t>
  </si>
  <si>
    <t>BF-SOM</t>
  </si>
  <si>
    <t>Djibo</t>
  </si>
  <si>
    <t>XDJ</t>
  </si>
  <si>
    <t>-1.6330000162124634, 14.100000381469727</t>
  </si>
  <si>
    <t>DFCL</t>
  </si>
  <si>
    <t>Leo Airport</t>
  </si>
  <si>
    <t>BF-SIS</t>
  </si>
  <si>
    <t>Leo</t>
  </si>
  <si>
    <t>XLU</t>
  </si>
  <si>
    <t>-2.0999999046325684, 11.100000381469727</t>
  </si>
  <si>
    <t>Manga Airport</t>
  </si>
  <si>
    <t>DFCP</t>
  </si>
  <si>
    <t>Po Airport</t>
  </si>
  <si>
    <t>BF-NAO</t>
  </si>
  <si>
    <t>Po</t>
  </si>
  <si>
    <t>-1.149999976158142, 11.149999618530273</t>
  </si>
  <si>
    <t>DFEA</t>
  </si>
  <si>
    <t>Boulsa Airport</t>
  </si>
  <si>
    <t>BF-NAM</t>
  </si>
  <si>
    <t>Boulsa</t>
  </si>
  <si>
    <t>XBO</t>
  </si>
  <si>
    <t>-0.5669999718666077, 12.649999618530273</t>
  </si>
  <si>
    <t>DFEB</t>
  </si>
  <si>
    <t>Bogande Airport</t>
  </si>
  <si>
    <t>BF-GNA</t>
  </si>
  <si>
    <t>Bogande</t>
  </si>
  <si>
    <t>XBG</t>
  </si>
  <si>
    <t>-0.16699999570846558, 12.982999801635742</t>
  </si>
  <si>
    <t>DFED</t>
  </si>
  <si>
    <t>Diapaga Airport</t>
  </si>
  <si>
    <t>BF-TAP</t>
  </si>
  <si>
    <t>Diapaga</t>
  </si>
  <si>
    <t>DIP</t>
  </si>
  <si>
    <t>1.784631, 12.060324</t>
  </si>
  <si>
    <t>DFEE</t>
  </si>
  <si>
    <t>Dori Airport</t>
  </si>
  <si>
    <t>BF-SEN</t>
  </si>
  <si>
    <t>Dori</t>
  </si>
  <si>
    <t>-0.032999999821186066, 14.032999992370605</t>
  </si>
  <si>
    <t>DFEF</t>
  </si>
  <si>
    <t>Fada N'gourma Airport</t>
  </si>
  <si>
    <t>BF-GOU</t>
  </si>
  <si>
    <t>Fada N'gourma</t>
  </si>
  <si>
    <t>FNG</t>
  </si>
  <si>
    <t>0.3499999940395355, 12.032999992370605</t>
  </si>
  <si>
    <t>DFEG</t>
  </si>
  <si>
    <t>Gorom-Gorom Airport</t>
  </si>
  <si>
    <t>Gorom-Gorom</t>
  </si>
  <si>
    <t>XGG</t>
  </si>
  <si>
    <t>-0.2329999953508377, 14.449999809265137</t>
  </si>
  <si>
    <t>DFEL</t>
  </si>
  <si>
    <t>Kantchari Airport</t>
  </si>
  <si>
    <t>Kantchari</t>
  </si>
  <si>
    <t>XKA</t>
  </si>
  <si>
    <t>1.5, 12.467000007629395</t>
  </si>
  <si>
    <t>DFEM</t>
  </si>
  <si>
    <t>Tambao Airport</t>
  </si>
  <si>
    <t>Tambao</t>
  </si>
  <si>
    <t>TMQ</t>
  </si>
  <si>
    <t>0.05000000074505806, 14.800000190734863</t>
  </si>
  <si>
    <t>DFEP</t>
  </si>
  <si>
    <t>Pama Airport</t>
  </si>
  <si>
    <t>BF-KMP</t>
  </si>
  <si>
    <t>Pama</t>
  </si>
  <si>
    <t>XPA</t>
  </si>
  <si>
    <t>0.699999988079071, 11.25</t>
  </si>
  <si>
    <t>DFER</t>
  </si>
  <si>
    <t>Arly Airport</t>
  </si>
  <si>
    <t>Arly</t>
  </si>
  <si>
    <t>ARL</t>
  </si>
  <si>
    <t>1.4830000400543213, 11.597000122070312</t>
  </si>
  <si>
    <t>DFES</t>
  </si>
  <si>
    <t>Sebba Airport</t>
  </si>
  <si>
    <t>Sebba</t>
  </si>
  <si>
    <t>XSE</t>
  </si>
  <si>
    <t>0.5170000195503235, 13.449999809265137</t>
  </si>
  <si>
    <t>DFET</t>
  </si>
  <si>
    <t>Tenkodogo Airport</t>
  </si>
  <si>
    <t>BF-BLG</t>
  </si>
  <si>
    <t>Tenkodogo</t>
  </si>
  <si>
    <t>TEG</t>
  </si>
  <si>
    <t>-0.367000013589859, 11.800000190734863</t>
  </si>
  <si>
    <t>DFEZ</t>
  </si>
  <si>
    <t>XZA</t>
  </si>
  <si>
    <t>-0.6169999837875366, 11.166999816894531</t>
  </si>
  <si>
    <t>DFFD</t>
  </si>
  <si>
    <t>Ouagadougou Airport</t>
  </si>
  <si>
    <t>BF-KAD</t>
  </si>
  <si>
    <t>Ouagadougou</t>
  </si>
  <si>
    <t>OUA</t>
  </si>
  <si>
    <t>-1.51242, 12.3532</t>
  </si>
  <si>
    <t>DFOB</t>
  </si>
  <si>
    <t>Banfora Airport</t>
  </si>
  <si>
    <t>BF-COM</t>
  </si>
  <si>
    <t>Banfora</t>
  </si>
  <si>
    <t>BNR</t>
  </si>
  <si>
    <t>-4.7170000076293945, 10.682999610900879</t>
  </si>
  <si>
    <t>DFOD</t>
  </si>
  <si>
    <t>Dedougou Airport</t>
  </si>
  <si>
    <t>BF-MOU</t>
  </si>
  <si>
    <t>Dedougou</t>
  </si>
  <si>
    <t>DGU</t>
  </si>
  <si>
    <t>-3.490000009536743, 12.458999633789062</t>
  </si>
  <si>
    <t>DFOG</t>
  </si>
  <si>
    <t>Gaoua Airport</t>
  </si>
  <si>
    <t>BF-PON</t>
  </si>
  <si>
    <t>Gaoua</t>
  </si>
  <si>
    <t>XGA</t>
  </si>
  <si>
    <t>-3.163454, 10.384059</t>
  </si>
  <si>
    <t>DFON</t>
  </si>
  <si>
    <t>Nouna Airport</t>
  </si>
  <si>
    <t>BF-KOS</t>
  </si>
  <si>
    <t>Nouna</t>
  </si>
  <si>
    <t>XNU</t>
  </si>
  <si>
    <t>-3.867000103, 12.75</t>
  </si>
  <si>
    <t>DFOO</t>
  </si>
  <si>
    <t>Bobo Dioulasso Airport</t>
  </si>
  <si>
    <t>BF-HOU</t>
  </si>
  <si>
    <t>Bobo Dioulasso</t>
  </si>
  <si>
    <t>BOY</t>
  </si>
  <si>
    <t>-4.33096981048584, 11.160099983215332</t>
  </si>
  <si>
    <t>DFOT</t>
  </si>
  <si>
    <t>Tougan Airport</t>
  </si>
  <si>
    <t>BF-SOR</t>
  </si>
  <si>
    <t>Tougan</t>
  </si>
  <si>
    <t>TUQ</t>
  </si>
  <si>
    <t>-3.066999912261963, 13.067000389099121</t>
  </si>
  <si>
    <t>DFOU</t>
  </si>
  <si>
    <t>Diebougou Airport</t>
  </si>
  <si>
    <t>BF-BGR</t>
  </si>
  <si>
    <t>Diebougou</t>
  </si>
  <si>
    <t>XDE</t>
  </si>
  <si>
    <t>-3.25, 10.949999809265137</t>
  </si>
  <si>
    <t>DFOY</t>
  </si>
  <si>
    <t>Aribinda Airport</t>
  </si>
  <si>
    <t>Aribinda</t>
  </si>
  <si>
    <t>XAR</t>
  </si>
  <si>
    <t>-0.883000016212, 14.217000007600001</t>
  </si>
  <si>
    <t>DGAA</t>
  </si>
  <si>
    <t>Kotoka International Airport</t>
  </si>
  <si>
    <t>GH</t>
  </si>
  <si>
    <t>GH-AA</t>
  </si>
  <si>
    <t>Accra</t>
  </si>
  <si>
    <t>ACC</t>
  </si>
  <si>
    <t>-0.16678600013256073, 5.605189800262451</t>
  </si>
  <si>
    <t>DGG</t>
  </si>
  <si>
    <t>Fishermans Airfield</t>
  </si>
  <si>
    <t>Daugo Island</t>
  </si>
  <si>
    <t>147.0505, -9.5128</t>
  </si>
  <si>
    <t>DGLE</t>
  </si>
  <si>
    <t>Tamale Airport</t>
  </si>
  <si>
    <t>GH-NP</t>
  </si>
  <si>
    <t>Tamale</t>
  </si>
  <si>
    <t>TML</t>
  </si>
  <si>
    <t>-0.8632140159606934, 9.55718994140625</t>
  </si>
  <si>
    <t>DGM</t>
  </si>
  <si>
    <t>Dandugama Seaplane Base</t>
  </si>
  <si>
    <t>79.8721, 7.1079</t>
  </si>
  <si>
    <t>DGSI</t>
  </si>
  <si>
    <t>Kumasi Airport</t>
  </si>
  <si>
    <t>GH-AH</t>
  </si>
  <si>
    <t>Kumasi</t>
  </si>
  <si>
    <t>KMS</t>
  </si>
  <si>
    <t>-1.5908199548721313, 6.714560031890869</t>
  </si>
  <si>
    <t>DGSN</t>
  </si>
  <si>
    <t>Sunyani Airport</t>
  </si>
  <si>
    <t>GH-BA</t>
  </si>
  <si>
    <t>Sunyani</t>
  </si>
  <si>
    <t>NYI</t>
  </si>
  <si>
    <t>-2.3287599086761475, 7.361830234527588</t>
  </si>
  <si>
    <t>DGTK</t>
  </si>
  <si>
    <t>Takoradi Airport</t>
  </si>
  <si>
    <t>GH-WP</t>
  </si>
  <si>
    <t>Sekondi-Takoradi</t>
  </si>
  <si>
    <t>-1.7747600078582764, 4.896059989929199</t>
  </si>
  <si>
    <t>DHB</t>
  </si>
  <si>
    <t>Deer Harbor SPB</t>
  </si>
  <si>
    <t>Deer Harbor</t>
  </si>
  <si>
    <t>-123.002777778, 48.6166666667</t>
  </si>
  <si>
    <t>DHG</t>
  </si>
  <si>
    <t>Dalnegorsk Airport</t>
  </si>
  <si>
    <t>RU</t>
  </si>
  <si>
    <t>RU-PRI</t>
  </si>
  <si>
    <t>Dalnegorsk</t>
  </si>
  <si>
    <t>135.490005, 44.558748</t>
  </si>
  <si>
    <t>DIAO</t>
  </si>
  <si>
    <t>Aboisso Airport</t>
  </si>
  <si>
    <t>CI</t>
  </si>
  <si>
    <t>CI-13</t>
  </si>
  <si>
    <t>Aboisso</t>
  </si>
  <si>
    <t>ABO</t>
  </si>
  <si>
    <t>-3.234722, 5.461944</t>
  </si>
  <si>
    <t>DIAP</t>
  </si>
  <si>
    <t>Port Bouet Airport</t>
  </si>
  <si>
    <t>CI-01</t>
  </si>
  <si>
    <t>Abidjan</t>
  </si>
  <si>
    <t>ABJ</t>
  </si>
  <si>
    <t>-3.9262900352478027, 5.261390209197998</t>
  </si>
  <si>
    <t>DIAU</t>
  </si>
  <si>
    <t>Abengourou Airport</t>
  </si>
  <si>
    <t>CI-05</t>
  </si>
  <si>
    <t>Abengourou</t>
  </si>
  <si>
    <t>OGO</t>
  </si>
  <si>
    <t>-3.4702799320220947, 6.715559959411621</t>
  </si>
  <si>
    <t>CI-11</t>
  </si>
  <si>
    <t>DIBI</t>
  </si>
  <si>
    <t>Boundiali Airport</t>
  </si>
  <si>
    <t>CI-03</t>
  </si>
  <si>
    <t>Boundiali</t>
  </si>
  <si>
    <t>BXI</t>
  </si>
  <si>
    <t>-6.4670000076293945, 9.532999992370605</t>
  </si>
  <si>
    <t>DIBK</t>
  </si>
  <si>
    <t>CI-04</t>
  </si>
  <si>
    <t>BYK</t>
  </si>
  <si>
    <t>-5.073669910430908, 7.738800048828125</t>
  </si>
  <si>
    <t>DIBN</t>
  </si>
  <si>
    <t>Bouna Airport</t>
  </si>
  <si>
    <t>CI-08</t>
  </si>
  <si>
    <t>Bouna</t>
  </si>
  <si>
    <t>BQO</t>
  </si>
  <si>
    <t>-3.025279998779297, 9.27750015258789</t>
  </si>
  <si>
    <t>DIBU</t>
  </si>
  <si>
    <t>Soko Airport</t>
  </si>
  <si>
    <t>Bondoukou</t>
  </si>
  <si>
    <t>BDK</t>
  </si>
  <si>
    <t>-2.7619400024414062, 8.017219543457031</t>
  </si>
  <si>
    <t>DIDK</t>
  </si>
  <si>
    <t>Dimbokro Airport</t>
  </si>
  <si>
    <t>Dimbokro</t>
  </si>
  <si>
    <t>-4.640560150146484, 6.651669979095459</t>
  </si>
  <si>
    <t>DIDL</t>
  </si>
  <si>
    <t>Daloa Airport</t>
  </si>
  <si>
    <t>CI-02</t>
  </si>
  <si>
    <t>DJO</t>
  </si>
  <si>
    <t>-6.473189830780029, 6.792809963226318</t>
  </si>
  <si>
    <t>DIFK</t>
  </si>
  <si>
    <t>Ferkessedougou Airport</t>
  </si>
  <si>
    <t>Ferkessedougou</t>
  </si>
  <si>
    <t>FEK</t>
  </si>
  <si>
    <t>-5.1833333, 9.6</t>
  </si>
  <si>
    <t>DIGA</t>
  </si>
  <si>
    <t>Gagnoa Airport</t>
  </si>
  <si>
    <t>Gagnoa</t>
  </si>
  <si>
    <t>GGN</t>
  </si>
  <si>
    <t>-5.949999809265137, 6.132999897003174</t>
  </si>
  <si>
    <t>DIGL</t>
  </si>
  <si>
    <t>Guiglo Airport</t>
  </si>
  <si>
    <t>CI-19</t>
  </si>
  <si>
    <t>Guiglo</t>
  </si>
  <si>
    <t>GGO</t>
  </si>
  <si>
    <t>-7.526847, 6.534711</t>
  </si>
  <si>
    <t>DIGN</t>
  </si>
  <si>
    <t>Nero-Mer Airport</t>
  </si>
  <si>
    <t>CI-09</t>
  </si>
  <si>
    <t>BBV</t>
  </si>
  <si>
    <t>-6.923961639400001, 4.64341306686</t>
  </si>
  <si>
    <t>DIKO</t>
  </si>
  <si>
    <t>Korhogo Airport</t>
  </si>
  <si>
    <t>Korhogo</t>
  </si>
  <si>
    <t>HGO</t>
  </si>
  <si>
    <t>-5.55666017532, 9.38718032837</t>
  </si>
  <si>
    <t>DIMN</t>
  </si>
  <si>
    <t>Man Airport</t>
  </si>
  <si>
    <t>CI-06</t>
  </si>
  <si>
    <t>MJC</t>
  </si>
  <si>
    <t>-7.58735990524292, 7.272069931030273</t>
  </si>
  <si>
    <t>DIOD</t>
  </si>
  <si>
    <t>Odienne Airport</t>
  </si>
  <si>
    <t>CI-10</t>
  </si>
  <si>
    <t>Odienne</t>
  </si>
  <si>
    <t>KEO</t>
  </si>
  <si>
    <t>-7.566999912261963, 9.5</t>
  </si>
  <si>
    <t>DIOF</t>
  </si>
  <si>
    <t>Ouango Fitini Airport</t>
  </si>
  <si>
    <t>Ouango Fitini</t>
  </si>
  <si>
    <t>OFI</t>
  </si>
  <si>
    <t>-4.050000190734863, 9.600000381469727</t>
  </si>
  <si>
    <t>DISG</t>
  </si>
  <si>
    <t>Seguela Airport</t>
  </si>
  <si>
    <t>CI-14</t>
  </si>
  <si>
    <t>Seguela</t>
  </si>
  <si>
    <t>SEO</t>
  </si>
  <si>
    <t>-6.710830211639404, 7.968329906463623</t>
  </si>
  <si>
    <t>DISP</t>
  </si>
  <si>
    <t>SPY</t>
  </si>
  <si>
    <t>-6.660820007324219, 4.746719837188721</t>
  </si>
  <si>
    <t>DISS</t>
  </si>
  <si>
    <t>Sassandra Airport</t>
  </si>
  <si>
    <t>Sassandra</t>
  </si>
  <si>
    <t>ZSS</t>
  </si>
  <si>
    <t>-6.132780075073242, 4.928329944610596</t>
  </si>
  <si>
    <t>DITB</t>
  </si>
  <si>
    <t>Tabou Airport</t>
  </si>
  <si>
    <t>Tabou</t>
  </si>
  <si>
    <t>TXU</t>
  </si>
  <si>
    <t>-7.362728118896484, 4.437809467315674</t>
  </si>
  <si>
    <t>DITN</t>
  </si>
  <si>
    <t>Mahana Airport</t>
  </si>
  <si>
    <t>CI-17</t>
  </si>
  <si>
    <t>Touba</t>
  </si>
  <si>
    <t>DITM</t>
  </si>
  <si>
    <t>TOZ</t>
  </si>
  <si>
    <t>-7.674, 8.2934</t>
  </si>
  <si>
    <t>DIW</t>
  </si>
  <si>
    <t>Mawella Lagoon Seaplane Base</t>
  </si>
  <si>
    <t>LK-3</t>
  </si>
  <si>
    <t>Dickwella</t>
  </si>
  <si>
    <t>80.733129, 5.990192</t>
  </si>
  <si>
    <t>DIYO</t>
  </si>
  <si>
    <t>Yamoussoukro Airport</t>
  </si>
  <si>
    <t>CI-07</t>
  </si>
  <si>
    <t>Yamoussoukro</t>
  </si>
  <si>
    <t>ASK</t>
  </si>
  <si>
    <t>-5.36558008194, 6.9031701088</t>
  </si>
  <si>
    <t>DK</t>
  </si>
  <si>
    <t>DK-85</t>
  </si>
  <si>
    <t>DK-84</t>
  </si>
  <si>
    <t>DK-82</t>
  </si>
  <si>
    <t>DK-83</t>
  </si>
  <si>
    <t>Copenhagen</t>
  </si>
  <si>
    <t>DK-81</t>
  </si>
  <si>
    <t>DLR</t>
  </si>
  <si>
    <t>Dalnerechensk Airport</t>
  </si>
  <si>
    <t>Dalnerechensk</t>
  </si>
  <si>
    <t>UHHD</t>
  </si>
  <si>
    <t>133.7363, 45.8783</t>
  </si>
  <si>
    <t>NG</t>
  </si>
  <si>
    <t>NG-NI</t>
  </si>
  <si>
    <t>NG-KD</t>
  </si>
  <si>
    <t>NG-GO</t>
  </si>
  <si>
    <t>NG-AK</t>
  </si>
  <si>
    <t>NG-DE</t>
  </si>
  <si>
    <t>DN57</t>
  </si>
  <si>
    <t>Katsina Airport</t>
  </si>
  <si>
    <t>NG-KT</t>
  </si>
  <si>
    <t>Katsina</t>
  </si>
  <si>
    <t>DKA</t>
  </si>
  <si>
    <t>7.660449981689999, 13.007800102200001</t>
  </si>
  <si>
    <t>DNAA</t>
  </si>
  <si>
    <t>Nnamdi Azikiwe International Airport</t>
  </si>
  <si>
    <t>NG-FC</t>
  </si>
  <si>
    <t>Abuja</t>
  </si>
  <si>
    <t>ABV</t>
  </si>
  <si>
    <t>7.263169765472412, 9.006790161132812</t>
  </si>
  <si>
    <t>DNAI</t>
  </si>
  <si>
    <t>Akwa Ibom International Airport</t>
  </si>
  <si>
    <t>Uyo</t>
  </si>
  <si>
    <t>QUO</t>
  </si>
  <si>
    <t>8.093, 4.8725</t>
  </si>
  <si>
    <t>DNAK</t>
  </si>
  <si>
    <t>Akure Airport</t>
  </si>
  <si>
    <t>NG-ON</t>
  </si>
  <si>
    <t>Akure</t>
  </si>
  <si>
    <t>AKR</t>
  </si>
  <si>
    <t>5.3010101318359375, 7.246739864349365</t>
  </si>
  <si>
    <t>DNAS</t>
  </si>
  <si>
    <t>Asaba International Airport</t>
  </si>
  <si>
    <t>Asaba</t>
  </si>
  <si>
    <t>ABB</t>
  </si>
  <si>
    <t>6.665278, 6.204167</t>
  </si>
  <si>
    <t>NG-CR</t>
  </si>
  <si>
    <t>DNBC</t>
  </si>
  <si>
    <t>Sir Abubakar Tafawa Balewa International Airport</t>
  </si>
  <si>
    <t>NG-BA</t>
  </si>
  <si>
    <t>Bauchi</t>
  </si>
  <si>
    <t>BCU</t>
  </si>
  <si>
    <t>9.744, 10.482833</t>
  </si>
  <si>
    <t>DNBE</t>
  </si>
  <si>
    <t>Benin Airport</t>
  </si>
  <si>
    <t>NG-ED</t>
  </si>
  <si>
    <t>Benin</t>
  </si>
  <si>
    <t>BNI</t>
  </si>
  <si>
    <t>5.5995001792907715, 6.316979885101318</t>
  </si>
  <si>
    <t>DNCA</t>
  </si>
  <si>
    <t>Margaret Ekpo International Airport</t>
  </si>
  <si>
    <t>Calabar</t>
  </si>
  <si>
    <t>CBQ</t>
  </si>
  <si>
    <t>8.347200393676758, 4.976019859313965</t>
  </si>
  <si>
    <t>DNEN</t>
  </si>
  <si>
    <t>Akanu Ibiam International Airport</t>
  </si>
  <si>
    <t>NG-EN</t>
  </si>
  <si>
    <t>Enegu</t>
  </si>
  <si>
    <t>ENU</t>
  </si>
  <si>
    <t>7.561960220336914, 6.474269866943359</t>
  </si>
  <si>
    <t>NG-RI</t>
  </si>
  <si>
    <t>DNIB</t>
  </si>
  <si>
    <t>Ibadan Airport</t>
  </si>
  <si>
    <t>NG-OY</t>
  </si>
  <si>
    <t>Ibadan</t>
  </si>
  <si>
    <t>3.97832989692688, 7.362460136413574</t>
  </si>
  <si>
    <t>DNIL</t>
  </si>
  <si>
    <t>Ilorin International Airport</t>
  </si>
  <si>
    <t>NG-KW</t>
  </si>
  <si>
    <t>Ilorin</t>
  </si>
  <si>
    <t>ILR</t>
  </si>
  <si>
    <t>4.493919849395752, 8.440210342407227</t>
  </si>
  <si>
    <t>DNIM</t>
  </si>
  <si>
    <t>Sam Mbakwe International Airport</t>
  </si>
  <si>
    <t>NG-IM</t>
  </si>
  <si>
    <t>Owerri</t>
  </si>
  <si>
    <t>QOW</t>
  </si>
  <si>
    <t>7.206029891967773, 5.427060127258301</t>
  </si>
  <si>
    <t>DNJO</t>
  </si>
  <si>
    <t>Yakubu Gowon Airport</t>
  </si>
  <si>
    <t>NG-PL</t>
  </si>
  <si>
    <t>Jos</t>
  </si>
  <si>
    <t>JOS</t>
  </si>
  <si>
    <t>8.869050025939941, 9.639829635620117</t>
  </si>
  <si>
    <t>DNKA</t>
  </si>
  <si>
    <t>Kaduna Airport</t>
  </si>
  <si>
    <t>Kaduna</t>
  </si>
  <si>
    <t>KAD</t>
  </si>
  <si>
    <t>7.320109844207764, 10.696000099182129</t>
  </si>
  <si>
    <t>DNKN</t>
  </si>
  <si>
    <t>Mallam Aminu International Airport</t>
  </si>
  <si>
    <t>NG-KN</t>
  </si>
  <si>
    <t>Kano</t>
  </si>
  <si>
    <t>KAN</t>
  </si>
  <si>
    <t>8.52462, 12.0476</t>
  </si>
  <si>
    <t>DNMA</t>
  </si>
  <si>
    <t>Maiduguri International Airport</t>
  </si>
  <si>
    <t>NG-BO</t>
  </si>
  <si>
    <t>Maiduguri</t>
  </si>
  <si>
    <t>MIU</t>
  </si>
  <si>
    <t>13.080900192260742, 11.855299949645996</t>
  </si>
  <si>
    <t>DNMK</t>
  </si>
  <si>
    <t>Makurdi Airport</t>
  </si>
  <si>
    <t>NG-BE</t>
  </si>
  <si>
    <t>Makurdi</t>
  </si>
  <si>
    <t>MDI</t>
  </si>
  <si>
    <t>8.61394, 7.70388</t>
  </si>
  <si>
    <t>DNMM</t>
  </si>
  <si>
    <t>Murtala Muhammed International Airport</t>
  </si>
  <si>
    <t>NG-LA</t>
  </si>
  <si>
    <t>Lagos</t>
  </si>
  <si>
    <t>LOS</t>
  </si>
  <si>
    <t>3.321160078048706, 6.5773701667785645</t>
  </si>
  <si>
    <t>DNMN</t>
  </si>
  <si>
    <t>Minna Airport</t>
  </si>
  <si>
    <t>Minna</t>
  </si>
  <si>
    <t>MXJ</t>
  </si>
  <si>
    <t>6.462259769439697, 9.652170181274414</t>
  </si>
  <si>
    <t>DNPO</t>
  </si>
  <si>
    <t>Port Harcourt International Airport</t>
  </si>
  <si>
    <t>Port Harcourt</t>
  </si>
  <si>
    <t>PHC</t>
  </si>
  <si>
    <t>6.94959020614624, 5.0154900550842285</t>
  </si>
  <si>
    <t>DNSO</t>
  </si>
  <si>
    <t>Sadiq Abubakar III International Airport</t>
  </si>
  <si>
    <t>NG-SO</t>
  </si>
  <si>
    <t>Sokoto</t>
  </si>
  <si>
    <t>SKO</t>
  </si>
  <si>
    <t>5.207190036773682, 12.916299819946289</t>
  </si>
  <si>
    <t>DNYO</t>
  </si>
  <si>
    <t>Yola Airport</t>
  </si>
  <si>
    <t>NG-AD</t>
  </si>
  <si>
    <t>Yola</t>
  </si>
  <si>
    <t>YOL</t>
  </si>
  <si>
    <t>12.430399894714355, 9.257550239562988</t>
  </si>
  <si>
    <t>DNZA</t>
  </si>
  <si>
    <t>Zaria Airport</t>
  </si>
  <si>
    <t>Zaria</t>
  </si>
  <si>
    <t>ZAR</t>
  </si>
  <si>
    <t>7.68581, 11.1302</t>
  </si>
  <si>
    <t>DO</t>
  </si>
  <si>
    <t>DO-25</t>
  </si>
  <si>
    <t>DO-04</t>
  </si>
  <si>
    <t>Barahona</t>
  </si>
  <si>
    <t>DOO</t>
  </si>
  <si>
    <t>Dorobisoro Airport</t>
  </si>
  <si>
    <t>Dorobisoro</t>
  </si>
  <si>
    <t>AYDR</t>
  </si>
  <si>
    <t>147.920907, -9.461855</t>
  </si>
  <si>
    <t>DOS</t>
  </si>
  <si>
    <t>Dios Airport</t>
  </si>
  <si>
    <t>Dios</t>
  </si>
  <si>
    <t>154.9616, -5.5609</t>
  </si>
  <si>
    <t>DPK</t>
  </si>
  <si>
    <t>Deer Park Airport</t>
  </si>
  <si>
    <t>-73.31, 40.76</t>
  </si>
  <si>
    <t>DPT</t>
  </si>
  <si>
    <t>Deputatskiy Airport</t>
  </si>
  <si>
    <t>RU-SA</t>
  </si>
  <si>
    <t>Deputatskiy</t>
  </si>
  <si>
    <t>UEBD</t>
  </si>
  <si>
    <t>139.890012, 69.392503</t>
  </si>
  <si>
    <t>DPU</t>
  </si>
  <si>
    <t>Dumpu Airport</t>
  </si>
  <si>
    <t>Dumpu</t>
  </si>
  <si>
    <t>145.705, -5.858</t>
  </si>
  <si>
    <t>DQA</t>
  </si>
  <si>
    <t>Saertu Airport</t>
  </si>
  <si>
    <t>Daqing Shi</t>
  </si>
  <si>
    <t>ZYDQ</t>
  </si>
  <si>
    <t>125.140555556, 46.7463888889</t>
  </si>
  <si>
    <t>NE</t>
  </si>
  <si>
    <t>NE-4</t>
  </si>
  <si>
    <t>NE-5</t>
  </si>
  <si>
    <t>Gaya Airport</t>
  </si>
  <si>
    <t>NE-1</t>
  </si>
  <si>
    <t>DRRM</t>
  </si>
  <si>
    <t>Maradi Airport</t>
  </si>
  <si>
    <t>Maradi</t>
  </si>
  <si>
    <t>MFQ</t>
  </si>
  <si>
    <t>7.1267499923706055, 13.5024995803833</t>
  </si>
  <si>
    <t>DRRN</t>
  </si>
  <si>
    <t>Diori Hamani International Airport</t>
  </si>
  <si>
    <t>NE-8</t>
  </si>
  <si>
    <t>Niamey</t>
  </si>
  <si>
    <t>NIM</t>
  </si>
  <si>
    <t>2.18361, 13.4815</t>
  </si>
  <si>
    <t>DRRT</t>
  </si>
  <si>
    <t>Tahoua Airport</t>
  </si>
  <si>
    <t>Tahoua</t>
  </si>
  <si>
    <t>THZ</t>
  </si>
  <si>
    <t>5.265359878540039, 14.875699996948242</t>
  </si>
  <si>
    <t>DRZA</t>
  </si>
  <si>
    <t>Mano Dayak International Airport</t>
  </si>
  <si>
    <t>Agadez</t>
  </si>
  <si>
    <t>AJY</t>
  </si>
  <si>
    <t>8.000109672546387, 16.965999603271484</t>
  </si>
  <si>
    <t>NE-7</t>
  </si>
  <si>
    <t>DRZL</t>
  </si>
  <si>
    <t>Arlit Airport</t>
  </si>
  <si>
    <t>Arlit</t>
  </si>
  <si>
    <t>RLT</t>
  </si>
  <si>
    <t>7.36595010757, 18.7903995514</t>
  </si>
  <si>
    <t>DRZR</t>
  </si>
  <si>
    <t>Zinder Airport</t>
  </si>
  <si>
    <t>Zinder</t>
  </si>
  <si>
    <t>ZND</t>
  </si>
  <si>
    <t>8.983759880065918, 13.779000282287598</t>
  </si>
  <si>
    <t>DSG</t>
  </si>
  <si>
    <t>Dilasag Airport</t>
  </si>
  <si>
    <t>Dilasag</t>
  </si>
  <si>
    <t>122.206805556, 16.445833333299998</t>
  </si>
  <si>
    <t>HR</t>
  </si>
  <si>
    <t>Split</t>
  </si>
  <si>
    <t>TN</t>
  </si>
  <si>
    <t>TN-82</t>
  </si>
  <si>
    <t>DTKA</t>
  </si>
  <si>
    <t>Tabarka 7 Novembre Airport</t>
  </si>
  <si>
    <t>TN-32</t>
  </si>
  <si>
    <t>Tabarka</t>
  </si>
  <si>
    <t>TBJ</t>
  </si>
  <si>
    <t>8.87693977355957, 36.97999954223633</t>
  </si>
  <si>
    <t>DTMB</t>
  </si>
  <si>
    <t>Monastir Habib Bourguiba International Airport</t>
  </si>
  <si>
    <t>TN-52</t>
  </si>
  <si>
    <t>Monastir</t>
  </si>
  <si>
    <t>MIR</t>
  </si>
  <si>
    <t>10.75469970703125, 35.75809860229492</t>
  </si>
  <si>
    <t>DTTA</t>
  </si>
  <si>
    <t>Tunis Carthage International Airport</t>
  </si>
  <si>
    <t>TN-11</t>
  </si>
  <si>
    <t>Tunis</t>
  </si>
  <si>
    <t>TUN</t>
  </si>
  <si>
    <t>10.22719955444336, 36.85100173950195</t>
  </si>
  <si>
    <t>TN-83</t>
  </si>
  <si>
    <t>DTTF</t>
  </si>
  <si>
    <t>Gafsa Ksar International Airport</t>
  </si>
  <si>
    <t>TN-71</t>
  </si>
  <si>
    <t>Gafsa</t>
  </si>
  <si>
    <t>GAF</t>
  </si>
  <si>
    <t>8.822500228881836, 34.422000885009766</t>
  </si>
  <si>
    <t>DTTG</t>
  </si>
  <si>
    <t>TN-81</t>
  </si>
  <si>
    <t>GAE</t>
  </si>
  <si>
    <t>10.103300094604492, 33.87689971923828</t>
  </si>
  <si>
    <t>DTTJ</t>
  </si>
  <si>
    <t>Djerba Zarzis International Airport</t>
  </si>
  <si>
    <t>Djerba</t>
  </si>
  <si>
    <t>DJE</t>
  </si>
  <si>
    <t>10.775500297546387, 33.875</t>
  </si>
  <si>
    <t>DTTR</t>
  </si>
  <si>
    <t>El Borma Airport</t>
  </si>
  <si>
    <t>El Borma</t>
  </si>
  <si>
    <t>EBM</t>
  </si>
  <si>
    <t>9.254619598388672, 31.704299926757812</t>
  </si>
  <si>
    <t>DTTX</t>
  </si>
  <si>
    <t>Sfax Thyna International Airport</t>
  </si>
  <si>
    <t>TN-61</t>
  </si>
  <si>
    <t>Sfax</t>
  </si>
  <si>
    <t>SFA</t>
  </si>
  <si>
    <t>10.690999984741211, 34.71799850463867</t>
  </si>
  <si>
    <t>DTTZ</t>
  </si>
  <si>
    <t>Tozeur Nefta International Airport</t>
  </si>
  <si>
    <t>TN-72</t>
  </si>
  <si>
    <t>Tozeur</t>
  </si>
  <si>
    <t>TOE</t>
  </si>
  <si>
    <t>8.110560417175293, 33.939701080322266</t>
  </si>
  <si>
    <t>DVD</t>
  </si>
  <si>
    <t>Andavadoaka Airport</t>
  </si>
  <si>
    <t>Andavadoaka</t>
  </si>
  <si>
    <t>43.259573, -22.06608</t>
  </si>
  <si>
    <t>DWO</t>
  </si>
  <si>
    <t>Diyawanna Oya Seaplane Base</t>
  </si>
  <si>
    <t>Kotte</t>
  </si>
  <si>
    <t>79.909, 6.906585</t>
  </si>
  <si>
    <t>Dywer Airbase</t>
  </si>
  <si>
    <t>Camp Dwyer</t>
  </si>
  <si>
    <t>64, 31</t>
  </si>
  <si>
    <t>DWS</t>
  </si>
  <si>
    <t>Lake Buena Vista STOLport</t>
  </si>
  <si>
    <t>Walt Disney World</t>
  </si>
  <si>
    <t>-81.5712777778, 28.3994444444</t>
  </si>
  <si>
    <t>TG</t>
  </si>
  <si>
    <t>DXNG</t>
  </si>
  <si>
    <t>Niamtougou International Airport</t>
  </si>
  <si>
    <t>TG-K</t>
  </si>
  <si>
    <t>Niamtougou</t>
  </si>
  <si>
    <t>LRL</t>
  </si>
  <si>
    <t>1.091249942779541, 9.767330169677734</t>
  </si>
  <si>
    <t>DXXX</t>
  </si>
  <si>
    <t>TG-M</t>
  </si>
  <si>
    <t>LFW</t>
  </si>
  <si>
    <t>1.2545100450515747, 6.165609836578369</t>
  </si>
  <si>
    <t>Georgetown Airport</t>
  </si>
  <si>
    <t>EAL</t>
  </si>
  <si>
    <t>Elenak Airport</t>
  </si>
  <si>
    <t>MH-KWA</t>
  </si>
  <si>
    <t>Mejato Island</t>
  </si>
  <si>
    <t>166.847777778, 9.319305555560002</t>
  </si>
  <si>
    <t>BE-WLG</t>
  </si>
  <si>
    <t>EBAW</t>
  </si>
  <si>
    <t>Antwerp International Airport (Deurne)</t>
  </si>
  <si>
    <t>Antwerp</t>
  </si>
  <si>
    <t>ANR</t>
  </si>
  <si>
    <t>4.46027994156, 51.1893997192</t>
  </si>
  <si>
    <t>EBBR</t>
  </si>
  <si>
    <t>Brussels Airport</t>
  </si>
  <si>
    <t>BE-BRU</t>
  </si>
  <si>
    <t>4.48443984985, 50.901401519800004</t>
  </si>
  <si>
    <t>EBCI</t>
  </si>
  <si>
    <t>Brussels South Charleroi Airport</t>
  </si>
  <si>
    <t>CRL</t>
  </si>
  <si>
    <t>4.45382, 50.459202</t>
  </si>
  <si>
    <t>BE-VWV</t>
  </si>
  <si>
    <t>EBGT</t>
  </si>
  <si>
    <t>EBKT</t>
  </si>
  <si>
    <t>Wevelgem Airport</t>
  </si>
  <si>
    <t>Wevelgem</t>
  </si>
  <si>
    <t>KJK</t>
  </si>
  <si>
    <t>3.20472002029, 50.817199707</t>
  </si>
  <si>
    <t>EBLG</t>
  </si>
  <si>
    <t>LGG</t>
  </si>
  <si>
    <t>5.443220138549805, 50.63740158081055</t>
  </si>
  <si>
    <t>EBO</t>
  </si>
  <si>
    <t>Ebon Airport</t>
  </si>
  <si>
    <t>MH-EBO</t>
  </si>
  <si>
    <t>Ebon Atoll</t>
  </si>
  <si>
    <t>168.752, 4.5982</t>
  </si>
  <si>
    <t>EBOS</t>
  </si>
  <si>
    <t>Ostend-Bruges International Airport</t>
  </si>
  <si>
    <t>Ostend</t>
  </si>
  <si>
    <t>OST</t>
  </si>
  <si>
    <t>2.8622200489, 51.198898315399994</t>
  </si>
  <si>
    <t>EBZR</t>
  </si>
  <si>
    <t>Zoersel (Oostmalle) Airfield</t>
  </si>
  <si>
    <t>Zoersel</t>
  </si>
  <si>
    <t>OBL</t>
  </si>
  <si>
    <t>4.75333, 51.264702</t>
  </si>
  <si>
    <t>EC</t>
  </si>
  <si>
    <t>EC-O</t>
  </si>
  <si>
    <t>EC-W</t>
  </si>
  <si>
    <t>EC-D</t>
  </si>
  <si>
    <t>EC-Y</t>
  </si>
  <si>
    <t>EC-S</t>
  </si>
  <si>
    <t>Andoas</t>
  </si>
  <si>
    <t>EC-MZD</t>
  </si>
  <si>
    <t>MZD</t>
  </si>
  <si>
    <t>-78.31670379638672, -2.733330011367798</t>
  </si>
  <si>
    <t>EDA</t>
  </si>
  <si>
    <t>Edna Bay Seaplane Base</t>
  </si>
  <si>
    <t>Edna Bay</t>
  </si>
  <si>
    <t>-133.661012, 55.949653</t>
  </si>
  <si>
    <t>EDAC</t>
  </si>
  <si>
    <t>Altenburg-Nobitz Airport</t>
  </si>
  <si>
    <t>AOC</t>
  </si>
  <si>
    <t>12.506389, 50.981945</t>
  </si>
  <si>
    <t>EDAH</t>
  </si>
  <si>
    <t>Heringsdorf Airport</t>
  </si>
  <si>
    <t>Heringsdorf</t>
  </si>
  <si>
    <t>HDF</t>
  </si>
  <si>
    <t>14.152299881, 53.8787002563</t>
  </si>
  <si>
    <t>Cottbus</t>
  </si>
  <si>
    <t>EDAU</t>
  </si>
  <si>
    <t>IES</t>
  </si>
  <si>
    <t>13.3561105728, 51.2936096191</t>
  </si>
  <si>
    <t>EDAX</t>
  </si>
  <si>
    <t>REB</t>
  </si>
  <si>
    <t>12.7522220612, 53.306388855</t>
  </si>
  <si>
    <t>EDBC</t>
  </si>
  <si>
    <t>Cochstedt Airport</t>
  </si>
  <si>
    <t>Magdeburg</t>
  </si>
  <si>
    <t>CSO</t>
  </si>
  <si>
    <t>11.42029953, 51.8563995361</t>
  </si>
  <si>
    <t>EDBG</t>
  </si>
  <si>
    <t>EDBH</t>
  </si>
  <si>
    <t>Barth Airport</t>
  </si>
  <si>
    <t>BBH</t>
  </si>
  <si>
    <t>12.710515, 54.338253</t>
  </si>
  <si>
    <t>EDBM</t>
  </si>
  <si>
    <t>Magdeburg "City" Airport</t>
  </si>
  <si>
    <t>ZMG</t>
  </si>
  <si>
    <t>11.626389, 52.073612</t>
  </si>
  <si>
    <t>EDBN</t>
  </si>
  <si>
    <t>Neubrandenburg Airport</t>
  </si>
  <si>
    <t>Neubrandenburg</t>
  </si>
  <si>
    <t>FNB</t>
  </si>
  <si>
    <t>13.306, 53.6022</t>
  </si>
  <si>
    <t>EDCD</t>
  </si>
  <si>
    <t>Cottbus-Drewitz Airport</t>
  </si>
  <si>
    <t>CBU</t>
  </si>
  <si>
    <t>14.531944, 51.889442</t>
  </si>
  <si>
    <t>EDCG</t>
  </si>
  <si>
    <t>GTI</t>
  </si>
  <si>
    <t>13.325556, 54.383331</t>
  </si>
  <si>
    <t>EDCK</t>
  </si>
  <si>
    <t>KOQ</t>
  </si>
  <si>
    <t>11.952777862500001, 51.7211112976</t>
  </si>
  <si>
    <t>EDCP</t>
  </si>
  <si>
    <t>PEF</t>
  </si>
  <si>
    <t>13.774443626399998, 54.1577796936</t>
  </si>
  <si>
    <t>SXF</t>
  </si>
  <si>
    <t>13.5225, 52.380001</t>
  </si>
  <si>
    <t>EDDC</t>
  </si>
  <si>
    <t>Dresden Airport</t>
  </si>
  <si>
    <t>DRS</t>
  </si>
  <si>
    <t>13.767200469970703, 51.1328010559082</t>
  </si>
  <si>
    <t>EDDE</t>
  </si>
  <si>
    <t>Erfurt Airport</t>
  </si>
  <si>
    <t>Erfurt</t>
  </si>
  <si>
    <t>ERF</t>
  </si>
  <si>
    <t>10.958100318908691, 50.979801177978516</t>
  </si>
  <si>
    <t>EDDF</t>
  </si>
  <si>
    <t>Frankfurt am Main Airport</t>
  </si>
  <si>
    <t>8.570556, 50.033333</t>
  </si>
  <si>
    <t>EDDG</t>
  </si>
  <si>
    <t>FMO</t>
  </si>
  <si>
    <t>7.68483018875, 52.134601593</t>
  </si>
  <si>
    <t>EDDH</t>
  </si>
  <si>
    <t>9.9882297515869, 53.630401611328</t>
  </si>
  <si>
    <t>EDDI</t>
  </si>
  <si>
    <t>Berlin Tempelhof International Airport</t>
  </si>
  <si>
    <t>THF</t>
  </si>
  <si>
    <t>13.4039, 52.473</t>
  </si>
  <si>
    <t>EDDK</t>
  </si>
  <si>
    <t>Cologne Bonn Airport</t>
  </si>
  <si>
    <t>CGN</t>
  </si>
  <si>
    <t>7.1427397728, 50.8658981323</t>
  </si>
  <si>
    <t>EDDL</t>
  </si>
  <si>
    <t>6.76678, 51.289501</t>
  </si>
  <si>
    <t>EDDM</t>
  </si>
  <si>
    <t>Munich Airport</t>
  </si>
  <si>
    <t>Munich</t>
  </si>
  <si>
    <t>MUC</t>
  </si>
  <si>
    <t>11.7861, 48.353802</t>
  </si>
  <si>
    <t>EDDN</t>
  </si>
  <si>
    <t>Nuremberg Airport</t>
  </si>
  <si>
    <t>NUE</t>
  </si>
  <si>
    <t>11.078056, 49.498699</t>
  </si>
  <si>
    <t>EDDP</t>
  </si>
  <si>
    <t>Leipzig/Halle Airport</t>
  </si>
  <si>
    <t>Leipzig</t>
  </si>
  <si>
    <t>LEJ</t>
  </si>
  <si>
    <t>12.236389, 51.423889</t>
  </si>
  <si>
    <t>EDDR</t>
  </si>
  <si>
    <t>SCN</t>
  </si>
  <si>
    <t>7.10950994492, 49.214599609400004</t>
  </si>
  <si>
    <t>EDDS</t>
  </si>
  <si>
    <t>Stuttgart Airport</t>
  </si>
  <si>
    <t>STR</t>
  </si>
  <si>
    <t>9.22196006775, 48.689899444599995</t>
  </si>
  <si>
    <t>EDDT</t>
  </si>
  <si>
    <t>Berlin-Tegel Airport</t>
  </si>
  <si>
    <t>TXL</t>
  </si>
  <si>
    <t>13.2877, 52.5597</t>
  </si>
  <si>
    <t>EDDV</t>
  </si>
  <si>
    <t>Hannover Airport</t>
  </si>
  <si>
    <t>Hannover</t>
  </si>
  <si>
    <t>HAJ</t>
  </si>
  <si>
    <t>9.685079574580001, 52.461101532</t>
  </si>
  <si>
    <t>EDDW</t>
  </si>
  <si>
    <t>Bremen Airport</t>
  </si>
  <si>
    <t>DE-HB</t>
  </si>
  <si>
    <t>BRE</t>
  </si>
  <si>
    <t>8.78666973114, 53.0475006104</t>
  </si>
  <si>
    <t>EDFH</t>
  </si>
  <si>
    <t>Frankfurt-Hahn Airport</t>
  </si>
  <si>
    <t>HHN</t>
  </si>
  <si>
    <t>7.26389, 49.9487</t>
  </si>
  <si>
    <t>EDFM</t>
  </si>
  <si>
    <t>Mannheim-City Airport</t>
  </si>
  <si>
    <t>Mannheim</t>
  </si>
  <si>
    <t>MHG</t>
  </si>
  <si>
    <t>8.514167, 49.473057</t>
  </si>
  <si>
    <t>EDGE</t>
  </si>
  <si>
    <t>Eisenach-Kindel Airport</t>
  </si>
  <si>
    <t>Eisenach</t>
  </si>
  <si>
    <t>EIB</t>
  </si>
  <si>
    <t>10.47973, 50.991604</t>
  </si>
  <si>
    <t>EDGS</t>
  </si>
  <si>
    <t>Siegerland Airport</t>
  </si>
  <si>
    <t>8.082969665527344, 50.707698822021484</t>
  </si>
  <si>
    <t>EDHI</t>
  </si>
  <si>
    <t>Hamburg-Finkenwerder Airport</t>
  </si>
  <si>
    <t>XFW</t>
  </si>
  <si>
    <t>9.835556030273438, 53.5352783203125</t>
  </si>
  <si>
    <t>EDHK</t>
  </si>
  <si>
    <t>Kiel-Holtenau Airport</t>
  </si>
  <si>
    <t>Kiel</t>
  </si>
  <si>
    <t>KEL</t>
  </si>
  <si>
    <t>10.145277976989746, 54.37944412231445</t>
  </si>
  <si>
    <t>EDHL</t>
  </si>
  <si>
    <t>LBC</t>
  </si>
  <si>
    <t>10.7192001343, 53.8054008484</t>
  </si>
  <si>
    <t>EDHN</t>
  </si>
  <si>
    <t>EUM</t>
  </si>
  <si>
    <t>9.941389083862305, 54.079444885253906</t>
  </si>
  <si>
    <t>EDJA</t>
  </si>
  <si>
    <t>Memmingen Allgau Airport</t>
  </si>
  <si>
    <t>Memmingen</t>
  </si>
  <si>
    <t>FMM</t>
  </si>
  <si>
    <t>10.2395000458, 47.988800048799995</t>
  </si>
  <si>
    <t>EDKA</t>
  </si>
  <si>
    <t>AAH</t>
  </si>
  <si>
    <t>6.186389, 50.823055</t>
  </si>
  <si>
    <t>EDKB</t>
  </si>
  <si>
    <t>Bonn-Hangelar Airport</t>
  </si>
  <si>
    <t>Bonn</t>
  </si>
  <si>
    <t>BNJ</t>
  </si>
  <si>
    <t>7.16333293915, 50.7688903809</t>
  </si>
  <si>
    <t>EDLE</t>
  </si>
  <si>
    <t>Essen Mulheim Airport</t>
  </si>
  <si>
    <t>ESS</t>
  </si>
  <si>
    <t>6.9373297691345215, 51.40230178833008</t>
  </si>
  <si>
    <t>EDLI</t>
  </si>
  <si>
    <t>Bielefeld Airport</t>
  </si>
  <si>
    <t>Bielefeld</t>
  </si>
  <si>
    <t>BFE</t>
  </si>
  <si>
    <t>8.544444, 51.964722</t>
  </si>
  <si>
    <t>EDLN</t>
  </si>
  <si>
    <t>MGL</t>
  </si>
  <si>
    <t>6.504444, 51.230278</t>
  </si>
  <si>
    <t>EDLP</t>
  </si>
  <si>
    <t>Paderborn Lippstadt Airport</t>
  </si>
  <si>
    <t>Paderborn</t>
  </si>
  <si>
    <t>PAD</t>
  </si>
  <si>
    <t>8.616319656369999, 51.614101409899995</t>
  </si>
  <si>
    <t>EDLV</t>
  </si>
  <si>
    <t>Weeze Airport</t>
  </si>
  <si>
    <t>Weeze</t>
  </si>
  <si>
    <t>NRN</t>
  </si>
  <si>
    <t>6.14216995239, 51.6024017334</t>
  </si>
  <si>
    <t>EDLW</t>
  </si>
  <si>
    <t>Dortmund Airport</t>
  </si>
  <si>
    <t>DTM</t>
  </si>
  <si>
    <t>7.61223983765, 51.51829910279999</t>
  </si>
  <si>
    <t>EDMA</t>
  </si>
  <si>
    <t>Augsburg Airport</t>
  </si>
  <si>
    <t>Augsburg</t>
  </si>
  <si>
    <t>AGB</t>
  </si>
  <si>
    <t>10.931667, 48.425278</t>
  </si>
  <si>
    <t>EDMO</t>
  </si>
  <si>
    <t>Oberpfaffenhofen Airport</t>
  </si>
  <si>
    <t>OBF</t>
  </si>
  <si>
    <t>11.2831, 48.081402</t>
  </si>
  <si>
    <t>EDMS</t>
  </si>
  <si>
    <t>Straubing Airport</t>
  </si>
  <si>
    <t>Straubing</t>
  </si>
  <si>
    <t>RBM</t>
  </si>
  <si>
    <t>12.516667366027832, 48.90083312988281</t>
  </si>
  <si>
    <t>EDNY</t>
  </si>
  <si>
    <t>Friedrichshafen Airport</t>
  </si>
  <si>
    <t>Friedrichshafen</t>
  </si>
  <si>
    <t>FDH</t>
  </si>
  <si>
    <t>9.51148986816, 47.671298980699994</t>
  </si>
  <si>
    <t>EDOP</t>
  </si>
  <si>
    <t>Schwerin Parchim Airport</t>
  </si>
  <si>
    <t>SZW</t>
  </si>
  <si>
    <t>11.7834, 53.426998</t>
  </si>
  <si>
    <t>EDQD</t>
  </si>
  <si>
    <t>Bayreuth Airport</t>
  </si>
  <si>
    <t>Bayreuth</t>
  </si>
  <si>
    <t>BYU</t>
  </si>
  <si>
    <t>11.64, 49.985001</t>
  </si>
  <si>
    <t>EDQE</t>
  </si>
  <si>
    <t>Burg Feuerstein Airport</t>
  </si>
  <si>
    <t>Ebermannstadt</t>
  </si>
  <si>
    <t>11.133610725403, 49.794166564941</t>
  </si>
  <si>
    <t>EDQG</t>
  </si>
  <si>
    <t>Giebelstadt Airport</t>
  </si>
  <si>
    <t>Giebelstadt</t>
  </si>
  <si>
    <t>GHF</t>
  </si>
  <si>
    <t>9.966388702390002, 49.6480560303</t>
  </si>
  <si>
    <t>EDQM</t>
  </si>
  <si>
    <t>Hof-Plauen Airport</t>
  </si>
  <si>
    <t>Hof</t>
  </si>
  <si>
    <t>HOQ</t>
  </si>
  <si>
    <t>11.856389045715332, 50.288612365722656</t>
  </si>
  <si>
    <t>EDRB</t>
  </si>
  <si>
    <t>Bitburg Airport</t>
  </si>
  <si>
    <t>BBJ</t>
  </si>
  <si>
    <t>6.565, 49.945278</t>
  </si>
  <si>
    <t>Trier</t>
  </si>
  <si>
    <t>EDRZ</t>
  </si>
  <si>
    <t>ZQW</t>
  </si>
  <si>
    <t>7.40056, 49.2094</t>
  </si>
  <si>
    <t>EDSB</t>
  </si>
  <si>
    <t>Karlsruhe Baden-Baden Airport</t>
  </si>
  <si>
    <t>Baden-Baden</t>
  </si>
  <si>
    <t>FKB</t>
  </si>
  <si>
    <t>8.08049964905, 48.7793998718</t>
  </si>
  <si>
    <t>EDTD</t>
  </si>
  <si>
    <t>Donaueschingen-Villingen Airport</t>
  </si>
  <si>
    <t>Donaueschingen</t>
  </si>
  <si>
    <t>ZQL</t>
  </si>
  <si>
    <t>8.52222156525, 47.97333145139999</t>
  </si>
  <si>
    <t>EDTL</t>
  </si>
  <si>
    <t>Lahr Airport</t>
  </si>
  <si>
    <t>LHA</t>
  </si>
  <si>
    <t>7.82772016525, 48.3693008423</t>
  </si>
  <si>
    <t>EDVE</t>
  </si>
  <si>
    <t>Braunschweig-Wolfsburg Airport</t>
  </si>
  <si>
    <t>Braunschweig</t>
  </si>
  <si>
    <t>BWE</t>
  </si>
  <si>
    <t>10.5561, 52.319199</t>
  </si>
  <si>
    <t>EDVK</t>
  </si>
  <si>
    <t>Kassel-Calden Airport</t>
  </si>
  <si>
    <t>Kassel</t>
  </si>
  <si>
    <t>KSF</t>
  </si>
  <si>
    <t>9.384967, 51.417273</t>
  </si>
  <si>
    <t>EDWB</t>
  </si>
  <si>
    <t>Bremerhaven Airport</t>
  </si>
  <si>
    <t>Bremerhaven</t>
  </si>
  <si>
    <t>BRV</t>
  </si>
  <si>
    <t>8.572778, 53.506943</t>
  </si>
  <si>
    <t>EDWD</t>
  </si>
  <si>
    <t>Lemwerder Airport</t>
  </si>
  <si>
    <t>Lemwerder</t>
  </si>
  <si>
    <t>XLW</t>
  </si>
  <si>
    <t>8.62444, 53.144699</t>
  </si>
  <si>
    <t>EDWE</t>
  </si>
  <si>
    <t>Emden Airport</t>
  </si>
  <si>
    <t>Emden</t>
  </si>
  <si>
    <t>7.2275, 53.391109</t>
  </si>
  <si>
    <t>EDWG</t>
  </si>
  <si>
    <t>Wangerooge Airport</t>
  </si>
  <si>
    <t>Wangerooge</t>
  </si>
  <si>
    <t>AGE</t>
  </si>
  <si>
    <t>7.913888931274414, 53.782779693603516</t>
  </si>
  <si>
    <t>EDWI</t>
  </si>
  <si>
    <t>Wilhelmshaven-Mariensiel Airport</t>
  </si>
  <si>
    <t>Wilhelmshaven</t>
  </si>
  <si>
    <t>WVN</t>
  </si>
  <si>
    <t>8.05222225189209, 53.502220153808594</t>
  </si>
  <si>
    <t>EDWJ</t>
  </si>
  <si>
    <t>Juist Airport</t>
  </si>
  <si>
    <t>Juist</t>
  </si>
  <si>
    <t>JUI</t>
  </si>
  <si>
    <t>7.055832862854004, 53.68111038208008</t>
  </si>
  <si>
    <t>EDWL</t>
  </si>
  <si>
    <t>Langeoog Airport</t>
  </si>
  <si>
    <t>Langeoog</t>
  </si>
  <si>
    <t>LGO</t>
  </si>
  <si>
    <t>7.497777938842773, 53.74250030517578</t>
  </si>
  <si>
    <t>EDWR</t>
  </si>
  <si>
    <t>Borkum Airport</t>
  </si>
  <si>
    <t>Borkum</t>
  </si>
  <si>
    <t>BMK</t>
  </si>
  <si>
    <t>6.709167, 53.59639</t>
  </si>
  <si>
    <t>EDWS</t>
  </si>
  <si>
    <t>Norden-Norddeich Airport</t>
  </si>
  <si>
    <t>Norddeich</t>
  </si>
  <si>
    <t>NOD</t>
  </si>
  <si>
    <t>7.19027805328, 53.633056640599996</t>
  </si>
  <si>
    <t>EDWU</t>
  </si>
  <si>
    <t>Varrelbusch Airport</t>
  </si>
  <si>
    <t>Cloppenburg</t>
  </si>
  <si>
    <t>VAC</t>
  </si>
  <si>
    <t>8.040556, 52.908333</t>
  </si>
  <si>
    <t>EDWY</t>
  </si>
  <si>
    <t>Norderney Airport</t>
  </si>
  <si>
    <t>Norderney</t>
  </si>
  <si>
    <t>NRD</t>
  </si>
  <si>
    <t>7.23, 53.706944</t>
  </si>
  <si>
    <t>EDWZ</t>
  </si>
  <si>
    <t>Baltrum Airport</t>
  </si>
  <si>
    <t>Baltrum</t>
  </si>
  <si>
    <t>BMR</t>
  </si>
  <si>
    <t>7.373332977294922, 53.72472381591797</t>
  </si>
  <si>
    <t>EDXB</t>
  </si>
  <si>
    <t>8.90166664124, 54.153331756600004</t>
  </si>
  <si>
    <t>EDXF</t>
  </si>
  <si>
    <t>Flensburg</t>
  </si>
  <si>
    <t>FLF</t>
  </si>
  <si>
    <t>9.378889083862305, 54.77333450317383</t>
  </si>
  <si>
    <t>Melle</t>
  </si>
  <si>
    <t>EDXH</t>
  </si>
  <si>
    <t>Helgoland</t>
  </si>
  <si>
    <t>HGL</t>
  </si>
  <si>
    <t>7.91583299637, 54.185279846200004</t>
  </si>
  <si>
    <t>EDXJ</t>
  </si>
  <si>
    <t>Husum-Schwesing Airport</t>
  </si>
  <si>
    <t>Husum</t>
  </si>
  <si>
    <t>QHU</t>
  </si>
  <si>
    <t>9.138333320620001, 54.5099983215</t>
  </si>
  <si>
    <t>Cuxhaven</t>
  </si>
  <si>
    <t>EDXO</t>
  </si>
  <si>
    <t>St. Peter-Ording Airport</t>
  </si>
  <si>
    <t>Sankt Peter-Ording</t>
  </si>
  <si>
    <t>PSH</t>
  </si>
  <si>
    <t>8.686944007873535, 54.30888748168945</t>
  </si>
  <si>
    <t>EDXW</t>
  </si>
  <si>
    <t>Westerland Sylt Airport</t>
  </si>
  <si>
    <t>Westerland</t>
  </si>
  <si>
    <t>GWT</t>
  </si>
  <si>
    <t>8.34047031403, 54.9132003784</t>
  </si>
  <si>
    <t>EDXY</t>
  </si>
  <si>
    <t>OHR</t>
  </si>
  <si>
    <t>8.528332710266113, 54.684444427490234</t>
  </si>
  <si>
    <t>EE</t>
  </si>
  <si>
    <t>EE-74</t>
  </si>
  <si>
    <t>EE-37</t>
  </si>
  <si>
    <t>Kuressaare</t>
  </si>
  <si>
    <t>EE-7B</t>
  </si>
  <si>
    <t>Tallinn</t>
  </si>
  <si>
    <t>EEKA</t>
  </si>
  <si>
    <t>EE-39</t>
  </si>
  <si>
    <t>KDL</t>
  </si>
  <si>
    <t>22.830699920654297, 58.99079895019531</t>
  </si>
  <si>
    <t>EEKE</t>
  </si>
  <si>
    <t>Kuressaare Airport</t>
  </si>
  <si>
    <t>URE</t>
  </si>
  <si>
    <t>22.50950050354004, 58.22990036010742</t>
  </si>
  <si>
    <t>EE-67</t>
  </si>
  <si>
    <t>Tartu</t>
  </si>
  <si>
    <t>EEPU</t>
  </si>
  <si>
    <t>EPU</t>
  </si>
  <si>
    <t>24.47279930114746, 58.41899871826172</t>
  </si>
  <si>
    <t>EETN</t>
  </si>
  <si>
    <t>Lennart Meri Tallinn Airport</t>
  </si>
  <si>
    <t>TLL</t>
  </si>
  <si>
    <t>24.832799911499997, 59.41329956049999</t>
  </si>
  <si>
    <t>EETU</t>
  </si>
  <si>
    <t>Tartu Airport</t>
  </si>
  <si>
    <t>TAY</t>
  </si>
  <si>
    <t>26.690399169900004, 58.3074989319</t>
  </si>
  <si>
    <t>FI</t>
  </si>
  <si>
    <t>FI-LL</t>
  </si>
  <si>
    <t>FI-OL</t>
  </si>
  <si>
    <t>FI-LS</t>
  </si>
  <si>
    <t>FI-ES</t>
  </si>
  <si>
    <t>EFET</t>
  </si>
  <si>
    <t>Enontekio Airport</t>
  </si>
  <si>
    <t>Enontekio</t>
  </si>
  <si>
    <t>ENF</t>
  </si>
  <si>
    <t>23.424299240112, 68.362602233887</t>
  </si>
  <si>
    <t>EFG</t>
  </si>
  <si>
    <t>Efogi Airport</t>
  </si>
  <si>
    <t>Efogi</t>
  </si>
  <si>
    <t>AYEF</t>
  </si>
  <si>
    <t>EFO</t>
  </si>
  <si>
    <t>147.659805556, -9.15380555556</t>
  </si>
  <si>
    <t>EFHA</t>
  </si>
  <si>
    <t>Halli Airport</t>
  </si>
  <si>
    <t>Halli / Kuorevesi</t>
  </si>
  <si>
    <t>KEV</t>
  </si>
  <si>
    <t>24.786686, 61.856039</t>
  </si>
  <si>
    <t>Helsinki</t>
  </si>
  <si>
    <t>EFHF</t>
  </si>
  <si>
    <t>Helsinki Malmi Airport</t>
  </si>
  <si>
    <t>25.042800903320312, 60.254600524902344</t>
  </si>
  <si>
    <t>EFHK</t>
  </si>
  <si>
    <t>Helsinki Vantaa Airport</t>
  </si>
  <si>
    <t>HEL</t>
  </si>
  <si>
    <t>24.963300704956, 60.317199707031</t>
  </si>
  <si>
    <t>EFHV</t>
  </si>
  <si>
    <t>HYV</t>
  </si>
  <si>
    <t>24.8810997009, 60.6543998718</t>
  </si>
  <si>
    <t>FI-IS</t>
  </si>
  <si>
    <t>EFIT</t>
  </si>
  <si>
    <t>Kitee Airport</t>
  </si>
  <si>
    <t>KTQ</t>
  </si>
  <si>
    <t>30.073601, 62.1661</t>
  </si>
  <si>
    <t>EFIV</t>
  </si>
  <si>
    <t>Ivalo Airport</t>
  </si>
  <si>
    <t>Ivalo</t>
  </si>
  <si>
    <t>27.405300140381, 68.607299804688</t>
  </si>
  <si>
    <t>EFJO</t>
  </si>
  <si>
    <t>Joensuu Airport</t>
  </si>
  <si>
    <t>Joensuu / Liperi</t>
  </si>
  <si>
    <t>JOE</t>
  </si>
  <si>
    <t>29.607500076294, 62.662899017334</t>
  </si>
  <si>
    <t>EFJY</t>
  </si>
  <si>
    <t>Jyvaskyla Airport</t>
  </si>
  <si>
    <t>JYV</t>
  </si>
  <si>
    <t>25.678300857544, 62.399501800537</t>
  </si>
  <si>
    <t>EFKA</t>
  </si>
  <si>
    <t>Kauhava Airport</t>
  </si>
  <si>
    <t>Kauhava</t>
  </si>
  <si>
    <t>KAU</t>
  </si>
  <si>
    <t>23.051399, 63.127102</t>
  </si>
  <si>
    <t>EFKE</t>
  </si>
  <si>
    <t>Kemi-Tornio Airport</t>
  </si>
  <si>
    <t>Kemi / Tornio</t>
  </si>
  <si>
    <t>KEM</t>
  </si>
  <si>
    <t>24.582099914551, 65.778701782227</t>
  </si>
  <si>
    <t>FI-AL</t>
  </si>
  <si>
    <t>EFKI</t>
  </si>
  <si>
    <t>Kajaani Airport</t>
  </si>
  <si>
    <t>Kajaani</t>
  </si>
  <si>
    <t>KAJ</t>
  </si>
  <si>
    <t>27.692399978638, 64.285499572754</t>
  </si>
  <si>
    <t>EFKJ</t>
  </si>
  <si>
    <t>Kauhajoki Airport</t>
  </si>
  <si>
    <t>KHJ</t>
  </si>
  <si>
    <t>22.3931007385, 62.4625015259</t>
  </si>
  <si>
    <t>EFKK</t>
  </si>
  <si>
    <t>Kokkola-Pietarsaari Airport</t>
  </si>
  <si>
    <t>Kokkola / Kruunupyy</t>
  </si>
  <si>
    <t>KOK</t>
  </si>
  <si>
    <t>23.143100738525, 63.721199035645</t>
  </si>
  <si>
    <t>EFKS</t>
  </si>
  <si>
    <t>Kuusamo Airport</t>
  </si>
  <si>
    <t>Kuusamo</t>
  </si>
  <si>
    <t>KAO</t>
  </si>
  <si>
    <t>29.239400863647, 65.987602233887</t>
  </si>
  <si>
    <t>EFKT</t>
  </si>
  <si>
    <t>KTT</t>
  </si>
  <si>
    <t>24.846799850464, 67.700996398926</t>
  </si>
  <si>
    <t>EFKU</t>
  </si>
  <si>
    <t>Kuopio Airport</t>
  </si>
  <si>
    <t>KUO</t>
  </si>
  <si>
    <t>27.797800064087, 63.007099151611</t>
  </si>
  <si>
    <t>EFLA</t>
  </si>
  <si>
    <t>Lahti Vesivehmaa Airport</t>
  </si>
  <si>
    <t>QLF</t>
  </si>
  <si>
    <t>25.693501, 61.144199</t>
  </si>
  <si>
    <t>EFLP</t>
  </si>
  <si>
    <t>Lappeenranta Airport</t>
  </si>
  <si>
    <t>Lappeenranta</t>
  </si>
  <si>
    <t>28.144743, 61.044601</t>
  </si>
  <si>
    <t>Rovaniemi</t>
  </si>
  <si>
    <t>EFMA</t>
  </si>
  <si>
    <t>Mariehamn Airport</t>
  </si>
  <si>
    <t>MHQ</t>
  </si>
  <si>
    <t>19.898199081421, 60.122200012207</t>
  </si>
  <si>
    <t>EFMI</t>
  </si>
  <si>
    <t>Mikkeli Airport</t>
  </si>
  <si>
    <t>Mikkeli</t>
  </si>
  <si>
    <t>MIK</t>
  </si>
  <si>
    <t>27.201799, 61.6866</t>
  </si>
  <si>
    <t>EFOU</t>
  </si>
  <si>
    <t>Oulu Airport</t>
  </si>
  <si>
    <t>Oulu / Oulunsalo</t>
  </si>
  <si>
    <t>OUL</t>
  </si>
  <si>
    <t>25.354600906372, 64.930099487305</t>
  </si>
  <si>
    <t>EFPO</t>
  </si>
  <si>
    <t>Pori Airport</t>
  </si>
  <si>
    <t>Pori</t>
  </si>
  <si>
    <t>POR</t>
  </si>
  <si>
    <t>21.799999237061, 61.461700439453</t>
  </si>
  <si>
    <t>EFRO</t>
  </si>
  <si>
    <t>Rovaniemi Airport</t>
  </si>
  <si>
    <t>RVN</t>
  </si>
  <si>
    <t>25.830400466919, 66.564796447754</t>
  </si>
  <si>
    <t>EFSA</t>
  </si>
  <si>
    <t>Savonlinna Airport</t>
  </si>
  <si>
    <t>Savonlinna</t>
  </si>
  <si>
    <t>SVL</t>
  </si>
  <si>
    <t>28.945100784302, 61.943099975586</t>
  </si>
  <si>
    <t>EFSI</t>
  </si>
  <si>
    <t>SJY</t>
  </si>
  <si>
    <t>22.8323, 62.692101</t>
  </si>
  <si>
    <t>EFSO</t>
  </si>
  <si>
    <t>Sodankyla Airport</t>
  </si>
  <si>
    <t>Sodankyla</t>
  </si>
  <si>
    <t>SOT</t>
  </si>
  <si>
    <t>26.6191005707, 67.3949966431</t>
  </si>
  <si>
    <t>EFTP</t>
  </si>
  <si>
    <t>Tampere-Pirkkala Airport</t>
  </si>
  <si>
    <t>Tampere / Pirkkala</t>
  </si>
  <si>
    <t>TMP</t>
  </si>
  <si>
    <t>23.604400634766, 61.414100646973</t>
  </si>
  <si>
    <t>EFTU</t>
  </si>
  <si>
    <t>Turku Airport</t>
  </si>
  <si>
    <t>Turku</t>
  </si>
  <si>
    <t>TKU</t>
  </si>
  <si>
    <t>22.262800216675, 60.514099121094</t>
  </si>
  <si>
    <t>EFUT</t>
  </si>
  <si>
    <t>Utti Air Base</t>
  </si>
  <si>
    <t>Utti / Valkeala</t>
  </si>
  <si>
    <t>UTI</t>
  </si>
  <si>
    <t>26.938400268555, 60.89640045166</t>
  </si>
  <si>
    <t>EFVA</t>
  </si>
  <si>
    <t>Vaasa Airport</t>
  </si>
  <si>
    <t>Vaasa</t>
  </si>
  <si>
    <t>VAA</t>
  </si>
  <si>
    <t>21.762199401855, 63.050701141357</t>
  </si>
  <si>
    <t>EFVR</t>
  </si>
  <si>
    <t>Varkaus Airport</t>
  </si>
  <si>
    <t>Varkaus / Joroinen</t>
  </si>
  <si>
    <t>VRK</t>
  </si>
  <si>
    <t>27.868600845337, 62.171100616455</t>
  </si>
  <si>
    <t>EFYL</t>
  </si>
  <si>
    <t>Ylivieska Airfield</t>
  </si>
  <si>
    <t>YLI</t>
  </si>
  <si>
    <t>24.7252778, 64.0547222</t>
  </si>
  <si>
    <t>EG</t>
  </si>
  <si>
    <t>EG-SHR</t>
  </si>
  <si>
    <t>EG-SIN</t>
  </si>
  <si>
    <t>EG-AUE</t>
  </si>
  <si>
    <t>Abu Rudeis Airport</t>
  </si>
  <si>
    <t>EG-JS</t>
  </si>
  <si>
    <t>Abu Rudeis</t>
  </si>
  <si>
    <t>AUE</t>
  </si>
  <si>
    <t>33.20249938964844, 28.89900016784668</t>
  </si>
  <si>
    <t>EGAA</t>
  </si>
  <si>
    <t>Belfast International Airport</t>
  </si>
  <si>
    <t>GB-NIR</t>
  </si>
  <si>
    <t>BFS</t>
  </si>
  <si>
    <t>-6.2158298492399995, 54.6575012207</t>
  </si>
  <si>
    <t>EGAB</t>
  </si>
  <si>
    <t>St Angelo Airport</t>
  </si>
  <si>
    <t>Enniskillen</t>
  </si>
  <si>
    <t>ENK</t>
  </si>
  <si>
    <t>-7.651669979095459, 54.39889907836914</t>
  </si>
  <si>
    <t>EGAC</t>
  </si>
  <si>
    <t>George Best Belfast City Airport</t>
  </si>
  <si>
    <t>BHD</t>
  </si>
  <si>
    <t>-5.872499942779541, 54.618099212646484</t>
  </si>
  <si>
    <t>EGAE</t>
  </si>
  <si>
    <t>City of Derry Airport</t>
  </si>
  <si>
    <t>Derry</t>
  </si>
  <si>
    <t>LDY</t>
  </si>
  <si>
    <t>-7.161109924316406, 55.04280090332031</t>
  </si>
  <si>
    <t>EGBB</t>
  </si>
  <si>
    <t>Birmingham International Airport</t>
  </si>
  <si>
    <t>BHX</t>
  </si>
  <si>
    <t>-1.74802994728, 52.453899383499994</t>
  </si>
  <si>
    <t>EGBE</t>
  </si>
  <si>
    <t>Coventry Airport</t>
  </si>
  <si>
    <t>CVT</t>
  </si>
  <si>
    <t>-1.4797199964499999, 52.3697013855</t>
  </si>
  <si>
    <t>EGBJ</t>
  </si>
  <si>
    <t>Gloucestershire Airport</t>
  </si>
  <si>
    <t>Staverton</t>
  </si>
  <si>
    <t>GLO</t>
  </si>
  <si>
    <t>-2.167220115661621, 51.89419937133789</t>
  </si>
  <si>
    <t>EGBK</t>
  </si>
  <si>
    <t>Sywell Aerodrome</t>
  </si>
  <si>
    <t>Northampton</t>
  </si>
  <si>
    <t>ORM</t>
  </si>
  <si>
    <t>-0.7930560112, 52.305301666300004</t>
  </si>
  <si>
    <t>EGBN</t>
  </si>
  <si>
    <t>Nottingham Airport</t>
  </si>
  <si>
    <t>Nottingham</t>
  </si>
  <si>
    <t>NQT</t>
  </si>
  <si>
    <t>-1.0791699886322021, 52.91999816894531</t>
  </si>
  <si>
    <t>EGBP</t>
  </si>
  <si>
    <t>Cotswold Airport</t>
  </si>
  <si>
    <t>Kemble</t>
  </si>
  <si>
    <t>GBA</t>
  </si>
  <si>
    <t>-2.05694, 51.668095</t>
  </si>
  <si>
    <t>EGCC</t>
  </si>
  <si>
    <t>Manchester Airport</t>
  </si>
  <si>
    <t>MAN</t>
  </si>
  <si>
    <t>-2.2749500274658203, 53.35369873046875</t>
  </si>
  <si>
    <t>GB-WLS</t>
  </si>
  <si>
    <t>EGCN</t>
  </si>
  <si>
    <t>Robin Hood Doncaster Sheffield Airport</t>
  </si>
  <si>
    <t>Doncaster</t>
  </si>
  <si>
    <t>DSA</t>
  </si>
  <si>
    <t>-1.01065635681, 53.4805378105</t>
  </si>
  <si>
    <t>Croydon Airport</t>
  </si>
  <si>
    <t>GB-U-A</t>
  </si>
  <si>
    <t>Welshpool Airport</t>
  </si>
  <si>
    <t>Welshpool</t>
  </si>
  <si>
    <t>EGDJ</t>
  </si>
  <si>
    <t>Upavon Aerodrome</t>
  </si>
  <si>
    <t>Upavon</t>
  </si>
  <si>
    <t>UPV</t>
  </si>
  <si>
    <t>-1.7820199728, 51.2862014771</t>
  </si>
  <si>
    <t>EGDL</t>
  </si>
  <si>
    <t>RAF Lyneham</t>
  </si>
  <si>
    <t>Lyneham</t>
  </si>
  <si>
    <t>LYE</t>
  </si>
  <si>
    <t>-1.99343, 51.5051</t>
  </si>
  <si>
    <t>EGDY</t>
  </si>
  <si>
    <t>RNAS Yeovilton</t>
  </si>
  <si>
    <t>Yeovil</t>
  </si>
  <si>
    <t>-2.638819932937622, 51.0093994140625</t>
  </si>
  <si>
    <t>EGEC</t>
  </si>
  <si>
    <t>Campbeltown Airport</t>
  </si>
  <si>
    <t>Campbeltown</t>
  </si>
  <si>
    <t>CAL</t>
  </si>
  <si>
    <t>-5.686389923095703, 55.437198638916016</t>
  </si>
  <si>
    <t>EGED</t>
  </si>
  <si>
    <t>Eday Airport</t>
  </si>
  <si>
    <t>Eday</t>
  </si>
  <si>
    <t>EOI</t>
  </si>
  <si>
    <t>-2.7722198963165283, 59.19060134887695</t>
  </si>
  <si>
    <t>EGEF</t>
  </si>
  <si>
    <t>Fair Isle Airport</t>
  </si>
  <si>
    <t>Fair Isle</t>
  </si>
  <si>
    <t>FIE</t>
  </si>
  <si>
    <t>-1.628059983253479, 59.53580093383789</t>
  </si>
  <si>
    <t>EGEH</t>
  </si>
  <si>
    <t>Whalsay Airport</t>
  </si>
  <si>
    <t>Whalsay</t>
  </si>
  <si>
    <t>WHS</t>
  </si>
  <si>
    <t>-0.9255560040473938, 60.377498626708984</t>
  </si>
  <si>
    <t>EGEL</t>
  </si>
  <si>
    <t>Coll Airport</t>
  </si>
  <si>
    <t>Coll Island</t>
  </si>
  <si>
    <t>COL</t>
  </si>
  <si>
    <t>-6.61778020859, 56.6018981934</t>
  </si>
  <si>
    <t>EGEN</t>
  </si>
  <si>
    <t>North Ronaldsay Airport</t>
  </si>
  <si>
    <t>North Ronaldsay</t>
  </si>
  <si>
    <t>NRL</t>
  </si>
  <si>
    <t>-2.43443989754, 59.3675003052</t>
  </si>
  <si>
    <t>EGEO</t>
  </si>
  <si>
    <t>Oban Airport</t>
  </si>
  <si>
    <t>North Connel</t>
  </si>
  <si>
    <t>OBN</t>
  </si>
  <si>
    <t>-5.399670124053955, 56.4635009765625</t>
  </si>
  <si>
    <t>EGEP</t>
  </si>
  <si>
    <t>Papa Westray Airport</t>
  </si>
  <si>
    <t>Papa Westray</t>
  </si>
  <si>
    <t>PPW</t>
  </si>
  <si>
    <t>-2.9002799987800003, 59.351699829100006</t>
  </si>
  <si>
    <t>EGER</t>
  </si>
  <si>
    <t>Stronsay Airport</t>
  </si>
  <si>
    <t>Stronsay</t>
  </si>
  <si>
    <t>SOY</t>
  </si>
  <si>
    <t>-2.64139008522, 59.1553001404</t>
  </si>
  <si>
    <t>EGES</t>
  </si>
  <si>
    <t>Sanday Airport</t>
  </si>
  <si>
    <t>Sanday</t>
  </si>
  <si>
    <t>NDY</t>
  </si>
  <si>
    <t>-2.576669931411743, 59.250301361083984</t>
  </si>
  <si>
    <t>EGET</t>
  </si>
  <si>
    <t>Lerwick / Tingwall Airport</t>
  </si>
  <si>
    <t>Lerwick</t>
  </si>
  <si>
    <t>LWK</t>
  </si>
  <si>
    <t>-1.24361002445, 60.192199707</t>
  </si>
  <si>
    <t>EGEW</t>
  </si>
  <si>
    <t>Westray Airport</t>
  </si>
  <si>
    <t>Westray</t>
  </si>
  <si>
    <t>WRY</t>
  </si>
  <si>
    <t>-2.95000004768, 59.3502998352</t>
  </si>
  <si>
    <t>EGEY</t>
  </si>
  <si>
    <t>Colonsay Airstrip</t>
  </si>
  <si>
    <t>-6.24306, 56.057499</t>
  </si>
  <si>
    <t>Cardiff</t>
  </si>
  <si>
    <t>EGFE</t>
  </si>
  <si>
    <t>Haverfordwest Airport</t>
  </si>
  <si>
    <t>Haverfordwest</t>
  </si>
  <si>
    <t>HAW</t>
  </si>
  <si>
    <t>-4.9611101150512695, 51.833099365234375</t>
  </si>
  <si>
    <t>EGFF</t>
  </si>
  <si>
    <t>Cardiff International Airport</t>
  </si>
  <si>
    <t>CWL</t>
  </si>
  <si>
    <t>-3.343329906463623, 51.39670181274414</t>
  </si>
  <si>
    <t>EGFH</t>
  </si>
  <si>
    <t>Swansea Airport</t>
  </si>
  <si>
    <t>Swansea</t>
  </si>
  <si>
    <t>SWS</t>
  </si>
  <si>
    <t>-4.0678300857543945, 51.60530090332031</t>
  </si>
  <si>
    <t>EGGD</t>
  </si>
  <si>
    <t>BRS</t>
  </si>
  <si>
    <t>-2.71909, 51.382702</t>
  </si>
  <si>
    <t>EGGP</t>
  </si>
  <si>
    <t>Liverpool John Lennon Airport</t>
  </si>
  <si>
    <t>LPL</t>
  </si>
  <si>
    <t>-2.849720001220703, 53.33359909057617</t>
  </si>
  <si>
    <t>EGGW</t>
  </si>
  <si>
    <t>London Luton Airport</t>
  </si>
  <si>
    <t>LTN</t>
  </si>
  <si>
    <t>-0.36833301186561584, 51.874698638916016</t>
  </si>
  <si>
    <t>EGHC</t>
  </si>
  <si>
    <t>Land's End Airport</t>
  </si>
  <si>
    <t>Land's End</t>
  </si>
  <si>
    <t>LEQ</t>
  </si>
  <si>
    <t>-5.67056, 50.102798</t>
  </si>
  <si>
    <t>EGHD</t>
  </si>
  <si>
    <t>Plymouth City Airport</t>
  </si>
  <si>
    <t>PLH</t>
  </si>
  <si>
    <t>-4.10583, 50.422798</t>
  </si>
  <si>
    <t>EGHE</t>
  </si>
  <si>
    <t>St. Mary's Airport</t>
  </si>
  <si>
    <t>ISC</t>
  </si>
  <si>
    <t>-6.291669845581055, 49.913299560546875</t>
  </si>
  <si>
    <t>EGHH</t>
  </si>
  <si>
    <t>Bournemouth Airport</t>
  </si>
  <si>
    <t>Bournemouth</t>
  </si>
  <si>
    <t>BOH</t>
  </si>
  <si>
    <t>-1.8424999713897705, 50.779998779296875</t>
  </si>
  <si>
    <t>EGHI</t>
  </si>
  <si>
    <t>SOU</t>
  </si>
  <si>
    <t>-1.3567999601364136, 50.95029830932617</t>
  </si>
  <si>
    <t>EGHJ</t>
  </si>
  <si>
    <t>Bembridge Airport</t>
  </si>
  <si>
    <t>Bembridge</t>
  </si>
  <si>
    <t>BBP</t>
  </si>
  <si>
    <t>-1.10943996906, 50.6781005859</t>
  </si>
  <si>
    <t>EGHK</t>
  </si>
  <si>
    <t>Penzance Heliport</t>
  </si>
  <si>
    <t>Penzance</t>
  </si>
  <si>
    <t>PZE</t>
  </si>
  <si>
    <t>-5.51845, 50.128101</t>
  </si>
  <si>
    <t>EGHQ</t>
  </si>
  <si>
    <t>Newquay Cornwall Airport</t>
  </si>
  <si>
    <t>Newquay</t>
  </si>
  <si>
    <t>NQY</t>
  </si>
  <si>
    <t>-4.995409965515137, 50.44060134887695</t>
  </si>
  <si>
    <t>EGHR</t>
  </si>
  <si>
    <t>Goodwood Aerodrome</t>
  </si>
  <si>
    <t>Chichester</t>
  </si>
  <si>
    <t>QUG</t>
  </si>
  <si>
    <t>-0.759167, 50.859402</t>
  </si>
  <si>
    <t>EGJA</t>
  </si>
  <si>
    <t>Alderney Airport</t>
  </si>
  <si>
    <t>GG</t>
  </si>
  <si>
    <t>GG-U-A</t>
  </si>
  <si>
    <t>Saint Anne</t>
  </si>
  <si>
    <t>ACI</t>
  </si>
  <si>
    <t>-2.21472, 49.706104</t>
  </si>
  <si>
    <t>EGJB</t>
  </si>
  <si>
    <t>Guernsey Airport</t>
  </si>
  <si>
    <t>Saint Peter Port</t>
  </si>
  <si>
    <t>GCI</t>
  </si>
  <si>
    <t>-2.6019699573516846, 49.435001373291016</t>
  </si>
  <si>
    <t>EGJJ</t>
  </si>
  <si>
    <t>Jersey Airport</t>
  </si>
  <si>
    <t>JE</t>
  </si>
  <si>
    <t>JE-U-A</t>
  </si>
  <si>
    <t>Saint Helier</t>
  </si>
  <si>
    <t>JER</t>
  </si>
  <si>
    <t>-2.195509910583496, 49.20790100097656</t>
  </si>
  <si>
    <t>EGKA</t>
  </si>
  <si>
    <t>Shoreham Airport</t>
  </si>
  <si>
    <t>ESH</t>
  </si>
  <si>
    <t>-0.297222, 50.835602</t>
  </si>
  <si>
    <t>EGKB</t>
  </si>
  <si>
    <t>London Biggin Hill Airport</t>
  </si>
  <si>
    <t>BQH</t>
  </si>
  <si>
    <t>0.0324999988079, 51.33079910279999</t>
  </si>
  <si>
    <t>EGKK</t>
  </si>
  <si>
    <t>London Gatwick Airport</t>
  </si>
  <si>
    <t>LGW</t>
  </si>
  <si>
    <t>-0.190278, 51.148102</t>
  </si>
  <si>
    <t>EGKM</t>
  </si>
  <si>
    <t>RAF West Malling</t>
  </si>
  <si>
    <t>West Malling</t>
  </si>
  <si>
    <t>WEM</t>
  </si>
  <si>
    <t>0.4, 51.27</t>
  </si>
  <si>
    <t>EGKR</t>
  </si>
  <si>
    <t>Redhill Aerodrome</t>
  </si>
  <si>
    <t>Redhill</t>
  </si>
  <si>
    <t>KRH</t>
  </si>
  <si>
    <t>-0.138611003757, 51.2136001587</t>
  </si>
  <si>
    <t>EGLA</t>
  </si>
  <si>
    <t>EGLC</t>
  </si>
  <si>
    <t>London City Airport</t>
  </si>
  <si>
    <t>LCY</t>
  </si>
  <si>
    <t>0.055278, 51.505299</t>
  </si>
  <si>
    <t>EGLF</t>
  </si>
  <si>
    <t>Farnborough Airport</t>
  </si>
  <si>
    <t>Farnborough</t>
  </si>
  <si>
    <t>FAB</t>
  </si>
  <si>
    <t>-0.776332974434, 51.2757987976</t>
  </si>
  <si>
    <t>EGLK</t>
  </si>
  <si>
    <t>Blackbushe Airport</t>
  </si>
  <si>
    <t>Yateley</t>
  </si>
  <si>
    <t>BBS</t>
  </si>
  <si>
    <t>-0.8475000262260437, 51.32389831542969</t>
  </si>
  <si>
    <t>EGLL</t>
  </si>
  <si>
    <t>London Heathrow Airport</t>
  </si>
  <si>
    <t>LHR</t>
  </si>
  <si>
    <t>-0.461941, 51.4706</t>
  </si>
  <si>
    <t>EGMC</t>
  </si>
  <si>
    <t>Southend Airport</t>
  </si>
  <si>
    <t>0.6955559849739075, 51.5713996887207</t>
  </si>
  <si>
    <t>EGMD</t>
  </si>
  <si>
    <t>Lydd Airport</t>
  </si>
  <si>
    <t>Lydd, Ashford</t>
  </si>
  <si>
    <t>LYX</t>
  </si>
  <si>
    <t>0.9391670227050781, 50.95610046386719</t>
  </si>
  <si>
    <t>EGMH</t>
  </si>
  <si>
    <t>Kent International Airport</t>
  </si>
  <si>
    <t>Manston</t>
  </si>
  <si>
    <t>MSE</t>
  </si>
  <si>
    <t>1.34611, 51.342201</t>
  </si>
  <si>
    <t>EGMK</t>
  </si>
  <si>
    <t>Lympne Airport</t>
  </si>
  <si>
    <t>Ashford</t>
  </si>
  <si>
    <t>LYM</t>
  </si>
  <si>
    <t>1.013, 51.08</t>
  </si>
  <si>
    <t>EGNC</t>
  </si>
  <si>
    <t>CAX</t>
  </si>
  <si>
    <t>-2.8091700077056885, 54.9375</t>
  </si>
  <si>
    <t>EGNH</t>
  </si>
  <si>
    <t>Blackpool International Airport</t>
  </si>
  <si>
    <t>Blackpool</t>
  </si>
  <si>
    <t>BLK</t>
  </si>
  <si>
    <t>-3.0286099910736084, 53.77170181274414</t>
  </si>
  <si>
    <t>EGNJ</t>
  </si>
  <si>
    <t>Humberside Airport</t>
  </si>
  <si>
    <t>HUY</t>
  </si>
  <si>
    <t>-0.350832998752594, 53.57440185546875</t>
  </si>
  <si>
    <t>EGNL</t>
  </si>
  <si>
    <t>Barrow Walney Island Airport</t>
  </si>
  <si>
    <t>Barrow-in-Furness</t>
  </si>
  <si>
    <t>BWF</t>
  </si>
  <si>
    <t>-3.2675, 54.1286111</t>
  </si>
  <si>
    <t>EGNM</t>
  </si>
  <si>
    <t>Leeds Bradford Airport</t>
  </si>
  <si>
    <t>LBA</t>
  </si>
  <si>
    <t>-1.6605700254440308, 53.86589813232422</t>
  </si>
  <si>
    <t>EGNO</t>
  </si>
  <si>
    <t>Warton Aerodrome</t>
  </si>
  <si>
    <t>Warton</t>
  </si>
  <si>
    <t>WRT</t>
  </si>
  <si>
    <t>-2.88306, 53.745098</t>
  </si>
  <si>
    <t>EGNR</t>
  </si>
  <si>
    <t>Hawarden Airport</t>
  </si>
  <si>
    <t>CEG</t>
  </si>
  <si>
    <t>-2.9777801036834717, 53.1781005859375</t>
  </si>
  <si>
    <t>EGNS</t>
  </si>
  <si>
    <t>Isle of Man Airport</t>
  </si>
  <si>
    <t>IM</t>
  </si>
  <si>
    <t>IM-U-A</t>
  </si>
  <si>
    <t>Castletown</t>
  </si>
  <si>
    <t>IOM</t>
  </si>
  <si>
    <t>-4.623889923095703, 54.08330154418945</t>
  </si>
  <si>
    <t>EGNT</t>
  </si>
  <si>
    <t>Newcastle Airport</t>
  </si>
  <si>
    <t>NCL</t>
  </si>
  <si>
    <t>-1.6916699409484863, 55.037498474121094</t>
  </si>
  <si>
    <t>EGNV</t>
  </si>
  <si>
    <t>Durham Tees Valley Airport</t>
  </si>
  <si>
    <t>MME</t>
  </si>
  <si>
    <t>-1.4294099807739258, 54.50920104980469</t>
  </si>
  <si>
    <t>EGNX</t>
  </si>
  <si>
    <t>East Midlands Airport</t>
  </si>
  <si>
    <t>EMA</t>
  </si>
  <si>
    <t>-1.32806003094, 52.8311004639</t>
  </si>
  <si>
    <t>EGOV</t>
  </si>
  <si>
    <t>Anglesey Airport</t>
  </si>
  <si>
    <t>Angelsey</t>
  </si>
  <si>
    <t>VLY</t>
  </si>
  <si>
    <t>-4.53533983231, 53.2481002808</t>
  </si>
  <si>
    <t>EGPA</t>
  </si>
  <si>
    <t>Kirkwall Airport</t>
  </si>
  <si>
    <t>Orkney Islands</t>
  </si>
  <si>
    <t>-2.9049999713897705, 58.957801818847656</t>
  </si>
  <si>
    <t>EGPB</t>
  </si>
  <si>
    <t>Sumburgh Airport</t>
  </si>
  <si>
    <t>LSI</t>
  </si>
  <si>
    <t>-1.2955600023269653, 59.87889862060547</t>
  </si>
  <si>
    <t>EGPC</t>
  </si>
  <si>
    <t>Wick Airport</t>
  </si>
  <si>
    <t>Wick</t>
  </si>
  <si>
    <t>WIC</t>
  </si>
  <si>
    <t>-3.09306001663208, 58.458900451660156</t>
  </si>
  <si>
    <t>EGPD</t>
  </si>
  <si>
    <t>Aberdeen Dyce Airport</t>
  </si>
  <si>
    <t>ABZ</t>
  </si>
  <si>
    <t>-2.197779893875122, 57.201900482177734</t>
  </si>
  <si>
    <t>EGPE</t>
  </si>
  <si>
    <t>Inverness Airport</t>
  </si>
  <si>
    <t>INV</t>
  </si>
  <si>
    <t>-4.047500133514404, 57.54249954223633</t>
  </si>
  <si>
    <t>EGPF</t>
  </si>
  <si>
    <t>Glasgow International Airport</t>
  </si>
  <si>
    <t>GLA</t>
  </si>
  <si>
    <t>-4.43306, 55.871899</t>
  </si>
  <si>
    <t>EGPH</t>
  </si>
  <si>
    <t>Edinburgh Airport</t>
  </si>
  <si>
    <t>Edinburgh</t>
  </si>
  <si>
    <t>EDI</t>
  </si>
  <si>
    <t>-3.372499942779541, 55.95000076293945</t>
  </si>
  <si>
    <t>EGPI</t>
  </si>
  <si>
    <t>Islay Airport</t>
  </si>
  <si>
    <t>Port Ellen</t>
  </si>
  <si>
    <t>ILY</t>
  </si>
  <si>
    <t>-6.256669998168945, 55.68190002441406</t>
  </si>
  <si>
    <t>EGPK</t>
  </si>
  <si>
    <t>Glasgow Prestwick Airport</t>
  </si>
  <si>
    <t>PIK</t>
  </si>
  <si>
    <t>-4.586669921875, 55.5093994140625</t>
  </si>
  <si>
    <t>EGPL</t>
  </si>
  <si>
    <t>Benbecula Airport</t>
  </si>
  <si>
    <t>Balivanich</t>
  </si>
  <si>
    <t>BEB</t>
  </si>
  <si>
    <t>-7.3627800941467285, 57.48109817504883</t>
  </si>
  <si>
    <t>EGPM</t>
  </si>
  <si>
    <t>Scatsta Airport</t>
  </si>
  <si>
    <t>Shetland Islands</t>
  </si>
  <si>
    <t>SCS</t>
  </si>
  <si>
    <t>-1.2961100339889526, 60.43280029296875</t>
  </si>
  <si>
    <t>EGPN</t>
  </si>
  <si>
    <t>Dundee Airport</t>
  </si>
  <si>
    <t>DND</t>
  </si>
  <si>
    <t>-3.025830030441284, 56.45249938964844</t>
  </si>
  <si>
    <t>EGPO</t>
  </si>
  <si>
    <t>SYY</t>
  </si>
  <si>
    <t>-6.331110000610352, 58.215599060058594</t>
  </si>
  <si>
    <t>EGPR</t>
  </si>
  <si>
    <t>Barra Airport</t>
  </si>
  <si>
    <t>Eoligarry</t>
  </si>
  <si>
    <t>BRR</t>
  </si>
  <si>
    <t>-7.44306, 57.0228</t>
  </si>
  <si>
    <t>EGPT</t>
  </si>
  <si>
    <t>Perth/Scone Airport</t>
  </si>
  <si>
    <t>PSL</t>
  </si>
  <si>
    <t>-3.372220039367676, 56.43920135498047</t>
  </si>
  <si>
    <t>EGPU</t>
  </si>
  <si>
    <t>Tiree Airport</t>
  </si>
  <si>
    <t>Balemartine</t>
  </si>
  <si>
    <t>TRE</t>
  </si>
  <si>
    <t>-6.869170188903809, 56.49919891357422</t>
  </si>
  <si>
    <t>EGPW</t>
  </si>
  <si>
    <t>Unst Airport</t>
  </si>
  <si>
    <t>UNT</t>
  </si>
  <si>
    <t>-0.8538500070571899, 60.74720001220703</t>
  </si>
  <si>
    <t>EGQK</t>
  </si>
  <si>
    <t>RAF Kinloss</t>
  </si>
  <si>
    <t>Kinloss</t>
  </si>
  <si>
    <t>FSS</t>
  </si>
  <si>
    <t>-3.56064009666, 57.6493988037</t>
  </si>
  <si>
    <t>EGQL</t>
  </si>
  <si>
    <t>RAF Leuchars</t>
  </si>
  <si>
    <t>ADX</t>
  </si>
  <si>
    <t>-2.8684399127960205, 56.37289810180664</t>
  </si>
  <si>
    <t>EGQS</t>
  </si>
  <si>
    <t>RAF Lossiemouth</t>
  </si>
  <si>
    <t>Lossiemouth</t>
  </si>
  <si>
    <t>-3.339169979095459, 57.7052001953125</t>
  </si>
  <si>
    <t>EGSC</t>
  </si>
  <si>
    <t>Cambridge Airport</t>
  </si>
  <si>
    <t>CBG</t>
  </si>
  <si>
    <t>0.175, 52.205002</t>
  </si>
  <si>
    <t>EGSH</t>
  </si>
  <si>
    <t>Norwich International Airport</t>
  </si>
  <si>
    <t>NWI</t>
  </si>
  <si>
    <t>1.28278005123, 52.6758003235</t>
  </si>
  <si>
    <t>EGSS</t>
  </si>
  <si>
    <t>London Stansted Airport</t>
  </si>
  <si>
    <t>STN</t>
  </si>
  <si>
    <t>0.234999999404, 51.8849983215</t>
  </si>
  <si>
    <t>EGTB</t>
  </si>
  <si>
    <t>Wycombe Air Park</t>
  </si>
  <si>
    <t>High Wycombe</t>
  </si>
  <si>
    <t>-0.8083329796790001, 51.6116981506</t>
  </si>
  <si>
    <t>EGTE</t>
  </si>
  <si>
    <t>Exeter International Airport</t>
  </si>
  <si>
    <t>Exeter</t>
  </si>
  <si>
    <t>EXT</t>
  </si>
  <si>
    <t>-3.4138898849487305, 50.73440170288086</t>
  </si>
  <si>
    <t>EGTG</t>
  </si>
  <si>
    <t>Bristol Filton Airport</t>
  </si>
  <si>
    <t>FZO</t>
  </si>
  <si>
    <t>-2.59083008766, 51.5194015503</t>
  </si>
  <si>
    <t>EGTK</t>
  </si>
  <si>
    <t>Oxford (Kidlington) Airport</t>
  </si>
  <si>
    <t>Kidlington</t>
  </si>
  <si>
    <t>OXF</t>
  </si>
  <si>
    <t>-1.32000005245, 51.8368988037</t>
  </si>
  <si>
    <t>EGTO</t>
  </si>
  <si>
    <t>Rochester Airport</t>
  </si>
  <si>
    <t>RCS</t>
  </si>
  <si>
    <t>0.5033329725265503, 51.351898193359375</t>
  </si>
  <si>
    <t>EGUA</t>
  </si>
  <si>
    <t>RAF Upper Heyford</t>
  </si>
  <si>
    <t>Upper Heyford</t>
  </si>
  <si>
    <t>UHF</t>
  </si>
  <si>
    <t>-1.2488900423, 51.9375</t>
  </si>
  <si>
    <t>EGUB</t>
  </si>
  <si>
    <t>RAF Benson</t>
  </si>
  <si>
    <t>-1.09582996368, 51.616401672399995</t>
  </si>
  <si>
    <t>EGUL</t>
  </si>
  <si>
    <t>RAF Lakenheath</t>
  </si>
  <si>
    <t>Lakenheath</t>
  </si>
  <si>
    <t>LKZ</t>
  </si>
  <si>
    <t>0.56099998951, 52.409301757799994</t>
  </si>
  <si>
    <t>EGUN</t>
  </si>
  <si>
    <t>RAF Mildenhall</t>
  </si>
  <si>
    <t>Mildenhall</t>
  </si>
  <si>
    <t>MHZ</t>
  </si>
  <si>
    <t>0.48640599846839905, 52.361900329589844</t>
  </si>
  <si>
    <t>EGUY</t>
  </si>
  <si>
    <t>RAF Wyton</t>
  </si>
  <si>
    <t>St. Ives</t>
  </si>
  <si>
    <t>QUY</t>
  </si>
  <si>
    <t>-0.107832998037, 52.3572006226</t>
  </si>
  <si>
    <t>EGVA</t>
  </si>
  <si>
    <t>RAF Fairford</t>
  </si>
  <si>
    <t>Fairford</t>
  </si>
  <si>
    <t>FFD</t>
  </si>
  <si>
    <t>-1.7900300025900002, 51.6822013855</t>
  </si>
  <si>
    <t>EGVF</t>
  </si>
  <si>
    <t>Fleetlands Heliport</t>
  </si>
  <si>
    <t>PME</t>
  </si>
  <si>
    <t>-1.1691700220099999, 50.8353004456</t>
  </si>
  <si>
    <t>EGVJ</t>
  </si>
  <si>
    <t>RAF Bentwaters</t>
  </si>
  <si>
    <t>BWY</t>
  </si>
  <si>
    <t>1.43472003937, 52.1274986267</t>
  </si>
  <si>
    <t>EGVN</t>
  </si>
  <si>
    <t>RAF Brize Norton</t>
  </si>
  <si>
    <t>Brize Norton</t>
  </si>
  <si>
    <t>BZZ</t>
  </si>
  <si>
    <t>-1.58362, 51.75</t>
  </si>
  <si>
    <t>EGVO</t>
  </si>
  <si>
    <t>RAF Odiham</t>
  </si>
  <si>
    <t>Odiham</t>
  </si>
  <si>
    <t>ODH</t>
  </si>
  <si>
    <t>-0.94282501936, 51.2341003418</t>
  </si>
  <si>
    <t>EGWU</t>
  </si>
  <si>
    <t>RAF Northolt</t>
  </si>
  <si>
    <t>NHT</t>
  </si>
  <si>
    <t>-0.418166995049, 51.553001403799996</t>
  </si>
  <si>
    <t>EGWZ</t>
  </si>
  <si>
    <t>RAF Alconbury</t>
  </si>
  <si>
    <t>AYH</t>
  </si>
  <si>
    <t>-0.219722002745, 52.374401092499994</t>
  </si>
  <si>
    <t>EGXB</t>
  </si>
  <si>
    <t>Binbrook Airfield</t>
  </si>
  <si>
    <t>GSY</t>
  </si>
  <si>
    <t>-0.209999993443, 53.4467010498</t>
  </si>
  <si>
    <t>EGXC</t>
  </si>
  <si>
    <t>RAF Coningsby</t>
  </si>
  <si>
    <t>Coningsby</t>
  </si>
  <si>
    <t>QCY</t>
  </si>
  <si>
    <t>-0.166014000773, 53.0929985046</t>
  </si>
  <si>
    <t>EGXH</t>
  </si>
  <si>
    <t>RAF Honington</t>
  </si>
  <si>
    <t>Thetford</t>
  </si>
  <si>
    <t>BEQ</t>
  </si>
  <si>
    <t>0.7729390263557434, 52.34260177612305</t>
  </si>
  <si>
    <t>EGXJ</t>
  </si>
  <si>
    <t>RAF Cottesmore</t>
  </si>
  <si>
    <t>Cottesmore</t>
  </si>
  <si>
    <t>OKH</t>
  </si>
  <si>
    <t>-0.648769, 52.735699</t>
  </si>
  <si>
    <t>EGXP</t>
  </si>
  <si>
    <t>RAF Scampton</t>
  </si>
  <si>
    <t>Scampton</t>
  </si>
  <si>
    <t>SQZ</t>
  </si>
  <si>
    <t>-0.550832986832, 53.307800293</t>
  </si>
  <si>
    <t>EGXU</t>
  </si>
  <si>
    <t>RAF Linton-On-Ouse</t>
  </si>
  <si>
    <t>Linton-On-Ouse</t>
  </si>
  <si>
    <t>-1.2527500391, 54.0489006042</t>
  </si>
  <si>
    <t>EGXW</t>
  </si>
  <si>
    <t>RAF Waddington</t>
  </si>
  <si>
    <t>Waddington</t>
  </si>
  <si>
    <t>WTN</t>
  </si>
  <si>
    <t>-0.523810982704, 53.1661987305</t>
  </si>
  <si>
    <t>EGYC</t>
  </si>
  <si>
    <t>RAF Coltishall</t>
  </si>
  <si>
    <t>1.35722, 52.7547</t>
  </si>
  <si>
    <t>EGYM</t>
  </si>
  <si>
    <t>RAF Marham</t>
  </si>
  <si>
    <t>Marham</t>
  </si>
  <si>
    <t>KNF</t>
  </si>
  <si>
    <t>0.550692, 52.648395</t>
  </si>
  <si>
    <t>EGYP</t>
  </si>
  <si>
    <t>FK</t>
  </si>
  <si>
    <t>FK-U-A</t>
  </si>
  <si>
    <t>MPN</t>
  </si>
  <si>
    <t>-58.447200775146484, -51.82279968261719</t>
  </si>
  <si>
    <t>EH</t>
  </si>
  <si>
    <t>EH-U-A</t>
  </si>
  <si>
    <t>NL</t>
  </si>
  <si>
    <t>NL-LI</t>
  </si>
  <si>
    <t>NL-FR</t>
  </si>
  <si>
    <t>EHAM</t>
  </si>
  <si>
    <t>Amsterdam Airport Schiphol</t>
  </si>
  <si>
    <t>NL-NH</t>
  </si>
  <si>
    <t>AMS</t>
  </si>
  <si>
    <t>4.76389, 52.308601</t>
  </si>
  <si>
    <t>NL-NB</t>
  </si>
  <si>
    <t>EHBK</t>
  </si>
  <si>
    <t>Maastricht Aachen Airport</t>
  </si>
  <si>
    <t>Maastricht</t>
  </si>
  <si>
    <t>MST</t>
  </si>
  <si>
    <t>5.77014, 50.911701</t>
  </si>
  <si>
    <t>NL-OV</t>
  </si>
  <si>
    <t>EHEH</t>
  </si>
  <si>
    <t>Eindhoven Airport</t>
  </si>
  <si>
    <t>Eindhoven</t>
  </si>
  <si>
    <t>EIN</t>
  </si>
  <si>
    <t>5.37452983856, 51.4500999451</t>
  </si>
  <si>
    <t>EHGG</t>
  </si>
  <si>
    <t>Eelde Airport</t>
  </si>
  <si>
    <t>NL-DR</t>
  </si>
  <si>
    <t>Groningen</t>
  </si>
  <si>
    <t>GRQ</t>
  </si>
  <si>
    <t>6.57944011688, 53.1197013855</t>
  </si>
  <si>
    <t>EHGR</t>
  </si>
  <si>
    <t>Gilze Rijen Air Base</t>
  </si>
  <si>
    <t>Breda</t>
  </si>
  <si>
    <t>GLZ</t>
  </si>
  <si>
    <t>4.931829929351807, 51.56740188598633</t>
  </si>
  <si>
    <t>NL-ZH</t>
  </si>
  <si>
    <t>EHKD</t>
  </si>
  <si>
    <t>De Kooy Airport</t>
  </si>
  <si>
    <t>Den Helder</t>
  </si>
  <si>
    <t>DHR</t>
  </si>
  <si>
    <t>4.780620098114014, 52.92340087890625</t>
  </si>
  <si>
    <t>EHLE</t>
  </si>
  <si>
    <t>Lelystad Airport</t>
  </si>
  <si>
    <t>NL-FL</t>
  </si>
  <si>
    <t>Lelystad</t>
  </si>
  <si>
    <t>LEY</t>
  </si>
  <si>
    <t>5.52722, 52.4603</t>
  </si>
  <si>
    <t>EHLW</t>
  </si>
  <si>
    <t>Leeuwarden Air Base</t>
  </si>
  <si>
    <t>Leeuwarden</t>
  </si>
  <si>
    <t>LWR</t>
  </si>
  <si>
    <t>5.760560035705566, 53.228599548339844</t>
  </si>
  <si>
    <t>EHRD</t>
  </si>
  <si>
    <t>Rotterdam The Hague Airport</t>
  </si>
  <si>
    <t>Rotterdam</t>
  </si>
  <si>
    <t>RTM</t>
  </si>
  <si>
    <t>4.43722, 51.956902</t>
  </si>
  <si>
    <t>EHSB</t>
  </si>
  <si>
    <t>Soesterberg Air Base</t>
  </si>
  <si>
    <t>NL-UT</t>
  </si>
  <si>
    <t>Soesterberg</t>
  </si>
  <si>
    <t>UTC</t>
  </si>
  <si>
    <t>5.27619, 52.1273</t>
  </si>
  <si>
    <t>EHTW</t>
  </si>
  <si>
    <t>Twente Airport</t>
  </si>
  <si>
    <t>Enschede</t>
  </si>
  <si>
    <t>ENS</t>
  </si>
  <si>
    <t>6.889167, 52.275833</t>
  </si>
  <si>
    <t>EHVB</t>
  </si>
  <si>
    <t>Valkenburg Naval Air Base</t>
  </si>
  <si>
    <t>Leiden</t>
  </si>
  <si>
    <t>LID</t>
  </si>
  <si>
    <t>4.41794013977, 52.166099548300004</t>
  </si>
  <si>
    <t>EHWO</t>
  </si>
  <si>
    <t>Woensdrecht Air Base</t>
  </si>
  <si>
    <t>Bergen Op Zoom</t>
  </si>
  <si>
    <t>WOE</t>
  </si>
  <si>
    <t>4.34203, 51.4491</t>
  </si>
  <si>
    <t>IE</t>
  </si>
  <si>
    <t>IE-D</t>
  </si>
  <si>
    <t>EIBN</t>
  </si>
  <si>
    <t>Bantry Aerodrome</t>
  </si>
  <si>
    <t>IE-C</t>
  </si>
  <si>
    <t>Bantry</t>
  </si>
  <si>
    <t>BYT</t>
  </si>
  <si>
    <t>-9.484169960021973, 51.66859817504883</t>
  </si>
  <si>
    <t>EIBT</t>
  </si>
  <si>
    <t>Belmullet Aerodrome</t>
  </si>
  <si>
    <t>IE-MO</t>
  </si>
  <si>
    <t>Belmullet</t>
  </si>
  <si>
    <t>BLY</t>
  </si>
  <si>
    <t>-10.0307998657, 54.2228012085</t>
  </si>
  <si>
    <t>EICA</t>
  </si>
  <si>
    <t>Connemara Regional Airport</t>
  </si>
  <si>
    <t>IE-G</t>
  </si>
  <si>
    <t>Inverin</t>
  </si>
  <si>
    <t>NNR</t>
  </si>
  <si>
    <t>-9.467780113220215, 53.23030090332031</t>
  </si>
  <si>
    <t>EICB</t>
  </si>
  <si>
    <t>Castlebar Airport</t>
  </si>
  <si>
    <t>Castlebar</t>
  </si>
  <si>
    <t>CLB</t>
  </si>
  <si>
    <t>-9.28037, 53.8484</t>
  </si>
  <si>
    <t>EICK</t>
  </si>
  <si>
    <t>Cork Airport</t>
  </si>
  <si>
    <t>Cork</t>
  </si>
  <si>
    <t>ORK</t>
  </si>
  <si>
    <t>-8.491109848022461, 51.84130096435547</t>
  </si>
  <si>
    <t>EICM</t>
  </si>
  <si>
    <t>Galway Airport</t>
  </si>
  <si>
    <t>Galway</t>
  </si>
  <si>
    <t>GWY</t>
  </si>
  <si>
    <t>-8.941590309143066, 53.300201416015625</t>
  </si>
  <si>
    <t>EIDL</t>
  </si>
  <si>
    <t>Donegal Airport</t>
  </si>
  <si>
    <t>IE-DL</t>
  </si>
  <si>
    <t>Donegal</t>
  </si>
  <si>
    <t>CFN</t>
  </si>
  <si>
    <t>-8.340999603271484, 55.0442008972168</t>
  </si>
  <si>
    <t>EIDW</t>
  </si>
  <si>
    <t>Dublin Airport</t>
  </si>
  <si>
    <t>DUB</t>
  </si>
  <si>
    <t>-6.27007, 53.421299</t>
  </si>
  <si>
    <t>EIIM</t>
  </si>
  <si>
    <t>Inishmore Aerodrome</t>
  </si>
  <si>
    <t>IOR</t>
  </si>
  <si>
    <t>-9.653610229492188, 53.1067008972168</t>
  </si>
  <si>
    <t>EIIR</t>
  </si>
  <si>
    <t>Inisheer Aerodrome</t>
  </si>
  <si>
    <t>INQ</t>
  </si>
  <si>
    <t>-9.510899543762207, 53.064701080322266</t>
  </si>
  <si>
    <t>EIKK</t>
  </si>
  <si>
    <t>Kilkenny Airport</t>
  </si>
  <si>
    <t>IE-KK</t>
  </si>
  <si>
    <t>Kilkenny</t>
  </si>
  <si>
    <t>KKY</t>
  </si>
  <si>
    <t>-7.296110153198242, 52.65079879760742</t>
  </si>
  <si>
    <t>EIKN</t>
  </si>
  <si>
    <t>Ireland West Knock Airport</t>
  </si>
  <si>
    <t>NOC</t>
  </si>
  <si>
    <t>-8.818490028381348, 53.910301208496094</t>
  </si>
  <si>
    <t>EIKY</t>
  </si>
  <si>
    <t>Kerry Airport</t>
  </si>
  <si>
    <t>IE-KY</t>
  </si>
  <si>
    <t>KIR</t>
  </si>
  <si>
    <t>-9.52377986907959, 52.18090057373047</t>
  </si>
  <si>
    <t>EILT</t>
  </si>
  <si>
    <t>Letterkenny Airfield</t>
  </si>
  <si>
    <t>Letterkenny</t>
  </si>
  <si>
    <t>LTR</t>
  </si>
  <si>
    <t>-7.67283, 54.951302</t>
  </si>
  <si>
    <t>EIMN</t>
  </si>
  <si>
    <t>Inishmaan Aerodrome</t>
  </si>
  <si>
    <t>IIA</t>
  </si>
  <si>
    <t>-9.568059921264648, 53.09299850463867</t>
  </si>
  <si>
    <t>IE-CE</t>
  </si>
  <si>
    <t>EINN</t>
  </si>
  <si>
    <t>Shannon Airport</t>
  </si>
  <si>
    <t>SNN</t>
  </si>
  <si>
    <t>-8.92482, 52.702</t>
  </si>
  <si>
    <t>EISG</t>
  </si>
  <si>
    <t>Sligo Airport</t>
  </si>
  <si>
    <t>IE-SO</t>
  </si>
  <si>
    <t>Sligo</t>
  </si>
  <si>
    <t>SXL</t>
  </si>
  <si>
    <t>-8.5992097854614, 54.280200958252</t>
  </si>
  <si>
    <t>EIWF</t>
  </si>
  <si>
    <t>Waterford Airport</t>
  </si>
  <si>
    <t>IE-WD</t>
  </si>
  <si>
    <t>WAT</t>
  </si>
  <si>
    <t>-7.0869598388671875, 52.187198638916016</t>
  </si>
  <si>
    <t>EJN</t>
  </si>
  <si>
    <t>Ejin Banner-Taolai Airport</t>
  </si>
  <si>
    <t>Ejin Banner</t>
  </si>
  <si>
    <t>ZBEN</t>
  </si>
  <si>
    <t>101.0005, 42.0155</t>
  </si>
  <si>
    <t>EJT</t>
  </si>
  <si>
    <t>Enejit Airport</t>
  </si>
  <si>
    <t>MH-MIL</t>
  </si>
  <si>
    <t>Enejit Island</t>
  </si>
  <si>
    <t>171.9846, 6.0404</t>
  </si>
  <si>
    <t>Aarhus</t>
  </si>
  <si>
    <t>EKAH</t>
  </si>
  <si>
    <t>Aarhus Airport</t>
  </si>
  <si>
    <t>AAR</t>
  </si>
  <si>
    <t>10.619000434899998, 56.2999992371</t>
  </si>
  <si>
    <t>EKBI</t>
  </si>
  <si>
    <t>Billund Airport</t>
  </si>
  <si>
    <t>Billund</t>
  </si>
  <si>
    <t>9.15178012848, 55.7402992249</t>
  </si>
  <si>
    <t>EKCH</t>
  </si>
  <si>
    <t>Copenhagen Kastrup Airport</t>
  </si>
  <si>
    <t>CPH</t>
  </si>
  <si>
    <t>12.656000137329, 55.617900848389</t>
  </si>
  <si>
    <t>EKEB</t>
  </si>
  <si>
    <t>Esbjerg Airport</t>
  </si>
  <si>
    <t>Esbjerg</t>
  </si>
  <si>
    <t>EBJ</t>
  </si>
  <si>
    <t>8.5534, 55.525902</t>
  </si>
  <si>
    <t>FO</t>
  </si>
  <si>
    <t>FO-U-A</t>
  </si>
  <si>
    <t>EKKA</t>
  </si>
  <si>
    <t>Karup Airport</t>
  </si>
  <si>
    <t>Karup</t>
  </si>
  <si>
    <t>KRP</t>
  </si>
  <si>
    <t>9.124629974365234, 56.29750061035156</t>
  </si>
  <si>
    <t>EKLS</t>
  </si>
  <si>
    <t>BYR</t>
  </si>
  <si>
    <t>11.000100135803223, 57.277198791503906</t>
  </si>
  <si>
    <t>EKMB</t>
  </si>
  <si>
    <t>Lolland Falster Maribo Airport</t>
  </si>
  <si>
    <t>Lolland Falster / Maribo</t>
  </si>
  <si>
    <t>MRW</t>
  </si>
  <si>
    <t>11.4401, 54.699299</t>
  </si>
  <si>
    <t>EKOD</t>
  </si>
  <si>
    <t>Odense Airport</t>
  </si>
  <si>
    <t>Odense</t>
  </si>
  <si>
    <t>ODE</t>
  </si>
  <si>
    <t>10.330900192260742, 55.47669982910156</t>
  </si>
  <si>
    <t>EKRK</t>
  </si>
  <si>
    <t>Copenhagen Roskilde Airport</t>
  </si>
  <si>
    <t>RKE</t>
  </si>
  <si>
    <t>12.131400108337402, 55.585601806640625</t>
  </si>
  <si>
    <t>EKRN</t>
  </si>
  <si>
    <t>Bornholm Airport</t>
  </si>
  <si>
    <t>RNN</t>
  </si>
  <si>
    <t>14.759599685668945, 55.06330108642578</t>
  </si>
  <si>
    <t>EKSB</t>
  </si>
  <si>
    <t>SGD</t>
  </si>
  <si>
    <t>9.791729927062988, 54.96440124511719</t>
  </si>
  <si>
    <t>EKSN</t>
  </si>
  <si>
    <t>Sindal Airport</t>
  </si>
  <si>
    <t>Sindal</t>
  </si>
  <si>
    <t>CNL</t>
  </si>
  <si>
    <t>10.2294, 57.503502</t>
  </si>
  <si>
    <t>EKSP</t>
  </si>
  <si>
    <t>Skrydstrup Air Base</t>
  </si>
  <si>
    <t>Vojens</t>
  </si>
  <si>
    <t>SKS</t>
  </si>
  <si>
    <t>9.26702, 55.221048</t>
  </si>
  <si>
    <t>EKSV</t>
  </si>
  <si>
    <t>Skive Airport</t>
  </si>
  <si>
    <t>Skive</t>
  </si>
  <si>
    <t>SQW</t>
  </si>
  <si>
    <t>9.172980308532715, 56.550201416015625</t>
  </si>
  <si>
    <t>EKTS</t>
  </si>
  <si>
    <t>Thisted Airport</t>
  </si>
  <si>
    <t>Thisted</t>
  </si>
  <si>
    <t>TED</t>
  </si>
  <si>
    <t>8.705220222473145, 57.06880187988281</t>
  </si>
  <si>
    <t>EKVG</t>
  </si>
  <si>
    <t>Vagar Airport</t>
  </si>
  <si>
    <t>Vagar</t>
  </si>
  <si>
    <t>-7.277219772338867, 62.0635986328125</t>
  </si>
  <si>
    <t>EKVJ</t>
  </si>
  <si>
    <t>Stauning Airport</t>
  </si>
  <si>
    <t>STA</t>
  </si>
  <si>
    <t>8.353910446166992, 55.9901008605957</t>
  </si>
  <si>
    <t>EKYT</t>
  </si>
  <si>
    <t>Aalborg Airport</t>
  </si>
  <si>
    <t>Aalborg</t>
  </si>
  <si>
    <t>AAL</t>
  </si>
  <si>
    <t>9.84924316406, 57.0927589138</t>
  </si>
  <si>
    <t>EK_4</t>
  </si>
  <si>
    <t>-</t>
  </si>
  <si>
    <t>11.375, 55.035</t>
  </si>
  <si>
    <t>ELLX</t>
  </si>
  <si>
    <t>Luxembourg-Findel International Airport</t>
  </si>
  <si>
    <t>LU</t>
  </si>
  <si>
    <t>LU-L</t>
  </si>
  <si>
    <t>Luxembourg</t>
  </si>
  <si>
    <t>LUX</t>
  </si>
  <si>
    <t>6.2044444, 49.6233333</t>
  </si>
  <si>
    <t>EMR</t>
  </si>
  <si>
    <t>El Mirador Heliport</t>
  </si>
  <si>
    <t>GT</t>
  </si>
  <si>
    <t>GT-PE</t>
  </si>
  <si>
    <t>-89.924916, 17.752077</t>
  </si>
  <si>
    <t>NO</t>
  </si>
  <si>
    <t>NO-04</t>
  </si>
  <si>
    <t>NO-06</t>
  </si>
  <si>
    <t>ENAL</t>
  </si>
  <si>
    <t>NO-15</t>
  </si>
  <si>
    <t>AES</t>
  </si>
  <si>
    <t>6.119699954986572, 62.5625</t>
  </si>
  <si>
    <t>ENAN</t>
  </si>
  <si>
    <t>NO-18</t>
  </si>
  <si>
    <t>Andenes</t>
  </si>
  <si>
    <t>ANX</t>
  </si>
  <si>
    <t>16.144199371338, 69.292503356934</t>
  </si>
  <si>
    <t>NO-21</t>
  </si>
  <si>
    <t>ENAT</t>
  </si>
  <si>
    <t>Alta Airport</t>
  </si>
  <si>
    <t>NO-20</t>
  </si>
  <si>
    <t>Alta</t>
  </si>
  <si>
    <t>ALF</t>
  </si>
  <si>
    <t>23.371700286865, 69.976097106934</t>
  </si>
  <si>
    <t>NO-12</t>
  </si>
  <si>
    <t>ENBL</t>
  </si>
  <si>
    <t>NO-14</t>
  </si>
  <si>
    <t>FDE</t>
  </si>
  <si>
    <t>5.7569398880005, 61.391101837158</t>
  </si>
  <si>
    <t>ENBN</t>
  </si>
  <si>
    <t>BNN</t>
  </si>
  <si>
    <t>12.217499732971, 65.461097717285</t>
  </si>
  <si>
    <t>ENBO</t>
  </si>
  <si>
    <t>BOO</t>
  </si>
  <si>
    <t>14.365300178527832, 67.26920318603516</t>
  </si>
  <si>
    <t>ENBR</t>
  </si>
  <si>
    <t>Bergen Airport Flesland</t>
  </si>
  <si>
    <t>BGO</t>
  </si>
  <si>
    <t>5.218140125, 60.29339981</t>
  </si>
  <si>
    <t>ENBS</t>
  </si>
  <si>
    <t>BJF</t>
  </si>
  <si>
    <t>29.691400527954, 70.60050201416</t>
  </si>
  <si>
    <t>ENBV</t>
  </si>
  <si>
    <t>BVG</t>
  </si>
  <si>
    <t>29.034201, 70.871399</t>
  </si>
  <si>
    <t>ENCN</t>
  </si>
  <si>
    <t>Kristiansand Airport</t>
  </si>
  <si>
    <t>NO-10</t>
  </si>
  <si>
    <t>Kjevik</t>
  </si>
  <si>
    <t>KRS</t>
  </si>
  <si>
    <t>8.08537, 58.204201</t>
  </si>
  <si>
    <t>NO-05</t>
  </si>
  <si>
    <t>ENDI</t>
  </si>
  <si>
    <t>Geilo Airport Dagali</t>
  </si>
  <si>
    <t>Dagali</t>
  </si>
  <si>
    <t>DLD</t>
  </si>
  <si>
    <t>8.518349647521973, 60.417301177978516</t>
  </si>
  <si>
    <t>ENDU</t>
  </si>
  <si>
    <t>Bardufoss Airport</t>
  </si>
  <si>
    <t>NO-19</t>
  </si>
  <si>
    <t>BDU</t>
  </si>
  <si>
    <t>18.540399551392, 69.055801391602</t>
  </si>
  <si>
    <t>ENEV</t>
  </si>
  <si>
    <t>Harstad/Narvik Airport, Evenes</t>
  </si>
  <si>
    <t>Evenes</t>
  </si>
  <si>
    <t>EVE</t>
  </si>
  <si>
    <t>16.678100585938, 68.491302490234</t>
  </si>
  <si>
    <t>NO-16</t>
  </si>
  <si>
    <t>ENFB</t>
  </si>
  <si>
    <t>Oslo, Fornebu Airport</t>
  </si>
  <si>
    <t>NO-03</t>
  </si>
  <si>
    <t>Oslo</t>
  </si>
  <si>
    <t>FBU</t>
  </si>
  <si>
    <t>10.617199897766113, 59.89580154418945</t>
  </si>
  <si>
    <t>ENFG</t>
  </si>
  <si>
    <t>Leirin Airport</t>
  </si>
  <si>
    <t>VDB</t>
  </si>
  <si>
    <t>9.2880601882935, 61.015598297119</t>
  </si>
  <si>
    <t>ENFL</t>
  </si>
  <si>
    <t>5.0247201919556, 61.583599090576</t>
  </si>
  <si>
    <t>NO-08</t>
  </si>
  <si>
    <t>ENGM</t>
  </si>
  <si>
    <t>Oslo Gardermoen Airport</t>
  </si>
  <si>
    <t>NO-02</t>
  </si>
  <si>
    <t>OSL</t>
  </si>
  <si>
    <t>11.100399971008, 60.193901062012</t>
  </si>
  <si>
    <t>NO-17</t>
  </si>
  <si>
    <t>ENHA</t>
  </si>
  <si>
    <t>Stafsberg Airport</t>
  </si>
  <si>
    <t>Hamar</t>
  </si>
  <si>
    <t>HMR</t>
  </si>
  <si>
    <t>11.067999839782715, 60.81809997558594</t>
  </si>
  <si>
    <t>ENHD</t>
  </si>
  <si>
    <t>Haugesund Airport</t>
  </si>
  <si>
    <t>NO-11</t>
  </si>
  <si>
    <t>5.2083601951599, 59.34529876709</t>
  </si>
  <si>
    <t>ENHF</t>
  </si>
  <si>
    <t>Hammerfest Airport</t>
  </si>
  <si>
    <t>Hammerfest</t>
  </si>
  <si>
    <t>HFT</t>
  </si>
  <si>
    <t>23.668600082397, 70.679702758789</t>
  </si>
  <si>
    <t>ENHK</t>
  </si>
  <si>
    <t>Hasvik Airport</t>
  </si>
  <si>
    <t>Hasvik</t>
  </si>
  <si>
    <t>22.139699935913, 70.486701965332</t>
  </si>
  <si>
    <t>ENHV</t>
  </si>
  <si>
    <t>Valan Airport</t>
  </si>
  <si>
    <t>HVG</t>
  </si>
  <si>
    <t>25.983600616455, 71.009696960449</t>
  </si>
  <si>
    <t>NO-07</t>
  </si>
  <si>
    <t>ENKA</t>
  </si>
  <si>
    <t>Kautokeino Air Base</t>
  </si>
  <si>
    <t>QKX</t>
  </si>
  <si>
    <t>23.034000396728516, 69.04029846191406</t>
  </si>
  <si>
    <t>ENKB</t>
  </si>
  <si>
    <t>Kristiansund Airport (Kvernberget)</t>
  </si>
  <si>
    <t>Kvernberget</t>
  </si>
  <si>
    <t>KSU</t>
  </si>
  <si>
    <t>7.824520111084, 63.111801147461</t>
  </si>
  <si>
    <t>ENKL</t>
  </si>
  <si>
    <t>Gol Airport</t>
  </si>
  <si>
    <t>Klanten flyplass</t>
  </si>
  <si>
    <t>GLL</t>
  </si>
  <si>
    <t>9.048672, 60.791066</t>
  </si>
  <si>
    <t>ENKR</t>
  </si>
  <si>
    <t>Kirkenes</t>
  </si>
  <si>
    <t>KKN</t>
  </si>
  <si>
    <t>29.891300201416, 69.725799560547</t>
  </si>
  <si>
    <t>ENLI</t>
  </si>
  <si>
    <t>Lista Airport</t>
  </si>
  <si>
    <t>Farsund</t>
  </si>
  <si>
    <t>FAN</t>
  </si>
  <si>
    <t>6.626049995422363, 58.0994987487793</t>
  </si>
  <si>
    <t>ENLK</t>
  </si>
  <si>
    <t>Leknes Airport</t>
  </si>
  <si>
    <t>Leknes</t>
  </si>
  <si>
    <t>LKN</t>
  </si>
  <si>
    <t>13.609399795532, 68.152496337891</t>
  </si>
  <si>
    <t>ENMH</t>
  </si>
  <si>
    <t>Mehamn Airport</t>
  </si>
  <si>
    <t>Mehamn</t>
  </si>
  <si>
    <t>MEH</t>
  </si>
  <si>
    <t>27.826700210571, 71.02970123291</t>
  </si>
  <si>
    <t>ENML</t>
  </si>
  <si>
    <t>Molde Airport</t>
  </si>
  <si>
    <t>MOL</t>
  </si>
  <si>
    <t>7.2624998092651, 62.744701385498</t>
  </si>
  <si>
    <t>ENMS</t>
  </si>
  <si>
    <t>MJF</t>
  </si>
  <si>
    <t>13.214900016785, 65.783996582031</t>
  </si>
  <si>
    <t>ENNA</t>
  </si>
  <si>
    <t>Banak Airport</t>
  </si>
  <si>
    <t>Lakselv</t>
  </si>
  <si>
    <t>LKL</t>
  </si>
  <si>
    <t>24.973499298096, 70.068801879883</t>
  </si>
  <si>
    <t>Namsos</t>
  </si>
  <si>
    <t>ENNK</t>
  </si>
  <si>
    <t>Narvik Framnes Airport</t>
  </si>
  <si>
    <t>Narvik</t>
  </si>
  <si>
    <t>NVK</t>
  </si>
  <si>
    <t>17.386699676514, 68.436897277832</t>
  </si>
  <si>
    <t>ENNM</t>
  </si>
  <si>
    <t>OSY</t>
  </si>
  <si>
    <t>11.57859992981, 64.472198486328</t>
  </si>
  <si>
    <t>ENNO</t>
  </si>
  <si>
    <t>Notodden Airport</t>
  </si>
  <si>
    <t>Notodden</t>
  </si>
  <si>
    <t>NTB</t>
  </si>
  <si>
    <t>9.21222, 59.565701</t>
  </si>
  <si>
    <t>ENOL</t>
  </si>
  <si>
    <t>OLA</t>
  </si>
  <si>
    <t>9.604000091552734, 63.69889831542969</t>
  </si>
  <si>
    <t>ENOV</t>
  </si>
  <si>
    <t>HOV</t>
  </si>
  <si>
    <t>6.0741000175476, 62.180000305176</t>
  </si>
  <si>
    <t>ENRA</t>
  </si>
  <si>
    <t>Mo i Rana</t>
  </si>
  <si>
    <t>MQN</t>
  </si>
  <si>
    <t>14.301400184631, 66.363899230957</t>
  </si>
  <si>
    <t>NO-01</t>
  </si>
  <si>
    <t>ENRM</t>
  </si>
  <si>
    <t>RVK</t>
  </si>
  <si>
    <t>11.14610004425, 64.838302612305</t>
  </si>
  <si>
    <t>ENRO</t>
  </si>
  <si>
    <t>RRS</t>
  </si>
  <si>
    <t>11.342300415039, 62.578399658203</t>
  </si>
  <si>
    <t>ENRS</t>
  </si>
  <si>
    <t>RET</t>
  </si>
  <si>
    <t>12.103300094604, 67.527801513672</t>
  </si>
  <si>
    <t>Trondheim</t>
  </si>
  <si>
    <t>ENRY</t>
  </si>
  <si>
    <t>Moss Airport, Rygge</t>
  </si>
  <si>
    <t>RYG</t>
  </si>
  <si>
    <t>10.785439, 59.378817</t>
  </si>
  <si>
    <t>ENSB</t>
  </si>
  <si>
    <t>Svalbard Airport, Longyear</t>
  </si>
  <si>
    <t>Longyearbyen</t>
  </si>
  <si>
    <t>LYR</t>
  </si>
  <si>
    <t>15.465600013733, 78.246101379395</t>
  </si>
  <si>
    <t>ENSD</t>
  </si>
  <si>
    <t>Sandane Airport (Anda)</t>
  </si>
  <si>
    <t>Sandane</t>
  </si>
  <si>
    <t>SDN</t>
  </si>
  <si>
    <t>6.1058301925659, 61.830001831055</t>
  </si>
  <si>
    <t>ENSG</t>
  </si>
  <si>
    <t>Sogndal Airport</t>
  </si>
  <si>
    <t>Sogndal</t>
  </si>
  <si>
    <t>SOG</t>
  </si>
  <si>
    <t>7.13778, 61.156101</t>
  </si>
  <si>
    <t>ENSH</t>
  </si>
  <si>
    <t>SVJ</t>
  </si>
  <si>
    <t>14.669199943542, 68.243301391602</t>
  </si>
  <si>
    <t>ENSK</t>
  </si>
  <si>
    <t>Stokmarknes Skagen Airport</t>
  </si>
  <si>
    <t>Hadsel</t>
  </si>
  <si>
    <t>SKN</t>
  </si>
  <si>
    <t>15.033416748047, 68.578826904297</t>
  </si>
  <si>
    <t>ENSN</t>
  </si>
  <si>
    <t>Skien Airport</t>
  </si>
  <si>
    <t>Geiteryggen</t>
  </si>
  <si>
    <t>SKE</t>
  </si>
  <si>
    <t>9.566940307617188, 59.185001373291016</t>
  </si>
  <si>
    <t>ENSO</t>
  </si>
  <si>
    <t>Stord Airport</t>
  </si>
  <si>
    <t>Leirvik</t>
  </si>
  <si>
    <t>SRP</t>
  </si>
  <si>
    <t>5.340849876403809, 59.791900634765625</t>
  </si>
  <si>
    <t>ENSR</t>
  </si>
  <si>
    <t>SOJ</t>
  </si>
  <si>
    <t>20.959400177002, 69.786796569824</t>
  </si>
  <si>
    <t>ENSS</t>
  </si>
  <si>
    <t>VAW</t>
  </si>
  <si>
    <t>31.044900894165, 70.355400085449</t>
  </si>
  <si>
    <t>ENST</t>
  </si>
  <si>
    <t>Alstahaug</t>
  </si>
  <si>
    <t>SSJ</t>
  </si>
  <si>
    <t>12.468899726868, 65.956802368164</t>
  </si>
  <si>
    <t>Stavanger</t>
  </si>
  <si>
    <t>ENTC</t>
  </si>
  <si>
    <t>18.918899536132812, 69.68329620361328</t>
  </si>
  <si>
    <t>ENTO</t>
  </si>
  <si>
    <t>Sandefjord Airport, Torp</t>
  </si>
  <si>
    <t>Torp</t>
  </si>
  <si>
    <t>TRF</t>
  </si>
  <si>
    <t>10.258600235, 59.1866989136</t>
  </si>
  <si>
    <t>ENVA</t>
  </si>
  <si>
    <t>TRD</t>
  </si>
  <si>
    <t>10.9239998, 63.4578018</t>
  </si>
  <si>
    <t>ENVD</t>
  </si>
  <si>
    <t>VDS</t>
  </si>
  <si>
    <t>29.844699859619, 70.065299987793</t>
  </si>
  <si>
    <t>ENVR</t>
  </si>
  <si>
    <t>VRY</t>
  </si>
  <si>
    <t>12.727257, 67.654555</t>
  </si>
  <si>
    <t>ENZV</t>
  </si>
  <si>
    <t>Stavanger Airport Sola</t>
  </si>
  <si>
    <t>SVG</t>
  </si>
  <si>
    <t>5.6377801895, 58.876701354</t>
  </si>
  <si>
    <t>PL</t>
  </si>
  <si>
    <t>PL-PK</t>
  </si>
  <si>
    <t>PL-SL</t>
  </si>
  <si>
    <t>PL-WN</t>
  </si>
  <si>
    <t>PL-MZ</t>
  </si>
  <si>
    <t>PL-KP</t>
  </si>
  <si>
    <t>Bydgoszcz</t>
  </si>
  <si>
    <t>EPBP</t>
  </si>
  <si>
    <t>PL-LU</t>
  </si>
  <si>
    <t>BXP</t>
  </si>
  <si>
    <t>23.1325278, 52.00078</t>
  </si>
  <si>
    <t>PL-ZP</t>
  </si>
  <si>
    <t>EPBY</t>
  </si>
  <si>
    <t>Bydgoszcz Ignacy Jan Paderewski Airport</t>
  </si>
  <si>
    <t>BZG</t>
  </si>
  <si>
    <t>17.9776992798, 53.096801757799994</t>
  </si>
  <si>
    <t>PL-PM</t>
  </si>
  <si>
    <t>EPCH</t>
  </si>
  <si>
    <t>EPRU</t>
  </si>
  <si>
    <t>CZW</t>
  </si>
  <si>
    <t>19.2047, 50.884998</t>
  </si>
  <si>
    <t>EPGD</t>
  </si>
  <si>
    <t>GDN</t>
  </si>
  <si>
    <t>18.46619987487793, 54.377601623535156</t>
  </si>
  <si>
    <t>PL-DS</t>
  </si>
  <si>
    <t>PL-WP</t>
  </si>
  <si>
    <t>PL-MA</t>
  </si>
  <si>
    <t>EPKK</t>
  </si>
  <si>
    <t>KRK</t>
  </si>
  <si>
    <t>19.7848, 50.077702</t>
  </si>
  <si>
    <t>EPKO</t>
  </si>
  <si>
    <t>Koszalin Zegrze Pomorskie</t>
  </si>
  <si>
    <t>Zegrze Pomorskie</t>
  </si>
  <si>
    <t>EPKZ</t>
  </si>
  <si>
    <t>OSZ</t>
  </si>
  <si>
    <t>16.2656, 54.0425</t>
  </si>
  <si>
    <t>EPKT</t>
  </si>
  <si>
    <t>Katowice International Airport</t>
  </si>
  <si>
    <t>Katowice</t>
  </si>
  <si>
    <t>KTW</t>
  </si>
  <si>
    <t>19.08, 50.4743</t>
  </si>
  <si>
    <t>EPKW</t>
  </si>
  <si>
    <t>Bielsko-Bialo Kaniow Airfield</t>
  </si>
  <si>
    <t>Czechowice-Dziedzice</t>
  </si>
  <si>
    <t>QEO</t>
  </si>
  <si>
    <t>19.021999359099997, 49.9399986267</t>
  </si>
  <si>
    <t>PL-LD</t>
  </si>
  <si>
    <t>EPLL</t>
  </si>
  <si>
    <t>LCJ</t>
  </si>
  <si>
    <t>19.3980998993, 51.721900939899996</t>
  </si>
  <si>
    <t>EPMO</t>
  </si>
  <si>
    <t>Modlin Airport</t>
  </si>
  <si>
    <t>WMI</t>
  </si>
  <si>
    <t>20.6518, 52.451099</t>
  </si>
  <si>
    <t>Olsztyn</t>
  </si>
  <si>
    <t>EPOK</t>
  </si>
  <si>
    <t>Oksywie Military Air Base</t>
  </si>
  <si>
    <t>Gdynia</t>
  </si>
  <si>
    <t>QYD</t>
  </si>
  <si>
    <t>18.51720047, 54.57970047</t>
  </si>
  <si>
    <t>EPPO</t>
  </si>
  <si>
    <t>POZ</t>
  </si>
  <si>
    <t>16.8262996674, 52.421001434299995</t>
  </si>
  <si>
    <t>EPRA</t>
  </si>
  <si>
    <t>Radom Airport</t>
  </si>
  <si>
    <t>Radom</t>
  </si>
  <si>
    <t>RDO</t>
  </si>
  <si>
    <t>21.213300705, 51.3891983032</t>
  </si>
  <si>
    <t>EPRZ</t>
  </si>
  <si>
    <t>RZE</t>
  </si>
  <si>
    <t>22.018999, 50.110001</t>
  </si>
  <si>
    <t>EPSC</t>
  </si>
  <si>
    <t>Goleniow</t>
  </si>
  <si>
    <t>SZZ</t>
  </si>
  <si>
    <t>14.902199745199999, 53.584701538100006</t>
  </si>
  <si>
    <t>EPSK</t>
  </si>
  <si>
    <t>Redzikowo Air Base</t>
  </si>
  <si>
    <t>OSP</t>
  </si>
  <si>
    <t>17.107500076293945, 54.47890090942383</t>
  </si>
  <si>
    <t>Lublin</t>
  </si>
  <si>
    <t>EPSY</t>
  </si>
  <si>
    <t>Olsztyn-Mazury Airport</t>
  </si>
  <si>
    <t>SZY</t>
  </si>
  <si>
    <t>20.9377, 53.481899</t>
  </si>
  <si>
    <t>EPWA</t>
  </si>
  <si>
    <t>Warsaw Chopin Airport</t>
  </si>
  <si>
    <t>WAW</t>
  </si>
  <si>
    <t>20.967100143399996, 52.1656990051</t>
  </si>
  <si>
    <t>EPWR</t>
  </si>
  <si>
    <t>WRO</t>
  </si>
  <si>
    <t>16.885799408, 51.1026992798</t>
  </si>
  <si>
    <t>EPZG</t>
  </si>
  <si>
    <t>PL-LB</t>
  </si>
  <si>
    <t>Babimost</t>
  </si>
  <si>
    <t>IEG</t>
  </si>
  <si>
    <t>15.7986001968, 52.138500213600004</t>
  </si>
  <si>
    <t>ER</t>
  </si>
  <si>
    <t>ER-SK</t>
  </si>
  <si>
    <t>Erdenet Airport</t>
  </si>
  <si>
    <t>MN</t>
  </si>
  <si>
    <t>MN-035</t>
  </si>
  <si>
    <t>Erdenet</t>
  </si>
  <si>
    <t>104.150555556, 48.9830555556</t>
  </si>
  <si>
    <t>ES-AN</t>
  </si>
  <si>
    <t>ES-CS</t>
  </si>
  <si>
    <t>ES-M</t>
  </si>
  <si>
    <t>Salamanca</t>
  </si>
  <si>
    <t>Albacete</t>
  </si>
  <si>
    <t>ES-EX</t>
  </si>
  <si>
    <t>ES-NA</t>
  </si>
  <si>
    <t>ES-CT</t>
  </si>
  <si>
    <t>ES-V</t>
  </si>
  <si>
    <t>PT</t>
  </si>
  <si>
    <t>PT-02</t>
  </si>
  <si>
    <t>ES-GE</t>
  </si>
  <si>
    <t>ES-MU</t>
  </si>
  <si>
    <t>ES-CL</t>
  </si>
  <si>
    <t>ES-PV</t>
  </si>
  <si>
    <t>ES-O</t>
  </si>
  <si>
    <t>ES-GA</t>
  </si>
  <si>
    <t>ES-AR</t>
  </si>
  <si>
    <t>ES-CM</t>
  </si>
  <si>
    <t>ES-PM</t>
  </si>
  <si>
    <t>Sabadell</t>
  </si>
  <si>
    <t>ES-S</t>
  </si>
  <si>
    <t>ES-LO</t>
  </si>
  <si>
    <t>Zaragoza</t>
  </si>
  <si>
    <t>ES-CN</t>
  </si>
  <si>
    <t>SE</t>
  </si>
  <si>
    <t>SE-E</t>
  </si>
  <si>
    <t>SE-AB</t>
  </si>
  <si>
    <t>SE-D</t>
  </si>
  <si>
    <t>ESDF</t>
  </si>
  <si>
    <t>Ronneby Airport</t>
  </si>
  <si>
    <t>SE-K</t>
  </si>
  <si>
    <t>RNB</t>
  </si>
  <si>
    <t>15.265000343323, 56.266700744629</t>
  </si>
  <si>
    <t>SE-M</t>
  </si>
  <si>
    <t>SE-Q</t>
  </si>
  <si>
    <t>SE-G</t>
  </si>
  <si>
    <t>SE-H</t>
  </si>
  <si>
    <t>SE-N</t>
  </si>
  <si>
    <t>ESGG</t>
  </si>
  <si>
    <t>Gothenburg-Landvetter Airport</t>
  </si>
  <si>
    <t>GOT</t>
  </si>
  <si>
    <t>12.279800415039, 57.662799835205</t>
  </si>
  <si>
    <t>ESGJ</t>
  </si>
  <si>
    <t>SE-F</t>
  </si>
  <si>
    <t>JKG</t>
  </si>
  <si>
    <t>14.068699836730957, 57.757598876953125</t>
  </si>
  <si>
    <t>ESGL</t>
  </si>
  <si>
    <t>LDK</t>
  </si>
  <si>
    <t>13.1744, 58.4655</t>
  </si>
  <si>
    <t>ESGP</t>
  </si>
  <si>
    <t>Gothenburg City Airport</t>
  </si>
  <si>
    <t>11.8704, 57.7747</t>
  </si>
  <si>
    <t>ESGR</t>
  </si>
  <si>
    <t>KVB</t>
  </si>
  <si>
    <t>13.972700119018555, 58.45640182495117</t>
  </si>
  <si>
    <t>ESGT</t>
  </si>
  <si>
    <t>THN</t>
  </si>
  <si>
    <t>12.345000267028809, 58.31809997558594</t>
  </si>
  <si>
    <t>SE-S</t>
  </si>
  <si>
    <t>SE-W</t>
  </si>
  <si>
    <t>ESKK</t>
  </si>
  <si>
    <t>Karlskoga Airport</t>
  </si>
  <si>
    <t>SE-T</t>
  </si>
  <si>
    <t>KSK</t>
  </si>
  <si>
    <t>14.49590015411377, 59.34590148925781</t>
  </si>
  <si>
    <t>ESKM</t>
  </si>
  <si>
    <t>Mora Airport</t>
  </si>
  <si>
    <t>MXX</t>
  </si>
  <si>
    <t>14.5114, 60.957901</t>
  </si>
  <si>
    <t>ESKN</t>
  </si>
  <si>
    <t>Stockholm Skavsta Airport</t>
  </si>
  <si>
    <t>NYO</t>
  </si>
  <si>
    <t>16.912200927734375, 58.78860092163086</t>
  </si>
  <si>
    <t>ESKS</t>
  </si>
  <si>
    <t>ESMK</t>
  </si>
  <si>
    <t>Kristianstad Airport</t>
  </si>
  <si>
    <t>Kristianstad</t>
  </si>
  <si>
    <t>KID</t>
  </si>
  <si>
    <t>14.08549976348877, 55.92169952392578</t>
  </si>
  <si>
    <t>ESMO</t>
  </si>
  <si>
    <t>Oskarshamn Airport</t>
  </si>
  <si>
    <t>OSK</t>
  </si>
  <si>
    <t>16.497999, 57.350498</t>
  </si>
  <si>
    <t>ESMQ</t>
  </si>
  <si>
    <t>Kalmar Airport</t>
  </si>
  <si>
    <t>KLR</t>
  </si>
  <si>
    <t>16.287599563598633, 56.68550109863281</t>
  </si>
  <si>
    <t>ESMS</t>
  </si>
  <si>
    <t>MMX</t>
  </si>
  <si>
    <t>13.376197814900001, 55.536305364</t>
  </si>
  <si>
    <t>ESMT</t>
  </si>
  <si>
    <t>Halmstad Airport</t>
  </si>
  <si>
    <t>Halmstad</t>
  </si>
  <si>
    <t>12.820199966430664, 56.69110107421875</t>
  </si>
  <si>
    <t>ESMX</t>
  </si>
  <si>
    <t>VXO</t>
  </si>
  <si>
    <t>14.727999687194824, 56.929100036621094</t>
  </si>
  <si>
    <t>SE-Z</t>
  </si>
  <si>
    <t>SE-Y</t>
  </si>
  <si>
    <t>ESND</t>
  </si>
  <si>
    <t>Sveg Airport</t>
  </si>
  <si>
    <t>EVG</t>
  </si>
  <si>
    <t>14.422900199890137, 62.04779815673828</t>
  </si>
  <si>
    <t>SE-BD</t>
  </si>
  <si>
    <t>SE-X</t>
  </si>
  <si>
    <t>ESNG</t>
  </si>
  <si>
    <t>GEV</t>
  </si>
  <si>
    <t>20.814599990844727, 67.13240051269531</t>
  </si>
  <si>
    <t>ESNH</t>
  </si>
  <si>
    <t>Hudiksvall Airport</t>
  </si>
  <si>
    <t>Hudiksvall</t>
  </si>
  <si>
    <t>HUV</t>
  </si>
  <si>
    <t>17.0806999207, 61.7681007385</t>
  </si>
  <si>
    <t>ESNK</t>
  </si>
  <si>
    <t>KRF</t>
  </si>
  <si>
    <t>17.76889991760254, 63.04859924316406</t>
  </si>
  <si>
    <t>ESNL</t>
  </si>
  <si>
    <t>Lycksele Airport</t>
  </si>
  <si>
    <t>SE-AC</t>
  </si>
  <si>
    <t>LYC</t>
  </si>
  <si>
    <t>18.71619987487793, 64.54830169677734</t>
  </si>
  <si>
    <t>ESNN</t>
  </si>
  <si>
    <t>SDL</t>
  </si>
  <si>
    <t>17.443899154663086, 62.528099060058594</t>
  </si>
  <si>
    <t>ESNO</t>
  </si>
  <si>
    <t>OER</t>
  </si>
  <si>
    <t>18.989999771118164, 63.40829849243164</t>
  </si>
  <si>
    <t>ESNQ</t>
  </si>
  <si>
    <t>Kiruna Airport</t>
  </si>
  <si>
    <t>Kiruna</t>
  </si>
  <si>
    <t>KRN</t>
  </si>
  <si>
    <t>20.336799621582, 67.821998596191</t>
  </si>
  <si>
    <t>ESNS</t>
  </si>
  <si>
    <t>SFT</t>
  </si>
  <si>
    <t>21.076900482177734, 64.62480163574219</t>
  </si>
  <si>
    <t>ESNU</t>
  </si>
  <si>
    <t>UME</t>
  </si>
  <si>
    <t>20.282800674438, 63.791801452637</t>
  </si>
  <si>
    <t>ESNV</t>
  </si>
  <si>
    <t>Vilhelmina Airport</t>
  </si>
  <si>
    <t>VHM</t>
  </si>
  <si>
    <t>16.833599090576172, 64.5791015625</t>
  </si>
  <si>
    <t>ESNX</t>
  </si>
  <si>
    <t>Arvidsjaur Airport</t>
  </si>
  <si>
    <t>Arvidsjaur</t>
  </si>
  <si>
    <t>AJR</t>
  </si>
  <si>
    <t>19.28190040588379, 65.59030151367188</t>
  </si>
  <si>
    <t>ESNY</t>
  </si>
  <si>
    <t>SOO</t>
  </si>
  <si>
    <t>17.09910011291504, 61.26150131225586</t>
  </si>
  <si>
    <t>ESNZ</t>
  </si>
  <si>
    <t>OSD</t>
  </si>
  <si>
    <t>14.50030040741, 63.194400787354</t>
  </si>
  <si>
    <t>ESOE</t>
  </si>
  <si>
    <t>15.038000106811523, 59.22370147705078</t>
  </si>
  <si>
    <t>ESOH</t>
  </si>
  <si>
    <t>Hagfors Airport</t>
  </si>
  <si>
    <t>13.578900337219238, 60.02009963989258</t>
  </si>
  <si>
    <t>ESOK</t>
  </si>
  <si>
    <t>Karlstad Airport</t>
  </si>
  <si>
    <t>KSD</t>
  </si>
  <si>
    <t>13.337400436400001, 59.444698333699996</t>
  </si>
  <si>
    <t>ESOW</t>
  </si>
  <si>
    <t>SE-U</t>
  </si>
  <si>
    <t>VST</t>
  </si>
  <si>
    <t>16.63360023498535, 59.58940124511719</t>
  </si>
  <si>
    <t>ESP</t>
  </si>
  <si>
    <t>Birchwood-Pocono Airport</t>
  </si>
  <si>
    <t>East Stroudsburg</t>
  </si>
  <si>
    <t>-75.2521, 41.0643</t>
  </si>
  <si>
    <t>ESPA</t>
  </si>
  <si>
    <t>22.121999740601, 65.543800354004</t>
  </si>
  <si>
    <t>ESSA</t>
  </si>
  <si>
    <t>Stockholm-Arlanda Airport</t>
  </si>
  <si>
    <t>ARN</t>
  </si>
  <si>
    <t>17.918600082397, 59.651901245117</t>
  </si>
  <si>
    <t>ESSB</t>
  </si>
  <si>
    <t>Stockholm-Bromma Airport</t>
  </si>
  <si>
    <t>BMA</t>
  </si>
  <si>
    <t>17.941699981689453, 59.354400634765625</t>
  </si>
  <si>
    <t>Eskilstuna</t>
  </si>
  <si>
    <t>ESSD</t>
  </si>
  <si>
    <t>Borlange Airport</t>
  </si>
  <si>
    <t>BLE</t>
  </si>
  <si>
    <t>15.515199661254883, 60.422000885009766</t>
  </si>
  <si>
    <t>ESSF</t>
  </si>
  <si>
    <t>Hultsfred Airport</t>
  </si>
  <si>
    <t>15.8233, 57.525799</t>
  </si>
  <si>
    <t>ESSK</t>
  </si>
  <si>
    <t>GVX</t>
  </si>
  <si>
    <t>16.951400756835938, 60.593299865722656</t>
  </si>
  <si>
    <t>ESSL</t>
  </si>
  <si>
    <t>LPI</t>
  </si>
  <si>
    <t>15.680500030500001, 58.4062004089</t>
  </si>
  <si>
    <t>ESSP</t>
  </si>
  <si>
    <t>NRK</t>
  </si>
  <si>
    <t>16.250600814819336, 58.586299896240234</t>
  </si>
  <si>
    <t>ESST</t>
  </si>
  <si>
    <t>Torsby Airport</t>
  </si>
  <si>
    <t>TYF</t>
  </si>
  <si>
    <t>12.991299629199998, 60.1576004028</t>
  </si>
  <si>
    <t>ESSU</t>
  </si>
  <si>
    <t>Eskilstuna Airport</t>
  </si>
  <si>
    <t>EKT</t>
  </si>
  <si>
    <t>16.70840072631836, 59.35110092163086</t>
  </si>
  <si>
    <t>ESSV</t>
  </si>
  <si>
    <t>Visby Airport</t>
  </si>
  <si>
    <t>SE-I</t>
  </si>
  <si>
    <t>Visby</t>
  </si>
  <si>
    <t>VBY</t>
  </si>
  <si>
    <t>18.346200942993, 57.662799835205</t>
  </si>
  <si>
    <t>ESSW</t>
  </si>
  <si>
    <t>VVK</t>
  </si>
  <si>
    <t>16.52359962463379, 57.779998779296875</t>
  </si>
  <si>
    <t>ESTA</t>
  </si>
  <si>
    <t>AGH</t>
  </si>
  <si>
    <t>12.847100257873535, 56.29610061645508</t>
  </si>
  <si>
    <t>ESUD</t>
  </si>
  <si>
    <t>Storuman Airport</t>
  </si>
  <si>
    <t>SQO</t>
  </si>
  <si>
    <t>17.69659996032715, 64.96089935302734</t>
  </si>
  <si>
    <t>ESUE</t>
  </si>
  <si>
    <t>Idre Airport</t>
  </si>
  <si>
    <t>Idre</t>
  </si>
  <si>
    <t>IDB</t>
  </si>
  <si>
    <t>12.689399719238281, 61.86970138549805</t>
  </si>
  <si>
    <t>ESUP</t>
  </si>
  <si>
    <t>Pajala Airport</t>
  </si>
  <si>
    <t>PJA</t>
  </si>
  <si>
    <t>23.068899154663086, 67.24559783935547</t>
  </si>
  <si>
    <t>ESUT</t>
  </si>
  <si>
    <t>Hemavan Airport</t>
  </si>
  <si>
    <t>Hemavan</t>
  </si>
  <si>
    <t>HMV</t>
  </si>
  <si>
    <t>15.0828, 65.806099</t>
  </si>
  <si>
    <t>ET</t>
  </si>
  <si>
    <t>ET-SO</t>
  </si>
  <si>
    <t>Jijiga</t>
  </si>
  <si>
    <t>ET-SN</t>
  </si>
  <si>
    <t>ET-GLC</t>
  </si>
  <si>
    <t>Geladi Airport</t>
  </si>
  <si>
    <t>Geladi</t>
  </si>
  <si>
    <t>HAGL</t>
  </si>
  <si>
    <t>GLC</t>
  </si>
  <si>
    <t>46.4213981628, 6.984439849849999</t>
  </si>
  <si>
    <t>ET-SHC</t>
  </si>
  <si>
    <t>Shire Inda Selassie Airport</t>
  </si>
  <si>
    <t>ET-TI</t>
  </si>
  <si>
    <t>Shire Indasilase</t>
  </si>
  <si>
    <t>SHC</t>
  </si>
  <si>
    <t>38.272499084472656, 14.078100204467773</t>
  </si>
  <si>
    <t>ETAD</t>
  </si>
  <si>
    <t>Spangdahlem Air Base</t>
  </si>
  <si>
    <t>SPM</t>
  </si>
  <si>
    <t>6.69250011444, 49.9726982117</t>
  </si>
  <si>
    <t>ETAR</t>
  </si>
  <si>
    <t>Ramstein Air Base</t>
  </si>
  <si>
    <t>Ramstein</t>
  </si>
  <si>
    <t>RMS</t>
  </si>
  <si>
    <t>7.600279808044434, 49.4369010925293</t>
  </si>
  <si>
    <t>ETAS</t>
  </si>
  <si>
    <t>Sembach Air Base</t>
  </si>
  <si>
    <t>Sembach</t>
  </si>
  <si>
    <t>SEX</t>
  </si>
  <si>
    <t>7.866, 49.507</t>
  </si>
  <si>
    <t>ETHF</t>
  </si>
  <si>
    <t>Fritzlar Army Airfield</t>
  </si>
  <si>
    <t>Fritzlar</t>
  </si>
  <si>
    <t>FRZ</t>
  </si>
  <si>
    <t>9.286, 51.1146</t>
  </si>
  <si>
    <t>ETIK</t>
  </si>
  <si>
    <t>Illesheim Air Base</t>
  </si>
  <si>
    <t>Storck Barracks</t>
  </si>
  <si>
    <t>ILH</t>
  </si>
  <si>
    <t>10.3880996704, 49.473899841299996</t>
  </si>
  <si>
    <t>ETIN</t>
  </si>
  <si>
    <t>Flugplatz Kitzingen</t>
  </si>
  <si>
    <t>Kitzingen</t>
  </si>
  <si>
    <t>EDGY</t>
  </si>
  <si>
    <t>KZG</t>
  </si>
  <si>
    <t>10.2006, 49.743099</t>
  </si>
  <si>
    <t>ETMN</t>
  </si>
  <si>
    <t>Nordholz Naval Airbase</t>
  </si>
  <si>
    <t>FCN</t>
  </si>
  <si>
    <t>8.658499717709999, 53.7677001953</t>
  </si>
  <si>
    <t>ETNG</t>
  </si>
  <si>
    <t>Geilenkirchen Air Base</t>
  </si>
  <si>
    <t>GKE</t>
  </si>
  <si>
    <t>6.04242, 50.9608</t>
  </si>
  <si>
    <t>ETNL</t>
  </si>
  <si>
    <t>Rostock-Laage Airport</t>
  </si>
  <si>
    <t>RLG</t>
  </si>
  <si>
    <t>12.278300285299999, 53.9182014465</t>
  </si>
  <si>
    <t>ETNS</t>
  </si>
  <si>
    <t>Schleswig Air Base</t>
  </si>
  <si>
    <t>Jagel</t>
  </si>
  <si>
    <t>WBG</t>
  </si>
  <si>
    <t>9.51633, 54.459301</t>
  </si>
  <si>
    <t>ETOU</t>
  </si>
  <si>
    <t>Wiesbaden Army Airfield</t>
  </si>
  <si>
    <t>WIE</t>
  </si>
  <si>
    <t>8.325400352478027, 50.049800872802734</t>
  </si>
  <si>
    <t>ETSF</t>
  </si>
  <si>
    <t>FEL</t>
  </si>
  <si>
    <t>11.266944, 48.205555</t>
  </si>
  <si>
    <t>ETSI</t>
  </si>
  <si>
    <t>Ingolstadt Manching Airport</t>
  </si>
  <si>
    <t>Manching</t>
  </si>
  <si>
    <t>IGS</t>
  </si>
  <si>
    <t>11.534000396728516, 48.7156982421875</t>
  </si>
  <si>
    <t>ETUO</t>
  </si>
  <si>
    <t>GUT</t>
  </si>
  <si>
    <t>8.30633, 51.922798</t>
  </si>
  <si>
    <t>LV</t>
  </si>
  <si>
    <t>EVDA</t>
  </si>
  <si>
    <t>Daugavpils Intrenational Airport</t>
  </si>
  <si>
    <t>LV-DA</t>
  </si>
  <si>
    <t>Daugavpils</t>
  </si>
  <si>
    <t>DGP</t>
  </si>
  <si>
    <t>26.6650009155, 55.944721221900004</t>
  </si>
  <si>
    <t>LV-LE</t>
  </si>
  <si>
    <t>EVLA</t>
  </si>
  <si>
    <t>LPX</t>
  </si>
  <si>
    <t>21.096900939941406, 56.51750183105469</t>
  </si>
  <si>
    <t>EVRA</t>
  </si>
  <si>
    <t>Riga International Airport</t>
  </si>
  <si>
    <t>LV-RIX</t>
  </si>
  <si>
    <t>Riga</t>
  </si>
  <si>
    <t>RIX</t>
  </si>
  <si>
    <t>23.971099853515625, 56.92359924316406</t>
  </si>
  <si>
    <t>EVVA</t>
  </si>
  <si>
    <t>Ventspils International Airport</t>
  </si>
  <si>
    <t>LV-VEN</t>
  </si>
  <si>
    <t>Ventspils</t>
  </si>
  <si>
    <t>VNT</t>
  </si>
  <si>
    <t>21.5442008972, 57.35779953</t>
  </si>
  <si>
    <t>EWY</t>
  </si>
  <si>
    <t>RAF Greenham Common</t>
  </si>
  <si>
    <t>Berkshire</t>
  </si>
  <si>
    <t>EGVI</t>
  </si>
  <si>
    <t>-1.281, 51.379</t>
  </si>
  <si>
    <t>EXI</t>
  </si>
  <si>
    <t>Excursion Inlet Seaplane Base</t>
  </si>
  <si>
    <t>Excursion Inlet</t>
  </si>
  <si>
    <t>-135.449005, 58.420502</t>
  </si>
  <si>
    <t>LT</t>
  </si>
  <si>
    <t>LT-PN</t>
  </si>
  <si>
    <t>EYKA</t>
  </si>
  <si>
    <t>Kaunas International Airport</t>
  </si>
  <si>
    <t>LT-KU</t>
  </si>
  <si>
    <t>Kaunas</t>
  </si>
  <si>
    <t>KUN</t>
  </si>
  <si>
    <t>24.084800720214844, 54.96390151977539</t>
  </si>
  <si>
    <t>LT-KL</t>
  </si>
  <si>
    <t>LT-SA</t>
  </si>
  <si>
    <t>EYPA</t>
  </si>
  <si>
    <t>Palanga International Airport</t>
  </si>
  <si>
    <t>Palanga</t>
  </si>
  <si>
    <t>PLQ</t>
  </si>
  <si>
    <t>21.093900680541992, 55.973201751708984</t>
  </si>
  <si>
    <t>LT-VL</t>
  </si>
  <si>
    <t>EYPP</t>
  </si>
  <si>
    <t>PNV</t>
  </si>
  <si>
    <t>24.460800170898438, 55.729400634765625</t>
  </si>
  <si>
    <t>EYSA</t>
  </si>
  <si>
    <t>SQQ</t>
  </si>
  <si>
    <t>23.395000457763672, 55.89390182495117</t>
  </si>
  <si>
    <t>EYVI</t>
  </si>
  <si>
    <t>Vilnius International Airport</t>
  </si>
  <si>
    <t>Vilnius</t>
  </si>
  <si>
    <t>VNO</t>
  </si>
  <si>
    <t>25.285801, 54.634102</t>
  </si>
  <si>
    <t>F23</t>
  </si>
  <si>
    <t>Ranger Municipal Airport</t>
  </si>
  <si>
    <t>Ranger</t>
  </si>
  <si>
    <t>-98.682800293, 32.4525985718</t>
  </si>
  <si>
    <t>Henderson Field</t>
  </si>
  <si>
    <t>FA65</t>
  </si>
  <si>
    <t>Avon Park</t>
  </si>
  <si>
    <t>FAAB</t>
  </si>
  <si>
    <t>Alexander Bay Airport</t>
  </si>
  <si>
    <t>ZA</t>
  </si>
  <si>
    <t>ZA-NC</t>
  </si>
  <si>
    <t>Alexander Bay</t>
  </si>
  <si>
    <t>ALJ</t>
  </si>
  <si>
    <t>16.5333, -28.575001</t>
  </si>
  <si>
    <t>ZA-EC</t>
  </si>
  <si>
    <t>Adelaide</t>
  </si>
  <si>
    <t>ZA-WC</t>
  </si>
  <si>
    <t>FAAG</t>
  </si>
  <si>
    <t>Aggeneys Airport</t>
  </si>
  <si>
    <t>Aggeneys</t>
  </si>
  <si>
    <t>AGZ</t>
  </si>
  <si>
    <t>18.813899993896484, -29.28179931640625</t>
  </si>
  <si>
    <t>FAAL</t>
  </si>
  <si>
    <t>Alldays Airport</t>
  </si>
  <si>
    <t>ZA-NP</t>
  </si>
  <si>
    <t>Alldays</t>
  </si>
  <si>
    <t>ADY</t>
  </si>
  <si>
    <t>29.0555000305, -22.6790008545</t>
  </si>
  <si>
    <t>ZA-MP</t>
  </si>
  <si>
    <t>ZA-GT</t>
  </si>
  <si>
    <t>FABE</t>
  </si>
  <si>
    <t>Bisho Airport</t>
  </si>
  <si>
    <t>Bisho</t>
  </si>
  <si>
    <t>BIY</t>
  </si>
  <si>
    <t>27.279100418099997, -32.8970985413</t>
  </si>
  <si>
    <t>FABL</t>
  </si>
  <si>
    <t>Bram Fischer International Airport</t>
  </si>
  <si>
    <t>ZA-FS</t>
  </si>
  <si>
    <t>Bloemfontain</t>
  </si>
  <si>
    <t>BFN</t>
  </si>
  <si>
    <t>26.302401, -29.092699</t>
  </si>
  <si>
    <t>ABR</t>
  </si>
  <si>
    <t>ZA-NW</t>
  </si>
  <si>
    <t>FABU</t>
  </si>
  <si>
    <t>Bultfontein Airport</t>
  </si>
  <si>
    <t>Bultfontein</t>
  </si>
  <si>
    <t>UTE</t>
  </si>
  <si>
    <t>26.135835, -28.273369</t>
  </si>
  <si>
    <t>FACC</t>
  </si>
  <si>
    <t>Arathusa Safari Lodge Airport</t>
  </si>
  <si>
    <t>Arathusa</t>
  </si>
  <si>
    <t>FAAR</t>
  </si>
  <si>
    <t>ASS</t>
  </si>
  <si>
    <t>31.522499, -24.744165</t>
  </si>
  <si>
    <t>FACD</t>
  </si>
  <si>
    <t>Cradock Airport</t>
  </si>
  <si>
    <t>Cradock</t>
  </si>
  <si>
    <t>CDO</t>
  </si>
  <si>
    <t>25.6455993652, -32.1567001343</t>
  </si>
  <si>
    <t>Ceres Airport</t>
  </si>
  <si>
    <t>Carnarvon Airport</t>
  </si>
  <si>
    <t>Carnarvon</t>
  </si>
  <si>
    <t>FACT</t>
  </si>
  <si>
    <t>Cape Town International Airport</t>
  </si>
  <si>
    <t>Cape Town</t>
  </si>
  <si>
    <t>CPT</t>
  </si>
  <si>
    <t>18.6016998291, -33.9648017883</t>
  </si>
  <si>
    <t>ZA-NL</t>
  </si>
  <si>
    <t>FADK</t>
  </si>
  <si>
    <t>Mubatuba Airport</t>
  </si>
  <si>
    <t>Mubatuba</t>
  </si>
  <si>
    <t>DUK</t>
  </si>
  <si>
    <t>32.24810028076172, -28.36840057373047</t>
  </si>
  <si>
    <t>Durban</t>
  </si>
  <si>
    <t>Port Elizabeth</t>
  </si>
  <si>
    <t>FADQ</t>
  </si>
  <si>
    <t>Zulu Inyala Airport</t>
  </si>
  <si>
    <t>Phinda</t>
  </si>
  <si>
    <t>PZL</t>
  </si>
  <si>
    <t>32.30970001220703, -27.84939956665039</t>
  </si>
  <si>
    <t>FAEL</t>
  </si>
  <si>
    <t>Ben Schoeman Airport</t>
  </si>
  <si>
    <t>East London</t>
  </si>
  <si>
    <t>ELS</t>
  </si>
  <si>
    <t>27.825899124099998, -33.0355987549</t>
  </si>
  <si>
    <t>FAEM</t>
  </si>
  <si>
    <t>Empangeni Airport</t>
  </si>
  <si>
    <t>Empangeni</t>
  </si>
  <si>
    <t>EMG</t>
  </si>
  <si>
    <t>31.889999389648438, -28.719999313354492</t>
  </si>
  <si>
    <t>FAER</t>
  </si>
  <si>
    <t>Ellisras Matimba Airport</t>
  </si>
  <si>
    <t>Ellisras</t>
  </si>
  <si>
    <t>27.68829917907715, -23.726699829101562</t>
  </si>
  <si>
    <t>FAFB</t>
  </si>
  <si>
    <t>Ficksburg Sentraoes Airport</t>
  </si>
  <si>
    <t>Ficksburg</t>
  </si>
  <si>
    <t>FCB</t>
  </si>
  <si>
    <t>27.908899307250977, -28.82309913635254</t>
  </si>
  <si>
    <t>FAGC</t>
  </si>
  <si>
    <t>Grand Central Airport</t>
  </si>
  <si>
    <t>Midrand</t>
  </si>
  <si>
    <t>GCJ</t>
  </si>
  <si>
    <t>28.1401004791, -25.986299514799995</t>
  </si>
  <si>
    <t>FAGG</t>
  </si>
  <si>
    <t>George</t>
  </si>
  <si>
    <t>GRJ</t>
  </si>
  <si>
    <t>22.378902, -34.0056</t>
  </si>
  <si>
    <t>FAGI</t>
  </si>
  <si>
    <t>Giyani Airport</t>
  </si>
  <si>
    <t>Giyani</t>
  </si>
  <si>
    <t>GIY</t>
  </si>
  <si>
    <t>30.649999618530273, -23.283300399780273</t>
  </si>
  <si>
    <t>FAGM</t>
  </si>
  <si>
    <t>Rand Airport</t>
  </si>
  <si>
    <t>Johannesburg</t>
  </si>
  <si>
    <t>QRA</t>
  </si>
  <si>
    <t>28.1511993408, -26.2425003052</t>
  </si>
  <si>
    <t>FAHL</t>
  </si>
  <si>
    <t>Hluhluwe Airport</t>
  </si>
  <si>
    <t>Hluhluwe</t>
  </si>
  <si>
    <t>HLW</t>
  </si>
  <si>
    <t>32.2751712799, -28.0166049887</t>
  </si>
  <si>
    <t>FAHR</t>
  </si>
  <si>
    <t>HRS</t>
  </si>
  <si>
    <t>29.106199264526367, -28.23509979248047</t>
  </si>
  <si>
    <t>FAHS</t>
  </si>
  <si>
    <t>Hoedspruit Air Force Base Airport</t>
  </si>
  <si>
    <t>Hoedspruit</t>
  </si>
  <si>
    <t>31.0487003326, -24.368600845299998</t>
  </si>
  <si>
    <t>FAKD</t>
  </si>
  <si>
    <t>P C Pelser Airport</t>
  </si>
  <si>
    <t>Klerksdorp</t>
  </si>
  <si>
    <t>KXE</t>
  </si>
  <si>
    <t>26.718000411987305, -26.8710994720459</t>
  </si>
  <si>
    <t>FAKM</t>
  </si>
  <si>
    <t>Kimberley Airport</t>
  </si>
  <si>
    <t>Kimberley</t>
  </si>
  <si>
    <t>KIM</t>
  </si>
  <si>
    <t>24.7651996613, -28.802799224900003</t>
  </si>
  <si>
    <t>FAKN</t>
  </si>
  <si>
    <t>Kruger Mpumalanga International Airport</t>
  </si>
  <si>
    <t>Mpumalanga</t>
  </si>
  <si>
    <t>MQP</t>
  </si>
  <si>
    <t>31.1056003571, -25.3831996918</t>
  </si>
  <si>
    <t>FAKP</t>
  </si>
  <si>
    <t>Komatipoort Airport</t>
  </si>
  <si>
    <t>Komatipoort</t>
  </si>
  <si>
    <t>KOF</t>
  </si>
  <si>
    <t>31.93000030517578, -25.44029998779297</t>
  </si>
  <si>
    <t>FAKU</t>
  </si>
  <si>
    <t>Johan Pienaar Airport</t>
  </si>
  <si>
    <t>Kuruman</t>
  </si>
  <si>
    <t>KMH</t>
  </si>
  <si>
    <t>23.411399841308594, -27.45669937133789</t>
  </si>
  <si>
    <t>FAKZ</t>
  </si>
  <si>
    <t>Kleinsee Airport</t>
  </si>
  <si>
    <t>Kleinsee</t>
  </si>
  <si>
    <t>KLZ</t>
  </si>
  <si>
    <t>17.093999862700002, -29.6884002686</t>
  </si>
  <si>
    <t>FAL</t>
  </si>
  <si>
    <t>Falcon State Airport</t>
  </si>
  <si>
    <t>Roma</t>
  </si>
  <si>
    <t>-99.13985, 26.5856</t>
  </si>
  <si>
    <t>FALA</t>
  </si>
  <si>
    <t>Lanseria Airport</t>
  </si>
  <si>
    <t>27.9260997772, -25.938499450699997</t>
  </si>
  <si>
    <t>FALC</t>
  </si>
  <si>
    <t>Lime Acres Finsch Mine Airport</t>
  </si>
  <si>
    <t>Lime Acres</t>
  </si>
  <si>
    <t>LMR</t>
  </si>
  <si>
    <t>23.43910026550293, -28.36009979248047</t>
  </si>
  <si>
    <t>FALD</t>
  </si>
  <si>
    <t>Londolozi Airport</t>
  </si>
  <si>
    <t>Londolozi</t>
  </si>
  <si>
    <t>LDZ</t>
  </si>
  <si>
    <t>31.4743, -24.7478</t>
  </si>
  <si>
    <t>FALE</t>
  </si>
  <si>
    <t>King Shaka International Airport</t>
  </si>
  <si>
    <t>DUR</t>
  </si>
  <si>
    <t>31.1197222222, -29.6144444444</t>
  </si>
  <si>
    <t>FALK</t>
  </si>
  <si>
    <t>Lusikisiki Airport</t>
  </si>
  <si>
    <t>Lusikisiki</t>
  </si>
  <si>
    <t>LUJ</t>
  </si>
  <si>
    <t>29.58329963684082, -31.36669921875</t>
  </si>
  <si>
    <t>FALO</t>
  </si>
  <si>
    <t>Louis Trichardt Airport</t>
  </si>
  <si>
    <t>Louis Trichardt</t>
  </si>
  <si>
    <t>29.864700317382812, -23.061899185180664</t>
  </si>
  <si>
    <t>El Mirador Airport</t>
  </si>
  <si>
    <t>FALW</t>
  </si>
  <si>
    <t>Langebaanweg Airport</t>
  </si>
  <si>
    <t>Langebaanweg</t>
  </si>
  <si>
    <t>SDB</t>
  </si>
  <si>
    <t>18.1602993011, -32.968898773199996</t>
  </si>
  <si>
    <t>FALY</t>
  </si>
  <si>
    <t>Ladysmith Airport</t>
  </si>
  <si>
    <t>LAY</t>
  </si>
  <si>
    <t>29.749700546299998, -28.5816993713</t>
  </si>
  <si>
    <t>FAMD</t>
  </si>
  <si>
    <t>Malamala Airport</t>
  </si>
  <si>
    <t>Malamala</t>
  </si>
  <si>
    <t>AAM</t>
  </si>
  <si>
    <t>31.544599533081055, -24.818099975585938</t>
  </si>
  <si>
    <t>FAMG</t>
  </si>
  <si>
    <t>Margate Airport</t>
  </si>
  <si>
    <t>Margate</t>
  </si>
  <si>
    <t>MGH</t>
  </si>
  <si>
    <t>30.343000412, -30.8574008942</t>
  </si>
  <si>
    <t>FAMH</t>
  </si>
  <si>
    <t>Musina(Messina) Airport</t>
  </si>
  <si>
    <t>Musina</t>
  </si>
  <si>
    <t>29.9862003326, -22.356000900299996</t>
  </si>
  <si>
    <t>Mafeking</t>
  </si>
  <si>
    <t>FAMM</t>
  </si>
  <si>
    <t>Mmabatho International Airport</t>
  </si>
  <si>
    <t>MBD</t>
  </si>
  <si>
    <t>25.548000335699996, -25.798400878900004</t>
  </si>
  <si>
    <t>FAMN</t>
  </si>
  <si>
    <t>Malelane</t>
  </si>
  <si>
    <t>31.5767002106, -25.4300003052</t>
  </si>
  <si>
    <t>FAMO</t>
  </si>
  <si>
    <t>Mossel Bay Airport</t>
  </si>
  <si>
    <t>Mossel Bay</t>
  </si>
  <si>
    <t>MZY</t>
  </si>
  <si>
    <t>22.058599, -34.158298</t>
  </si>
  <si>
    <t>FAMU</t>
  </si>
  <si>
    <t>Mkuze Airport</t>
  </si>
  <si>
    <t>Mkuze</t>
  </si>
  <si>
    <t>MZQ</t>
  </si>
  <si>
    <t>32.0443000793457, -27.626100540161133</t>
  </si>
  <si>
    <t>FANC</t>
  </si>
  <si>
    <t>NCS</t>
  </si>
  <si>
    <t>29.976900100699996, -27.7705993652</t>
  </si>
  <si>
    <t>FANG</t>
  </si>
  <si>
    <t>Ngala Airport</t>
  </si>
  <si>
    <t>Ngala</t>
  </si>
  <si>
    <t>NGL</t>
  </si>
  <si>
    <t>31.326, -24.389</t>
  </si>
  <si>
    <t>FANS</t>
  </si>
  <si>
    <t>Nelspruit Airport</t>
  </si>
  <si>
    <t>Nelspruit</t>
  </si>
  <si>
    <t>NLP</t>
  </si>
  <si>
    <t>30.9137992859, -25.5</t>
  </si>
  <si>
    <t>FAOB</t>
  </si>
  <si>
    <t>Overberg Airport</t>
  </si>
  <si>
    <t>Overberg</t>
  </si>
  <si>
    <t>OVG</t>
  </si>
  <si>
    <t>20.250699996900003, -34.554901123</t>
  </si>
  <si>
    <t>FAOH</t>
  </si>
  <si>
    <t>Oudtshoorn Airport</t>
  </si>
  <si>
    <t>Oudtshoorn</t>
  </si>
  <si>
    <t>OUH</t>
  </si>
  <si>
    <t>22.188999176, -33.6069984436</t>
  </si>
  <si>
    <t>FAOR</t>
  </si>
  <si>
    <t>OR Tambo International Airport</t>
  </si>
  <si>
    <t>JNB</t>
  </si>
  <si>
    <t>28.246, -26.1392</t>
  </si>
  <si>
    <t>FAPA</t>
  </si>
  <si>
    <t>Port Alfred Airport</t>
  </si>
  <si>
    <t>Port Alfred</t>
  </si>
  <si>
    <t>AFD</t>
  </si>
  <si>
    <t>26.877700805699998, -33.5541992188</t>
  </si>
  <si>
    <t>FAPE</t>
  </si>
  <si>
    <t>Port Elizabeth Airport</t>
  </si>
  <si>
    <t>PLZ</t>
  </si>
  <si>
    <t>25.6173000336, -33.9849014282</t>
  </si>
  <si>
    <t>FAPG</t>
  </si>
  <si>
    <t>Plettenberg Bay Airport</t>
  </si>
  <si>
    <t>Plettenberg Bay</t>
  </si>
  <si>
    <t>PBZ</t>
  </si>
  <si>
    <t>23.3287234306, -34.0881601675</t>
  </si>
  <si>
    <t>FAPH</t>
  </si>
  <si>
    <t>Hendrik Van Eck Airport</t>
  </si>
  <si>
    <t>Phalaborwa</t>
  </si>
  <si>
    <t>PHW</t>
  </si>
  <si>
    <t>31.1553993225, -23.937200546299998</t>
  </si>
  <si>
    <t>Polokwane</t>
  </si>
  <si>
    <t>FAPJ</t>
  </si>
  <si>
    <t>Port St Johns Airport</t>
  </si>
  <si>
    <t>Port St Johns</t>
  </si>
  <si>
    <t>JOH</t>
  </si>
  <si>
    <t>29.519800186157227, -31.605899810791016</t>
  </si>
  <si>
    <t>FAPK</t>
  </si>
  <si>
    <t>Prieska Airport</t>
  </si>
  <si>
    <t>Prieska</t>
  </si>
  <si>
    <t>PRK</t>
  </si>
  <si>
    <t>22.770599365234375, -29.6835994720459</t>
  </si>
  <si>
    <t>FAPM</t>
  </si>
  <si>
    <t>Pietermaritzburg Airport</t>
  </si>
  <si>
    <t>Pietermaritzburg</t>
  </si>
  <si>
    <t>PZB</t>
  </si>
  <si>
    <t>30.3987007141, -29.649000167799997</t>
  </si>
  <si>
    <t>FAPN</t>
  </si>
  <si>
    <t>Pilanesberg International Airport</t>
  </si>
  <si>
    <t>Pilanesberg</t>
  </si>
  <si>
    <t>NTY</t>
  </si>
  <si>
    <t>27.173401, -25.333799</t>
  </si>
  <si>
    <t>FAPP</t>
  </si>
  <si>
    <t>Polokwane International Airport</t>
  </si>
  <si>
    <t>PTG</t>
  </si>
  <si>
    <t>29.458615, -23.845269</t>
  </si>
  <si>
    <t>FAPS</t>
  </si>
  <si>
    <t>Potchefstroom Airport</t>
  </si>
  <si>
    <t>Potchefstroom</t>
  </si>
  <si>
    <t>PCF</t>
  </si>
  <si>
    <t>27.0818996429, -26.670999527</t>
  </si>
  <si>
    <t>FAQT</t>
  </si>
  <si>
    <t>Queenstown Airport</t>
  </si>
  <si>
    <t>UTW</t>
  </si>
  <si>
    <t>26.882200241088867, -31.92020034790039</t>
  </si>
  <si>
    <t>FARB</t>
  </si>
  <si>
    <t>Richards Bay Airport</t>
  </si>
  <si>
    <t>Richards Bay</t>
  </si>
  <si>
    <t>RCB</t>
  </si>
  <si>
    <t>32.0920982361, -28.740999221800003</t>
  </si>
  <si>
    <t>FARI</t>
  </si>
  <si>
    <t>Reivilo Airport</t>
  </si>
  <si>
    <t>Reivilo</t>
  </si>
  <si>
    <t>RVO</t>
  </si>
  <si>
    <t>24.172500610351562, -27.547199249267578</t>
  </si>
  <si>
    <t>FARS</t>
  </si>
  <si>
    <t>Robertson</t>
  </si>
  <si>
    <t>ROD</t>
  </si>
  <si>
    <t>19.902799606323242, -33.812198638916016</t>
  </si>
  <si>
    <t>FASB</t>
  </si>
  <si>
    <t>Springbok Airport</t>
  </si>
  <si>
    <t>Springbok</t>
  </si>
  <si>
    <t>SBU</t>
  </si>
  <si>
    <t>17.939599990844727, -29.689300537109375</t>
  </si>
  <si>
    <t>FASC</t>
  </si>
  <si>
    <t>Secunda Airport</t>
  </si>
  <si>
    <t>Secunda</t>
  </si>
  <si>
    <t>ZEC</t>
  </si>
  <si>
    <t>29.170099258399997, -26.52409935</t>
  </si>
  <si>
    <t>FASE</t>
  </si>
  <si>
    <t>Sabi Sabi Airport</t>
  </si>
  <si>
    <t>GSS</t>
  </si>
  <si>
    <t>31.4488477707, -24.947375434199998</t>
  </si>
  <si>
    <t>Pretoria</t>
  </si>
  <si>
    <t>FASS</t>
  </si>
  <si>
    <t>Sishen Airport</t>
  </si>
  <si>
    <t>Sishen</t>
  </si>
  <si>
    <t>22.9993000031, -27.6485996246</t>
  </si>
  <si>
    <t>FASZ</t>
  </si>
  <si>
    <t>Skukuza Airport</t>
  </si>
  <si>
    <t>Skukuza</t>
  </si>
  <si>
    <t>SZK</t>
  </si>
  <si>
    <t>31.5886993408, -24.960899353</t>
  </si>
  <si>
    <t>FATH</t>
  </si>
  <si>
    <t>Thohoyandou Airport</t>
  </si>
  <si>
    <t>Thohoyandou</t>
  </si>
  <si>
    <t>THY</t>
  </si>
  <si>
    <t>30.38360023498535, -23.076900482177734</t>
  </si>
  <si>
    <t>FATN</t>
  </si>
  <si>
    <t>Thaba Nchu Tar Airport</t>
  </si>
  <si>
    <t>Homeward</t>
  </si>
  <si>
    <t>TCU</t>
  </si>
  <si>
    <t>26.822799682617188, -29.317800521850586</t>
  </si>
  <si>
    <t>FATZ</t>
  </si>
  <si>
    <t>Tzaneen Airport</t>
  </si>
  <si>
    <t>Tzaneen</t>
  </si>
  <si>
    <t>LTA</t>
  </si>
  <si>
    <t>30.329299926799997, -23.8243999481</t>
  </si>
  <si>
    <t>FAUL</t>
  </si>
  <si>
    <t>Prince Mangosuthu Buthelezi Airport</t>
  </si>
  <si>
    <t>Ulundi</t>
  </si>
  <si>
    <t>ULD</t>
  </si>
  <si>
    <t>31.4165000916, -28.3206005096</t>
  </si>
  <si>
    <t>FAUP</t>
  </si>
  <si>
    <t>Pierre Van Ryneveld Airport</t>
  </si>
  <si>
    <t>Upington</t>
  </si>
  <si>
    <t>UTN</t>
  </si>
  <si>
    <t>21.260200500499998, -28.39909935</t>
  </si>
  <si>
    <t>FAUT</t>
  </si>
  <si>
    <t>K. D. Matanzima Airport</t>
  </si>
  <si>
    <t>Mthatha</t>
  </si>
  <si>
    <t>UTT</t>
  </si>
  <si>
    <t>28.6733551025, -31.546363184900002</t>
  </si>
  <si>
    <t>FAVB</t>
  </si>
  <si>
    <t>Vryburg Airport</t>
  </si>
  <si>
    <t>Vyrburg</t>
  </si>
  <si>
    <t>24.7287998199, -26.9824008942</t>
  </si>
  <si>
    <t>FAVG</t>
  </si>
  <si>
    <t>Virginia Airport</t>
  </si>
  <si>
    <t>VIR</t>
  </si>
  <si>
    <t>31.058399200439453, -29.770599365234375</t>
  </si>
  <si>
    <t>FAVR</t>
  </si>
  <si>
    <t>Vredendal Airport</t>
  </si>
  <si>
    <t>Vredendal</t>
  </si>
  <si>
    <t>VRE</t>
  </si>
  <si>
    <t>18.5447998046875, -31.641000747680664</t>
  </si>
  <si>
    <t>FAVY</t>
  </si>
  <si>
    <t>Vryheid Airport</t>
  </si>
  <si>
    <t>Vryheid</t>
  </si>
  <si>
    <t>VYD</t>
  </si>
  <si>
    <t>30.79640007019043, -27.78689956665039</t>
  </si>
  <si>
    <t>FAWB</t>
  </si>
  <si>
    <t>Wonderboom Airport</t>
  </si>
  <si>
    <t>PRY</t>
  </si>
  <si>
    <t>28.224199, -25.6539</t>
  </si>
  <si>
    <t>FAWK</t>
  </si>
  <si>
    <t>Waterkloof Air Force Base</t>
  </si>
  <si>
    <t>WKF</t>
  </si>
  <si>
    <t>28.222499847399998, -25.829999923699997</t>
  </si>
  <si>
    <t>BW-SE</t>
  </si>
  <si>
    <t>Lobatse</t>
  </si>
  <si>
    <t>FBFT</t>
  </si>
  <si>
    <t>Francistown Airport</t>
  </si>
  <si>
    <t>Francistown</t>
  </si>
  <si>
    <t>FRW</t>
  </si>
  <si>
    <t>27.47450065612793, -21.15959930419922</t>
  </si>
  <si>
    <t>BW-SO</t>
  </si>
  <si>
    <t>FBGZ</t>
  </si>
  <si>
    <t>Ghanzi Airport</t>
  </si>
  <si>
    <t>Ghanzi</t>
  </si>
  <si>
    <t>GNZ</t>
  </si>
  <si>
    <t>21.658100128173828, -21.6924991607666</t>
  </si>
  <si>
    <t>FBJW</t>
  </si>
  <si>
    <t>Jwaneng Airport</t>
  </si>
  <si>
    <t>JWA</t>
  </si>
  <si>
    <t>24.69099998474121, -24.6023006439209</t>
  </si>
  <si>
    <t>FBKE</t>
  </si>
  <si>
    <t>Kasane Airport</t>
  </si>
  <si>
    <t>Kasane</t>
  </si>
  <si>
    <t>BBK</t>
  </si>
  <si>
    <t>25.162399291992188, -17.83289909362793</t>
  </si>
  <si>
    <t>FBKR</t>
  </si>
  <si>
    <t>Khwai River Lodge Airport</t>
  </si>
  <si>
    <t>Khwai River Lodge</t>
  </si>
  <si>
    <t>KHW</t>
  </si>
  <si>
    <t>23.783000946044922, -19.149999618530273</t>
  </si>
  <si>
    <t>FBLO</t>
  </si>
  <si>
    <t>Lobatse Airport</t>
  </si>
  <si>
    <t>LOQ</t>
  </si>
  <si>
    <t>25.7139, -25.1981</t>
  </si>
  <si>
    <t>FBMN</t>
  </si>
  <si>
    <t>Maun Airport</t>
  </si>
  <si>
    <t>Maun</t>
  </si>
  <si>
    <t>MUB</t>
  </si>
  <si>
    <t>23.431100845336914, -19.97260093688965</t>
  </si>
  <si>
    <t>FBOR</t>
  </si>
  <si>
    <t>Orapa Airport</t>
  </si>
  <si>
    <t>Orapa</t>
  </si>
  <si>
    <t>ORP</t>
  </si>
  <si>
    <t>25.3167, -21.266701</t>
  </si>
  <si>
    <t>FBPY</t>
  </si>
  <si>
    <t>Palapye Airport</t>
  </si>
  <si>
    <t>Palapye</t>
  </si>
  <si>
    <t>QPH</t>
  </si>
  <si>
    <t>27.149999618530273, -22.566999435424805</t>
  </si>
  <si>
    <t>FBSK</t>
  </si>
  <si>
    <t>Sir Seretse Khama International Airport</t>
  </si>
  <si>
    <t>Gaborone</t>
  </si>
  <si>
    <t>25.9182, -24.555201</t>
  </si>
  <si>
    <t>FBSN</t>
  </si>
  <si>
    <t>Sua Pan Airport</t>
  </si>
  <si>
    <t>Sowa</t>
  </si>
  <si>
    <t>SXN</t>
  </si>
  <si>
    <t>26.115801, -20.5534</t>
  </si>
  <si>
    <t>FBSP</t>
  </si>
  <si>
    <t>Selebi Phikwe Airport</t>
  </si>
  <si>
    <t>PKW</t>
  </si>
  <si>
    <t>27.8288, -22.0583</t>
  </si>
  <si>
    <t>FBSV</t>
  </si>
  <si>
    <t>Savuti Airport</t>
  </si>
  <si>
    <t>Savuti</t>
  </si>
  <si>
    <t>SVT</t>
  </si>
  <si>
    <t>24.076700210571, -18.520599365234</t>
  </si>
  <si>
    <t>FBSW</t>
  </si>
  <si>
    <t>Shakawe Airport</t>
  </si>
  <si>
    <t>Shakawe</t>
  </si>
  <si>
    <t>SWX</t>
  </si>
  <si>
    <t>21.832599639892578, -18.373899459838867</t>
  </si>
  <si>
    <t>FBTL</t>
  </si>
  <si>
    <t>Limpopo Valley Airport</t>
  </si>
  <si>
    <t>Tuli Lodge</t>
  </si>
  <si>
    <t>FBLV</t>
  </si>
  <si>
    <t>TLD</t>
  </si>
  <si>
    <t>29.126899719199997, -22.189199447599997</t>
  </si>
  <si>
    <t>FBTS</t>
  </si>
  <si>
    <t>Tshabong Airport</t>
  </si>
  <si>
    <t>Tshabong</t>
  </si>
  <si>
    <t>TBY</t>
  </si>
  <si>
    <t>22.399999618530273, -26.033300399780273</t>
  </si>
  <si>
    <t>CG-12</t>
  </si>
  <si>
    <t>FCBB</t>
  </si>
  <si>
    <t>Maya-Maya Airport</t>
  </si>
  <si>
    <t>Brazzaville</t>
  </si>
  <si>
    <t>BZV</t>
  </si>
  <si>
    <t>15.253000259399414, -4.251699924468994</t>
  </si>
  <si>
    <t>FCBD</t>
  </si>
  <si>
    <t>Djambala Airport</t>
  </si>
  <si>
    <t>CG-14</t>
  </si>
  <si>
    <t>Djambala</t>
  </si>
  <si>
    <t>DJM</t>
  </si>
  <si>
    <t>14.754403, -2.516883</t>
  </si>
  <si>
    <t>FCBK</t>
  </si>
  <si>
    <t>Kindamba Airport</t>
  </si>
  <si>
    <t>Kindamba</t>
  </si>
  <si>
    <t>14.517000198364258, -3.950000047683716</t>
  </si>
  <si>
    <t>FCBL</t>
  </si>
  <si>
    <t>Lague Airport</t>
  </si>
  <si>
    <t>Lague</t>
  </si>
  <si>
    <t>LCO</t>
  </si>
  <si>
    <t>14.532999992370605, -2.450000047683716</t>
  </si>
  <si>
    <t>FCBM</t>
  </si>
  <si>
    <t>Mouyondzi Airport</t>
  </si>
  <si>
    <t>CG-11</t>
  </si>
  <si>
    <t>Mouyondzi</t>
  </si>
  <si>
    <t>MUY</t>
  </si>
  <si>
    <t>13.96611213684082, -4.01487398147583</t>
  </si>
  <si>
    <t>FCBS</t>
  </si>
  <si>
    <t>Sibiti Airport</t>
  </si>
  <si>
    <t>CG-2</t>
  </si>
  <si>
    <t>Sibiti</t>
  </si>
  <si>
    <t>13.350000381469727, -3.683000087738037</t>
  </si>
  <si>
    <t>FCBY</t>
  </si>
  <si>
    <t>Yokangassi Airport</t>
  </si>
  <si>
    <t>Nkayi</t>
  </si>
  <si>
    <t>NKY</t>
  </si>
  <si>
    <t>13.286347, -4.223077</t>
  </si>
  <si>
    <t>FCBZ</t>
  </si>
  <si>
    <t>Zanaga Airport</t>
  </si>
  <si>
    <t>Zanaga</t>
  </si>
  <si>
    <t>ANJ</t>
  </si>
  <si>
    <t>13.817000389099121, -2.8499999046325684</t>
  </si>
  <si>
    <t>CG-9</t>
  </si>
  <si>
    <t>FCMM</t>
  </si>
  <si>
    <t>Mossendjo Airport</t>
  </si>
  <si>
    <t>Mossendjo</t>
  </si>
  <si>
    <t>MSX</t>
  </si>
  <si>
    <t>12.699999809265137, -2.950000047683716</t>
  </si>
  <si>
    <t>FCOB</t>
  </si>
  <si>
    <t>Boundji Airport</t>
  </si>
  <si>
    <t>Boundji</t>
  </si>
  <si>
    <t>15.383000373840332, -1.0329999923706055</t>
  </si>
  <si>
    <t>FCOD</t>
  </si>
  <si>
    <t>Oyo Ollombo Airport</t>
  </si>
  <si>
    <t>Oyo</t>
  </si>
  <si>
    <t>OLL</t>
  </si>
  <si>
    <t>15.91, -1.226666</t>
  </si>
  <si>
    <t>FCOE</t>
  </si>
  <si>
    <t>Ewo Airport</t>
  </si>
  <si>
    <t>Ewo</t>
  </si>
  <si>
    <t>EWO</t>
  </si>
  <si>
    <t>14.800000190734863, -0.8830000162124634</t>
  </si>
  <si>
    <t>FCOG</t>
  </si>
  <si>
    <t>Gamboma Airport</t>
  </si>
  <si>
    <t>Gamboma</t>
  </si>
  <si>
    <t>GMM</t>
  </si>
  <si>
    <t>15.885237, -1.829403</t>
  </si>
  <si>
    <t>FCOI</t>
  </si>
  <si>
    <t>Impfondo Airport</t>
  </si>
  <si>
    <t>Impfondo</t>
  </si>
  <si>
    <t>18.066999435424805, 1.6169999837875366</t>
  </si>
  <si>
    <t>FCOK</t>
  </si>
  <si>
    <t>Kelle Airport</t>
  </si>
  <si>
    <t>Kelle</t>
  </si>
  <si>
    <t>KEE</t>
  </si>
  <si>
    <t>14.532999992370605, -0.08299999684095383</t>
  </si>
  <si>
    <t>FCOM</t>
  </si>
  <si>
    <t>Makoua Airport</t>
  </si>
  <si>
    <t>Makoua</t>
  </si>
  <si>
    <t>MKJ</t>
  </si>
  <si>
    <t>15.583000183105469, -0.017000000923871994</t>
  </si>
  <si>
    <t>FCOO</t>
  </si>
  <si>
    <t>Owando Airport</t>
  </si>
  <si>
    <t>Owando</t>
  </si>
  <si>
    <t>FTX</t>
  </si>
  <si>
    <t>15.95009994506836, -0.5313500165939331</t>
  </si>
  <si>
    <t>FCOS</t>
  </si>
  <si>
    <t>Souanke Airport</t>
  </si>
  <si>
    <t>Souanke</t>
  </si>
  <si>
    <t>SOE</t>
  </si>
  <si>
    <t>14.133000373840332, 2.066999912261963</t>
  </si>
  <si>
    <t>FCOT</t>
  </si>
  <si>
    <t>Betou Airport</t>
  </si>
  <si>
    <t>Betou</t>
  </si>
  <si>
    <t>BTB</t>
  </si>
  <si>
    <t>18.5, 3.049999952316284</t>
  </si>
  <si>
    <t>FCOU</t>
  </si>
  <si>
    <t>Ouesso Airport</t>
  </si>
  <si>
    <t>OUE</t>
  </si>
  <si>
    <t>16.0379009247, 1.6159900426899998</t>
  </si>
  <si>
    <t>FCPA</t>
  </si>
  <si>
    <t>Makabana Airport</t>
  </si>
  <si>
    <t>Makabana</t>
  </si>
  <si>
    <t>KMK</t>
  </si>
  <si>
    <t>12.616999626159668, -3.4830000400543213</t>
  </si>
  <si>
    <t>CG-5</t>
  </si>
  <si>
    <t>FCPL</t>
  </si>
  <si>
    <t>Ngot Nzoungou Airport</t>
  </si>
  <si>
    <t>Dolisie</t>
  </si>
  <si>
    <t>FCPD</t>
  </si>
  <si>
    <t>DIS</t>
  </si>
  <si>
    <t>12.6599, -4.20635</t>
  </si>
  <si>
    <t>FCPP</t>
  </si>
  <si>
    <t>Pointe Noire Airport</t>
  </si>
  <si>
    <t>Pointe Noire</t>
  </si>
  <si>
    <t>11.88659954071045, -4.816030025482178</t>
  </si>
  <si>
    <t>SZ</t>
  </si>
  <si>
    <t>SZ-LU</t>
  </si>
  <si>
    <t>FDMS</t>
  </si>
  <si>
    <t>Matsapha Airport</t>
  </si>
  <si>
    <t>SZ-MA</t>
  </si>
  <si>
    <t>Manzini</t>
  </si>
  <si>
    <t>31.307501, -26.528999</t>
  </si>
  <si>
    <t>FDSK</t>
  </si>
  <si>
    <t>King Mswati III International Airport</t>
  </si>
  <si>
    <t>SHO</t>
  </si>
  <si>
    <t>31.716944, -26.358611</t>
  </si>
  <si>
    <t>FEA</t>
  </si>
  <si>
    <t>Fetlar Airport</t>
  </si>
  <si>
    <t>Fetlar Island</t>
  </si>
  <si>
    <t>-0.872777777778, 60.6033333333</t>
  </si>
  <si>
    <t>FEFC</t>
  </si>
  <si>
    <t>Carnot Airport</t>
  </si>
  <si>
    <t>CF-HS</t>
  </si>
  <si>
    <t>Carnot</t>
  </si>
  <si>
    <t>CRF</t>
  </si>
  <si>
    <t>15.894000053405762, 4.936999797821045</t>
  </si>
  <si>
    <t>CF-MP</t>
  </si>
  <si>
    <t>FEFF</t>
  </si>
  <si>
    <t>Bangui M'Poko International Airport</t>
  </si>
  <si>
    <t>Bangui</t>
  </si>
  <si>
    <t>BGF</t>
  </si>
  <si>
    <t>18.518800735473633, 4.39847993850708</t>
  </si>
  <si>
    <t>FEFG</t>
  </si>
  <si>
    <t>Bangassou Airport</t>
  </si>
  <si>
    <t>CF-MB</t>
  </si>
  <si>
    <t>Bangassou</t>
  </si>
  <si>
    <t>BGU</t>
  </si>
  <si>
    <t>22.7810001373291, 4.784999847412109</t>
  </si>
  <si>
    <t>FEFI</t>
  </si>
  <si>
    <t>Birao Airport</t>
  </si>
  <si>
    <t>CF-VR</t>
  </si>
  <si>
    <t>Birao</t>
  </si>
  <si>
    <t>IRO</t>
  </si>
  <si>
    <t>22.716899871826172, 10.23639965057373</t>
  </si>
  <si>
    <t>FEFM</t>
  </si>
  <si>
    <t>Bambari Airport</t>
  </si>
  <si>
    <t>CF-UK</t>
  </si>
  <si>
    <t>Bambari</t>
  </si>
  <si>
    <t>BBY</t>
  </si>
  <si>
    <t>20.647499084472656, 5.846940040588379</t>
  </si>
  <si>
    <t>FEFN</t>
  </si>
  <si>
    <t>NDL</t>
  </si>
  <si>
    <t>20.635156631469727, 8.427206039428711</t>
  </si>
  <si>
    <t>FEFO</t>
  </si>
  <si>
    <t>Bouar Airport</t>
  </si>
  <si>
    <t>CF-NM</t>
  </si>
  <si>
    <t>Bouar</t>
  </si>
  <si>
    <t>BOP</t>
  </si>
  <si>
    <t>15.63700008392334, 5.958000183105469</t>
  </si>
  <si>
    <t>CF-OP</t>
  </si>
  <si>
    <t>FEFR</t>
  </si>
  <si>
    <t>Bria Airport</t>
  </si>
  <si>
    <t>Bria</t>
  </si>
  <si>
    <t>BIV</t>
  </si>
  <si>
    <t>21.98940086364746, 6.527780055999756</t>
  </si>
  <si>
    <t>FEFS</t>
  </si>
  <si>
    <t>Bossangoa Airport</t>
  </si>
  <si>
    <t>CF-AC</t>
  </si>
  <si>
    <t>Bossangoa</t>
  </si>
  <si>
    <t>BSN</t>
  </si>
  <si>
    <t>17.429000854492188, 6.492000102996826</t>
  </si>
  <si>
    <t>FEFT</t>
  </si>
  <si>
    <t>BBT</t>
  </si>
  <si>
    <t>15.786399841308594, 4.2215800285339355</t>
  </si>
  <si>
    <t>FEFW</t>
  </si>
  <si>
    <t>Ouadda Airport</t>
  </si>
  <si>
    <t>Ouadda</t>
  </si>
  <si>
    <t>ODA</t>
  </si>
  <si>
    <t>22.39859962463379, 8.010560035705566</t>
  </si>
  <si>
    <t>FEFY</t>
  </si>
  <si>
    <t>Yalinga Airport</t>
  </si>
  <si>
    <t>Yalinga</t>
  </si>
  <si>
    <t>AIG</t>
  </si>
  <si>
    <t>23.260000228881836, 6.519999980926514</t>
  </si>
  <si>
    <t>FEFZ</t>
  </si>
  <si>
    <t>Zemio Airport</t>
  </si>
  <si>
    <t>Zemio</t>
  </si>
  <si>
    <t>25.149999618530273, 5.050000190734863</t>
  </si>
  <si>
    <t>FEGE</t>
  </si>
  <si>
    <t>M'Boki Airport</t>
  </si>
  <si>
    <t>Mboki</t>
  </si>
  <si>
    <t>MKI</t>
  </si>
  <si>
    <t>25.931900024399997, 5.33301019669</t>
  </si>
  <si>
    <t>FEGF</t>
  </si>
  <si>
    <t>Batangafo Airport</t>
  </si>
  <si>
    <t>Batangafo</t>
  </si>
  <si>
    <t>BTG</t>
  </si>
  <si>
    <t>18.308799743652344, 7.314109802246094</t>
  </si>
  <si>
    <t>FEGL</t>
  </si>
  <si>
    <t>Gordil Airport</t>
  </si>
  <si>
    <t>GDI</t>
  </si>
  <si>
    <t>21.728172, 9.581117</t>
  </si>
  <si>
    <t>FEGM</t>
  </si>
  <si>
    <t>Bakouma Airport</t>
  </si>
  <si>
    <t>Bakouma</t>
  </si>
  <si>
    <t>BMF</t>
  </si>
  <si>
    <t>22.801000595092773, 5.693999767303467</t>
  </si>
  <si>
    <t>FEGO</t>
  </si>
  <si>
    <t>ODJ</t>
  </si>
  <si>
    <t>22.783000946044922, 8.899999618530273</t>
  </si>
  <si>
    <t>FEGR</t>
  </si>
  <si>
    <t>RFA</t>
  </si>
  <si>
    <t>23.927799224853516, 4.988609790802002</t>
  </si>
  <si>
    <t>FEGU</t>
  </si>
  <si>
    <t>Bouca Airport</t>
  </si>
  <si>
    <t>Bouca</t>
  </si>
  <si>
    <t>BCF</t>
  </si>
  <si>
    <t>18.267000198364258, 6.517000198364258</t>
  </si>
  <si>
    <t>FEGZ</t>
  </si>
  <si>
    <t>Bozoum Airport</t>
  </si>
  <si>
    <t>Bozoum</t>
  </si>
  <si>
    <t>BOZ</t>
  </si>
  <si>
    <t>16.3218994140625, 6.344170093536377</t>
  </si>
  <si>
    <t>Cheyenne</t>
  </si>
  <si>
    <t>FGAB</t>
  </si>
  <si>
    <t>GQ</t>
  </si>
  <si>
    <t>GQ-AN</t>
  </si>
  <si>
    <t>NBN</t>
  </si>
  <si>
    <t>5.621944, -1.410277</t>
  </si>
  <si>
    <t>FGBT</t>
  </si>
  <si>
    <t>Bata Airport</t>
  </si>
  <si>
    <t>GQ-LI</t>
  </si>
  <si>
    <t>BSG</t>
  </si>
  <si>
    <t>9.805680274963379, 1.9054700136184692</t>
  </si>
  <si>
    <t>FGMY</t>
  </si>
  <si>
    <t>President Obiang Nguema International Airport</t>
  </si>
  <si>
    <t>GQ-WN</t>
  </si>
  <si>
    <t>GEM</t>
  </si>
  <si>
    <t>11.024394, 1.685334</t>
  </si>
  <si>
    <t>FGSL</t>
  </si>
  <si>
    <t>Malabo Airport</t>
  </si>
  <si>
    <t>GQ-BN</t>
  </si>
  <si>
    <t>Malabo</t>
  </si>
  <si>
    <t>SSG</t>
  </si>
  <si>
    <t>8.708720207214355, 3.755270004272461</t>
  </si>
  <si>
    <t>FHAW</t>
  </si>
  <si>
    <t>RAF Ascension Island</t>
  </si>
  <si>
    <t>SH</t>
  </si>
  <si>
    <t>SH-AC</t>
  </si>
  <si>
    <t>Ascension Island</t>
  </si>
  <si>
    <t>ASI</t>
  </si>
  <si>
    <t>-14.3937, -7.9696</t>
  </si>
  <si>
    <t>FHSH</t>
  </si>
  <si>
    <t>St. Helena Airport</t>
  </si>
  <si>
    <t>SH-SH</t>
  </si>
  <si>
    <t>-5.645943, -15.957725</t>
  </si>
  <si>
    <t>FIMP</t>
  </si>
  <si>
    <t>Sir Seewoosagur Ramgoolam International Airport</t>
  </si>
  <si>
    <t>MU</t>
  </si>
  <si>
    <t>MU-GP</t>
  </si>
  <si>
    <t>Port Louis</t>
  </si>
  <si>
    <t>MRU</t>
  </si>
  <si>
    <t>57.683601, -20.430201</t>
  </si>
  <si>
    <t>FIMR</t>
  </si>
  <si>
    <t>Sir Charles Gaetan Duval Airport</t>
  </si>
  <si>
    <t>MU-VP</t>
  </si>
  <si>
    <t>Port Mathurin</t>
  </si>
  <si>
    <t>RRG</t>
  </si>
  <si>
    <t>63.361, -19.7577</t>
  </si>
  <si>
    <t>FIN</t>
  </si>
  <si>
    <t>Finschhafen Airport</t>
  </si>
  <si>
    <t>Buki</t>
  </si>
  <si>
    <t>AYFI</t>
  </si>
  <si>
    <t>147.85405, -6.621750109</t>
  </si>
  <si>
    <t>FJ-C</t>
  </si>
  <si>
    <t>FJDG</t>
  </si>
  <si>
    <t>Diego Garcia Naval Support Facility</t>
  </si>
  <si>
    <t>IO</t>
  </si>
  <si>
    <t>IO-U-A</t>
  </si>
  <si>
    <t>Diego Garcia</t>
  </si>
  <si>
    <t>NKW</t>
  </si>
  <si>
    <t>72.411102, -7.31327</t>
  </si>
  <si>
    <t>CM-AD</t>
  </si>
  <si>
    <t>CM-CE</t>
  </si>
  <si>
    <t>FKAN</t>
  </si>
  <si>
    <t>Nkongsamba Airport</t>
  </si>
  <si>
    <t>CM-LT</t>
  </si>
  <si>
    <t>Nkongsamba</t>
  </si>
  <si>
    <t>NKS</t>
  </si>
  <si>
    <t>9.932999610899998, 4.9499998092699995</t>
  </si>
  <si>
    <t>FKKB</t>
  </si>
  <si>
    <t>Kribi Airport</t>
  </si>
  <si>
    <t>Kribi</t>
  </si>
  <si>
    <t>KBI</t>
  </si>
  <si>
    <t>9.9777803421, 2.8738899231</t>
  </si>
  <si>
    <t>FKKC</t>
  </si>
  <si>
    <t>Tiko Airport</t>
  </si>
  <si>
    <t>Tiko</t>
  </si>
  <si>
    <t>TKC</t>
  </si>
  <si>
    <t>9.360529899600001, 4.08919000626</t>
  </si>
  <si>
    <t>FKKD</t>
  </si>
  <si>
    <t>Douala International Airport</t>
  </si>
  <si>
    <t>Douala</t>
  </si>
  <si>
    <t>DLA</t>
  </si>
  <si>
    <t>9.719479560849999, 4.0060801506</t>
  </si>
  <si>
    <t>FKKF</t>
  </si>
  <si>
    <t>Mamfe Airport</t>
  </si>
  <si>
    <t>Mamfe</t>
  </si>
  <si>
    <t>MMF</t>
  </si>
  <si>
    <t>9.306389808654785, 5.704170227050781</t>
  </si>
  <si>
    <t>FKKG</t>
  </si>
  <si>
    <t>CM-NW</t>
  </si>
  <si>
    <t>Bali</t>
  </si>
  <si>
    <t>10.0338888889, 5.89527777778</t>
  </si>
  <si>
    <t>FKKH</t>
  </si>
  <si>
    <t>CM-EN</t>
  </si>
  <si>
    <t>KLE</t>
  </si>
  <si>
    <t>14.445599555969238, 10.092499732971191</t>
  </si>
  <si>
    <t>FKKI</t>
  </si>
  <si>
    <t>Batouri Airport</t>
  </si>
  <si>
    <t>Batouri</t>
  </si>
  <si>
    <t>OUR</t>
  </si>
  <si>
    <t>14.362500190734863, 4.474999904632568</t>
  </si>
  <si>
    <t>FKKJ</t>
  </si>
  <si>
    <t>Yagoua Airport</t>
  </si>
  <si>
    <t>Yagoua</t>
  </si>
  <si>
    <t>GXX</t>
  </si>
  <si>
    <t>15.237199783325195, 10.356100082397461</t>
  </si>
  <si>
    <t>FKKL</t>
  </si>
  <si>
    <t>Salak Airport</t>
  </si>
  <si>
    <t>Maroua</t>
  </si>
  <si>
    <t>MVR</t>
  </si>
  <si>
    <t>14.257399559020996, 10.451399803161621</t>
  </si>
  <si>
    <t>FKKM</t>
  </si>
  <si>
    <t>Foumban Nkounja Airport</t>
  </si>
  <si>
    <t>CM-OU</t>
  </si>
  <si>
    <t>Foumban</t>
  </si>
  <si>
    <t>FOM</t>
  </si>
  <si>
    <t>10.750800132751465, 5.636919975280762</t>
  </si>
  <si>
    <t>FKKN</t>
  </si>
  <si>
    <t>NGE</t>
  </si>
  <si>
    <t>13.559200286865234, 7.3570098876953125</t>
  </si>
  <si>
    <t>FKKO</t>
  </si>
  <si>
    <t>Bertoua Airport</t>
  </si>
  <si>
    <t>Bertoua</t>
  </si>
  <si>
    <t>BTA</t>
  </si>
  <si>
    <t>13.726099967956543, 4.548610210418701</t>
  </si>
  <si>
    <t>FKKR</t>
  </si>
  <si>
    <t>Garoua International Airport</t>
  </si>
  <si>
    <t>Garoua</t>
  </si>
  <si>
    <t>GOU</t>
  </si>
  <si>
    <t>13.370100021362305, 9.33588981628418</t>
  </si>
  <si>
    <t>FKKS</t>
  </si>
  <si>
    <t>Dschang Airport</t>
  </si>
  <si>
    <t>Dschang</t>
  </si>
  <si>
    <t>DSC</t>
  </si>
  <si>
    <t>10.067000389099121, 5.449999809265137</t>
  </si>
  <si>
    <t>FKKU</t>
  </si>
  <si>
    <t>Bafoussam Airport</t>
  </si>
  <si>
    <t>Bafoussam</t>
  </si>
  <si>
    <t>BFX</t>
  </si>
  <si>
    <t>10.354599952700001, 5.536920070650001</t>
  </si>
  <si>
    <t>FKKV</t>
  </si>
  <si>
    <t>Bamenda Airport</t>
  </si>
  <si>
    <t>Bamenda</t>
  </si>
  <si>
    <t>BPC</t>
  </si>
  <si>
    <t>10.122599601745605, 6.039239883422852</t>
  </si>
  <si>
    <t>FKKW</t>
  </si>
  <si>
    <t>Ebolowa Airport</t>
  </si>
  <si>
    <t>Ebolowa</t>
  </si>
  <si>
    <t>EBW</t>
  </si>
  <si>
    <t>11.1850004196167, 2.875999927520752</t>
  </si>
  <si>
    <t>FKKY</t>
  </si>
  <si>
    <t>YAO</t>
  </si>
  <si>
    <t>11.523500442504883, 3.8360400199890137</t>
  </si>
  <si>
    <t>FKYS</t>
  </si>
  <si>
    <t>NSI</t>
  </si>
  <si>
    <t>11.553299903869629, 3.722559928894043</t>
  </si>
  <si>
    <t>Ingalls Field</t>
  </si>
  <si>
    <t>ZM</t>
  </si>
  <si>
    <t>ZM-03</t>
  </si>
  <si>
    <t>FLBA</t>
  </si>
  <si>
    <t>Mbala Airport</t>
  </si>
  <si>
    <t>ZM-05</t>
  </si>
  <si>
    <t>Mbala</t>
  </si>
  <si>
    <t>MMQ</t>
  </si>
  <si>
    <t>31.33639907836914, -8.859169960021973</t>
  </si>
  <si>
    <t>ZM-07</t>
  </si>
  <si>
    <t>FLCP</t>
  </si>
  <si>
    <t>Chipata Airport</t>
  </si>
  <si>
    <t>Chipata</t>
  </si>
  <si>
    <t>32.58720016479492, -13.558300018310547</t>
  </si>
  <si>
    <t>FLE</t>
  </si>
  <si>
    <t>Fort Lee Army Airfield</t>
  </si>
  <si>
    <t>Fort Lee</t>
  </si>
  <si>
    <t>-77.3448, 37.284</t>
  </si>
  <si>
    <t>ZM-04</t>
  </si>
  <si>
    <t>ZM-09</t>
  </si>
  <si>
    <t>FLJK</t>
  </si>
  <si>
    <t>Jeki Airport</t>
  </si>
  <si>
    <t>Lower Zambezi Natational Park</t>
  </si>
  <si>
    <t>JEK</t>
  </si>
  <si>
    <t>29.6036, -15.6334</t>
  </si>
  <si>
    <t>FLKE</t>
  </si>
  <si>
    <t>Kasompe Airport</t>
  </si>
  <si>
    <t>ZM-08</t>
  </si>
  <si>
    <t>Chingola</t>
  </si>
  <si>
    <t>CGJ</t>
  </si>
  <si>
    <t>27.893899917603, -12.572799682617</t>
  </si>
  <si>
    <t>ZM-06</t>
  </si>
  <si>
    <t>ZM-01</t>
  </si>
  <si>
    <t>FLKL</t>
  </si>
  <si>
    <t>Kalabo Airport</t>
  </si>
  <si>
    <t>Kalabo</t>
  </si>
  <si>
    <t>KLB</t>
  </si>
  <si>
    <t>22.64539909362793, -14.998299598693848</t>
  </si>
  <si>
    <t>FLKO</t>
  </si>
  <si>
    <t>Kaoma Airport</t>
  </si>
  <si>
    <t>Kaoma</t>
  </si>
  <si>
    <t>KMZ</t>
  </si>
  <si>
    <t>24.783000946044922, -14.800000190734863</t>
  </si>
  <si>
    <t>FLKS</t>
  </si>
  <si>
    <t>Kasama Airport</t>
  </si>
  <si>
    <t>Kasama</t>
  </si>
  <si>
    <t>KAA</t>
  </si>
  <si>
    <t>31.13330078125, -10.216699600219727</t>
  </si>
  <si>
    <t>FLKY</t>
  </si>
  <si>
    <t>Kasaba Bay Airport</t>
  </si>
  <si>
    <t>Kasaba Bay</t>
  </si>
  <si>
    <t>ZKB</t>
  </si>
  <si>
    <t>30.663000106811523, -8.524999618530273</t>
  </si>
  <si>
    <t>Lusaka</t>
  </si>
  <si>
    <t>FLLI</t>
  </si>
  <si>
    <t>Harry Mwanga Nkumbula International Airport</t>
  </si>
  <si>
    <t>Livingstone</t>
  </si>
  <si>
    <t>FLHN</t>
  </si>
  <si>
    <t>LVI</t>
  </si>
  <si>
    <t>25.822701, -17.8218</t>
  </si>
  <si>
    <t>FLLK</t>
  </si>
  <si>
    <t>Lukulu Airport</t>
  </si>
  <si>
    <t>Lukulu</t>
  </si>
  <si>
    <t>LXU</t>
  </si>
  <si>
    <t>23.249500274658203, -14.374799728393555</t>
  </si>
  <si>
    <t>FLLS</t>
  </si>
  <si>
    <t>Kenneth Kaunda International Airport</t>
  </si>
  <si>
    <t>FLKK</t>
  </si>
  <si>
    <t>LUN</t>
  </si>
  <si>
    <t>28.4526, -15.3308</t>
  </si>
  <si>
    <t>FLMA</t>
  </si>
  <si>
    <t>Mansa Airport</t>
  </si>
  <si>
    <t>Mansa</t>
  </si>
  <si>
    <t>MNS</t>
  </si>
  <si>
    <t>28.872600555419922, -11.13700008392334</t>
  </si>
  <si>
    <t>FLMF</t>
  </si>
  <si>
    <t>Mfuwe Airport</t>
  </si>
  <si>
    <t>Mfuwe</t>
  </si>
  <si>
    <t>MFU</t>
  </si>
  <si>
    <t>31.936599731445312, -13.258899688720703</t>
  </si>
  <si>
    <t>FLMG</t>
  </si>
  <si>
    <t>Mongu Airport</t>
  </si>
  <si>
    <t>Mongu</t>
  </si>
  <si>
    <t>MNR</t>
  </si>
  <si>
    <t>23.16230010986328, -15.254500389099121</t>
  </si>
  <si>
    <t>FLNA</t>
  </si>
  <si>
    <t>Ngoma Airport</t>
  </si>
  <si>
    <t>Ngoma</t>
  </si>
  <si>
    <t>ZGM</t>
  </si>
  <si>
    <t>25.933300018310547, -15.965800285339355</t>
  </si>
  <si>
    <t>FLND</t>
  </si>
  <si>
    <t>Simon Mwansa Kapwepwe International Airport</t>
  </si>
  <si>
    <t>Ndola</t>
  </si>
  <si>
    <t>FLSK</t>
  </si>
  <si>
    <t>NLA</t>
  </si>
  <si>
    <t>28.66489982605, -12.998100280762</t>
  </si>
  <si>
    <t>FLRZ</t>
  </si>
  <si>
    <t>Royal Zambesi Lodge Airstrip</t>
  </si>
  <si>
    <t>RYL</t>
  </si>
  <si>
    <t>29.3021, -15.7255</t>
  </si>
  <si>
    <t>FLSN</t>
  </si>
  <si>
    <t>Senanga Airport</t>
  </si>
  <si>
    <t>Senanga</t>
  </si>
  <si>
    <t>SXG</t>
  </si>
  <si>
    <t>23.2982, -16.113</t>
  </si>
  <si>
    <t>FLSO</t>
  </si>
  <si>
    <t>Southdowns Airport</t>
  </si>
  <si>
    <t>Kitwe</t>
  </si>
  <si>
    <t>KIW</t>
  </si>
  <si>
    <t>28.149900436401367, -12.900500297546387</t>
  </si>
  <si>
    <t>FLSS</t>
  </si>
  <si>
    <t>Sesheke Airport</t>
  </si>
  <si>
    <t>Sesheke</t>
  </si>
  <si>
    <t>SJQ</t>
  </si>
  <si>
    <t>24.30470085144043, -17.476299285888672</t>
  </si>
  <si>
    <t>FLSW</t>
  </si>
  <si>
    <t>Solwesi Airport</t>
  </si>
  <si>
    <t>Solwesi</t>
  </si>
  <si>
    <t>SLI</t>
  </si>
  <si>
    <t>26.365100860595703, -12.173700332641602</t>
  </si>
  <si>
    <t>FLT</t>
  </si>
  <si>
    <t>Flat Airport</t>
  </si>
  <si>
    <t>Flat</t>
  </si>
  <si>
    <t>-157.988998413, 62.452598571799996</t>
  </si>
  <si>
    <t>FLZB</t>
  </si>
  <si>
    <t>Zambezi Airport</t>
  </si>
  <si>
    <t>Zambezi</t>
  </si>
  <si>
    <t>BBZ</t>
  </si>
  <si>
    <t>23.108092, -13.537018</t>
  </si>
  <si>
    <t>FM</t>
  </si>
  <si>
    <t>FM-YAP</t>
  </si>
  <si>
    <t>FM-ULI</t>
  </si>
  <si>
    <t>Ulithi Airport</t>
  </si>
  <si>
    <t>Falalop Island</t>
  </si>
  <si>
    <t>ULI</t>
  </si>
  <si>
    <t>TT02</t>
  </si>
  <si>
    <t>139.789993, 10.0198</t>
  </si>
  <si>
    <t>MG-D</t>
  </si>
  <si>
    <t>MG-A</t>
  </si>
  <si>
    <t>MBI</t>
  </si>
  <si>
    <t>FMCH</t>
  </si>
  <si>
    <t>Prince Said Ibrahim International Airport</t>
  </si>
  <si>
    <t>KM</t>
  </si>
  <si>
    <t>KM-G</t>
  </si>
  <si>
    <t>Moroni</t>
  </si>
  <si>
    <t>HAH</t>
  </si>
  <si>
    <t>43.2719, -11.5337</t>
  </si>
  <si>
    <t>FMCI</t>
  </si>
  <si>
    <t>KM-M</t>
  </si>
  <si>
    <t>NWA</t>
  </si>
  <si>
    <t>43.76639938354492, -12.298100471496582</t>
  </si>
  <si>
    <t>FMCN</t>
  </si>
  <si>
    <t>Iconi Airport</t>
  </si>
  <si>
    <t>YVA</t>
  </si>
  <si>
    <t>43.2439002991, -11.710800170899999</t>
  </si>
  <si>
    <t>FMCV</t>
  </si>
  <si>
    <t>Ouani Airport</t>
  </si>
  <si>
    <t>KM-A</t>
  </si>
  <si>
    <t>Ouani</t>
  </si>
  <si>
    <t>AJN</t>
  </si>
  <si>
    <t>44.430301666259766, -12.131699562072754</t>
  </si>
  <si>
    <t>FMCZ</t>
  </si>
  <si>
    <t>Dzaoudzi Pamandzi International Airport</t>
  </si>
  <si>
    <t>YT</t>
  </si>
  <si>
    <t>YT-U-A</t>
  </si>
  <si>
    <t>Dzaoudzi</t>
  </si>
  <si>
    <t>DZA</t>
  </si>
  <si>
    <t>45.28110122680664, -12.804699897766113</t>
  </si>
  <si>
    <t>FMEE</t>
  </si>
  <si>
    <t>Roland Garros Airport</t>
  </si>
  <si>
    <t>RE</t>
  </si>
  <si>
    <t>RE-U-A</t>
  </si>
  <si>
    <t>St Denis</t>
  </si>
  <si>
    <t>RUN</t>
  </si>
  <si>
    <t>55.51029968261719, -20.887100219726562</t>
  </si>
  <si>
    <t>FMEP</t>
  </si>
  <si>
    <t>Pierrefonds Airport</t>
  </si>
  <si>
    <t>St Pierre</t>
  </si>
  <si>
    <t>ZSE</t>
  </si>
  <si>
    <t>55.42499923706055, -21.320899963378906</t>
  </si>
  <si>
    <t>MG-T</t>
  </si>
  <si>
    <t>FMMC</t>
  </si>
  <si>
    <t>Malaimbandy Airport</t>
  </si>
  <si>
    <t>Malaimbandy</t>
  </si>
  <si>
    <t>WML</t>
  </si>
  <si>
    <t>45.5433726311, -20.355390292099997</t>
  </si>
  <si>
    <t>FMME</t>
  </si>
  <si>
    <t>Antsirabe Airport</t>
  </si>
  <si>
    <t>Antsirabe</t>
  </si>
  <si>
    <t>ATJ</t>
  </si>
  <si>
    <t>47.063713073699994, -19.8392214824</t>
  </si>
  <si>
    <t>FMMG</t>
  </si>
  <si>
    <t>Antsalova Airport</t>
  </si>
  <si>
    <t>Antsalova</t>
  </si>
  <si>
    <t>WAQ</t>
  </si>
  <si>
    <t>44.614921, -18.701273</t>
  </si>
  <si>
    <t>FMMH</t>
  </si>
  <si>
    <t>Mahanoro Airport</t>
  </si>
  <si>
    <t>Mahanoro</t>
  </si>
  <si>
    <t>VVB</t>
  </si>
  <si>
    <t>48.79999923706055, -19.83300018310547</t>
  </si>
  <si>
    <t>FMMI</t>
  </si>
  <si>
    <t>Ivato Airport</t>
  </si>
  <si>
    <t>Antananarivo</t>
  </si>
  <si>
    <t>TNR</t>
  </si>
  <si>
    <t>47.478802, -18.7969</t>
  </si>
  <si>
    <t>FMMK</t>
  </si>
  <si>
    <t>Ankavandra Airport</t>
  </si>
  <si>
    <t>Ankavandra</t>
  </si>
  <si>
    <t>JVA</t>
  </si>
  <si>
    <t>45.273467, -18.80501</t>
  </si>
  <si>
    <t>FMML</t>
  </si>
  <si>
    <t>Belo sur Tsiribihina Airport</t>
  </si>
  <si>
    <t>Belo sur Tsiribihina</t>
  </si>
  <si>
    <t>BMD</t>
  </si>
  <si>
    <t>44.541900634799994, -19.6867008209</t>
  </si>
  <si>
    <t>FMMN</t>
  </si>
  <si>
    <t>Miandrivazo Airport</t>
  </si>
  <si>
    <t>ZVA</t>
  </si>
  <si>
    <t>45.450801849365234, -19.56279945373535</t>
  </si>
  <si>
    <t>FMMO</t>
  </si>
  <si>
    <t>Maintirano Airport</t>
  </si>
  <si>
    <t>Maintirano</t>
  </si>
  <si>
    <t>MXT</t>
  </si>
  <si>
    <t>44.033001, -18.049999</t>
  </si>
  <si>
    <t>FMMQ</t>
  </si>
  <si>
    <t>Atsinanana Airport</t>
  </si>
  <si>
    <t>Ilaka</t>
  </si>
  <si>
    <t>ILK</t>
  </si>
  <si>
    <t>48.803001403808594, -19.58300018310547</t>
  </si>
  <si>
    <t>FMMR</t>
  </si>
  <si>
    <t>Morafenobe Airport</t>
  </si>
  <si>
    <t>Morafenobe</t>
  </si>
  <si>
    <t>TVA</t>
  </si>
  <si>
    <t>44.920467, -17.850083</t>
  </si>
  <si>
    <t>FMMS</t>
  </si>
  <si>
    <t>Sainte Marie Airport</t>
  </si>
  <si>
    <t>49.815799713134766, -17.093900680541992</t>
  </si>
  <si>
    <t>FMMT</t>
  </si>
  <si>
    <t>Toamasina Airport</t>
  </si>
  <si>
    <t>TMM</t>
  </si>
  <si>
    <t>49.39250183105469, -18.109500885009766</t>
  </si>
  <si>
    <t>FMMU</t>
  </si>
  <si>
    <t>Tambohorano Airport</t>
  </si>
  <si>
    <t>Tambohorano</t>
  </si>
  <si>
    <t>WTA</t>
  </si>
  <si>
    <t>43.972801208496094, -17.47610092163086</t>
  </si>
  <si>
    <t>FMMV</t>
  </si>
  <si>
    <t>Morondava Airport</t>
  </si>
  <si>
    <t>MOQ</t>
  </si>
  <si>
    <t>44.31760025024414, -20.284700393676758</t>
  </si>
  <si>
    <t>FMMX</t>
  </si>
  <si>
    <t>Tsiroanomandidy Airport</t>
  </si>
  <si>
    <t>Tsiroanomandidy</t>
  </si>
  <si>
    <t>WTS</t>
  </si>
  <si>
    <t>46.054065, -18.759677</t>
  </si>
  <si>
    <t>FMMY</t>
  </si>
  <si>
    <t>Vatomandry Airport</t>
  </si>
  <si>
    <t>Vatomandry</t>
  </si>
  <si>
    <t>VAT</t>
  </si>
  <si>
    <t>48.95, -19.383333</t>
  </si>
  <si>
    <t>FMMZ</t>
  </si>
  <si>
    <t>Ambatondrazaka Airport</t>
  </si>
  <si>
    <t>Ambatondrazaka</t>
  </si>
  <si>
    <t>WAM</t>
  </si>
  <si>
    <t>48.442583, -17.795378</t>
  </si>
  <si>
    <t>FMNA</t>
  </si>
  <si>
    <t>Arrachart Airport</t>
  </si>
  <si>
    <t>DIE</t>
  </si>
  <si>
    <t>49.29169845581055, -12.34939956665039</t>
  </si>
  <si>
    <t>FMNB</t>
  </si>
  <si>
    <t>Ankaizina Airport</t>
  </si>
  <si>
    <t>Bealanana</t>
  </si>
  <si>
    <t>WBE</t>
  </si>
  <si>
    <t>48.691413, -14.544277</t>
  </si>
  <si>
    <t>FMNC</t>
  </si>
  <si>
    <t>Mananara Nord Airport</t>
  </si>
  <si>
    <t>Mananara Nord</t>
  </si>
  <si>
    <t>WMR</t>
  </si>
  <si>
    <t>49.773799896240234, -16.16390037536621</t>
  </si>
  <si>
    <t>FMND</t>
  </si>
  <si>
    <t>Andapa Airport</t>
  </si>
  <si>
    <t>ZWA</t>
  </si>
  <si>
    <t>49.620601654052734, -14.651700019836426</t>
  </si>
  <si>
    <t>FMNE</t>
  </si>
  <si>
    <t>Ambilobe Airport</t>
  </si>
  <si>
    <t>48.987998962402344, -13.188400268554688</t>
  </si>
  <si>
    <t>FMNF</t>
  </si>
  <si>
    <t>Avaratra Airport</t>
  </si>
  <si>
    <t>Befandriana</t>
  </si>
  <si>
    <t>WBD</t>
  </si>
  <si>
    <t>48.483001708984375, -15.199999809265137</t>
  </si>
  <si>
    <t>FMNG</t>
  </si>
  <si>
    <t>WPB</t>
  </si>
  <si>
    <t>47.623587, -15.584286</t>
  </si>
  <si>
    <t>FMNH</t>
  </si>
  <si>
    <t>Antsirabato Airport</t>
  </si>
  <si>
    <t>ANM</t>
  </si>
  <si>
    <t>50.3202018737793, -14.99940013885498</t>
  </si>
  <si>
    <t>FMNL</t>
  </si>
  <si>
    <t>Analalava Airport</t>
  </si>
  <si>
    <t>47.76380157470703, -14.62969970703125</t>
  </si>
  <si>
    <t>FMNM</t>
  </si>
  <si>
    <t>Amborovy Airport</t>
  </si>
  <si>
    <t>MJN</t>
  </si>
  <si>
    <t>46.351232528699995, -15.6668417421</t>
  </si>
  <si>
    <t>FMNN</t>
  </si>
  <si>
    <t>Fascene Airport</t>
  </si>
  <si>
    <t>Nosy Be</t>
  </si>
  <si>
    <t>NOS</t>
  </si>
  <si>
    <t>48.3148002625, -13.3121004105</t>
  </si>
  <si>
    <t>FMNO</t>
  </si>
  <si>
    <t>Soalala Airport</t>
  </si>
  <si>
    <t>Soalala</t>
  </si>
  <si>
    <t>DWB</t>
  </si>
  <si>
    <t>45.358837, -16.10169</t>
  </si>
  <si>
    <t>FMNP</t>
  </si>
  <si>
    <t>Mampikony Airport</t>
  </si>
  <si>
    <t>Mampikony</t>
  </si>
  <si>
    <t>WMP</t>
  </si>
  <si>
    <t>47.644164562200004, -16.0722693402</t>
  </si>
  <si>
    <t>FMNQ</t>
  </si>
  <si>
    <t>Besalampy Airport</t>
  </si>
  <si>
    <t>BPY</t>
  </si>
  <si>
    <t>44.4824838638, -16.744530296500002</t>
  </si>
  <si>
    <t>FMNR</t>
  </si>
  <si>
    <t>Maroantsetra Airport</t>
  </si>
  <si>
    <t>WMN</t>
  </si>
  <si>
    <t>49.68830108642578, -15.436699867248535</t>
  </si>
  <si>
    <t>FMNS</t>
  </si>
  <si>
    <t>Sambava Airport</t>
  </si>
  <si>
    <t>SVB</t>
  </si>
  <si>
    <t>50.17470169067383, -14.278599739074707</t>
  </si>
  <si>
    <t>FMNT</t>
  </si>
  <si>
    <t>Tsaratanana Airport</t>
  </si>
  <si>
    <t>Tsaratanana</t>
  </si>
  <si>
    <t>TTS</t>
  </si>
  <si>
    <t>47.619016, -16.751064</t>
  </si>
  <si>
    <t>FMNV</t>
  </si>
  <si>
    <t>Vohimarina Airport</t>
  </si>
  <si>
    <t>VOH</t>
  </si>
  <si>
    <t>50.00279998779297, -13.375800132751465</t>
  </si>
  <si>
    <t>FMNW</t>
  </si>
  <si>
    <t>Ambalabe Airport</t>
  </si>
  <si>
    <t>Antsohihy</t>
  </si>
  <si>
    <t>47.993900299072266, -14.898799896240234</t>
  </si>
  <si>
    <t>FMNX</t>
  </si>
  <si>
    <t>Mandritsara Airport</t>
  </si>
  <si>
    <t>Mandritsara</t>
  </si>
  <si>
    <t>WMA</t>
  </si>
  <si>
    <t>48.833284, -15.833049</t>
  </si>
  <si>
    <t>FMNZ</t>
  </si>
  <si>
    <t>Ampampamena Airport</t>
  </si>
  <si>
    <t>IVA</t>
  </si>
  <si>
    <t>48.632702, -13.484816</t>
  </si>
  <si>
    <t>MG-F</t>
  </si>
  <si>
    <t>FMSB</t>
  </si>
  <si>
    <t>Antsoa Airport</t>
  </si>
  <si>
    <t>Beroroha</t>
  </si>
  <si>
    <t>WBO</t>
  </si>
  <si>
    <t>45.136020183599996, -21.606983764699997</t>
  </si>
  <si>
    <t>FMSC</t>
  </si>
  <si>
    <t>Mandabe Airport</t>
  </si>
  <si>
    <t>Mandabe</t>
  </si>
  <si>
    <t>WMD</t>
  </si>
  <si>
    <t>44.9404120445, -21.0463049303</t>
  </si>
  <si>
    <t>FMSD</t>
  </si>
  <si>
    <t>FTU</t>
  </si>
  <si>
    <t>46.95610046386719, -25.03809928894043</t>
  </si>
  <si>
    <t>FMSF</t>
  </si>
  <si>
    <t>Fianarantsoa Airport</t>
  </si>
  <si>
    <t>WFI</t>
  </si>
  <si>
    <t>47.111698150634766, -21.441600799560547</t>
  </si>
  <si>
    <t>FMSG</t>
  </si>
  <si>
    <t>Farafangana Airport</t>
  </si>
  <si>
    <t>47.82059860229492, -22.805299758911133</t>
  </si>
  <si>
    <t>FMSI</t>
  </si>
  <si>
    <t>Ihosy Airport</t>
  </si>
  <si>
    <t>Ihosy</t>
  </si>
  <si>
    <t>IHO</t>
  </si>
  <si>
    <t>46.1649370193, -22.404720202399997</t>
  </si>
  <si>
    <t>FMSJ</t>
  </si>
  <si>
    <t>Manja Airport</t>
  </si>
  <si>
    <t>Manja</t>
  </si>
  <si>
    <t>MJA</t>
  </si>
  <si>
    <t>44.316509, -21.426105</t>
  </si>
  <si>
    <t>FMSK</t>
  </si>
  <si>
    <t>Manakara Airport</t>
  </si>
  <si>
    <t>WVK</t>
  </si>
  <si>
    <t>48.02170181274414, -22.119699478149414</t>
  </si>
  <si>
    <t>FMSL</t>
  </si>
  <si>
    <t>Bekily Airport</t>
  </si>
  <si>
    <t>Bekily</t>
  </si>
  <si>
    <t>OVA</t>
  </si>
  <si>
    <t>45.3045272827, -24.235694754699995</t>
  </si>
  <si>
    <t>FMSM</t>
  </si>
  <si>
    <t>Mananjary Airport</t>
  </si>
  <si>
    <t>MNJ</t>
  </si>
  <si>
    <t>48.358299255371094, -21.201799392700195</t>
  </si>
  <si>
    <t>FMSN</t>
  </si>
  <si>
    <t>Samangoky Airport</t>
  </si>
  <si>
    <t>Tanandava</t>
  </si>
  <si>
    <t>TDV</t>
  </si>
  <si>
    <t>43.733001708984375, -21.700000762939453</t>
  </si>
  <si>
    <t>FMSR</t>
  </si>
  <si>
    <t>Morombe Airport</t>
  </si>
  <si>
    <t>MXM</t>
  </si>
  <si>
    <t>43.3754997253418, -21.7539005279541</t>
  </si>
  <si>
    <t>FMST</t>
  </si>
  <si>
    <t>Toliara Airport</t>
  </si>
  <si>
    <t>TLE</t>
  </si>
  <si>
    <t>43.72850036621094, -23.383399963378906</t>
  </si>
  <si>
    <t>FMSU</t>
  </si>
  <si>
    <t>Vangaindrano Airport</t>
  </si>
  <si>
    <t>Vangaindrano</t>
  </si>
  <si>
    <t>VND</t>
  </si>
  <si>
    <t>47.581701278699995, -23.350766591499998</t>
  </si>
  <si>
    <t>FMSV</t>
  </si>
  <si>
    <t>Betioky Airport</t>
  </si>
  <si>
    <t>Betioky</t>
  </si>
  <si>
    <t>BKU</t>
  </si>
  <si>
    <t>44.388999938964844, -23.732999801635742</t>
  </si>
  <si>
    <t>FMSY</t>
  </si>
  <si>
    <t>Ampanihy Airport</t>
  </si>
  <si>
    <t>Ampanihy</t>
  </si>
  <si>
    <t>AMP</t>
  </si>
  <si>
    <t>44.73419952392578, -24.69969940185547</t>
  </si>
  <si>
    <t>FMSZ</t>
  </si>
  <si>
    <t>Ankazoabo Airport</t>
  </si>
  <si>
    <t>Ankazoabo</t>
  </si>
  <si>
    <t>WAK</t>
  </si>
  <si>
    <t>44.5315361023, -22.2964423522</t>
  </si>
  <si>
    <t>AO-BGO</t>
  </si>
  <si>
    <t>FNAM</t>
  </si>
  <si>
    <t>Ambriz Airport</t>
  </si>
  <si>
    <t>Ambriz</t>
  </si>
  <si>
    <t>AZZ</t>
  </si>
  <si>
    <t>13.116100311279297, -7.86221981048584</t>
  </si>
  <si>
    <t>FNBC</t>
  </si>
  <si>
    <t>Mbanza Congo Airport</t>
  </si>
  <si>
    <t>AO-ZAI</t>
  </si>
  <si>
    <t>Mbanza Congo</t>
  </si>
  <si>
    <t>SSY</t>
  </si>
  <si>
    <t>14.246999740600586, -6.269899845123291</t>
  </si>
  <si>
    <t>FNBG</t>
  </si>
  <si>
    <t>Benguela Airport</t>
  </si>
  <si>
    <t>Benguela</t>
  </si>
  <si>
    <t>BUG</t>
  </si>
  <si>
    <t>13.4036998749, -12.609000206</t>
  </si>
  <si>
    <t>FNBL</t>
  </si>
  <si>
    <t>Lumbala N'guimbo</t>
  </si>
  <si>
    <t>21.45083, -14.105106</t>
  </si>
  <si>
    <t>FNCA</t>
  </si>
  <si>
    <t>Cabinda Airport</t>
  </si>
  <si>
    <t>AO-CAB</t>
  </si>
  <si>
    <t>Cabinda</t>
  </si>
  <si>
    <t>CAB</t>
  </si>
  <si>
    <t>12.188400268554688, -5.59699010848999</t>
  </si>
  <si>
    <t>FNCF</t>
  </si>
  <si>
    <t>Cafunfo Airport</t>
  </si>
  <si>
    <t>Cafunfo</t>
  </si>
  <si>
    <t>CFF</t>
  </si>
  <si>
    <t>17.989700317382812, -8.783610343933105</t>
  </si>
  <si>
    <t>FNCH</t>
  </si>
  <si>
    <t>Chitato Airport</t>
  </si>
  <si>
    <t>Chitato</t>
  </si>
  <si>
    <t>PGI</t>
  </si>
  <si>
    <t>20.80470085144043, -7.358890056610107</t>
  </si>
  <si>
    <t>FNCT</t>
  </si>
  <si>
    <t>Catumbela Airport</t>
  </si>
  <si>
    <t>Catumbela</t>
  </si>
  <si>
    <t>CBT</t>
  </si>
  <si>
    <t>13.4869, -12.4792</t>
  </si>
  <si>
    <t>FNCV</t>
  </si>
  <si>
    <t>Cuito Cuanavale Airport</t>
  </si>
  <si>
    <t>Cuito Cuanavale</t>
  </si>
  <si>
    <t>CTI</t>
  </si>
  <si>
    <t>19.156099319458008, -15.160300254821777</t>
  </si>
  <si>
    <t>FNCX</t>
  </si>
  <si>
    <t>Camaxilo Airport</t>
  </si>
  <si>
    <t>Camaxilo</t>
  </si>
  <si>
    <t>CXM</t>
  </si>
  <si>
    <t>18.923599243164062, -8.37360954284668</t>
  </si>
  <si>
    <t>FNCZ</t>
  </si>
  <si>
    <t>Cazombo Airport</t>
  </si>
  <si>
    <t>Cazombo</t>
  </si>
  <si>
    <t>CAV</t>
  </si>
  <si>
    <t>22.916400909423828, -11.893099784851074</t>
  </si>
  <si>
    <t>AO-UIG</t>
  </si>
  <si>
    <t>FNDU</t>
  </si>
  <si>
    <t>Dundo Airport</t>
  </si>
  <si>
    <t>DUE</t>
  </si>
  <si>
    <t>20.818500518798828, -7.400889873504639</t>
  </si>
  <si>
    <t>FNE</t>
  </si>
  <si>
    <t>Fane Airport</t>
  </si>
  <si>
    <t>Fane Mission</t>
  </si>
  <si>
    <t>AYFA</t>
  </si>
  <si>
    <t>FANE</t>
  </si>
  <si>
    <t>147.085833333, -8.54927777778</t>
  </si>
  <si>
    <t>FNGI</t>
  </si>
  <si>
    <t>Ngjiva Pereira Airport</t>
  </si>
  <si>
    <t>Ngiva</t>
  </si>
  <si>
    <t>VPE</t>
  </si>
  <si>
    <t>15.683799743700002, -17.0435009003</t>
  </si>
  <si>
    <t>FNHU</t>
  </si>
  <si>
    <t>Nova Lisboa Airport</t>
  </si>
  <si>
    <t>Huambo</t>
  </si>
  <si>
    <t>NOV</t>
  </si>
  <si>
    <t>15.760499954223633, -12.808899879455566</t>
  </si>
  <si>
    <t>FNKU</t>
  </si>
  <si>
    <t>Kuito Airport</t>
  </si>
  <si>
    <t>Kuito</t>
  </si>
  <si>
    <t>SVP</t>
  </si>
  <si>
    <t>16.947399139404, -12.404600143433</t>
  </si>
  <si>
    <t>FNLK</t>
  </si>
  <si>
    <t>Lucapa Airport</t>
  </si>
  <si>
    <t>Lucapa</t>
  </si>
  <si>
    <t>LBZ</t>
  </si>
  <si>
    <t>20.7320861816, -8.445727348330001</t>
  </si>
  <si>
    <t>FNLU</t>
  </si>
  <si>
    <t>Quatro de Fevereiro Airport</t>
  </si>
  <si>
    <t>AO-LUA</t>
  </si>
  <si>
    <t>Luanda</t>
  </si>
  <si>
    <t>LAD</t>
  </si>
  <si>
    <t>13.2312, -8.85837</t>
  </si>
  <si>
    <t>FNLZ</t>
  </si>
  <si>
    <t>Luzamba Airport</t>
  </si>
  <si>
    <t>Luzamba</t>
  </si>
  <si>
    <t>LZM</t>
  </si>
  <si>
    <t>18.049299240099998, -9.11596012115</t>
  </si>
  <si>
    <t>FNMA</t>
  </si>
  <si>
    <t>Malanje Airport</t>
  </si>
  <si>
    <t>Malanje</t>
  </si>
  <si>
    <t>MEG</t>
  </si>
  <si>
    <t>16.312400817871094, -9.525090217590332</t>
  </si>
  <si>
    <t>FNME</t>
  </si>
  <si>
    <t>Menongue Airport</t>
  </si>
  <si>
    <t>Menongue</t>
  </si>
  <si>
    <t>17.71980094909668, -14.657600402832031</t>
  </si>
  <si>
    <t>FNMO</t>
  </si>
  <si>
    <t>Namibe Airport</t>
  </si>
  <si>
    <t>AO-NAM</t>
  </si>
  <si>
    <t>Namibe</t>
  </si>
  <si>
    <t>MSZ</t>
  </si>
  <si>
    <t>12.14680004119873, -15.261199951171875</t>
  </si>
  <si>
    <t>FNNG</t>
  </si>
  <si>
    <t>Negage Airport</t>
  </si>
  <si>
    <t>Negage</t>
  </si>
  <si>
    <t>GXG</t>
  </si>
  <si>
    <t>15.287699699401855, -7.754509925842285</t>
  </si>
  <si>
    <t>FNPA</t>
  </si>
  <si>
    <t>Porto Amboim Airport</t>
  </si>
  <si>
    <t>Port Amboim</t>
  </si>
  <si>
    <t>PBN</t>
  </si>
  <si>
    <t>13.76550006866455, -10.722000122070312</t>
  </si>
  <si>
    <t>FNSA</t>
  </si>
  <si>
    <t>Saurimo Airport</t>
  </si>
  <si>
    <t>VHC</t>
  </si>
  <si>
    <t>20.431900024414062, -9.689069747924805</t>
  </si>
  <si>
    <t>FNSO</t>
  </si>
  <si>
    <t>Soyo Airport</t>
  </si>
  <si>
    <t>Soyo</t>
  </si>
  <si>
    <t>SZA</t>
  </si>
  <si>
    <t>12.371800422668457, -6.141089916229248</t>
  </si>
  <si>
    <t>FNSU</t>
  </si>
  <si>
    <t>Sumbe Airport</t>
  </si>
  <si>
    <t>Sumbe</t>
  </si>
  <si>
    <t>NDD</t>
  </si>
  <si>
    <t>13.84749984741211, -11.167900085449219</t>
  </si>
  <si>
    <t>FNUA</t>
  </si>
  <si>
    <t>Luau Airport</t>
  </si>
  <si>
    <t>Luau</t>
  </si>
  <si>
    <t>UAL</t>
  </si>
  <si>
    <t>22.23110008239746, -10.715800285339355</t>
  </si>
  <si>
    <t>FNUB</t>
  </si>
  <si>
    <t>Lubango Airport</t>
  </si>
  <si>
    <t>Lubango</t>
  </si>
  <si>
    <t>SDD</t>
  </si>
  <si>
    <t>13.574999809265137, -14.924699783325195</t>
  </si>
  <si>
    <t>FNUE</t>
  </si>
  <si>
    <t>LUO</t>
  </si>
  <si>
    <t>19.8976993560791, -11.768099784851074</t>
  </si>
  <si>
    <t>FNUG</t>
  </si>
  <si>
    <t>Uige Airport</t>
  </si>
  <si>
    <t>Uige</t>
  </si>
  <si>
    <t>UGO</t>
  </si>
  <si>
    <t>15.027799606323242, -7.60306978225708</t>
  </si>
  <si>
    <t>FNWK</t>
  </si>
  <si>
    <t>Waco Kungo Airport</t>
  </si>
  <si>
    <t>Waco Kungo</t>
  </si>
  <si>
    <t>CEO</t>
  </si>
  <si>
    <t>15.101400375366211, -11.426400184631348</t>
  </si>
  <si>
    <t>FNXA</t>
  </si>
  <si>
    <t>Xangongo Airport</t>
  </si>
  <si>
    <t>Xangongo</t>
  </si>
  <si>
    <t>XGN</t>
  </si>
  <si>
    <t>14.965299606323242, -16.755399703979492</t>
  </si>
  <si>
    <t>FNZE</t>
  </si>
  <si>
    <t>N'zeto Airport</t>
  </si>
  <si>
    <t>N'zeto</t>
  </si>
  <si>
    <t>ARZ</t>
  </si>
  <si>
    <t>12.863100051879883, -7.259439945220947</t>
  </si>
  <si>
    <t>FNZG</t>
  </si>
  <si>
    <t>Nzagi Airport</t>
  </si>
  <si>
    <t>Nzagi</t>
  </si>
  <si>
    <t>NZA</t>
  </si>
  <si>
    <t>21.358200073200003, -7.716939926149999</t>
  </si>
  <si>
    <t>FOGB</t>
  </si>
  <si>
    <t>Booue Airport</t>
  </si>
  <si>
    <t>GA-6</t>
  </si>
  <si>
    <t>Booue</t>
  </si>
  <si>
    <t>BGB</t>
  </si>
  <si>
    <t>11.9438, -0.1075</t>
  </si>
  <si>
    <t>FOGE</t>
  </si>
  <si>
    <t>Ndende Airport</t>
  </si>
  <si>
    <t>GA-4</t>
  </si>
  <si>
    <t>Ndende</t>
  </si>
  <si>
    <t>KDN</t>
  </si>
  <si>
    <t>11.366999626159668, -2.4000000953674316</t>
  </si>
  <si>
    <t>FOGF</t>
  </si>
  <si>
    <t>Fougamou Airport</t>
  </si>
  <si>
    <t>Fougamou</t>
  </si>
  <si>
    <t>FOU</t>
  </si>
  <si>
    <t>10.616999626159668, -1.2829999923706055</t>
  </si>
  <si>
    <t>FOGG</t>
  </si>
  <si>
    <t>M'Bigou Airport</t>
  </si>
  <si>
    <t>M'Bigou</t>
  </si>
  <si>
    <t>MBC</t>
  </si>
  <si>
    <t>11.932999610900879, -1.8830000162124634</t>
  </si>
  <si>
    <t>FOGI</t>
  </si>
  <si>
    <t>Moabi Airport</t>
  </si>
  <si>
    <t>GA-5</t>
  </si>
  <si>
    <t>Moabi</t>
  </si>
  <si>
    <t>MGX</t>
  </si>
  <si>
    <t>11, -2.433000087738037</t>
  </si>
  <si>
    <t>FOGJ</t>
  </si>
  <si>
    <t>Ville Airport</t>
  </si>
  <si>
    <t>KDJ</t>
  </si>
  <si>
    <t>10.75, -0.18299999833106995</t>
  </si>
  <si>
    <t>FOGK</t>
  </si>
  <si>
    <t>Koulamoutou Mabimbi Airport</t>
  </si>
  <si>
    <t>GA-7</t>
  </si>
  <si>
    <t>Koulamoutou</t>
  </si>
  <si>
    <t>KOU</t>
  </si>
  <si>
    <t>12.441300392151, -1.1846100091934</t>
  </si>
  <si>
    <t>FOGM</t>
  </si>
  <si>
    <t>Mouilla Ville Airport</t>
  </si>
  <si>
    <t>Mouila</t>
  </si>
  <si>
    <t>MJL</t>
  </si>
  <si>
    <t>11.056699752807617, -1.845139980316162</t>
  </si>
  <si>
    <t>FOGO</t>
  </si>
  <si>
    <t>Oyem Airport</t>
  </si>
  <si>
    <t>GA-9</t>
  </si>
  <si>
    <t>Oyem</t>
  </si>
  <si>
    <t>OYE</t>
  </si>
  <si>
    <t>11.581399917602539, 1.5431100130081177</t>
  </si>
  <si>
    <t>FOGQ</t>
  </si>
  <si>
    <t>Okondja Airport</t>
  </si>
  <si>
    <t>GA-2</t>
  </si>
  <si>
    <t>Okondja</t>
  </si>
  <si>
    <t>13.673100471496582, -0.6652140021324158</t>
  </si>
  <si>
    <t>FOGR</t>
  </si>
  <si>
    <t>Lambarene Airport</t>
  </si>
  <si>
    <t>Lambarene</t>
  </si>
  <si>
    <t>LBQ</t>
  </si>
  <si>
    <t>10.245699882507324, -0.7043889760971069</t>
  </si>
  <si>
    <t>FOGV</t>
  </si>
  <si>
    <t>Minvoul Airport</t>
  </si>
  <si>
    <t>Minvoul</t>
  </si>
  <si>
    <t>MVX</t>
  </si>
  <si>
    <t>12.133000373840332, 2.1500000953674316</t>
  </si>
  <si>
    <t>FOOB</t>
  </si>
  <si>
    <t>Bitam Airport</t>
  </si>
  <si>
    <t>Bitam</t>
  </si>
  <si>
    <t>BMM</t>
  </si>
  <si>
    <t>11.493200302124023, 2.0756399631500244</t>
  </si>
  <si>
    <t>GA-1</t>
  </si>
  <si>
    <t>FOOD</t>
  </si>
  <si>
    <t>Moanda Airport</t>
  </si>
  <si>
    <t>Moanda</t>
  </si>
  <si>
    <t>MFF</t>
  </si>
  <si>
    <t>13.2670001984, -1.53299999237</t>
  </si>
  <si>
    <t>FOOE</t>
  </si>
  <si>
    <t>Mekambo Airport</t>
  </si>
  <si>
    <t>Mekambo</t>
  </si>
  <si>
    <t>MKB</t>
  </si>
  <si>
    <t>13.932999610900879, 1.0169999599456787</t>
  </si>
  <si>
    <t>FOOG</t>
  </si>
  <si>
    <t>Port Gentil Airport</t>
  </si>
  <si>
    <t>Port Gentil</t>
  </si>
  <si>
    <t>POG</t>
  </si>
  <si>
    <t>8.754380226135254, -0.7117390036582947</t>
  </si>
  <si>
    <t>FOOH</t>
  </si>
  <si>
    <t>Omboue Hopital Airport</t>
  </si>
  <si>
    <t>Omboue</t>
  </si>
  <si>
    <t>OMB</t>
  </si>
  <si>
    <t>9.262689590454102, -1.5747300386428833</t>
  </si>
  <si>
    <t>FOOI</t>
  </si>
  <si>
    <t>Tchongorove Airport</t>
  </si>
  <si>
    <t>Iguela</t>
  </si>
  <si>
    <t>IGE</t>
  </si>
  <si>
    <t>9.3092, -1.9223</t>
  </si>
  <si>
    <t>FOOK</t>
  </si>
  <si>
    <t>Makokou Airport</t>
  </si>
  <si>
    <t>Makokou</t>
  </si>
  <si>
    <t>MKU</t>
  </si>
  <si>
    <t>12.890899658203125, 0.5792109966278076</t>
  </si>
  <si>
    <t>FOOL</t>
  </si>
  <si>
    <t>Libreville Leon M'ba International Airport</t>
  </si>
  <si>
    <t>Libreville</t>
  </si>
  <si>
    <t>LBV</t>
  </si>
  <si>
    <t>9.412280082699999, 0.458600014448</t>
  </si>
  <si>
    <t>FOOM</t>
  </si>
  <si>
    <t>Mitzic Airport</t>
  </si>
  <si>
    <t>Mitzic</t>
  </si>
  <si>
    <t>MZC</t>
  </si>
  <si>
    <t>11.550000190734863, 0.7829999923706055</t>
  </si>
  <si>
    <t>FOON</t>
  </si>
  <si>
    <t>M'Vengue El Hadj Omar Bongo Ondimba International Airport</t>
  </si>
  <si>
    <t>Franceville</t>
  </si>
  <si>
    <t>MVB</t>
  </si>
  <si>
    <t>13.437999725341797, -1.6561599969863892</t>
  </si>
  <si>
    <t>FOOR</t>
  </si>
  <si>
    <t>Lastourville Airport</t>
  </si>
  <si>
    <t>Lastourville</t>
  </si>
  <si>
    <t>LTL</t>
  </si>
  <si>
    <t>12.748600006103516, -0.8266670107841492</t>
  </si>
  <si>
    <t>FOOS</t>
  </si>
  <si>
    <t>Sette Cama Airport</t>
  </si>
  <si>
    <t>Sette Cama</t>
  </si>
  <si>
    <t>ZKM</t>
  </si>
  <si>
    <t>9.767000198364258, -2.5329999923706055</t>
  </si>
  <si>
    <t>FOOT</t>
  </si>
  <si>
    <t>Tchibanga Airport</t>
  </si>
  <si>
    <t>Tchibanga</t>
  </si>
  <si>
    <t>TCH</t>
  </si>
  <si>
    <t>11.017000198364258, -2.8499999046325684</t>
  </si>
  <si>
    <t>FOOY</t>
  </si>
  <si>
    <t>Mayumba Airport</t>
  </si>
  <si>
    <t>Mayumba</t>
  </si>
  <si>
    <t>MYB</t>
  </si>
  <si>
    <t>10.674076080322266, -3.4584197998046875</t>
  </si>
  <si>
    <t>FOY</t>
  </si>
  <si>
    <t>Foya Airport</t>
  </si>
  <si>
    <t>Foya</t>
  </si>
  <si>
    <t>-10.2269, 8.3513</t>
  </si>
  <si>
    <t>FPPR</t>
  </si>
  <si>
    <t>Principe Airport</t>
  </si>
  <si>
    <t>ST</t>
  </si>
  <si>
    <t>ST-P</t>
  </si>
  <si>
    <t>PCP</t>
  </si>
  <si>
    <t>7.411739826202393, 1.6629400253295898</t>
  </si>
  <si>
    <t>FPST</t>
  </si>
  <si>
    <t>ST-S</t>
  </si>
  <si>
    <t>TMS</t>
  </si>
  <si>
    <t>6.7121500968933105, 0.3781749904155731</t>
  </si>
  <si>
    <t>FQAG</t>
  </si>
  <si>
    <t>Angoche Airport</t>
  </si>
  <si>
    <t>MZ-N</t>
  </si>
  <si>
    <t>Angoche</t>
  </si>
  <si>
    <t>ANO</t>
  </si>
  <si>
    <t>39.94521713256836, -16.181869506835938</t>
  </si>
  <si>
    <t>MZ-G</t>
  </si>
  <si>
    <t>FQBR</t>
  </si>
  <si>
    <t>Beira Airport</t>
  </si>
  <si>
    <t>Beira</t>
  </si>
  <si>
    <t>34.90760040283203, -19.79640007019043</t>
  </si>
  <si>
    <t>FQCB</t>
  </si>
  <si>
    <t>Cuamba Airport</t>
  </si>
  <si>
    <t>MZ-A</t>
  </si>
  <si>
    <t>Cuamba</t>
  </si>
  <si>
    <t>FXO</t>
  </si>
  <si>
    <t>36.529999, -14.815</t>
  </si>
  <si>
    <t>FQCH</t>
  </si>
  <si>
    <t>Chimoio Airport</t>
  </si>
  <si>
    <t>MZ-B</t>
  </si>
  <si>
    <t>Chimoio</t>
  </si>
  <si>
    <t>VPY</t>
  </si>
  <si>
    <t>33.42900085449219, -19.15130043029785</t>
  </si>
  <si>
    <t>MZ-T</t>
  </si>
  <si>
    <t>FQIA</t>
  </si>
  <si>
    <t>Inhaca Airport</t>
  </si>
  <si>
    <t>MZ-L</t>
  </si>
  <si>
    <t>Inhaca</t>
  </si>
  <si>
    <t>IHC</t>
  </si>
  <si>
    <t>32.929351806599996, -25.9971446991</t>
  </si>
  <si>
    <t>FQIN</t>
  </si>
  <si>
    <t>Inhambane Airport</t>
  </si>
  <si>
    <t>Inhambabe</t>
  </si>
  <si>
    <t>INH</t>
  </si>
  <si>
    <t>35.40850067138672, -23.876399993896484</t>
  </si>
  <si>
    <t>FQLC</t>
  </si>
  <si>
    <t>Lichinga Airport</t>
  </si>
  <si>
    <t>Lichinga</t>
  </si>
  <si>
    <t>VXC</t>
  </si>
  <si>
    <t>35.2663, -13.274</t>
  </si>
  <si>
    <t>FQLU</t>
  </si>
  <si>
    <t>Lumbo Airport</t>
  </si>
  <si>
    <t>Lumbo</t>
  </si>
  <si>
    <t>LFB</t>
  </si>
  <si>
    <t>40.671699523899996, -15.0331001282</t>
  </si>
  <si>
    <t>FQMA</t>
  </si>
  <si>
    <t>Maputo Airport</t>
  </si>
  <si>
    <t>MZ-MPM</t>
  </si>
  <si>
    <t>Maputo</t>
  </si>
  <si>
    <t>MPM</t>
  </si>
  <si>
    <t>32.572601, -25.920799</t>
  </si>
  <si>
    <t>FQMD</t>
  </si>
  <si>
    <t>Mueda Airport</t>
  </si>
  <si>
    <t>MZ-P</t>
  </si>
  <si>
    <t>Mueda</t>
  </si>
  <si>
    <t>MUD</t>
  </si>
  <si>
    <t>39.5630989074707, -11.672900199890137</t>
  </si>
  <si>
    <t>FQMP</t>
  </si>
  <si>
    <t>MZB</t>
  </si>
  <si>
    <t>40.35490036010742, -11.361800193786621</t>
  </si>
  <si>
    <t>FQNC</t>
  </si>
  <si>
    <t>Nacala Airport</t>
  </si>
  <si>
    <t>Nacala</t>
  </si>
  <si>
    <t>MNC</t>
  </si>
  <si>
    <t>40.71220016479492, -14.488200187683105</t>
  </si>
  <si>
    <t>FQNP</t>
  </si>
  <si>
    <t>Nampula Airport</t>
  </si>
  <si>
    <t>Nampula</t>
  </si>
  <si>
    <t>APL</t>
  </si>
  <si>
    <t>39.28179931640625, -15.105600357055664</t>
  </si>
  <si>
    <t>FQPB</t>
  </si>
  <si>
    <t>Pemba Airport</t>
  </si>
  <si>
    <t>Pemba / Porto Amelia</t>
  </si>
  <si>
    <t>POL</t>
  </si>
  <si>
    <t>40.52401351928711, -12.991762161254883</t>
  </si>
  <si>
    <t>FQPO</t>
  </si>
  <si>
    <t>Ponta do Ouro Airport</t>
  </si>
  <si>
    <t>Ponta do Ouro</t>
  </si>
  <si>
    <t>PDD</t>
  </si>
  <si>
    <t>32.837707519531, -26.828552246094</t>
  </si>
  <si>
    <t>FQQL</t>
  </si>
  <si>
    <t>Quelimane Airport</t>
  </si>
  <si>
    <t>Quelimane</t>
  </si>
  <si>
    <t>36.86909866333008, -17.855499267578125</t>
  </si>
  <si>
    <t>FQTT</t>
  </si>
  <si>
    <t>Chingozi Airport</t>
  </si>
  <si>
    <t>Tete</t>
  </si>
  <si>
    <t>TET</t>
  </si>
  <si>
    <t>33.640201568603516, -16.104799270629883</t>
  </si>
  <si>
    <t>FQVL</t>
  </si>
  <si>
    <t>Vilankulo Airport</t>
  </si>
  <si>
    <t>Vilanculo</t>
  </si>
  <si>
    <t>VNX</t>
  </si>
  <si>
    <t>35.31330108642578, -22.018400192260742</t>
  </si>
  <si>
    <t>FQXA</t>
  </si>
  <si>
    <t>Xai-Xai Airport</t>
  </si>
  <si>
    <t>Xai-Xai</t>
  </si>
  <si>
    <t>VJB</t>
  </si>
  <si>
    <t>33.62739944458008, -25.037799835205078</t>
  </si>
  <si>
    <t>FR</t>
  </si>
  <si>
    <t>FR-GES</t>
  </si>
  <si>
    <t>Strasbourg</t>
  </si>
  <si>
    <t>FR-NAQ</t>
  </si>
  <si>
    <t>Perigueux</t>
  </si>
  <si>
    <t>FR-ARA</t>
  </si>
  <si>
    <t>FR-BFC</t>
  </si>
  <si>
    <t>FR-BRE</t>
  </si>
  <si>
    <t>Brest</t>
  </si>
  <si>
    <t>Lannion</t>
  </si>
  <si>
    <t>FR-CVL</t>
  </si>
  <si>
    <t>Bourges</t>
  </si>
  <si>
    <t>FR-IDF</t>
  </si>
  <si>
    <t>FR-OCC</t>
  </si>
  <si>
    <t>FR-HDF</t>
  </si>
  <si>
    <t>FR-NOR</t>
  </si>
  <si>
    <t>FR-PDL</t>
  </si>
  <si>
    <t>Nantes</t>
  </si>
  <si>
    <t>Creil</t>
  </si>
  <si>
    <t>FR-PAC</t>
  </si>
  <si>
    <t>Marseille</t>
  </si>
  <si>
    <t>Nice</t>
  </si>
  <si>
    <t>Cannes</t>
  </si>
  <si>
    <t>Courchevel</t>
  </si>
  <si>
    <t>Lyon</t>
  </si>
  <si>
    <t>FR-COR</t>
  </si>
  <si>
    <t>FR-U-A</t>
  </si>
  <si>
    <t>FR-JCA</t>
  </si>
  <si>
    <t>Croisette Heliport</t>
  </si>
  <si>
    <t>JCA</t>
  </si>
  <si>
    <t>7.037360191345215, 43.5359992980957</t>
  </si>
  <si>
    <t>SC</t>
  </si>
  <si>
    <t>SC-15</t>
  </si>
  <si>
    <t>FSDR</t>
  </si>
  <si>
    <t>Desroches Airport</t>
  </si>
  <si>
    <t>Desroches Island</t>
  </si>
  <si>
    <t>DES</t>
  </si>
  <si>
    <t>53.6558, -5.6967</t>
  </si>
  <si>
    <t>FSIA</t>
  </si>
  <si>
    <t>Seychelles International Airport</t>
  </si>
  <si>
    <t>SC-20</t>
  </si>
  <si>
    <t>Mahe Island</t>
  </si>
  <si>
    <t>55.521801, -4.67434</t>
  </si>
  <si>
    <t>FSL</t>
  </si>
  <si>
    <t>Fossil Downs Airport</t>
  </si>
  <si>
    <t>Fossil Downs Station</t>
  </si>
  <si>
    <t>125.7873, -18.1321</t>
  </si>
  <si>
    <t>FSN</t>
  </si>
  <si>
    <t>Haley Army Airfield</t>
  </si>
  <si>
    <t>Fort Sheridan</t>
  </si>
  <si>
    <t>-87.817, 42.221</t>
  </si>
  <si>
    <t>FSPP</t>
  </si>
  <si>
    <t>Praslin Airport</t>
  </si>
  <si>
    <t>SC-14</t>
  </si>
  <si>
    <t>Praslin Island</t>
  </si>
  <si>
    <t>55.69139862060547, -4.3192901611328125</t>
  </si>
  <si>
    <t>FSSB</t>
  </si>
  <si>
    <t>Bird Island Airport</t>
  </si>
  <si>
    <t>Bird Island</t>
  </si>
  <si>
    <t>55.205299, -3.72472</t>
  </si>
  <si>
    <t>FSSD</t>
  </si>
  <si>
    <t>Denis Island Airport</t>
  </si>
  <si>
    <t>Denis Island</t>
  </si>
  <si>
    <t>DEI</t>
  </si>
  <si>
    <t>55.666901, -3.80222</t>
  </si>
  <si>
    <t>FSSF</t>
  </si>
  <si>
    <t>FRK</t>
  </si>
  <si>
    <t>55.950001, -4.583</t>
  </si>
  <si>
    <t>FTTA</t>
  </si>
  <si>
    <t>Sarh Airport</t>
  </si>
  <si>
    <t>TD-MC</t>
  </si>
  <si>
    <t>Sarh</t>
  </si>
  <si>
    <t>SRH</t>
  </si>
  <si>
    <t>18.374399, 9.14444</t>
  </si>
  <si>
    <t>FTTB</t>
  </si>
  <si>
    <t>Bongor Airport</t>
  </si>
  <si>
    <t>TD-MK</t>
  </si>
  <si>
    <t>Bongor</t>
  </si>
  <si>
    <t>OGR</t>
  </si>
  <si>
    <t>15.381099700927734, 10.288100242614746</t>
  </si>
  <si>
    <t>FTTC</t>
  </si>
  <si>
    <t>Abeche Airport</t>
  </si>
  <si>
    <t>TD-OD</t>
  </si>
  <si>
    <t>AEH</t>
  </si>
  <si>
    <t>20.84429931640625, 13.847000122070312</t>
  </si>
  <si>
    <t>FTTD</t>
  </si>
  <si>
    <t>Moundou Airport</t>
  </si>
  <si>
    <t>TD-LO</t>
  </si>
  <si>
    <t>MQQ</t>
  </si>
  <si>
    <t>16.071399688720703, 8.624409675598145</t>
  </si>
  <si>
    <t>TD-BET</t>
  </si>
  <si>
    <t>FTTH</t>
  </si>
  <si>
    <t>Lai Airport</t>
  </si>
  <si>
    <t>TD-TA</t>
  </si>
  <si>
    <t>Lai</t>
  </si>
  <si>
    <t>LTC</t>
  </si>
  <si>
    <t>16.3125, 9.3979</t>
  </si>
  <si>
    <t>FTTI</t>
  </si>
  <si>
    <t>Ati Airport</t>
  </si>
  <si>
    <t>TD-BA</t>
  </si>
  <si>
    <t>Ati</t>
  </si>
  <si>
    <t>ATV</t>
  </si>
  <si>
    <t>18.31329917907715, 13.238900184631348</t>
  </si>
  <si>
    <t>FTTJ</t>
  </si>
  <si>
    <t>N'Djamena International Airport</t>
  </si>
  <si>
    <t>TD-CB</t>
  </si>
  <si>
    <t>N'Djamena</t>
  </si>
  <si>
    <t>NDJ</t>
  </si>
  <si>
    <t>15.034, 12.1337</t>
  </si>
  <si>
    <t>FTTK</t>
  </si>
  <si>
    <t>BKR</t>
  </si>
  <si>
    <t>17.066999435424805, 12.383000373840332</t>
  </si>
  <si>
    <t>FTTL</t>
  </si>
  <si>
    <t>Bol Airport</t>
  </si>
  <si>
    <t>TD-LC</t>
  </si>
  <si>
    <t>Bol</t>
  </si>
  <si>
    <t>OTC</t>
  </si>
  <si>
    <t>14.739399909973145, 13.443300247192383</t>
  </si>
  <si>
    <t>FTTM</t>
  </si>
  <si>
    <t>Mongo Airport</t>
  </si>
  <si>
    <t>TD-GR</t>
  </si>
  <si>
    <t>Mongo</t>
  </si>
  <si>
    <t>MVO</t>
  </si>
  <si>
    <t>18.674999237060547, 12.166999816894531</t>
  </si>
  <si>
    <t>FTTN</t>
  </si>
  <si>
    <t>Am Timan Airport</t>
  </si>
  <si>
    <t>Am Timan</t>
  </si>
  <si>
    <t>20.274000167799997, 11.0340003967</t>
  </si>
  <si>
    <t>FTTP</t>
  </si>
  <si>
    <t>Pala Airport</t>
  </si>
  <si>
    <t>Pala</t>
  </si>
  <si>
    <t>PLF</t>
  </si>
  <si>
    <t>14.925000190734863, 9.378060340881348</t>
  </si>
  <si>
    <t>FTTS</t>
  </si>
  <si>
    <t>Bousso Airport</t>
  </si>
  <si>
    <t>Bousso</t>
  </si>
  <si>
    <t>OUT</t>
  </si>
  <si>
    <t>16.716999053955078, 10.482999801635742</t>
  </si>
  <si>
    <t>FTTU</t>
  </si>
  <si>
    <t>Mao Airport</t>
  </si>
  <si>
    <t>TD-KA</t>
  </si>
  <si>
    <t>Mao</t>
  </si>
  <si>
    <t>AMO</t>
  </si>
  <si>
    <t>15.314399719238281, 14.145600318908691</t>
  </si>
  <si>
    <t>FTTY</t>
  </si>
  <si>
    <t>Faya Largeau Airport</t>
  </si>
  <si>
    <t>FYT</t>
  </si>
  <si>
    <t>19.111099243164062, 17.91710090637207</t>
  </si>
  <si>
    <t>FUB</t>
  </si>
  <si>
    <t>Fulleborn Airport</t>
  </si>
  <si>
    <t>Fulleborn</t>
  </si>
  <si>
    <t>FUL</t>
  </si>
  <si>
    <t>150.6264, -6.1518</t>
  </si>
  <si>
    <t>ZW</t>
  </si>
  <si>
    <t>ZW-MI</t>
  </si>
  <si>
    <t>ZW-MW</t>
  </si>
  <si>
    <t>ZW-MA</t>
  </si>
  <si>
    <t>ZW-MN</t>
  </si>
  <si>
    <t>ZW-MV</t>
  </si>
  <si>
    <t>FVBM</t>
  </si>
  <si>
    <t>Bumi Airport</t>
  </si>
  <si>
    <t>Bumi</t>
  </si>
  <si>
    <t>BZH</t>
  </si>
  <si>
    <t>28.3500003815, -16.8169994354</t>
  </si>
  <si>
    <t>FVBU</t>
  </si>
  <si>
    <t>Joshua Mqabuko Nkomo International Airport</t>
  </si>
  <si>
    <t>ZW-BU</t>
  </si>
  <si>
    <t>Bulawayo</t>
  </si>
  <si>
    <t>FVJN</t>
  </si>
  <si>
    <t>BUQ</t>
  </si>
  <si>
    <t>28.617901, -20.017401</t>
  </si>
  <si>
    <t>FVCH</t>
  </si>
  <si>
    <t>Chipinge Airport</t>
  </si>
  <si>
    <t>Chipinge</t>
  </si>
  <si>
    <t>32.628299713134766, -20.20669937133789</t>
  </si>
  <si>
    <t>ZW-HA</t>
  </si>
  <si>
    <t>Harare</t>
  </si>
  <si>
    <t>FVCZ</t>
  </si>
  <si>
    <t>Buffalo Range Airport</t>
  </si>
  <si>
    <t>Chiredzi</t>
  </si>
  <si>
    <t>BFO</t>
  </si>
  <si>
    <t>31.5786, -21.008101</t>
  </si>
  <si>
    <t>FVFA</t>
  </si>
  <si>
    <t>Victoria Falls International Airport</t>
  </si>
  <si>
    <t>Victoria Falls</t>
  </si>
  <si>
    <t>VFA</t>
  </si>
  <si>
    <t>25.839000701904297, -18.09589958190918</t>
  </si>
  <si>
    <t>Mutare</t>
  </si>
  <si>
    <t>Gweru</t>
  </si>
  <si>
    <t>FVHA</t>
  </si>
  <si>
    <t>Robert Gabriel Mugabe International Airport</t>
  </si>
  <si>
    <t>FVRG</t>
  </si>
  <si>
    <t>31.0928, -17.931801</t>
  </si>
  <si>
    <t>FVKB</t>
  </si>
  <si>
    <t>Kariba International Airport</t>
  </si>
  <si>
    <t>Kariba</t>
  </si>
  <si>
    <t>KAB</t>
  </si>
  <si>
    <t>28.885000228881836, -16.519800186157227</t>
  </si>
  <si>
    <t>FVMH</t>
  </si>
  <si>
    <t>Mahenye Airport</t>
  </si>
  <si>
    <t>Gonarezhou National Park</t>
  </si>
  <si>
    <t>MJW</t>
  </si>
  <si>
    <t>32.3336, -21.231</t>
  </si>
  <si>
    <t>FVMU</t>
  </si>
  <si>
    <t>Mutare Airport</t>
  </si>
  <si>
    <t>UTA</t>
  </si>
  <si>
    <t>32.627201080322, -18.997499465942</t>
  </si>
  <si>
    <t>FVMV</t>
  </si>
  <si>
    <t>Masvingo International Airport</t>
  </si>
  <si>
    <t>Masvingo</t>
  </si>
  <si>
    <t>MVZ</t>
  </si>
  <si>
    <t>30.859100341796875, -20.055299758911133</t>
  </si>
  <si>
    <t>FVTL</t>
  </si>
  <si>
    <t>Thornhill Air Base</t>
  </si>
  <si>
    <t>GWE</t>
  </si>
  <si>
    <t>29.861900329589844, -19.436399459838867</t>
  </si>
  <si>
    <t>FVWN</t>
  </si>
  <si>
    <t>Hwange National Park Airport</t>
  </si>
  <si>
    <t>Hwange</t>
  </si>
  <si>
    <t>HWN</t>
  </si>
  <si>
    <t>27.020999908447266, -18.629899978637695</t>
  </si>
  <si>
    <t>FVWT</t>
  </si>
  <si>
    <t>Hwange (Town) Airport</t>
  </si>
  <si>
    <t>WKI</t>
  </si>
  <si>
    <t>26.519791, -18.362967</t>
  </si>
  <si>
    <t>Inyati Airport</t>
  </si>
  <si>
    <t>Inyati</t>
  </si>
  <si>
    <t>MW</t>
  </si>
  <si>
    <t>MW-KR</t>
  </si>
  <si>
    <t>FWCD</t>
  </si>
  <si>
    <t>Chelinda Malawi Airport</t>
  </si>
  <si>
    <t>MW-RU</t>
  </si>
  <si>
    <t>CEH</t>
  </si>
  <si>
    <t>33.799999237099996, -10.5500001907</t>
  </si>
  <si>
    <t>FWCL</t>
  </si>
  <si>
    <t>Chileka International Airport</t>
  </si>
  <si>
    <t>MW-BL</t>
  </si>
  <si>
    <t>Blantyre</t>
  </si>
  <si>
    <t>BLZ</t>
  </si>
  <si>
    <t>34.9739990234375, -15.679100036621094</t>
  </si>
  <si>
    <t>FWCM</t>
  </si>
  <si>
    <t>Club Makokola Airport</t>
  </si>
  <si>
    <t>MW-MG</t>
  </si>
  <si>
    <t>Club Makokola</t>
  </si>
  <si>
    <t>CMK</t>
  </si>
  <si>
    <t>35.13249969482422, -14.306900024414062</t>
  </si>
  <si>
    <t>FWDW</t>
  </si>
  <si>
    <t>Dwangwa Airport</t>
  </si>
  <si>
    <t>MW-NK</t>
  </si>
  <si>
    <t>Dwangwa</t>
  </si>
  <si>
    <t>DWA</t>
  </si>
  <si>
    <t>34.131901, -12.5183</t>
  </si>
  <si>
    <t>FWKA</t>
  </si>
  <si>
    <t>Karonga Airport</t>
  </si>
  <si>
    <t>Karonga</t>
  </si>
  <si>
    <t>KGJ</t>
  </si>
  <si>
    <t>33.893001556396484, -9.953570365905762</t>
  </si>
  <si>
    <t>FWKG</t>
  </si>
  <si>
    <t>Kasungu Airport</t>
  </si>
  <si>
    <t>MW-KS</t>
  </si>
  <si>
    <t>Kasungu</t>
  </si>
  <si>
    <t>KBQ</t>
  </si>
  <si>
    <t>33.46860122680664, -13.014599800109863</t>
  </si>
  <si>
    <t>FWKI</t>
  </si>
  <si>
    <t>Lilongwe International Airport</t>
  </si>
  <si>
    <t>MW-LI</t>
  </si>
  <si>
    <t>Lilongwe</t>
  </si>
  <si>
    <t>LLW</t>
  </si>
  <si>
    <t>33.78099823, -13.7894001007</t>
  </si>
  <si>
    <t>FWLK</t>
  </si>
  <si>
    <t>Likoma Island Airport</t>
  </si>
  <si>
    <t>MW-LK</t>
  </si>
  <si>
    <t>Likoma Island</t>
  </si>
  <si>
    <t>LIX</t>
  </si>
  <si>
    <t>34.737222, -12.075833</t>
  </si>
  <si>
    <t>FWMG</t>
  </si>
  <si>
    <t>Mangochi Airport</t>
  </si>
  <si>
    <t>Mangochi</t>
  </si>
  <si>
    <t>35.266998291015625, -14.482999801635742</t>
  </si>
  <si>
    <t>FWMY</t>
  </si>
  <si>
    <t>Monkey Bay Airport</t>
  </si>
  <si>
    <t>Monkey Bay</t>
  </si>
  <si>
    <t>MYZ</t>
  </si>
  <si>
    <t>34.9197006226, -14.083600044299999</t>
  </si>
  <si>
    <t>MW-MZ</t>
  </si>
  <si>
    <t>FWSM</t>
  </si>
  <si>
    <t>Salima Airport</t>
  </si>
  <si>
    <t>MW-SA</t>
  </si>
  <si>
    <t>Salima</t>
  </si>
  <si>
    <t>LMB</t>
  </si>
  <si>
    <t>34.5841884613, -13.755892702500002</t>
  </si>
  <si>
    <t>FWUU</t>
  </si>
  <si>
    <t>Mzuzu Airport</t>
  </si>
  <si>
    <t>Mzuzu</t>
  </si>
  <si>
    <t>ZZU</t>
  </si>
  <si>
    <t>34.01179885864258, -11.444700241088867</t>
  </si>
  <si>
    <t>LS</t>
  </si>
  <si>
    <t>LS-K</t>
  </si>
  <si>
    <t>FXLK</t>
  </si>
  <si>
    <t>Lebakeng Airport</t>
  </si>
  <si>
    <t>LS-H</t>
  </si>
  <si>
    <t>Lebakeng</t>
  </si>
  <si>
    <t>LEF</t>
  </si>
  <si>
    <t>28.65559959411621, -29.89080047607422</t>
  </si>
  <si>
    <t>FXLR</t>
  </si>
  <si>
    <t>Leribe Airport</t>
  </si>
  <si>
    <t>LS-C</t>
  </si>
  <si>
    <t>Leribe</t>
  </si>
  <si>
    <t>LRB</t>
  </si>
  <si>
    <t>28.052799224853516, -28.855600357055664</t>
  </si>
  <si>
    <t>FXLS</t>
  </si>
  <si>
    <t>Lesobeng Airport</t>
  </si>
  <si>
    <t>LS-F</t>
  </si>
  <si>
    <t>Lesobeng</t>
  </si>
  <si>
    <t>LES</t>
  </si>
  <si>
    <t>28.316699981689453, -29.782899856567383</t>
  </si>
  <si>
    <t>LS-J</t>
  </si>
  <si>
    <t>FXMF</t>
  </si>
  <si>
    <t>Mafeteng Airport</t>
  </si>
  <si>
    <t>LS-E</t>
  </si>
  <si>
    <t>Mafeteng</t>
  </si>
  <si>
    <t>MFC</t>
  </si>
  <si>
    <t>27.243600845336914, -29.80109977722168</t>
  </si>
  <si>
    <t>FXMK</t>
  </si>
  <si>
    <t>Mokhotlong Airport</t>
  </si>
  <si>
    <t>Mokhotlong</t>
  </si>
  <si>
    <t>MKH</t>
  </si>
  <si>
    <t>29.072799682617188, -29.28179931640625</t>
  </si>
  <si>
    <t>FXMM</t>
  </si>
  <si>
    <t>Moshoeshoe I International Airport</t>
  </si>
  <si>
    <t>LS-A</t>
  </si>
  <si>
    <t>Maseru</t>
  </si>
  <si>
    <t>MSU</t>
  </si>
  <si>
    <t>27.552499771118164, -29.462299346923828</t>
  </si>
  <si>
    <t>FXNK</t>
  </si>
  <si>
    <t>Nkaus Airport</t>
  </si>
  <si>
    <t>Nkaus</t>
  </si>
  <si>
    <t>NKU</t>
  </si>
  <si>
    <t>28.196899414062, -30.021699905396</t>
  </si>
  <si>
    <t>FXPG</t>
  </si>
  <si>
    <t>Pelaneng Airport</t>
  </si>
  <si>
    <t>Pelaneng</t>
  </si>
  <si>
    <t>28.505300521850586, -29.1205997467041</t>
  </si>
  <si>
    <t>FXQG</t>
  </si>
  <si>
    <t>Quthing Airport</t>
  </si>
  <si>
    <t>LS-G</t>
  </si>
  <si>
    <t>Quthing</t>
  </si>
  <si>
    <t>UTG</t>
  </si>
  <si>
    <t>27.693300247192383, -30.407499313354492</t>
  </si>
  <si>
    <t>FXQN</t>
  </si>
  <si>
    <t>Qacha's Nek Airport</t>
  </si>
  <si>
    <t>Qacha's Nek</t>
  </si>
  <si>
    <t>28.671899795532227, -30.1117000579834</t>
  </si>
  <si>
    <t>FXSH</t>
  </si>
  <si>
    <t>Sehonghong Airport</t>
  </si>
  <si>
    <t>Sehonghong</t>
  </si>
  <si>
    <t>SHK</t>
  </si>
  <si>
    <t>28.76889991760254, -29.730899810791016</t>
  </si>
  <si>
    <t>FXSK</t>
  </si>
  <si>
    <t>Sekakes Airport</t>
  </si>
  <si>
    <t>Sekakes</t>
  </si>
  <si>
    <t>SKQ</t>
  </si>
  <si>
    <t>28.37030029296875, -30.03890037536621</t>
  </si>
  <si>
    <t>FXSM</t>
  </si>
  <si>
    <t>Semonkong Airport</t>
  </si>
  <si>
    <t>Semonkong</t>
  </si>
  <si>
    <t>SOK</t>
  </si>
  <si>
    <t>28.059999465942383, -29.838600158691406</t>
  </si>
  <si>
    <t>FXSS</t>
  </si>
  <si>
    <t>Seshutes Airport</t>
  </si>
  <si>
    <t>Seshutes</t>
  </si>
  <si>
    <t>SHZ</t>
  </si>
  <si>
    <t>28.55229949951172, -29.26759910583496</t>
  </si>
  <si>
    <t>FXTA</t>
  </si>
  <si>
    <t>Thaba-Tseka Airport</t>
  </si>
  <si>
    <t>Thaba-Tseka</t>
  </si>
  <si>
    <t>THB</t>
  </si>
  <si>
    <t>28.615800857543945, -29.52280044555664</t>
  </si>
  <si>
    <t>FXTK</t>
  </si>
  <si>
    <t>Tlokoeng Airport</t>
  </si>
  <si>
    <t>Tlokoeng</t>
  </si>
  <si>
    <t>TKO</t>
  </si>
  <si>
    <t>28.882999420166016, -29.232999801635742</t>
  </si>
  <si>
    <t>FYAA</t>
  </si>
  <si>
    <t>Ai-Ais Airport</t>
  </si>
  <si>
    <t>NA-KU</t>
  </si>
  <si>
    <t>Ai-Ais</t>
  </si>
  <si>
    <t>AIW</t>
  </si>
  <si>
    <t>17.5966, -27.995</t>
  </si>
  <si>
    <t>NA-KA</t>
  </si>
  <si>
    <t>NA-OH</t>
  </si>
  <si>
    <t>FYAR</t>
  </si>
  <si>
    <t>Arandis Airport</t>
  </si>
  <si>
    <t>NA-ER</t>
  </si>
  <si>
    <t>Arandis</t>
  </si>
  <si>
    <t>ADI</t>
  </si>
  <si>
    <t>14.979999542236328, -22.462200164794922</t>
  </si>
  <si>
    <t>NA-HA</t>
  </si>
  <si>
    <t>FYGB</t>
  </si>
  <si>
    <t>Gobabis Airport</t>
  </si>
  <si>
    <t>Gobabis</t>
  </si>
  <si>
    <t>GOG</t>
  </si>
  <si>
    <t>18.973100662231445, -22.5044002532959</t>
  </si>
  <si>
    <t>FYGF</t>
  </si>
  <si>
    <t>Grootfontein Airport</t>
  </si>
  <si>
    <t>NA-OD</t>
  </si>
  <si>
    <t>Grootfontein</t>
  </si>
  <si>
    <t>GFY</t>
  </si>
  <si>
    <t>18.122699737548828, -19.60219955444336</t>
  </si>
  <si>
    <t>NA-KH</t>
  </si>
  <si>
    <t>FYHI</t>
  </si>
  <si>
    <t>Halali Airport</t>
  </si>
  <si>
    <t>NA-OT</t>
  </si>
  <si>
    <t>Halali</t>
  </si>
  <si>
    <t>HAL</t>
  </si>
  <si>
    <t>16.4585, -19.0285</t>
  </si>
  <si>
    <t>FYKB</t>
  </si>
  <si>
    <t>Karasburg Airport</t>
  </si>
  <si>
    <t>Karasburg</t>
  </si>
  <si>
    <t>KAS</t>
  </si>
  <si>
    <t>18.7385, -28.0297</t>
  </si>
  <si>
    <t>FYKM</t>
  </si>
  <si>
    <t>Katima Mulilo Airport</t>
  </si>
  <si>
    <t>NA-CA</t>
  </si>
  <si>
    <t>Mpacha</t>
  </si>
  <si>
    <t>MPA</t>
  </si>
  <si>
    <t>24.176701, -17.634399</t>
  </si>
  <si>
    <t>FYKT</t>
  </si>
  <si>
    <t>Keetmanshoop Airport</t>
  </si>
  <si>
    <t>Keetmanshoop</t>
  </si>
  <si>
    <t>KMP</t>
  </si>
  <si>
    <t>18.111400604248047, -26.5398006439209</t>
  </si>
  <si>
    <t>FYLS</t>
  </si>
  <si>
    <t>Lianshulu Airport</t>
  </si>
  <si>
    <t>Lianshulu Lodge</t>
  </si>
  <si>
    <t>LHU</t>
  </si>
  <si>
    <t>23.393299102800004, -18.116699218799997</t>
  </si>
  <si>
    <t>FYLZ</t>
  </si>
  <si>
    <t>Luderitz Airport</t>
  </si>
  <si>
    <t>Luderitz</t>
  </si>
  <si>
    <t>LUD</t>
  </si>
  <si>
    <t>15.242899894714355, -26.687400817871094</t>
  </si>
  <si>
    <t>FYME</t>
  </si>
  <si>
    <t>Mount Etjo Airport</t>
  </si>
  <si>
    <t>Mount Etjo Safari Lodge</t>
  </si>
  <si>
    <t>MJO</t>
  </si>
  <si>
    <t>16.4528007507, -21.0233001709</t>
  </si>
  <si>
    <t>FYMG</t>
  </si>
  <si>
    <t>Midgard Airport</t>
  </si>
  <si>
    <t>Midgard</t>
  </si>
  <si>
    <t>MQG</t>
  </si>
  <si>
    <t>17.37, -22.0106</t>
  </si>
  <si>
    <t>FYMO</t>
  </si>
  <si>
    <t>Mokuti Lodge Airport</t>
  </si>
  <si>
    <t>Mokuti Lodge</t>
  </si>
  <si>
    <t>OKU</t>
  </si>
  <si>
    <t>17.05940055847168, -18.81279945373535</t>
  </si>
  <si>
    <t>FYNA</t>
  </si>
  <si>
    <t>Namutoni Airport</t>
  </si>
  <si>
    <t>Namutoni</t>
  </si>
  <si>
    <t>NNI</t>
  </si>
  <si>
    <t>16.9272, -18.8064</t>
  </si>
  <si>
    <t>FYOA</t>
  </si>
  <si>
    <t>Ondangwa Airport</t>
  </si>
  <si>
    <t>NA-ON</t>
  </si>
  <si>
    <t>Ondangwa</t>
  </si>
  <si>
    <t>OND</t>
  </si>
  <si>
    <t>15.9526, -17.878201</t>
  </si>
  <si>
    <t>FYOE</t>
  </si>
  <si>
    <t>Omega Airport</t>
  </si>
  <si>
    <t>NA-KE</t>
  </si>
  <si>
    <t>Omega</t>
  </si>
  <si>
    <t>OMG</t>
  </si>
  <si>
    <t>22.189699, -18.0303</t>
  </si>
  <si>
    <t>FYOG</t>
  </si>
  <si>
    <t>Oranjemund Airport</t>
  </si>
  <si>
    <t>Oranjemund</t>
  </si>
  <si>
    <t>OMD</t>
  </si>
  <si>
    <t>16.446699, -28.5847</t>
  </si>
  <si>
    <t>FYOO</t>
  </si>
  <si>
    <t>Okaukuejo Airport</t>
  </si>
  <si>
    <t>Okaukuejo</t>
  </si>
  <si>
    <t>OKF</t>
  </si>
  <si>
    <t>15.91189956665039, -19.149200439453125</t>
  </si>
  <si>
    <t>FYOP</t>
  </si>
  <si>
    <t>Opuwa Airport</t>
  </si>
  <si>
    <t>Opuwa</t>
  </si>
  <si>
    <t>OPW</t>
  </si>
  <si>
    <t>13.85047, -18.061424</t>
  </si>
  <si>
    <t>FYOS</t>
  </si>
  <si>
    <t>Oshakati Airport</t>
  </si>
  <si>
    <t>Oshakati</t>
  </si>
  <si>
    <t>OHI</t>
  </si>
  <si>
    <t>15.6993, -17.797</t>
  </si>
  <si>
    <t>FYOW</t>
  </si>
  <si>
    <t>Otjiwarongo Airport</t>
  </si>
  <si>
    <t>Otjiwarongo</t>
  </si>
  <si>
    <t>OTJ</t>
  </si>
  <si>
    <t>16.660800933838, -20.434700012207</t>
  </si>
  <si>
    <t>Rosh Pinah</t>
  </si>
  <si>
    <t>FYRU</t>
  </si>
  <si>
    <t>Rundu Airport</t>
  </si>
  <si>
    <t>Rundu</t>
  </si>
  <si>
    <t>NDU</t>
  </si>
  <si>
    <t>19.719400405884, -17.956499099731</t>
  </si>
  <si>
    <t>FYSA</t>
  </si>
  <si>
    <t>Skorpion Mine Airport</t>
  </si>
  <si>
    <t>RHN</t>
  </si>
  <si>
    <t>16.6478004456, -27.8763999939</t>
  </si>
  <si>
    <t>FYSM</t>
  </si>
  <si>
    <t>Swakopmund Airport</t>
  </si>
  <si>
    <t>Swakopmund</t>
  </si>
  <si>
    <t>SWP</t>
  </si>
  <si>
    <t>14.568099975586, -22.66189956665</t>
  </si>
  <si>
    <t>FYSS</t>
  </si>
  <si>
    <t>Sesriem Airstrip</t>
  </si>
  <si>
    <t>SZM</t>
  </si>
  <si>
    <t>15.746700286865, -24.512800216675</t>
  </si>
  <si>
    <t>FYTE</t>
  </si>
  <si>
    <t>Terrace Bay</t>
  </si>
  <si>
    <t>TCY</t>
  </si>
  <si>
    <t>13.0249, -19.9713</t>
  </si>
  <si>
    <t>FYTM</t>
  </si>
  <si>
    <t>Tsumeb Airport</t>
  </si>
  <si>
    <t>Tsumeb</t>
  </si>
  <si>
    <t>TSB</t>
  </si>
  <si>
    <t>17.732500076294, -19.26189994812</t>
  </si>
  <si>
    <t>FYWB</t>
  </si>
  <si>
    <t>Walvis Bay Airport</t>
  </si>
  <si>
    <t>Walvis Bay</t>
  </si>
  <si>
    <t>WVB</t>
  </si>
  <si>
    <t>14.6453, -22.9799</t>
  </si>
  <si>
    <t>FYWE</t>
  </si>
  <si>
    <t>Eros Airport</t>
  </si>
  <si>
    <t>Windhoek</t>
  </si>
  <si>
    <t>ERS</t>
  </si>
  <si>
    <t>17.080400466918945, -22.612199783325195</t>
  </si>
  <si>
    <t>FYWH</t>
  </si>
  <si>
    <t>Hosea Kutako International Airport</t>
  </si>
  <si>
    <t>WDH</t>
  </si>
  <si>
    <t>17.4709, -22.4799</t>
  </si>
  <si>
    <t>FZAA</t>
  </si>
  <si>
    <t>Ndjili International Airport</t>
  </si>
  <si>
    <t>CD-KN</t>
  </si>
  <si>
    <t>Kinshasa</t>
  </si>
  <si>
    <t>FIH</t>
  </si>
  <si>
    <t>15.4446, -4.38575</t>
  </si>
  <si>
    <t>FZAB</t>
  </si>
  <si>
    <t>Ndolo Airport</t>
  </si>
  <si>
    <t>N'dolo</t>
  </si>
  <si>
    <t>NLO</t>
  </si>
  <si>
    <t>15.327500343323, -4.32666015625</t>
  </si>
  <si>
    <t>CD-BC</t>
  </si>
  <si>
    <t>FZAG</t>
  </si>
  <si>
    <t>Muanda Airport</t>
  </si>
  <si>
    <t>MNB</t>
  </si>
  <si>
    <t>12.351799964904785, -5.9308600425720215</t>
  </si>
  <si>
    <t>FZAJ</t>
  </si>
  <si>
    <t>Boma Airport</t>
  </si>
  <si>
    <t>Boma</t>
  </si>
  <si>
    <t>BOA</t>
  </si>
  <si>
    <t>13.064000129699707, -5.854000091552734</t>
  </si>
  <si>
    <t>FZAL</t>
  </si>
  <si>
    <t>Luozi Airport</t>
  </si>
  <si>
    <t>Luozi</t>
  </si>
  <si>
    <t>LZI</t>
  </si>
  <si>
    <t>14.133000373840332, -4.949999809265137</t>
  </si>
  <si>
    <t>FZAM</t>
  </si>
  <si>
    <t>Tshimpi Airport</t>
  </si>
  <si>
    <t>Matadi</t>
  </si>
  <si>
    <t>MAT</t>
  </si>
  <si>
    <t>13.440400123596191, -5.799610137939453</t>
  </si>
  <si>
    <t>FZAR</t>
  </si>
  <si>
    <t>N'Kolo-Fuma Airport</t>
  </si>
  <si>
    <t>N'Kolo-Fuma</t>
  </si>
  <si>
    <t>NKL</t>
  </si>
  <si>
    <t>14.8169, -5.421</t>
  </si>
  <si>
    <t>FZBA</t>
  </si>
  <si>
    <t>Inongo Airport</t>
  </si>
  <si>
    <t>Inongo</t>
  </si>
  <si>
    <t>INO</t>
  </si>
  <si>
    <t>18.28580093383789, -1.947219967842102</t>
  </si>
  <si>
    <t>FZBI</t>
  </si>
  <si>
    <t>Nioki Airport</t>
  </si>
  <si>
    <t>Nioki</t>
  </si>
  <si>
    <t>NIO</t>
  </si>
  <si>
    <t>17.68470001220703, -2.7174999713897705</t>
  </si>
  <si>
    <t>FZBO</t>
  </si>
  <si>
    <t>Bandundu Airport</t>
  </si>
  <si>
    <t>FDU</t>
  </si>
  <si>
    <t>17.38170051574707, -3.3113200664520264</t>
  </si>
  <si>
    <t>FZBT</t>
  </si>
  <si>
    <t>Basango Mboliasa Airport</t>
  </si>
  <si>
    <t>Kiri</t>
  </si>
  <si>
    <t>KRZ</t>
  </si>
  <si>
    <t>19.02400016784668, -1.434999942779541</t>
  </si>
  <si>
    <t>FZCA</t>
  </si>
  <si>
    <t>Kikwit Airport</t>
  </si>
  <si>
    <t>KKW</t>
  </si>
  <si>
    <t>18.785600662231445, -5.035769939422607</t>
  </si>
  <si>
    <t>FZCB</t>
  </si>
  <si>
    <t>Idiofa Airport</t>
  </si>
  <si>
    <t>Idiofa</t>
  </si>
  <si>
    <t>IDF</t>
  </si>
  <si>
    <t>19.600000381469727, -5</t>
  </si>
  <si>
    <t>FZCE</t>
  </si>
  <si>
    <t>Lusanga Airport</t>
  </si>
  <si>
    <t>Lusanga</t>
  </si>
  <si>
    <t>LUS</t>
  </si>
  <si>
    <t>18.716999053955078, -4.800000190734863</t>
  </si>
  <si>
    <t>FZCV</t>
  </si>
  <si>
    <t>Masi Manimba Airport</t>
  </si>
  <si>
    <t>Masi Manimba</t>
  </si>
  <si>
    <t>MSM</t>
  </si>
  <si>
    <t>17.850000381469727, -4.7829999923706055</t>
  </si>
  <si>
    <t>Matari Airport</t>
  </si>
  <si>
    <t>FZEA</t>
  </si>
  <si>
    <t>Mbandaka Airport</t>
  </si>
  <si>
    <t>Mbandaka</t>
  </si>
  <si>
    <t>MDK</t>
  </si>
  <si>
    <t>18.2887001038, 0.0226000007242</t>
  </si>
  <si>
    <t>FZEN</t>
  </si>
  <si>
    <t>Basankusu Airport</t>
  </si>
  <si>
    <t>Basankusu</t>
  </si>
  <si>
    <t>BSU</t>
  </si>
  <si>
    <t>19.7889, 1.22472</t>
  </si>
  <si>
    <t>FZFA</t>
  </si>
  <si>
    <t>Libenge Airport</t>
  </si>
  <si>
    <t>Libenge</t>
  </si>
  <si>
    <t>LIE</t>
  </si>
  <si>
    <t>18.632999420166016, 3.632999897003174</t>
  </si>
  <si>
    <t>FZFD</t>
  </si>
  <si>
    <t>Gbadolite Airport</t>
  </si>
  <si>
    <t>BDT</t>
  </si>
  <si>
    <t>20.975299835205078, 4.253210067749023</t>
  </si>
  <si>
    <t>FZFK</t>
  </si>
  <si>
    <t>Gemena Airport</t>
  </si>
  <si>
    <t>Gemena</t>
  </si>
  <si>
    <t>GMA</t>
  </si>
  <si>
    <t>19.771299362199997, 3.2353699207299997</t>
  </si>
  <si>
    <t>FZFP</t>
  </si>
  <si>
    <t>Kotakoli Airport</t>
  </si>
  <si>
    <t>KLI</t>
  </si>
  <si>
    <t>21.65089988708496, 4.157639980316162</t>
  </si>
  <si>
    <t>FZFU</t>
  </si>
  <si>
    <t>Bumbar Airport</t>
  </si>
  <si>
    <t>Bumbar</t>
  </si>
  <si>
    <t>BMB</t>
  </si>
  <si>
    <t>22.481701, 2.18278</t>
  </si>
  <si>
    <t>FZGA</t>
  </si>
  <si>
    <t>Lisala Airport</t>
  </si>
  <si>
    <t>LIQ</t>
  </si>
  <si>
    <t>21.496901, 2.17066</t>
  </si>
  <si>
    <t>FZGN</t>
  </si>
  <si>
    <t>Boende Airport</t>
  </si>
  <si>
    <t>Boende</t>
  </si>
  <si>
    <t>BNB</t>
  </si>
  <si>
    <t>20.850000381469727, -0.21699999272823334</t>
  </si>
  <si>
    <t>FZGV</t>
  </si>
  <si>
    <t>Ikela Airport</t>
  </si>
  <si>
    <t>Ikela</t>
  </si>
  <si>
    <t>IKL</t>
  </si>
  <si>
    <t>23.372501, -1.048109</t>
  </si>
  <si>
    <t>FZIC</t>
  </si>
  <si>
    <t>Bangoka International Airport</t>
  </si>
  <si>
    <t>Kisangani</t>
  </si>
  <si>
    <t>FKI</t>
  </si>
  <si>
    <t>25.3379993439, 0.481638997793</t>
  </si>
  <si>
    <t>FZIR</t>
  </si>
  <si>
    <t>Yangambi Airport</t>
  </si>
  <si>
    <t>Yangambi</t>
  </si>
  <si>
    <t>YAN</t>
  </si>
  <si>
    <t>24.466999053955078, 0.7829999923706055</t>
  </si>
  <si>
    <t>FZJH</t>
  </si>
  <si>
    <t>27.588300704956055, 2.8276100158691406</t>
  </si>
  <si>
    <t>FZKA</t>
  </si>
  <si>
    <t>Bunia Airport</t>
  </si>
  <si>
    <t>BUX</t>
  </si>
  <si>
    <t>30.220800399780273, 1.5657199621200562</t>
  </si>
  <si>
    <t>FZKJ</t>
  </si>
  <si>
    <t>Buta Zega Airport</t>
  </si>
  <si>
    <t>BZU</t>
  </si>
  <si>
    <t>24.793699264526367, 2.818350076675415</t>
  </si>
  <si>
    <t>FZMA</t>
  </si>
  <si>
    <t>Bukavu Kavumu Airport</t>
  </si>
  <si>
    <t>CD-SK</t>
  </si>
  <si>
    <t>BKY</t>
  </si>
  <si>
    <t>28.808799743652344, -2.3089799880981445</t>
  </si>
  <si>
    <t>FZMB</t>
  </si>
  <si>
    <t>Rughenda Airfield</t>
  </si>
  <si>
    <t>Butembo</t>
  </si>
  <si>
    <t>RUE</t>
  </si>
  <si>
    <t>29.312992, 0.117142</t>
  </si>
  <si>
    <t>CD-MA</t>
  </si>
  <si>
    <t>FZNA</t>
  </si>
  <si>
    <t>Goma International Airport</t>
  </si>
  <si>
    <t>Goma</t>
  </si>
  <si>
    <t>29.238500595092773, -1.6708099842071533</t>
  </si>
  <si>
    <t>FZNP</t>
  </si>
  <si>
    <t>Beni Airport</t>
  </si>
  <si>
    <t>29.4739, 0.575</t>
  </si>
  <si>
    <t>FZOA</t>
  </si>
  <si>
    <t>Kindu Airport</t>
  </si>
  <si>
    <t>Kindu</t>
  </si>
  <si>
    <t>KND</t>
  </si>
  <si>
    <t>25.915399551399997, -2.91917991638</t>
  </si>
  <si>
    <t>Kalima</t>
  </si>
  <si>
    <t>FZOD</t>
  </si>
  <si>
    <t>Kinkungwa Airport</t>
  </si>
  <si>
    <t>KLY</t>
  </si>
  <si>
    <t>26.733999252319336, -2.578000068664551</t>
  </si>
  <si>
    <t>FZOP</t>
  </si>
  <si>
    <t>Punia Airport</t>
  </si>
  <si>
    <t>Punia</t>
  </si>
  <si>
    <t>PUN</t>
  </si>
  <si>
    <t>26.33300018310547, -1.3669999837875366</t>
  </si>
  <si>
    <t>Kasese Airport</t>
  </si>
  <si>
    <t>Kasese</t>
  </si>
  <si>
    <t>FZQA</t>
  </si>
  <si>
    <t>Lubumbashi International Airport</t>
  </si>
  <si>
    <t>Lubumbashi</t>
  </si>
  <si>
    <t>FBM</t>
  </si>
  <si>
    <t>27.5308990479, -11.5913000107</t>
  </si>
  <si>
    <t>FZQC</t>
  </si>
  <si>
    <t>Pweto Airport</t>
  </si>
  <si>
    <t>Pweto</t>
  </si>
  <si>
    <t>PWO</t>
  </si>
  <si>
    <t>28.882999420166016, -8.467000007629395</t>
  </si>
  <si>
    <t>FZQG</t>
  </si>
  <si>
    <t>Kasenga Airport</t>
  </si>
  <si>
    <t>Kasenga</t>
  </si>
  <si>
    <t>KEC</t>
  </si>
  <si>
    <t>28.632999420166016, -10.350000381469727</t>
  </si>
  <si>
    <t>FZQM</t>
  </si>
  <si>
    <t>Kolwezi Airport</t>
  </si>
  <si>
    <t>KWZ</t>
  </si>
  <si>
    <t>25.505699157714844, -10.765899658203125</t>
  </si>
  <si>
    <t>FZRA</t>
  </si>
  <si>
    <t>Manono Airport</t>
  </si>
  <si>
    <t>Manono</t>
  </si>
  <si>
    <t>MNO</t>
  </si>
  <si>
    <t>27.394399642944336, -7.2888898849487305</t>
  </si>
  <si>
    <t>FZRB</t>
  </si>
  <si>
    <t>Moba Airport</t>
  </si>
  <si>
    <t>Moba</t>
  </si>
  <si>
    <t>BDV</t>
  </si>
  <si>
    <t>29.783000946044922, -7.066999912261963</t>
  </si>
  <si>
    <t>FZRF</t>
  </si>
  <si>
    <t>Kalemie Airport</t>
  </si>
  <si>
    <t>FMI</t>
  </si>
  <si>
    <t>29.25, -5.8755598068237305</t>
  </si>
  <si>
    <t>FZRM</t>
  </si>
  <si>
    <t>Kabalo Airport</t>
  </si>
  <si>
    <t>Kabalo</t>
  </si>
  <si>
    <t>KBO</t>
  </si>
  <si>
    <t>26.91699981689453, -6.083000183105469</t>
  </si>
  <si>
    <t>FZRQ</t>
  </si>
  <si>
    <t>Kongolo Airport</t>
  </si>
  <si>
    <t>Kongolo</t>
  </si>
  <si>
    <t>KOO</t>
  </si>
  <si>
    <t>26.99, -5.39444</t>
  </si>
  <si>
    <t>FZSA</t>
  </si>
  <si>
    <t>Kamina Base Airport</t>
  </si>
  <si>
    <t>KMN</t>
  </si>
  <si>
    <t>25.252899169921875, -8.642020225524902</t>
  </si>
  <si>
    <t>FZSK</t>
  </si>
  <si>
    <t>Kapanga Airport</t>
  </si>
  <si>
    <t>Kapanga</t>
  </si>
  <si>
    <t>KAP</t>
  </si>
  <si>
    <t>22.58300018310547, -8.350000381469727</t>
  </si>
  <si>
    <t>FZTK</t>
  </si>
  <si>
    <t>Kaniama Airport</t>
  </si>
  <si>
    <t>Kaniama</t>
  </si>
  <si>
    <t>24.149999618530273, -7.583000183105469</t>
  </si>
  <si>
    <t>FZUA</t>
  </si>
  <si>
    <t>Kananga Airport</t>
  </si>
  <si>
    <t>Kananga</t>
  </si>
  <si>
    <t>KGA</t>
  </si>
  <si>
    <t>22.4692001343, -5.90005016327</t>
  </si>
  <si>
    <t>FZUG</t>
  </si>
  <si>
    <t>Luiza Airport</t>
  </si>
  <si>
    <t>Luiza</t>
  </si>
  <si>
    <t>22.399999618530273, -7.183000087738037</t>
  </si>
  <si>
    <t>Moma Airport</t>
  </si>
  <si>
    <t>FZUK</t>
  </si>
  <si>
    <t>Tshikapa Airport</t>
  </si>
  <si>
    <t>Tshikapa</t>
  </si>
  <si>
    <t>TSH</t>
  </si>
  <si>
    <t>20.794701, -6.43833</t>
  </si>
  <si>
    <t>CD-KE</t>
  </si>
  <si>
    <t>FZVA</t>
  </si>
  <si>
    <t>Lodja Airport</t>
  </si>
  <si>
    <t>Lodja</t>
  </si>
  <si>
    <t>LJA</t>
  </si>
  <si>
    <t>23.450000762939453, -3.4170000553131104</t>
  </si>
  <si>
    <t>FZVI</t>
  </si>
  <si>
    <t>Lusambo Airport</t>
  </si>
  <si>
    <t>Lusambo</t>
  </si>
  <si>
    <t>LBO</t>
  </si>
  <si>
    <t>23.378299713134766, -4.961669921875</t>
  </si>
  <si>
    <t>FZVM</t>
  </si>
  <si>
    <t>Mweka Airport</t>
  </si>
  <si>
    <t>Mweka</t>
  </si>
  <si>
    <t>MEW</t>
  </si>
  <si>
    <t>21.549999237060547, -4.849999904632568</t>
  </si>
  <si>
    <t>FZVR</t>
  </si>
  <si>
    <t>Basongo Airport</t>
  </si>
  <si>
    <t>Basongo</t>
  </si>
  <si>
    <t>BAN</t>
  </si>
  <si>
    <t>20.414891, -4.315802</t>
  </si>
  <si>
    <t>FZVS</t>
  </si>
  <si>
    <t>Ilebo Airport</t>
  </si>
  <si>
    <t>Ilebo</t>
  </si>
  <si>
    <t>PFR</t>
  </si>
  <si>
    <t>20.590124, -4.329919</t>
  </si>
  <si>
    <t>FZWA</t>
  </si>
  <si>
    <t>Mbuji Mayi Airport</t>
  </si>
  <si>
    <t>Mbuji Mayi</t>
  </si>
  <si>
    <t>MJM</t>
  </si>
  <si>
    <t>23.569000244099996, -6.121240139010001</t>
  </si>
  <si>
    <t>FZWC</t>
  </si>
  <si>
    <t>Gandajika Airport</t>
  </si>
  <si>
    <t>Gandajika</t>
  </si>
  <si>
    <t>GDJ</t>
  </si>
  <si>
    <t>23.950001, -6.733</t>
  </si>
  <si>
    <t>FZWT</t>
  </si>
  <si>
    <t>Tunta Airport</t>
  </si>
  <si>
    <t>Kabinda</t>
  </si>
  <si>
    <t>KBN</t>
  </si>
  <si>
    <t>24.4829998016, -6.132999897</t>
  </si>
  <si>
    <t>GA-AKE</t>
  </si>
  <si>
    <t>Akieni Airport</t>
  </si>
  <si>
    <t>Akieni</t>
  </si>
  <si>
    <t>FOGA</t>
  </si>
  <si>
    <t>AKE</t>
  </si>
  <si>
    <t>13.9035997391, -1.13967001438</t>
  </si>
  <si>
    <t>GA-GAX</t>
  </si>
  <si>
    <t>Gamba Airport</t>
  </si>
  <si>
    <t>Gamba</t>
  </si>
  <si>
    <t>FOGX</t>
  </si>
  <si>
    <t>GAX</t>
  </si>
  <si>
    <t>10.047222, -2.785278</t>
  </si>
  <si>
    <t>ML</t>
  </si>
  <si>
    <t>ML-1</t>
  </si>
  <si>
    <t>Waycross</t>
  </si>
  <si>
    <t>Fort Benning(Columbus)</t>
  </si>
  <si>
    <t>ML-7</t>
  </si>
  <si>
    <t>GAB</t>
  </si>
  <si>
    <t>Gabbs Airport</t>
  </si>
  <si>
    <t>Gabbs</t>
  </si>
  <si>
    <t>KGAB</t>
  </si>
  <si>
    <t>-117.958999634, 38.924098968500005</t>
  </si>
  <si>
    <t>ML-5</t>
  </si>
  <si>
    <t>ML-3</t>
  </si>
  <si>
    <t>GABS</t>
  </si>
  <si>
    <t>Modibo Keita International Airport</t>
  </si>
  <si>
    <t>ML-2</t>
  </si>
  <si>
    <t>Bamako</t>
  </si>
  <si>
    <t>BKO</t>
  </si>
  <si>
    <t>-7.94994, 12.5335</t>
  </si>
  <si>
    <t>GAGM</t>
  </si>
  <si>
    <t>Goundam Airport</t>
  </si>
  <si>
    <t>ML-6</t>
  </si>
  <si>
    <t>Goundam</t>
  </si>
  <si>
    <t>GUD</t>
  </si>
  <si>
    <t>-3.599720001220703, 16.361400604248047</t>
  </si>
  <si>
    <t>GAGO</t>
  </si>
  <si>
    <t>Gao Airport</t>
  </si>
  <si>
    <t>GAQ</t>
  </si>
  <si>
    <t>-0.005456000100821257, 16.24839973449707</t>
  </si>
  <si>
    <t>GAKA</t>
  </si>
  <si>
    <t>Kenieba Airport</t>
  </si>
  <si>
    <t>Kenieba</t>
  </si>
  <si>
    <t>KNZ</t>
  </si>
  <si>
    <t>-11.25, 12.833000183105469</t>
  </si>
  <si>
    <t>GAKO</t>
  </si>
  <si>
    <t>Koutiala Airport</t>
  </si>
  <si>
    <t>Koutiala</t>
  </si>
  <si>
    <t>KTX</t>
  </si>
  <si>
    <t>-5.4670000076293945, 12.383000373840332</t>
  </si>
  <si>
    <t>GAKY</t>
  </si>
  <si>
    <t>Kayes Dag Dag Airport</t>
  </si>
  <si>
    <t>KYS</t>
  </si>
  <si>
    <t>-11.404399871826172, 14.481200218200684</t>
  </si>
  <si>
    <t>GAMB</t>
  </si>
  <si>
    <t>Mopti Airport</t>
  </si>
  <si>
    <t>MZI</t>
  </si>
  <si>
    <t>-4.0795598030099995, 14.5128002167</t>
  </si>
  <si>
    <t>GANK</t>
  </si>
  <si>
    <t>Nara Airport</t>
  </si>
  <si>
    <t>Nara</t>
  </si>
  <si>
    <t>NRM</t>
  </si>
  <si>
    <t>-7.267000198364258, 15.217000007629395</t>
  </si>
  <si>
    <t>GANR</t>
  </si>
  <si>
    <t>Nioro du Sahel Airport</t>
  </si>
  <si>
    <t>Nioro du Sahel</t>
  </si>
  <si>
    <t>NIX</t>
  </si>
  <si>
    <t>-9.576109886169434, 15.238100051879883</t>
  </si>
  <si>
    <t>GASK</t>
  </si>
  <si>
    <t>Sikasso Airport</t>
  </si>
  <si>
    <t>Sikasso</t>
  </si>
  <si>
    <t>KSS</t>
  </si>
  <si>
    <t>-5.699999809265137, 11.333000183105469</t>
  </si>
  <si>
    <t>GATB</t>
  </si>
  <si>
    <t>Timbuktu Airport</t>
  </si>
  <si>
    <t>Timbuktu</t>
  </si>
  <si>
    <t>TOM</t>
  </si>
  <si>
    <t>-3.007580041885376, 16.730499267578125</t>
  </si>
  <si>
    <t>GAYE</t>
  </si>
  <si>
    <t>EYL</t>
  </si>
  <si>
    <t>-10.567000389099121, 15.133000373840332</t>
  </si>
  <si>
    <t>GAZ</t>
  </si>
  <si>
    <t>Guasopa Airport</t>
  </si>
  <si>
    <t>Woodlark (Muyua) Island</t>
  </si>
  <si>
    <t>AYGJ</t>
  </si>
  <si>
    <t>GPA</t>
  </si>
  <si>
    <t>152.944352, -9.225918</t>
  </si>
  <si>
    <t>GB-0070</t>
  </si>
  <si>
    <t>Hoy/Longhope Airfield</t>
  </si>
  <si>
    <t>Orkney Isle</t>
  </si>
  <si>
    <t>-3.216076, 58.791779</t>
  </si>
  <si>
    <t>Normanton</t>
  </si>
  <si>
    <t>Norfolk</t>
  </si>
  <si>
    <t>Oban</t>
  </si>
  <si>
    <t>Hatton</t>
  </si>
  <si>
    <t>Errol</t>
  </si>
  <si>
    <t>Marshfield</t>
  </si>
  <si>
    <t>GB-DOC</t>
  </si>
  <si>
    <t>Dornoch Airfield</t>
  </si>
  <si>
    <t>Dornoch</t>
  </si>
  <si>
    <t>EGZJ</t>
  </si>
  <si>
    <t>DOC</t>
  </si>
  <si>
    <t>-4.023, 57.868999</t>
  </si>
  <si>
    <t>GB-FLH</t>
  </si>
  <si>
    <t>Flotta Isle Airport</t>
  </si>
  <si>
    <t>Flotta Isle</t>
  </si>
  <si>
    <t>EGZR</t>
  </si>
  <si>
    <t>-3.1427800655365, 58.825801849365</t>
  </si>
  <si>
    <t>GB-FOA</t>
  </si>
  <si>
    <t>Foula Airfield</t>
  </si>
  <si>
    <t>Foula</t>
  </si>
  <si>
    <t>EGFO</t>
  </si>
  <si>
    <t>FOA</t>
  </si>
  <si>
    <t>-2.053202, 60.121725</t>
  </si>
  <si>
    <t>GB-OUK</t>
  </si>
  <si>
    <t>Outer Skerries Airport</t>
  </si>
  <si>
    <t>Grunay Island</t>
  </si>
  <si>
    <t>EGOU</t>
  </si>
  <si>
    <t>OUK</t>
  </si>
  <si>
    <t>-0.75, 60.4252</t>
  </si>
  <si>
    <t>GB-PSV</t>
  </si>
  <si>
    <t>Papa Stour Airport</t>
  </si>
  <si>
    <t>Papa Stour Island</t>
  </si>
  <si>
    <t>EGSZ</t>
  </si>
  <si>
    <t>-1.69306, 60.321701</t>
  </si>
  <si>
    <t>GBM</t>
  </si>
  <si>
    <t>Garbaharey Airport</t>
  </si>
  <si>
    <t>SO-GE</t>
  </si>
  <si>
    <t>Garbaharey</t>
  </si>
  <si>
    <t>42.21309, 3.32294</t>
  </si>
  <si>
    <t>GBYD</t>
  </si>
  <si>
    <t>Banjul International Airport</t>
  </si>
  <si>
    <t>GM</t>
  </si>
  <si>
    <t>GM-W</t>
  </si>
  <si>
    <t>Banjul</t>
  </si>
  <si>
    <t>BJL</t>
  </si>
  <si>
    <t>-16.65220069885254, 13.338000297546387</t>
  </si>
  <si>
    <t>GCFV</t>
  </si>
  <si>
    <t>Fuerteventura Airport</t>
  </si>
  <si>
    <t>Fuerteventura Island</t>
  </si>
  <si>
    <t>FUE</t>
  </si>
  <si>
    <t>-13.863800048828125, 28.452699661254883</t>
  </si>
  <si>
    <t>GCGM</t>
  </si>
  <si>
    <t>La Gomera Airport</t>
  </si>
  <si>
    <t>Alajero, La Gomera Island</t>
  </si>
  <si>
    <t>GMZ</t>
  </si>
  <si>
    <t>-17.214599609375, 28.029600143432617</t>
  </si>
  <si>
    <t>GCHI</t>
  </si>
  <si>
    <t>Hierro Airport</t>
  </si>
  <si>
    <t>El Hierro Island</t>
  </si>
  <si>
    <t>VDE</t>
  </si>
  <si>
    <t>-17.887100219726562, 27.814800262451172</t>
  </si>
  <si>
    <t>Tenerife Island</t>
  </si>
  <si>
    <t>GCLA</t>
  </si>
  <si>
    <t>La Palma Airport</t>
  </si>
  <si>
    <t>Sta Cruz de la Palma, La Palma Island</t>
  </si>
  <si>
    <t>SPC</t>
  </si>
  <si>
    <t>-17.7556, 28.626499</t>
  </si>
  <si>
    <t>Gran Canaria Island</t>
  </si>
  <si>
    <t>GCLP</t>
  </si>
  <si>
    <t>Gran Canaria Airport</t>
  </si>
  <si>
    <t>LPA</t>
  </si>
  <si>
    <t>-15.38659954071045, 27.931900024414062</t>
  </si>
  <si>
    <t>GCRR</t>
  </si>
  <si>
    <t>Lanzarote Airport</t>
  </si>
  <si>
    <t>Lanzarote Island</t>
  </si>
  <si>
    <t>ACE</t>
  </si>
  <si>
    <t>-13.6052, 28.945499</t>
  </si>
  <si>
    <t>GCTS</t>
  </si>
  <si>
    <t>Tenerife South Airport</t>
  </si>
  <si>
    <t>TFS</t>
  </si>
  <si>
    <t>-16.5725002289, 28.044500351</t>
  </si>
  <si>
    <t>GCV</t>
  </si>
  <si>
    <t>Gravatai Airport</t>
  </si>
  <si>
    <t>Gravatai</t>
  </si>
  <si>
    <t>-50.98505, -29.9494</t>
  </si>
  <si>
    <t>GCXO</t>
  </si>
  <si>
    <t>Tenerife Norte Airport</t>
  </si>
  <si>
    <t>TFN</t>
  </si>
  <si>
    <t>-16.3414993286, 28.4827003479</t>
  </si>
  <si>
    <t>GDA</t>
  </si>
  <si>
    <t>Gounda Airport</t>
  </si>
  <si>
    <t>Gounda</t>
  </si>
  <si>
    <t>21.185, 9.316703</t>
  </si>
  <si>
    <t>GE</t>
  </si>
  <si>
    <t>GE-AJ</t>
  </si>
  <si>
    <t>GE-AB</t>
  </si>
  <si>
    <t>GE01</t>
  </si>
  <si>
    <t>Brunswick</t>
  </si>
  <si>
    <t>GECE</t>
  </si>
  <si>
    <t>Ceuta Heliport</t>
  </si>
  <si>
    <t>ES-CE</t>
  </si>
  <si>
    <t>Ceuta</t>
  </si>
  <si>
    <t>JCU</t>
  </si>
  <si>
    <t>-5.306389808654785, 35.892799377441406</t>
  </si>
  <si>
    <t>GEML</t>
  </si>
  <si>
    <t>Melilla Airport</t>
  </si>
  <si>
    <t>ES-ML</t>
  </si>
  <si>
    <t>Melilla</t>
  </si>
  <si>
    <t>MLN</t>
  </si>
  <si>
    <t>-2.9562599659, 35.279800415</t>
  </si>
  <si>
    <t>GEW</t>
  </si>
  <si>
    <t>Gewoia Airport</t>
  </si>
  <si>
    <t>Gewoia</t>
  </si>
  <si>
    <t>AYGC</t>
  </si>
  <si>
    <t>148.4949, -9.2263</t>
  </si>
  <si>
    <t>GF</t>
  </si>
  <si>
    <t>GF-CY</t>
  </si>
  <si>
    <t>GFBN</t>
  </si>
  <si>
    <t>Sherbro International Airport</t>
  </si>
  <si>
    <t>SL</t>
  </si>
  <si>
    <t>SL-S</t>
  </si>
  <si>
    <t>Bonthe</t>
  </si>
  <si>
    <t>BTE</t>
  </si>
  <si>
    <t>-12.518899917602539, 7.5324201583862305</t>
  </si>
  <si>
    <t>GFBO</t>
  </si>
  <si>
    <t>Bo Airport</t>
  </si>
  <si>
    <t>Bo</t>
  </si>
  <si>
    <t>KBS</t>
  </si>
  <si>
    <t>-11.76099967956543, 7.944399833679199</t>
  </si>
  <si>
    <t>GFD</t>
  </si>
  <si>
    <t>Pope Field</t>
  </si>
  <si>
    <t>KGFD</t>
  </si>
  <si>
    <t>-85.7360992432, 39.790298461899994</t>
  </si>
  <si>
    <t>GFGK</t>
  </si>
  <si>
    <t>Gbangbatok Airport</t>
  </si>
  <si>
    <t>Gbangbatok</t>
  </si>
  <si>
    <t>GBK</t>
  </si>
  <si>
    <t>-12.383000373840332, 7.767000198364258</t>
  </si>
  <si>
    <t>GFHA</t>
  </si>
  <si>
    <t>Hastings Airport</t>
  </si>
  <si>
    <t>SL-W</t>
  </si>
  <si>
    <t>-13.12909984588623, 8.397130012512207</t>
  </si>
  <si>
    <t>GFKB</t>
  </si>
  <si>
    <t>Kabala Airport</t>
  </si>
  <si>
    <t>SL-N</t>
  </si>
  <si>
    <t>Kabala</t>
  </si>
  <si>
    <t>KBA</t>
  </si>
  <si>
    <t>-11.5155601501, 9.638322913429999</t>
  </si>
  <si>
    <t>GFKE</t>
  </si>
  <si>
    <t>Kenema Airport</t>
  </si>
  <si>
    <t>SL-E</t>
  </si>
  <si>
    <t>Kenema</t>
  </si>
  <si>
    <t>KEN</t>
  </si>
  <si>
    <t>-11.176600456237793, 7.891290187835693</t>
  </si>
  <si>
    <t>GFLL</t>
  </si>
  <si>
    <t>Lungi International Airport</t>
  </si>
  <si>
    <t>FNA</t>
  </si>
  <si>
    <t>-13.1955, 8.61644</t>
  </si>
  <si>
    <t>GFYE</t>
  </si>
  <si>
    <t>Yengema Airport</t>
  </si>
  <si>
    <t>Yengema</t>
  </si>
  <si>
    <t>WYE</t>
  </si>
  <si>
    <t>-11.04539966583252, 8.610469818115234</t>
  </si>
  <si>
    <t>GW</t>
  </si>
  <si>
    <t>GGBU</t>
  </si>
  <si>
    <t>Bubaque Airport</t>
  </si>
  <si>
    <t>GW-BL</t>
  </si>
  <si>
    <t>Bubaque</t>
  </si>
  <si>
    <t>BQE</t>
  </si>
  <si>
    <t>-15.838079452514648, 11.297355651855469</t>
  </si>
  <si>
    <t>GGOV</t>
  </si>
  <si>
    <t>Osvaldo Vieira International Airport</t>
  </si>
  <si>
    <t>GW-BS</t>
  </si>
  <si>
    <t>Bissau</t>
  </si>
  <si>
    <t>OXB</t>
  </si>
  <si>
    <t>-15.65369987487793, 11.894800186157227</t>
  </si>
  <si>
    <t>GHE</t>
  </si>
  <si>
    <t>PA-5</t>
  </si>
  <si>
    <t>-78.3673, 8.0644</t>
  </si>
  <si>
    <t>GIG</t>
  </si>
  <si>
    <t>GL-JGR</t>
  </si>
  <si>
    <t>Groennedal Heliport</t>
  </si>
  <si>
    <t>Groennedal</t>
  </si>
  <si>
    <t>JGR</t>
  </si>
  <si>
    <t>-48.099998, 61.233299</t>
  </si>
  <si>
    <t>GL-QCU</t>
  </si>
  <si>
    <t>Akunaq Heliport</t>
  </si>
  <si>
    <t>BGAK</t>
  </si>
  <si>
    <t>QCU</t>
  </si>
  <si>
    <t>-52.340369224499995, 68.7442728315</t>
  </si>
  <si>
    <t>GLBU</t>
  </si>
  <si>
    <t>LR-GB</t>
  </si>
  <si>
    <t>UCN</t>
  </si>
  <si>
    <t>-10.058333, 5.904167</t>
  </si>
  <si>
    <t>GLCP</t>
  </si>
  <si>
    <t>Cape Palmas Airport</t>
  </si>
  <si>
    <t>LR-MY</t>
  </si>
  <si>
    <t>CPA</t>
  </si>
  <si>
    <t>-7.6969499588012695, 4.3790202140808105</t>
  </si>
  <si>
    <t>GLGE</t>
  </si>
  <si>
    <t>Greenville Sinoe Airport</t>
  </si>
  <si>
    <t>LR-SI</t>
  </si>
  <si>
    <t>SNI</t>
  </si>
  <si>
    <t>-9.066800117492676, 5.0343098640441895</t>
  </si>
  <si>
    <t>GLMR</t>
  </si>
  <si>
    <t>Spriggs Payne Airport</t>
  </si>
  <si>
    <t>LR-MO</t>
  </si>
  <si>
    <t>MLW</t>
  </si>
  <si>
    <t>-10.758700370788574, 6.289060115814209</t>
  </si>
  <si>
    <t>GLNA</t>
  </si>
  <si>
    <t>Nimba Airport</t>
  </si>
  <si>
    <t>LR-NI</t>
  </si>
  <si>
    <t>Nimba</t>
  </si>
  <si>
    <t>-8.600000381469727, 7.5</t>
  </si>
  <si>
    <t>Gulgubip Airport</t>
  </si>
  <si>
    <t>Gulgubip</t>
  </si>
  <si>
    <t>AYUP</t>
  </si>
  <si>
    <t>GUP</t>
  </si>
  <si>
    <t>141.5411, -5.2808</t>
  </si>
  <si>
    <t>GLRB</t>
  </si>
  <si>
    <t>Roberts International Airport</t>
  </si>
  <si>
    <t>LR-MG</t>
  </si>
  <si>
    <t>-10.3623, 6.23379</t>
  </si>
  <si>
    <t>GLST</t>
  </si>
  <si>
    <t>Sasstown Airport</t>
  </si>
  <si>
    <t>LR-GK</t>
  </si>
  <si>
    <t>Sasstown</t>
  </si>
  <si>
    <t>SAZ</t>
  </si>
  <si>
    <t>-8.433333396911621, 4.6666669845581055</t>
  </si>
  <si>
    <t>GLTN</t>
  </si>
  <si>
    <t>Tchien Airport</t>
  </si>
  <si>
    <t>LR-GG</t>
  </si>
  <si>
    <t>Tchien</t>
  </si>
  <si>
    <t>THC</t>
  </si>
  <si>
    <t>-8.138723373413086, 6.045650482177734</t>
  </si>
  <si>
    <t>GLVA</t>
  </si>
  <si>
    <t>Voinjama Airport</t>
  </si>
  <si>
    <t>Voinjama</t>
  </si>
  <si>
    <t>VOI</t>
  </si>
  <si>
    <t>-9.767000198364258, 8.399999618530273</t>
  </si>
  <si>
    <t>MA</t>
  </si>
  <si>
    <t>MA-AGD</t>
  </si>
  <si>
    <t>GMAD</t>
  </si>
  <si>
    <t>Al Massira Airport</t>
  </si>
  <si>
    <t>Agadir</t>
  </si>
  <si>
    <t>AGA</t>
  </si>
  <si>
    <t>-9.413069725036621, 30.325000762939453</t>
  </si>
  <si>
    <t>GMAT</t>
  </si>
  <si>
    <t>Tan Tan Airport</t>
  </si>
  <si>
    <t>MA-TNT</t>
  </si>
  <si>
    <t>Tan Tan</t>
  </si>
  <si>
    <t>TTA</t>
  </si>
  <si>
    <t>-11.161299705505371, 28.448200225830078</t>
  </si>
  <si>
    <t>GMAZ</t>
  </si>
  <si>
    <t>Zagora Airport</t>
  </si>
  <si>
    <t>MA-TIZ</t>
  </si>
  <si>
    <t>Zagora</t>
  </si>
  <si>
    <t>OZG</t>
  </si>
  <si>
    <t>-5.86667013168, 30.3202991486</t>
  </si>
  <si>
    <t>MA-TET</t>
  </si>
  <si>
    <t>GMFB</t>
  </si>
  <si>
    <t>Bouarfa Airport</t>
  </si>
  <si>
    <t>MA-FIG</t>
  </si>
  <si>
    <t>Bouarfa</t>
  </si>
  <si>
    <t>UAR</t>
  </si>
  <si>
    <t>-1.98305555556, 32.5143055556</t>
  </si>
  <si>
    <t>GMFF</t>
  </si>
  <si>
    <t>MA-FES</t>
  </si>
  <si>
    <t>Fes</t>
  </si>
  <si>
    <t>FEZ</t>
  </si>
  <si>
    <t>-4.977960109709999, 33.9272994995</t>
  </si>
  <si>
    <t>GMFK</t>
  </si>
  <si>
    <t>Moulay Ali Cherif Airport</t>
  </si>
  <si>
    <t>MA-ERR</t>
  </si>
  <si>
    <t>Errachidia</t>
  </si>
  <si>
    <t>ERH</t>
  </si>
  <si>
    <t>-4.39833021164, 31.9475002289</t>
  </si>
  <si>
    <t>GMFM</t>
  </si>
  <si>
    <t>Bassatine Airport</t>
  </si>
  <si>
    <t>MA-MEK</t>
  </si>
  <si>
    <t>Meknes</t>
  </si>
  <si>
    <t>MEK</t>
  </si>
  <si>
    <t>-5.515120029449463, 33.87910079956055</t>
  </si>
  <si>
    <t>MA-NAD</t>
  </si>
  <si>
    <t>Nador</t>
  </si>
  <si>
    <t>GMFO</t>
  </si>
  <si>
    <t>Angads Airport</t>
  </si>
  <si>
    <t>MA-OUJ</t>
  </si>
  <si>
    <t>Oujda</t>
  </si>
  <si>
    <t>OUD</t>
  </si>
  <si>
    <t>-1.92399001121521, 34.787200927734375</t>
  </si>
  <si>
    <t>GMMA</t>
  </si>
  <si>
    <t>Smara Airport</t>
  </si>
  <si>
    <t>Smara</t>
  </si>
  <si>
    <t>SMW</t>
  </si>
  <si>
    <t>-11.6847, 26.7318</t>
  </si>
  <si>
    <t>GMMB</t>
  </si>
  <si>
    <t>Ben Slimane Airport</t>
  </si>
  <si>
    <t>MA-CAS</t>
  </si>
  <si>
    <t>Ben Slimane</t>
  </si>
  <si>
    <t>GMD</t>
  </si>
  <si>
    <t>-7.22145, 33.655399</t>
  </si>
  <si>
    <t>GMMC</t>
  </si>
  <si>
    <t>Anfa Airport</t>
  </si>
  <si>
    <t>Casablanca</t>
  </si>
  <si>
    <t>CAS</t>
  </si>
  <si>
    <t>-7.661389827730001, 33.5532989502</t>
  </si>
  <si>
    <t>GMMD</t>
  </si>
  <si>
    <t>Beni Mellal Airport</t>
  </si>
  <si>
    <t>MA-BEM</t>
  </si>
  <si>
    <t>Beni Mellal</t>
  </si>
  <si>
    <t>BEM</t>
  </si>
  <si>
    <t>-6.315905, 32.401895</t>
  </si>
  <si>
    <t>GMME</t>
  </si>
  <si>
    <t>MA-RBA</t>
  </si>
  <si>
    <t>Rabat</t>
  </si>
  <si>
    <t>RBA</t>
  </si>
  <si>
    <t>-6.75152, 34.051498</t>
  </si>
  <si>
    <t>GMMF</t>
  </si>
  <si>
    <t>Sidi Ifni Xx Airport</t>
  </si>
  <si>
    <t>MA-BAH</t>
  </si>
  <si>
    <t>Sidi Ifni</t>
  </si>
  <si>
    <t>-10.187800407409668, 29.36669921875</t>
  </si>
  <si>
    <t>GMMH</t>
  </si>
  <si>
    <t>Dakhla Airport</t>
  </si>
  <si>
    <t>Dakhla</t>
  </si>
  <si>
    <t>VIL</t>
  </si>
  <si>
    <t>-15.932, 23.7183</t>
  </si>
  <si>
    <t>GMMI</t>
  </si>
  <si>
    <t>Mogador Airport</t>
  </si>
  <si>
    <t>MA-ESI</t>
  </si>
  <si>
    <t>Essaouira</t>
  </si>
  <si>
    <t>ESU</t>
  </si>
  <si>
    <t>-9.6816701889, 31.3974990845</t>
  </si>
  <si>
    <t>GMML</t>
  </si>
  <si>
    <t>Hassan I Airport</t>
  </si>
  <si>
    <t>EUN</t>
  </si>
  <si>
    <t>-13.2192, 27.151699</t>
  </si>
  <si>
    <t>GMMN</t>
  </si>
  <si>
    <t>Mohammed V International Airport</t>
  </si>
  <si>
    <t>CMN</t>
  </si>
  <si>
    <t>-7.589970111846924, 33.36750030517578</t>
  </si>
  <si>
    <t>GMMS</t>
  </si>
  <si>
    <t>Safi Airport</t>
  </si>
  <si>
    <t>Safi</t>
  </si>
  <si>
    <t>SFI</t>
  </si>
  <si>
    <t>-9.233329772949219, 32.28329849243164</t>
  </si>
  <si>
    <t>GMMW</t>
  </si>
  <si>
    <t>Nador International Airport</t>
  </si>
  <si>
    <t>NDR</t>
  </si>
  <si>
    <t>-3.0282099247, 34.988800048799995</t>
  </si>
  <si>
    <t>GMMX</t>
  </si>
  <si>
    <t>Menara Airport</t>
  </si>
  <si>
    <t>MA-MAR</t>
  </si>
  <si>
    <t>Marrakech</t>
  </si>
  <si>
    <t>RAK</t>
  </si>
  <si>
    <t>-8.03629970551, 31.606899261499997</t>
  </si>
  <si>
    <t>GMMY</t>
  </si>
  <si>
    <t>Kenitra Airport</t>
  </si>
  <si>
    <t>MA-KEN</t>
  </si>
  <si>
    <t>NNA</t>
  </si>
  <si>
    <t>-6.595880031585693, 34.29890060424805</t>
  </si>
  <si>
    <t>GMMZ</t>
  </si>
  <si>
    <t>Ouarzazate Airport</t>
  </si>
  <si>
    <t>MA-OUA</t>
  </si>
  <si>
    <t>Ouarzazate</t>
  </si>
  <si>
    <t>OZZ</t>
  </si>
  <si>
    <t>-6.909430027010001, 30.9391002655</t>
  </si>
  <si>
    <t>GMQ</t>
  </si>
  <si>
    <t>Golog Maqin Airport</t>
  </si>
  <si>
    <t>Golog</t>
  </si>
  <si>
    <t>ZLGL</t>
  </si>
  <si>
    <t>100.301144, 34.418066</t>
  </si>
  <si>
    <t>GMTA</t>
  </si>
  <si>
    <t>Cherif Al Idrissi Airport</t>
  </si>
  <si>
    <t>MA-HOC</t>
  </si>
  <si>
    <t>Al Hoceima</t>
  </si>
  <si>
    <t>AHU</t>
  </si>
  <si>
    <t>-3.83951997756958, 35.177101135253906</t>
  </si>
  <si>
    <t>GMTN</t>
  </si>
  <si>
    <t>Saniat R'mel Airport</t>
  </si>
  <si>
    <t>TTU</t>
  </si>
  <si>
    <t>-5.320020198822, 35.594299316406</t>
  </si>
  <si>
    <t>GMTT</t>
  </si>
  <si>
    <t>Ibn Batouta Airport</t>
  </si>
  <si>
    <t>MA-TNG</t>
  </si>
  <si>
    <t>TNG</t>
  </si>
  <si>
    <t>-5.91689014435, 35.726898193400004</t>
  </si>
  <si>
    <t>GN</t>
  </si>
  <si>
    <t>GN-K</t>
  </si>
  <si>
    <t>GNE</t>
  </si>
  <si>
    <t>Sint-Denijs-Westrem Airport</t>
  </si>
  <si>
    <t>BE-U-A</t>
  </si>
  <si>
    <t>3.688231, 51.025956</t>
  </si>
  <si>
    <t>GNI</t>
  </si>
  <si>
    <t>GNU</t>
  </si>
  <si>
    <t>Goodnews Airport</t>
  </si>
  <si>
    <t>Goodnews</t>
  </si>
  <si>
    <t>-161.57699585, 59.117401123</t>
  </si>
  <si>
    <t>SN</t>
  </si>
  <si>
    <t>GOBD</t>
  </si>
  <si>
    <t>Blaise Diagne International Airport</t>
  </si>
  <si>
    <t>SN-DK</t>
  </si>
  <si>
    <t>Dakar</t>
  </si>
  <si>
    <t>DSS</t>
  </si>
  <si>
    <t>-17.073333, 14.67</t>
  </si>
  <si>
    <t>Gora Airstrip</t>
  </si>
  <si>
    <t>Gora</t>
  </si>
  <si>
    <t>AYGX</t>
  </si>
  <si>
    <t>GORA</t>
  </si>
  <si>
    <t>148.2364, -9.0021</t>
  </si>
  <si>
    <t>GODK</t>
  </si>
  <si>
    <t>Kolda North Airport</t>
  </si>
  <si>
    <t>SN-KD</t>
  </si>
  <si>
    <t>Kolda</t>
  </si>
  <si>
    <t>KDA</t>
  </si>
  <si>
    <t>-14.968099594116211, 12.898500442504883</t>
  </si>
  <si>
    <t>GOGG</t>
  </si>
  <si>
    <t>Ziguinchor Airport</t>
  </si>
  <si>
    <t>SN-ZG</t>
  </si>
  <si>
    <t>Ziguinchor</t>
  </si>
  <si>
    <t>ZIG</t>
  </si>
  <si>
    <t>-16.281799, 12.5556</t>
  </si>
  <si>
    <t>GOGS</t>
  </si>
  <si>
    <t>Cap Skirring Airport</t>
  </si>
  <si>
    <t>Cap Skirring</t>
  </si>
  <si>
    <t>CSK</t>
  </si>
  <si>
    <t>-16.748, 12.39533</t>
  </si>
  <si>
    <t>GOOK</t>
  </si>
  <si>
    <t>Kaolack Airport</t>
  </si>
  <si>
    <t>SN-FK</t>
  </si>
  <si>
    <t>Kaolack</t>
  </si>
  <si>
    <t>KLC</t>
  </si>
  <si>
    <t>-16.051300048828125, 14.146900177001953</t>
  </si>
  <si>
    <t>GOOY</t>
  </si>
  <si>
    <t>DKR</t>
  </si>
  <si>
    <t>-17.49020004272461, 14.739700317382812</t>
  </si>
  <si>
    <t>GOSM</t>
  </si>
  <si>
    <t>Ouro Sogui Airport</t>
  </si>
  <si>
    <t>SN-MT</t>
  </si>
  <si>
    <t>Ouro Sogui</t>
  </si>
  <si>
    <t>MAX</t>
  </si>
  <si>
    <t>-13.3228, 15.5936</t>
  </si>
  <si>
    <t>GOSP</t>
  </si>
  <si>
    <t>Podor Airport</t>
  </si>
  <si>
    <t>SN-SL</t>
  </si>
  <si>
    <t>Podor</t>
  </si>
  <si>
    <t>POD</t>
  </si>
  <si>
    <t>-14.967000007629395, 16.683000564575195</t>
  </si>
  <si>
    <t>GOSR</t>
  </si>
  <si>
    <t>Richard Toll Airport</t>
  </si>
  <si>
    <t>Richard Toll</t>
  </si>
  <si>
    <t>RDT</t>
  </si>
  <si>
    <t>-15.649999618530273, 16.433000564575195</t>
  </si>
  <si>
    <t>GOSS</t>
  </si>
  <si>
    <t>Saint Louis Airport</t>
  </si>
  <si>
    <t>XLS</t>
  </si>
  <si>
    <t>-16.463199615478516, 16.050800323486328</t>
  </si>
  <si>
    <t>GOTB</t>
  </si>
  <si>
    <t>Bakel Airport</t>
  </si>
  <si>
    <t>SN-TC</t>
  </si>
  <si>
    <t>Bakel</t>
  </si>
  <si>
    <t>BXE</t>
  </si>
  <si>
    <t>-12.468299865722656, 14.847299575805664</t>
  </si>
  <si>
    <t>GOTK</t>
  </si>
  <si>
    <t>KGG</t>
  </si>
  <si>
    <t>-12.22029972076416, 12.57229995727539</t>
  </si>
  <si>
    <t>GOTS</t>
  </si>
  <si>
    <t>Simenti Airport</t>
  </si>
  <si>
    <t>Simenti</t>
  </si>
  <si>
    <t>SMY</t>
  </si>
  <si>
    <t>-13.29539966583252, 13.046799659729004</t>
  </si>
  <si>
    <t>GOTT</t>
  </si>
  <si>
    <t>Tambacounda Airport</t>
  </si>
  <si>
    <t>Tambacounda</t>
  </si>
  <si>
    <t>TUD</t>
  </si>
  <si>
    <t>-13.65310001373291, 13.736800193786621</t>
  </si>
  <si>
    <t>GQNA</t>
  </si>
  <si>
    <t>Aioun el Atrouss Airport</t>
  </si>
  <si>
    <t>MR-02</t>
  </si>
  <si>
    <t>Aioun El Atrouss</t>
  </si>
  <si>
    <t>AEO</t>
  </si>
  <si>
    <t>-9.637880325317383, 16.711299896240234</t>
  </si>
  <si>
    <t>GQNB</t>
  </si>
  <si>
    <t>Boutilimit Airport</t>
  </si>
  <si>
    <t>MR-06</t>
  </si>
  <si>
    <t>Boutilimit</t>
  </si>
  <si>
    <t>OTL</t>
  </si>
  <si>
    <t>-14.682999610900879, 17.533000946044922</t>
  </si>
  <si>
    <t>GQNC</t>
  </si>
  <si>
    <t>Tichitt Airport</t>
  </si>
  <si>
    <t>MR-09</t>
  </si>
  <si>
    <t>Tichitt</t>
  </si>
  <si>
    <t>THI</t>
  </si>
  <si>
    <t>-9.517000198364258, 18.450000762939453</t>
  </si>
  <si>
    <t>GQND</t>
  </si>
  <si>
    <t>Tidjikja Airport</t>
  </si>
  <si>
    <t>Tidjikja</t>
  </si>
  <si>
    <t>TIY</t>
  </si>
  <si>
    <t>-11.4235, 18.570101</t>
  </si>
  <si>
    <t>GQNE</t>
  </si>
  <si>
    <t>Abbaye Airport</t>
  </si>
  <si>
    <t>MR-05</t>
  </si>
  <si>
    <t>Boghe</t>
  </si>
  <si>
    <t>BGH</t>
  </si>
  <si>
    <t>-14.200000762939453, 16.63331413269043</t>
  </si>
  <si>
    <t>GQNF</t>
  </si>
  <si>
    <t>Kiffa Airport</t>
  </si>
  <si>
    <t>MR-03</t>
  </si>
  <si>
    <t>Kiffa</t>
  </si>
  <si>
    <t>KFA</t>
  </si>
  <si>
    <t>-11.4062, 16.59</t>
  </si>
  <si>
    <t>GQNH</t>
  </si>
  <si>
    <t>Timbedra Airport</t>
  </si>
  <si>
    <t>MR-01</t>
  </si>
  <si>
    <t>Timbedra</t>
  </si>
  <si>
    <t>TMD</t>
  </si>
  <si>
    <t>-8.166999816894531, 16.232999801635742</t>
  </si>
  <si>
    <t>GQNI</t>
  </si>
  <si>
    <t>EMN</t>
  </si>
  <si>
    <t>-7.3166, 16.622</t>
  </si>
  <si>
    <t>GQNJ</t>
  </si>
  <si>
    <t>Akjoujt Airport</t>
  </si>
  <si>
    <t>MR-12</t>
  </si>
  <si>
    <t>Akjoujt</t>
  </si>
  <si>
    <t>AJJ</t>
  </si>
  <si>
    <t>-14.383249282836914, 19.733016967773438</t>
  </si>
  <si>
    <t>GQNK</t>
  </si>
  <si>
    <t>MR-04</t>
  </si>
  <si>
    <t>KED</t>
  </si>
  <si>
    <t>-13.5076, 16.1595</t>
  </si>
  <si>
    <t>GQNL</t>
  </si>
  <si>
    <t>Letfotar Airport</t>
  </si>
  <si>
    <t>Moudjeria</t>
  </si>
  <si>
    <t>MOM</t>
  </si>
  <si>
    <t>-12.5, 17.75</t>
  </si>
  <si>
    <t>MR-NKC</t>
  </si>
  <si>
    <t>Nouakchott</t>
  </si>
  <si>
    <t>GQNO</t>
  </si>
  <si>
    <t>NKC</t>
  </si>
  <si>
    <t>-15.9697222, 18.31</t>
  </si>
  <si>
    <t>GQNS</t>
  </si>
  <si>
    <t>MR-10</t>
  </si>
  <si>
    <t>SEY</t>
  </si>
  <si>
    <t>-12.207300186157227, 15.179699897766113</t>
  </si>
  <si>
    <t>GQNT</t>
  </si>
  <si>
    <t>Tamchakett Airport</t>
  </si>
  <si>
    <t>Tamchakett</t>
  </si>
  <si>
    <t>THT</t>
  </si>
  <si>
    <t>-10.817000389099121, 17.232999801635742</t>
  </si>
  <si>
    <t>GQPA</t>
  </si>
  <si>
    <t>Atar International Airport</t>
  </si>
  <si>
    <t>Atar</t>
  </si>
  <si>
    <t>ATR</t>
  </si>
  <si>
    <t>-13.04319953918457, 20.506799697875977</t>
  </si>
  <si>
    <t>GQPF</t>
  </si>
  <si>
    <t>Fderik Airport</t>
  </si>
  <si>
    <t>MR-11</t>
  </si>
  <si>
    <t>Fderik</t>
  </si>
  <si>
    <t>FGD</t>
  </si>
  <si>
    <t>-12.732999801635742, 22.66699981689453</t>
  </si>
  <si>
    <t>GQPP</t>
  </si>
  <si>
    <t>Nouadhibou International Airport</t>
  </si>
  <si>
    <t>MR-08</t>
  </si>
  <si>
    <t>Nouadhibou</t>
  </si>
  <si>
    <t>NDB</t>
  </si>
  <si>
    <t>-17.030000686645508, 20.9330997467041</t>
  </si>
  <si>
    <t>GQPZ</t>
  </si>
  <si>
    <t>Tazadit Airport</t>
  </si>
  <si>
    <t>OUZ</t>
  </si>
  <si>
    <t>-12.4836, 22.756399</t>
  </si>
  <si>
    <t>GR</t>
  </si>
  <si>
    <t>GR-01</t>
  </si>
  <si>
    <t>Agrinion</t>
  </si>
  <si>
    <t>GR-11</t>
  </si>
  <si>
    <t>GR-83</t>
  </si>
  <si>
    <t>GR-94</t>
  </si>
  <si>
    <t>Larisa</t>
  </si>
  <si>
    <t>GR-42</t>
  </si>
  <si>
    <t>GR-34</t>
  </si>
  <si>
    <t>GR-54</t>
  </si>
  <si>
    <t>GR-82</t>
  </si>
  <si>
    <t>GRC</t>
  </si>
  <si>
    <t>Grand Cess Airport</t>
  </si>
  <si>
    <t>Grand Cess</t>
  </si>
  <si>
    <t>-8.2076, 4.571</t>
  </si>
  <si>
    <t>GRH</t>
  </si>
  <si>
    <t>Garuahi Airport</t>
  </si>
  <si>
    <t>Garuahi</t>
  </si>
  <si>
    <t>150.487667, -10.225149</t>
  </si>
  <si>
    <t>GSZ</t>
  </si>
  <si>
    <t>Granite Mountain Air Station</t>
  </si>
  <si>
    <t>Granite Mountain</t>
  </si>
  <si>
    <t>PAGZ</t>
  </si>
  <si>
    <t>GMT</t>
  </si>
  <si>
    <t>-161.2810059, 65.40209961</t>
  </si>
  <si>
    <t>GT-0001</t>
  </si>
  <si>
    <t>Chiquimula Airport</t>
  </si>
  <si>
    <t>GT-CQ</t>
  </si>
  <si>
    <t>Chiquimula</t>
  </si>
  <si>
    <t>MGCQ</t>
  </si>
  <si>
    <t>CIQ</t>
  </si>
  <si>
    <t>-89.520938, 14.83092</t>
  </si>
  <si>
    <t>GT-0002</t>
  </si>
  <si>
    <t>Dos Lagunas Airport</t>
  </si>
  <si>
    <t>Dos Lagunas</t>
  </si>
  <si>
    <t>MGDL</t>
  </si>
  <si>
    <t>DON</t>
  </si>
  <si>
    <t>-89.6884002686, 17.6124000549</t>
  </si>
  <si>
    <t>GT-0003</t>
  </si>
  <si>
    <t>El Naranjo Airport</t>
  </si>
  <si>
    <t>GT-ES</t>
  </si>
  <si>
    <t>El Naranjo</t>
  </si>
  <si>
    <t>ENJ</t>
  </si>
  <si>
    <t>-90.817496, 14.106931</t>
  </si>
  <si>
    <t>GT-0004</t>
  </si>
  <si>
    <t>Paso Caballos Airport</t>
  </si>
  <si>
    <t>Paso Caballos</t>
  </si>
  <si>
    <t>MGPC</t>
  </si>
  <si>
    <t>PCG</t>
  </si>
  <si>
    <t>-90.25630187990001, 17.2639007568</t>
  </si>
  <si>
    <t>GT-0006</t>
  </si>
  <si>
    <t>Tikal</t>
  </si>
  <si>
    <t>TKM</t>
  </si>
  <si>
    <t>-89.6050033569336, 17.226388931274414</t>
  </si>
  <si>
    <t>GT-0007</t>
  </si>
  <si>
    <t>Uaxactun Airport</t>
  </si>
  <si>
    <t>Uaxactun</t>
  </si>
  <si>
    <t>MGUX</t>
  </si>
  <si>
    <t>UAX</t>
  </si>
  <si>
    <t>-89.63274383539999, 17.3938884735</t>
  </si>
  <si>
    <t>GT-QC</t>
  </si>
  <si>
    <t>GT-HU</t>
  </si>
  <si>
    <t>GT-AV</t>
  </si>
  <si>
    <t>GT-IZ</t>
  </si>
  <si>
    <t>GT-PKJ</t>
  </si>
  <si>
    <t>Playa Grande Airport</t>
  </si>
  <si>
    <t>Playa Grande</t>
  </si>
  <si>
    <t>MGPG</t>
  </si>
  <si>
    <t>PKJ</t>
  </si>
  <si>
    <t>-90.74169921880001, 15.997500419600001</t>
  </si>
  <si>
    <t>GTZ</t>
  </si>
  <si>
    <t>Kirawira B Aerodrome</t>
  </si>
  <si>
    <t>TZ</t>
  </si>
  <si>
    <t>TZ-13</t>
  </si>
  <si>
    <t>Grumeti Game Reserve</t>
  </si>
  <si>
    <t>HTGR</t>
  </si>
  <si>
    <t>34.225556, -2.160833</t>
  </si>
  <si>
    <t>GN-N</t>
  </si>
  <si>
    <t>GUCY</t>
  </si>
  <si>
    <t>Conakry International Airport</t>
  </si>
  <si>
    <t>GN-C</t>
  </si>
  <si>
    <t>Conakry</t>
  </si>
  <si>
    <t>CKY</t>
  </si>
  <si>
    <t>-13.612, 9.57689</t>
  </si>
  <si>
    <t>GUE</t>
  </si>
  <si>
    <t>Guriaso (Keraso) Airport</t>
  </si>
  <si>
    <t>Guriaso</t>
  </si>
  <si>
    <t>KSO</t>
  </si>
  <si>
    <t>141.5895, -3.583167</t>
  </si>
  <si>
    <t>GUFA</t>
  </si>
  <si>
    <t>Fria Airport</t>
  </si>
  <si>
    <t>GN-B</t>
  </si>
  <si>
    <t>Fria</t>
  </si>
  <si>
    <t>FIG</t>
  </si>
  <si>
    <t>-13.569199562073, 10.350600242615</t>
  </si>
  <si>
    <t>GUFH</t>
  </si>
  <si>
    <t>Faranah Airport</t>
  </si>
  <si>
    <t>GN-F</t>
  </si>
  <si>
    <t>Faranah</t>
  </si>
  <si>
    <t>FAA</t>
  </si>
  <si>
    <t>-10.7698001862, 10.0354995728</t>
  </si>
  <si>
    <t>GUKU</t>
  </si>
  <si>
    <t>Kissidougou Airport</t>
  </si>
  <si>
    <t>Kissidougou</t>
  </si>
  <si>
    <t>KSI</t>
  </si>
  <si>
    <t>-10.124400138855, 9.1605596542358</t>
  </si>
  <si>
    <t>GULB</t>
  </si>
  <si>
    <t>Tata Airport</t>
  </si>
  <si>
    <t>GN-L</t>
  </si>
  <si>
    <t>LEK</t>
  </si>
  <si>
    <t>-12.286800384521, 11.326100349426</t>
  </si>
  <si>
    <t>GUMA</t>
  </si>
  <si>
    <t>Macenta Airport</t>
  </si>
  <si>
    <t>Macenta</t>
  </si>
  <si>
    <t>MCA</t>
  </si>
  <si>
    <t>-9.525071, 8.481857</t>
  </si>
  <si>
    <t>GUNZ</t>
  </si>
  <si>
    <t>NZE</t>
  </si>
  <si>
    <t>-8.7017974853516, 7.8060193061829</t>
  </si>
  <si>
    <t>GUOK</t>
  </si>
  <si>
    <t>BKJ</t>
  </si>
  <si>
    <t>-14.2811, 10.9658</t>
  </si>
  <si>
    <t>GUSB</t>
  </si>
  <si>
    <t>Sambailo Airport</t>
  </si>
  <si>
    <t>Koundara</t>
  </si>
  <si>
    <t>-13.358499526978, 12.572699546814</t>
  </si>
  <si>
    <t>GUSI</t>
  </si>
  <si>
    <t>Siguiri Airport</t>
  </si>
  <si>
    <t>Siguiri</t>
  </si>
  <si>
    <t>GII</t>
  </si>
  <si>
    <t>-9.1669998168945, 11.432999610901</t>
  </si>
  <si>
    <t>GUXN</t>
  </si>
  <si>
    <t>Kankan Airport</t>
  </si>
  <si>
    <t>Kankan</t>
  </si>
  <si>
    <t>KNN</t>
  </si>
  <si>
    <t>-9.228757, 10.448438</t>
  </si>
  <si>
    <t>GVAC</t>
  </si>
  <si>
    <t>CV-B</t>
  </si>
  <si>
    <t>Espargos</t>
  </si>
  <si>
    <t>SID</t>
  </si>
  <si>
    <t>-22.9494, 16.7414</t>
  </si>
  <si>
    <t>GVAN</t>
  </si>
  <si>
    <t>Agostinho Neto Airport</t>
  </si>
  <si>
    <t>Ponta do Sol</t>
  </si>
  <si>
    <t>NTO</t>
  </si>
  <si>
    <t>-25.090599060058594, 17.202800750732422</t>
  </si>
  <si>
    <t>GVBA</t>
  </si>
  <si>
    <t>Rabil Airport</t>
  </si>
  <si>
    <t>Rabil</t>
  </si>
  <si>
    <t>BVC</t>
  </si>
  <si>
    <t>-22.888900756835938, 16.136499404907227</t>
  </si>
  <si>
    <t>GVE</t>
  </si>
  <si>
    <t>Gordonsville Municipal Airport</t>
  </si>
  <si>
    <t>Gordonsville</t>
  </si>
  <si>
    <t>KGVE</t>
  </si>
  <si>
    <t>-78.165802002, 38.15599823</t>
  </si>
  <si>
    <t>GVMA</t>
  </si>
  <si>
    <t>Maio Airport</t>
  </si>
  <si>
    <t>Vila do Maio</t>
  </si>
  <si>
    <t>MMO</t>
  </si>
  <si>
    <t>-23.213699340820312, 15.155900001525879</t>
  </si>
  <si>
    <t>GVMT</t>
  </si>
  <si>
    <t>Mosteiros Airport</t>
  </si>
  <si>
    <t>Vila do Mosteiros</t>
  </si>
  <si>
    <t>MTI</t>
  </si>
  <si>
    <t>-24.33919906616211, 15.045000076293945</t>
  </si>
  <si>
    <t>GVNP</t>
  </si>
  <si>
    <t>Praia International Airport</t>
  </si>
  <si>
    <t>Praia</t>
  </si>
  <si>
    <t>-23.493499755859375, 14.924500465393066</t>
  </si>
  <si>
    <t>GVSF</t>
  </si>
  <si>
    <t>SFL</t>
  </si>
  <si>
    <t>-24.4799995422, 14.8850002289</t>
  </si>
  <si>
    <t>GVSN</t>
  </si>
  <si>
    <t>SNE</t>
  </si>
  <si>
    <t>-24.284700393676758, 16.58839988708496</t>
  </si>
  <si>
    <t>GVSV</t>
  </si>
  <si>
    <t>VXE</t>
  </si>
  <si>
    <t>-25.055299758911133, 16.833200454711914</t>
  </si>
  <si>
    <t>GWN</t>
  </si>
  <si>
    <t>Gnarowein Airport</t>
  </si>
  <si>
    <t>Gnarowein</t>
  </si>
  <si>
    <t>146.248, -6.555</t>
  </si>
  <si>
    <t>GWW</t>
  </si>
  <si>
    <t>Gatow Airport</t>
  </si>
  <si>
    <t>Spandau</t>
  </si>
  <si>
    <t>13.1380996704, 52.474399566699994</t>
  </si>
  <si>
    <t>GY</t>
  </si>
  <si>
    <t>GY-UT</t>
  </si>
  <si>
    <t>GY-BCG</t>
  </si>
  <si>
    <t>Bemichi Airport</t>
  </si>
  <si>
    <t>GY-BA</t>
  </si>
  <si>
    <t>Bemichi</t>
  </si>
  <si>
    <t>SYBE</t>
  </si>
  <si>
    <t>BCG</t>
  </si>
  <si>
    <t>-59.1666603088, 7.6999998092699995</t>
  </si>
  <si>
    <t>GY-BTO</t>
  </si>
  <si>
    <t>Botopasi Airport</t>
  </si>
  <si>
    <t>SR</t>
  </si>
  <si>
    <t>SR-SI</t>
  </si>
  <si>
    <t>Botopasi</t>
  </si>
  <si>
    <t>SMBO</t>
  </si>
  <si>
    <t>BTO</t>
  </si>
  <si>
    <t>-55.4470539093, 4.21751109352</t>
  </si>
  <si>
    <t>GY-DOE</t>
  </si>
  <si>
    <t>Djumu-Djomoe Airport</t>
  </si>
  <si>
    <t>Djumu-Djomoe</t>
  </si>
  <si>
    <t>SMDJ</t>
  </si>
  <si>
    <t>DOE</t>
  </si>
  <si>
    <t>-55.4816436768, 4.00571261057</t>
  </si>
  <si>
    <t>GY-LDO</t>
  </si>
  <si>
    <t>Ladouanie Airport</t>
  </si>
  <si>
    <t>SMDO</t>
  </si>
  <si>
    <t>LDO</t>
  </si>
  <si>
    <t>-55.407056808499995, 4.37610828345</t>
  </si>
  <si>
    <t>GY-WSO</t>
  </si>
  <si>
    <t>Washabo Airport</t>
  </si>
  <si>
    <t>Washabo</t>
  </si>
  <si>
    <t>SMWS</t>
  </si>
  <si>
    <t>WSO</t>
  </si>
  <si>
    <t>-57.185302, 5.215277</t>
  </si>
  <si>
    <t>Bismarck</t>
  </si>
  <si>
    <t>Nowata</t>
  </si>
  <si>
    <t>HAAB</t>
  </si>
  <si>
    <t>Addis Ababa Bole International Airport</t>
  </si>
  <si>
    <t>ET-AA</t>
  </si>
  <si>
    <t>Addis Ababa</t>
  </si>
  <si>
    <t>ADD</t>
  </si>
  <si>
    <t>38.799301147499996, 8.97789001465</t>
  </si>
  <si>
    <t>ET-OR</t>
  </si>
  <si>
    <t>HAAM</t>
  </si>
  <si>
    <t>Arba Minch Airport</t>
  </si>
  <si>
    <t>AMH</t>
  </si>
  <si>
    <t>37.59049987792969, 6.0393900871276855</t>
  </si>
  <si>
    <t>HAAX</t>
  </si>
  <si>
    <t>Axum Airport</t>
  </si>
  <si>
    <t>AXU</t>
  </si>
  <si>
    <t>38.77280044555664, 14.14680004119873</t>
  </si>
  <si>
    <t>HABC</t>
  </si>
  <si>
    <t>Baco Airport</t>
  </si>
  <si>
    <t>Baco</t>
  </si>
  <si>
    <t>BCO</t>
  </si>
  <si>
    <t>36.562, 5.78287</t>
  </si>
  <si>
    <t>HABD</t>
  </si>
  <si>
    <t>Bahir Dar Airport</t>
  </si>
  <si>
    <t>ET-AM</t>
  </si>
  <si>
    <t>Bahir Dar</t>
  </si>
  <si>
    <t>BJR</t>
  </si>
  <si>
    <t>37.32160186767578, 11.608099937438965</t>
  </si>
  <si>
    <t>HABE</t>
  </si>
  <si>
    <t>Beica Airport</t>
  </si>
  <si>
    <t>ET-BE</t>
  </si>
  <si>
    <t>Beica</t>
  </si>
  <si>
    <t>BEI</t>
  </si>
  <si>
    <t>34.52190017700195, 9.38638973236084</t>
  </si>
  <si>
    <t>HADB</t>
  </si>
  <si>
    <t>Degah Bur Airport</t>
  </si>
  <si>
    <t>Degah Bur</t>
  </si>
  <si>
    <t>DGC</t>
  </si>
  <si>
    <t>43.5673, 8.234</t>
  </si>
  <si>
    <t>HADC</t>
  </si>
  <si>
    <t>Combolcha Airport</t>
  </si>
  <si>
    <t>Dessie</t>
  </si>
  <si>
    <t>DSE</t>
  </si>
  <si>
    <t>39.71139907836914, 11.082500457763672</t>
  </si>
  <si>
    <t>HADD</t>
  </si>
  <si>
    <t>Dembidollo Airport</t>
  </si>
  <si>
    <t>ET-GA</t>
  </si>
  <si>
    <t>Dembidollo</t>
  </si>
  <si>
    <t>34.858001708984375, 8.553999900817871</t>
  </si>
  <si>
    <t>HADM</t>
  </si>
  <si>
    <t>Debra Marcos Airport</t>
  </si>
  <si>
    <t>Debra Marcos</t>
  </si>
  <si>
    <t>DBM</t>
  </si>
  <si>
    <t>37.71699905395508, 10.350000381469727</t>
  </si>
  <si>
    <t>HADR</t>
  </si>
  <si>
    <t>Aba Tenna Dejazmach Yilma International Airport</t>
  </si>
  <si>
    <t>ET-DD</t>
  </si>
  <si>
    <t>Dire Dawa</t>
  </si>
  <si>
    <t>DIR</t>
  </si>
  <si>
    <t>41.85419845581055, 9.624699592590332</t>
  </si>
  <si>
    <t>HADT</t>
  </si>
  <si>
    <t>Debre Tabor Airport</t>
  </si>
  <si>
    <t>Debre Tabor</t>
  </si>
  <si>
    <t>DBT</t>
  </si>
  <si>
    <t>38, 11.967000007629395</t>
  </si>
  <si>
    <t>HAFN</t>
  </si>
  <si>
    <t>Fincha Airport</t>
  </si>
  <si>
    <t>Fincha</t>
  </si>
  <si>
    <t>FNH</t>
  </si>
  <si>
    <t>37.349998474121094, 9.583000183105469</t>
  </si>
  <si>
    <t>HAGB</t>
  </si>
  <si>
    <t>Robe Airport</t>
  </si>
  <si>
    <t>Goba</t>
  </si>
  <si>
    <t>GOB</t>
  </si>
  <si>
    <t>40.0463033, 7.1160634</t>
  </si>
  <si>
    <t>HAGH</t>
  </si>
  <si>
    <t>Ghinnir Airport</t>
  </si>
  <si>
    <t>Ghinnir</t>
  </si>
  <si>
    <t>GNN</t>
  </si>
  <si>
    <t>40.716999054, 7.15000009537</t>
  </si>
  <si>
    <t>HAGM</t>
  </si>
  <si>
    <t>Gambella Airport</t>
  </si>
  <si>
    <t>Gambela</t>
  </si>
  <si>
    <t>GMB</t>
  </si>
  <si>
    <t>34.5630989074707, 8.12876033782959</t>
  </si>
  <si>
    <t>HAGN</t>
  </si>
  <si>
    <t>Gonder Airport</t>
  </si>
  <si>
    <t>Gondar</t>
  </si>
  <si>
    <t>GDQ</t>
  </si>
  <si>
    <t>37.433998107910156, 12.51990032196045</t>
  </si>
  <si>
    <t>HAGO</t>
  </si>
  <si>
    <t>Gode Airport</t>
  </si>
  <si>
    <t>Gode</t>
  </si>
  <si>
    <t>GDE</t>
  </si>
  <si>
    <t>43.5786018372, 5.93513011932</t>
  </si>
  <si>
    <t>HAGR</t>
  </si>
  <si>
    <t>GOR</t>
  </si>
  <si>
    <t>35.5529, 8.1614</t>
  </si>
  <si>
    <t>HAHM</t>
  </si>
  <si>
    <t>Harar Meda Airport</t>
  </si>
  <si>
    <t>Debre Zeyit</t>
  </si>
  <si>
    <t>QHR</t>
  </si>
  <si>
    <t>39.0059, 8.7163</t>
  </si>
  <si>
    <t>HAHU</t>
  </si>
  <si>
    <t>Humera Airport</t>
  </si>
  <si>
    <t>Humera</t>
  </si>
  <si>
    <t>36.58300018310547, 14.25</t>
  </si>
  <si>
    <t>HAJJ</t>
  </si>
  <si>
    <t>Wilwal International Airport</t>
  </si>
  <si>
    <t>JIJ</t>
  </si>
  <si>
    <t>42.9121, 9.3325</t>
  </si>
  <si>
    <t>HAJM</t>
  </si>
  <si>
    <t>Jimma Airport</t>
  </si>
  <si>
    <t>Jimma</t>
  </si>
  <si>
    <t>JIM</t>
  </si>
  <si>
    <t>36.81660079956055, 7.66609001159668</t>
  </si>
  <si>
    <t>HAKD</t>
  </si>
  <si>
    <t>Kabri Dehar Airport</t>
  </si>
  <si>
    <t>Kabri Dehar</t>
  </si>
  <si>
    <t>ABK</t>
  </si>
  <si>
    <t>44.252998, 6.734</t>
  </si>
  <si>
    <t>HAKL</t>
  </si>
  <si>
    <t>Kelafo East Airport</t>
  </si>
  <si>
    <t>Kelafo</t>
  </si>
  <si>
    <t>LFO</t>
  </si>
  <si>
    <t>44.349998474121094, 5.6570000648498535</t>
  </si>
  <si>
    <t>HALA</t>
  </si>
  <si>
    <t>Awassa Airport</t>
  </si>
  <si>
    <t>Awassa</t>
  </si>
  <si>
    <t>AWA</t>
  </si>
  <si>
    <t>38.5, 7.066999912261963</t>
  </si>
  <si>
    <t>HALL</t>
  </si>
  <si>
    <t>Lalibella Airport</t>
  </si>
  <si>
    <t>Lalibela</t>
  </si>
  <si>
    <t>LLI</t>
  </si>
  <si>
    <t>38.97999954223633, 11.975000381469727</t>
  </si>
  <si>
    <t>HAMA</t>
  </si>
  <si>
    <t>Mekane Selam Airport</t>
  </si>
  <si>
    <t>Mekane Selam</t>
  </si>
  <si>
    <t>MKS</t>
  </si>
  <si>
    <t>38.7415, 10.7254</t>
  </si>
  <si>
    <t>HAMK</t>
  </si>
  <si>
    <t>Mekele Airport</t>
  </si>
  <si>
    <t>MQX</t>
  </si>
  <si>
    <t>39.53350067138672, 13.467399597167969</t>
  </si>
  <si>
    <t>HAMM</t>
  </si>
  <si>
    <t>Metema Airport</t>
  </si>
  <si>
    <t>Metema</t>
  </si>
  <si>
    <t>ETE</t>
  </si>
  <si>
    <t>36.1669998169, 12.932999610899998</t>
  </si>
  <si>
    <t>HAMN</t>
  </si>
  <si>
    <t>NDM</t>
  </si>
  <si>
    <t>35.099998474121094, 9.767000198364258</t>
  </si>
  <si>
    <t>HAMR</t>
  </si>
  <si>
    <t>Mui River Airport</t>
  </si>
  <si>
    <t>Omo National Park</t>
  </si>
  <si>
    <t>MUJ</t>
  </si>
  <si>
    <t>35.7485, 5.8646</t>
  </si>
  <si>
    <t>HAMT</t>
  </si>
  <si>
    <t>Mizan Teferi Airport</t>
  </si>
  <si>
    <t>Mizan Teferi</t>
  </si>
  <si>
    <t>MTF</t>
  </si>
  <si>
    <t>35.5547, 6.9571</t>
  </si>
  <si>
    <t>HANG</t>
  </si>
  <si>
    <t>Negele Airport</t>
  </si>
  <si>
    <t>Negele Borana</t>
  </si>
  <si>
    <t>EGL</t>
  </si>
  <si>
    <t>39.7023, 5.2897</t>
  </si>
  <si>
    <t>HANJ</t>
  </si>
  <si>
    <t>Nejjo Airport</t>
  </si>
  <si>
    <t>Nejjo</t>
  </si>
  <si>
    <t>NEJ</t>
  </si>
  <si>
    <t>35.466995, 9.5500001</t>
  </si>
  <si>
    <t>HANK</t>
  </si>
  <si>
    <t>Nekemte Airport</t>
  </si>
  <si>
    <t>Nekemte</t>
  </si>
  <si>
    <t>NEK</t>
  </si>
  <si>
    <t>36.599998474121094, 9.050000190734863</t>
  </si>
  <si>
    <t>HAPW</t>
  </si>
  <si>
    <t>Beles Airport</t>
  </si>
  <si>
    <t>Pawe</t>
  </si>
  <si>
    <t>PWI</t>
  </si>
  <si>
    <t>36.4164, 11.3126</t>
  </si>
  <si>
    <t>HASD</t>
  </si>
  <si>
    <t>Soddu Airport</t>
  </si>
  <si>
    <t>Soddu</t>
  </si>
  <si>
    <t>SXU</t>
  </si>
  <si>
    <t>37.75, 6.816999912261963</t>
  </si>
  <si>
    <t>HASK</t>
  </si>
  <si>
    <t>Shakiso Airport</t>
  </si>
  <si>
    <t>Shakiso</t>
  </si>
  <si>
    <t>SKR</t>
  </si>
  <si>
    <t>38.9764, 5.6923</t>
  </si>
  <si>
    <t>HASM</t>
  </si>
  <si>
    <t>Semera Airport</t>
  </si>
  <si>
    <t>ET-AF</t>
  </si>
  <si>
    <t>Semera</t>
  </si>
  <si>
    <t>SZE</t>
  </si>
  <si>
    <t>40.9915, 11.7875</t>
  </si>
  <si>
    <t>HASO</t>
  </si>
  <si>
    <t>Asosa Airport</t>
  </si>
  <si>
    <t>Asosa</t>
  </si>
  <si>
    <t>ASO</t>
  </si>
  <si>
    <t>34.586299896240234, 10.018500328063965</t>
  </si>
  <si>
    <t>HATP</t>
  </si>
  <si>
    <t>Tippi Airport</t>
  </si>
  <si>
    <t>Tippi</t>
  </si>
  <si>
    <t>TIE</t>
  </si>
  <si>
    <t>35.415, 7.2024</t>
  </si>
  <si>
    <t>HAWC</t>
  </si>
  <si>
    <t>Waca Airport</t>
  </si>
  <si>
    <t>Waca</t>
  </si>
  <si>
    <t>WAC</t>
  </si>
  <si>
    <t>37.16699981689453, 7.166999816894531</t>
  </si>
  <si>
    <t>HAWR</t>
  </si>
  <si>
    <t>Warder Airport</t>
  </si>
  <si>
    <t>Warder</t>
  </si>
  <si>
    <t>WRA</t>
  </si>
  <si>
    <t>45.3334, 6.9724</t>
  </si>
  <si>
    <t>HAY</t>
  </si>
  <si>
    <t>Haycock Airport</t>
  </si>
  <si>
    <t>Haycock</t>
  </si>
  <si>
    <t>-161.156997681, 65.20099639889999</t>
  </si>
  <si>
    <t>HAZ</t>
  </si>
  <si>
    <t>Hatzfeldhaven Airport</t>
  </si>
  <si>
    <t>Hatzfeldhaven</t>
  </si>
  <si>
    <t>HTZ</t>
  </si>
  <si>
    <t>145.2056, -4.4033</t>
  </si>
  <si>
    <t>HBBA</t>
  </si>
  <si>
    <t>Bujumbura International Airport</t>
  </si>
  <si>
    <t>BI-BM</t>
  </si>
  <si>
    <t>Bujumbura</t>
  </si>
  <si>
    <t>BJM</t>
  </si>
  <si>
    <t>29.318500518798828, -3.3240199089050293</t>
  </si>
  <si>
    <t>HBBE</t>
  </si>
  <si>
    <t>Gitega Airport</t>
  </si>
  <si>
    <t>BI-GI</t>
  </si>
  <si>
    <t>Gitega</t>
  </si>
  <si>
    <t>GID</t>
  </si>
  <si>
    <t>29.911308, -3.417209</t>
  </si>
  <si>
    <t>HBBO</t>
  </si>
  <si>
    <t>Kirundo Airport</t>
  </si>
  <si>
    <t>BI-KI</t>
  </si>
  <si>
    <t>Kirundo</t>
  </si>
  <si>
    <t>KRE</t>
  </si>
  <si>
    <t>30.094575, -2.544772</t>
  </si>
  <si>
    <t>HBQ</t>
  </si>
  <si>
    <t>Qilian Airport</t>
  </si>
  <si>
    <t>Qilian</t>
  </si>
  <si>
    <t>100.644, 38.012</t>
  </si>
  <si>
    <t>Hambantota Seaplane Base</t>
  </si>
  <si>
    <t>Hambantota</t>
  </si>
  <si>
    <t>81.103, 6.124043</t>
  </si>
  <si>
    <t>HCMA</t>
  </si>
  <si>
    <t>Alula Airport</t>
  </si>
  <si>
    <t>SO-BR</t>
  </si>
  <si>
    <t>Alula</t>
  </si>
  <si>
    <t>50.748, 11.9582</t>
  </si>
  <si>
    <t>HCMB</t>
  </si>
  <si>
    <t>Baidoa Airport</t>
  </si>
  <si>
    <t>SO-BY</t>
  </si>
  <si>
    <t>Baidoa</t>
  </si>
  <si>
    <t>BIB</t>
  </si>
  <si>
    <t>43.62860107421875, 3.102220058441162</t>
  </si>
  <si>
    <t>HCMC</t>
  </si>
  <si>
    <t>Candala Airport</t>
  </si>
  <si>
    <t>Candala</t>
  </si>
  <si>
    <t>CXN</t>
  </si>
  <si>
    <t>49.9085, 11.494</t>
  </si>
  <si>
    <t>HCMD</t>
  </si>
  <si>
    <t>Bardera Airport</t>
  </si>
  <si>
    <t>BSY</t>
  </si>
  <si>
    <t>42.307778, 2.336111</t>
  </si>
  <si>
    <t>HCME</t>
  </si>
  <si>
    <t>Eil Airport</t>
  </si>
  <si>
    <t>SO-NU</t>
  </si>
  <si>
    <t>Eyl</t>
  </si>
  <si>
    <t>49.82, 8.104</t>
  </si>
  <si>
    <t>HCMF</t>
  </si>
  <si>
    <t>Bosaso Airport</t>
  </si>
  <si>
    <t>Bosaso</t>
  </si>
  <si>
    <t>BSA</t>
  </si>
  <si>
    <t>49.14939880371094, 11.275300025939941</t>
  </si>
  <si>
    <t>HCMG</t>
  </si>
  <si>
    <t>Gardo Airport</t>
  </si>
  <si>
    <t>Gardo</t>
  </si>
  <si>
    <t>GSR</t>
  </si>
  <si>
    <t>49.08300018310547, 9.517000198364258</t>
  </si>
  <si>
    <t>HCMH</t>
  </si>
  <si>
    <t>Egal International Airport</t>
  </si>
  <si>
    <t>SO-WO</t>
  </si>
  <si>
    <t>Hargeisa</t>
  </si>
  <si>
    <t>44.082389, 9.513207</t>
  </si>
  <si>
    <t>HCMI</t>
  </si>
  <si>
    <t>Berbera Airport</t>
  </si>
  <si>
    <t>Berbera</t>
  </si>
  <si>
    <t>BBO</t>
  </si>
  <si>
    <t>44.94110107421875, 10.389200210571289</t>
  </si>
  <si>
    <t>HCMJ</t>
  </si>
  <si>
    <t>Lugh Ganane Airport</t>
  </si>
  <si>
    <t>Luuq</t>
  </si>
  <si>
    <t>LGX</t>
  </si>
  <si>
    <t>42.5459, 3.8124</t>
  </si>
  <si>
    <t>HCMK</t>
  </si>
  <si>
    <t>Kisimayu Airport</t>
  </si>
  <si>
    <t>SO-JH</t>
  </si>
  <si>
    <t>KMU</t>
  </si>
  <si>
    <t>42.45920181274414, -0.3773530125617981</t>
  </si>
  <si>
    <t>HCMM</t>
  </si>
  <si>
    <t>Aden Adde International Airport</t>
  </si>
  <si>
    <t>SO-BN</t>
  </si>
  <si>
    <t>Mogadishu</t>
  </si>
  <si>
    <t>MGQ</t>
  </si>
  <si>
    <t>45.3046989440918, 2.0144400596618652</t>
  </si>
  <si>
    <t>HCMN</t>
  </si>
  <si>
    <t>Beletwene Airport</t>
  </si>
  <si>
    <t>SO-HI</t>
  </si>
  <si>
    <t>Beledweyne</t>
  </si>
  <si>
    <t>45.2388, 4.766976</t>
  </si>
  <si>
    <t>HCMO</t>
  </si>
  <si>
    <t>Obbia Airport</t>
  </si>
  <si>
    <t>SO-MU</t>
  </si>
  <si>
    <t>Obbia</t>
  </si>
  <si>
    <t>CMO</t>
  </si>
  <si>
    <t>48.516666412353516, 5.366666793823242</t>
  </si>
  <si>
    <t>HCMR</t>
  </si>
  <si>
    <t>Galcaio Airport</t>
  </si>
  <si>
    <t>Galcaio</t>
  </si>
  <si>
    <t>GLK</t>
  </si>
  <si>
    <t>47.45470047, 6.78082990646</t>
  </si>
  <si>
    <t>HCMS</t>
  </si>
  <si>
    <t>Scusciuban Airport</t>
  </si>
  <si>
    <t>Scusciuban</t>
  </si>
  <si>
    <t>CMS</t>
  </si>
  <si>
    <t>50.233001708984375, 10.300000190734863</t>
  </si>
  <si>
    <t>HCMU</t>
  </si>
  <si>
    <t>Erigavo Airport</t>
  </si>
  <si>
    <t>SO-SA</t>
  </si>
  <si>
    <t>Erigavo</t>
  </si>
  <si>
    <t>ERA</t>
  </si>
  <si>
    <t>47.3879814148, 10.642050549</t>
  </si>
  <si>
    <t>HCMV</t>
  </si>
  <si>
    <t>Burao Airport</t>
  </si>
  <si>
    <t>SO-TO</t>
  </si>
  <si>
    <t>Burao</t>
  </si>
  <si>
    <t>45.5549, 9.5275</t>
  </si>
  <si>
    <t>HCMW</t>
  </si>
  <si>
    <t>Garowe Airport</t>
  </si>
  <si>
    <t>Garowe</t>
  </si>
  <si>
    <t>GGR</t>
  </si>
  <si>
    <t>48.567407, 8.457942</t>
  </si>
  <si>
    <t>DJ</t>
  </si>
  <si>
    <t>DJ-TA</t>
  </si>
  <si>
    <t>HDAM</t>
  </si>
  <si>
    <t>Djibouti-Ambouli Airport</t>
  </si>
  <si>
    <t>DJ-DJ</t>
  </si>
  <si>
    <t>Djibouti City</t>
  </si>
  <si>
    <t>JIB</t>
  </si>
  <si>
    <t>43.15950012207031, 11.547300338745117</t>
  </si>
  <si>
    <t>HDAS</t>
  </si>
  <si>
    <t>Ali-Sabieh Airport</t>
  </si>
  <si>
    <t>DJ-AS</t>
  </si>
  <si>
    <t>Ali-Sabieh</t>
  </si>
  <si>
    <t>42.72, 11.146889</t>
  </si>
  <si>
    <t>DJ-OB</t>
  </si>
  <si>
    <t>HDMO</t>
  </si>
  <si>
    <t>Moucha Airport</t>
  </si>
  <si>
    <t>Moucha Island</t>
  </si>
  <si>
    <t>MHI</t>
  </si>
  <si>
    <t>43.20000076293945, 11.716667175292969</t>
  </si>
  <si>
    <t>HDOB</t>
  </si>
  <si>
    <t>Obock Airport</t>
  </si>
  <si>
    <t>Obock</t>
  </si>
  <si>
    <t>OBC</t>
  </si>
  <si>
    <t>43.266998291015625, 11.967000007629395</t>
  </si>
  <si>
    <t>HDTJ</t>
  </si>
  <si>
    <t>Tadjoura Airport</t>
  </si>
  <si>
    <t>Tadjoura</t>
  </si>
  <si>
    <t>TDJ</t>
  </si>
  <si>
    <t>42.91699981689453, 11.782999992370605</t>
  </si>
  <si>
    <t>EG-MT</t>
  </si>
  <si>
    <t>HE13</t>
  </si>
  <si>
    <t>Capital International Airport</t>
  </si>
  <si>
    <t>EG-C</t>
  </si>
  <si>
    <t>HECP</t>
  </si>
  <si>
    <t>CCE</t>
  </si>
  <si>
    <t>31.837643, 30.064358</t>
  </si>
  <si>
    <t>EG-BA</t>
  </si>
  <si>
    <t>EG-GZ</t>
  </si>
  <si>
    <t>EG-ASN</t>
  </si>
  <si>
    <t>HE24</t>
  </si>
  <si>
    <t>Siwa Oasis North Airport</t>
  </si>
  <si>
    <t>Siwa</t>
  </si>
  <si>
    <t>SEW</t>
  </si>
  <si>
    <t>25.50670051574707, 29.345500946044922</t>
  </si>
  <si>
    <t>HE25</t>
  </si>
  <si>
    <t>El Minya Airport</t>
  </si>
  <si>
    <t>EG-MN</t>
  </si>
  <si>
    <t>Minya</t>
  </si>
  <si>
    <t>HEMN</t>
  </si>
  <si>
    <t>EMY</t>
  </si>
  <si>
    <t>30.730300903299998, 28.1012992859</t>
  </si>
  <si>
    <t>HE40</t>
  </si>
  <si>
    <t>Sidi Barrani Airport</t>
  </si>
  <si>
    <t>Sidi Barrani</t>
  </si>
  <si>
    <t>SQK</t>
  </si>
  <si>
    <t>25.878000259399, 31.466600418091</t>
  </si>
  <si>
    <t>HEAL</t>
  </si>
  <si>
    <t>El Alamein International Airport</t>
  </si>
  <si>
    <t>El Alamein</t>
  </si>
  <si>
    <t>DBB</t>
  </si>
  <si>
    <t>28.46139907836914, 30.92449951171875</t>
  </si>
  <si>
    <t>HEAR</t>
  </si>
  <si>
    <t>El Arish International Airport</t>
  </si>
  <si>
    <t>El Arish</t>
  </si>
  <si>
    <t>AAC</t>
  </si>
  <si>
    <t>33.8358001709, 31.073299408</t>
  </si>
  <si>
    <t>HEAT</t>
  </si>
  <si>
    <t>Asyut International Airport</t>
  </si>
  <si>
    <t>EG-AST</t>
  </si>
  <si>
    <t>Asyut</t>
  </si>
  <si>
    <t>ATZ</t>
  </si>
  <si>
    <t>31.011999, 27.046499</t>
  </si>
  <si>
    <t>HEAX</t>
  </si>
  <si>
    <t>El Nouzha Airport</t>
  </si>
  <si>
    <t>EG-ALX</t>
  </si>
  <si>
    <t>ALY</t>
  </si>
  <si>
    <t>29.94890022277832, 31.183900833129883</t>
  </si>
  <si>
    <t>HEBA</t>
  </si>
  <si>
    <t>Borg El Arab International Airport</t>
  </si>
  <si>
    <t>29.696399688720703, 30.917699813842773</t>
  </si>
  <si>
    <t>HEBL</t>
  </si>
  <si>
    <t>Abu Simbel Airport</t>
  </si>
  <si>
    <t>Abu Simbel</t>
  </si>
  <si>
    <t>ABS</t>
  </si>
  <si>
    <t>31.611700058, 22.375999450699997</t>
  </si>
  <si>
    <t>HECA</t>
  </si>
  <si>
    <t>Cairo International Airport</t>
  </si>
  <si>
    <t>CAI</t>
  </si>
  <si>
    <t>31.40559959411621, 30.12190055847168</t>
  </si>
  <si>
    <t>HEDK</t>
  </si>
  <si>
    <t>EG-WAD</t>
  </si>
  <si>
    <t>DAK</t>
  </si>
  <si>
    <t>29.00309944152832, 25.41160011291504</t>
  </si>
  <si>
    <t>HEGN</t>
  </si>
  <si>
    <t>Hurghada International Airport</t>
  </si>
  <si>
    <t>Hurghada</t>
  </si>
  <si>
    <t>HRG</t>
  </si>
  <si>
    <t>33.799400329589844, 27.178300857543945</t>
  </si>
  <si>
    <t>HEGR</t>
  </si>
  <si>
    <t>El Gora Airport</t>
  </si>
  <si>
    <t>El Gora</t>
  </si>
  <si>
    <t>EGH</t>
  </si>
  <si>
    <t>34.129629, 31.068559</t>
  </si>
  <si>
    <t>HEKG</t>
  </si>
  <si>
    <t>El Kharga Airport</t>
  </si>
  <si>
    <t>UVL</t>
  </si>
  <si>
    <t>30.590700149536133, 25.473600387573242</t>
  </si>
  <si>
    <t>HELX</t>
  </si>
  <si>
    <t>Luxor International Airport</t>
  </si>
  <si>
    <t>EG-KN</t>
  </si>
  <si>
    <t>Luxor</t>
  </si>
  <si>
    <t>LXR</t>
  </si>
  <si>
    <t>32.7066, 25.671</t>
  </si>
  <si>
    <t>HEMA</t>
  </si>
  <si>
    <t>Marsa Alam International Airport</t>
  </si>
  <si>
    <t>Marsa Alam</t>
  </si>
  <si>
    <t>RMF</t>
  </si>
  <si>
    <t>34.5836982727, 25.557100296</t>
  </si>
  <si>
    <t>HEMK</t>
  </si>
  <si>
    <t>Sohag International Airport</t>
  </si>
  <si>
    <t>EG-SHG</t>
  </si>
  <si>
    <t>Sohag</t>
  </si>
  <si>
    <t>HESG</t>
  </si>
  <si>
    <t>31.742778, 26.342778</t>
  </si>
  <si>
    <t>HEMM</t>
  </si>
  <si>
    <t>Mersa Matruh Airport</t>
  </si>
  <si>
    <t>Mersa Matruh</t>
  </si>
  <si>
    <t>MUH</t>
  </si>
  <si>
    <t>27.221700668300002, 31.3253993988</t>
  </si>
  <si>
    <t>HEO</t>
  </si>
  <si>
    <t>Haelogo Airport</t>
  </si>
  <si>
    <t>Haelogo</t>
  </si>
  <si>
    <t>AYHG</t>
  </si>
  <si>
    <t>HLG</t>
  </si>
  <si>
    <t>147.598434, -9.13658</t>
  </si>
  <si>
    <t>HEOW</t>
  </si>
  <si>
    <t>El Oweinat East International Airport</t>
  </si>
  <si>
    <t>GSQ</t>
  </si>
  <si>
    <t>28.7166, 22.585699</t>
  </si>
  <si>
    <t>HEPS</t>
  </si>
  <si>
    <t>Port Said Airport</t>
  </si>
  <si>
    <t>Port Said</t>
  </si>
  <si>
    <t>PSD</t>
  </si>
  <si>
    <t>32.2400016784668, 31.279399871826172</t>
  </si>
  <si>
    <t>HESC</t>
  </si>
  <si>
    <t>St Catherine International Airport</t>
  </si>
  <si>
    <t>SKV</t>
  </si>
  <si>
    <t>34.0625, 28.685300827</t>
  </si>
  <si>
    <t>HESH</t>
  </si>
  <si>
    <t>Sharm El Sheikh International Airport</t>
  </si>
  <si>
    <t>Sharm el-Sheikh</t>
  </si>
  <si>
    <t>SSH</t>
  </si>
  <si>
    <t>34.3950004578, 27.9773006439</t>
  </si>
  <si>
    <t>HESN</t>
  </si>
  <si>
    <t>Aswan International Airport</t>
  </si>
  <si>
    <t>Aswan</t>
  </si>
  <si>
    <t>ASW</t>
  </si>
  <si>
    <t>32.8199996948, 23.9643993378</t>
  </si>
  <si>
    <t>HESX</t>
  </si>
  <si>
    <t>Sphinx International Airport</t>
  </si>
  <si>
    <t>Giza</t>
  </si>
  <si>
    <t>SPX</t>
  </si>
  <si>
    <t>30.89569, 30.108148</t>
  </si>
  <si>
    <t>HETB</t>
  </si>
  <si>
    <t>Taba International Airport</t>
  </si>
  <si>
    <t>Taba</t>
  </si>
  <si>
    <t>TCP</t>
  </si>
  <si>
    <t>34.7780990601, 29.587799072299998</t>
  </si>
  <si>
    <t>HETR</t>
  </si>
  <si>
    <t>El Tor Airport</t>
  </si>
  <si>
    <t>ELT</t>
  </si>
  <si>
    <t>33.64550018310547, 28.208999633789062</t>
  </si>
  <si>
    <t>HEY</t>
  </si>
  <si>
    <t>Hanchey Army (Fort Rucker) Heliport</t>
  </si>
  <si>
    <t>Fort Rucker Ozark</t>
  </si>
  <si>
    <t>KHEY</t>
  </si>
  <si>
    <t>-85.65429688, 31.34600067</t>
  </si>
  <si>
    <t>HGT</t>
  </si>
  <si>
    <t>Tusi AHP (Hunter Liggett) Heliport</t>
  </si>
  <si>
    <t>Fort Hunter Ligget Jolon</t>
  </si>
  <si>
    <t>KHGT</t>
  </si>
  <si>
    <t>-121.2369995, 35.99349976</t>
  </si>
  <si>
    <t>ER-GB</t>
  </si>
  <si>
    <t>HHAS</t>
  </si>
  <si>
    <t>Asmara International Airport</t>
  </si>
  <si>
    <t>Asmara</t>
  </si>
  <si>
    <t>38.910701751708984, 15.291899681091309</t>
  </si>
  <si>
    <t>HHMS</t>
  </si>
  <si>
    <t>Massawa International Airport</t>
  </si>
  <si>
    <t>Massawa</t>
  </si>
  <si>
    <t>MSW</t>
  </si>
  <si>
    <t>39.37009811401367, 15.670000076293945</t>
  </si>
  <si>
    <t>HHSB</t>
  </si>
  <si>
    <t>Assab International Airport</t>
  </si>
  <si>
    <t>ER-DK</t>
  </si>
  <si>
    <t>Asab</t>
  </si>
  <si>
    <t>ASA</t>
  </si>
  <si>
    <t>42.64500045776367, 13.071800231933594</t>
  </si>
  <si>
    <t>HHTS</t>
  </si>
  <si>
    <t>Tessenei Airport</t>
  </si>
  <si>
    <t>Tessenei</t>
  </si>
  <si>
    <t>TES</t>
  </si>
  <si>
    <t>36.681711, 15.104322</t>
  </si>
  <si>
    <t>HI01</t>
  </si>
  <si>
    <t>Princeville Airport</t>
  </si>
  <si>
    <t>Hanalei</t>
  </si>
  <si>
    <t>HPV</t>
  </si>
  <si>
    <t>-159.445999146, 22.209199905400002</t>
  </si>
  <si>
    <t>Hilo</t>
  </si>
  <si>
    <t>HI07</t>
  </si>
  <si>
    <t>Waikoloa Heliport</t>
  </si>
  <si>
    <t>Waikoloa Village</t>
  </si>
  <si>
    <t>WKL</t>
  </si>
  <si>
    <t>-155.8607, 19.9205</t>
  </si>
  <si>
    <t>Honolulu</t>
  </si>
  <si>
    <t>Kailua/Kona</t>
  </si>
  <si>
    <t>Kamuela</t>
  </si>
  <si>
    <t>Lahaina</t>
  </si>
  <si>
    <t>HIA</t>
  </si>
  <si>
    <t>Lianshui Airport</t>
  </si>
  <si>
    <t>Huai'an</t>
  </si>
  <si>
    <t>ZSSH</t>
  </si>
  <si>
    <t>119.125, 33.7908333333</t>
  </si>
  <si>
    <t>Shilavo Airport</t>
  </si>
  <si>
    <t>Shilavo</t>
  </si>
  <si>
    <t>HASL</t>
  </si>
  <si>
    <t>44.766700744599994, 6.08333015442</t>
  </si>
  <si>
    <t>HK</t>
  </si>
  <si>
    <t>HK-U-A</t>
  </si>
  <si>
    <t>Hong Kong</t>
  </si>
  <si>
    <t>HKAM</t>
  </si>
  <si>
    <t>Amboseli Airport</t>
  </si>
  <si>
    <t>KE-700</t>
  </si>
  <si>
    <t>Amboseli National Park</t>
  </si>
  <si>
    <t>ASV</t>
  </si>
  <si>
    <t>37.25310134887695, -2.645050048828125</t>
  </si>
  <si>
    <t>HKB</t>
  </si>
  <si>
    <t>Healy Lake Airport</t>
  </si>
  <si>
    <t>Healy Lake</t>
  </si>
  <si>
    <t>-144.6926, 63.9958</t>
  </si>
  <si>
    <t>KE-900</t>
  </si>
  <si>
    <t>Eldoret</t>
  </si>
  <si>
    <t>HKEL</t>
  </si>
  <si>
    <t>Eldoret International Airport</t>
  </si>
  <si>
    <t>EDL</t>
  </si>
  <si>
    <t>35.23889923095703, 0.4044579863548279</t>
  </si>
  <si>
    <t>KE-400</t>
  </si>
  <si>
    <t>HKES</t>
  </si>
  <si>
    <t>Eliye Springs Airport</t>
  </si>
  <si>
    <t>Eliye Springs</t>
  </si>
  <si>
    <t>EYS</t>
  </si>
  <si>
    <t>35.96670150756836, 3.216670036315918</t>
  </si>
  <si>
    <t>KE-500</t>
  </si>
  <si>
    <t>HKFG</t>
  </si>
  <si>
    <t>Kalokol Airport</t>
  </si>
  <si>
    <t>Kalokol</t>
  </si>
  <si>
    <t>KLK</t>
  </si>
  <si>
    <t>35.836777, 3.49161</t>
  </si>
  <si>
    <t>HKGA</t>
  </si>
  <si>
    <t>Garissa Airport</t>
  </si>
  <si>
    <t>Garissa</t>
  </si>
  <si>
    <t>39.64830017089844, -0.4635080099105835</t>
  </si>
  <si>
    <t>KE-600</t>
  </si>
  <si>
    <t>HKHO</t>
  </si>
  <si>
    <t>Hola Airport</t>
  </si>
  <si>
    <t>Hola</t>
  </si>
  <si>
    <t>40.00400161743164, -1.5219999551773071</t>
  </si>
  <si>
    <t>HKJK</t>
  </si>
  <si>
    <t>Jomo Kenyatta International Airport</t>
  </si>
  <si>
    <t>KE-110</t>
  </si>
  <si>
    <t>Nairobi</t>
  </si>
  <si>
    <t>36.9277992249, -1.31923997402</t>
  </si>
  <si>
    <t>HKKE</t>
  </si>
  <si>
    <t>Keekorok Airport</t>
  </si>
  <si>
    <t>Keekorok</t>
  </si>
  <si>
    <t>KEU</t>
  </si>
  <si>
    <t>35.25, -1.583</t>
  </si>
  <si>
    <t>HKKG</t>
  </si>
  <si>
    <t>Kakamega Airport</t>
  </si>
  <si>
    <t>Kakamega</t>
  </si>
  <si>
    <t>GGM</t>
  </si>
  <si>
    <t>34.7873001099, 0.271342009306</t>
  </si>
  <si>
    <t>HKKI</t>
  </si>
  <si>
    <t>Kisumu Airport</t>
  </si>
  <si>
    <t>Kisumu</t>
  </si>
  <si>
    <t>KIS</t>
  </si>
  <si>
    <t>34.72890090942383, -0.0861390009522438</t>
  </si>
  <si>
    <t>HKKL</t>
  </si>
  <si>
    <t>Kilaguni Airport</t>
  </si>
  <si>
    <t>Kilaguni</t>
  </si>
  <si>
    <t>ILU</t>
  </si>
  <si>
    <t>38.06520080566406, -2.9106099605560303</t>
  </si>
  <si>
    <t>HKKR</t>
  </si>
  <si>
    <t>Kericho Airport</t>
  </si>
  <si>
    <t>Kericho</t>
  </si>
  <si>
    <t>KEY</t>
  </si>
  <si>
    <t>35.242093, -0.3899</t>
  </si>
  <si>
    <t>HKKT</t>
  </si>
  <si>
    <t>Kitale Airport</t>
  </si>
  <si>
    <t>Kitale</t>
  </si>
  <si>
    <t>KTL</t>
  </si>
  <si>
    <t>34.95859909057617, 0.9719889760017395</t>
  </si>
  <si>
    <t>HKLK</t>
  </si>
  <si>
    <t>Lokichoggio Airport</t>
  </si>
  <si>
    <t>Lokichoggio</t>
  </si>
  <si>
    <t>LKG</t>
  </si>
  <si>
    <t>34.348201751708984, 4.20412015914917</t>
  </si>
  <si>
    <t>HKLO</t>
  </si>
  <si>
    <t>Lodwar Airport</t>
  </si>
  <si>
    <t>Lodwar</t>
  </si>
  <si>
    <t>LOK</t>
  </si>
  <si>
    <t>35.608699798583984, 3.1219699382781982</t>
  </si>
  <si>
    <t>HKLU</t>
  </si>
  <si>
    <t>Manda Airstrip</t>
  </si>
  <si>
    <t>Lamu</t>
  </si>
  <si>
    <t>40.91310119628906, -2.252419948577881</t>
  </si>
  <si>
    <t>HKLY</t>
  </si>
  <si>
    <t>Loyengalani Airport</t>
  </si>
  <si>
    <t>Loyengalani</t>
  </si>
  <si>
    <t>LOY</t>
  </si>
  <si>
    <t>36.71699905395508, 2.75</t>
  </si>
  <si>
    <t>HKMA</t>
  </si>
  <si>
    <t>Mandera Airport</t>
  </si>
  <si>
    <t>Mandera</t>
  </si>
  <si>
    <t>NDE</t>
  </si>
  <si>
    <t>41.849998474121094, 3.933000087738037</t>
  </si>
  <si>
    <t>HKMB</t>
  </si>
  <si>
    <t>Marsabit Airport</t>
  </si>
  <si>
    <t>Marsabit</t>
  </si>
  <si>
    <t>RBT</t>
  </si>
  <si>
    <t>37.999996, 2.344254</t>
  </si>
  <si>
    <t>HKMK</t>
  </si>
  <si>
    <t>HKML</t>
  </si>
  <si>
    <t>Malindi Airport</t>
  </si>
  <si>
    <t>Malindi</t>
  </si>
  <si>
    <t>MYD</t>
  </si>
  <si>
    <t>40.10169982910156, -3.2293100357055664</t>
  </si>
  <si>
    <t>HKMO</t>
  </si>
  <si>
    <t>Mombasa Moi International Airport</t>
  </si>
  <si>
    <t>Mombasa</t>
  </si>
  <si>
    <t>MBA</t>
  </si>
  <si>
    <t>39.594200134277344, -4.034830093383789</t>
  </si>
  <si>
    <t>HKMS</t>
  </si>
  <si>
    <t>Mara Serena Lodge Airstrip</t>
  </si>
  <si>
    <t>Masai Mara</t>
  </si>
  <si>
    <t>MRE</t>
  </si>
  <si>
    <t>35.008057, -1.406111</t>
  </si>
  <si>
    <t>HKMY</t>
  </si>
  <si>
    <t>Moyale Airport</t>
  </si>
  <si>
    <t>Moyale (Lower)</t>
  </si>
  <si>
    <t>OYL</t>
  </si>
  <si>
    <t>39.101398, 3.46972</t>
  </si>
  <si>
    <t>HKNI</t>
  </si>
  <si>
    <t>Nyeri Airport</t>
  </si>
  <si>
    <t>KE-200</t>
  </si>
  <si>
    <t>Nyeri</t>
  </si>
  <si>
    <t>NYE</t>
  </si>
  <si>
    <t>36.978485107421875, -0.3644140064716339</t>
  </si>
  <si>
    <t>HKNK</t>
  </si>
  <si>
    <t>Nakuru Airport</t>
  </si>
  <si>
    <t>Nakuru</t>
  </si>
  <si>
    <t>NUU</t>
  </si>
  <si>
    <t>36.159302, -0.298067</t>
  </si>
  <si>
    <t>HKNW</t>
  </si>
  <si>
    <t>Nairobi Wilson Airport</t>
  </si>
  <si>
    <t>WIL</t>
  </si>
  <si>
    <t>36.81480026245117, -1.321720004081726</t>
  </si>
  <si>
    <t>HKNY</t>
  </si>
  <si>
    <t>Nanyuki Airport</t>
  </si>
  <si>
    <t>Nanyuki</t>
  </si>
  <si>
    <t>HKNL</t>
  </si>
  <si>
    <t>NYK</t>
  </si>
  <si>
    <t>37.041008, -0.062399</t>
  </si>
  <si>
    <t>HKSB</t>
  </si>
  <si>
    <t>Buffalo Spring</t>
  </si>
  <si>
    <t>Samburu</t>
  </si>
  <si>
    <t>UAS</t>
  </si>
  <si>
    <t>37.534195, 0.530583</t>
  </si>
  <si>
    <t>HKUK</t>
  </si>
  <si>
    <t>Ukunda Airstrip</t>
  </si>
  <si>
    <t>Ukunda</t>
  </si>
  <si>
    <t>UKA</t>
  </si>
  <si>
    <t>39.571098, -4.29333</t>
  </si>
  <si>
    <t>HKWJ</t>
  </si>
  <si>
    <t>Wajir Airport</t>
  </si>
  <si>
    <t>Wajir</t>
  </si>
  <si>
    <t>WJR</t>
  </si>
  <si>
    <t>40.091599, 1.73324</t>
  </si>
  <si>
    <t>LY</t>
  </si>
  <si>
    <t>LY-WA</t>
  </si>
  <si>
    <t>LY-TB</t>
  </si>
  <si>
    <t>LY-MI</t>
  </si>
  <si>
    <t>LY-KF</t>
  </si>
  <si>
    <t>LY-BA</t>
  </si>
  <si>
    <t>LY-SB</t>
  </si>
  <si>
    <t>LY-DR</t>
  </si>
  <si>
    <t>LY-JU</t>
  </si>
  <si>
    <t>LY-SH</t>
  </si>
  <si>
    <t>LY-NQ</t>
  </si>
  <si>
    <t>LY-JG</t>
  </si>
  <si>
    <t>LY-SR</t>
  </si>
  <si>
    <t>HLGD</t>
  </si>
  <si>
    <t>Gardabya Airport</t>
  </si>
  <si>
    <t>Sirt</t>
  </si>
  <si>
    <t>SRX</t>
  </si>
  <si>
    <t>16.5949993134, 31.063499450699997</t>
  </si>
  <si>
    <t>HLGN</t>
  </si>
  <si>
    <t>Gamal Abdel Nasser Airport</t>
  </si>
  <si>
    <t>LY-BU</t>
  </si>
  <si>
    <t>Tobruk</t>
  </si>
  <si>
    <t>23.907, 31.861</t>
  </si>
  <si>
    <t>HLGT</t>
  </si>
  <si>
    <t>Ghat Airport</t>
  </si>
  <si>
    <t>LY-GT</t>
  </si>
  <si>
    <t>Ghat</t>
  </si>
  <si>
    <t>GHT</t>
  </si>
  <si>
    <t>10.142600059500001, 25.1455993652</t>
  </si>
  <si>
    <t>HLKF</t>
  </si>
  <si>
    <t>Kufra Airport</t>
  </si>
  <si>
    <t>Kufra</t>
  </si>
  <si>
    <t>AKF</t>
  </si>
  <si>
    <t>23.31399917602539, 24.178699493408203</t>
  </si>
  <si>
    <t>HLLB</t>
  </si>
  <si>
    <t>Benina International Airport</t>
  </si>
  <si>
    <t>Benghazi</t>
  </si>
  <si>
    <t>20.2695007324, 32.096801757799994</t>
  </si>
  <si>
    <t>HLLM</t>
  </si>
  <si>
    <t>Mitiga Airport</t>
  </si>
  <si>
    <t>Tripoli</t>
  </si>
  <si>
    <t>MJI</t>
  </si>
  <si>
    <t>13.276000022888184, 32.894100189208984</t>
  </si>
  <si>
    <t>HLLQ</t>
  </si>
  <si>
    <t>La Abraq Airport</t>
  </si>
  <si>
    <t>LY-JA</t>
  </si>
  <si>
    <t>Al Bayda'</t>
  </si>
  <si>
    <t>LAQ</t>
  </si>
  <si>
    <t>21.96430015563965, 32.788700103759766</t>
  </si>
  <si>
    <t>HLLS</t>
  </si>
  <si>
    <t>Sabha Airport</t>
  </si>
  <si>
    <t>Sabha</t>
  </si>
  <si>
    <t>SEB</t>
  </si>
  <si>
    <t>14.47249984741211, 26.98699951171875</t>
  </si>
  <si>
    <t>HLLT</t>
  </si>
  <si>
    <t>Tripoli International Airport</t>
  </si>
  <si>
    <t>TIP</t>
  </si>
  <si>
    <t>13.1590003967, 32.6635017395</t>
  </si>
  <si>
    <t>HLMB</t>
  </si>
  <si>
    <t>Marsa Brega Airport</t>
  </si>
  <si>
    <t>LMQ</t>
  </si>
  <si>
    <t>19.576400756835938, 30.37809944152832</t>
  </si>
  <si>
    <t>HLNR</t>
  </si>
  <si>
    <t>Nafurah 1 Airport</t>
  </si>
  <si>
    <t>Nafurah 1</t>
  </si>
  <si>
    <t>NFR</t>
  </si>
  <si>
    <t>21.5924, 29.2132</t>
  </si>
  <si>
    <t>HLON</t>
  </si>
  <si>
    <t>Hon Airport</t>
  </si>
  <si>
    <t>HUQ</t>
  </si>
  <si>
    <t>15.9656, 29.1101</t>
  </si>
  <si>
    <t>HLTD</t>
  </si>
  <si>
    <t>Ghadames East Airport</t>
  </si>
  <si>
    <t>LY-NL</t>
  </si>
  <si>
    <t>Ghadames</t>
  </si>
  <si>
    <t>LTD</t>
  </si>
  <si>
    <t>9.715310096740723, 30.15169906616211</t>
  </si>
  <si>
    <t>HLZN</t>
  </si>
  <si>
    <t>Alzintan Airport</t>
  </si>
  <si>
    <t>Zintan</t>
  </si>
  <si>
    <t>ZIS</t>
  </si>
  <si>
    <t>12.25006, 31.774878</t>
  </si>
  <si>
    <t>HLZW</t>
  </si>
  <si>
    <t>Zwara Airport</t>
  </si>
  <si>
    <t>Zuwara</t>
  </si>
  <si>
    <t>WAX</t>
  </si>
  <si>
    <t>HL75</t>
  </si>
  <si>
    <t>12.0155, 32.952301</t>
  </si>
  <si>
    <t>HN</t>
  </si>
  <si>
    <t>HN-OL</t>
  </si>
  <si>
    <t>La Lima</t>
  </si>
  <si>
    <t>HN-CL</t>
  </si>
  <si>
    <t>HN-AT</t>
  </si>
  <si>
    <t>HN-CR</t>
  </si>
  <si>
    <t>San Pedro Sula</t>
  </si>
  <si>
    <t>HN-YO</t>
  </si>
  <si>
    <t>HN-GD</t>
  </si>
  <si>
    <t>HN-MUG</t>
  </si>
  <si>
    <t>Erandique Airport</t>
  </si>
  <si>
    <t>HN-LE</t>
  </si>
  <si>
    <t>Erandique</t>
  </si>
  <si>
    <t>MHGU</t>
  </si>
  <si>
    <t>EDQ</t>
  </si>
  <si>
    <t>-88.437225, 14.235833</t>
  </si>
  <si>
    <t>HOO</t>
  </si>
  <si>
    <t>Nhon Co Airfield</t>
  </si>
  <si>
    <t>VN</t>
  </si>
  <si>
    <t>VN-U-A</t>
  </si>
  <si>
    <t>Quang Duc</t>
  </si>
  <si>
    <t>107.5638, 11.9787</t>
  </si>
  <si>
    <t>HR-19</t>
  </si>
  <si>
    <t>HR-08</t>
  </si>
  <si>
    <t>Rijeka</t>
  </si>
  <si>
    <t>HR-14</t>
  </si>
  <si>
    <t>Sary Su Airport</t>
  </si>
  <si>
    <t>KZ</t>
  </si>
  <si>
    <t>KZ-KAR</t>
  </si>
  <si>
    <t>Zhayrem</t>
  </si>
  <si>
    <t>70.1915, 48.3974</t>
  </si>
  <si>
    <t>HRYG</t>
  </si>
  <si>
    <t>Gisenyi Airport</t>
  </si>
  <si>
    <t>RW</t>
  </si>
  <si>
    <t>RW-04</t>
  </si>
  <si>
    <t>Gisenyi</t>
  </si>
  <si>
    <t>GYI</t>
  </si>
  <si>
    <t>29.258899688720703, -1.6771999597549438</t>
  </si>
  <si>
    <t>HRYI</t>
  </si>
  <si>
    <t>Butare Airport</t>
  </si>
  <si>
    <t>RW-05</t>
  </si>
  <si>
    <t>Butare</t>
  </si>
  <si>
    <t>BTQ</t>
  </si>
  <si>
    <t>29.7367000579834, -2.595829963684082</t>
  </si>
  <si>
    <t>HRYR</t>
  </si>
  <si>
    <t>Kigali International Airport</t>
  </si>
  <si>
    <t>RW-01</t>
  </si>
  <si>
    <t>Kigali</t>
  </si>
  <si>
    <t>KGL</t>
  </si>
  <si>
    <t>30.1395, -1.96863</t>
  </si>
  <si>
    <t>HRYU</t>
  </si>
  <si>
    <t>Ruhengeri Airport</t>
  </si>
  <si>
    <t>RW-03</t>
  </si>
  <si>
    <t>Ruhengeri</t>
  </si>
  <si>
    <t>RHG</t>
  </si>
  <si>
    <t>29.632999420166016, -1.5</t>
  </si>
  <si>
    <t>HRZA</t>
  </si>
  <si>
    <t>Kamembe Airport</t>
  </si>
  <si>
    <t>Kamembe</t>
  </si>
  <si>
    <t>KME</t>
  </si>
  <si>
    <t>28.907899856567383, -2.462239980697632</t>
  </si>
  <si>
    <t>HSAT</t>
  </si>
  <si>
    <t>Atbara Airport</t>
  </si>
  <si>
    <t>SD-04</t>
  </si>
  <si>
    <t>Atbara</t>
  </si>
  <si>
    <t>ATB</t>
  </si>
  <si>
    <t>34.0570182800293, 17.710344314575195</t>
  </si>
  <si>
    <t>Bor</t>
  </si>
  <si>
    <t>SD-26</t>
  </si>
  <si>
    <t>HSDB</t>
  </si>
  <si>
    <t>El Debba Airport</t>
  </si>
  <si>
    <t>SD-01</t>
  </si>
  <si>
    <t>El Debba</t>
  </si>
  <si>
    <t>EDB</t>
  </si>
  <si>
    <t>30.9595, 18.0146</t>
  </si>
  <si>
    <t>HSDN</t>
  </si>
  <si>
    <t>Dongola Airport</t>
  </si>
  <si>
    <t>DOG</t>
  </si>
  <si>
    <t>30.430099487299998, 19.153900146499996</t>
  </si>
  <si>
    <t>HSDZ</t>
  </si>
  <si>
    <t>Damazin Airport</t>
  </si>
  <si>
    <t>SD-24</t>
  </si>
  <si>
    <t>Ad Damazin</t>
  </si>
  <si>
    <t>RSS</t>
  </si>
  <si>
    <t>34.3367, 11.7859</t>
  </si>
  <si>
    <t>HSFA</t>
  </si>
  <si>
    <t>Paloich Airport, Heliport</t>
  </si>
  <si>
    <t>Higleig</t>
  </si>
  <si>
    <t>HGI</t>
  </si>
  <si>
    <t>32.500556, 10.529167</t>
  </si>
  <si>
    <t>HSFS</t>
  </si>
  <si>
    <t>El Fasher Airport</t>
  </si>
  <si>
    <t>SD-02</t>
  </si>
  <si>
    <t>El Fasher</t>
  </si>
  <si>
    <t>ELF</t>
  </si>
  <si>
    <t>25.324600219726562, 13.614899635314941</t>
  </si>
  <si>
    <t>HSGF</t>
  </si>
  <si>
    <t>Azaza Airport</t>
  </si>
  <si>
    <t>SD-06</t>
  </si>
  <si>
    <t>Gedaref</t>
  </si>
  <si>
    <t>GSU</t>
  </si>
  <si>
    <t>35.31700134277344, 14.133000373840332</t>
  </si>
  <si>
    <t>HSGG</t>
  </si>
  <si>
    <t>Galegu Airport</t>
  </si>
  <si>
    <t>SD-25</t>
  </si>
  <si>
    <t>Dinder</t>
  </si>
  <si>
    <t>DNX</t>
  </si>
  <si>
    <t>35.06700134277344, 12.532999992370605</t>
  </si>
  <si>
    <t>HSGN</t>
  </si>
  <si>
    <t>Geneina Airport</t>
  </si>
  <si>
    <t>SD-12</t>
  </si>
  <si>
    <t>Geneina</t>
  </si>
  <si>
    <t>EGN</t>
  </si>
  <si>
    <t>22.467199325561523, 13.48169994354248</t>
  </si>
  <si>
    <t>HSHG</t>
  </si>
  <si>
    <t>Heglig Airport</t>
  </si>
  <si>
    <t>Heglig Oilfield</t>
  </si>
  <si>
    <t>HEG</t>
  </si>
  <si>
    <t>29.397718, 9.994933</t>
  </si>
  <si>
    <t>Shangjie Airport</t>
  </si>
  <si>
    <t>Zhengzhou</t>
  </si>
  <si>
    <t>113.273983, 34.842153</t>
  </si>
  <si>
    <t>HSKA</t>
  </si>
  <si>
    <t>Kassala Airport</t>
  </si>
  <si>
    <t>SD-05</t>
  </si>
  <si>
    <t>Kassala</t>
  </si>
  <si>
    <t>KSL</t>
  </si>
  <si>
    <t>36.328800201416016, 15.387499809265137</t>
  </si>
  <si>
    <t>HSKG</t>
  </si>
  <si>
    <t>Khashm El Girba Airport</t>
  </si>
  <si>
    <t>Khashm El Girba</t>
  </si>
  <si>
    <t>GBU</t>
  </si>
  <si>
    <t>35.87799835205078, 14.925000190734863</t>
  </si>
  <si>
    <t>HSKI</t>
  </si>
  <si>
    <t>Kosti Airport</t>
  </si>
  <si>
    <t>SD-08</t>
  </si>
  <si>
    <t>Kosti</t>
  </si>
  <si>
    <t>KST</t>
  </si>
  <si>
    <t>32.733002, 13.183</t>
  </si>
  <si>
    <t>SS-17</t>
  </si>
  <si>
    <t>HSLI</t>
  </si>
  <si>
    <t>Kadugli Airport</t>
  </si>
  <si>
    <t>Kadugli</t>
  </si>
  <si>
    <t>KDX</t>
  </si>
  <si>
    <t>29.7010993958, 11.137999534600002</t>
  </si>
  <si>
    <t>HSMK</t>
  </si>
  <si>
    <t>Rumbek Airport</t>
  </si>
  <si>
    <t>SS-18</t>
  </si>
  <si>
    <t>Rumbek</t>
  </si>
  <si>
    <t>RBX</t>
  </si>
  <si>
    <t>29.6690006256, 6.8249998092699995</t>
  </si>
  <si>
    <t>HSMN</t>
  </si>
  <si>
    <t>Merowe New Airport</t>
  </si>
  <si>
    <t>Merowe</t>
  </si>
  <si>
    <t>MWE</t>
  </si>
  <si>
    <t>31.8433333333, 18.4433333333</t>
  </si>
  <si>
    <t>HSNH</t>
  </si>
  <si>
    <t>En Nahud Airport</t>
  </si>
  <si>
    <t>SD-09</t>
  </si>
  <si>
    <t>En Nahud</t>
  </si>
  <si>
    <t>NUD</t>
  </si>
  <si>
    <t>28.33300018310547, 12.666999816894531</t>
  </si>
  <si>
    <t>HSNN</t>
  </si>
  <si>
    <t>Nyala Airport</t>
  </si>
  <si>
    <t>SD-11</t>
  </si>
  <si>
    <t>Nyala</t>
  </si>
  <si>
    <t>UYL</t>
  </si>
  <si>
    <t>24.956199645996094, 12.053500175476074</t>
  </si>
  <si>
    <t>HSNW</t>
  </si>
  <si>
    <t>New Halfa Airport</t>
  </si>
  <si>
    <t>New Halfa</t>
  </si>
  <si>
    <t>NHF</t>
  </si>
  <si>
    <t>35.727798, 15.3556</t>
  </si>
  <si>
    <t>HSOB</t>
  </si>
  <si>
    <t>El Obeid Airport</t>
  </si>
  <si>
    <t>Al-Ubayyid</t>
  </si>
  <si>
    <t>EBD</t>
  </si>
  <si>
    <t>30.23270034790039, 13.153200149536133</t>
  </si>
  <si>
    <t>HSPN</t>
  </si>
  <si>
    <t>Port Sudan New International Airport</t>
  </si>
  <si>
    <t>Port Sudan</t>
  </si>
  <si>
    <t>PZU</t>
  </si>
  <si>
    <t>37.234100341796875, 19.4335994720459</t>
  </si>
  <si>
    <t>SS-14</t>
  </si>
  <si>
    <t>HSSJ</t>
  </si>
  <si>
    <t>Juba International Airport</t>
  </si>
  <si>
    <t>Juba</t>
  </si>
  <si>
    <t>JUB</t>
  </si>
  <si>
    <t>31.6011009216, 4.87201023102</t>
  </si>
  <si>
    <t>HSSM</t>
  </si>
  <si>
    <t>Malakal Airport</t>
  </si>
  <si>
    <t>Malakal</t>
  </si>
  <si>
    <t>MAK</t>
  </si>
  <si>
    <t>31.65220069885254, 9.55897045135498</t>
  </si>
  <si>
    <t>HSSS</t>
  </si>
  <si>
    <t>Khartoum International Airport</t>
  </si>
  <si>
    <t>SD-03</t>
  </si>
  <si>
    <t>Khartoum</t>
  </si>
  <si>
    <t>KRT</t>
  </si>
  <si>
    <t>32.553199768066406, 15.589500427246094</t>
  </si>
  <si>
    <t>HSSW</t>
  </si>
  <si>
    <t>Wadi Halfa Airport</t>
  </si>
  <si>
    <t>Wadi Halfa</t>
  </si>
  <si>
    <t>WHF</t>
  </si>
  <si>
    <t>31.521578, 21.802698</t>
  </si>
  <si>
    <t>HSWD</t>
  </si>
  <si>
    <t>Wad Medani Airport</t>
  </si>
  <si>
    <t>SD-07</t>
  </si>
  <si>
    <t>Wad Medani</t>
  </si>
  <si>
    <t>DNI</t>
  </si>
  <si>
    <t>33.526387, 14.383605</t>
  </si>
  <si>
    <t>HSWW</t>
  </si>
  <si>
    <t>WUU</t>
  </si>
  <si>
    <t>27.9750003815, 7.7258300781199996</t>
  </si>
  <si>
    <t>HSZA</t>
  </si>
  <si>
    <t>Zalingei Airport</t>
  </si>
  <si>
    <t>Zalingei</t>
  </si>
  <si>
    <t>ZLX</t>
  </si>
  <si>
    <t>23.5631, 12.9437</t>
  </si>
  <si>
    <t>Bowen Airport</t>
  </si>
  <si>
    <t>HT</t>
  </si>
  <si>
    <t>HT-OU</t>
  </si>
  <si>
    <t>Port-au-Prince</t>
  </si>
  <si>
    <t>TZ-02</t>
  </si>
  <si>
    <t>HTAR</t>
  </si>
  <si>
    <t>Arusha Airport</t>
  </si>
  <si>
    <t>TZ-01</t>
  </si>
  <si>
    <t>Arusha</t>
  </si>
  <si>
    <t>ARK</t>
  </si>
  <si>
    <t>36.63330078125, -3.3677899837493896</t>
  </si>
  <si>
    <t>TZ-19</t>
  </si>
  <si>
    <t>TZ-21</t>
  </si>
  <si>
    <t>HTBU</t>
  </si>
  <si>
    <t>Bukoba Airport</t>
  </si>
  <si>
    <t>TZ-05</t>
  </si>
  <si>
    <t>Bukoba</t>
  </si>
  <si>
    <t>BKZ</t>
  </si>
  <si>
    <t>31.8212, -1.332</t>
  </si>
  <si>
    <t>TZ-14</t>
  </si>
  <si>
    <t>HTDA</t>
  </si>
  <si>
    <t>Julius Nyerere International Airport</t>
  </si>
  <si>
    <t>Dar es Salaam</t>
  </si>
  <si>
    <t>39.202599, -6.87811</t>
  </si>
  <si>
    <t>HTDO</t>
  </si>
  <si>
    <t>Dodoma Airport</t>
  </si>
  <si>
    <t>TZ-03</t>
  </si>
  <si>
    <t>Dodoma</t>
  </si>
  <si>
    <t>DOD</t>
  </si>
  <si>
    <t>35.752601623535156, -6.170440196990967</t>
  </si>
  <si>
    <t>HTGW</t>
  </si>
  <si>
    <t>Songwe Airport</t>
  </si>
  <si>
    <t>Mbeya</t>
  </si>
  <si>
    <t>33.273981, -8.919942</t>
  </si>
  <si>
    <t>HTIR</t>
  </si>
  <si>
    <t>Iringa Airport</t>
  </si>
  <si>
    <t>TZ-04</t>
  </si>
  <si>
    <t>Nduli</t>
  </si>
  <si>
    <t>IRI</t>
  </si>
  <si>
    <t>35.75210189819336, -7.668630123138428</t>
  </si>
  <si>
    <t>TZ-20</t>
  </si>
  <si>
    <t>HTKA</t>
  </si>
  <si>
    <t>Kigoma Airport</t>
  </si>
  <si>
    <t>TZ-08</t>
  </si>
  <si>
    <t>Kigoma</t>
  </si>
  <si>
    <t>TKQ</t>
  </si>
  <si>
    <t>29.6709, -4.8862</t>
  </si>
  <si>
    <t>HTKI</t>
  </si>
  <si>
    <t>Kilwa Masoko Airport</t>
  </si>
  <si>
    <t>TZ-12</t>
  </si>
  <si>
    <t>Kilwa Masoko</t>
  </si>
  <si>
    <t>KIY</t>
  </si>
  <si>
    <t>39.508619, -8.91123</t>
  </si>
  <si>
    <t>HTKJ</t>
  </si>
  <si>
    <t>Kilimanjaro International Airport</t>
  </si>
  <si>
    <t>TZ-26</t>
  </si>
  <si>
    <t>JRO</t>
  </si>
  <si>
    <t>37.0745010376, -3.42940998077</t>
  </si>
  <si>
    <t>HTLI</t>
  </si>
  <si>
    <t>Lindi Airport</t>
  </si>
  <si>
    <t>Lindi</t>
  </si>
  <si>
    <t>LDI</t>
  </si>
  <si>
    <t>39.757801, -9.85111</t>
  </si>
  <si>
    <t>HTLM</t>
  </si>
  <si>
    <t>Lake Manyara Airport</t>
  </si>
  <si>
    <t>Lake Manyara National Park</t>
  </si>
  <si>
    <t>LKY</t>
  </si>
  <si>
    <t>35.81829833984375, -3.376310110092163</t>
  </si>
  <si>
    <t>HTM</t>
  </si>
  <si>
    <t>Khatgal Airport</t>
  </si>
  <si>
    <t>MN-041</t>
  </si>
  <si>
    <t>Hatgal</t>
  </si>
  <si>
    <t>ZMHG</t>
  </si>
  <si>
    <t>100.139532, 50.435988</t>
  </si>
  <si>
    <t>HTMA</t>
  </si>
  <si>
    <t>Mafia Island Airport</t>
  </si>
  <si>
    <t>Mafia Island</t>
  </si>
  <si>
    <t>MFA</t>
  </si>
  <si>
    <t>39.668502, -7.917478</t>
  </si>
  <si>
    <t>HTMD</t>
  </si>
  <si>
    <t>Mwadui Airport</t>
  </si>
  <si>
    <t>TZ-22</t>
  </si>
  <si>
    <t>Mwadui</t>
  </si>
  <si>
    <t>MWN</t>
  </si>
  <si>
    <t>33.615542, -3.521332</t>
  </si>
  <si>
    <t>HTMI</t>
  </si>
  <si>
    <t>Masasi Airport</t>
  </si>
  <si>
    <t>TZ-17</t>
  </si>
  <si>
    <t>Masasi</t>
  </si>
  <si>
    <t>XMI</t>
  </si>
  <si>
    <t>38.766998291015625, -10.732999801635742</t>
  </si>
  <si>
    <t>TZ-25</t>
  </si>
  <si>
    <t>HTMP</t>
  </si>
  <si>
    <t>Mpanda Airport</t>
  </si>
  <si>
    <t>Mpanda</t>
  </si>
  <si>
    <t>NPY</t>
  </si>
  <si>
    <t>31.084116, -6.355374</t>
  </si>
  <si>
    <t>HTMS</t>
  </si>
  <si>
    <t>Moshi Airport</t>
  </si>
  <si>
    <t>TZ-09</t>
  </si>
  <si>
    <t>Moshi</t>
  </si>
  <si>
    <t>QSI</t>
  </si>
  <si>
    <t>37.326900482177734, -3.3633298873901367</t>
  </si>
  <si>
    <t>HTMT</t>
  </si>
  <si>
    <t>Mtwara Airport</t>
  </si>
  <si>
    <t>Mtwara</t>
  </si>
  <si>
    <t>MYW</t>
  </si>
  <si>
    <t>40.181800842285156, -10.339099884033203</t>
  </si>
  <si>
    <t>HTMU</t>
  </si>
  <si>
    <t>Musoma Airport</t>
  </si>
  <si>
    <t>Musoma</t>
  </si>
  <si>
    <t>MUZ</t>
  </si>
  <si>
    <t>33.8021, -1.503</t>
  </si>
  <si>
    <t>HTMW</t>
  </si>
  <si>
    <t>Mwanza Airport</t>
  </si>
  <si>
    <t>TZ-18</t>
  </si>
  <si>
    <t>Mwanza</t>
  </si>
  <si>
    <t>MWZ</t>
  </si>
  <si>
    <t>32.932701110839844, -2.4444899559020996</t>
  </si>
  <si>
    <t>HTNA</t>
  </si>
  <si>
    <t>Nachingwea Airport</t>
  </si>
  <si>
    <t>Nachingwea</t>
  </si>
  <si>
    <t>NCH</t>
  </si>
  <si>
    <t>38.77920150756836, -10.357500076293945</t>
  </si>
  <si>
    <t>HTNJ</t>
  </si>
  <si>
    <t>Njombe Airport</t>
  </si>
  <si>
    <t>Njombe</t>
  </si>
  <si>
    <t>JOM</t>
  </si>
  <si>
    <t>34.79999923706055, -9.350000381469727</t>
  </si>
  <si>
    <t>HTPE</t>
  </si>
  <si>
    <t>Chake</t>
  </si>
  <si>
    <t>PMA</t>
  </si>
  <si>
    <t>39.8114013671875, -5.257259845733643</t>
  </si>
  <si>
    <t>HTSN</t>
  </si>
  <si>
    <t>Seronera Airport</t>
  </si>
  <si>
    <t>Seronera</t>
  </si>
  <si>
    <t>SEU</t>
  </si>
  <si>
    <t>34.822498, -2.45806</t>
  </si>
  <si>
    <t>HTSO</t>
  </si>
  <si>
    <t>Songea Airport</t>
  </si>
  <si>
    <t>Songea</t>
  </si>
  <si>
    <t>SGX</t>
  </si>
  <si>
    <t>35.58300018310547, -10.682999610900879</t>
  </si>
  <si>
    <t>HTSU</t>
  </si>
  <si>
    <t>Sumbawanga Airport</t>
  </si>
  <si>
    <t>Sumbawanga</t>
  </si>
  <si>
    <t>SUT</t>
  </si>
  <si>
    <t>31.610278, -7.948889</t>
  </si>
  <si>
    <t>HTSY</t>
  </si>
  <si>
    <t>Shinyanga Airport</t>
  </si>
  <si>
    <t>Shinyanga</t>
  </si>
  <si>
    <t>SHY</t>
  </si>
  <si>
    <t>33.5035, -3.6093</t>
  </si>
  <si>
    <t>HTTB</t>
  </si>
  <si>
    <t>Tabora Airport</t>
  </si>
  <si>
    <t>TZ-24</t>
  </si>
  <si>
    <t>Tabora</t>
  </si>
  <si>
    <t>TBO</t>
  </si>
  <si>
    <t>32.83330154418945, -5.076389789581299</t>
  </si>
  <si>
    <t>HTTG</t>
  </si>
  <si>
    <t>Tanga Airport</t>
  </si>
  <si>
    <t>Tanga</t>
  </si>
  <si>
    <t>TGT</t>
  </si>
  <si>
    <t>39.07120132446289, -5.092360019683838</t>
  </si>
  <si>
    <t>HTZA</t>
  </si>
  <si>
    <t>Abeid Amani Karume International Airport</t>
  </si>
  <si>
    <t>TZ-07</t>
  </si>
  <si>
    <t>Zanzibar</t>
  </si>
  <si>
    <t>ZNZ</t>
  </si>
  <si>
    <t>39.224899, -6.22202</t>
  </si>
  <si>
    <t>HU</t>
  </si>
  <si>
    <t>HU-BZ</t>
  </si>
  <si>
    <t>HU-ZA</t>
  </si>
  <si>
    <t>HU-SO</t>
  </si>
  <si>
    <t>HU-PE</t>
  </si>
  <si>
    <t>UG</t>
  </si>
  <si>
    <t>UG-N</t>
  </si>
  <si>
    <t>HUAR</t>
  </si>
  <si>
    <t>Arua Airport</t>
  </si>
  <si>
    <t>Arua</t>
  </si>
  <si>
    <t>RUA</t>
  </si>
  <si>
    <t>30.91699981689453, 3.049999952316284</t>
  </si>
  <si>
    <t>UG-W</t>
  </si>
  <si>
    <t>HUEN</t>
  </si>
  <si>
    <t>Entebbe International Airport</t>
  </si>
  <si>
    <t>UG-C</t>
  </si>
  <si>
    <t>Kampala</t>
  </si>
  <si>
    <t>EBB</t>
  </si>
  <si>
    <t>32.443501, 0.042386</t>
  </si>
  <si>
    <t>HUGU</t>
  </si>
  <si>
    <t>Gulu Airport</t>
  </si>
  <si>
    <t>Gulu</t>
  </si>
  <si>
    <t>ULU</t>
  </si>
  <si>
    <t>32.27180099487305, 2.8055601119995117</t>
  </si>
  <si>
    <t>HUJI</t>
  </si>
  <si>
    <t>Jinja Airport</t>
  </si>
  <si>
    <t>UG-E</t>
  </si>
  <si>
    <t>Jinja</t>
  </si>
  <si>
    <t>JIN</t>
  </si>
  <si>
    <t>33.200000762900004, 0.449999988079</t>
  </si>
  <si>
    <t>HUKC</t>
  </si>
  <si>
    <t>Kololo Airstrip</t>
  </si>
  <si>
    <t>KLA</t>
  </si>
  <si>
    <t>32.594, 0.3262</t>
  </si>
  <si>
    <t>HUKF</t>
  </si>
  <si>
    <t>Pakuba Airfield</t>
  </si>
  <si>
    <t>Kabalega Falls</t>
  </si>
  <si>
    <t>HUPA</t>
  </si>
  <si>
    <t>PAF</t>
  </si>
  <si>
    <t>31.497801, 2.32639</t>
  </si>
  <si>
    <t>HUKS</t>
  </si>
  <si>
    <t>KSE</t>
  </si>
  <si>
    <t>30.100000381469727, 0.18299999833106995</t>
  </si>
  <si>
    <t>HUMA</t>
  </si>
  <si>
    <t>Mbarara Airport</t>
  </si>
  <si>
    <t>Mbarara</t>
  </si>
  <si>
    <t>MBQ</t>
  </si>
  <si>
    <t>30.5993995667, -0.555278003216</t>
  </si>
  <si>
    <t>HUMI</t>
  </si>
  <si>
    <t>Masindi Airport</t>
  </si>
  <si>
    <t>Masindi</t>
  </si>
  <si>
    <t>KCU</t>
  </si>
  <si>
    <t>31.7367000579834, 1.7580599784851074</t>
  </si>
  <si>
    <t>HUSO</t>
  </si>
  <si>
    <t>Soroti Airport</t>
  </si>
  <si>
    <t>Soroti</t>
  </si>
  <si>
    <t>SRT</t>
  </si>
  <si>
    <t>33.622798919677734, 1.7276899814605713</t>
  </si>
  <si>
    <t>HUTO</t>
  </si>
  <si>
    <t>Tororo Airport</t>
  </si>
  <si>
    <t>Tororo</t>
  </si>
  <si>
    <t>TRY</t>
  </si>
  <si>
    <t>34.16699981689453, 0.6830000281333923</t>
  </si>
  <si>
    <t>HWA</t>
  </si>
  <si>
    <t>Hawabango Airport</t>
  </si>
  <si>
    <t>Hawabango</t>
  </si>
  <si>
    <t>AYHU</t>
  </si>
  <si>
    <t>146.003487, -7.392994</t>
  </si>
  <si>
    <t>MX-PUE</t>
  </si>
  <si>
    <t>HYL</t>
  </si>
  <si>
    <t>Hollis Clark Bay Seaplane Base</t>
  </si>
  <si>
    <t>Hollis</t>
  </si>
  <si>
    <t>-132.645996094, 55.4816017151</t>
  </si>
  <si>
    <t>Decorah</t>
  </si>
  <si>
    <t>Cherokee</t>
  </si>
  <si>
    <t>Estherville</t>
  </si>
  <si>
    <t>Fort Dodge</t>
  </si>
  <si>
    <t>Woodward</t>
  </si>
  <si>
    <t>Webster City</t>
  </si>
  <si>
    <t>Spirit Lake</t>
  </si>
  <si>
    <t>IBI</t>
  </si>
  <si>
    <t>Iboki Airport</t>
  </si>
  <si>
    <t>Iboki</t>
  </si>
  <si>
    <t>IBK</t>
  </si>
  <si>
    <t>149.19, -5.5536</t>
  </si>
  <si>
    <t>IBL</t>
  </si>
  <si>
    <t>Indigo Bay Lodge Airport</t>
  </si>
  <si>
    <t>35.452801, -21.708</t>
  </si>
  <si>
    <t>Sicogon Airstrip</t>
  </si>
  <si>
    <t>PH-ILI</t>
  </si>
  <si>
    <t>Sicogon Island</t>
  </si>
  <si>
    <t>123.2506, 11.4595</t>
  </si>
  <si>
    <t>ID-0003</t>
  </si>
  <si>
    <t>Pulau Panjang Airport</t>
  </si>
  <si>
    <t>ID-JB</t>
  </si>
  <si>
    <t>Jakarta</t>
  </si>
  <si>
    <t>WIHG</t>
  </si>
  <si>
    <t>PPJ</t>
  </si>
  <si>
    <t>106.5625, -5.644444</t>
  </si>
  <si>
    <t>ID-JT</t>
  </si>
  <si>
    <t>Cilacap-Java Island</t>
  </si>
  <si>
    <t>ID-JI</t>
  </si>
  <si>
    <t>ID-0006</t>
  </si>
  <si>
    <t>Noto Hadinegoro, Jember Airport</t>
  </si>
  <si>
    <t>Jember</t>
  </si>
  <si>
    <t>WARE</t>
  </si>
  <si>
    <t>JBB</t>
  </si>
  <si>
    <t>113.694439, -8.238056</t>
  </si>
  <si>
    <t>ID-KU</t>
  </si>
  <si>
    <t>ID-KI</t>
  </si>
  <si>
    <t>TL</t>
  </si>
  <si>
    <t>TL-DI</t>
  </si>
  <si>
    <t>Dili</t>
  </si>
  <si>
    <t>ID-0011</t>
  </si>
  <si>
    <t>Blimbingsari Airport</t>
  </si>
  <si>
    <t>Banyuwangi</t>
  </si>
  <si>
    <t>WADY</t>
  </si>
  <si>
    <t>BWX</t>
  </si>
  <si>
    <t>BWI</t>
  </si>
  <si>
    <t>114.3401, -8.31015</t>
  </si>
  <si>
    <t>ID-SU</t>
  </si>
  <si>
    <t>LSE</t>
  </si>
  <si>
    <t>ID-BA</t>
  </si>
  <si>
    <t>ID-0017</t>
  </si>
  <si>
    <t>Aji Pangeran Tumenggung Pranoto International Airport</t>
  </si>
  <si>
    <t>Samarinda</t>
  </si>
  <si>
    <t>WALS</t>
  </si>
  <si>
    <t>117.249392, -0.374448</t>
  </si>
  <si>
    <t>ID-MA</t>
  </si>
  <si>
    <t>PRO</t>
  </si>
  <si>
    <t>UNK</t>
  </si>
  <si>
    <t>ABY</t>
  </si>
  <si>
    <t>AMZ</t>
  </si>
  <si>
    <t>ARS</t>
  </si>
  <si>
    <t>ID-KB</t>
  </si>
  <si>
    <t>BIR</t>
  </si>
  <si>
    <t>BML</t>
  </si>
  <si>
    <t>BOR</t>
  </si>
  <si>
    <t>BGL</t>
  </si>
  <si>
    <t>ID-AC</t>
  </si>
  <si>
    <t>COM</t>
  </si>
  <si>
    <t>DAG</t>
  </si>
  <si>
    <t>DAT</t>
  </si>
  <si>
    <t>DEP</t>
  </si>
  <si>
    <t>DOU</t>
  </si>
  <si>
    <t>DOB</t>
  </si>
  <si>
    <t>ERI</t>
  </si>
  <si>
    <t>FAO</t>
  </si>
  <si>
    <t>ID-PB</t>
  </si>
  <si>
    <t>FRU</t>
  </si>
  <si>
    <t>GEA</t>
  </si>
  <si>
    <t>HUB</t>
  </si>
  <si>
    <t>HUL</t>
  </si>
  <si>
    <t>ILG</t>
  </si>
  <si>
    <t>JIL</t>
  </si>
  <si>
    <t>KRA</t>
  </si>
  <si>
    <t>KOR</t>
  </si>
  <si>
    <t>ID-KT</t>
  </si>
  <si>
    <t>KWE</t>
  </si>
  <si>
    <t>KWI</t>
  </si>
  <si>
    <t>LAH</t>
  </si>
  <si>
    <t>LGD</t>
  </si>
  <si>
    <t>LUB</t>
  </si>
  <si>
    <t>MGD</t>
  </si>
  <si>
    <t>OKL</t>
  </si>
  <si>
    <t>MER</t>
  </si>
  <si>
    <t>NEN</t>
  </si>
  <si>
    <t>NIN</t>
  </si>
  <si>
    <t>NIP</t>
  </si>
  <si>
    <t>OKY</t>
  </si>
  <si>
    <t>ID-SN</t>
  </si>
  <si>
    <t>ID-SB</t>
  </si>
  <si>
    <t>PAG</t>
  </si>
  <si>
    <t>PAP</t>
  </si>
  <si>
    <t>PAV</t>
  </si>
  <si>
    <t>PYR</t>
  </si>
  <si>
    <t>ROS</t>
  </si>
  <si>
    <t>SAM</t>
  </si>
  <si>
    <t>SAP</t>
  </si>
  <si>
    <t>Saumlaki-Yamdena Island</t>
  </si>
  <si>
    <t>SIK</t>
  </si>
  <si>
    <t>SIW</t>
  </si>
  <si>
    <t>SOB</t>
  </si>
  <si>
    <t>SUS</t>
  </si>
  <si>
    <t>TJM</t>
  </si>
  <si>
    <t>TAI</t>
  </si>
  <si>
    <t>TUR</t>
  </si>
  <si>
    <t>WAL</t>
  </si>
  <si>
    <t>WOL</t>
  </si>
  <si>
    <t>WUN</t>
  </si>
  <si>
    <t>YAP</t>
  </si>
  <si>
    <t>ID-0169</t>
  </si>
  <si>
    <t>Bawean Airport</t>
  </si>
  <si>
    <t>Bawean</t>
  </si>
  <si>
    <t>WARW</t>
  </si>
  <si>
    <t>BXW</t>
  </si>
  <si>
    <t>112.679592, -5.723676</t>
  </si>
  <si>
    <t>ID-BE</t>
  </si>
  <si>
    <t>BAR</t>
  </si>
  <si>
    <t>Bari</t>
  </si>
  <si>
    <t>BRI</t>
  </si>
  <si>
    <t>AWI</t>
  </si>
  <si>
    <t>ID-MU</t>
  </si>
  <si>
    <t>ID-AAS</t>
  </si>
  <si>
    <t>Apalapsili Airport</t>
  </si>
  <si>
    <t>Apalapsili</t>
  </si>
  <si>
    <t>AAS</t>
  </si>
  <si>
    <t>139.3108, -3.8832</t>
  </si>
  <si>
    <t>ID-AGD</t>
  </si>
  <si>
    <t>Anggi Airport</t>
  </si>
  <si>
    <t>Anggi-Papua Island</t>
  </si>
  <si>
    <t>WASG</t>
  </si>
  <si>
    <t>AGD</t>
  </si>
  <si>
    <t>133.8737, -1.3858</t>
  </si>
  <si>
    <t>Amahai Airport</t>
  </si>
  <si>
    <t>ID-AKQ</t>
  </si>
  <si>
    <t>Gunung Batin Airport</t>
  </si>
  <si>
    <t>ID-LA</t>
  </si>
  <si>
    <t>Astraksetra-Sumatra Island</t>
  </si>
  <si>
    <t>AKQ</t>
  </si>
  <si>
    <t>105.23200225830078, -4.61113977432251</t>
  </si>
  <si>
    <t>ID-AYW</t>
  </si>
  <si>
    <t>Ayawasi Airport</t>
  </si>
  <si>
    <t>Ayawasi-Papua Island</t>
  </si>
  <si>
    <t>WASA</t>
  </si>
  <si>
    <t>AYW</t>
  </si>
  <si>
    <t>132.4633, -1.1593</t>
  </si>
  <si>
    <t>ID-BJG</t>
  </si>
  <si>
    <t>Boalang Airport</t>
  </si>
  <si>
    <t>ID-ST</t>
  </si>
  <si>
    <t>Boalang-Celebes Island</t>
  </si>
  <si>
    <t>BJG</t>
  </si>
  <si>
    <t>122.1449966430664, -0.9728959798812866</t>
  </si>
  <si>
    <t>ID-BXM</t>
  </si>
  <si>
    <t>Batom Airport</t>
  </si>
  <si>
    <t>Batom-Papua Island</t>
  </si>
  <si>
    <t>WAJG</t>
  </si>
  <si>
    <t>BXM</t>
  </si>
  <si>
    <t>140.850006104, -4.16666984558</t>
  </si>
  <si>
    <t>ID-DRH</t>
  </si>
  <si>
    <t>Dabra Airport</t>
  </si>
  <si>
    <t>Dabra-Papua Island</t>
  </si>
  <si>
    <t>WAJC</t>
  </si>
  <si>
    <t>DRH</t>
  </si>
  <si>
    <t>138.6132, -3.2705</t>
  </si>
  <si>
    <t>ID-ELR</t>
  </si>
  <si>
    <t>Elelim Airport</t>
  </si>
  <si>
    <t>Elelim-Papua Island</t>
  </si>
  <si>
    <t>WAJN</t>
  </si>
  <si>
    <t>ELR</t>
  </si>
  <si>
    <t>139.3861, -3.7826</t>
  </si>
  <si>
    <t>ID-EWE</t>
  </si>
  <si>
    <t>Ewer Airport</t>
  </si>
  <si>
    <t>Asmat</t>
  </si>
  <si>
    <t>EWE</t>
  </si>
  <si>
    <t>138.083, -5.494</t>
  </si>
  <si>
    <t>ID-FOO</t>
  </si>
  <si>
    <t>Kornasoren Airfield</t>
  </si>
  <si>
    <t>Kornasoren-Numfoor Island</t>
  </si>
  <si>
    <t>WABF</t>
  </si>
  <si>
    <t>FOO</t>
  </si>
  <si>
    <t>WA23</t>
  </si>
  <si>
    <t>134.871994019, -0.936325013638</t>
  </si>
  <si>
    <t>ID-GAV</t>
  </si>
  <si>
    <t>Gag Island Airport</t>
  </si>
  <si>
    <t>Gag Island</t>
  </si>
  <si>
    <t>GAV</t>
  </si>
  <si>
    <t>129.89500427246094, -0.4005559980869293</t>
  </si>
  <si>
    <t>ID-IUL</t>
  </si>
  <si>
    <t>Ilu Airport</t>
  </si>
  <si>
    <t>Ilu-Papua Island</t>
  </si>
  <si>
    <t>WABE</t>
  </si>
  <si>
    <t>IUL</t>
  </si>
  <si>
    <t>138.2002, -3.7051</t>
  </si>
  <si>
    <t>ID-KBF</t>
  </si>
  <si>
    <t>Karubaga Airport</t>
  </si>
  <si>
    <t>Karubaga-Papua Island</t>
  </si>
  <si>
    <t>WABK</t>
  </si>
  <si>
    <t>KBF</t>
  </si>
  <si>
    <t>138.479, -3.684</t>
  </si>
  <si>
    <t>ID-KBX</t>
  </si>
  <si>
    <t>Kambuaya Airport</t>
  </si>
  <si>
    <t>Kambuaya-Papua Island</t>
  </si>
  <si>
    <t>KBX</t>
  </si>
  <si>
    <t>132.2857, -1.3169</t>
  </si>
  <si>
    <t>ID-KCD</t>
  </si>
  <si>
    <t>Kamur Airport</t>
  </si>
  <si>
    <t>Kamur-Papua Island</t>
  </si>
  <si>
    <t>WAKM</t>
  </si>
  <si>
    <t>KCD</t>
  </si>
  <si>
    <t>138.6372, -6.1851</t>
  </si>
  <si>
    <t>ID-KCI</t>
  </si>
  <si>
    <t>Kon Airport</t>
  </si>
  <si>
    <t>TL-LA</t>
  </si>
  <si>
    <t>Kon</t>
  </si>
  <si>
    <t>KCI</t>
  </si>
  <si>
    <t>127.050793, -8.349193</t>
  </si>
  <si>
    <t>ID-KEA</t>
  </si>
  <si>
    <t>Keisah Airport</t>
  </si>
  <si>
    <t>Keisah-Papua Island</t>
  </si>
  <si>
    <t>KEA</t>
  </si>
  <si>
    <t>140.5, -7.666669845581055</t>
  </si>
  <si>
    <t>ID-KMM</t>
  </si>
  <si>
    <t>Kiman Airport</t>
  </si>
  <si>
    <t>Kiman-Papua Island</t>
  </si>
  <si>
    <t>KMM</t>
  </si>
  <si>
    <t>136.1666717529297, -3.666670083999634</t>
  </si>
  <si>
    <t>ID-KOD</t>
  </si>
  <si>
    <t>Kotabangun Airport</t>
  </si>
  <si>
    <t>Kotabangun-Borneo Island</t>
  </si>
  <si>
    <t>KOD</t>
  </si>
  <si>
    <t>116.583335876, -0.266669988632</t>
  </si>
  <si>
    <t>ID-KRC</t>
  </si>
  <si>
    <t>Departi Parbo Airport</t>
  </si>
  <si>
    <t>ID-JA</t>
  </si>
  <si>
    <t>Sungai Penuh</t>
  </si>
  <si>
    <t>WIPH</t>
  </si>
  <si>
    <t>KRC</t>
  </si>
  <si>
    <t>101.4683, -2.093</t>
  </si>
  <si>
    <t>ID-KWB</t>
  </si>
  <si>
    <t>Dewadaru Airport</t>
  </si>
  <si>
    <t>Karimunjawa-Karimunjawa Island</t>
  </si>
  <si>
    <t>WARU</t>
  </si>
  <si>
    <t>KWB</t>
  </si>
  <si>
    <t>110.47838, -5.80091</t>
  </si>
  <si>
    <t>ID-LLN</t>
  </si>
  <si>
    <t>Kelila Airport</t>
  </si>
  <si>
    <t>Kelila-Papua Island</t>
  </si>
  <si>
    <t>LLN</t>
  </si>
  <si>
    <t>138.6666717529297, -3.75</t>
  </si>
  <si>
    <t>ID-LWE</t>
  </si>
  <si>
    <t>Lewoleba Airport</t>
  </si>
  <si>
    <t>ID-NT</t>
  </si>
  <si>
    <t>Lewoleba-Lembata Island</t>
  </si>
  <si>
    <t>WATW</t>
  </si>
  <si>
    <t>LWE</t>
  </si>
  <si>
    <t>123.438, -8.3629</t>
  </si>
  <si>
    <t>ID-LYK</t>
  </si>
  <si>
    <t>Lunyuk Airport</t>
  </si>
  <si>
    <t>ID-NB</t>
  </si>
  <si>
    <t>Lunyuk-Simbawa Island</t>
  </si>
  <si>
    <t>WADU</t>
  </si>
  <si>
    <t>LYK</t>
  </si>
  <si>
    <t>117.2158, -8.9889</t>
  </si>
  <si>
    <t>ID-MJY</t>
  </si>
  <si>
    <t>Mangunjaya Airport</t>
  </si>
  <si>
    <t>ID-SS</t>
  </si>
  <si>
    <t>Mangungaya-Sumatra Island</t>
  </si>
  <si>
    <t>MJY</t>
  </si>
  <si>
    <t>103.56700134277344, -2.733330011367798</t>
  </si>
  <si>
    <t>ID-MPT</t>
  </si>
  <si>
    <t>Maliana airport</t>
  </si>
  <si>
    <t>Maliana-Alor Island</t>
  </si>
  <si>
    <t>MPT</t>
  </si>
  <si>
    <t>125.00900268554688, -8.167739868164062</t>
  </si>
  <si>
    <t>ID-MSI</t>
  </si>
  <si>
    <t>Masalembo Airport</t>
  </si>
  <si>
    <t>Masalembo Island</t>
  </si>
  <si>
    <t>MSI</t>
  </si>
  <si>
    <t>114.43299865722656, -5.583330154418945</t>
  </si>
  <si>
    <t>ID-MUF</t>
  </si>
  <si>
    <t>Muting Airport</t>
  </si>
  <si>
    <t>Muting</t>
  </si>
  <si>
    <t>MUF</t>
  </si>
  <si>
    <t>140.5668, -7.3147</t>
  </si>
  <si>
    <t>ID-NAF</t>
  </si>
  <si>
    <t>Banaina Airport</t>
  </si>
  <si>
    <t>Banaina-Borneo Island</t>
  </si>
  <si>
    <t>NAF</t>
  </si>
  <si>
    <t>117.125999451, 2.72305011749</t>
  </si>
  <si>
    <t>ID-OBD</t>
  </si>
  <si>
    <t>Obano Airport</t>
  </si>
  <si>
    <t>Obano-Papua Island</t>
  </si>
  <si>
    <t>WABR</t>
  </si>
  <si>
    <t>OBD</t>
  </si>
  <si>
    <t>136.2306, -3.9106</t>
  </si>
  <si>
    <t>ID-RI</t>
  </si>
  <si>
    <t>ID-PUM</t>
  </si>
  <si>
    <t>Pomala Airport</t>
  </si>
  <si>
    <t>ID-SG</t>
  </si>
  <si>
    <t>Kolaka</t>
  </si>
  <si>
    <t>WAWP</t>
  </si>
  <si>
    <t>PUM</t>
  </si>
  <si>
    <t>121.61799621582, -4.1810898780823</t>
  </si>
  <si>
    <t>ID-PWL</t>
  </si>
  <si>
    <t>Purwokerto Airport</t>
  </si>
  <si>
    <t>Purwokerto-Java Island</t>
  </si>
  <si>
    <t>WICP</t>
  </si>
  <si>
    <t>PWL</t>
  </si>
  <si>
    <t>109.416999817, -7.46166992188</t>
  </si>
  <si>
    <t>ID-RAQ</t>
  </si>
  <si>
    <t>Sugimanuru Airport</t>
  </si>
  <si>
    <t>Raha-Muna Island</t>
  </si>
  <si>
    <t>WAWR</t>
  </si>
  <si>
    <t>RAQ</t>
  </si>
  <si>
    <t>122.569371, -4.760557</t>
  </si>
  <si>
    <t>ID-RKI</t>
  </si>
  <si>
    <t>Rokot Airport</t>
  </si>
  <si>
    <t>Rokot-Sumatra Island</t>
  </si>
  <si>
    <t>RKI</t>
  </si>
  <si>
    <t>100.75, -0.949999988079071</t>
  </si>
  <si>
    <t>ID-RTI</t>
  </si>
  <si>
    <t>Roti Airport</t>
  </si>
  <si>
    <t>Roti-Rote Island</t>
  </si>
  <si>
    <t>RTI</t>
  </si>
  <si>
    <t>123.3740005493164, -10.484299659729004</t>
  </si>
  <si>
    <t>ID-RUF</t>
  </si>
  <si>
    <t>Yuruf Airport</t>
  </si>
  <si>
    <t>Amgotro</t>
  </si>
  <si>
    <t>WAJE</t>
  </si>
  <si>
    <t>140.958, -3.6333</t>
  </si>
  <si>
    <t>ID-RZS</t>
  </si>
  <si>
    <t>Sawan Airport</t>
  </si>
  <si>
    <t>Sawan-Bali Island</t>
  </si>
  <si>
    <t>RZS</t>
  </si>
  <si>
    <t>115.1729965209961, -8.132780075073242</t>
  </si>
  <si>
    <t>ID-SAE</t>
  </si>
  <si>
    <t>Sangir Airport</t>
  </si>
  <si>
    <t>Sangir-Simbawa Island</t>
  </si>
  <si>
    <t>SAE</t>
  </si>
  <si>
    <t>118.33335876464844, -8.366669654846191</t>
  </si>
  <si>
    <t>ID-TBM</t>
  </si>
  <si>
    <t>Tumbang Samba Airport</t>
  </si>
  <si>
    <t>Tumbang Samba-Borneo Island</t>
  </si>
  <si>
    <t>WAOW</t>
  </si>
  <si>
    <t>TBM</t>
  </si>
  <si>
    <t>113.0833, -1.4694</t>
  </si>
  <si>
    <t>ID-TMY</t>
  </si>
  <si>
    <t>Tiom Airport</t>
  </si>
  <si>
    <t>Tiom-Papua Island</t>
  </si>
  <si>
    <t>TMY</t>
  </si>
  <si>
    <t>TMI</t>
  </si>
  <si>
    <t>138.4555, -3.9256</t>
  </si>
  <si>
    <t>ID-ZEG</t>
  </si>
  <si>
    <t>Senggo Airport</t>
  </si>
  <si>
    <t>Senggo-Papua Island</t>
  </si>
  <si>
    <t>WAKQ</t>
  </si>
  <si>
    <t>ZEG</t>
  </si>
  <si>
    <t>139.3502, -5.6908</t>
  </si>
  <si>
    <t>ID-ZGP</t>
  </si>
  <si>
    <t>Bilogai-Sugapa Airport</t>
  </si>
  <si>
    <t>Sugapa-Papua Island</t>
  </si>
  <si>
    <t>WABV</t>
  </si>
  <si>
    <t>UGU</t>
  </si>
  <si>
    <t>ZGP</t>
  </si>
  <si>
    <t>137.031998, -3.73956</t>
  </si>
  <si>
    <t>Idaho Falls</t>
  </si>
  <si>
    <t>Eagle</t>
  </si>
  <si>
    <t>Pocatello</t>
  </si>
  <si>
    <t>IDN</t>
  </si>
  <si>
    <t>Indagen Airport</t>
  </si>
  <si>
    <t>Indagen</t>
  </si>
  <si>
    <t>AYID</t>
  </si>
  <si>
    <t>IGN</t>
  </si>
  <si>
    <t>147.244, -6.22663</t>
  </si>
  <si>
    <t>Huntingburg</t>
  </si>
  <si>
    <t>Drake Field</t>
  </si>
  <si>
    <t>IL</t>
  </si>
  <si>
    <t>IL-HA</t>
  </si>
  <si>
    <t>IL-M</t>
  </si>
  <si>
    <t>Grantsburg</t>
  </si>
  <si>
    <t>ILX</t>
  </si>
  <si>
    <t>Ileg Airport</t>
  </si>
  <si>
    <t>Ileg</t>
  </si>
  <si>
    <t>145.8022, -5.4917</t>
  </si>
  <si>
    <t>IMA</t>
  </si>
  <si>
    <t>Iamalele Airport</t>
  </si>
  <si>
    <t>Iamalele, Fergusson Island</t>
  </si>
  <si>
    <t>150.5246, -9.5107</t>
  </si>
  <si>
    <t>IMG</t>
  </si>
  <si>
    <t>Inhaminga Airport</t>
  </si>
  <si>
    <t>Inhaminga</t>
  </si>
  <si>
    <t>35.0045, -18.41</t>
  </si>
  <si>
    <t>IN</t>
  </si>
  <si>
    <t>IN-JK</t>
  </si>
  <si>
    <t>IN-AR</t>
  </si>
  <si>
    <t>IN-TN</t>
  </si>
  <si>
    <t>IN-LD</t>
  </si>
  <si>
    <t>IN-KA</t>
  </si>
  <si>
    <t>IN-TG</t>
  </si>
  <si>
    <t>IN-MN</t>
  </si>
  <si>
    <t>IN-ML</t>
  </si>
  <si>
    <t>IN-AS</t>
  </si>
  <si>
    <t>IN-WB</t>
  </si>
  <si>
    <t>IN-MM</t>
  </si>
  <si>
    <t>Mumbai</t>
  </si>
  <si>
    <t>IN-GJ</t>
  </si>
  <si>
    <t>Pune</t>
  </si>
  <si>
    <t>BMT</t>
  </si>
  <si>
    <t>IN-UP</t>
  </si>
  <si>
    <t>IN-CT</t>
  </si>
  <si>
    <t>IN-MZ</t>
  </si>
  <si>
    <t>Shillong</t>
  </si>
  <si>
    <t>IN-PB</t>
  </si>
  <si>
    <t>IN-NL</t>
  </si>
  <si>
    <t>IN-RJ</t>
  </si>
  <si>
    <t>IN-AN</t>
  </si>
  <si>
    <t>IN-OR</t>
  </si>
  <si>
    <t>IN-MP</t>
  </si>
  <si>
    <t>IN-BR</t>
  </si>
  <si>
    <t>IN-0070</t>
  </si>
  <si>
    <t>Vijayanagar Aerodrome (JSW)</t>
  </si>
  <si>
    <t>VOJV</t>
  </si>
  <si>
    <t>VDY</t>
  </si>
  <si>
    <t>76.6349472222, 15.1749666667</t>
  </si>
  <si>
    <t>IN-HP</t>
  </si>
  <si>
    <t>Bilaspur</t>
  </si>
  <si>
    <t>IN-UL</t>
  </si>
  <si>
    <t>IN-JH</t>
  </si>
  <si>
    <t>IN-KL</t>
  </si>
  <si>
    <t>Durgapur</t>
  </si>
  <si>
    <t>IN-JGB</t>
  </si>
  <si>
    <t>Jagdalpur Airport</t>
  </si>
  <si>
    <t>Jagdalpur</t>
  </si>
  <si>
    <t>JGB</t>
  </si>
  <si>
    <t>82.03679656982422, 19.07430076599121</t>
  </si>
  <si>
    <t>IN-NVY</t>
  </si>
  <si>
    <t>Neyveli Airport</t>
  </si>
  <si>
    <t>Neyveli</t>
  </si>
  <si>
    <t>VONV</t>
  </si>
  <si>
    <t>NVY</t>
  </si>
  <si>
    <t>79.527381897, 11.6129560471</t>
  </si>
  <si>
    <t>IN-RJI</t>
  </si>
  <si>
    <t>Rajouri Airport</t>
  </si>
  <si>
    <t>Rajouri</t>
  </si>
  <si>
    <t>RJI</t>
  </si>
  <si>
    <t>74.31520080566406, 33.377899169921875</t>
  </si>
  <si>
    <t>IN-TEI</t>
  </si>
  <si>
    <t>Tezu Airport</t>
  </si>
  <si>
    <t>Tezu</t>
  </si>
  <si>
    <t>VETJ</t>
  </si>
  <si>
    <t>TEI</t>
  </si>
  <si>
    <t>96.1343994141, 27.9412002563</t>
  </si>
  <si>
    <t>Denham</t>
  </si>
  <si>
    <t>INE</t>
  </si>
  <si>
    <t>Chinde Airport</t>
  </si>
  <si>
    <t>Chinde</t>
  </si>
  <si>
    <t>36.4489, -18.59</t>
  </si>
  <si>
    <t>IOK</t>
  </si>
  <si>
    <t>Iokea Airport</t>
  </si>
  <si>
    <t>Iokea</t>
  </si>
  <si>
    <t>146.277, -8.401</t>
  </si>
  <si>
    <t>IOP</t>
  </si>
  <si>
    <t>Ioma Airport</t>
  </si>
  <si>
    <t>Ioma</t>
  </si>
  <si>
    <t>IOMA</t>
  </si>
  <si>
    <t>147.84, -8.3614</t>
  </si>
  <si>
    <t>IQ</t>
  </si>
  <si>
    <t>IQ-TS</t>
  </si>
  <si>
    <t>IQ-BA</t>
  </si>
  <si>
    <t>IQ-AN</t>
  </si>
  <si>
    <t>IQ-NI</t>
  </si>
  <si>
    <t>IQ-NA</t>
  </si>
  <si>
    <t>IQ-DQ</t>
  </si>
  <si>
    <t>IQ-BG</t>
  </si>
  <si>
    <t>IR-0001</t>
  </si>
  <si>
    <t>Khaneh Airport</t>
  </si>
  <si>
    <t>IR</t>
  </si>
  <si>
    <t>IR-02</t>
  </si>
  <si>
    <t>Khaneh</t>
  </si>
  <si>
    <t>OITH</t>
  </si>
  <si>
    <t>KHA</t>
  </si>
  <si>
    <t>45.1500015259, 36.733341217</t>
  </si>
  <si>
    <t>IR-06</t>
  </si>
  <si>
    <t>IR-24</t>
  </si>
  <si>
    <t>IR-17</t>
  </si>
  <si>
    <t>IR-10</t>
  </si>
  <si>
    <t>IR-01</t>
  </si>
  <si>
    <t>IR-04</t>
  </si>
  <si>
    <t>IR-14</t>
  </si>
  <si>
    <t>IR-07</t>
  </si>
  <si>
    <t>IR-28</t>
  </si>
  <si>
    <t>IR-13</t>
  </si>
  <si>
    <t>IR-29</t>
  </si>
  <si>
    <t>IR-12</t>
  </si>
  <si>
    <t>IR-GSM</t>
  </si>
  <si>
    <t>Qeshm International Airport</t>
  </si>
  <si>
    <t>IR-23</t>
  </si>
  <si>
    <t>Qeshm</t>
  </si>
  <si>
    <t>OIKQ</t>
  </si>
  <si>
    <t>GSM</t>
  </si>
  <si>
    <t>55.902353, 26.754639</t>
  </si>
  <si>
    <t>IR-27</t>
  </si>
  <si>
    <t>IRU</t>
  </si>
  <si>
    <t>Iranamadu Seaplane Base</t>
  </si>
  <si>
    <t>LK-4</t>
  </si>
  <si>
    <t>Iranamadu</t>
  </si>
  <si>
    <t>80.448627, 9.299746</t>
  </si>
  <si>
    <t>ISG</t>
  </si>
  <si>
    <t>New Ishigaki Airport</t>
  </si>
  <si>
    <t>JP</t>
  </si>
  <si>
    <t>JP-47</t>
  </si>
  <si>
    <t>Ishigaki</t>
  </si>
  <si>
    <t>ROIG</t>
  </si>
  <si>
    <t>124.245, 24.396389</t>
  </si>
  <si>
    <t>IT</t>
  </si>
  <si>
    <t>IT-21</t>
  </si>
  <si>
    <t>IT-57</t>
  </si>
  <si>
    <t>IT-52</t>
  </si>
  <si>
    <t>IT-82</t>
  </si>
  <si>
    <t>Comiso</t>
  </si>
  <si>
    <t>IT-78</t>
  </si>
  <si>
    <t>IT-62</t>
  </si>
  <si>
    <t>IT-23</t>
  </si>
  <si>
    <t>IT-36</t>
  </si>
  <si>
    <t>Trieste</t>
  </si>
  <si>
    <t>IT-25</t>
  </si>
  <si>
    <t>IT-34</t>
  </si>
  <si>
    <t>IT-32</t>
  </si>
  <si>
    <t>IT-45</t>
  </si>
  <si>
    <t>IT-55</t>
  </si>
  <si>
    <t>IT-72</t>
  </si>
  <si>
    <t>IT-75</t>
  </si>
  <si>
    <t>IT-88</t>
  </si>
  <si>
    <t>Salerno</t>
  </si>
  <si>
    <t>IT-65</t>
  </si>
  <si>
    <t>IT-42</t>
  </si>
  <si>
    <t>IT-TQR</t>
  </si>
  <si>
    <t>San Domino Island Heliport</t>
  </si>
  <si>
    <t>Tremiti Islands</t>
  </si>
  <si>
    <t>LINI</t>
  </si>
  <si>
    <t>TQR</t>
  </si>
  <si>
    <t>15.490655, 42.117775</t>
  </si>
  <si>
    <t>ITK</t>
  </si>
  <si>
    <t>Itokama Airport</t>
  </si>
  <si>
    <t>Itokama</t>
  </si>
  <si>
    <t>AYIK</t>
  </si>
  <si>
    <t>148.264261, -9.201527</t>
  </si>
  <si>
    <t>IUS</t>
  </si>
  <si>
    <t>Inus Airport</t>
  </si>
  <si>
    <t>Inus</t>
  </si>
  <si>
    <t>155.1498, -5.7568</t>
  </si>
  <si>
    <t>IVH</t>
  </si>
  <si>
    <t>Ivishak Airport</t>
  </si>
  <si>
    <t>Ivishak River</t>
  </si>
  <si>
    <t>-148.2881, 69.4066</t>
  </si>
  <si>
    <t>IVI</t>
  </si>
  <si>
    <t>Viveros Island Airport</t>
  </si>
  <si>
    <t>PA-8</t>
  </si>
  <si>
    <t>Isla Viveros</t>
  </si>
  <si>
    <t>-79.0016, 8.4693</t>
  </si>
  <si>
    <t>JGD</t>
  </si>
  <si>
    <t>Jiagedaqi Airport</t>
  </si>
  <si>
    <t>Jiagedaqi</t>
  </si>
  <si>
    <t>ZYJD</t>
  </si>
  <si>
    <t>124.1175, 50.371389</t>
  </si>
  <si>
    <t>JIC</t>
  </si>
  <si>
    <t>Jinchuan Airport</t>
  </si>
  <si>
    <t>Jinchang</t>
  </si>
  <si>
    <t>ZLJC</t>
  </si>
  <si>
    <t>102.348333333, 38.542222222199996</t>
  </si>
  <si>
    <t>JIO</t>
  </si>
  <si>
    <t>Jos Orno Imsula Airport</t>
  </si>
  <si>
    <t>Tiakur</t>
  </si>
  <si>
    <t>127.9075, -8.13911</t>
  </si>
  <si>
    <t>JIQ</t>
  </si>
  <si>
    <t>Qianjiang Wulingshan Airport</t>
  </si>
  <si>
    <t>Qianjiang</t>
  </si>
  <si>
    <t>ZUQJ</t>
  </si>
  <si>
    <t>108.831111111, 29.5133333333</t>
  </si>
  <si>
    <t>JJD</t>
  </si>
  <si>
    <t>Comandante Ariston Pessoa Airport</t>
  </si>
  <si>
    <t>Jijoca de Jericoacoara</t>
  </si>
  <si>
    <t>SBJE</t>
  </si>
  <si>
    <t>CE0003</t>
  </si>
  <si>
    <t>-40.357338, -2.906425</t>
  </si>
  <si>
    <t>Quartz Creek Airport</t>
  </si>
  <si>
    <t>Cooper Landing</t>
  </si>
  <si>
    <t>-149.718994141, 60.48270034789999</t>
  </si>
  <si>
    <t>JM</t>
  </si>
  <si>
    <t>JM-04</t>
  </si>
  <si>
    <t>JM-08</t>
  </si>
  <si>
    <t>JM-02</t>
  </si>
  <si>
    <t>JO</t>
  </si>
  <si>
    <t>JO-MA</t>
  </si>
  <si>
    <t>JO-AQ</t>
  </si>
  <si>
    <t>JO-AM</t>
  </si>
  <si>
    <t>Tupelo</t>
  </si>
  <si>
    <t>JOP</t>
  </si>
  <si>
    <t>Josephstaal Airport</t>
  </si>
  <si>
    <t>Josephstaal</t>
  </si>
  <si>
    <t>AYJS</t>
  </si>
  <si>
    <t>JSL</t>
  </si>
  <si>
    <t>145.007083333, -4.74708333333</t>
  </si>
  <si>
    <t>JP-13</t>
  </si>
  <si>
    <t>JP-12</t>
  </si>
  <si>
    <t>JP-01</t>
  </si>
  <si>
    <t>JP-14</t>
  </si>
  <si>
    <t>JP-40</t>
  </si>
  <si>
    <t>Kitakyushu</t>
  </si>
  <si>
    <t>JP-44</t>
  </si>
  <si>
    <t>Hakodate</t>
  </si>
  <si>
    <t>Wakkanai</t>
  </si>
  <si>
    <t>JP-28</t>
  </si>
  <si>
    <t>Sapporo</t>
  </si>
  <si>
    <t>Kushiro</t>
  </si>
  <si>
    <t>JP-36</t>
  </si>
  <si>
    <t>Tokushima</t>
  </si>
  <si>
    <t>JP-37</t>
  </si>
  <si>
    <t>JP-39</t>
  </si>
  <si>
    <t>Kochi</t>
  </si>
  <si>
    <t>JP-23</t>
  </si>
  <si>
    <t>JP-38</t>
  </si>
  <si>
    <t>JP-34</t>
  </si>
  <si>
    <t>Hiroshima</t>
  </si>
  <si>
    <t>JP-08</t>
  </si>
  <si>
    <t>JP-22</t>
  </si>
  <si>
    <t>JP-33</t>
  </si>
  <si>
    <t>JP-31</t>
  </si>
  <si>
    <t>JP-20</t>
  </si>
  <si>
    <t>JP-35</t>
  </si>
  <si>
    <t>Iwakuni</t>
  </si>
  <si>
    <t>JP-32</t>
  </si>
  <si>
    <t>Izumo</t>
  </si>
  <si>
    <t>JPB</t>
  </si>
  <si>
    <t>Pan Am Building Heliport</t>
  </si>
  <si>
    <t>-73.9765, 40.7533</t>
  </si>
  <si>
    <t>JPN</t>
  </si>
  <si>
    <t>Pentagon Army Heliport</t>
  </si>
  <si>
    <t>KJPN</t>
  </si>
  <si>
    <t>-77.0575027466, 38.8740997314</t>
  </si>
  <si>
    <t>JRA</t>
  </si>
  <si>
    <t>West 30th St. Heliport</t>
  </si>
  <si>
    <t>KJRA</t>
  </si>
  <si>
    <t>-74.007103, 40.754501</t>
  </si>
  <si>
    <t>JRB</t>
  </si>
  <si>
    <t>Downtown-Manhattan/Wall St Heliport</t>
  </si>
  <si>
    <t>KJRB</t>
  </si>
  <si>
    <t>-74.00900269, 40.70119858</t>
  </si>
  <si>
    <t>JUH</t>
  </si>
  <si>
    <t>Jiuhuashan Airport</t>
  </si>
  <si>
    <t>Chizhou</t>
  </si>
  <si>
    <t>ZSJH</t>
  </si>
  <si>
    <t>117.6856, 30.7403</t>
  </si>
  <si>
    <t>K00C</t>
  </si>
  <si>
    <t>AMK</t>
  </si>
  <si>
    <t>00C</t>
  </si>
  <si>
    <t>-107.869003296, 37.203201293899994</t>
  </si>
  <si>
    <t>K00F</t>
  </si>
  <si>
    <t>Broadus Airport</t>
  </si>
  <si>
    <t>Broadus</t>
  </si>
  <si>
    <t>00F</t>
  </si>
  <si>
    <t>BDX</t>
  </si>
  <si>
    <t>-105.4540024, 45.47249985</t>
  </si>
  <si>
    <t>FLY</t>
  </si>
  <si>
    <t>Lansdowne Airport</t>
  </si>
  <si>
    <t>Griffith</t>
  </si>
  <si>
    <t>K05U</t>
  </si>
  <si>
    <t>05U</t>
  </si>
  <si>
    <t>EUE</t>
  </si>
  <si>
    <t>-116.004997253, 39.604198455799995</t>
  </si>
  <si>
    <t>K06U</t>
  </si>
  <si>
    <t>Jackpot Airport/Hayden Field</t>
  </si>
  <si>
    <t>Jackpot</t>
  </si>
  <si>
    <t>06U</t>
  </si>
  <si>
    <t>KPT</t>
  </si>
  <si>
    <t>-114.657997131, 41.97600173949999</t>
  </si>
  <si>
    <t>K07</t>
  </si>
  <si>
    <t>Rolla Downtown Airport</t>
  </si>
  <si>
    <t>RLA</t>
  </si>
  <si>
    <t>-91.8134994506836, 37.935699462890625</t>
  </si>
  <si>
    <t>Montague</t>
  </si>
  <si>
    <t>K0B8</t>
  </si>
  <si>
    <t>Elizabeth Field</t>
  </si>
  <si>
    <t>Fishers Island</t>
  </si>
  <si>
    <t>0B8</t>
  </si>
  <si>
    <t>FID</t>
  </si>
  <si>
    <t>-72.0316009521, 41.25130081179999</t>
  </si>
  <si>
    <t>K0K7</t>
  </si>
  <si>
    <t>Humboldt Municipal Airport</t>
  </si>
  <si>
    <t>0K7</t>
  </si>
  <si>
    <t>HUD</t>
  </si>
  <si>
    <t>-94.2452011108, 42.736099243199995</t>
  </si>
  <si>
    <t>Vidalia</t>
  </si>
  <si>
    <t>Hampton Municipal Airport</t>
  </si>
  <si>
    <t>K0S9</t>
  </si>
  <si>
    <t>Jefferson County International Airport</t>
  </si>
  <si>
    <t>TWD</t>
  </si>
  <si>
    <t>0S9</t>
  </si>
  <si>
    <t>-122.810997009, 48.0537986755</t>
  </si>
  <si>
    <t>K0V7</t>
  </si>
  <si>
    <t>Kayenta Airport</t>
  </si>
  <si>
    <t>MVM</t>
  </si>
  <si>
    <t>0V7</t>
  </si>
  <si>
    <t>-110.228444, 36.716444</t>
  </si>
  <si>
    <t>Franklin County Airport</t>
  </si>
  <si>
    <t>K1B1</t>
  </si>
  <si>
    <t>Columbia County Airport</t>
  </si>
  <si>
    <t>1B1</t>
  </si>
  <si>
    <t>-73.7102966309, 42.2913017273</t>
  </si>
  <si>
    <t>K1F0</t>
  </si>
  <si>
    <t>Ardmore Downtown Executive Airport</t>
  </si>
  <si>
    <t>AHD</t>
  </si>
  <si>
    <t>1F0</t>
  </si>
  <si>
    <t>-97.1227035522, 34.1469993591</t>
  </si>
  <si>
    <t>K1G4</t>
  </si>
  <si>
    <t>Grand Canyon West Airport</t>
  </si>
  <si>
    <t>GCW</t>
  </si>
  <si>
    <t>1G4</t>
  </si>
  <si>
    <t>-113.816001892, 35.990398407</t>
  </si>
  <si>
    <t>APS</t>
  </si>
  <si>
    <t>K1O2</t>
  </si>
  <si>
    <t>Lampson Field</t>
  </si>
  <si>
    <t>1O2</t>
  </si>
  <si>
    <t>CKE</t>
  </si>
  <si>
    <t>-122.901000977, 38.9906005859</t>
  </si>
  <si>
    <t>K1O5</t>
  </si>
  <si>
    <t>Montague-Yreka Rohrer Field</t>
  </si>
  <si>
    <t>ROF</t>
  </si>
  <si>
    <t>1O5</t>
  </si>
  <si>
    <t>-122.54599762, 41.7304000854</t>
  </si>
  <si>
    <t>Grant County Airport</t>
  </si>
  <si>
    <t>K1V6</t>
  </si>
  <si>
    <t>Fremont County Airport</t>
  </si>
  <si>
    <t>1V6</t>
  </si>
  <si>
    <t>CNE</t>
  </si>
  <si>
    <t>-105.106002808, 38.428001403799996</t>
  </si>
  <si>
    <t>K21</t>
  </si>
  <si>
    <t>Rouses Point Seaplane Base</t>
  </si>
  <si>
    <t>Rouses Point</t>
  </si>
  <si>
    <t>RSX</t>
  </si>
  <si>
    <t>-73.363502502441, 44.99169921875</t>
  </si>
  <si>
    <t>K23</t>
  </si>
  <si>
    <t>Cooperstown-Westville Airport</t>
  </si>
  <si>
    <t>COP</t>
  </si>
  <si>
    <t>-74.89099884030001, 42.6291999817</t>
  </si>
  <si>
    <t>EBA</t>
  </si>
  <si>
    <t>K29</t>
  </si>
  <si>
    <t>Council Airport</t>
  </si>
  <si>
    <t>CIL</t>
  </si>
  <si>
    <t>-163.70300293, 64.89790344240001</t>
  </si>
  <si>
    <t>Pittsfield Municipal Airport</t>
  </si>
  <si>
    <t>K2F0</t>
  </si>
  <si>
    <t>Iraan Municipal Airport</t>
  </si>
  <si>
    <t>Iraan</t>
  </si>
  <si>
    <t>IRB</t>
  </si>
  <si>
    <t>2F0</t>
  </si>
  <si>
    <t>-101.891998291, 30.9057006836</t>
  </si>
  <si>
    <t>LUV</t>
  </si>
  <si>
    <t>K2O1</t>
  </si>
  <si>
    <t>Gansner Field</t>
  </si>
  <si>
    <t>GNF</t>
  </si>
  <si>
    <t>2O1</t>
  </si>
  <si>
    <t>-120.945, 39.943902</t>
  </si>
  <si>
    <t>K2S7</t>
  </si>
  <si>
    <t>Chiloquin State Airport</t>
  </si>
  <si>
    <t>Chiloquin</t>
  </si>
  <si>
    <t>CHZ</t>
  </si>
  <si>
    <t>2S7</t>
  </si>
  <si>
    <t>-121.879062653, 42.579440493</t>
  </si>
  <si>
    <t>K2W6</t>
  </si>
  <si>
    <t>St. Mary's County Regional Airport</t>
  </si>
  <si>
    <t>2W6</t>
  </si>
  <si>
    <t>LTW</t>
  </si>
  <si>
    <t>-76.5501022339, 38.3153991699</t>
  </si>
  <si>
    <t>Gardner Municipal Airport</t>
  </si>
  <si>
    <t>K37V</t>
  </si>
  <si>
    <t>Arapahoe Municipal Airport</t>
  </si>
  <si>
    <t>Arapahoe</t>
  </si>
  <si>
    <t>AHF</t>
  </si>
  <si>
    <t>37V</t>
  </si>
  <si>
    <t>-99.90650177, 40.339500427199994</t>
  </si>
  <si>
    <t>K39N</t>
  </si>
  <si>
    <t>Princeton/Rocky Hill</t>
  </si>
  <si>
    <t>39N</t>
  </si>
  <si>
    <t>PCT</t>
  </si>
  <si>
    <t>-74.6588973999, 40.3992004395</t>
  </si>
  <si>
    <t>CMD</t>
  </si>
  <si>
    <t>K3C8</t>
  </si>
  <si>
    <t>Calverton Executive Airpark</t>
  </si>
  <si>
    <t>3C8</t>
  </si>
  <si>
    <t>CTO</t>
  </si>
  <si>
    <t>-72.7919006348, 40.9151000977</t>
  </si>
  <si>
    <t>Mason County Airport</t>
  </si>
  <si>
    <t>FGU</t>
  </si>
  <si>
    <t>K3O9</t>
  </si>
  <si>
    <t>Grand Lake Regional Airport</t>
  </si>
  <si>
    <t>3O9</t>
  </si>
  <si>
    <t>NRI</t>
  </si>
  <si>
    <t>-94.86190032959, 36.577598571777</t>
  </si>
  <si>
    <t>K3S8</t>
  </si>
  <si>
    <t>Grants Pass Airport</t>
  </si>
  <si>
    <t>KSXT</t>
  </si>
  <si>
    <t>GTP</t>
  </si>
  <si>
    <t>3S8</t>
  </si>
  <si>
    <t>-123.388, 42.510101</t>
  </si>
  <si>
    <t>K3TR</t>
  </si>
  <si>
    <t>Jerry Tyler Memorial Airport</t>
  </si>
  <si>
    <t>3TR</t>
  </si>
  <si>
    <t>NLE</t>
  </si>
  <si>
    <t>-86.225196838379, 41.835899353027</t>
  </si>
  <si>
    <t>K3W7</t>
  </si>
  <si>
    <t>Grand Coulee Dam Airport</t>
  </si>
  <si>
    <t>Electric City</t>
  </si>
  <si>
    <t>3W7</t>
  </si>
  <si>
    <t>GCD</t>
  </si>
  <si>
    <t>-119.083000183, 47.922000885</t>
  </si>
  <si>
    <t>Anvik</t>
  </si>
  <si>
    <t>K40G</t>
  </si>
  <si>
    <t>Valle Airport</t>
  </si>
  <si>
    <t>Grand Canyon</t>
  </si>
  <si>
    <t>40G</t>
  </si>
  <si>
    <t>VLE</t>
  </si>
  <si>
    <t>-112.14800262451, 35.65060043335</t>
  </si>
  <si>
    <t>K40J</t>
  </si>
  <si>
    <t>Perry-Foley Airport</t>
  </si>
  <si>
    <t>KFPY</t>
  </si>
  <si>
    <t>FPY</t>
  </si>
  <si>
    <t>-83.580597, 30.0693</t>
  </si>
  <si>
    <t>Manila</t>
  </si>
  <si>
    <t>K41U</t>
  </si>
  <si>
    <t>Manti-Ephraim Airport</t>
  </si>
  <si>
    <t>Manti</t>
  </si>
  <si>
    <t>41U</t>
  </si>
  <si>
    <t>NTJ</t>
  </si>
  <si>
    <t>-111.6149979, 39.32910156</t>
  </si>
  <si>
    <t>K43U</t>
  </si>
  <si>
    <t>MSD</t>
  </si>
  <si>
    <t>-111.475978, 39.526651</t>
  </si>
  <si>
    <t>K44U</t>
  </si>
  <si>
    <t>Salina Gunnison Airport</t>
  </si>
  <si>
    <t>44U</t>
  </si>
  <si>
    <t>SBO</t>
  </si>
  <si>
    <t>-111.837997437, 39.029098510699995</t>
  </si>
  <si>
    <t>Cherokee County Airport</t>
  </si>
  <si>
    <t>CNI</t>
  </si>
  <si>
    <t>K47N</t>
  </si>
  <si>
    <t>Central Jersey Regional Airport</t>
  </si>
  <si>
    <t>Manville</t>
  </si>
  <si>
    <t>47N</t>
  </si>
  <si>
    <t>JVI</t>
  </si>
  <si>
    <t>-74.59839630130001, 40.5243988037</t>
  </si>
  <si>
    <t>Henry County Airport</t>
  </si>
  <si>
    <t>Monroe County Airport</t>
  </si>
  <si>
    <t>Columbia Airport</t>
  </si>
  <si>
    <t>CQF</t>
  </si>
  <si>
    <t>K4R7</t>
  </si>
  <si>
    <t>Eunice Airport</t>
  </si>
  <si>
    <t>4R7</t>
  </si>
  <si>
    <t>UCE</t>
  </si>
  <si>
    <t>-92.423797607422, 30.466299057007</t>
  </si>
  <si>
    <t>K4S1</t>
  </si>
  <si>
    <t>Gold Beach Municipal Airport</t>
  </si>
  <si>
    <t>Gold Beach</t>
  </si>
  <si>
    <t>GOL</t>
  </si>
  <si>
    <t>4S1</t>
  </si>
  <si>
    <t>-124.4240036, 42.41339874</t>
  </si>
  <si>
    <t>JSY</t>
  </si>
  <si>
    <t>Reno</t>
  </si>
  <si>
    <t>RTS</t>
  </si>
  <si>
    <t>Circle</t>
  </si>
  <si>
    <t>Gaylord</t>
  </si>
  <si>
    <t>K50I</t>
  </si>
  <si>
    <t>Kentland Municipal Airport</t>
  </si>
  <si>
    <t>Kentland</t>
  </si>
  <si>
    <t>50I</t>
  </si>
  <si>
    <t>KKT</t>
  </si>
  <si>
    <t>-87.42819976810001, 40.7587013245</t>
  </si>
  <si>
    <t>Madison Municipal Airport</t>
  </si>
  <si>
    <t>K5N2</t>
  </si>
  <si>
    <t>Prentice Airport</t>
  </si>
  <si>
    <t>Prentice</t>
  </si>
  <si>
    <t>PRW</t>
  </si>
  <si>
    <t>5N2</t>
  </si>
  <si>
    <t>-90.279297, 45.542999</t>
  </si>
  <si>
    <t>DNA</t>
  </si>
  <si>
    <t>K5T9</t>
  </si>
  <si>
    <t>Maverick County Memorial International Airport</t>
  </si>
  <si>
    <t>5T9</t>
  </si>
  <si>
    <t>EGP</t>
  </si>
  <si>
    <t>-100.512001, 28.85720062</t>
  </si>
  <si>
    <t>SCR</t>
  </si>
  <si>
    <t>K61B</t>
  </si>
  <si>
    <t>Boulder City Municipal Airport</t>
  </si>
  <si>
    <t>Boulder City</t>
  </si>
  <si>
    <t>KBVU</t>
  </si>
  <si>
    <t>BLD</t>
  </si>
  <si>
    <t>BVU</t>
  </si>
  <si>
    <t>-114.861, 35.947498</t>
  </si>
  <si>
    <t>Newton Municipal Airport</t>
  </si>
  <si>
    <t>K67L</t>
  </si>
  <si>
    <t>Mesquite Airport</t>
  </si>
  <si>
    <t>67L</t>
  </si>
  <si>
    <t>MFH</t>
  </si>
  <si>
    <t>-114.0550003, 36.83499908</t>
  </si>
  <si>
    <t>Johnson County Airport</t>
  </si>
  <si>
    <t>K6D9</t>
  </si>
  <si>
    <t>Iosco County Airport</t>
  </si>
  <si>
    <t>East Tawas</t>
  </si>
  <si>
    <t>ECA</t>
  </si>
  <si>
    <t>6D9</t>
  </si>
  <si>
    <t>-83.422302, 44.312801</t>
  </si>
  <si>
    <t>Boone County Airport</t>
  </si>
  <si>
    <t>St George Airport</t>
  </si>
  <si>
    <t>St George</t>
  </si>
  <si>
    <t>Logan</t>
  </si>
  <si>
    <t>K6S2</t>
  </si>
  <si>
    <t>Florence Municipal Airport</t>
  </si>
  <si>
    <t>FMU</t>
  </si>
  <si>
    <t>6S2</t>
  </si>
  <si>
    <t>-124.111000061, 43.98279953</t>
  </si>
  <si>
    <t>K74S</t>
  </si>
  <si>
    <t>Anacortes Airport</t>
  </si>
  <si>
    <t>OTS</t>
  </si>
  <si>
    <t>74S</t>
  </si>
  <si>
    <t>-122.662003, 48.499</t>
  </si>
  <si>
    <t>K74V</t>
  </si>
  <si>
    <t>Roosevelt Municipal Airport</t>
  </si>
  <si>
    <t>ROL</t>
  </si>
  <si>
    <t>74V</t>
  </si>
  <si>
    <t>-110.051003, 40.278301</t>
  </si>
  <si>
    <t>K7G9</t>
  </si>
  <si>
    <t>Canton Municipal Airport</t>
  </si>
  <si>
    <t>CTK</t>
  </si>
  <si>
    <t>7G9</t>
  </si>
  <si>
    <t>-96.570999, 43.308899</t>
  </si>
  <si>
    <t>Salem Airport</t>
  </si>
  <si>
    <t>K7V2</t>
  </si>
  <si>
    <t>North Fork Valley Airport</t>
  </si>
  <si>
    <t>Paonia</t>
  </si>
  <si>
    <t>WPO</t>
  </si>
  <si>
    <t>7V2</t>
  </si>
  <si>
    <t>-107.646003723, 38.8316993713</t>
  </si>
  <si>
    <t>K80F</t>
  </si>
  <si>
    <t>Antlers Municipal Airport</t>
  </si>
  <si>
    <t>Antlers</t>
  </si>
  <si>
    <t>80F</t>
  </si>
  <si>
    <t>-95.6499023438, 34.1926002502</t>
  </si>
  <si>
    <t>K8A6</t>
  </si>
  <si>
    <t>Wilgrove Air Park</t>
  </si>
  <si>
    <t>QWG</t>
  </si>
  <si>
    <t>8A6</t>
  </si>
  <si>
    <t>-80.67009735110001, 35.2137985229</t>
  </si>
  <si>
    <t>Harrison County Airport</t>
  </si>
  <si>
    <t>Providence</t>
  </si>
  <si>
    <t>Washington County Airport</t>
  </si>
  <si>
    <t>Broken Bow</t>
  </si>
  <si>
    <t>CVC</t>
  </si>
  <si>
    <t>Edwards</t>
  </si>
  <si>
    <t>K9U3</t>
  </si>
  <si>
    <t>KTMT</t>
  </si>
  <si>
    <t>ASQ</t>
  </si>
  <si>
    <t>TMT</t>
  </si>
  <si>
    <t>-117.195, 39.467998</t>
  </si>
  <si>
    <t>AAA</t>
  </si>
  <si>
    <t>KAAF</t>
  </si>
  <si>
    <t>Apalachicola Regional Airport</t>
  </si>
  <si>
    <t>Apalachicola</t>
  </si>
  <si>
    <t>AAF</t>
  </si>
  <si>
    <t>-85.02749634, 29.72750092</t>
  </si>
  <si>
    <t>AAO</t>
  </si>
  <si>
    <t>Taylor County Airport</t>
  </si>
  <si>
    <t>KABE</t>
  </si>
  <si>
    <t>Lehigh Valley International Airport</t>
  </si>
  <si>
    <t>-75.44080352783203, 40.652099609375</t>
  </si>
  <si>
    <t>KABI</t>
  </si>
  <si>
    <t>Abilene Regional Airport</t>
  </si>
  <si>
    <t>ABI</t>
  </si>
  <si>
    <t>-99.68190002440001, 32.4113006592</t>
  </si>
  <si>
    <t>KABQ</t>
  </si>
  <si>
    <t>Albuquerque International Sunport</t>
  </si>
  <si>
    <t>Albuquerque</t>
  </si>
  <si>
    <t>ABQ</t>
  </si>
  <si>
    <t>-106.609001, 35.040199</t>
  </si>
  <si>
    <t>KABR</t>
  </si>
  <si>
    <t>Aberdeen Regional Airport</t>
  </si>
  <si>
    <t>-98.42179870605469, 45.449100494384766</t>
  </si>
  <si>
    <t>KABY</t>
  </si>
  <si>
    <t>Southwest Georgia Regional Airport</t>
  </si>
  <si>
    <t>-84.19450378417969, 31.535499572753906</t>
  </si>
  <si>
    <t>KACB</t>
  </si>
  <si>
    <t>Antrim County Airport</t>
  </si>
  <si>
    <t>-85.198402, 44.988602</t>
  </si>
  <si>
    <t>ACJ</t>
  </si>
  <si>
    <t>KACK</t>
  </si>
  <si>
    <t>Nantucket Memorial Airport</t>
  </si>
  <si>
    <t>ACK</t>
  </si>
  <si>
    <t>-70.06020355, 41.25310135</t>
  </si>
  <si>
    <t>ACP</t>
  </si>
  <si>
    <t>KACT</t>
  </si>
  <si>
    <t>Waco Regional Airport</t>
  </si>
  <si>
    <t>ACT</t>
  </si>
  <si>
    <t>-97.23049926757812, 31.611299514770508</t>
  </si>
  <si>
    <t>KACV</t>
  </si>
  <si>
    <t>California Redwood Coast-Humboldt County Airport</t>
  </si>
  <si>
    <t>Arcata/Eureka</t>
  </si>
  <si>
    <t>ACV</t>
  </si>
  <si>
    <t>-124.109, 40.978101</t>
  </si>
  <si>
    <t>KACY</t>
  </si>
  <si>
    <t>Atlantic City International Airport</t>
  </si>
  <si>
    <t>ACY</t>
  </si>
  <si>
    <t>-74.57720184326172, 39.45759963989258</t>
  </si>
  <si>
    <t>ACZ</t>
  </si>
  <si>
    <t>KADG</t>
  </si>
  <si>
    <t>Lenawee County Airport</t>
  </si>
  <si>
    <t>ADG</t>
  </si>
  <si>
    <t>-84.07730102539999, 41.8676986694</t>
  </si>
  <si>
    <t>KADH</t>
  </si>
  <si>
    <t>Ada Regional Airport</t>
  </si>
  <si>
    <t>ADH</t>
  </si>
  <si>
    <t>-96.671303, 34.804298</t>
  </si>
  <si>
    <t>KADM</t>
  </si>
  <si>
    <t>Ardmore Municipal Airport</t>
  </si>
  <si>
    <t>ADM</t>
  </si>
  <si>
    <t>-97.0196342, 34.30301</t>
  </si>
  <si>
    <t>KADS</t>
  </si>
  <si>
    <t>Addison Airport</t>
  </si>
  <si>
    <t>ADS</t>
  </si>
  <si>
    <t>-96.8364028931, 32.9686012268</t>
  </si>
  <si>
    <t>KADW</t>
  </si>
  <si>
    <t>Joint Base Andrews</t>
  </si>
  <si>
    <t>Camp Springs</t>
  </si>
  <si>
    <t>ADW</t>
  </si>
  <si>
    <t>-76.866997, 38.810799</t>
  </si>
  <si>
    <t>KAE</t>
  </si>
  <si>
    <t>Kake Seaplane Base</t>
  </si>
  <si>
    <t>Kake</t>
  </si>
  <si>
    <t>-133.945999, 56.973</t>
  </si>
  <si>
    <t>AEG</t>
  </si>
  <si>
    <t>KAEL</t>
  </si>
  <si>
    <t>Albert Lea Municipal Airport</t>
  </si>
  <si>
    <t>AEL</t>
  </si>
  <si>
    <t>-93.36720276, 43.68149948</t>
  </si>
  <si>
    <t>KAEX</t>
  </si>
  <si>
    <t>Alexandria International Airport</t>
  </si>
  <si>
    <t>AEX</t>
  </si>
  <si>
    <t>-92.54979705810547, 31.32740020751953</t>
  </si>
  <si>
    <t>KAF</t>
  </si>
  <si>
    <t>Karato Airport</t>
  </si>
  <si>
    <t>Karato</t>
  </si>
  <si>
    <t>155.3052, -6.2655</t>
  </si>
  <si>
    <t>KAFF</t>
  </si>
  <si>
    <t>USAF Academy Airfield</t>
  </si>
  <si>
    <t>AFF</t>
  </si>
  <si>
    <t>-104.8130035, 38.96969986</t>
  </si>
  <si>
    <t>KAFJ</t>
  </si>
  <si>
    <t>WSG</t>
  </si>
  <si>
    <t>AFJ</t>
  </si>
  <si>
    <t>-80.29019927979999, 40.1365013123</t>
  </si>
  <si>
    <t>KAFN</t>
  </si>
  <si>
    <t>Jaffrey Airport Silver Ranch Airport</t>
  </si>
  <si>
    <t>Jaffrey</t>
  </si>
  <si>
    <t>AFN</t>
  </si>
  <si>
    <t>-72.0029983521, 42.805099487300005</t>
  </si>
  <si>
    <t>KAFO</t>
  </si>
  <si>
    <t>Afton Municipal Airport</t>
  </si>
  <si>
    <t>AFO</t>
  </si>
  <si>
    <t>-110.942001343, 42.7112007141</t>
  </si>
  <si>
    <t>KAFW</t>
  </si>
  <si>
    <t>Fort Worth Alliance Airport</t>
  </si>
  <si>
    <t>AFW</t>
  </si>
  <si>
    <t>-97.31880187990001, 32.9875984192</t>
  </si>
  <si>
    <t>KAGC</t>
  </si>
  <si>
    <t>Allegheny County Airport</t>
  </si>
  <si>
    <t>-79.9301986694336, 40.354400634765625</t>
  </si>
  <si>
    <t>KAGO</t>
  </si>
  <si>
    <t>Ralph C Weiser Field</t>
  </si>
  <si>
    <t>AGO</t>
  </si>
  <si>
    <t>-93.217002, 33.228001</t>
  </si>
  <si>
    <t>KAGS</t>
  </si>
  <si>
    <t>Augusta Regional At Bush Field</t>
  </si>
  <si>
    <t>AGS</t>
  </si>
  <si>
    <t>-81.9645004272461, 33.36989974975586</t>
  </si>
  <si>
    <t>KAHC</t>
  </si>
  <si>
    <t>Amedee Army Air Field</t>
  </si>
  <si>
    <t>Herlong</t>
  </si>
  <si>
    <t>AHC</t>
  </si>
  <si>
    <t>-120.1529999, 40.26620102</t>
  </si>
  <si>
    <t>KAHH</t>
  </si>
  <si>
    <t>Amery Municipal Airport</t>
  </si>
  <si>
    <t>Amery</t>
  </si>
  <si>
    <t>AHH</t>
  </si>
  <si>
    <t>-92.37539672850001, 45.2811012268</t>
  </si>
  <si>
    <t>KAHN</t>
  </si>
  <si>
    <t>Athens Ben Epps Airport</t>
  </si>
  <si>
    <t>AHN</t>
  </si>
  <si>
    <t>-83.32630157470703, 33.94860076904297</t>
  </si>
  <si>
    <t>KAIA</t>
  </si>
  <si>
    <t>Alliance Municipal Airport</t>
  </si>
  <si>
    <t>AIA</t>
  </si>
  <si>
    <t>-102.804000854, 42.0531997681</t>
  </si>
  <si>
    <t>KAID</t>
  </si>
  <si>
    <t>Anderson Municipal Darlington Field</t>
  </si>
  <si>
    <t>AID</t>
  </si>
  <si>
    <t>-85.6129989624, 40.10860061649999</t>
  </si>
  <si>
    <t>KAIK</t>
  </si>
  <si>
    <t>Aiken Regional Airport</t>
  </si>
  <si>
    <t>AIK</t>
  </si>
  <si>
    <t>-81.684998, 33.649399</t>
  </si>
  <si>
    <t>KAIO</t>
  </si>
  <si>
    <t>Atlantic Municipal Airport</t>
  </si>
  <si>
    <t>-95.04689789, 41.40729904</t>
  </si>
  <si>
    <t>AIT</t>
  </si>
  <si>
    <t>KAIV</t>
  </si>
  <si>
    <t>George Downer Airport</t>
  </si>
  <si>
    <t>Aliceville</t>
  </si>
  <si>
    <t>AIV</t>
  </si>
  <si>
    <t>-88.1978, 33.106499</t>
  </si>
  <si>
    <t>KAIY</t>
  </si>
  <si>
    <t>Atlantic City Municipal Bader Field</t>
  </si>
  <si>
    <t>AIY</t>
  </si>
  <si>
    <t>-74.4561004639, 39.3600006104</t>
  </si>
  <si>
    <t>KAIZ</t>
  </si>
  <si>
    <t>Lee C Fine Memorial Airport</t>
  </si>
  <si>
    <t>Kaiser Lake Ozark</t>
  </si>
  <si>
    <t>AIZ</t>
  </si>
  <si>
    <t>-92.54949951170002, 38.0960006714</t>
  </si>
  <si>
    <t>KAR</t>
  </si>
  <si>
    <t>AKH</t>
  </si>
  <si>
    <t>KAKO</t>
  </si>
  <si>
    <t>Colorado Plains Regional Airport</t>
  </si>
  <si>
    <t>AKO</t>
  </si>
  <si>
    <t>-103.222000122, 40.1755981445</t>
  </si>
  <si>
    <t>KAKR</t>
  </si>
  <si>
    <t>Akron Fulton International Airport</t>
  </si>
  <si>
    <t>AKC</t>
  </si>
  <si>
    <t>-81.4669036865, 41.0374984741</t>
  </si>
  <si>
    <t>KALB</t>
  </si>
  <si>
    <t>Albany International Airport</t>
  </si>
  <si>
    <t>ALB</t>
  </si>
  <si>
    <t>-73.80169677734375, 42.74829864501953</t>
  </si>
  <si>
    <t>KALI</t>
  </si>
  <si>
    <t>Alice International Airport</t>
  </si>
  <si>
    <t>Alice</t>
  </si>
  <si>
    <t>ALI</t>
  </si>
  <si>
    <t>-98.02690124510002, 27.740900039699998</t>
  </si>
  <si>
    <t>KALM</t>
  </si>
  <si>
    <t>Alamogordo White Sands Regional Airport</t>
  </si>
  <si>
    <t>ALM</t>
  </si>
  <si>
    <t>-105.990997314, 32.8399009705</t>
  </si>
  <si>
    <t>KALN</t>
  </si>
  <si>
    <t>St Louis Regional Airport</t>
  </si>
  <si>
    <t>Alton/St Louis</t>
  </si>
  <si>
    <t>ALN</t>
  </si>
  <si>
    <t>-90.0459976196, 38.89030075069999</t>
  </si>
  <si>
    <t>KALO</t>
  </si>
  <si>
    <t>Waterloo Regional Airport</t>
  </si>
  <si>
    <t>ALO</t>
  </si>
  <si>
    <t>-92.40029907226562, 42.557098388671875</t>
  </si>
  <si>
    <t>KALS</t>
  </si>
  <si>
    <t>San Luis Valley Regional Bergman Field</t>
  </si>
  <si>
    <t>Alamosa</t>
  </si>
  <si>
    <t>ALS</t>
  </si>
  <si>
    <t>-105.866997, 37.434898</t>
  </si>
  <si>
    <t>KALW</t>
  </si>
  <si>
    <t>Walla Walla Regional Airport</t>
  </si>
  <si>
    <t>ALW</t>
  </si>
  <si>
    <t>-118.288002, 46.09489822</t>
  </si>
  <si>
    <t>KALX</t>
  </si>
  <si>
    <t>Thomas C Russell Field</t>
  </si>
  <si>
    <t>Alexander City</t>
  </si>
  <si>
    <t>ALX</t>
  </si>
  <si>
    <t>-85.9629974365, 32.914699554399995</t>
  </si>
  <si>
    <t>KAMA</t>
  </si>
  <si>
    <t>Rick Husband Amarillo International Airport</t>
  </si>
  <si>
    <t>-101.706001, 35.219398</t>
  </si>
  <si>
    <t>KAMN</t>
  </si>
  <si>
    <t>Gratiot Community Airport</t>
  </si>
  <si>
    <t>AMN</t>
  </si>
  <si>
    <t>-84.68800354, 43.322101593</t>
  </si>
  <si>
    <t>AMT</t>
  </si>
  <si>
    <t>KAMW</t>
  </si>
  <si>
    <t>Ames Municipal Airport</t>
  </si>
  <si>
    <t>Ames</t>
  </si>
  <si>
    <t>AMW</t>
  </si>
  <si>
    <t>-93.621803, 41.992001</t>
  </si>
  <si>
    <t>KANB</t>
  </si>
  <si>
    <t>Anniston Regional Airport</t>
  </si>
  <si>
    <t>-85.8581, 33.5882</t>
  </si>
  <si>
    <t>KAND</t>
  </si>
  <si>
    <t>Anderson Regional Airport</t>
  </si>
  <si>
    <t>AND</t>
  </si>
  <si>
    <t>-82.70939636230001, 34.4945983887</t>
  </si>
  <si>
    <t>ANE</t>
  </si>
  <si>
    <t>KANK</t>
  </si>
  <si>
    <t>Salida Airport Harriett Alexander Field</t>
  </si>
  <si>
    <t>ANK</t>
  </si>
  <si>
    <t>-106.049004, 38.5383</t>
  </si>
  <si>
    <t>KANP</t>
  </si>
  <si>
    <t>Lee Airport</t>
  </si>
  <si>
    <t>ANP</t>
  </si>
  <si>
    <t>-76.568398, 38.942902</t>
  </si>
  <si>
    <t>KANQ</t>
  </si>
  <si>
    <t>Tri State Steuben County Airport</t>
  </si>
  <si>
    <t>ANQ</t>
  </si>
  <si>
    <t>-85.083504, 41.639702</t>
  </si>
  <si>
    <t>KANW</t>
  </si>
  <si>
    <t>Ainsworth Regional Airport</t>
  </si>
  <si>
    <t>Ainsworth</t>
  </si>
  <si>
    <t>ANW</t>
  </si>
  <si>
    <t>-99.992995, 42.579201</t>
  </si>
  <si>
    <t>KANY</t>
  </si>
  <si>
    <t>Anthony Municipal Airport</t>
  </si>
  <si>
    <t>ANY</t>
  </si>
  <si>
    <t>-98.079597, 37.158501</t>
  </si>
  <si>
    <t>KAOH</t>
  </si>
  <si>
    <t>Lima Allen County Airport</t>
  </si>
  <si>
    <t>AOH</t>
  </si>
  <si>
    <t>-84.026703, 40.706902</t>
  </si>
  <si>
    <t>KAOO</t>
  </si>
  <si>
    <t>Altoona Blair County Airport</t>
  </si>
  <si>
    <t>AOO</t>
  </si>
  <si>
    <t>-78.31999969, 40.29639816</t>
  </si>
  <si>
    <t>KAPA</t>
  </si>
  <si>
    <t>Centennial Airport</t>
  </si>
  <si>
    <t>-104.848999, 39.57009888</t>
  </si>
  <si>
    <t>KAPC</t>
  </si>
  <si>
    <t>Napa County Airport</t>
  </si>
  <si>
    <t>APC</t>
  </si>
  <si>
    <t>-122.280998, 38.2132</t>
  </si>
  <si>
    <t>KAPF</t>
  </si>
  <si>
    <t>Naples Municipal Airport</t>
  </si>
  <si>
    <t>APF</t>
  </si>
  <si>
    <t>-81.7752990723, 26.1525993347</t>
  </si>
  <si>
    <t>KAPG</t>
  </si>
  <si>
    <t>Phillips Army Air Field</t>
  </si>
  <si>
    <t>Aberdeen Proving Grounds(Aberdeen)</t>
  </si>
  <si>
    <t>APG</t>
  </si>
  <si>
    <t>-76.1688, 39.466202</t>
  </si>
  <si>
    <t>KAPH</t>
  </si>
  <si>
    <t>A P Hill AAF (Fort A P Hill) Airport</t>
  </si>
  <si>
    <t>Fort A. P. Hill</t>
  </si>
  <si>
    <t>APH</t>
  </si>
  <si>
    <t>-77.318298, 38.068902</t>
  </si>
  <si>
    <t>KAPN</t>
  </si>
  <si>
    <t>Alpena County Regional Airport</t>
  </si>
  <si>
    <t>APN</t>
  </si>
  <si>
    <t>-83.56030273, 45.0780983</t>
  </si>
  <si>
    <t>KAPT</t>
  </si>
  <si>
    <t>Marion County Brown Field</t>
  </si>
  <si>
    <t>-85.585297, 35.060699</t>
  </si>
  <si>
    <t>KAPV</t>
  </si>
  <si>
    <t>Apple Valley Airport</t>
  </si>
  <si>
    <t>APV</t>
  </si>
  <si>
    <t>-117.185997009, 34.575298309299995</t>
  </si>
  <si>
    <t>APY</t>
  </si>
  <si>
    <t>Kamulai Airport</t>
  </si>
  <si>
    <t>Kamulai Mission</t>
  </si>
  <si>
    <t>AYKH</t>
  </si>
  <si>
    <t>KML</t>
  </si>
  <si>
    <t>146.834, -8.150694444440001</t>
  </si>
  <si>
    <t>Appleton</t>
  </si>
  <si>
    <t>AQP</t>
  </si>
  <si>
    <t>KARA</t>
  </si>
  <si>
    <t>Acadiana Regional Airport</t>
  </si>
  <si>
    <t>ARA</t>
  </si>
  <si>
    <t>-91.883904, 30.0378</t>
  </si>
  <si>
    <t>KARB</t>
  </si>
  <si>
    <t>Ann Arbor Municipal Airport</t>
  </si>
  <si>
    <t>-83.74559783939999, 42.2229995728</t>
  </si>
  <si>
    <t>KARG</t>
  </si>
  <si>
    <t>Walnut Ridge Regional Airport</t>
  </si>
  <si>
    <t>ARG</t>
  </si>
  <si>
    <t>-90.925111, 36.124667</t>
  </si>
  <si>
    <t>KARM</t>
  </si>
  <si>
    <t>Wharton Regional Airport</t>
  </si>
  <si>
    <t>WHT</t>
  </si>
  <si>
    <t>ARM</t>
  </si>
  <si>
    <t>-96.1544036865, 29.254299163800003</t>
  </si>
  <si>
    <t>KARR</t>
  </si>
  <si>
    <t>Aurora Municipal Airport</t>
  </si>
  <si>
    <t>Chicago/Aurora</t>
  </si>
  <si>
    <t>AUZ</t>
  </si>
  <si>
    <t>ARR</t>
  </si>
  <si>
    <t>-88.47570037839999, 41.771900177</t>
  </si>
  <si>
    <t>KART</t>
  </si>
  <si>
    <t>Watertown International Airport</t>
  </si>
  <si>
    <t>ART</t>
  </si>
  <si>
    <t>-76.02169799804688, 43.99190139770508</t>
  </si>
  <si>
    <t>KARV</t>
  </si>
  <si>
    <t>Lakeland-Noble F. Lee Memorial field</t>
  </si>
  <si>
    <t>Minocqua-Woodruff</t>
  </si>
  <si>
    <t>ARV</t>
  </si>
  <si>
    <t>-89.73090363, 45.92789841</t>
  </si>
  <si>
    <t>KARW</t>
  </si>
  <si>
    <t>Beaufort County Airport</t>
  </si>
  <si>
    <t>BFT</t>
  </si>
  <si>
    <t>ARW</t>
  </si>
  <si>
    <t>-80.6343994141, 32.4122009277</t>
  </si>
  <si>
    <t>ASD</t>
  </si>
  <si>
    <t>KASE</t>
  </si>
  <si>
    <t>Aspen-Pitkin Co/Sardy Field</t>
  </si>
  <si>
    <t>-106.8690033, 39.22320175</t>
  </si>
  <si>
    <t>KASG</t>
  </si>
  <si>
    <t>Springdale Municipal Airport</t>
  </si>
  <si>
    <t>SPZ</t>
  </si>
  <si>
    <t>ASG</t>
  </si>
  <si>
    <t>-94.1193008423, 36.176399231</t>
  </si>
  <si>
    <t>KASH</t>
  </si>
  <si>
    <t>Boire Field</t>
  </si>
  <si>
    <t>ASH</t>
  </si>
  <si>
    <t>-71.51480102539999, 42.7817001343</t>
  </si>
  <si>
    <t>ASJ</t>
  </si>
  <si>
    <t>KASL</t>
  </si>
  <si>
    <t>ASL</t>
  </si>
  <si>
    <t>-94.307800293, 32.5205001831</t>
  </si>
  <si>
    <t>KASN</t>
  </si>
  <si>
    <t>Talladega Municipal Airport</t>
  </si>
  <si>
    <t>ASN</t>
  </si>
  <si>
    <t>-86.05090332030001, 33.569900512699995</t>
  </si>
  <si>
    <t>KAST</t>
  </si>
  <si>
    <t>Astoria Regional Airport</t>
  </si>
  <si>
    <t>AST</t>
  </si>
  <si>
    <t>-123.878997803, 46.158000946</t>
  </si>
  <si>
    <t>KASX</t>
  </si>
  <si>
    <t>John F Kennedy Memorial Airport</t>
  </si>
  <si>
    <t>ASX</t>
  </si>
  <si>
    <t>-90.91899872, 46.54850006</t>
  </si>
  <si>
    <t>KASY</t>
  </si>
  <si>
    <t>Ashley Municipal Airport</t>
  </si>
  <si>
    <t>Ashley</t>
  </si>
  <si>
    <t>ASY</t>
  </si>
  <si>
    <t>-99.3526000977, 46.0238990784</t>
  </si>
  <si>
    <t>ATA</t>
  </si>
  <si>
    <t>KATL</t>
  </si>
  <si>
    <t>Hartsfield Jackson Atlanta International Airport</t>
  </si>
  <si>
    <t>ATL</t>
  </si>
  <si>
    <t>-84.428101, 33.6367</t>
  </si>
  <si>
    <t>KATS</t>
  </si>
  <si>
    <t>Artesia Municipal Airport</t>
  </si>
  <si>
    <t>ATS</t>
  </si>
  <si>
    <t>-104.468002319, 32.8525009155</t>
  </si>
  <si>
    <t>KATW</t>
  </si>
  <si>
    <t>Appleton International Airport</t>
  </si>
  <si>
    <t>ATW</t>
  </si>
  <si>
    <t>-88.5190963745, 44.258098602299995</t>
  </si>
  <si>
    <t>KATY</t>
  </si>
  <si>
    <t>Watertown Regional Airport</t>
  </si>
  <si>
    <t>ATY</t>
  </si>
  <si>
    <t>-97.15470123, 44.91400146</t>
  </si>
  <si>
    <t>KAUG</t>
  </si>
  <si>
    <t>Augusta State Airport</t>
  </si>
  <si>
    <t>AUG</t>
  </si>
  <si>
    <t>-69.7973022461, 44.320598602299995</t>
  </si>
  <si>
    <t>AUH</t>
  </si>
  <si>
    <t>KAUM</t>
  </si>
  <si>
    <t>Austin Municipal Airport</t>
  </si>
  <si>
    <t>AUM</t>
  </si>
  <si>
    <t>-92.93340302, 43.66500092</t>
  </si>
  <si>
    <t>KAUN</t>
  </si>
  <si>
    <t>Auburn Municipal Airport</t>
  </si>
  <si>
    <t>-121.0820007, 38.95479965</t>
  </si>
  <si>
    <t>KAUO</t>
  </si>
  <si>
    <t>Auburn University Regional Airport</t>
  </si>
  <si>
    <t>AUO</t>
  </si>
  <si>
    <t>-85.433998, 32.615101</t>
  </si>
  <si>
    <t>KAUS</t>
  </si>
  <si>
    <t>Austin Bergstrom International Airport</t>
  </si>
  <si>
    <t>-97.6698989868164, 30.194499969482422</t>
  </si>
  <si>
    <t>KAUW</t>
  </si>
  <si>
    <t>Wausau Downtown Airport</t>
  </si>
  <si>
    <t>AUW</t>
  </si>
  <si>
    <t>-89.6266021729, 44.9262008667</t>
  </si>
  <si>
    <t>AVK</t>
  </si>
  <si>
    <t>KAVL</t>
  </si>
  <si>
    <t>Asheville Regional Airport</t>
  </si>
  <si>
    <t>Asheville</t>
  </si>
  <si>
    <t>-82.541801, 35.436199</t>
  </si>
  <si>
    <t>KAVO</t>
  </si>
  <si>
    <t>Avon Park Executive Airport</t>
  </si>
  <si>
    <t>AVO</t>
  </si>
  <si>
    <t>-81.52780151, 27.59119987</t>
  </si>
  <si>
    <t>KAVP</t>
  </si>
  <si>
    <t>Wilkes Barre Scranton International Airport</t>
  </si>
  <si>
    <t>Wilkes-Barre/Scranton</t>
  </si>
  <si>
    <t>AVP</t>
  </si>
  <si>
    <t>-75.72339630130001, 41.338500976599995</t>
  </si>
  <si>
    <t>KAVQ</t>
  </si>
  <si>
    <t>Marana Regional Airport</t>
  </si>
  <si>
    <t>AVW</t>
  </si>
  <si>
    <t>AVQ</t>
  </si>
  <si>
    <t>-111.218002319, 32.4095993042</t>
  </si>
  <si>
    <t>KAVX</t>
  </si>
  <si>
    <t>Catalina Airport</t>
  </si>
  <si>
    <t>Avalon</t>
  </si>
  <si>
    <t>AVX</t>
  </si>
  <si>
    <t>-118.416, 33.4049</t>
  </si>
  <si>
    <t>KAWM</t>
  </si>
  <si>
    <t>West Memphis Municipal Airport</t>
  </si>
  <si>
    <t>AWM</t>
  </si>
  <si>
    <t>-90.2343978882, 35.1351013184</t>
  </si>
  <si>
    <t>KAXA</t>
  </si>
  <si>
    <t>Algona Municipal Airport</t>
  </si>
  <si>
    <t>Algona</t>
  </si>
  <si>
    <t>AXG</t>
  </si>
  <si>
    <t>AXA</t>
  </si>
  <si>
    <t>-94.2720031738, 43.0778999329</t>
  </si>
  <si>
    <t>KAXN</t>
  </si>
  <si>
    <t>Chandler Field</t>
  </si>
  <si>
    <t>AXN</t>
  </si>
  <si>
    <t>-95.39469909670001, 45.8662986755</t>
  </si>
  <si>
    <t>KAXS</t>
  </si>
  <si>
    <t>Altus Quartz Mountain Regional Airport</t>
  </si>
  <si>
    <t>AXS</t>
  </si>
  <si>
    <t>-99.3385, 34.697952</t>
  </si>
  <si>
    <t>KAXV</t>
  </si>
  <si>
    <t>Neil Armstrong Airport</t>
  </si>
  <si>
    <t>Wapakoneta</t>
  </si>
  <si>
    <t>AXV</t>
  </si>
  <si>
    <t>-84.29889679, 40.49340057</t>
  </si>
  <si>
    <t>KAXX</t>
  </si>
  <si>
    <t>Angel Fire Airport</t>
  </si>
  <si>
    <t>Angel Fire</t>
  </si>
  <si>
    <t>AXX</t>
  </si>
  <si>
    <t>-105.290000916, 36.422000885</t>
  </si>
  <si>
    <t>KAYE</t>
  </si>
  <si>
    <t>Ft Devens Moore Army Air Field</t>
  </si>
  <si>
    <t>AYE</t>
  </si>
  <si>
    <t>-71.60279846191406, 42.56999969482422</t>
  </si>
  <si>
    <t>KAYS</t>
  </si>
  <si>
    <t>Waycross Ware County Airport</t>
  </si>
  <si>
    <t>AYS</t>
  </si>
  <si>
    <t>-82.39550018310001, 31.2490997314</t>
  </si>
  <si>
    <t>KAYX</t>
  </si>
  <si>
    <t>Arnold Air Force Base</t>
  </si>
  <si>
    <t>TUH</t>
  </si>
  <si>
    <t>AYX</t>
  </si>
  <si>
    <t>-86.08580017, 35.39260101</t>
  </si>
  <si>
    <t>KAZO</t>
  </si>
  <si>
    <t>Kalamazoo Battle Creek International Airport</t>
  </si>
  <si>
    <t>AZO</t>
  </si>
  <si>
    <t>-85.5521011352539, 42.234901428222656</t>
  </si>
  <si>
    <t>KBAB</t>
  </si>
  <si>
    <t>Beale Air Force Base</t>
  </si>
  <si>
    <t>BAB</t>
  </si>
  <si>
    <t>-121.43699646, 39.136100769</t>
  </si>
  <si>
    <t>KBAD</t>
  </si>
  <si>
    <t>Barksdale Air Force Base</t>
  </si>
  <si>
    <t>-93.6626968384, 32.5018005371</t>
  </si>
  <si>
    <t>KBAF</t>
  </si>
  <si>
    <t>Westfield-Barnes Regional Airport</t>
  </si>
  <si>
    <t>Westfield/Springfield</t>
  </si>
  <si>
    <t>BAF</t>
  </si>
  <si>
    <t>-72.715599, 42.157799</t>
  </si>
  <si>
    <t>KBAK</t>
  </si>
  <si>
    <t>CLU</t>
  </si>
  <si>
    <t>-85.8963012695, 39.2619018555</t>
  </si>
  <si>
    <t>KBAM</t>
  </si>
  <si>
    <t>Battle Mountain Airport</t>
  </si>
  <si>
    <t>-116.874000549, 40.598999023400005</t>
  </si>
  <si>
    <t>BAZ</t>
  </si>
  <si>
    <t>KBBB</t>
  </si>
  <si>
    <t>Benson Municipal Airport</t>
  </si>
  <si>
    <t>BBB</t>
  </si>
  <si>
    <t>-95.6505966187, 45.331901550299996</t>
  </si>
  <si>
    <t>KBBD</t>
  </si>
  <si>
    <t>BBD</t>
  </si>
  <si>
    <t>-99.3238983154, 31.1793003082</t>
  </si>
  <si>
    <t>KBBP</t>
  </si>
  <si>
    <t>Marlboro County Jetport H.E. Avent Field</t>
  </si>
  <si>
    <t>Bennettsville</t>
  </si>
  <si>
    <t>BTN</t>
  </si>
  <si>
    <t>-79.73439789, 34.62170029</t>
  </si>
  <si>
    <t>KBBW</t>
  </si>
  <si>
    <t>Broken Bow Municipal Airport</t>
  </si>
  <si>
    <t>BBW</t>
  </si>
  <si>
    <t>-99.6421966553, 41.4365005493</t>
  </si>
  <si>
    <t>KBCB</t>
  </si>
  <si>
    <t>Virginia Tech Montgomery Executive Airport</t>
  </si>
  <si>
    <t>Blacksburg</t>
  </si>
  <si>
    <t>BCB</t>
  </si>
  <si>
    <t>-80.4077987671, 37.207599639899996</t>
  </si>
  <si>
    <t>KBCE</t>
  </si>
  <si>
    <t>Bryce Canyon Airport</t>
  </si>
  <si>
    <t>Bryce Canyon</t>
  </si>
  <si>
    <t>-112.144996643, 37.706401825</t>
  </si>
  <si>
    <t>BCK</t>
  </si>
  <si>
    <t>KBCT</t>
  </si>
  <si>
    <t>Boca Raton Airport</t>
  </si>
  <si>
    <t>BCT</t>
  </si>
  <si>
    <t>-80.1076965332, 26.3784999847</t>
  </si>
  <si>
    <t>KBDE</t>
  </si>
  <si>
    <t>Baudette International Airport</t>
  </si>
  <si>
    <t>BDE</t>
  </si>
  <si>
    <t>-94.612197876, 48.7284011841</t>
  </si>
  <si>
    <t>KBDG</t>
  </si>
  <si>
    <t>Blanding Municipal Airport</t>
  </si>
  <si>
    <t>Blanding</t>
  </si>
  <si>
    <t>BDG</t>
  </si>
  <si>
    <t>-109.4830017, 37.58330154</t>
  </si>
  <si>
    <t>BDJ</t>
  </si>
  <si>
    <t>KBDL</t>
  </si>
  <si>
    <t>Bradley International Airport</t>
  </si>
  <si>
    <t>BDL</t>
  </si>
  <si>
    <t>-72.68319702149999, 41.9388999939</t>
  </si>
  <si>
    <t>BDN</t>
  </si>
  <si>
    <t>BDQ</t>
  </si>
  <si>
    <t>KBDR</t>
  </si>
  <si>
    <t>Igor I Sikorsky Memorial Airport</t>
  </si>
  <si>
    <t>-73.1261978149414, 41.16350173950195</t>
  </si>
  <si>
    <t>KBDU</t>
  </si>
  <si>
    <t>Boulder Municipal Airport</t>
  </si>
  <si>
    <t>WBU</t>
  </si>
  <si>
    <t>-105.225997925, 40.0393981934</t>
  </si>
  <si>
    <t>KBE</t>
  </si>
  <si>
    <t>Bell Island Hot Springs Seaplane Base</t>
  </si>
  <si>
    <t>-131.572006226, 55.9291000366</t>
  </si>
  <si>
    <t>KBEC</t>
  </si>
  <si>
    <t>Beech Factory Airport</t>
  </si>
  <si>
    <t>BEC</t>
  </si>
  <si>
    <t>-97.21499633790002, 37.694499969499994</t>
  </si>
  <si>
    <t>KBED</t>
  </si>
  <si>
    <t>Laurence G Hanscom Field</t>
  </si>
  <si>
    <t>BED</t>
  </si>
  <si>
    <t>-71.28900146, 42.47000122</t>
  </si>
  <si>
    <t>KBEH</t>
  </si>
  <si>
    <t>Southwest Michigan Regional Airport</t>
  </si>
  <si>
    <t>Benton Harbor</t>
  </si>
  <si>
    <t>BEH</t>
  </si>
  <si>
    <t>-86.4284973145, 42.128601074200006</t>
  </si>
  <si>
    <t>BFA</t>
  </si>
  <si>
    <t>KBFD</t>
  </si>
  <si>
    <t>Bradford Regional Airport</t>
  </si>
  <si>
    <t>BFD</t>
  </si>
  <si>
    <t>-78.64009857177734, 41.8031005859375</t>
  </si>
  <si>
    <t>KBFF</t>
  </si>
  <si>
    <t>Western Neb. Rgnl/William B. Heilig Airport</t>
  </si>
  <si>
    <t>BFF</t>
  </si>
  <si>
    <t>-103.5960007, 41.87400055</t>
  </si>
  <si>
    <t>KBFI</t>
  </si>
  <si>
    <t>Boeing Field King County International Airport</t>
  </si>
  <si>
    <t>BFI</t>
  </si>
  <si>
    <t>-122.302001953125, 47.529998779296875</t>
  </si>
  <si>
    <t>BFK</t>
  </si>
  <si>
    <t>KBFL</t>
  </si>
  <si>
    <t>Meadows Field</t>
  </si>
  <si>
    <t>BFL</t>
  </si>
  <si>
    <t>-119.0569992, 35.43360138</t>
  </si>
  <si>
    <t>KBFM</t>
  </si>
  <si>
    <t>Mobile Downtown Airport</t>
  </si>
  <si>
    <t>BFM</t>
  </si>
  <si>
    <t>-88.06809997559999, 30.626800537100003</t>
  </si>
  <si>
    <t>KBFR</t>
  </si>
  <si>
    <t>Virgil I Grissom Municipal Airport</t>
  </si>
  <si>
    <t>BFR</t>
  </si>
  <si>
    <t>-86.44539642, 38.84000015</t>
  </si>
  <si>
    <t>KBGD</t>
  </si>
  <si>
    <t>Hutchinson County Airport</t>
  </si>
  <si>
    <t>Borger</t>
  </si>
  <si>
    <t>BGD</t>
  </si>
  <si>
    <t>-101.393997192, 35.700901031499995</t>
  </si>
  <si>
    <t>KBGE</t>
  </si>
  <si>
    <t>Decatur County Industrial Air Park</t>
  </si>
  <si>
    <t>BGE</t>
  </si>
  <si>
    <t>-84.63739777, 30.9715004</t>
  </si>
  <si>
    <t>KBGM</t>
  </si>
  <si>
    <t>Greater Binghamton/Edwin A Link field</t>
  </si>
  <si>
    <t>BGM</t>
  </si>
  <si>
    <t>-75.97979736, 42.20869827</t>
  </si>
  <si>
    <t>KBGR</t>
  </si>
  <si>
    <t>Bangor International Airport</t>
  </si>
  <si>
    <t>BGR</t>
  </si>
  <si>
    <t>-68.8281021118164, 44.80739974975586</t>
  </si>
  <si>
    <t>KBHB</t>
  </si>
  <si>
    <t>Hancock County-Bar Harbor Airport</t>
  </si>
  <si>
    <t>-68.3615036, 44.45000076</t>
  </si>
  <si>
    <t>BHC</t>
  </si>
  <si>
    <t>BHK</t>
  </si>
  <si>
    <t>KBHM</t>
  </si>
  <si>
    <t>Birmingham-Shuttlesworth International Airport</t>
  </si>
  <si>
    <t>BHM</t>
  </si>
  <si>
    <t>-86.75350189, 33.56290054</t>
  </si>
  <si>
    <t>KBID</t>
  </si>
  <si>
    <t>Block Island State Airport</t>
  </si>
  <si>
    <t>Block Island</t>
  </si>
  <si>
    <t>BID</t>
  </si>
  <si>
    <t>-71.577796936, 41.1680984497</t>
  </si>
  <si>
    <t>KBIE</t>
  </si>
  <si>
    <t>Beatrice Municipal Airport</t>
  </si>
  <si>
    <t>Beatrice</t>
  </si>
  <si>
    <t>BIE</t>
  </si>
  <si>
    <t>-96.75409698490002, 40.301300048799995</t>
  </si>
  <si>
    <t>KBIF</t>
  </si>
  <si>
    <t>Biggs Army Air Field (Fort Bliss)</t>
  </si>
  <si>
    <t>Fort Bliss/El Paso</t>
  </si>
  <si>
    <t>BIF</t>
  </si>
  <si>
    <t>-106.3799973, 31.84950066</t>
  </si>
  <si>
    <t>KBIH</t>
  </si>
  <si>
    <t>Eastern Sierra Regional Airport</t>
  </si>
  <si>
    <t>BIH</t>
  </si>
  <si>
    <t>-118.363998413, 37.3731002808</t>
  </si>
  <si>
    <t>KBIL</t>
  </si>
  <si>
    <t>Billings Logan International Airport</t>
  </si>
  <si>
    <t>BIL</t>
  </si>
  <si>
    <t>-108.54299926757812, 45.807701110839844</t>
  </si>
  <si>
    <t>KBIS</t>
  </si>
  <si>
    <t>Bismarck Municipal Airport</t>
  </si>
  <si>
    <t>BIS</t>
  </si>
  <si>
    <t>-100.74600219726562, 46.772701263427734</t>
  </si>
  <si>
    <t>KBIX</t>
  </si>
  <si>
    <t>Keesler Air Force Base</t>
  </si>
  <si>
    <t>Biloxi</t>
  </si>
  <si>
    <t>BIX</t>
  </si>
  <si>
    <t>-88.92440032959999, 30.4104003906</t>
  </si>
  <si>
    <t>KBJC</t>
  </si>
  <si>
    <t>Rocky Mountain Metropolitan Airport</t>
  </si>
  <si>
    <t>BJC</t>
  </si>
  <si>
    <t>-105.1169968, 39.90879822</t>
  </si>
  <si>
    <t>KBJI</t>
  </si>
  <si>
    <t>Bemidji Regional Airport</t>
  </si>
  <si>
    <t>BJI</t>
  </si>
  <si>
    <t>-94.93370056, 47.50939941</t>
  </si>
  <si>
    <t>KBJJ</t>
  </si>
  <si>
    <t>Wayne County Airport</t>
  </si>
  <si>
    <t>BJJ</t>
  </si>
  <si>
    <t>-81.88829803470001, 40.874801635699995</t>
  </si>
  <si>
    <t>KBKD</t>
  </si>
  <si>
    <t>Stephens County Airport</t>
  </si>
  <si>
    <t>BKD</t>
  </si>
  <si>
    <t>-98.89099884030001, 32.71900177</t>
  </si>
  <si>
    <t>KBKE</t>
  </si>
  <si>
    <t>Baker City Municipal Airport</t>
  </si>
  <si>
    <t>Baker City</t>
  </si>
  <si>
    <t>BKE</t>
  </si>
  <si>
    <t>-117.808998108, 44.837299346900004</t>
  </si>
  <si>
    <t>KBKF</t>
  </si>
  <si>
    <t>Buckley Air Force Base</t>
  </si>
  <si>
    <t>-104.751998901, 39.701698303200004</t>
  </si>
  <si>
    <t>KBKL</t>
  </si>
  <si>
    <t>Burke Lakefront Airport</t>
  </si>
  <si>
    <t>BKL</t>
  </si>
  <si>
    <t>-81.68329620361328, 41.51750183105469</t>
  </si>
  <si>
    <t>BKN</t>
  </si>
  <si>
    <t>BKS</t>
  </si>
  <si>
    <t>KBKT</t>
  </si>
  <si>
    <t>Allen C Perkinson Blackstone Army Air Field</t>
  </si>
  <si>
    <t>Blackstone</t>
  </si>
  <si>
    <t>BKT</t>
  </si>
  <si>
    <t>-77.9574966431, 37.0741996765</t>
  </si>
  <si>
    <t>KBKW</t>
  </si>
  <si>
    <t>Raleigh County Memorial Airport</t>
  </si>
  <si>
    <t>Beckley</t>
  </si>
  <si>
    <t>BKW</t>
  </si>
  <si>
    <t>-81.1241989136, 37.787300109899995</t>
  </si>
  <si>
    <t>KBKX</t>
  </si>
  <si>
    <t>Brookings Regional Airport</t>
  </si>
  <si>
    <t>BKX</t>
  </si>
  <si>
    <t>-96.816902, 44.304798</t>
  </si>
  <si>
    <t>KBLF</t>
  </si>
  <si>
    <t>Bluefield</t>
  </si>
  <si>
    <t>BLF</t>
  </si>
  <si>
    <t>-81.20770263671875, 37.295799255371094</t>
  </si>
  <si>
    <t>KBLH</t>
  </si>
  <si>
    <t>Blythe Airport</t>
  </si>
  <si>
    <t>BLH</t>
  </si>
  <si>
    <t>-114.717002869, 33.6192016602</t>
  </si>
  <si>
    <t>KBLI</t>
  </si>
  <si>
    <t>Bellingham International Airport</t>
  </si>
  <si>
    <t>BLI</t>
  </si>
  <si>
    <t>-122.53800201416016, 48.79280090332031</t>
  </si>
  <si>
    <t>KBLM</t>
  </si>
  <si>
    <t>Monmouth Executive Airport</t>
  </si>
  <si>
    <t>Belmar/Farmingdale</t>
  </si>
  <si>
    <t>-74.12490082, 40.18690109</t>
  </si>
  <si>
    <t>KBLU</t>
  </si>
  <si>
    <t>Blue Canyon Nyack Airport</t>
  </si>
  <si>
    <t>Emigrant Gap</t>
  </si>
  <si>
    <t>BLU</t>
  </si>
  <si>
    <t>-120.709999084, 39.2750015259</t>
  </si>
  <si>
    <t>KBLV</t>
  </si>
  <si>
    <t>Scott AFB/Midamerica Airport</t>
  </si>
  <si>
    <t>BLV</t>
  </si>
  <si>
    <t>-89.835197, 38.5452</t>
  </si>
  <si>
    <t>KBM</t>
  </si>
  <si>
    <t>Kabwum</t>
  </si>
  <si>
    <t>AYKB</t>
  </si>
  <si>
    <t>147.191472222, -6.15547222222</t>
  </si>
  <si>
    <t>KBMC</t>
  </si>
  <si>
    <t>Brigham City Regional Airport</t>
  </si>
  <si>
    <t>BMC</t>
  </si>
  <si>
    <t>-112.061996, 41.552399</t>
  </si>
  <si>
    <t>KBMG</t>
  </si>
  <si>
    <t>BMG</t>
  </si>
  <si>
    <t>-86.61669921875, 39.145999908447266</t>
  </si>
  <si>
    <t>KBMI</t>
  </si>
  <si>
    <t>Central Illinois Regional Airport at Bloomington-Normal</t>
  </si>
  <si>
    <t>Bloomington/Normal</t>
  </si>
  <si>
    <t>BMI</t>
  </si>
  <si>
    <t>-88.91590118, 40.47710037</t>
  </si>
  <si>
    <t>KBML</t>
  </si>
  <si>
    <t>Berlin Regional Airport</t>
  </si>
  <si>
    <t>-71.17590332, 44.57540131</t>
  </si>
  <si>
    <t>KBMT</t>
  </si>
  <si>
    <t>Beaumont Municipal Airport</t>
  </si>
  <si>
    <t>-94.215746, 30.070635</t>
  </si>
  <si>
    <t>KBNA</t>
  </si>
  <si>
    <t>Nashville International Airport</t>
  </si>
  <si>
    <t>BNA</t>
  </si>
  <si>
    <t>-86.6781997680664, 36.1245002746582</t>
  </si>
  <si>
    <t>KBNG</t>
  </si>
  <si>
    <t>Banning Municipal Airport</t>
  </si>
  <si>
    <t>BNG</t>
  </si>
  <si>
    <t>-116.850672, 33.922548</t>
  </si>
  <si>
    <t>KBNL</t>
  </si>
  <si>
    <t>Barnwell Regional Airport</t>
  </si>
  <si>
    <t>Barnwell</t>
  </si>
  <si>
    <t>BNL</t>
  </si>
  <si>
    <t>-81.38829803, 33.25780106</t>
  </si>
  <si>
    <t>KBNO</t>
  </si>
  <si>
    <t>Burns Municipal Airport</t>
  </si>
  <si>
    <t>BNO</t>
  </si>
  <si>
    <t>-118.955001831, 43.5918998718</t>
  </si>
  <si>
    <t>KBNW</t>
  </si>
  <si>
    <t>Boone Municipal Airport</t>
  </si>
  <si>
    <t>BNW</t>
  </si>
  <si>
    <t>-93.8476028442, 42.0495986938</t>
  </si>
  <si>
    <t>KBOI</t>
  </si>
  <si>
    <t>Boise Air Terminal/Gowen Field</t>
  </si>
  <si>
    <t>BOI</t>
  </si>
  <si>
    <t>-116.223, 43.5644</t>
  </si>
  <si>
    <t>KBOS</t>
  </si>
  <si>
    <t>General Edward Lawrence Logan International Airport</t>
  </si>
  <si>
    <t>-71.00520325, 42.36429977</t>
  </si>
  <si>
    <t>KBOW</t>
  </si>
  <si>
    <t>Bartow Executive Airport</t>
  </si>
  <si>
    <t>BOW</t>
  </si>
  <si>
    <t>-81.783401, 27.943399</t>
  </si>
  <si>
    <t>KBPG</t>
  </si>
  <si>
    <t>Big Spring Mc Mahon-Wrinkle Airport</t>
  </si>
  <si>
    <t>Big Spring</t>
  </si>
  <si>
    <t>BPG</t>
  </si>
  <si>
    <t>-101.522003, 32.212601</t>
  </si>
  <si>
    <t>KBPI</t>
  </si>
  <si>
    <t>Miley Memorial Field</t>
  </si>
  <si>
    <t>Big Piney</t>
  </si>
  <si>
    <t>BPI</t>
  </si>
  <si>
    <t>-110.1110001, 42.58509827</t>
  </si>
  <si>
    <t>KBPK</t>
  </si>
  <si>
    <t>Ozark Regional Airport</t>
  </si>
  <si>
    <t>WMH</t>
  </si>
  <si>
    <t>BPK</t>
  </si>
  <si>
    <t>-92.47049713130001, 36.3689002991</t>
  </si>
  <si>
    <t>KBPT</t>
  </si>
  <si>
    <t>Southeast Texas Regional Airport</t>
  </si>
  <si>
    <t>Beaumont/Port Arthur</t>
  </si>
  <si>
    <t>BPT</t>
  </si>
  <si>
    <t>-94.02069854736328, 29.9507999420166</t>
  </si>
  <si>
    <t>KBQK</t>
  </si>
  <si>
    <t>Brunswick Golden Isles Airport</t>
  </si>
  <si>
    <t>BQK</t>
  </si>
  <si>
    <t>-81.46649932861328, 31.258800506591797</t>
  </si>
  <si>
    <t>KBRD</t>
  </si>
  <si>
    <t>Brainerd Lakes Regional Airport</t>
  </si>
  <si>
    <t>Brainerd</t>
  </si>
  <si>
    <t>BRD</t>
  </si>
  <si>
    <t>-94.13809967, 46.39830017</t>
  </si>
  <si>
    <t>KBRL</t>
  </si>
  <si>
    <t>Southeast Iowa Regional Airport</t>
  </si>
  <si>
    <t>BRL</t>
  </si>
  <si>
    <t>-91.12550354003906, 40.783199310302734</t>
  </si>
  <si>
    <t>KBRO</t>
  </si>
  <si>
    <t>Brownsville South Padre Island International Airport</t>
  </si>
  <si>
    <t>BRO</t>
  </si>
  <si>
    <t>-97.4259033203125, 25.90679931640625</t>
  </si>
  <si>
    <t>KBRY</t>
  </si>
  <si>
    <t>Samuels Field</t>
  </si>
  <si>
    <t>BRY</t>
  </si>
  <si>
    <t>-85.4996032715, 37.8143005371</t>
  </si>
  <si>
    <t>KBTF</t>
  </si>
  <si>
    <t>Skypark Airport</t>
  </si>
  <si>
    <t>Bountiful</t>
  </si>
  <si>
    <t>BTF</t>
  </si>
  <si>
    <t>-111.927001953, 40.8694000244</t>
  </si>
  <si>
    <t>KBTL</t>
  </si>
  <si>
    <t>W K Kellogg Airport</t>
  </si>
  <si>
    <t>BTL</t>
  </si>
  <si>
    <t>-85.2515029907, 42.307300567599995</t>
  </si>
  <si>
    <t>KBTM</t>
  </si>
  <si>
    <t>Bert Mooney Airport</t>
  </si>
  <si>
    <t>BTM</t>
  </si>
  <si>
    <t>-112.49700164794922, 45.95479965209961</t>
  </si>
  <si>
    <t>KBTN</t>
  </si>
  <si>
    <t>Britton Municipal Airport</t>
  </si>
  <si>
    <t>Britton</t>
  </si>
  <si>
    <t>TTO</t>
  </si>
  <si>
    <t>-97.743103027344, 45.815200805664</t>
  </si>
  <si>
    <t>KBTP</t>
  </si>
  <si>
    <t>Pittsburgh/Butler Regional Airport</t>
  </si>
  <si>
    <t>BTP</t>
  </si>
  <si>
    <t>-79.949699, 40.776901</t>
  </si>
  <si>
    <t>KBTR</t>
  </si>
  <si>
    <t>Baton Rouge Metropolitan Airport</t>
  </si>
  <si>
    <t>-91.149597, 30.533199</t>
  </si>
  <si>
    <t>KBTV</t>
  </si>
  <si>
    <t>Burlington International Airport</t>
  </si>
  <si>
    <t>BTV</t>
  </si>
  <si>
    <t>-73.15329742429999, 44.471900939899996</t>
  </si>
  <si>
    <t>KBTY</t>
  </si>
  <si>
    <t>Beatty Airport</t>
  </si>
  <si>
    <t>BTY</t>
  </si>
  <si>
    <t>-116.787002563, 36.8610992432</t>
  </si>
  <si>
    <t>KBUB</t>
  </si>
  <si>
    <t>Cram Field</t>
  </si>
  <si>
    <t>Burwell</t>
  </si>
  <si>
    <t>BUB</t>
  </si>
  <si>
    <t>-99.14969635010002, 41.776699066199996</t>
  </si>
  <si>
    <t>KBUF</t>
  </si>
  <si>
    <t>Buffalo Niagara International Airport</t>
  </si>
  <si>
    <t>BUF</t>
  </si>
  <si>
    <t>-78.73220062, 42.94049835</t>
  </si>
  <si>
    <t>KBUM</t>
  </si>
  <si>
    <t>Butler Memorial Airport</t>
  </si>
  <si>
    <t>BUM</t>
  </si>
  <si>
    <t>-94.3401031494, 38.2897987366</t>
  </si>
  <si>
    <t>KBUR</t>
  </si>
  <si>
    <t>Bob Hope Airport</t>
  </si>
  <si>
    <t>BUR</t>
  </si>
  <si>
    <t>-118.35900115966797, 34.20069885253906</t>
  </si>
  <si>
    <t>BUU</t>
  </si>
  <si>
    <t>BUY</t>
  </si>
  <si>
    <t>KBVI</t>
  </si>
  <si>
    <t>Beaver County Airport</t>
  </si>
  <si>
    <t>Beaver Falls</t>
  </si>
  <si>
    <t>BFP</t>
  </si>
  <si>
    <t>BVI</t>
  </si>
  <si>
    <t>-80.39140319820001, 40.7724990845</t>
  </si>
  <si>
    <t>KBVO</t>
  </si>
  <si>
    <t>Bartlesville Municipal Airport</t>
  </si>
  <si>
    <t>BVO</t>
  </si>
  <si>
    <t>-96.01119995, 36.76250076</t>
  </si>
  <si>
    <t>KBVS</t>
  </si>
  <si>
    <t>Skagit Regional Airport</t>
  </si>
  <si>
    <t>Burlington/Mount Vernon</t>
  </si>
  <si>
    <t>MVW</t>
  </si>
  <si>
    <t>BVS</t>
  </si>
  <si>
    <t>-122.42099762, 48.4709014893</t>
  </si>
  <si>
    <t>KBVX</t>
  </si>
  <si>
    <t>Batesville Regional Airport</t>
  </si>
  <si>
    <t>BVX</t>
  </si>
  <si>
    <t>-91.64730072, 35.7262001</t>
  </si>
  <si>
    <t>KBVY</t>
  </si>
  <si>
    <t>Beverly Municipal Airport</t>
  </si>
  <si>
    <t>BVY</t>
  </si>
  <si>
    <t>-70.91649627689999, 42.584201812699995</t>
  </si>
  <si>
    <t>KBWC</t>
  </si>
  <si>
    <t>Brawley Municipal Airport</t>
  </si>
  <si>
    <t>BWC</t>
  </si>
  <si>
    <t>-115.5169983, 32.99290085</t>
  </si>
  <si>
    <t>KBWD</t>
  </si>
  <si>
    <t>Brownwood Regional Airport</t>
  </si>
  <si>
    <t>BWD</t>
  </si>
  <si>
    <t>-98.9564971924, 31.793600082399998</t>
  </si>
  <si>
    <t>KBWG</t>
  </si>
  <si>
    <t>Bowling Green Warren County Regional Airport</t>
  </si>
  <si>
    <t>BWG</t>
  </si>
  <si>
    <t>-86.41970062259999, 36.964500427199994</t>
  </si>
  <si>
    <t>KBWI</t>
  </si>
  <si>
    <t>Baltimore/Washington International Thurgood Marshall Airport</t>
  </si>
  <si>
    <t>-76.668297, 39.1754</t>
  </si>
  <si>
    <t>KBWP</t>
  </si>
  <si>
    <t>Harry Stern Airport</t>
  </si>
  <si>
    <t>Wahpeton</t>
  </si>
  <si>
    <t>WAH</t>
  </si>
  <si>
    <t>-96.6073989868, 46.2440986633</t>
  </si>
  <si>
    <t>KBWW</t>
  </si>
  <si>
    <t>Bowman Regional Airport</t>
  </si>
  <si>
    <t>BWM</t>
  </si>
  <si>
    <t>BWW</t>
  </si>
  <si>
    <t>-103.30075, 46.1655193</t>
  </si>
  <si>
    <t>KBXA</t>
  </si>
  <si>
    <t>George R Carr Memorial Air Field</t>
  </si>
  <si>
    <t>BXA</t>
  </si>
  <si>
    <t>-89.8649978638, 30.813699722299997</t>
  </si>
  <si>
    <t>BXG</t>
  </si>
  <si>
    <t>KBXK</t>
  </si>
  <si>
    <t>Buckeye Municipal Airport</t>
  </si>
  <si>
    <t>BXK</t>
  </si>
  <si>
    <t>-112.686317, 33.422397</t>
  </si>
  <si>
    <t>KBYG</t>
  </si>
  <si>
    <t>BYG</t>
  </si>
  <si>
    <t>-106.722000122, 44.381099700899995</t>
  </si>
  <si>
    <t>KBYH</t>
  </si>
  <si>
    <t>Arkansas International Airport</t>
  </si>
  <si>
    <t>BYH</t>
  </si>
  <si>
    <t>-89.94400024410001, 35.9642982483</t>
  </si>
  <si>
    <t>KBYI</t>
  </si>
  <si>
    <t>Burley Municipal Airport</t>
  </si>
  <si>
    <t>Burley</t>
  </si>
  <si>
    <t>BYI</t>
  </si>
  <si>
    <t>-113.772003174, 42.542598724399994</t>
  </si>
  <si>
    <t>KBYS</t>
  </si>
  <si>
    <t>Bicycle Lake Army Air Field</t>
  </si>
  <si>
    <t>Fort Irwin/Barstow</t>
  </si>
  <si>
    <t>BYS</t>
  </si>
  <si>
    <t>-116.629997253, 35.2804985046</t>
  </si>
  <si>
    <t>KBYY</t>
  </si>
  <si>
    <t>Bay City Municipal Airport</t>
  </si>
  <si>
    <t>BBC</t>
  </si>
  <si>
    <t>BYY</t>
  </si>
  <si>
    <t>-95.8635025024, 28.9733009338</t>
  </si>
  <si>
    <t>KBZN</t>
  </si>
  <si>
    <t>Gallatin Field</t>
  </si>
  <si>
    <t>BZN</t>
  </si>
  <si>
    <t>-111.1529999, 45.77750015</t>
  </si>
  <si>
    <t>KC02</t>
  </si>
  <si>
    <t>Grand Geneva Resort Airport</t>
  </si>
  <si>
    <t>XES</t>
  </si>
  <si>
    <t>C02</t>
  </si>
  <si>
    <t>-88.389603, 42.614899</t>
  </si>
  <si>
    <t>KC65</t>
  </si>
  <si>
    <t>C65</t>
  </si>
  <si>
    <t>PLY</t>
  </si>
  <si>
    <t>-86.300498962402, 41.365100860596</t>
  </si>
  <si>
    <t>KC80</t>
  </si>
  <si>
    <t>New Coalinga Municipal Airport</t>
  </si>
  <si>
    <t>C80</t>
  </si>
  <si>
    <t>-120.29399871826172, 36.16310119628906</t>
  </si>
  <si>
    <t>KCAD</t>
  </si>
  <si>
    <t>Wexford County Airport</t>
  </si>
  <si>
    <t>Cadillac</t>
  </si>
  <si>
    <t>CAD</t>
  </si>
  <si>
    <t>-85.4188995361, 44.2752990723</t>
  </si>
  <si>
    <t>KCAE</t>
  </si>
  <si>
    <t>Columbia Metropolitan Airport</t>
  </si>
  <si>
    <t>CAE</t>
  </si>
  <si>
    <t>-81.11949920654297, 33.93880081176758</t>
  </si>
  <si>
    <t>KCAG</t>
  </si>
  <si>
    <t>Craig Moffat Airport</t>
  </si>
  <si>
    <t>CIG</t>
  </si>
  <si>
    <t>CAG</t>
  </si>
  <si>
    <t>-107.522003174, 40.4952011108</t>
  </si>
  <si>
    <t>KCAK</t>
  </si>
  <si>
    <t>Akron Canton Regional Airport</t>
  </si>
  <si>
    <t>CAK</t>
  </si>
  <si>
    <t>-81.44219970703125, 40.916099548339844</t>
  </si>
  <si>
    <t>KCAO</t>
  </si>
  <si>
    <t>Clayton Municipal Airpark</t>
  </si>
  <si>
    <t>-103.166999817, 36.4462013245</t>
  </si>
  <si>
    <t>KCAR</t>
  </si>
  <si>
    <t>Caribou Municipal Airport</t>
  </si>
  <si>
    <t>Caribou</t>
  </si>
  <si>
    <t>CAR</t>
  </si>
  <si>
    <t>-68.0178985596, 46.871498107899995</t>
  </si>
  <si>
    <t>KCBE</t>
  </si>
  <si>
    <t>Greater Cumberland Regional Airport</t>
  </si>
  <si>
    <t>CBE</t>
  </si>
  <si>
    <t>-78.7609024048, 39.615398407</t>
  </si>
  <si>
    <t>KCBF</t>
  </si>
  <si>
    <t>Council Bluffs Municipal Airport</t>
  </si>
  <si>
    <t>CBF</t>
  </si>
  <si>
    <t>-95.760597229, 41.2592010498</t>
  </si>
  <si>
    <t>KCBK</t>
  </si>
  <si>
    <t>Shalz Field</t>
  </si>
  <si>
    <t>Colby</t>
  </si>
  <si>
    <t>CBK</t>
  </si>
  <si>
    <t>-101.0469971, 39.42750168</t>
  </si>
  <si>
    <t>KCBM</t>
  </si>
  <si>
    <t>Columbus Air Force Base</t>
  </si>
  <si>
    <t>CBM</t>
  </si>
  <si>
    <t>-88.44380187990001, 33.6437988281</t>
  </si>
  <si>
    <t>KCC</t>
  </si>
  <si>
    <t>Coffman Cove Seaplane Base</t>
  </si>
  <si>
    <t>Coffman Cove</t>
  </si>
  <si>
    <t>-132.841995239, 56.003200531</t>
  </si>
  <si>
    <t>Clinton Municipal Airport</t>
  </si>
  <si>
    <t>CCA</t>
  </si>
  <si>
    <t>KCCB</t>
  </si>
  <si>
    <t>Cable Airport</t>
  </si>
  <si>
    <t>CCB</t>
  </si>
  <si>
    <t>-117.68800354, 34.1115989685</t>
  </si>
  <si>
    <t>KCCR</t>
  </si>
  <si>
    <t>Buchanan Field</t>
  </si>
  <si>
    <t>-122.056999207, 37.9897003174</t>
  </si>
  <si>
    <t>KCCY</t>
  </si>
  <si>
    <t>Northeast Iowa Regional Airport</t>
  </si>
  <si>
    <t>CCY</t>
  </si>
  <si>
    <t>-92.6108016968, 43.0726013184</t>
  </si>
  <si>
    <t>KCDA</t>
  </si>
  <si>
    <t>Caledonia County Airport</t>
  </si>
  <si>
    <t>Lyndonville</t>
  </si>
  <si>
    <t>LLX</t>
  </si>
  <si>
    <t>-72.0179977417, 44.5690994263</t>
  </si>
  <si>
    <t>KCDC</t>
  </si>
  <si>
    <t>Cedar City Regional Airport</t>
  </si>
  <si>
    <t>Cedar City</t>
  </si>
  <si>
    <t>CDC</t>
  </si>
  <si>
    <t>-113.0989990234375, 37.70100021362305</t>
  </si>
  <si>
    <t>KCDH</t>
  </si>
  <si>
    <t>Harrell Field</t>
  </si>
  <si>
    <t>CDH</t>
  </si>
  <si>
    <t>-92.7633972168, 33.622798919699996</t>
  </si>
  <si>
    <t>KCDN</t>
  </si>
  <si>
    <t>Woodward Field</t>
  </si>
  <si>
    <t>CDN</t>
  </si>
  <si>
    <t>-80.56490325930001, 34.2835998535</t>
  </si>
  <si>
    <t>KCDR</t>
  </si>
  <si>
    <t>Chadron Municipal Airport</t>
  </si>
  <si>
    <t>CDR</t>
  </si>
  <si>
    <t>-103.095001221, 42.837600708</t>
  </si>
  <si>
    <t>KCDS</t>
  </si>
  <si>
    <t>Childress Municipal Airport</t>
  </si>
  <si>
    <t>Childress</t>
  </si>
  <si>
    <t>CDS</t>
  </si>
  <si>
    <t>-100.288002014, 34.4337997437</t>
  </si>
  <si>
    <t>KCDW</t>
  </si>
  <si>
    <t>Essex County Airport</t>
  </si>
  <si>
    <t>CDW</t>
  </si>
  <si>
    <t>-74.2814025879, 40.875198364300005</t>
  </si>
  <si>
    <t>KCEA</t>
  </si>
  <si>
    <t>Cessna Aircraft Field</t>
  </si>
  <si>
    <t>-97.2506027222, 37.648601532</t>
  </si>
  <si>
    <t>KCEC</t>
  </si>
  <si>
    <t>Jack Mc Namara Field Airport</t>
  </si>
  <si>
    <t>CEC</t>
  </si>
  <si>
    <t>-124.2369995, 41.78020096</t>
  </si>
  <si>
    <t>KCEF</t>
  </si>
  <si>
    <t>Westover ARB/Metropolitan Airport</t>
  </si>
  <si>
    <t>Springfield/Chicopee</t>
  </si>
  <si>
    <t>CEF</t>
  </si>
  <si>
    <t>-72.53479767, 42.19400024</t>
  </si>
  <si>
    <t>CEK</t>
  </si>
  <si>
    <t>KCEU</t>
  </si>
  <si>
    <t>Oconee County Regional Airport</t>
  </si>
  <si>
    <t>Clemson</t>
  </si>
  <si>
    <t>CEU</t>
  </si>
  <si>
    <t>-82.8864975, 34.6719017</t>
  </si>
  <si>
    <t>KCEV</t>
  </si>
  <si>
    <t>Mettel Field</t>
  </si>
  <si>
    <t>CEV</t>
  </si>
  <si>
    <t>-85.129699707, 39.6985015869</t>
  </si>
  <si>
    <t>KCEW</t>
  </si>
  <si>
    <t>Bob Sikes Airport</t>
  </si>
  <si>
    <t>CEW</t>
  </si>
  <si>
    <t>-86.522102356, 30.778799057</t>
  </si>
  <si>
    <t>KCEY</t>
  </si>
  <si>
    <t>Kyle Oakley Field</t>
  </si>
  <si>
    <t>CEY</t>
  </si>
  <si>
    <t>-88.37280273, 36.66460037</t>
  </si>
  <si>
    <t>KCEZ</t>
  </si>
  <si>
    <t>Cortez Municipal Airport</t>
  </si>
  <si>
    <t>CEZ</t>
  </si>
  <si>
    <t>-108.627998352, 37.3030014038</t>
  </si>
  <si>
    <t>KCFD</t>
  </si>
  <si>
    <t>Coulter Field</t>
  </si>
  <si>
    <t>CFD</t>
  </si>
  <si>
    <t>-96.3313980103, 30.715700149499998</t>
  </si>
  <si>
    <t>CFE</t>
  </si>
  <si>
    <t>KCFS</t>
  </si>
  <si>
    <t>Tuscola Area Airport</t>
  </si>
  <si>
    <t>Caro</t>
  </si>
  <si>
    <t>TZC</t>
  </si>
  <si>
    <t>CFS</t>
  </si>
  <si>
    <t>-83.445503234863, 43.458801269531</t>
  </si>
  <si>
    <t>KCFT</t>
  </si>
  <si>
    <t>Greenlee County Airport</t>
  </si>
  <si>
    <t>Clifton/Morenci</t>
  </si>
  <si>
    <t>CFT</t>
  </si>
  <si>
    <t>-109.211397, 32.957039</t>
  </si>
  <si>
    <t>KCFV</t>
  </si>
  <si>
    <t>Coffeyville Municipal Airport</t>
  </si>
  <si>
    <t>CFV</t>
  </si>
  <si>
    <t>-95.5718994141, 37.09400177</t>
  </si>
  <si>
    <t>KCG</t>
  </si>
  <si>
    <t>Chignik Fisheries Airport</t>
  </si>
  <si>
    <t>Chignik</t>
  </si>
  <si>
    <t>-158.589706, 56.317643</t>
  </si>
  <si>
    <t>KCGE</t>
  </si>
  <si>
    <t>Cambridge Dorchester Airport</t>
  </si>
  <si>
    <t>CGE</t>
  </si>
  <si>
    <t>-76.03040314, 38.53929901</t>
  </si>
  <si>
    <t>KCGF</t>
  </si>
  <si>
    <t>Cuyahoga County Airport</t>
  </si>
  <si>
    <t>CGF</t>
  </si>
  <si>
    <t>-81.4863967896, 41.5651016235</t>
  </si>
  <si>
    <t>KCGI</t>
  </si>
  <si>
    <t>Cape Girardeau Regional Airport</t>
  </si>
  <si>
    <t>Cape Girardeau</t>
  </si>
  <si>
    <t>CGI</t>
  </si>
  <si>
    <t>-89.57080078125, 37.22529983520508</t>
  </si>
  <si>
    <t>KCGS</t>
  </si>
  <si>
    <t>College Park Airport</t>
  </si>
  <si>
    <t>College Park</t>
  </si>
  <si>
    <t>CGS</t>
  </si>
  <si>
    <t>-76.9223022461, 38.9805984497</t>
  </si>
  <si>
    <t>KCGX</t>
  </si>
  <si>
    <t>Chicago Meigs Airport</t>
  </si>
  <si>
    <t>CGX</t>
  </si>
  <si>
    <t>-87.60790252685547, 41.85879898071289</t>
  </si>
  <si>
    <t>KCGZ</t>
  </si>
  <si>
    <t>Casa Grande Municipal Airport</t>
  </si>
  <si>
    <t>Casa Grande</t>
  </si>
  <si>
    <t>CGZ</t>
  </si>
  <si>
    <t>-111.766998, 32.954899</t>
  </si>
  <si>
    <t>KCHA</t>
  </si>
  <si>
    <t>Lovell Field</t>
  </si>
  <si>
    <t>-85.20379638671875, 35.035301208496094</t>
  </si>
  <si>
    <t>KCHK</t>
  </si>
  <si>
    <t>Chickasha Municipal Airport</t>
  </si>
  <si>
    <t>CHK</t>
  </si>
  <si>
    <t>-97.96769714, 35.09740067</t>
  </si>
  <si>
    <t>CHN</t>
  </si>
  <si>
    <t>KCHO</t>
  </si>
  <si>
    <t>Charlottesville Albemarle Airport</t>
  </si>
  <si>
    <t>-78.4529037475586, 38.13859939575195</t>
  </si>
  <si>
    <t>CHQ</t>
  </si>
  <si>
    <t>KCHS</t>
  </si>
  <si>
    <t>Charleston Air Force Base-International Airport</t>
  </si>
  <si>
    <t>CHS</t>
  </si>
  <si>
    <t>-80.04049683, 32.89860153</t>
  </si>
  <si>
    <t>KCIC</t>
  </si>
  <si>
    <t>Chico Municipal Airport</t>
  </si>
  <si>
    <t>CIC</t>
  </si>
  <si>
    <t>-121.8580017, 39.79539871</t>
  </si>
  <si>
    <t>KCID</t>
  </si>
  <si>
    <t>The Eastern Iowa Airport</t>
  </si>
  <si>
    <t>CID</t>
  </si>
  <si>
    <t>-91.71080017089844, 41.884700775146484</t>
  </si>
  <si>
    <t>KCIN</t>
  </si>
  <si>
    <t>Arthur N Neu Airport</t>
  </si>
  <si>
    <t>CIN</t>
  </si>
  <si>
    <t>-94.78900146480001, 42.0461997986</t>
  </si>
  <si>
    <t>KCIR</t>
  </si>
  <si>
    <t>Cairo Regional Airport</t>
  </si>
  <si>
    <t>CIR</t>
  </si>
  <si>
    <t>-89.2195968628, 37.0644989014</t>
  </si>
  <si>
    <t>KCIU</t>
  </si>
  <si>
    <t>Chippewa County International Airport</t>
  </si>
  <si>
    <t>CIU</t>
  </si>
  <si>
    <t>-84.47239685058594, 46.25080108642578</t>
  </si>
  <si>
    <t>KCKA</t>
  </si>
  <si>
    <t>Kegelman AF Aux Field</t>
  </si>
  <si>
    <t>CKA</t>
  </si>
  <si>
    <t>-98.1231002808, 36.7439002991</t>
  </si>
  <si>
    <t>KCKB</t>
  </si>
  <si>
    <t>North Central West Virginia Airport</t>
  </si>
  <si>
    <t>CKB</t>
  </si>
  <si>
    <t>-80.2281036377, 39.2966003418</t>
  </si>
  <si>
    <t>KCKC</t>
  </si>
  <si>
    <t>Grand Marais Cook County Airport</t>
  </si>
  <si>
    <t>GRM</t>
  </si>
  <si>
    <t>CKC</t>
  </si>
  <si>
    <t>-90.38289642330001, 47.8382987976</t>
  </si>
  <si>
    <t>CKI</t>
  </si>
  <si>
    <t>KCKM</t>
  </si>
  <si>
    <t>CKM</t>
  </si>
  <si>
    <t>-90.512298584, 34.2997016907</t>
  </si>
  <si>
    <t>KCKN</t>
  </si>
  <si>
    <t>Crookston Municipal Kirkwood Field</t>
  </si>
  <si>
    <t>Crookston</t>
  </si>
  <si>
    <t>CKN</t>
  </si>
  <si>
    <t>-96.62159729, 47.8417015076</t>
  </si>
  <si>
    <t>KCKV</t>
  </si>
  <si>
    <t>CKV</t>
  </si>
  <si>
    <t>-87.4150009155, 36.6218986511</t>
  </si>
  <si>
    <t>CKZ</t>
  </si>
  <si>
    <t>KCL</t>
  </si>
  <si>
    <t>Chignik Lagoon Airport</t>
  </si>
  <si>
    <t>Chignik Flats</t>
  </si>
  <si>
    <t>-158.5359955, 56.31119919</t>
  </si>
  <si>
    <t>KCLE</t>
  </si>
  <si>
    <t>Cleveland Hopkins International Airport</t>
  </si>
  <si>
    <t>-81.8498001099, 41.4117012024</t>
  </si>
  <si>
    <t>KCLI</t>
  </si>
  <si>
    <t>Clintonville Municipal Airport</t>
  </si>
  <si>
    <t>Clintonville</t>
  </si>
  <si>
    <t>-88.731300354, 44.613800048799995</t>
  </si>
  <si>
    <t>KCLK</t>
  </si>
  <si>
    <t>Clinton Regional Airport</t>
  </si>
  <si>
    <t>CLK</t>
  </si>
  <si>
    <t>-98.93270111, 35.53829956</t>
  </si>
  <si>
    <t>KCLL</t>
  </si>
  <si>
    <t>Easterwood Field</t>
  </si>
  <si>
    <t>CLL</t>
  </si>
  <si>
    <t>-96.36380005, 30.58860016</t>
  </si>
  <si>
    <t>KCLM</t>
  </si>
  <si>
    <t>William R Fairchild International Airport</t>
  </si>
  <si>
    <t>-123.5, 48.120201110839844</t>
  </si>
  <si>
    <t>KCLR</t>
  </si>
  <si>
    <t>Cliff Hatfield Memorial Airport</t>
  </si>
  <si>
    <t>Calipatria</t>
  </si>
  <si>
    <t>CLR</t>
  </si>
  <si>
    <t>-115.521003723, 33.131500244099996</t>
  </si>
  <si>
    <t>KCLS</t>
  </si>
  <si>
    <t>Chehalis Centralia Airport</t>
  </si>
  <si>
    <t>CLS</t>
  </si>
  <si>
    <t>-122.983001709, 46.676998138399995</t>
  </si>
  <si>
    <t>KCLT</t>
  </si>
  <si>
    <t>Charlotte Douglas International Airport</t>
  </si>
  <si>
    <t>CLT</t>
  </si>
  <si>
    <t>-80.94309997558594, 35.2140007019043</t>
  </si>
  <si>
    <t>KCLW</t>
  </si>
  <si>
    <t>Clearwater Air Park</t>
  </si>
  <si>
    <t>CLW</t>
  </si>
  <si>
    <t>-82.7586975098, 27.9766998291</t>
  </si>
  <si>
    <t>CMA</t>
  </si>
  <si>
    <t>KCMH</t>
  </si>
  <si>
    <t>John Glenn Columbus International Airport</t>
  </si>
  <si>
    <t>CMH</t>
  </si>
  <si>
    <t>-82.891899, 39.998001</t>
  </si>
  <si>
    <t>KCMI</t>
  </si>
  <si>
    <t>University of Illinois Willard Airport</t>
  </si>
  <si>
    <t>Champaign/Urbana</t>
  </si>
  <si>
    <t>CMI</t>
  </si>
  <si>
    <t>-88.27809906, 40.03919983</t>
  </si>
  <si>
    <t>CMR</t>
  </si>
  <si>
    <t>KCMX</t>
  </si>
  <si>
    <t>Houghton County Memorial Airport</t>
  </si>
  <si>
    <t>CMX</t>
  </si>
  <si>
    <t>-88.48909759521484, 47.168399810791016</t>
  </si>
  <si>
    <t>KCMY</t>
  </si>
  <si>
    <t>Sparta Fort Mc Coy Airport</t>
  </si>
  <si>
    <t>CMY</t>
  </si>
  <si>
    <t>-90.7379, 43.958302</t>
  </si>
  <si>
    <t>KCN</t>
  </si>
  <si>
    <t>Chernofski Harbor Seaplane Base</t>
  </si>
  <si>
    <t>Chernofski Harbor</t>
  </si>
  <si>
    <t>-167.52027154, 53.4028993416</t>
  </si>
  <si>
    <t>CNB</t>
  </si>
  <si>
    <t>CNC</t>
  </si>
  <si>
    <t>KCNH</t>
  </si>
  <si>
    <t>Claremont Municipal Airport</t>
  </si>
  <si>
    <t>Claremont</t>
  </si>
  <si>
    <t>CNH</t>
  </si>
  <si>
    <t>-72.36869812009999, 43.3703994751</t>
  </si>
  <si>
    <t>KCNK</t>
  </si>
  <si>
    <t>Blosser Municipal Airport</t>
  </si>
  <si>
    <t>CNK</t>
  </si>
  <si>
    <t>-97.6522979736, 39.549301147499996</t>
  </si>
  <si>
    <t>KCNM</t>
  </si>
  <si>
    <t>Cavern City Air Terminal</t>
  </si>
  <si>
    <t>CNM</t>
  </si>
  <si>
    <t>-104.26300048828125, 32.337501525878906</t>
  </si>
  <si>
    <t>KCNO</t>
  </si>
  <si>
    <t>Chino Airport</t>
  </si>
  <si>
    <t>Chino</t>
  </si>
  <si>
    <t>-117.637001, 33.97470093</t>
  </si>
  <si>
    <t>KCNU</t>
  </si>
  <si>
    <t>Chanute Martin Johnson Airport</t>
  </si>
  <si>
    <t>CNU</t>
  </si>
  <si>
    <t>-95.4850997925, 37.668800354</t>
  </si>
  <si>
    <t>KCNW</t>
  </si>
  <si>
    <t>TSTC Waco Airport</t>
  </si>
  <si>
    <t>CNW</t>
  </si>
  <si>
    <t>-97.0740966797, 31.637800216699997</t>
  </si>
  <si>
    <t>KCNY</t>
  </si>
  <si>
    <t>Canyonlands Field</t>
  </si>
  <si>
    <t>Moab</t>
  </si>
  <si>
    <t>CNY</t>
  </si>
  <si>
    <t>-109.7549973, 38.75500107</t>
  </si>
  <si>
    <t>KCOD</t>
  </si>
  <si>
    <t>Yellowstone Regional Airport</t>
  </si>
  <si>
    <t>COD</t>
  </si>
  <si>
    <t>-109.024002075, 44.520198822</t>
  </si>
  <si>
    <t>KCOE</t>
  </si>
  <si>
    <t>Coeur D'Alene - Pappy Boyington Field</t>
  </si>
  <si>
    <t>Coeur d'Alene</t>
  </si>
  <si>
    <t>COE</t>
  </si>
  <si>
    <t>-116.8199997, 47.77429962</t>
  </si>
  <si>
    <t>KCOF</t>
  </si>
  <si>
    <t>Patrick Air Force Base</t>
  </si>
  <si>
    <t>-80.6100997925, 28.2348995209</t>
  </si>
  <si>
    <t>KCOI</t>
  </si>
  <si>
    <t>Merritt Island Airport</t>
  </si>
  <si>
    <t>Merritt Island</t>
  </si>
  <si>
    <t>COI</t>
  </si>
  <si>
    <t>-80.6855010986, 28.341600418099997</t>
  </si>
  <si>
    <t>KCOM</t>
  </si>
  <si>
    <t>Coleman Municipal Airport</t>
  </si>
  <si>
    <t>-99.4036026001, 31.841100692699996</t>
  </si>
  <si>
    <t>KCON</t>
  </si>
  <si>
    <t>Concord Municipal Airport</t>
  </si>
  <si>
    <t>-71.50229645, 43.20270157</t>
  </si>
  <si>
    <t>COQ</t>
  </si>
  <si>
    <t>KCOS</t>
  </si>
  <si>
    <t>City of Colorado Springs Municipal Airport</t>
  </si>
  <si>
    <t>COS</t>
  </si>
  <si>
    <t>-104.700996, 38.805801</t>
  </si>
  <si>
    <t>KCOT</t>
  </si>
  <si>
    <t>Cotulla-La Salle County Airport</t>
  </si>
  <si>
    <t>COT</t>
  </si>
  <si>
    <t>-99.22029877, 28.45669937</t>
  </si>
  <si>
    <t>KCOU</t>
  </si>
  <si>
    <t>Columbia Regional Airport</t>
  </si>
  <si>
    <t>COU</t>
  </si>
  <si>
    <t>-92.219597, 38.8181</t>
  </si>
  <si>
    <t>CPC</t>
  </si>
  <si>
    <t>KCPM</t>
  </si>
  <si>
    <t>Compton Woodley Airport</t>
  </si>
  <si>
    <t>CPM</t>
  </si>
  <si>
    <t>-118.244003296, 33.8899993896</t>
  </si>
  <si>
    <t>KCPR</t>
  </si>
  <si>
    <t>Casper-Natrona County International Airport</t>
  </si>
  <si>
    <t>CPR</t>
  </si>
  <si>
    <t>-106.463997, 42.908001</t>
  </si>
  <si>
    <t>KCPS</t>
  </si>
  <si>
    <t>St Louis Downtown Airport</t>
  </si>
  <si>
    <t>Cahokia/St Louis</t>
  </si>
  <si>
    <t>CPS</t>
  </si>
  <si>
    <t>-90.1561965942, 38.570701599100005</t>
  </si>
  <si>
    <t>CPU</t>
  </si>
  <si>
    <t>Lakefield Airport</t>
  </si>
  <si>
    <t>CQA</t>
  </si>
  <si>
    <t>CQM</t>
  </si>
  <si>
    <t>KCQW</t>
  </si>
  <si>
    <t>Cheraw Municipal Airport/Lynch Bellinger Field</t>
  </si>
  <si>
    <t>Cheraw</t>
  </si>
  <si>
    <t>HCW</t>
  </si>
  <si>
    <t>CQW</t>
  </si>
  <si>
    <t>-79.95700073, 34.71289825</t>
  </si>
  <si>
    <t>KCR</t>
  </si>
  <si>
    <t>Colorado Creek Airport</t>
  </si>
  <si>
    <t>Colorado Creek</t>
  </si>
  <si>
    <t>-155.988998413, 63.5676994324</t>
  </si>
  <si>
    <t>KCRE</t>
  </si>
  <si>
    <t>Grand Strand Airport</t>
  </si>
  <si>
    <t>North Myrtle Beach</t>
  </si>
  <si>
    <t>CRE</t>
  </si>
  <si>
    <t>-78.72389984130001, 33.8116989136</t>
  </si>
  <si>
    <t>KCRG</t>
  </si>
  <si>
    <t>Jacksonville Executive at Craig Airport</t>
  </si>
  <si>
    <t>CRG</t>
  </si>
  <si>
    <t>-81.51439666750001, 30.3362998962</t>
  </si>
  <si>
    <t>KCRO</t>
  </si>
  <si>
    <t>Corcoran Airport</t>
  </si>
  <si>
    <t>CRO</t>
  </si>
  <si>
    <t>-119.595001, 36.102502</t>
  </si>
  <si>
    <t>KCRP</t>
  </si>
  <si>
    <t>Corpus Christi International Airport</t>
  </si>
  <si>
    <t>CRP</t>
  </si>
  <si>
    <t>-97.5011978149414, 27.77039909362793</t>
  </si>
  <si>
    <t>KCRQ</t>
  </si>
  <si>
    <t>Mc Clellan-Palomar Airport</t>
  </si>
  <si>
    <t>CRQ</t>
  </si>
  <si>
    <t>-117.2799988, 33.12829971</t>
  </si>
  <si>
    <t>KCRS</t>
  </si>
  <si>
    <t>C David Campbell Field Corsicana Municipal Airport</t>
  </si>
  <si>
    <t>CRS</t>
  </si>
  <si>
    <t>-96.4005966187, 32.0280990601</t>
  </si>
  <si>
    <t>KCRT</t>
  </si>
  <si>
    <t>Z M Jack Stell Field</t>
  </si>
  <si>
    <t>CRT</t>
  </si>
  <si>
    <t>-91.8802032471, 33.1782989502</t>
  </si>
  <si>
    <t>KCRW</t>
  </si>
  <si>
    <t>Yeager Airport</t>
  </si>
  <si>
    <t>CRW</t>
  </si>
  <si>
    <t>-81.59320068359375, 38.37310028076172</t>
  </si>
  <si>
    <t>KCRX</t>
  </si>
  <si>
    <t>Roscoe Turner Airport</t>
  </si>
  <si>
    <t>Corinth</t>
  </si>
  <si>
    <t>CRX</t>
  </si>
  <si>
    <t>-88.6035003662, 34.9150009155</t>
  </si>
  <si>
    <t>CRZ</t>
  </si>
  <si>
    <t>CSB</t>
  </si>
  <si>
    <t>KCSG</t>
  </si>
  <si>
    <t>Columbus Metropolitan Airport</t>
  </si>
  <si>
    <t>CSG</t>
  </si>
  <si>
    <t>-84.93890380859375, 32.516300201416016</t>
  </si>
  <si>
    <t>KCSM</t>
  </si>
  <si>
    <t>Clinton Sherman Airport</t>
  </si>
  <si>
    <t>CSM</t>
  </si>
  <si>
    <t>-99.20050048830001, 35.3398017883</t>
  </si>
  <si>
    <t>KCSQ</t>
  </si>
  <si>
    <t>Creston Municipal Airport</t>
  </si>
  <si>
    <t>-94.36329650879999, 41.021400451699996</t>
  </si>
  <si>
    <t>KCSV</t>
  </si>
  <si>
    <t>Crossville Memorial Whitson Field</t>
  </si>
  <si>
    <t>CSV</t>
  </si>
  <si>
    <t>-85.08499908450001, 35.9513015747</t>
  </si>
  <si>
    <t>KCTB</t>
  </si>
  <si>
    <t>Cut Bank International Airport</t>
  </si>
  <si>
    <t>Cut Bank</t>
  </si>
  <si>
    <t>CTB</t>
  </si>
  <si>
    <t>-112.375999451, 48.6083984375</t>
  </si>
  <si>
    <t>KCTY</t>
  </si>
  <si>
    <t>Cross City Airport</t>
  </si>
  <si>
    <t>Cross City</t>
  </si>
  <si>
    <t>CTY</t>
  </si>
  <si>
    <t>-83.10479736330001, 29.6354999542</t>
  </si>
  <si>
    <t>KCTZ</t>
  </si>
  <si>
    <t>Sampson County Airport</t>
  </si>
  <si>
    <t>CTZ</t>
  </si>
  <si>
    <t>-78.3646011353, 34.9756011963</t>
  </si>
  <si>
    <t>KCUB</t>
  </si>
  <si>
    <t>Jim Hamilton L.B. Owens Airport</t>
  </si>
  <si>
    <t>CUB</t>
  </si>
  <si>
    <t>-80.9952011108, 33.970500946</t>
  </si>
  <si>
    <t>KCUH</t>
  </si>
  <si>
    <t>Cushing Municipal Airport</t>
  </si>
  <si>
    <t>CUH</t>
  </si>
  <si>
    <t>-96.7731018066, 35.9499015808</t>
  </si>
  <si>
    <t>CUL</t>
  </si>
  <si>
    <t>CUT</t>
  </si>
  <si>
    <t>CVB</t>
  </si>
  <si>
    <t>KCVG</t>
  </si>
  <si>
    <t>Cincinnati Northern Kentucky International Airport</t>
  </si>
  <si>
    <t>Cincinnati / Covington</t>
  </si>
  <si>
    <t>-84.667801, 39.048801</t>
  </si>
  <si>
    <t>KCVK</t>
  </si>
  <si>
    <t>Sharp County Regional Airport</t>
  </si>
  <si>
    <t>Ash Flat</t>
  </si>
  <si>
    <t>CKK</t>
  </si>
  <si>
    <t>CVK</t>
  </si>
  <si>
    <t>-91.56259918, 36.26490021</t>
  </si>
  <si>
    <t>KCVN</t>
  </si>
  <si>
    <t>Clovis Municipal Airport</t>
  </si>
  <si>
    <t>CVN</t>
  </si>
  <si>
    <t>-103.07900238, 34.4250984192</t>
  </si>
  <si>
    <t>KCVO</t>
  </si>
  <si>
    <t>Corvallis Municipal Airport</t>
  </si>
  <si>
    <t>CVO</t>
  </si>
  <si>
    <t>-123.2900009, 44.49720001</t>
  </si>
  <si>
    <t>KCVS</t>
  </si>
  <si>
    <t>Cannon Air Force Base</t>
  </si>
  <si>
    <t>CVS</t>
  </si>
  <si>
    <t>-103.321998596, 34.3828010559</t>
  </si>
  <si>
    <t>KCWA</t>
  </si>
  <si>
    <t>Central Wisconsin Airport</t>
  </si>
  <si>
    <t>CWA</t>
  </si>
  <si>
    <t>-89.6668014526, 44.7775993347</t>
  </si>
  <si>
    <t>KCWC</t>
  </si>
  <si>
    <t>Kickapoo Downtown Airport</t>
  </si>
  <si>
    <t>KIP</t>
  </si>
  <si>
    <t>CWC</t>
  </si>
  <si>
    <t>-98.49040222, 33.85779953</t>
  </si>
  <si>
    <t>KCWF</t>
  </si>
  <si>
    <t>Chennault International Airport</t>
  </si>
  <si>
    <t>CWF</t>
  </si>
  <si>
    <t>-93.14320373540001, 30.2105998993</t>
  </si>
  <si>
    <t>KCWI</t>
  </si>
  <si>
    <t>CWI</t>
  </si>
  <si>
    <t>-90.3291015625, 41.8311004639</t>
  </si>
  <si>
    <t>White Mountain Airport</t>
  </si>
  <si>
    <t>KCXL</t>
  </si>
  <si>
    <t>Calexico International Airport</t>
  </si>
  <si>
    <t>CXL</t>
  </si>
  <si>
    <t>-115.513000488, 32.6694984436</t>
  </si>
  <si>
    <t>KCXO</t>
  </si>
  <si>
    <t>Conroe-North Houston Regional Airport</t>
  </si>
  <si>
    <t>CXO</t>
  </si>
  <si>
    <t>-95.414497, 30.351801</t>
  </si>
  <si>
    <t>KCXP</t>
  </si>
  <si>
    <t>Carson Airport</t>
  </si>
  <si>
    <t>CSN</t>
  </si>
  <si>
    <t>CXP</t>
  </si>
  <si>
    <t>-119.73400116, 39.192199707</t>
  </si>
  <si>
    <t>KCXY</t>
  </si>
  <si>
    <t>Capital City Airport</t>
  </si>
  <si>
    <t>HAR</t>
  </si>
  <si>
    <t>CXY</t>
  </si>
  <si>
    <t>-76.85150146480001, 40.2170982361</t>
  </si>
  <si>
    <t>CYO</t>
  </si>
  <si>
    <t>KCYS</t>
  </si>
  <si>
    <t>Cheyenne Regional Jerry Olson Field</t>
  </si>
  <si>
    <t>CYS</t>
  </si>
  <si>
    <t>-104.8119965, 41.15570068</t>
  </si>
  <si>
    <t>CYW</t>
  </si>
  <si>
    <t>KCZ</t>
  </si>
  <si>
    <t>Nankoku</t>
  </si>
  <si>
    <t>RJOK</t>
  </si>
  <si>
    <t>133.668938, 33.546259</t>
  </si>
  <si>
    <t>Tri Cities Airport</t>
  </si>
  <si>
    <t>KCZT</t>
  </si>
  <si>
    <t>Dimmit County Airport</t>
  </si>
  <si>
    <t>CZT</t>
  </si>
  <si>
    <t>-99.823600769, 28.522199630699998</t>
  </si>
  <si>
    <t>KD60</t>
  </si>
  <si>
    <t>Tioga Municipal Airport</t>
  </si>
  <si>
    <t>D60</t>
  </si>
  <si>
    <t>VEX</t>
  </si>
  <si>
    <t>-102.8980026, 48.38050079</t>
  </si>
  <si>
    <t>JTC</t>
  </si>
  <si>
    <t>KDAA</t>
  </si>
  <si>
    <t>Davison Army Air Field</t>
  </si>
  <si>
    <t>Fort Belvoir</t>
  </si>
  <si>
    <t>DAA</t>
  </si>
  <si>
    <t>-77.1809997559, 38.715000152600005</t>
  </si>
  <si>
    <t>KDAB</t>
  </si>
  <si>
    <t>Daytona Beach International Airport</t>
  </si>
  <si>
    <t>DAB</t>
  </si>
  <si>
    <t>-81.058098, 29.179899</t>
  </si>
  <si>
    <t>KDAG</t>
  </si>
  <si>
    <t>Barstow Daggett Airport</t>
  </si>
  <si>
    <t>Daggett</t>
  </si>
  <si>
    <t>-116.7870026, 34.85369873</t>
  </si>
  <si>
    <t>KDAL</t>
  </si>
  <si>
    <t>Dallas Love Field</t>
  </si>
  <si>
    <t>DAL</t>
  </si>
  <si>
    <t>-96.851799, 32.847099</t>
  </si>
  <si>
    <t>KDAN</t>
  </si>
  <si>
    <t>Danville Regional Airport</t>
  </si>
  <si>
    <t>DAN</t>
  </si>
  <si>
    <t>-79.33609771728516, 36.572898864746094</t>
  </si>
  <si>
    <t>KDAY</t>
  </si>
  <si>
    <t>James M Cox Dayton International Airport</t>
  </si>
  <si>
    <t>DAY</t>
  </si>
  <si>
    <t>-84.21939849853516, 39.902400970458984</t>
  </si>
  <si>
    <t>KDBN</t>
  </si>
  <si>
    <t>W H 'Bud' Barron Airport</t>
  </si>
  <si>
    <t>DBN</t>
  </si>
  <si>
    <t>-82.98529816, 32.56439972</t>
  </si>
  <si>
    <t>KDBQ</t>
  </si>
  <si>
    <t>Dubuque Regional Airport</t>
  </si>
  <si>
    <t>DBQ</t>
  </si>
  <si>
    <t>-90.70950317, 42.40200043</t>
  </si>
  <si>
    <t>KDCA</t>
  </si>
  <si>
    <t>Ronald Reagan Washington National Airport</t>
  </si>
  <si>
    <t>DCA</t>
  </si>
  <si>
    <t>-77.037697, 38.8521</t>
  </si>
  <si>
    <t>DCM</t>
  </si>
  <si>
    <t>KDCU</t>
  </si>
  <si>
    <t>Pryor Field Regional Airport</t>
  </si>
  <si>
    <t>DCU</t>
  </si>
  <si>
    <t>-86.94539642330001, 34.652698516799994</t>
  </si>
  <si>
    <t>DCY</t>
  </si>
  <si>
    <t>KDDC</t>
  </si>
  <si>
    <t>Dodge City Regional Airport</t>
  </si>
  <si>
    <t>DDC</t>
  </si>
  <si>
    <t>-99.9655990600586, 37.76340103149414</t>
  </si>
  <si>
    <t>KDEC</t>
  </si>
  <si>
    <t>Decatur Airport</t>
  </si>
  <si>
    <t>DEC</t>
  </si>
  <si>
    <t>-88.8656997680664, 39.834598541259766</t>
  </si>
  <si>
    <t>DED</t>
  </si>
  <si>
    <t>KDEH</t>
  </si>
  <si>
    <t>Decorah Municipal Airport</t>
  </si>
  <si>
    <t>DEH</t>
  </si>
  <si>
    <t>-91.73940277, 43.27550125</t>
  </si>
  <si>
    <t>KDEN</t>
  </si>
  <si>
    <t>Denver International Airport</t>
  </si>
  <si>
    <t>DEN</t>
  </si>
  <si>
    <t>-104.672996521, 39.861698150635</t>
  </si>
  <si>
    <t>KDET</t>
  </si>
  <si>
    <t>Coleman A. Young Municipal Airport</t>
  </si>
  <si>
    <t>DET</t>
  </si>
  <si>
    <t>-83.00990295, 42.40919876</t>
  </si>
  <si>
    <t>KDFI</t>
  </si>
  <si>
    <t>Defiance Memorial Airport</t>
  </si>
  <si>
    <t>DFI</t>
  </si>
  <si>
    <t>-84.4288024902, 41.3375015259</t>
  </si>
  <si>
    <t>KDFW</t>
  </si>
  <si>
    <t>Dallas Fort Worth International Airport</t>
  </si>
  <si>
    <t>Dallas-Fort Worth</t>
  </si>
  <si>
    <t>DFW</t>
  </si>
  <si>
    <t>-97.038002, 32.896801</t>
  </si>
  <si>
    <t>KDGL</t>
  </si>
  <si>
    <t>Douglas Municipal Airport</t>
  </si>
  <si>
    <t>DGL</t>
  </si>
  <si>
    <t>-109.505996704, 31.3425998688</t>
  </si>
  <si>
    <t>KDGW</t>
  </si>
  <si>
    <t>Converse County Airport</t>
  </si>
  <si>
    <t>DGW</t>
  </si>
  <si>
    <t>-105.3860016, 42.79719925</t>
  </si>
  <si>
    <t>KDHN</t>
  </si>
  <si>
    <t>Dothan Regional Airport</t>
  </si>
  <si>
    <t>DHN</t>
  </si>
  <si>
    <t>-85.44960021972656, 31.321300506591797</t>
  </si>
  <si>
    <t>KDHT</t>
  </si>
  <si>
    <t>Dalhart Municipal Airport</t>
  </si>
  <si>
    <t>DHT</t>
  </si>
  <si>
    <t>-102.54699707, 36.0225982666</t>
  </si>
  <si>
    <t>DIJ</t>
  </si>
  <si>
    <t>KDIK</t>
  </si>
  <si>
    <t>Dickinson Theodore Roosevelt Regional Airport</t>
  </si>
  <si>
    <t>DIK</t>
  </si>
  <si>
    <t>-102.802001953, 46.7974014282</t>
  </si>
  <si>
    <t>KDKK</t>
  </si>
  <si>
    <t>Chautauqua County-Dunkirk Airport</t>
  </si>
  <si>
    <t>DKK</t>
  </si>
  <si>
    <t>-79.27200317, 42.49330139</t>
  </si>
  <si>
    <t>KDLC</t>
  </si>
  <si>
    <t>Dillon County Airport</t>
  </si>
  <si>
    <t>Dillon</t>
  </si>
  <si>
    <t>DLL</t>
  </si>
  <si>
    <t>DLC</t>
  </si>
  <si>
    <t>-79.368598938, 34.4491004944</t>
  </si>
  <si>
    <t>KDLF</t>
  </si>
  <si>
    <t>DLF Airport</t>
  </si>
  <si>
    <t>DLF</t>
  </si>
  <si>
    <t>-100.778002, 29.359501</t>
  </si>
  <si>
    <t>KDLH</t>
  </si>
  <si>
    <t>Duluth International Airport</t>
  </si>
  <si>
    <t>DLH</t>
  </si>
  <si>
    <t>-92.19360351559999, 46.8420982361</t>
  </si>
  <si>
    <t>KDLN</t>
  </si>
  <si>
    <t>DLN</t>
  </si>
  <si>
    <t>-112.553001404, 45.255401611299995</t>
  </si>
  <si>
    <t>KDLS</t>
  </si>
  <si>
    <t>Columbia Gorge Regional the Dalles Municipal Airport</t>
  </si>
  <si>
    <t>DLS</t>
  </si>
  <si>
    <t>-121.166999817, 45.6184997559</t>
  </si>
  <si>
    <t>DLZ</t>
  </si>
  <si>
    <t>KDMA</t>
  </si>
  <si>
    <t>Davis Monthan Air Force Base</t>
  </si>
  <si>
    <t>DMA</t>
  </si>
  <si>
    <t>-110.883003235, 32.1665000916</t>
  </si>
  <si>
    <t>KDMN</t>
  </si>
  <si>
    <t>Deming Municipal Airport</t>
  </si>
  <si>
    <t>DMN</t>
  </si>
  <si>
    <t>-107.721000671, 32.262298584</t>
  </si>
  <si>
    <t>KDMO</t>
  </si>
  <si>
    <t>Sedalia Memorial Airport</t>
  </si>
  <si>
    <t>DMO</t>
  </si>
  <si>
    <t>-93.17590332030001, 38.70740127559999</t>
  </si>
  <si>
    <t>KDNL</t>
  </si>
  <si>
    <t>Daniel Field</t>
  </si>
  <si>
    <t>DNL</t>
  </si>
  <si>
    <t>-82.0393981934, 33.4664993286</t>
  </si>
  <si>
    <t>KDNN</t>
  </si>
  <si>
    <t>Dalton Municipal Airport</t>
  </si>
  <si>
    <t>DNN</t>
  </si>
  <si>
    <t>-84.87020111, 34.72290039</t>
  </si>
  <si>
    <t>KDNS</t>
  </si>
  <si>
    <t>Denison Municipal Airport</t>
  </si>
  <si>
    <t>DNS</t>
  </si>
  <si>
    <t>-95.38069916, 41.9864006</t>
  </si>
  <si>
    <t>KDNV</t>
  </si>
  <si>
    <t>Vermilion Regional Airport</t>
  </si>
  <si>
    <t>DNV</t>
  </si>
  <si>
    <t>-87.59590149, 40.19919968</t>
  </si>
  <si>
    <t>KDOV</t>
  </si>
  <si>
    <t>Dover Air Force Base</t>
  </si>
  <si>
    <t>DOV</t>
  </si>
  <si>
    <t>-75.46600342, 39.12950134</t>
  </si>
  <si>
    <t>KDP</t>
  </si>
  <si>
    <t>Kandep Airport</t>
  </si>
  <si>
    <t>Kandep</t>
  </si>
  <si>
    <t>AYNN</t>
  </si>
  <si>
    <t>143.507222222, -5.84061111111</t>
  </si>
  <si>
    <t>KDPA</t>
  </si>
  <si>
    <t>Dupage Airport</t>
  </si>
  <si>
    <t>Chicago/West Chicago</t>
  </si>
  <si>
    <t>DPA</t>
  </si>
  <si>
    <t>-88.24859619, 41.90779877</t>
  </si>
  <si>
    <t>KDPG</t>
  </si>
  <si>
    <t>Michael AAF (Dugway Proving Ground) Airport</t>
  </si>
  <si>
    <t>Dugway Proving Ground</t>
  </si>
  <si>
    <t>DPG</t>
  </si>
  <si>
    <t>-112.9369965, 40.19940186</t>
  </si>
  <si>
    <t>DPL</t>
  </si>
  <si>
    <t>KDQ</t>
  </si>
  <si>
    <t>Kamberatoro Airport</t>
  </si>
  <si>
    <t>Kamberatoro Mission</t>
  </si>
  <si>
    <t>AYTO</t>
  </si>
  <si>
    <t>KTO</t>
  </si>
  <si>
    <t>141.051667, -3.600556</t>
  </si>
  <si>
    <t>DQH</t>
  </si>
  <si>
    <t>KDRA</t>
  </si>
  <si>
    <t>Desert Rock Airport</t>
  </si>
  <si>
    <t>Mercury</t>
  </si>
  <si>
    <t>NV65</t>
  </si>
  <si>
    <t>-116.032997, 36.6194</t>
  </si>
  <si>
    <t>KDRI</t>
  </si>
  <si>
    <t>Beauregard Regional Airport</t>
  </si>
  <si>
    <t>DRI</t>
  </si>
  <si>
    <t>-93.33989715579999, 30.8316993713</t>
  </si>
  <si>
    <t>KDRM</t>
  </si>
  <si>
    <t>Drummond Island Airport</t>
  </si>
  <si>
    <t>DRE</t>
  </si>
  <si>
    <t>DRM</t>
  </si>
  <si>
    <t>-83.74389648440001, 46.0093002319</t>
  </si>
  <si>
    <t>KDRO</t>
  </si>
  <si>
    <t>Durango La Plata County Airport</t>
  </si>
  <si>
    <t>DRO</t>
  </si>
  <si>
    <t>-107.753997803, 37.1515007019</t>
  </si>
  <si>
    <t>KDRT</t>
  </si>
  <si>
    <t>Del Rio International Airport</t>
  </si>
  <si>
    <t>DRT</t>
  </si>
  <si>
    <t>-100.927001953, 29.3742008209</t>
  </si>
  <si>
    <t>KDS</t>
  </si>
  <si>
    <t>Kamaran Downs Airport</t>
  </si>
  <si>
    <t>Kamaran Downs</t>
  </si>
  <si>
    <t>139.2785, -24.3388</t>
  </si>
  <si>
    <t>KDSM</t>
  </si>
  <si>
    <t>Des Moines International Airport</t>
  </si>
  <si>
    <t>DSM</t>
  </si>
  <si>
    <t>-93.66310119628906, 41.534000396728516</t>
  </si>
  <si>
    <t>KDSV</t>
  </si>
  <si>
    <t>Dansville Municipal Airport</t>
  </si>
  <si>
    <t>Dansville</t>
  </si>
  <si>
    <t>DSV</t>
  </si>
  <si>
    <t>-77.7130966187, 42.570899963399995</t>
  </si>
  <si>
    <t>KDTA</t>
  </si>
  <si>
    <t>Delta Municipal Airport</t>
  </si>
  <si>
    <t>DTA</t>
  </si>
  <si>
    <t>-112.508003235, 39.3805999756</t>
  </si>
  <si>
    <t>KDTL</t>
  </si>
  <si>
    <t>Detroit Lakes Airport - Wething Field</t>
  </si>
  <si>
    <t>Detroit Lakes</t>
  </si>
  <si>
    <t>DTL</t>
  </si>
  <si>
    <t>-95.88569641, 46.82519913</t>
  </si>
  <si>
    <t>KDTN</t>
  </si>
  <si>
    <t>Shreveport Downtown Airport</t>
  </si>
  <si>
    <t>DTN</t>
  </si>
  <si>
    <t>-93.7450027466, 32.5401992798</t>
  </si>
  <si>
    <t>KDTS</t>
  </si>
  <si>
    <t>Destin Executive Airport</t>
  </si>
  <si>
    <t>DSI</t>
  </si>
  <si>
    <t>DTS</t>
  </si>
  <si>
    <t>-86.47149658, 30.40010071</t>
  </si>
  <si>
    <t>KDTW</t>
  </si>
  <si>
    <t>Detroit Metropolitan Wayne County Airport</t>
  </si>
  <si>
    <t>DTW</t>
  </si>
  <si>
    <t>-83.35340118408203, 42.212398529052734</t>
  </si>
  <si>
    <t>KDUA</t>
  </si>
  <si>
    <t>Eaker Field</t>
  </si>
  <si>
    <t>DUA</t>
  </si>
  <si>
    <t>-96.39450073, 33.94229889</t>
  </si>
  <si>
    <t>KDUC</t>
  </si>
  <si>
    <t>Halliburton Field</t>
  </si>
  <si>
    <t>DUC</t>
  </si>
  <si>
    <t>-97.9598999, 34.47090149</t>
  </si>
  <si>
    <t>KDUG</t>
  </si>
  <si>
    <t>Bisbee Douglas International Airport</t>
  </si>
  <si>
    <t>Douglas Bisbee</t>
  </si>
  <si>
    <t>DUG</t>
  </si>
  <si>
    <t>-109.603996277, 31.4689998627</t>
  </si>
  <si>
    <t>KDUJ</t>
  </si>
  <si>
    <t>DuBois Regional Airport</t>
  </si>
  <si>
    <t>Dubois</t>
  </si>
  <si>
    <t>DUJ</t>
  </si>
  <si>
    <t>-78.8986969, 41.17829895</t>
  </si>
  <si>
    <t>Moore County Airport</t>
  </si>
  <si>
    <t>KDVL</t>
  </si>
  <si>
    <t>Devils Lake Regional Airport</t>
  </si>
  <si>
    <t>DVL</t>
  </si>
  <si>
    <t>-98.90879822, 48.11420059</t>
  </si>
  <si>
    <t>KDVN</t>
  </si>
  <si>
    <t>Davenport Municipal Airport</t>
  </si>
  <si>
    <t>DVN</t>
  </si>
  <si>
    <t>-90.58830261, 41.61029816</t>
  </si>
  <si>
    <t>KDVO</t>
  </si>
  <si>
    <t>Marin County Airport - Gnoss Field</t>
  </si>
  <si>
    <t>Novato</t>
  </si>
  <si>
    <t>NOT</t>
  </si>
  <si>
    <t>DVO</t>
  </si>
  <si>
    <t>-122.55599975586, 38.143600463867</t>
  </si>
  <si>
    <t>KDVP</t>
  </si>
  <si>
    <t>Slayton Municipal Airport</t>
  </si>
  <si>
    <t>Slayton</t>
  </si>
  <si>
    <t>NSL</t>
  </si>
  <si>
    <t>DVP</t>
  </si>
  <si>
    <t>-95.782600402832, 43.986801147461</t>
  </si>
  <si>
    <t>KDVT</t>
  </si>
  <si>
    <t>Phoenix Deer Valley Airport</t>
  </si>
  <si>
    <t>DVT</t>
  </si>
  <si>
    <t>-112.083000183, 33.6883010864</t>
  </si>
  <si>
    <t>KDW</t>
  </si>
  <si>
    <t>Victoria Reservoir Seaplane Base</t>
  </si>
  <si>
    <t>Kandy</t>
  </si>
  <si>
    <t>80.7834, 7.2415</t>
  </si>
  <si>
    <t>KDWF</t>
  </si>
  <si>
    <t>Wright Field</t>
  </si>
  <si>
    <t>DWF</t>
  </si>
  <si>
    <t>-84.10444444439999, 39.78</t>
  </si>
  <si>
    <t>KDWH</t>
  </si>
  <si>
    <t>David Wayne Hooks Memorial Airport</t>
  </si>
  <si>
    <t>DWH</t>
  </si>
  <si>
    <t>-95.55280303960001, 30.0618000031</t>
  </si>
  <si>
    <t>DXE</t>
  </si>
  <si>
    <t>KDXR</t>
  </si>
  <si>
    <t>Danbury Municipal Airport</t>
  </si>
  <si>
    <t>DXR</t>
  </si>
  <si>
    <t>-73.48220062259999, 41.371498107899995</t>
  </si>
  <si>
    <t>DYA</t>
  </si>
  <si>
    <t>KDYL</t>
  </si>
  <si>
    <t>Doylestown Airport</t>
  </si>
  <si>
    <t>DYL</t>
  </si>
  <si>
    <t>-75.1222991943, 40.3330001831</t>
  </si>
  <si>
    <t>DYR</t>
  </si>
  <si>
    <t>KDYS</t>
  </si>
  <si>
    <t>Dyess Air Force Base</t>
  </si>
  <si>
    <t>DYS</t>
  </si>
  <si>
    <t>-99.854598999, 32.4207992554</t>
  </si>
  <si>
    <t>KDZ</t>
  </si>
  <si>
    <t>Polgolla Reservoir Seaplane Base</t>
  </si>
  <si>
    <t>80.6422, 7.3251</t>
  </si>
  <si>
    <t>Lake Baringo</t>
  </si>
  <si>
    <t>KE-0060</t>
  </si>
  <si>
    <t>Mulika Lodge Airport</t>
  </si>
  <si>
    <t>Meru-Kinna</t>
  </si>
  <si>
    <t>JJM</t>
  </si>
  <si>
    <t>38.1951408386, 0.165083006024</t>
  </si>
  <si>
    <t>Moyale</t>
  </si>
  <si>
    <t>KE-0069</t>
  </si>
  <si>
    <t>Vipingo Estate Airport</t>
  </si>
  <si>
    <t>Vipingo Estate</t>
  </si>
  <si>
    <t>VPG</t>
  </si>
  <si>
    <t>39.7973888889, -3.80666666667</t>
  </si>
  <si>
    <t>KE-0133</t>
  </si>
  <si>
    <t>Kichwa Tembo Airport</t>
  </si>
  <si>
    <t>Kichwa Tembo</t>
  </si>
  <si>
    <t>HKTB</t>
  </si>
  <si>
    <t>KTJ</t>
  </si>
  <si>
    <t>35.027533, -1.263497</t>
  </si>
  <si>
    <t>KE-0182</t>
  </si>
  <si>
    <t>Ol Seki Airstrip</t>
  </si>
  <si>
    <t>OSJ</t>
  </si>
  <si>
    <t>35.378453, -1.378382</t>
  </si>
  <si>
    <t>Tum Airport</t>
  </si>
  <si>
    <t>Tum</t>
  </si>
  <si>
    <t>KE-0208</t>
  </si>
  <si>
    <t>Olare Orok Airfield</t>
  </si>
  <si>
    <t>OLG</t>
  </si>
  <si>
    <t>35.246106, -1.324213</t>
  </si>
  <si>
    <t>KE-6087</t>
  </si>
  <si>
    <t>Mara North Conservancy Airstrip</t>
  </si>
  <si>
    <t>Mara</t>
  </si>
  <si>
    <t>HKMF</t>
  </si>
  <si>
    <t>HKR</t>
  </si>
  <si>
    <t>35.124922, -1.14542</t>
  </si>
  <si>
    <t>KE-6112</t>
  </si>
  <si>
    <t>Angama Airport</t>
  </si>
  <si>
    <t>Maasai Mara</t>
  </si>
  <si>
    <t>HKOM</t>
  </si>
  <si>
    <t>34.955513, -1.27156</t>
  </si>
  <si>
    <t>KE-6208</t>
  </si>
  <si>
    <t>Olkiombo Airport</t>
  </si>
  <si>
    <t>Olkiombo</t>
  </si>
  <si>
    <t>HKOK</t>
  </si>
  <si>
    <t>OLX</t>
  </si>
  <si>
    <t>35.110689, -1.408586</t>
  </si>
  <si>
    <t>KE-6978</t>
  </si>
  <si>
    <t>Kerio Valley Airport</t>
  </si>
  <si>
    <t>Kimwarer</t>
  </si>
  <si>
    <t>KRV</t>
  </si>
  <si>
    <t>35.662559509277344, 0.3196380138397217</t>
  </si>
  <si>
    <t>KE-KIU</t>
  </si>
  <si>
    <t>KIU</t>
  </si>
  <si>
    <t>41.484344482421875, -1.7438290119171143</t>
  </si>
  <si>
    <t>KE-LBK</t>
  </si>
  <si>
    <t>Liboi Airport</t>
  </si>
  <si>
    <t>Liboi</t>
  </si>
  <si>
    <t>LBK</t>
  </si>
  <si>
    <t>40.88169860839844, 0.3483330011367798</t>
  </si>
  <si>
    <t>KE-LBN</t>
  </si>
  <si>
    <t>Lake Baringo Airport</t>
  </si>
  <si>
    <t>LBN</t>
  </si>
  <si>
    <t>36.104190826416016, 0.6661030054092407</t>
  </si>
  <si>
    <t>KE-LKU</t>
  </si>
  <si>
    <t>Lake Rudolf Airport</t>
  </si>
  <si>
    <t>Lake Rudolf</t>
  </si>
  <si>
    <t>LKU</t>
  </si>
  <si>
    <t>35.883331298828125, 3.4166669845581055</t>
  </si>
  <si>
    <t>KE-MRE</t>
  </si>
  <si>
    <t>Mara Lodges Airport</t>
  </si>
  <si>
    <t>Mara Lodges</t>
  </si>
  <si>
    <t>35.11130905151367, -1.1782759428024292</t>
  </si>
  <si>
    <t>KE-MUM</t>
  </si>
  <si>
    <t>Mumias Airport</t>
  </si>
  <si>
    <t>Mumias</t>
  </si>
  <si>
    <t>MUM</t>
  </si>
  <si>
    <t>34.528234, 0.355399</t>
  </si>
  <si>
    <t>KE01</t>
  </si>
  <si>
    <t>Roy Hurd Memorial Airport</t>
  </si>
  <si>
    <t>Monahans</t>
  </si>
  <si>
    <t>E01</t>
  </si>
  <si>
    <t>MIF</t>
  </si>
  <si>
    <t>-102.90899658203, 31.582500457764</t>
  </si>
  <si>
    <t>KE13</t>
  </si>
  <si>
    <t>Crane County Airport</t>
  </si>
  <si>
    <t>E13</t>
  </si>
  <si>
    <t>CCG</t>
  </si>
  <si>
    <t>-102.362998962, 31.415100097699998</t>
  </si>
  <si>
    <t>KE14</t>
  </si>
  <si>
    <t>Ohkay Owingeh Airport</t>
  </si>
  <si>
    <t>Espanola</t>
  </si>
  <si>
    <t>E14</t>
  </si>
  <si>
    <t>ESO</t>
  </si>
  <si>
    <t>-106.04599762, 36.0299987793</t>
  </si>
  <si>
    <t>KE24</t>
  </si>
  <si>
    <t>Whiteriver Airport</t>
  </si>
  <si>
    <t>Whiteriver</t>
  </si>
  <si>
    <t>E24</t>
  </si>
  <si>
    <t>WTR</t>
  </si>
  <si>
    <t>-109.9869995, 33.8125</t>
  </si>
  <si>
    <t>KE38</t>
  </si>
  <si>
    <t>Alpine Casparis Municipal Airport</t>
  </si>
  <si>
    <t>ALE</t>
  </si>
  <si>
    <t>E38</t>
  </si>
  <si>
    <t>-103.683998108, 30.384199142499998</t>
  </si>
  <si>
    <t>KE51</t>
  </si>
  <si>
    <t>Bagdad Airport</t>
  </si>
  <si>
    <t>Bagdad</t>
  </si>
  <si>
    <t>E51</t>
  </si>
  <si>
    <t>BGT</t>
  </si>
  <si>
    <t>-113.169998169, 34.5959014893</t>
  </si>
  <si>
    <t>KEAN</t>
  </si>
  <si>
    <t>Phifer Airfield</t>
  </si>
  <si>
    <t>EAN</t>
  </si>
  <si>
    <t>-104.929001, 42.0555</t>
  </si>
  <si>
    <t>KEAR</t>
  </si>
  <si>
    <t>Kearney Regional Airport</t>
  </si>
  <si>
    <t>EAR</t>
  </si>
  <si>
    <t>-99.00679779, 40.72700119</t>
  </si>
  <si>
    <t>KEAT</t>
  </si>
  <si>
    <t>Pangborn Memorial Airport</t>
  </si>
  <si>
    <t>EAT</t>
  </si>
  <si>
    <t>-120.207000732, 47.3988990784</t>
  </si>
  <si>
    <t>KEAU</t>
  </si>
  <si>
    <t>Chippewa Valley Regional Airport</t>
  </si>
  <si>
    <t>EAU</t>
  </si>
  <si>
    <t>-91.48429870605469, 44.86579895019531</t>
  </si>
  <si>
    <t>KEB</t>
  </si>
  <si>
    <t>Nanwalek Airport</t>
  </si>
  <si>
    <t>-151.925003052, 59.3521003723</t>
  </si>
  <si>
    <t>EBG</t>
  </si>
  <si>
    <t>KEBS</t>
  </si>
  <si>
    <t>Webster City Municipal Airport</t>
  </si>
  <si>
    <t>EBS</t>
  </si>
  <si>
    <t>-93.86889648, 42.43659973</t>
  </si>
  <si>
    <t>KECG</t>
  </si>
  <si>
    <t>Elizabeth City Regional Airport &amp; Coast Guard Air Station</t>
  </si>
  <si>
    <t>ECG</t>
  </si>
  <si>
    <t>-76.17459869, 36.26060104</t>
  </si>
  <si>
    <t>KECP</t>
  </si>
  <si>
    <t>Northwest Florida Beaches International Airport</t>
  </si>
  <si>
    <t>ECP</t>
  </si>
  <si>
    <t>-85.795414, 30.357106</t>
  </si>
  <si>
    <t>KECS</t>
  </si>
  <si>
    <t>Mondell Field</t>
  </si>
  <si>
    <t>ECS</t>
  </si>
  <si>
    <t>-104.318001, 43.885399</t>
  </si>
  <si>
    <t>KEDE</t>
  </si>
  <si>
    <t>Northeastern Regional Airport</t>
  </si>
  <si>
    <t>EDE</t>
  </si>
  <si>
    <t>-76.56710052490001, 36.027698516799994</t>
  </si>
  <si>
    <t>KEDN</t>
  </si>
  <si>
    <t>ETS</t>
  </si>
  <si>
    <t>EDN</t>
  </si>
  <si>
    <t>-85.89990234, 31.29969978</t>
  </si>
  <si>
    <t>KEDW</t>
  </si>
  <si>
    <t>Edwards Air Force Base</t>
  </si>
  <si>
    <t>EDW</t>
  </si>
  <si>
    <t>-117.884003, 34.905399</t>
  </si>
  <si>
    <t>KEED</t>
  </si>
  <si>
    <t>Needles Airport</t>
  </si>
  <si>
    <t>Needles</t>
  </si>
  <si>
    <t>EED</t>
  </si>
  <si>
    <t>-114.623001099, 34.7663002014</t>
  </si>
  <si>
    <t>KEEN</t>
  </si>
  <si>
    <t>Dillant Hopkins Airport</t>
  </si>
  <si>
    <t>EEN</t>
  </si>
  <si>
    <t>-72.27079772949219, 42.898399353027344</t>
  </si>
  <si>
    <t>KEFD</t>
  </si>
  <si>
    <t>EFD</t>
  </si>
  <si>
    <t>-95.1587982178, 29.607299804700002</t>
  </si>
  <si>
    <t>KEFK</t>
  </si>
  <si>
    <t>Northeast Kingdom International Airport</t>
  </si>
  <si>
    <t>EFK</t>
  </si>
  <si>
    <t>-72.229202, 44.888802</t>
  </si>
  <si>
    <t>KEFW</t>
  </si>
  <si>
    <t>Jefferson Municipal Airport</t>
  </si>
  <si>
    <t>EFW</t>
  </si>
  <si>
    <t>-94.34259796, 42.0102005</t>
  </si>
  <si>
    <t>KEG</t>
  </si>
  <si>
    <t>Keglsugl Airport</t>
  </si>
  <si>
    <t>Denglagu Mission</t>
  </si>
  <si>
    <t>AYLG</t>
  </si>
  <si>
    <t>145.097222222, -5.83277777778</t>
  </si>
  <si>
    <t>KEGE</t>
  </si>
  <si>
    <t>Eagle County Regional Airport</t>
  </si>
  <si>
    <t>EGE</t>
  </si>
  <si>
    <t>-106.9179993, 39.64260101</t>
  </si>
  <si>
    <t>KEGI</t>
  </si>
  <si>
    <t>Duke Field</t>
  </si>
  <si>
    <t>EGI</t>
  </si>
  <si>
    <t>-86.52290344, 30.65040016</t>
  </si>
  <si>
    <t>KEGV</t>
  </si>
  <si>
    <t>Eagle River Union Airport</t>
  </si>
  <si>
    <t>EGV</t>
  </si>
  <si>
    <t>-89.26830291750001, 45.932300567599995</t>
  </si>
  <si>
    <t>EIK</t>
  </si>
  <si>
    <t>KEK</t>
  </si>
  <si>
    <t>Ekwok Airport</t>
  </si>
  <si>
    <t>Ekwok</t>
  </si>
  <si>
    <t>-157.4709930419922, 59.3568000793457</t>
  </si>
  <si>
    <t>KEKA</t>
  </si>
  <si>
    <t>Murray Field</t>
  </si>
  <si>
    <t>EKA</t>
  </si>
  <si>
    <t>-124.112998962, 40.803398132299996</t>
  </si>
  <si>
    <t>KEKM</t>
  </si>
  <si>
    <t>Elkhart Municipal Airport</t>
  </si>
  <si>
    <t>EKI</t>
  </si>
  <si>
    <t>EKM</t>
  </si>
  <si>
    <t>-86.00319671630001, 41.7193984985</t>
  </si>
  <si>
    <t>KEKN</t>
  </si>
  <si>
    <t>Elkins-Randolph Co-Jennings Randolph Field</t>
  </si>
  <si>
    <t>EKN</t>
  </si>
  <si>
    <t>-79.85710144, 38.88940048</t>
  </si>
  <si>
    <t>KEKO</t>
  </si>
  <si>
    <t>Elko Regional Airport</t>
  </si>
  <si>
    <t>EKO</t>
  </si>
  <si>
    <t>-115.79199981689453, 40.82490158081055</t>
  </si>
  <si>
    <t>EKS</t>
  </si>
  <si>
    <t>KEKX</t>
  </si>
  <si>
    <t>EKX</t>
  </si>
  <si>
    <t>-85.9250030518, 37.686000824</t>
  </si>
  <si>
    <t>KELA</t>
  </si>
  <si>
    <t>Eagle Lake Airport</t>
  </si>
  <si>
    <t>ELA</t>
  </si>
  <si>
    <t>-96.3218994141, 29.600599288900003</t>
  </si>
  <si>
    <t>KELD</t>
  </si>
  <si>
    <t>South Arkansas Regional At Goodwin Field</t>
  </si>
  <si>
    <t>ELD</t>
  </si>
  <si>
    <t>-92.81330108642578, 33.22100067138672</t>
  </si>
  <si>
    <t>KELK</t>
  </si>
  <si>
    <t>Elk City Regional Business Airport</t>
  </si>
  <si>
    <t>ELK</t>
  </si>
  <si>
    <t>-99.39430237, 35.43080139</t>
  </si>
  <si>
    <t>KELM</t>
  </si>
  <si>
    <t>Elmira Corning Regional Airport</t>
  </si>
  <si>
    <t>Elmira/Corning</t>
  </si>
  <si>
    <t>-76.8916015625, 42.1599006652832</t>
  </si>
  <si>
    <t>KELN</t>
  </si>
  <si>
    <t>Bowers Field</t>
  </si>
  <si>
    <t>ELN</t>
  </si>
  <si>
    <t>-120.5309982, 47.03300095</t>
  </si>
  <si>
    <t>KELO</t>
  </si>
  <si>
    <t>Ely Municipal Airport</t>
  </si>
  <si>
    <t>LYU</t>
  </si>
  <si>
    <t>-91.83070374, 47.82450104</t>
  </si>
  <si>
    <t>KELP</t>
  </si>
  <si>
    <t>El Paso International Airport</t>
  </si>
  <si>
    <t>-106.3779984, 31.80719948</t>
  </si>
  <si>
    <t>KELY</t>
  </si>
  <si>
    <t>Ely Airport Yelland Field</t>
  </si>
  <si>
    <t>ELY</t>
  </si>
  <si>
    <t>-114.8420029, 39.29970169</t>
  </si>
  <si>
    <t>KELZ</t>
  </si>
  <si>
    <t>Wellsville Municipal Arpt,Tarantine Field</t>
  </si>
  <si>
    <t>-77.98999786, 42.10950089</t>
  </si>
  <si>
    <t>KEMM</t>
  </si>
  <si>
    <t>Kemmerer Municipal Airport</t>
  </si>
  <si>
    <t>Kemmerer</t>
  </si>
  <si>
    <t>EMM</t>
  </si>
  <si>
    <t>-110.556999207, 41.82410049439999</t>
  </si>
  <si>
    <t>KEMP</t>
  </si>
  <si>
    <t>Emporia Municipal Airport</t>
  </si>
  <si>
    <t>EMP</t>
  </si>
  <si>
    <t>-96.19120025630001, 38.3320999146</t>
  </si>
  <si>
    <t>KEMT</t>
  </si>
  <si>
    <t>San Gabriel Valley Airport</t>
  </si>
  <si>
    <t>EMT</t>
  </si>
  <si>
    <t>-118.035004, 34.086102</t>
  </si>
  <si>
    <t>KEND</t>
  </si>
  <si>
    <t>Vance Air Force Base</t>
  </si>
  <si>
    <t>END</t>
  </si>
  <si>
    <t>-97.9164962769, 36.339199066199996</t>
  </si>
  <si>
    <t>KENL</t>
  </si>
  <si>
    <t>Centralia Municipal Airport</t>
  </si>
  <si>
    <t>ENL</t>
  </si>
  <si>
    <t>-89.0911026001, 38.515098571799996</t>
  </si>
  <si>
    <t>KENV</t>
  </si>
  <si>
    <t>Wendover Airport</t>
  </si>
  <si>
    <t>Wendover</t>
  </si>
  <si>
    <t>-114.03099823, 40.7187004089</t>
  </si>
  <si>
    <t>KENW</t>
  </si>
  <si>
    <t>Kenosha Regional Airport</t>
  </si>
  <si>
    <t>ENW</t>
  </si>
  <si>
    <t>-87.92780304, 42.59569931</t>
  </si>
  <si>
    <t>KEOK</t>
  </si>
  <si>
    <t>Keokuk Municipal Airport</t>
  </si>
  <si>
    <t>EOK</t>
  </si>
  <si>
    <t>-91.4284973145, 40.459899902299995</t>
  </si>
  <si>
    <t>KEPH</t>
  </si>
  <si>
    <t>Ephrata Municipal Airport</t>
  </si>
  <si>
    <t>Ephrata</t>
  </si>
  <si>
    <t>EPH</t>
  </si>
  <si>
    <t>-119.5159988, 47.30759811</t>
  </si>
  <si>
    <t>KEQA</t>
  </si>
  <si>
    <t>Captain Jack Thomas El Dorado Airport</t>
  </si>
  <si>
    <t>EDK</t>
  </si>
  <si>
    <t>EQA</t>
  </si>
  <si>
    <t>-96.81759643550001, 37.7741012573</t>
  </si>
  <si>
    <t>KERI</t>
  </si>
  <si>
    <t>Erie International Tom Ridge Field</t>
  </si>
  <si>
    <t>-80.1738667488, 42.0831270134</t>
  </si>
  <si>
    <t>KERR</t>
  </si>
  <si>
    <t>Errol Airport</t>
  </si>
  <si>
    <t>ERR</t>
  </si>
  <si>
    <t>-71.1641998291, 44.7924995422</t>
  </si>
  <si>
    <t>KERV</t>
  </si>
  <si>
    <t>Kerrville Municipal Louis Schreiner Field</t>
  </si>
  <si>
    <t>ERV</t>
  </si>
  <si>
    <t>-99.08570098879999, 29.9766998291</t>
  </si>
  <si>
    <t>KESC</t>
  </si>
  <si>
    <t>Delta County Airport</t>
  </si>
  <si>
    <t>Escanaba</t>
  </si>
  <si>
    <t>ESC</t>
  </si>
  <si>
    <t>-87.0936965942, 45.7226982117</t>
  </si>
  <si>
    <t>KESF</t>
  </si>
  <si>
    <t>Esler Regional Airport</t>
  </si>
  <si>
    <t>ESF</t>
  </si>
  <si>
    <t>-92.2957992554, 31.3948993683</t>
  </si>
  <si>
    <t>KESN</t>
  </si>
  <si>
    <t>Easton Newnam Field</t>
  </si>
  <si>
    <t>-76.06900024410001, 38.8041992188</t>
  </si>
  <si>
    <t>KEST</t>
  </si>
  <si>
    <t>Estherville Municipal Airport</t>
  </si>
  <si>
    <t>-94.74639893, 43.40739822</t>
  </si>
  <si>
    <t>KESW</t>
  </si>
  <si>
    <t>Easton State Airport</t>
  </si>
  <si>
    <t>ESW</t>
  </si>
  <si>
    <t>-121.185997009, 47.2541999817</t>
  </si>
  <si>
    <t>KETB</t>
  </si>
  <si>
    <t>West Bend Municipal Airport</t>
  </si>
  <si>
    <t>-88.1278991699, 43.4221992493</t>
  </si>
  <si>
    <t>ETH</t>
  </si>
  <si>
    <t>KETN</t>
  </si>
  <si>
    <t>Eastland Municipal Airport</t>
  </si>
  <si>
    <t>Eastland</t>
  </si>
  <si>
    <t>ETN</t>
  </si>
  <si>
    <t>-98.80979919430001, 32.4135017395</t>
  </si>
  <si>
    <t>KEUF</t>
  </si>
  <si>
    <t>Weedon Field</t>
  </si>
  <si>
    <t>EUF</t>
  </si>
  <si>
    <t>-85.1288986206, 31.9512996674</t>
  </si>
  <si>
    <t>KEUG</t>
  </si>
  <si>
    <t>Mahlon Sweet Field</t>
  </si>
  <si>
    <t>EUG</t>
  </si>
  <si>
    <t>-123.21199798583984, 44.12459945678711</t>
  </si>
  <si>
    <t>KEVM</t>
  </si>
  <si>
    <t>Eveleth Virginia Municipal Airport</t>
  </si>
  <si>
    <t>EVM</t>
  </si>
  <si>
    <t>-92.49849701, 47.42509842</t>
  </si>
  <si>
    <t>KEVV</t>
  </si>
  <si>
    <t>Evansville Regional Airport</t>
  </si>
  <si>
    <t>EVV</t>
  </si>
  <si>
    <t>-87.5324020386, 38.0369987488</t>
  </si>
  <si>
    <t>KEVW</t>
  </si>
  <si>
    <t>Evanston-Uinta County Airport-Burns Field</t>
  </si>
  <si>
    <t>EVW</t>
  </si>
  <si>
    <t>-111.0350037, 41.27479935</t>
  </si>
  <si>
    <t>KEWB</t>
  </si>
  <si>
    <t>New Bedford Regional Airport</t>
  </si>
  <si>
    <t>EWB</t>
  </si>
  <si>
    <t>-70.95690155029297, 41.67610168457031</t>
  </si>
  <si>
    <t>KEWK</t>
  </si>
  <si>
    <t>Newton City-County Airport</t>
  </si>
  <si>
    <t>-97.2744979858, 38.058200836199994</t>
  </si>
  <si>
    <t>KEWN</t>
  </si>
  <si>
    <t>Coastal Carolina Regional Airport</t>
  </si>
  <si>
    <t>EWN</t>
  </si>
  <si>
    <t>-77.04290008539999, 35.0730018616</t>
  </si>
  <si>
    <t>KEWR</t>
  </si>
  <si>
    <t>Newark Liberty International Airport</t>
  </si>
  <si>
    <t>EWR</t>
  </si>
  <si>
    <t>-74.168701171875, 40.692501068115234</t>
  </si>
  <si>
    <t>KEX</t>
  </si>
  <si>
    <t>Kanabea Airport</t>
  </si>
  <si>
    <t>Kanabea</t>
  </si>
  <si>
    <t>AYNB</t>
  </si>
  <si>
    <t>145.905, -7.538888888890001</t>
  </si>
  <si>
    <t>KEYW</t>
  </si>
  <si>
    <t>Key West International Airport</t>
  </si>
  <si>
    <t>EYW</t>
  </si>
  <si>
    <t>-81.75959777832031, 24.556100845336914</t>
  </si>
  <si>
    <t>KEZ</t>
  </si>
  <si>
    <t>Kelani-Peliyagoda Seaplane Base</t>
  </si>
  <si>
    <t>79.93, 6.95</t>
  </si>
  <si>
    <t>EZS</t>
  </si>
  <si>
    <t>KF05</t>
  </si>
  <si>
    <t>Wilbarger County Airport</t>
  </si>
  <si>
    <t>F05</t>
  </si>
  <si>
    <t>WIB</t>
  </si>
  <si>
    <t>-99.2837982178, 34.2257003784</t>
  </si>
  <si>
    <t>Perry Municipal Airport</t>
  </si>
  <si>
    <t>MNE</t>
  </si>
  <si>
    <t>RCE</t>
  </si>
  <si>
    <t>KF70</t>
  </si>
  <si>
    <t>French Valley Airport</t>
  </si>
  <si>
    <t>Murrieta/Temecula</t>
  </si>
  <si>
    <t>F70</t>
  </si>
  <si>
    <t>RBK</t>
  </si>
  <si>
    <t>-117.127998352, 33.5741996765</t>
  </si>
  <si>
    <t>KFAF</t>
  </si>
  <si>
    <t>Felker Army Air Field</t>
  </si>
  <si>
    <t>Fort Eustis</t>
  </si>
  <si>
    <t>FAF</t>
  </si>
  <si>
    <t>-76.60880279540001, 37.132499694799996</t>
  </si>
  <si>
    <t>KFAM</t>
  </si>
  <si>
    <t>Farmington Regional Airport</t>
  </si>
  <si>
    <t>FAM</t>
  </si>
  <si>
    <t>-90.4285965, 37.76110077</t>
  </si>
  <si>
    <t>KFAR</t>
  </si>
  <si>
    <t>Hector International Airport</t>
  </si>
  <si>
    <t>FAR</t>
  </si>
  <si>
    <t>-96.81580352783203, 46.92070007324219</t>
  </si>
  <si>
    <t>KFAT</t>
  </si>
  <si>
    <t>Fresno Yosemite International Airport</t>
  </si>
  <si>
    <t>FAT</t>
  </si>
  <si>
    <t>-119.718002, 36.776199</t>
  </si>
  <si>
    <t>KFAY</t>
  </si>
  <si>
    <t>Fayetteville Regional Grannis Field</t>
  </si>
  <si>
    <t>FAY</t>
  </si>
  <si>
    <t>-78.88030242919922, 34.9911994934082</t>
  </si>
  <si>
    <t>KFBG</t>
  </si>
  <si>
    <t>Simmons Army Air Field</t>
  </si>
  <si>
    <t>FBG</t>
  </si>
  <si>
    <t>-78.93669891, 35.13180161</t>
  </si>
  <si>
    <t>KFBL</t>
  </si>
  <si>
    <t>Faribault Municipal Airport-Liz Wall Strohfus Field</t>
  </si>
  <si>
    <t>Faribault</t>
  </si>
  <si>
    <t>FBL</t>
  </si>
  <si>
    <t>-93.312534, 44.32844</t>
  </si>
  <si>
    <t>KFBR</t>
  </si>
  <si>
    <t>Fort Bridger Airport</t>
  </si>
  <si>
    <t>Fort Bridger</t>
  </si>
  <si>
    <t>FBR</t>
  </si>
  <si>
    <t>-110.406997681, 41.3918991089</t>
  </si>
  <si>
    <t>KFBY</t>
  </si>
  <si>
    <t>Fairbury Municipal Airport</t>
  </si>
  <si>
    <t>FBY</t>
  </si>
  <si>
    <t>-97.16929626459999, 40.182998657199995</t>
  </si>
  <si>
    <t>KFCH</t>
  </si>
  <si>
    <t>Fresno Chandler Executive Airport</t>
  </si>
  <si>
    <t>FCH</t>
  </si>
  <si>
    <t>-119.82, 36.732399</t>
  </si>
  <si>
    <t>KFCM</t>
  </si>
  <si>
    <t>Flying Cloud Airport</t>
  </si>
  <si>
    <t>FCM</t>
  </si>
  <si>
    <t>-93.45709991460001, 44.8272018433</t>
  </si>
  <si>
    <t>KFCS</t>
  </si>
  <si>
    <t>Butts AAF (Fort Carson) Air Field</t>
  </si>
  <si>
    <t>Fort Carson</t>
  </si>
  <si>
    <t>FCS</t>
  </si>
  <si>
    <t>-104.7570038, 38.67839813</t>
  </si>
  <si>
    <t>KFCY</t>
  </si>
  <si>
    <t>Forrest City Municipal Airport</t>
  </si>
  <si>
    <t>FCY</t>
  </si>
  <si>
    <t>-90.7750015259, 34.942001342800005</t>
  </si>
  <si>
    <t>KFDK</t>
  </si>
  <si>
    <t>Frederick Municipal Airport</t>
  </si>
  <si>
    <t>FDK</t>
  </si>
  <si>
    <t>-77.3742980957, 39.417598724399994</t>
  </si>
  <si>
    <t>KFDR</t>
  </si>
  <si>
    <t>Frederick Regional Airport</t>
  </si>
  <si>
    <t>FDR</t>
  </si>
  <si>
    <t>-98.98390198, 34.35200119</t>
  </si>
  <si>
    <t>KFDY</t>
  </si>
  <si>
    <t>Findlay Airport</t>
  </si>
  <si>
    <t>FDY</t>
  </si>
  <si>
    <t>-83.66870117190001, 41.013500213600004</t>
  </si>
  <si>
    <t>KFEP</t>
  </si>
  <si>
    <t>Albertus Airport</t>
  </si>
  <si>
    <t>FEP</t>
  </si>
  <si>
    <t>-89.58200073239999, 42.2462005615</t>
  </si>
  <si>
    <t>KFET</t>
  </si>
  <si>
    <t>Fremont Municipal Airport</t>
  </si>
  <si>
    <t>FET</t>
  </si>
  <si>
    <t>-96.52020264, 41.44910049</t>
  </si>
  <si>
    <t>KFFA</t>
  </si>
  <si>
    <t>First Flight Airport</t>
  </si>
  <si>
    <t>Kill Devil Hills</t>
  </si>
  <si>
    <t>FFA</t>
  </si>
  <si>
    <t>-75.67130279540001, 36.0181999207</t>
  </si>
  <si>
    <t>KFFL</t>
  </si>
  <si>
    <t>Fairfield Municipal Airport</t>
  </si>
  <si>
    <t>FFL</t>
  </si>
  <si>
    <t>-91.9788970947, 41.0532989502</t>
  </si>
  <si>
    <t>KFFM</t>
  </si>
  <si>
    <t>Fergus Falls Municipal Airport - Einar Mickelson Field</t>
  </si>
  <si>
    <t>Fergus Falls</t>
  </si>
  <si>
    <t>FFM</t>
  </si>
  <si>
    <t>-96.15670013, 46.28440094</t>
  </si>
  <si>
    <t>KFFO</t>
  </si>
  <si>
    <t>Wright-Patterson Air Force Base</t>
  </si>
  <si>
    <t>FFO</t>
  </si>
  <si>
    <t>-84.0483016968, 39.8260993958</t>
  </si>
  <si>
    <t>KFFT</t>
  </si>
  <si>
    <t>FFT</t>
  </si>
  <si>
    <t>-84.90470123, 38.18249893</t>
  </si>
  <si>
    <t>KFFZ</t>
  </si>
  <si>
    <t>Falcon Field</t>
  </si>
  <si>
    <t>MSC</t>
  </si>
  <si>
    <t>FFZ</t>
  </si>
  <si>
    <t>-111.727996826, 33.4608001709</t>
  </si>
  <si>
    <t>KFHR</t>
  </si>
  <si>
    <t>Friday Harbor Airport</t>
  </si>
  <si>
    <t>FRD</t>
  </si>
  <si>
    <t>FHR</t>
  </si>
  <si>
    <t>-123.024002075, 48.5219993591</t>
  </si>
  <si>
    <t>KFHU</t>
  </si>
  <si>
    <t>Sierra Vista Municipal Airport / Libby Army Air Field</t>
  </si>
  <si>
    <t>Fort Huachuca / Sierra Vista</t>
  </si>
  <si>
    <t>FHU</t>
  </si>
  <si>
    <t>-110.348225, 31.587383</t>
  </si>
  <si>
    <t>KFKL</t>
  </si>
  <si>
    <t>Venango Regional Airport</t>
  </si>
  <si>
    <t>FKL</t>
  </si>
  <si>
    <t>-79.8603973389, 41.3778991699</t>
  </si>
  <si>
    <t>KFKN</t>
  </si>
  <si>
    <t>Franklin Regional Airport</t>
  </si>
  <si>
    <t>FKN</t>
  </si>
  <si>
    <t>-76.903801, 36.698101</t>
  </si>
  <si>
    <t>FKS</t>
  </si>
  <si>
    <t>KFLD</t>
  </si>
  <si>
    <t>Fond du Lac County Airport</t>
  </si>
  <si>
    <t>Fond du Lac</t>
  </si>
  <si>
    <t>FLD</t>
  </si>
  <si>
    <t>-88.48840332030001, 43.7711982727</t>
  </si>
  <si>
    <t>KFLG</t>
  </si>
  <si>
    <t>Flagstaff Pulliam Airport</t>
  </si>
  <si>
    <t>FLG</t>
  </si>
  <si>
    <t>-111.6709976, 35.13850021</t>
  </si>
  <si>
    <t>KFLL</t>
  </si>
  <si>
    <t>Fort Lauderdale Hollywood International Airport</t>
  </si>
  <si>
    <t>FLL</t>
  </si>
  <si>
    <t>-80.152702, 26.072599</t>
  </si>
  <si>
    <t>KFLO</t>
  </si>
  <si>
    <t>Florence Regional Airport</t>
  </si>
  <si>
    <t>FLO</t>
  </si>
  <si>
    <t>-79.7238998413086, 34.18539810180664</t>
  </si>
  <si>
    <t>KFLP</t>
  </si>
  <si>
    <t>Marion County Regional Airport</t>
  </si>
  <si>
    <t>FLP</t>
  </si>
  <si>
    <t>-92.59030151, 36.29090118</t>
  </si>
  <si>
    <t>FLR</t>
  </si>
  <si>
    <t>KFLU</t>
  </si>
  <si>
    <t>Flushing Airport</t>
  </si>
  <si>
    <t>FLU</t>
  </si>
  <si>
    <t>-73.83260345458984, 40.77870178222656</t>
  </si>
  <si>
    <t>KFLV</t>
  </si>
  <si>
    <t>Sherman Army Air Field</t>
  </si>
  <si>
    <t>Fort Leavenworth</t>
  </si>
  <si>
    <t>FLV</t>
  </si>
  <si>
    <t>-94.9147033691, 39.3683013916</t>
  </si>
  <si>
    <t>KFLX</t>
  </si>
  <si>
    <t>Fallon Municipal Airport</t>
  </si>
  <si>
    <t>FLX</t>
  </si>
  <si>
    <t>-118.749000549, 39.4990997314</t>
  </si>
  <si>
    <t>KFME</t>
  </si>
  <si>
    <t>Tipton Airport</t>
  </si>
  <si>
    <t>Fort Meade(Odenton)</t>
  </si>
  <si>
    <t>FME</t>
  </si>
  <si>
    <t>-76.7593994141, 39.08539962769999</t>
  </si>
  <si>
    <t>KFMH</t>
  </si>
  <si>
    <t>Cape Cod Coast Guard Air Station</t>
  </si>
  <si>
    <t>FMH</t>
  </si>
  <si>
    <t>-70.5214004517, 41.6584014893</t>
  </si>
  <si>
    <t>KFMN</t>
  </si>
  <si>
    <t>Four Corners Regional Airport</t>
  </si>
  <si>
    <t>-108.230003357, 36.741199493399996</t>
  </si>
  <si>
    <t>KFMY</t>
  </si>
  <si>
    <t>Page Field</t>
  </si>
  <si>
    <t>FMY</t>
  </si>
  <si>
    <t>-81.86329650879999, 26.58659935</t>
  </si>
  <si>
    <t>KFNL</t>
  </si>
  <si>
    <t>Northern Colorado Regional Airport</t>
  </si>
  <si>
    <t>Fort Collins/Loveland</t>
  </si>
  <si>
    <t>FNL</t>
  </si>
  <si>
    <t>-105.011, 40.451804</t>
  </si>
  <si>
    <t>KFNT</t>
  </si>
  <si>
    <t>Bishop International Airport</t>
  </si>
  <si>
    <t>FNT</t>
  </si>
  <si>
    <t>-83.74359893798828, 42.96540069580078</t>
  </si>
  <si>
    <t>KFOD</t>
  </si>
  <si>
    <t>Fort Dodge Regional Airport</t>
  </si>
  <si>
    <t>FOD</t>
  </si>
  <si>
    <t>-94.19259644, 42.55149841</t>
  </si>
  <si>
    <t>KFOE</t>
  </si>
  <si>
    <t>Topeka Regional Airport - Forbes Field</t>
  </si>
  <si>
    <t>FOE</t>
  </si>
  <si>
    <t>-95.66359710690001, 38.950901031499995</t>
  </si>
  <si>
    <t>KFOK</t>
  </si>
  <si>
    <t>Francis S Gabreski Airport</t>
  </si>
  <si>
    <t>FOK</t>
  </si>
  <si>
    <t>-72.6317977905, 40.8437004089</t>
  </si>
  <si>
    <t>KFOM</t>
  </si>
  <si>
    <t>Fillmore Municipal Airport</t>
  </si>
  <si>
    <t>FIL</t>
  </si>
  <si>
    <t>-112.362999, 38.95830154</t>
  </si>
  <si>
    <t>FOT</t>
  </si>
  <si>
    <t>KFPR</t>
  </si>
  <si>
    <t>St Lucie County International Airport</t>
  </si>
  <si>
    <t>FPR</t>
  </si>
  <si>
    <t>-80.36830139, 27.49510002</t>
  </si>
  <si>
    <t>KFRG</t>
  </si>
  <si>
    <t>Republic Airport</t>
  </si>
  <si>
    <t>FRG</t>
  </si>
  <si>
    <t>-73.4133987427, 40.7288017273</t>
  </si>
  <si>
    <t>KFRH</t>
  </si>
  <si>
    <t>French Lick Municipal Airport</t>
  </si>
  <si>
    <t>FRH</t>
  </si>
  <si>
    <t>-86.63690185550001, 38.5061988831</t>
  </si>
  <si>
    <t>KFRI</t>
  </si>
  <si>
    <t>Marshall Army Air Field</t>
  </si>
  <si>
    <t>Fort Riley(Junction City)</t>
  </si>
  <si>
    <t>FRI</t>
  </si>
  <si>
    <t>-96.76450348, 39.05530167</t>
  </si>
  <si>
    <t>KFRM</t>
  </si>
  <si>
    <t>Fairmont Municipal Airport</t>
  </si>
  <si>
    <t>FRM</t>
  </si>
  <si>
    <t>-94.4156036377, 43.643901825</t>
  </si>
  <si>
    <t>KFRR</t>
  </si>
  <si>
    <t>Front Royal Warren County Airport</t>
  </si>
  <si>
    <t>Front Royal</t>
  </si>
  <si>
    <t>-78.25350189210002, 38.9174995422</t>
  </si>
  <si>
    <t>KFSD</t>
  </si>
  <si>
    <t>Joe Foss Field Airport</t>
  </si>
  <si>
    <t>FSD</t>
  </si>
  <si>
    <t>-96.741897583, 43.582000732400004</t>
  </si>
  <si>
    <t>KFSI</t>
  </si>
  <si>
    <t>Henry Post Army Air Field (Fort Sill)</t>
  </si>
  <si>
    <t>Fort Sill</t>
  </si>
  <si>
    <t>FSI</t>
  </si>
  <si>
    <t>-98.40219879, 34.64979935</t>
  </si>
  <si>
    <t>KFSK</t>
  </si>
  <si>
    <t>Fort Scott Municipal Airport</t>
  </si>
  <si>
    <t>Fort Scott</t>
  </si>
  <si>
    <t>FSK</t>
  </si>
  <si>
    <t>-94.7694015503, 37.7984008789</t>
  </si>
  <si>
    <t>KFSM</t>
  </si>
  <si>
    <t>Fort Smith Regional Airport</t>
  </si>
  <si>
    <t>FSM</t>
  </si>
  <si>
    <t>-94.36740112304688, 35.33660125732422</t>
  </si>
  <si>
    <t>KFST</t>
  </si>
  <si>
    <t>Fort Stockton Pecos County Airport</t>
  </si>
  <si>
    <t>FST</t>
  </si>
  <si>
    <t>-102.916000366, 30.9157009125</t>
  </si>
  <si>
    <t>KFSU</t>
  </si>
  <si>
    <t>Fort Sumner Municipal Airport</t>
  </si>
  <si>
    <t>Fort Sumner</t>
  </si>
  <si>
    <t>FSU</t>
  </si>
  <si>
    <t>-104.217002869, 34.4833984375</t>
  </si>
  <si>
    <t>KFSW</t>
  </si>
  <si>
    <t>Fort Madison Municipal Airport</t>
  </si>
  <si>
    <t>Fort Madison</t>
  </si>
  <si>
    <t>FMS</t>
  </si>
  <si>
    <t>FSW</t>
  </si>
  <si>
    <t>-91.326797, 40.659302</t>
  </si>
  <si>
    <t>CFO</t>
  </si>
  <si>
    <t>KFTK</t>
  </si>
  <si>
    <t>Godman Army Air Field</t>
  </si>
  <si>
    <t>Fort Knox</t>
  </si>
  <si>
    <t>FTK</t>
  </si>
  <si>
    <t>-85.9720993042, 37.907100677500004</t>
  </si>
  <si>
    <t>KFTW</t>
  </si>
  <si>
    <t>Fort Worth Meacham International Airport</t>
  </si>
  <si>
    <t>FTW</t>
  </si>
  <si>
    <t>-97.362396, 32.819801</t>
  </si>
  <si>
    <t>KFTY</t>
  </si>
  <si>
    <t>Fulton County Airport Brown Field</t>
  </si>
  <si>
    <t>FTY</t>
  </si>
  <si>
    <t>-84.5214004517, 33.7790985107</t>
  </si>
  <si>
    <t>KFUL</t>
  </si>
  <si>
    <t>Fullerton Municipal Airport</t>
  </si>
  <si>
    <t>-117.980003357, 33.8720016479</t>
  </si>
  <si>
    <t>KFVE</t>
  </si>
  <si>
    <t>Northern Aroostook Regional Airport</t>
  </si>
  <si>
    <t>Frenchville</t>
  </si>
  <si>
    <t>WFK</t>
  </si>
  <si>
    <t>FVE</t>
  </si>
  <si>
    <t>-68.31279754639999, 47.2854995728</t>
  </si>
  <si>
    <t>KFWA</t>
  </si>
  <si>
    <t>Fort Wayne International Airport</t>
  </si>
  <si>
    <t>FWA</t>
  </si>
  <si>
    <t>-85.19509888, 40.97850037</t>
  </si>
  <si>
    <t>KFXE</t>
  </si>
  <si>
    <t>Fort Lauderdale Executive Airport</t>
  </si>
  <si>
    <t>FXE</t>
  </si>
  <si>
    <t>-80.1707000732, 26.1972999573</t>
  </si>
  <si>
    <t>KFXY</t>
  </si>
  <si>
    <t>Forest City Municipal Airport</t>
  </si>
  <si>
    <t>FXY</t>
  </si>
  <si>
    <t>-93.62409973, 43.23469925</t>
  </si>
  <si>
    <t>FYJ</t>
  </si>
  <si>
    <t>KFYM</t>
  </si>
  <si>
    <t>Fayetteville Municipal Airport</t>
  </si>
  <si>
    <t>FYM</t>
  </si>
  <si>
    <t>-86.5640029907, 35.059700012200004</t>
  </si>
  <si>
    <t>KFYV</t>
  </si>
  <si>
    <t>FYV</t>
  </si>
  <si>
    <t>-94.17009735107422, 36.00510025024414</t>
  </si>
  <si>
    <t>KG</t>
  </si>
  <si>
    <t>KG-C</t>
  </si>
  <si>
    <t>KG-Y</t>
  </si>
  <si>
    <t>Bishkek</t>
  </si>
  <si>
    <t>KG-O</t>
  </si>
  <si>
    <t>Osh</t>
  </si>
  <si>
    <t>KGAD</t>
  </si>
  <si>
    <t>Northeast Alabama Regional Airport</t>
  </si>
  <si>
    <t>GAD</t>
  </si>
  <si>
    <t>-86.088996, 33.972599</t>
  </si>
  <si>
    <t>KGAG</t>
  </si>
  <si>
    <t>Gage</t>
  </si>
  <si>
    <t>GAG</t>
  </si>
  <si>
    <t>-99.7763977051, 36.295501709</t>
  </si>
  <si>
    <t>KGAI</t>
  </si>
  <si>
    <t>Montgomery County Airpark</t>
  </si>
  <si>
    <t>Gaithersburg</t>
  </si>
  <si>
    <t>-77.1660003662, 39.168300628699996</t>
  </si>
  <si>
    <t>GAO</t>
  </si>
  <si>
    <t>KGBD</t>
  </si>
  <si>
    <t>Great Bend Municipal Airport</t>
  </si>
  <si>
    <t>Great Bend</t>
  </si>
  <si>
    <t>GBD</t>
  </si>
  <si>
    <t>-98.8591995239, 38.3442993164</t>
  </si>
  <si>
    <t>KGBG</t>
  </si>
  <si>
    <t>Galesburg Municipal Airport</t>
  </si>
  <si>
    <t>GBG</t>
  </si>
  <si>
    <t>-90.431098938, 40.937999725299996</t>
  </si>
  <si>
    <t>GXF</t>
  </si>
  <si>
    <t>KGBR</t>
  </si>
  <si>
    <t>Walter J. Koladza Airport</t>
  </si>
  <si>
    <t>Great Barrington</t>
  </si>
  <si>
    <t>GBR</t>
  </si>
  <si>
    <t>-73.40319824, 42.18420029</t>
  </si>
  <si>
    <t>KGCC</t>
  </si>
  <si>
    <t>Gillette Campbell County Airport</t>
  </si>
  <si>
    <t>Gillette</t>
  </si>
  <si>
    <t>GCC</t>
  </si>
  <si>
    <t>-105.539001465, 44.348899841299996</t>
  </si>
  <si>
    <t>KGCD</t>
  </si>
  <si>
    <t>Grant Co Regional/Ogilvie Field</t>
  </si>
  <si>
    <t>John Day</t>
  </si>
  <si>
    <t>-118.9629974, 44.40420151</t>
  </si>
  <si>
    <t>KGCK</t>
  </si>
  <si>
    <t>Garden City Regional Airport</t>
  </si>
  <si>
    <t>GCK</t>
  </si>
  <si>
    <t>-100.723999023, 37.9275016785</t>
  </si>
  <si>
    <t>GCM</t>
  </si>
  <si>
    <t>KGCN</t>
  </si>
  <si>
    <t>Grand Canyon National Park Airport</t>
  </si>
  <si>
    <t>GCN</t>
  </si>
  <si>
    <t>-112.14700317382812, 35.95240020751953</t>
  </si>
  <si>
    <t>KGCY</t>
  </si>
  <si>
    <t>Greeneville Municipal Airport</t>
  </si>
  <si>
    <t>GCY</t>
  </si>
  <si>
    <t>-82.815102, 36.193001</t>
  </si>
  <si>
    <t>KGDM</t>
  </si>
  <si>
    <t>GDM</t>
  </si>
  <si>
    <t>-72.0160980225, 42.5499992371</t>
  </si>
  <si>
    <t>KGDV</t>
  </si>
  <si>
    <t>Dawson Community Airport</t>
  </si>
  <si>
    <t>Glendive</t>
  </si>
  <si>
    <t>GDV</t>
  </si>
  <si>
    <t>-104.8069992, 47.13869858</t>
  </si>
  <si>
    <t>KGDW</t>
  </si>
  <si>
    <t>Gladwin Zettel Memorial Airport</t>
  </si>
  <si>
    <t>GDW</t>
  </si>
  <si>
    <t>-84.47499847410002, 43.9706001282</t>
  </si>
  <si>
    <t>KGED</t>
  </si>
  <si>
    <t>Sussex County Airport</t>
  </si>
  <si>
    <t>GED</t>
  </si>
  <si>
    <t>-75.35890198, 38.68920135</t>
  </si>
  <si>
    <t>KGEG</t>
  </si>
  <si>
    <t>Spokane International Airport</t>
  </si>
  <si>
    <t>GEG</t>
  </si>
  <si>
    <t>-117.53399658203125, 47.61989974975586</t>
  </si>
  <si>
    <t>GEO</t>
  </si>
  <si>
    <t>KGEY</t>
  </si>
  <si>
    <t>South Big Horn County Airport</t>
  </si>
  <si>
    <t>Greybull</t>
  </si>
  <si>
    <t>GEY</t>
  </si>
  <si>
    <t>-108.0830002, 44.51679993</t>
  </si>
  <si>
    <t>KGFA</t>
  </si>
  <si>
    <t>Malmstrom Air Force Base</t>
  </si>
  <si>
    <t>GFA</t>
  </si>
  <si>
    <t>-111.18699646, 47.504699707</t>
  </si>
  <si>
    <t>KGFK</t>
  </si>
  <si>
    <t>Grand Forks International Airport</t>
  </si>
  <si>
    <t>GFK</t>
  </si>
  <si>
    <t>-97.176102, 47.949299</t>
  </si>
  <si>
    <t>KGFL</t>
  </si>
  <si>
    <t>Floyd Bennett Memorial Airport</t>
  </si>
  <si>
    <t>Glens Falls</t>
  </si>
  <si>
    <t>GFL</t>
  </si>
  <si>
    <t>-73.6102981567, 43.3412017822</t>
  </si>
  <si>
    <t>KGGE</t>
  </si>
  <si>
    <t>Georgetown County Airport</t>
  </si>
  <si>
    <t>GGE</t>
  </si>
  <si>
    <t>-79.3196029663, 33.3116989136</t>
  </si>
  <si>
    <t>KGGG</t>
  </si>
  <si>
    <t>East Texas Regional Airport</t>
  </si>
  <si>
    <t>GGG</t>
  </si>
  <si>
    <t>-94.71150207519531, 32.38399887084961</t>
  </si>
  <si>
    <t>KGGW</t>
  </si>
  <si>
    <t>Wokal Field/Glasgow-Valley County Airport</t>
  </si>
  <si>
    <t>GGW</t>
  </si>
  <si>
    <t>-106.614998, 48.212502</t>
  </si>
  <si>
    <t>KGHM</t>
  </si>
  <si>
    <t>Centerville Municipal Airport</t>
  </si>
  <si>
    <t>GHM</t>
  </si>
  <si>
    <t>-87.44539642330001, 35.8373985291</t>
  </si>
  <si>
    <t>KGIF</t>
  </si>
  <si>
    <t>Winter Haven Regional Airport - Gilbert Field</t>
  </si>
  <si>
    <t>GIF</t>
  </si>
  <si>
    <t>-81.753304, 28.062901</t>
  </si>
  <si>
    <t>KGJT</t>
  </si>
  <si>
    <t>Grand Junction Regional Airport</t>
  </si>
  <si>
    <t>GJT</t>
  </si>
  <si>
    <t>-108.527000427, 39.1223983765</t>
  </si>
  <si>
    <t>KGKJ</t>
  </si>
  <si>
    <t>Port Meadville Airport</t>
  </si>
  <si>
    <t>MEJ</t>
  </si>
  <si>
    <t>GKJ</t>
  </si>
  <si>
    <t>-80.21469879, 41.62649918</t>
  </si>
  <si>
    <t>KGKT</t>
  </si>
  <si>
    <t>Gatlinburg-Pigeon Forge Airport</t>
  </si>
  <si>
    <t>GKT</t>
  </si>
  <si>
    <t>-83.52870178219999, 35.85779953</t>
  </si>
  <si>
    <t>KGLD</t>
  </si>
  <si>
    <t>Renner Field-Goodland Municipal Airport</t>
  </si>
  <si>
    <t>GLD</t>
  </si>
  <si>
    <t>-101.6989975, 39.37060165</t>
  </si>
  <si>
    <t>KGLE</t>
  </si>
  <si>
    <t>Gainesville Municipal Airport</t>
  </si>
  <si>
    <t>GLE</t>
  </si>
  <si>
    <t>-97.1969985962, 33.651401519800004</t>
  </si>
  <si>
    <t>KGLH</t>
  </si>
  <si>
    <t>Mid Delta Regional Airport</t>
  </si>
  <si>
    <t>-90.98560333251953, 33.4828987121582</t>
  </si>
  <si>
    <t>KGLR</t>
  </si>
  <si>
    <t>Gaylord Regional Airport</t>
  </si>
  <si>
    <t>GLR</t>
  </si>
  <si>
    <t>-84.7035980225, 45.013500213600004</t>
  </si>
  <si>
    <t>KGLS</t>
  </si>
  <si>
    <t>Scholes International At Galveston Airport</t>
  </si>
  <si>
    <t>GLS</t>
  </si>
  <si>
    <t>-94.86039733886719, 29.265300750732422</t>
  </si>
  <si>
    <t>KGLW</t>
  </si>
  <si>
    <t>Glasgow Municipal Airport</t>
  </si>
  <si>
    <t>GLW</t>
  </si>
  <si>
    <t>-85.9536972, 37.03179932</t>
  </si>
  <si>
    <t>KGMU</t>
  </si>
  <si>
    <t>Greenville Downtown Airport</t>
  </si>
  <si>
    <t>GMU</t>
  </si>
  <si>
    <t>-82.34999847410002, 34.847900390599996</t>
  </si>
  <si>
    <t>GNB</t>
  </si>
  <si>
    <t>KGNG</t>
  </si>
  <si>
    <t>Gooding Municipal Airport</t>
  </si>
  <si>
    <t>GNG</t>
  </si>
  <si>
    <t>-114.7649994, 42.91719818</t>
  </si>
  <si>
    <t>KGNT</t>
  </si>
  <si>
    <t>Grants-Milan Municipal Airport</t>
  </si>
  <si>
    <t>Grants</t>
  </si>
  <si>
    <t>GNT</t>
  </si>
  <si>
    <t>-107.902000427, 35.167301178</t>
  </si>
  <si>
    <t>KGNV</t>
  </si>
  <si>
    <t>Gainesville Regional Airport</t>
  </si>
  <si>
    <t>-82.2717971802, 29.6900997162</t>
  </si>
  <si>
    <t>KGOK</t>
  </si>
  <si>
    <t>Guthrie-Edmond Regional Airport</t>
  </si>
  <si>
    <t>GOK</t>
  </si>
  <si>
    <t>-97.41560364, 35.84980011</t>
  </si>
  <si>
    <t>KGON</t>
  </si>
  <si>
    <t>Groton New London Airport</t>
  </si>
  <si>
    <t>Groton (New London)</t>
  </si>
  <si>
    <t>GON</t>
  </si>
  <si>
    <t>-72.04509735107422, 41.330101013183594</t>
  </si>
  <si>
    <t>GOO</t>
  </si>
  <si>
    <t>GOP</t>
  </si>
  <si>
    <t>GOV</t>
  </si>
  <si>
    <t>KGPI</t>
  </si>
  <si>
    <t>Glacier Park International Airport</t>
  </si>
  <si>
    <t>FCA</t>
  </si>
  <si>
    <t>GPI</t>
  </si>
  <si>
    <t>-114.25599670410156, 48.31050109863281</t>
  </si>
  <si>
    <t>KGPT</t>
  </si>
  <si>
    <t>Gulfport Biloxi International Airport</t>
  </si>
  <si>
    <t>GPT</t>
  </si>
  <si>
    <t>-89.07009887695312, 30.40730094909668</t>
  </si>
  <si>
    <t>KGPZ</t>
  </si>
  <si>
    <t>Grand Rapids Itasca Co-Gordon Newstrom field</t>
  </si>
  <si>
    <t>GPZ</t>
  </si>
  <si>
    <t>-93.50980377, 47.21110153</t>
  </si>
  <si>
    <t>KGQQ</t>
  </si>
  <si>
    <t>Galion Municipal Airport</t>
  </si>
  <si>
    <t>GQQ</t>
  </si>
  <si>
    <t>-82.7238006592, 40.7533988953</t>
  </si>
  <si>
    <t>KGRB</t>
  </si>
  <si>
    <t>Austin Straubel International Airport</t>
  </si>
  <si>
    <t>GRB</t>
  </si>
  <si>
    <t>-88.12960052490234, 44.48509979248047</t>
  </si>
  <si>
    <t>KGRD</t>
  </si>
  <si>
    <t>Greenwood County Airport</t>
  </si>
  <si>
    <t>GRD</t>
  </si>
  <si>
    <t>-82.15910339359999, 34.2486991882</t>
  </si>
  <si>
    <t>KGRE</t>
  </si>
  <si>
    <t>Greenville Airport</t>
  </si>
  <si>
    <t>GRE</t>
  </si>
  <si>
    <t>-89.37840271, 38.8362007141</t>
  </si>
  <si>
    <t>KGRF</t>
  </si>
  <si>
    <t>Gray Army Air Field</t>
  </si>
  <si>
    <t>Fort Lewis/Tacoma</t>
  </si>
  <si>
    <t>GRF</t>
  </si>
  <si>
    <t>-122.5810013, 47.07920074</t>
  </si>
  <si>
    <t>KGRI</t>
  </si>
  <si>
    <t>Central Nebraska Regional Airport</t>
  </si>
  <si>
    <t>Grand Island</t>
  </si>
  <si>
    <t>GRI</t>
  </si>
  <si>
    <t>-98.30960083007812, 40.967498779296875</t>
  </si>
  <si>
    <t>KGRK</t>
  </si>
  <si>
    <t>Robert Gray  Army Air Field Airport</t>
  </si>
  <si>
    <t>Fort Hood/Killeen</t>
  </si>
  <si>
    <t>GRK</t>
  </si>
  <si>
    <t>-97.82890319820001, 31.067199707</t>
  </si>
  <si>
    <t>KGRN</t>
  </si>
  <si>
    <t>Gordon Municipal Airport</t>
  </si>
  <si>
    <t>GRN</t>
  </si>
  <si>
    <t>-102.175003052, 42.8059997559</t>
  </si>
  <si>
    <t>KGRR</t>
  </si>
  <si>
    <t>Gerald R. Ford International Airport</t>
  </si>
  <si>
    <t>GRR</t>
  </si>
  <si>
    <t>-85.52279663, 42.88079834</t>
  </si>
  <si>
    <t>KGSB</t>
  </si>
  <si>
    <t>Seymour Johnson Air Force Base</t>
  </si>
  <si>
    <t>GSB</t>
  </si>
  <si>
    <t>-77.96060181, 35.33940125</t>
  </si>
  <si>
    <t>KGSH</t>
  </si>
  <si>
    <t>Goshen Municipal Airport</t>
  </si>
  <si>
    <t>GSH</t>
  </si>
  <si>
    <t>-85.79290008539999, 41.526401519800004</t>
  </si>
  <si>
    <t>KGSO</t>
  </si>
  <si>
    <t>Piedmont Triad International Airport</t>
  </si>
  <si>
    <t>GSO</t>
  </si>
  <si>
    <t>-79.93730163574219, 36.097801208496094</t>
  </si>
  <si>
    <t>KGSP</t>
  </si>
  <si>
    <t>Greenville Spartanburg International Airport</t>
  </si>
  <si>
    <t>-82.2189025879, 34.8956985474</t>
  </si>
  <si>
    <t>KGSW</t>
  </si>
  <si>
    <t>Greater Southwest International Airport-Amon Carter Field</t>
  </si>
  <si>
    <t>GSW</t>
  </si>
  <si>
    <t>-97.04918861390001, 32.8308104547</t>
  </si>
  <si>
    <t>GTB</t>
  </si>
  <si>
    <t>KGTF</t>
  </si>
  <si>
    <t>Great Falls International Airport</t>
  </si>
  <si>
    <t>GTF</t>
  </si>
  <si>
    <t>-111.3710022, 47.48199844</t>
  </si>
  <si>
    <t>KGTG</t>
  </si>
  <si>
    <t>Grantsburg Municipal Airport</t>
  </si>
  <si>
    <t>GTG</t>
  </si>
  <si>
    <t>-92.6643981934, 45.7980995178</t>
  </si>
  <si>
    <t>KGTR</t>
  </si>
  <si>
    <t>Golden Triangle Regional Airport</t>
  </si>
  <si>
    <t>Columbus/W Point/Starkville</t>
  </si>
  <si>
    <t>GTR</t>
  </si>
  <si>
    <t>-88.5914001465, 33.450298309299995</t>
  </si>
  <si>
    <t>KGUC</t>
  </si>
  <si>
    <t>Gunnison Crested Butte Regional Airport</t>
  </si>
  <si>
    <t>GUC</t>
  </si>
  <si>
    <t>-106.9329987, 38.53390121</t>
  </si>
  <si>
    <t>KGUP</t>
  </si>
  <si>
    <t>Gallup Municipal Airport</t>
  </si>
  <si>
    <t>Gallup</t>
  </si>
  <si>
    <t>-108.789001465, 35.511100769</t>
  </si>
  <si>
    <t>KGUS</t>
  </si>
  <si>
    <t>Grissom Air Reserve Base</t>
  </si>
  <si>
    <t>GUS</t>
  </si>
  <si>
    <t>-86.1520996094, 40.648101806599996</t>
  </si>
  <si>
    <t>KGUY</t>
  </si>
  <si>
    <t>Guymon Municipal Airport</t>
  </si>
  <si>
    <t>Guymon</t>
  </si>
  <si>
    <t>GUY</t>
  </si>
  <si>
    <t>-101.508003235, 36.6851005554</t>
  </si>
  <si>
    <t>KGVL</t>
  </si>
  <si>
    <t>Lee Gilmer Memorial Airport</t>
  </si>
  <si>
    <t>GVL</t>
  </si>
  <si>
    <t>-83.8302002, 34.27259827</t>
  </si>
  <si>
    <t>KGVT</t>
  </si>
  <si>
    <t>GVT</t>
  </si>
  <si>
    <t>-96.0652999878, 33.0677986145</t>
  </si>
  <si>
    <t>KGVW</t>
  </si>
  <si>
    <t>Richards-Gebaur Air Force Base</t>
  </si>
  <si>
    <t>GVW</t>
  </si>
  <si>
    <t>-94.55999755859375, 38.844200134277344</t>
  </si>
  <si>
    <t>KGW</t>
  </si>
  <si>
    <t>Kagi Airport</t>
  </si>
  <si>
    <t>Kagi</t>
  </si>
  <si>
    <t>AYKQ</t>
  </si>
  <si>
    <t>KAGI</t>
  </si>
  <si>
    <t>147.669444444, -9.135916666670001</t>
  </si>
  <si>
    <t>KGWO</t>
  </si>
  <si>
    <t>GWO</t>
  </si>
  <si>
    <t>-90.0847015381, 33.4943008423</t>
  </si>
  <si>
    <t>KGWS</t>
  </si>
  <si>
    <t>Glenwood Springs Municipal Airport</t>
  </si>
  <si>
    <t>GWS</t>
  </si>
  <si>
    <t>-107.310997009, 39.5083007812</t>
  </si>
  <si>
    <t>KGX</t>
  </si>
  <si>
    <t>Grayling Airport</t>
  </si>
  <si>
    <t>PAGX</t>
  </si>
  <si>
    <t>-160.066289, 62.895187</t>
  </si>
  <si>
    <t>KGXY</t>
  </si>
  <si>
    <t>GXY</t>
  </si>
  <si>
    <t>-104.633003235, 40.4374008179</t>
  </si>
  <si>
    <t>KGYH</t>
  </si>
  <si>
    <t>Donaldson Field Airport</t>
  </si>
  <si>
    <t>GDC</t>
  </si>
  <si>
    <t>GYH</t>
  </si>
  <si>
    <t>-82.376404, 34.758301</t>
  </si>
  <si>
    <t>KGYI</t>
  </si>
  <si>
    <t>North Texas Regional Airport/Perrin Field</t>
  </si>
  <si>
    <t>Sherman/Denison</t>
  </si>
  <si>
    <t>PNX</t>
  </si>
  <si>
    <t>-96.6736984253, 33.714099884</t>
  </si>
  <si>
    <t>GYL</t>
  </si>
  <si>
    <t>KGYR</t>
  </si>
  <si>
    <t>Phoenix Goodyear Airport</t>
  </si>
  <si>
    <t>GYR</t>
  </si>
  <si>
    <t>-112.375999451, 33.4225006104</t>
  </si>
  <si>
    <t>KGYY</t>
  </si>
  <si>
    <t>Gary Chicago International Airport</t>
  </si>
  <si>
    <t>GYY</t>
  </si>
  <si>
    <t>-87.41280364990234, 41.61629867553711</t>
  </si>
  <si>
    <t>KGZ</t>
  </si>
  <si>
    <t>Glacier Creek Airport</t>
  </si>
  <si>
    <t>Glacier Creek</t>
  </si>
  <si>
    <t>-142.380996704, 61.4551010132</t>
  </si>
  <si>
    <t>KHAB</t>
  </si>
  <si>
    <t>Marion County Rankin Fite Airport</t>
  </si>
  <si>
    <t>-87.99819946, 34.11759949</t>
  </si>
  <si>
    <t>KHAF</t>
  </si>
  <si>
    <t>Half Moon Bay Airport</t>
  </si>
  <si>
    <t>Half Moon Bay</t>
  </si>
  <si>
    <t>HAF</t>
  </si>
  <si>
    <t>-122.500999451, 37.513401031499995</t>
  </si>
  <si>
    <t>KHAI</t>
  </si>
  <si>
    <t>Three Rivers Municipal Dr Haines Airport</t>
  </si>
  <si>
    <t>-85.59339904790001, 41.9598007202</t>
  </si>
  <si>
    <t>KHAO</t>
  </si>
  <si>
    <t>Butler Co Regional Airport - Hogan Field</t>
  </si>
  <si>
    <t>HAO</t>
  </si>
  <si>
    <t>-84.5220031738, 39.363800048799995</t>
  </si>
  <si>
    <t>KHAX</t>
  </si>
  <si>
    <t>Hatbox Field</t>
  </si>
  <si>
    <t>HAX</t>
  </si>
  <si>
    <t>-95.4128036499, 35.7458992004</t>
  </si>
  <si>
    <t>KHBG</t>
  </si>
  <si>
    <t>Hattiesburg Bobby L Chain Municipal Airport</t>
  </si>
  <si>
    <t>HBG</t>
  </si>
  <si>
    <t>-89.25279999, 31.26479912</t>
  </si>
  <si>
    <t>KHBR</t>
  </si>
  <si>
    <t>Hobart Regional Airport</t>
  </si>
  <si>
    <t>-99.051313, 34.991317</t>
  </si>
  <si>
    <t>KHDE</t>
  </si>
  <si>
    <t>Brewster Field</t>
  </si>
  <si>
    <t>HDE</t>
  </si>
  <si>
    <t>-99.336502, 40.452099</t>
  </si>
  <si>
    <t>KHDN</t>
  </si>
  <si>
    <t>Yampa Valley Airport</t>
  </si>
  <si>
    <t>Hayden</t>
  </si>
  <si>
    <t>HDN</t>
  </si>
  <si>
    <t>-107.2180023, 40.48120117</t>
  </si>
  <si>
    <t>KHEE</t>
  </si>
  <si>
    <t>Thompson-Robbins Airport</t>
  </si>
  <si>
    <t>Helena/West Helena</t>
  </si>
  <si>
    <t>HEE</t>
  </si>
  <si>
    <t>-90.67616, 34.576571</t>
  </si>
  <si>
    <t>KHEF</t>
  </si>
  <si>
    <t>Manassas Regional Airport/Harry P. Davis Field</t>
  </si>
  <si>
    <t>MNZ</t>
  </si>
  <si>
    <t>HEF</t>
  </si>
  <si>
    <t>-77.51540375, 38.72140121</t>
  </si>
  <si>
    <t>KHEZ</t>
  </si>
  <si>
    <t>Hardy-Anders Field / Natchez-Adams County Airport</t>
  </si>
  <si>
    <t>Natchez</t>
  </si>
  <si>
    <t>HEZ</t>
  </si>
  <si>
    <t>-91.297313, 31.613738</t>
  </si>
  <si>
    <t>KHFD</t>
  </si>
  <si>
    <t>Hartford Brainard Airport</t>
  </si>
  <si>
    <t>HFD</t>
  </si>
  <si>
    <t>-72.649398803711, 41.736698150635</t>
  </si>
  <si>
    <t>KHFF</t>
  </si>
  <si>
    <t>Mackall Army Air Field</t>
  </si>
  <si>
    <t>Camp Mackall</t>
  </si>
  <si>
    <t>HFF</t>
  </si>
  <si>
    <t>-79.497755, 35.036288</t>
  </si>
  <si>
    <t>KHGR</t>
  </si>
  <si>
    <t>Hagerstown Regional Richard A Henson Field</t>
  </si>
  <si>
    <t>HGR</t>
  </si>
  <si>
    <t>-77.72949982, 39.707901</t>
  </si>
  <si>
    <t>KHHR</t>
  </si>
  <si>
    <t>Jack Northrop Field Hawthorne Municipal Airport</t>
  </si>
  <si>
    <t>Hawthorne</t>
  </si>
  <si>
    <t>HHR</t>
  </si>
  <si>
    <t>-118.334999, 33.922798</t>
  </si>
  <si>
    <t>KHHW</t>
  </si>
  <si>
    <t>Stan Stamper Municipal Airport</t>
  </si>
  <si>
    <t>HUJ</t>
  </si>
  <si>
    <t>-95.54190063, 34.03480148</t>
  </si>
  <si>
    <t>KHIB</t>
  </si>
  <si>
    <t>Range Regional Airport</t>
  </si>
  <si>
    <t>HIB</t>
  </si>
  <si>
    <t>-92.83899689, 47.38660049</t>
  </si>
  <si>
    <t>KHIE</t>
  </si>
  <si>
    <t>Mount Washington Regional Airport</t>
  </si>
  <si>
    <t>Whitefield</t>
  </si>
  <si>
    <t>HIE</t>
  </si>
  <si>
    <t>-71.544502, 44.367637</t>
  </si>
  <si>
    <t>KHIF</t>
  </si>
  <si>
    <t>Hill Air Force Base</t>
  </si>
  <si>
    <t>Ogden</t>
  </si>
  <si>
    <t>HIF</t>
  </si>
  <si>
    <t>-111.973086, 41.12403</t>
  </si>
  <si>
    <t>HIG</t>
  </si>
  <si>
    <t>KHII</t>
  </si>
  <si>
    <t>Lake Havasu City Airport</t>
  </si>
  <si>
    <t>HII</t>
  </si>
  <si>
    <t>-114.358002, 34.571098</t>
  </si>
  <si>
    <t>KHIO</t>
  </si>
  <si>
    <t>Portland Hillsboro Airport</t>
  </si>
  <si>
    <t>HIO</t>
  </si>
  <si>
    <t>-122.949997, 45.540401</t>
  </si>
  <si>
    <t>KHKA</t>
  </si>
  <si>
    <t>Blytheville Municipal Airport</t>
  </si>
  <si>
    <t>HKA</t>
  </si>
  <si>
    <t>-89.83080291750001, 35.940399169900004</t>
  </si>
  <si>
    <t>KHKS</t>
  </si>
  <si>
    <t>HKS</t>
  </si>
  <si>
    <t>-90.22219849, 32.33449936</t>
  </si>
  <si>
    <t>KHKY</t>
  </si>
  <si>
    <t>Hickory Regional Airport</t>
  </si>
  <si>
    <t>HKY</t>
  </si>
  <si>
    <t>-81.38950348, 35.74110031</t>
  </si>
  <si>
    <t>KHL</t>
  </si>
  <si>
    <t>Khan Jahan Ali Airport</t>
  </si>
  <si>
    <t>BD</t>
  </si>
  <si>
    <t>BD-4</t>
  </si>
  <si>
    <t>Khulna</t>
  </si>
  <si>
    <t>89.6454, 22.6486</t>
  </si>
  <si>
    <t>KHLB</t>
  </si>
  <si>
    <t>Hillenbrand Industries Airport</t>
  </si>
  <si>
    <t>-85.25830078119999, 39.344501495399996</t>
  </si>
  <si>
    <t>KHLC</t>
  </si>
  <si>
    <t>Hill City Municipal Airport</t>
  </si>
  <si>
    <t>-99.83149719, 39.37879944</t>
  </si>
  <si>
    <t>KHLG</t>
  </si>
  <si>
    <t>Wheeling Ohio County Airport</t>
  </si>
  <si>
    <t>-80.6463012695, 40.1749992371</t>
  </si>
  <si>
    <t>KHLM</t>
  </si>
  <si>
    <t>Park Township Airport</t>
  </si>
  <si>
    <t>-86.1620025635, 42.7958984375</t>
  </si>
  <si>
    <t>KHLN</t>
  </si>
  <si>
    <t>Helena Regional Airport</t>
  </si>
  <si>
    <t>HLN</t>
  </si>
  <si>
    <t>-111.98300170898438, 46.6068000793457</t>
  </si>
  <si>
    <t>KHLR</t>
  </si>
  <si>
    <t>Hood Army Air Field</t>
  </si>
  <si>
    <t>-97.71450042720001, 31.138700485199998</t>
  </si>
  <si>
    <t>Homer Airport</t>
  </si>
  <si>
    <t>KHMN</t>
  </si>
  <si>
    <t>Holloman Air Force Base</t>
  </si>
  <si>
    <t>HMN</t>
  </si>
  <si>
    <t>-106.107002258, 32.8525009155</t>
  </si>
  <si>
    <t>KHMT</t>
  </si>
  <si>
    <t>Hemet Ryan Airport</t>
  </si>
  <si>
    <t>-117.023002625, 33.7340011597</t>
  </si>
  <si>
    <t>KHNB</t>
  </si>
  <si>
    <t>Huntingburg Airport</t>
  </si>
  <si>
    <t>HNB</t>
  </si>
  <si>
    <t>-86.95369720459999, 38.2490005493</t>
  </si>
  <si>
    <t>KHND</t>
  </si>
  <si>
    <t>Henderson Executive Airport</t>
  </si>
  <si>
    <t>HND</t>
  </si>
  <si>
    <t>-115.134002686, 35.9728012085</t>
  </si>
  <si>
    <t>KHOB</t>
  </si>
  <si>
    <t>Lea County Regional Airport</t>
  </si>
  <si>
    <t>Hobbs</t>
  </si>
  <si>
    <t>-103.2170029, 32.6875</t>
  </si>
  <si>
    <t>HOE</t>
  </si>
  <si>
    <t>KHON</t>
  </si>
  <si>
    <t>Huron Regional Airport</t>
  </si>
  <si>
    <t>HON</t>
  </si>
  <si>
    <t>-98.22850036621094, 44.38520050048828</t>
  </si>
  <si>
    <t>KHOP</t>
  </si>
  <si>
    <t>Campbell AAF (Fort Campbell) Air Field</t>
  </si>
  <si>
    <t>Fort Campbell/Hopkinsville</t>
  </si>
  <si>
    <t>HOP</t>
  </si>
  <si>
    <t>-87.49620056150002, 36.668598175</t>
  </si>
  <si>
    <t>KHOT</t>
  </si>
  <si>
    <t>Memorial Field</t>
  </si>
  <si>
    <t>-93.09619903564453, 34.47800064086914</t>
  </si>
  <si>
    <t>KHOU</t>
  </si>
  <si>
    <t>William P Hobby Airport</t>
  </si>
  <si>
    <t>HOU</t>
  </si>
  <si>
    <t>-95.27890015, 29.64539909</t>
  </si>
  <si>
    <t>KHPN</t>
  </si>
  <si>
    <t>Westchester County Airport</t>
  </si>
  <si>
    <t>White Plains</t>
  </si>
  <si>
    <t>-73.70760345458984, 41.06700134277344</t>
  </si>
  <si>
    <t>KHPT</t>
  </si>
  <si>
    <t>-93.22630310059999, 42.7237014771</t>
  </si>
  <si>
    <t>KHPY</t>
  </si>
  <si>
    <t>Baytown Airport</t>
  </si>
  <si>
    <t>HPY</t>
  </si>
  <si>
    <t>-94.95269775390001, 29.786100387599998</t>
  </si>
  <si>
    <t>KHQM</t>
  </si>
  <si>
    <t>Bowerman Airport</t>
  </si>
  <si>
    <t>Hoquiam</t>
  </si>
  <si>
    <t>HQM</t>
  </si>
  <si>
    <t>-123.93699646, 46.971199035599994</t>
  </si>
  <si>
    <t>KHRI</t>
  </si>
  <si>
    <t>Hermiston Municipal Airport</t>
  </si>
  <si>
    <t>Hermiston</t>
  </si>
  <si>
    <t>-119.259024, 45.828223</t>
  </si>
  <si>
    <t>KHRL</t>
  </si>
  <si>
    <t>Valley International Airport</t>
  </si>
  <si>
    <t>HRL</t>
  </si>
  <si>
    <t>-97.65440368652344, 26.228500366210938</t>
  </si>
  <si>
    <t>KHRO</t>
  </si>
  <si>
    <t>HRO</t>
  </si>
  <si>
    <t>-93.15470123291016, 36.26150131225586</t>
  </si>
  <si>
    <t>KHSB</t>
  </si>
  <si>
    <t>Harrisburg-Raleigh Airport</t>
  </si>
  <si>
    <t>HSB</t>
  </si>
  <si>
    <t>-88.5503006, 37.81129837</t>
  </si>
  <si>
    <t>KHSE</t>
  </si>
  <si>
    <t>Billy Mitchell Airport</t>
  </si>
  <si>
    <t>Hatteras</t>
  </si>
  <si>
    <t>HNC</t>
  </si>
  <si>
    <t>HSE</t>
  </si>
  <si>
    <t>-75.617797851562, 35.232799530029</t>
  </si>
  <si>
    <t>KHSG</t>
  </si>
  <si>
    <t>Hot Springs County Airport</t>
  </si>
  <si>
    <t>Thermopolis</t>
  </si>
  <si>
    <t>THP</t>
  </si>
  <si>
    <t>-108.389687, 43.713602</t>
  </si>
  <si>
    <t>KHSI</t>
  </si>
  <si>
    <t>Hastings Municipal Airport</t>
  </si>
  <si>
    <t>HSI</t>
  </si>
  <si>
    <t>-98.42790222170001, 40.6053009033</t>
  </si>
  <si>
    <t>KHSP</t>
  </si>
  <si>
    <t>-79.83390045, 37.95140076</t>
  </si>
  <si>
    <t>KHST</t>
  </si>
  <si>
    <t>Homestead ARB Airport</t>
  </si>
  <si>
    <t>HST</t>
  </si>
  <si>
    <t>-80.38359833, 25.48859978</t>
  </si>
  <si>
    <t>KHSV</t>
  </si>
  <si>
    <t>Huntsville International Carl T Jones Field</t>
  </si>
  <si>
    <t>HSV</t>
  </si>
  <si>
    <t>-86.775100708008, 34.637199401855</t>
  </si>
  <si>
    <t>KHTH</t>
  </si>
  <si>
    <t>Hawthorne Industrial Airport</t>
  </si>
  <si>
    <t>HTH</t>
  </si>
  <si>
    <t>-118.634002, 38.544399</t>
  </si>
  <si>
    <t>KHTL</t>
  </si>
  <si>
    <t>Roscommon County - Blodgett Memorial Airport</t>
  </si>
  <si>
    <t>Houghton Lake</t>
  </si>
  <si>
    <t>-84.671095, 44.359798</t>
  </si>
  <si>
    <t>KHTO</t>
  </si>
  <si>
    <t>East Hampton Airport</t>
  </si>
  <si>
    <t>HTO</t>
  </si>
  <si>
    <t>-72.25180054, 40.95959854</t>
  </si>
  <si>
    <t>KHTS</t>
  </si>
  <si>
    <t>Tri-State/Milton J. Ferguson Field</t>
  </si>
  <si>
    <t>-82.55799866, 38.36669922</t>
  </si>
  <si>
    <t>KHTW</t>
  </si>
  <si>
    <t>Lawrence County Airpark</t>
  </si>
  <si>
    <t>Chesapeake/Huntington Wva</t>
  </si>
  <si>
    <t>HTW</t>
  </si>
  <si>
    <t>-82.494301, 38.4193</t>
  </si>
  <si>
    <t>KHUA</t>
  </si>
  <si>
    <t>Redstone Army Air Field</t>
  </si>
  <si>
    <t>Redstone Arsnl Huntsville</t>
  </si>
  <si>
    <t>HUA</t>
  </si>
  <si>
    <t>-86.68479919, 34.67869949</t>
  </si>
  <si>
    <t>KHUF</t>
  </si>
  <si>
    <t>Terre Haute Regional Airport, Hulman Field</t>
  </si>
  <si>
    <t>HUF</t>
  </si>
  <si>
    <t>-87.307602, 39.4515</t>
  </si>
  <si>
    <t>KHUL</t>
  </si>
  <si>
    <t>Houlton International Airport</t>
  </si>
  <si>
    <t>-67.792098999, 46.1231002808</t>
  </si>
  <si>
    <t>KHUM</t>
  </si>
  <si>
    <t>Houma Terrebonne Airport</t>
  </si>
  <si>
    <t>-90.6604003906, 29.5664997101</t>
  </si>
  <si>
    <t>KHUT</t>
  </si>
  <si>
    <t>Hutchinson Municipal Airport</t>
  </si>
  <si>
    <t>HUT</t>
  </si>
  <si>
    <t>-97.86060333250002, 38.0654983521</t>
  </si>
  <si>
    <t>KHVE</t>
  </si>
  <si>
    <t>Hanksville Airport</t>
  </si>
  <si>
    <t>Hanksville</t>
  </si>
  <si>
    <t>HVE</t>
  </si>
  <si>
    <t>-110.70400238, 38.417999267599996</t>
  </si>
  <si>
    <t>KHVN</t>
  </si>
  <si>
    <t>Tweed New Haven Airport</t>
  </si>
  <si>
    <t>HVN</t>
  </si>
  <si>
    <t>-72.88680267, 41.26369858</t>
  </si>
  <si>
    <t>KHVR</t>
  </si>
  <si>
    <t>Havre City County Airport</t>
  </si>
  <si>
    <t>HVR</t>
  </si>
  <si>
    <t>-109.762001, 48.54299927</t>
  </si>
  <si>
    <t>KHVS</t>
  </si>
  <si>
    <t>Hartsville Regional Airport</t>
  </si>
  <si>
    <t>HVS</t>
  </si>
  <si>
    <t>-80.11920166019999, 34.4030990601</t>
  </si>
  <si>
    <t>KHWD</t>
  </si>
  <si>
    <t>Hayward Executive Airport</t>
  </si>
  <si>
    <t>Hayward</t>
  </si>
  <si>
    <t>HWD</t>
  </si>
  <si>
    <t>-122.122001648, 37.659198761</t>
  </si>
  <si>
    <t>KHWO</t>
  </si>
  <si>
    <t>North Perry Airport</t>
  </si>
  <si>
    <t>-80.2407, 26.0012</t>
  </si>
  <si>
    <t>KHWV</t>
  </si>
  <si>
    <t>Brookhaven Airport</t>
  </si>
  <si>
    <t>WSH</t>
  </si>
  <si>
    <t>HWV</t>
  </si>
  <si>
    <t>-72.86940002440001, 40.8218994141</t>
  </si>
  <si>
    <t>KHXD</t>
  </si>
  <si>
    <t>Hilton Head Airport</t>
  </si>
  <si>
    <t>Hilton Head Island</t>
  </si>
  <si>
    <t>HHH</t>
  </si>
  <si>
    <t>HXD</t>
  </si>
  <si>
    <t>-80.6975021362, 32.2243995667</t>
  </si>
  <si>
    <t>KHYA</t>
  </si>
  <si>
    <t>Barnstable Municipal Boardman Polando Field</t>
  </si>
  <si>
    <t>HYA</t>
  </si>
  <si>
    <t>-70.28040314, 41.66930008</t>
  </si>
  <si>
    <t>KHYR</t>
  </si>
  <si>
    <t>Sawyer County Airport</t>
  </si>
  <si>
    <t>HYR</t>
  </si>
  <si>
    <t>-91.44429779050002, 46.025199890100005</t>
  </si>
  <si>
    <t>KHYS</t>
  </si>
  <si>
    <t>Hays Regional Airport</t>
  </si>
  <si>
    <t>HYS</t>
  </si>
  <si>
    <t>-99.27320099, 38.84220123</t>
  </si>
  <si>
    <t>KHZL</t>
  </si>
  <si>
    <t>Hazleton Municipal Airport</t>
  </si>
  <si>
    <t>Hazleton</t>
  </si>
  <si>
    <t>HZL</t>
  </si>
  <si>
    <t>-75.9949035645, 40.986801147499996</t>
  </si>
  <si>
    <t>KHZY</t>
  </si>
  <si>
    <t>Northeast Ohio Regional Airport</t>
  </si>
  <si>
    <t>JFN</t>
  </si>
  <si>
    <t>HZY</t>
  </si>
  <si>
    <t>-80.6955032349, 41.7779998779</t>
  </si>
  <si>
    <t>KI</t>
  </si>
  <si>
    <t>KI-G</t>
  </si>
  <si>
    <t>Tarawa</t>
  </si>
  <si>
    <t>Sidney Municipal Airport</t>
  </si>
  <si>
    <t>Kaiapit Airport</t>
  </si>
  <si>
    <t>Kaiapit</t>
  </si>
  <si>
    <t>146.27, -6.275</t>
  </si>
  <si>
    <t>KIAB</t>
  </si>
  <si>
    <t>Mc Connell Air Force Base</t>
  </si>
  <si>
    <t>IAB</t>
  </si>
  <si>
    <t>-97.26820374, 37.62189865</t>
  </si>
  <si>
    <t>KIAD</t>
  </si>
  <si>
    <t>Washington Dulles International Airport</t>
  </si>
  <si>
    <t>IAD</t>
  </si>
  <si>
    <t>-77.45580292, 38.94449997</t>
  </si>
  <si>
    <t>KIAG</t>
  </si>
  <si>
    <t>Niagara Falls International Airport</t>
  </si>
  <si>
    <t>IAG</t>
  </si>
  <si>
    <t>-78.94619750976562, 43.1072998046875</t>
  </si>
  <si>
    <t>KIAH</t>
  </si>
  <si>
    <t>George Bush Intercontinental Houston Airport</t>
  </si>
  <si>
    <t>IAH</t>
  </si>
  <si>
    <t>-95.34140014648438, 29.984399795532227</t>
  </si>
  <si>
    <t>KIB</t>
  </si>
  <si>
    <t>Ivanof Bay Seaplane Base</t>
  </si>
  <si>
    <t>Ivanof Bay</t>
  </si>
  <si>
    <t>-159.488998413, 55.8974990845</t>
  </si>
  <si>
    <t>KICL</t>
  </si>
  <si>
    <t>Schenck Field</t>
  </si>
  <si>
    <t>Clarinda</t>
  </si>
  <si>
    <t>ICL</t>
  </si>
  <si>
    <t>-95.02639771, 40.72180176</t>
  </si>
  <si>
    <t>KICT</t>
  </si>
  <si>
    <t>Wichita Eisenhower National Airport</t>
  </si>
  <si>
    <t>ICT</t>
  </si>
  <si>
    <t>-97.433098, 37.649899</t>
  </si>
  <si>
    <t>KIDA</t>
  </si>
  <si>
    <t>Idaho Falls Regional Airport</t>
  </si>
  <si>
    <t>IDA</t>
  </si>
  <si>
    <t>-112.070999, 43.514599</t>
  </si>
  <si>
    <t>KIDI</t>
  </si>
  <si>
    <t>Indiana County/Jimmy Stewart Fld/ Airport</t>
  </si>
  <si>
    <t>IDI</t>
  </si>
  <si>
    <t>-79.10549927, 40.63219833</t>
  </si>
  <si>
    <t>KIDP</t>
  </si>
  <si>
    <t>Independence Municipal Airport</t>
  </si>
  <si>
    <t>IDP</t>
  </si>
  <si>
    <t>-95.77839660640001, 37.1584014893</t>
  </si>
  <si>
    <t>KIEN</t>
  </si>
  <si>
    <t>Pine Ridge Airport</t>
  </si>
  <si>
    <t>Pine Ridge</t>
  </si>
  <si>
    <t>XPR</t>
  </si>
  <si>
    <t>IEN</t>
  </si>
  <si>
    <t>-102.511001587, 43.0224990845</t>
  </si>
  <si>
    <t>KIFA</t>
  </si>
  <si>
    <t>Iowa Falls Municipal Airport</t>
  </si>
  <si>
    <t>IFA</t>
  </si>
  <si>
    <t>-93.2699966431, 42.4707984924</t>
  </si>
  <si>
    <t>KIFP</t>
  </si>
  <si>
    <t>Laughlin Bullhead International Airport</t>
  </si>
  <si>
    <t>IFP</t>
  </si>
  <si>
    <t>-114.5599976, 35.15739822</t>
  </si>
  <si>
    <t>KIGM</t>
  </si>
  <si>
    <t>Kingman Airport</t>
  </si>
  <si>
    <t>IGM</t>
  </si>
  <si>
    <t>-113.93800354003906, 35.259498596191406</t>
  </si>
  <si>
    <t>KIKK</t>
  </si>
  <si>
    <t>Greater Kankakee Airport</t>
  </si>
  <si>
    <t>IKK</t>
  </si>
  <si>
    <t>-87.8462982178, 41.07139968869999</t>
  </si>
  <si>
    <t>KIL</t>
  </si>
  <si>
    <t>Kilwa Airport</t>
  </si>
  <si>
    <t>Kilwa</t>
  </si>
  <si>
    <t>28.3269, -9.2886</t>
  </si>
  <si>
    <t>KILE</t>
  </si>
  <si>
    <t>Skylark Field</t>
  </si>
  <si>
    <t>ILE</t>
  </si>
  <si>
    <t>-97.6865005493, 31.0858001709</t>
  </si>
  <si>
    <t>KILG</t>
  </si>
  <si>
    <t>New Castle Airport</t>
  </si>
  <si>
    <t>-75.60649872, 39.67869949</t>
  </si>
  <si>
    <t>KILM</t>
  </si>
  <si>
    <t>Wilmington International Airport</t>
  </si>
  <si>
    <t>ILM</t>
  </si>
  <si>
    <t>-77.90260314941406, 34.270599365234375</t>
  </si>
  <si>
    <t>KILN</t>
  </si>
  <si>
    <t>Wilmington Airpark</t>
  </si>
  <si>
    <t>ILN</t>
  </si>
  <si>
    <t>-83.792098999, 39.427898407</t>
  </si>
  <si>
    <t>KIML</t>
  </si>
  <si>
    <t>Imperial Municipal Airport</t>
  </si>
  <si>
    <t>IML</t>
  </si>
  <si>
    <t>-101.6210022, 40.50930023</t>
  </si>
  <si>
    <t>KIMM</t>
  </si>
  <si>
    <t>Immokalee Regional Airport</t>
  </si>
  <si>
    <t>IMM</t>
  </si>
  <si>
    <t>-81.40100098, 26.43320084</t>
  </si>
  <si>
    <t>KIMS</t>
  </si>
  <si>
    <t>MDN</t>
  </si>
  <si>
    <t>IMS</t>
  </si>
  <si>
    <t>-85.46549988, 38.75889969</t>
  </si>
  <si>
    <t>KIMT</t>
  </si>
  <si>
    <t>Ford Airport</t>
  </si>
  <si>
    <t>Iron Mountain / Kingsford</t>
  </si>
  <si>
    <t>IMT</t>
  </si>
  <si>
    <t>-88.1145019531, 45.8184013367</t>
  </si>
  <si>
    <t>KIND</t>
  </si>
  <si>
    <t>Indianapolis International Airport</t>
  </si>
  <si>
    <t>IND</t>
  </si>
  <si>
    <t>-86.294403, 39.7173</t>
  </si>
  <si>
    <t>INJ</t>
  </si>
  <si>
    <t>KINK</t>
  </si>
  <si>
    <t>Winkler County Airport</t>
  </si>
  <si>
    <t>Wink</t>
  </si>
  <si>
    <t>INK</t>
  </si>
  <si>
    <t>-103.200996399, 31.779600143399996</t>
  </si>
  <si>
    <t>KINL</t>
  </si>
  <si>
    <t>Falls International Airport</t>
  </si>
  <si>
    <t>INL</t>
  </si>
  <si>
    <t>-93.4030990600586, 48.566200256347656</t>
  </si>
  <si>
    <t>KINS</t>
  </si>
  <si>
    <t>Creech Air Force Base</t>
  </si>
  <si>
    <t>INS</t>
  </si>
  <si>
    <t>-115.672996521, 36.587200164799995</t>
  </si>
  <si>
    <t>KINT</t>
  </si>
  <si>
    <t>Smith Reynolds Airport</t>
  </si>
  <si>
    <t>Winston Salem</t>
  </si>
  <si>
    <t>INT</t>
  </si>
  <si>
    <t>-80.22200012207031, 36.13370132446289</t>
  </si>
  <si>
    <t>KINW</t>
  </si>
  <si>
    <t>Winslow Lindbergh Regional Airport</t>
  </si>
  <si>
    <t>INW</t>
  </si>
  <si>
    <t>-110.722999573, 35.021900177</t>
  </si>
  <si>
    <t>KIOW</t>
  </si>
  <si>
    <t>Iowa City Municipal Airport</t>
  </si>
  <si>
    <t>IOW</t>
  </si>
  <si>
    <t>-91.5465011597, 41.639198303200004</t>
  </si>
  <si>
    <t>KIPL</t>
  </si>
  <si>
    <t>Imperial County Airport</t>
  </si>
  <si>
    <t>IPL</t>
  </si>
  <si>
    <t>-115.57900238, 32.834201812699995</t>
  </si>
  <si>
    <t>KIPT</t>
  </si>
  <si>
    <t>Williamsport Regional Airport</t>
  </si>
  <si>
    <t>IPT</t>
  </si>
  <si>
    <t>-76.92109680175781, 41.241798400878906</t>
  </si>
  <si>
    <t>KIQ</t>
  </si>
  <si>
    <t>Kira Airport</t>
  </si>
  <si>
    <t>Kira</t>
  </si>
  <si>
    <t>AYRA</t>
  </si>
  <si>
    <t>KIRA</t>
  </si>
  <si>
    <t>147.332027778, -8.065111111110001</t>
  </si>
  <si>
    <t>KIRK</t>
  </si>
  <si>
    <t>Kirksville Regional Airport</t>
  </si>
  <si>
    <t>Kirksville</t>
  </si>
  <si>
    <t>IRK</t>
  </si>
  <si>
    <t>-92.5448989868164, 40.09349822998047</t>
  </si>
  <si>
    <t>KIRS</t>
  </si>
  <si>
    <t>Kirsch Municipal Airport</t>
  </si>
  <si>
    <t>IRS</t>
  </si>
  <si>
    <t>-85.43900299, 41.81330109</t>
  </si>
  <si>
    <t>ISB</t>
  </si>
  <si>
    <t>KISM</t>
  </si>
  <si>
    <t>Kissimmee Gateway Airport</t>
  </si>
  <si>
    <t>ISM</t>
  </si>
  <si>
    <t>-81.4371032715, 28.2898006439</t>
  </si>
  <si>
    <t>KISN</t>
  </si>
  <si>
    <t>Sloulin Field International Airport</t>
  </si>
  <si>
    <t>ISN</t>
  </si>
  <si>
    <t>-103.641998291, 48.177898407</t>
  </si>
  <si>
    <t>KISO</t>
  </si>
  <si>
    <t>Kinston Regional Jetport At Stallings Field</t>
  </si>
  <si>
    <t>-77.60880279540001, 35.331401825</t>
  </si>
  <si>
    <t>KISP</t>
  </si>
  <si>
    <t>Long Island Mac Arthur Airport</t>
  </si>
  <si>
    <t>Islip</t>
  </si>
  <si>
    <t>ISP</t>
  </si>
  <si>
    <t>-73.10019684, 40.79520035</t>
  </si>
  <si>
    <t>KISQ</t>
  </si>
  <si>
    <t>Schoolcraft County Airport</t>
  </si>
  <si>
    <t>Manistique</t>
  </si>
  <si>
    <t>ISQ</t>
  </si>
  <si>
    <t>-86.17179871, 45.97460175</t>
  </si>
  <si>
    <t>KISW</t>
  </si>
  <si>
    <t>Alexander Field South Wood County Airport</t>
  </si>
  <si>
    <t>ISW</t>
  </si>
  <si>
    <t>-89.83899688720001, 44.3602981567</t>
  </si>
  <si>
    <t>KITH</t>
  </si>
  <si>
    <t>Ithaca Tompkins Regional Airport</t>
  </si>
  <si>
    <t>Ithaca</t>
  </si>
  <si>
    <t>ITH</t>
  </si>
  <si>
    <t>-76.4583969116211, 42.49100112915039</t>
  </si>
  <si>
    <t>KIWA</t>
  </si>
  <si>
    <t>Phoenix-Mesa-Gateway Airport</t>
  </si>
  <si>
    <t>AZA</t>
  </si>
  <si>
    <t>IWA</t>
  </si>
  <si>
    <t>-111.6549988, 33.30780029</t>
  </si>
  <si>
    <t>KIWD</t>
  </si>
  <si>
    <t>Gogebic Iron County Airport</t>
  </si>
  <si>
    <t>Ironwood</t>
  </si>
  <si>
    <t>IWD</t>
  </si>
  <si>
    <t>-90.131401062, 46.527500152600005</t>
  </si>
  <si>
    <t>KIWI</t>
  </si>
  <si>
    <t>Wiscasset Airport</t>
  </si>
  <si>
    <t>Wiscasset</t>
  </si>
  <si>
    <t>ISS</t>
  </si>
  <si>
    <t>IWI</t>
  </si>
  <si>
    <t>-69.712600708, 43.9613990784</t>
  </si>
  <si>
    <t>KIWS</t>
  </si>
  <si>
    <t>West Houston Airport</t>
  </si>
  <si>
    <t>IWS</t>
  </si>
  <si>
    <t>-95.67259979250001, 29.818199157699997</t>
  </si>
  <si>
    <t>Roanoke Rapids</t>
  </si>
  <si>
    <t>IXA</t>
  </si>
  <si>
    <t>KIXD</t>
  </si>
  <si>
    <t>New Century Aircenter Airport</t>
  </si>
  <si>
    <t>JCI</t>
  </si>
  <si>
    <t>IXD</t>
  </si>
  <si>
    <t>-94.890296936, 38.8308982849</t>
  </si>
  <si>
    <t>KIYK</t>
  </si>
  <si>
    <t>Inyokern Airport</t>
  </si>
  <si>
    <t>Inyokern</t>
  </si>
  <si>
    <t>IYK</t>
  </si>
  <si>
    <t>-117.8300018, 35.65879822</t>
  </si>
  <si>
    <t>KIZ</t>
  </si>
  <si>
    <t>Kikinonda Airport</t>
  </si>
  <si>
    <t>Kikinonda</t>
  </si>
  <si>
    <t>147.9309, -8.5284</t>
  </si>
  <si>
    <t>KIZA</t>
  </si>
  <si>
    <t>Santa Ynez Airport</t>
  </si>
  <si>
    <t>SQA</t>
  </si>
  <si>
    <t>IZA</t>
  </si>
  <si>
    <t>-120.0759964, 34.60680008</t>
  </si>
  <si>
    <t>KIZG</t>
  </si>
  <si>
    <t>Eastern Slopes Regional Airport</t>
  </si>
  <si>
    <t>FRY</t>
  </si>
  <si>
    <t>IZG</t>
  </si>
  <si>
    <t>-70.9478988647, 43.991100311299995</t>
  </si>
  <si>
    <t>KJAC</t>
  </si>
  <si>
    <t>Jackson Hole Airport</t>
  </si>
  <si>
    <t>JAC</t>
  </si>
  <si>
    <t>-110.73799896240234, 43.6072998046875</t>
  </si>
  <si>
    <t>KJAN</t>
  </si>
  <si>
    <t>Jackson-Medgar Wiley Evers International Airport</t>
  </si>
  <si>
    <t>JAN</t>
  </si>
  <si>
    <t>-90.0758972168, 32.3111991882</t>
  </si>
  <si>
    <t>KJAS</t>
  </si>
  <si>
    <t>Jasper County Airport-Bell Field</t>
  </si>
  <si>
    <t>JAS</t>
  </si>
  <si>
    <t>-94.03489685, 30.88570023</t>
  </si>
  <si>
    <t>JAU</t>
  </si>
  <si>
    <t>KJAX</t>
  </si>
  <si>
    <t>Jacksonville International Airport</t>
  </si>
  <si>
    <t>JAX</t>
  </si>
  <si>
    <t>-81.68789672851562, 30.49410057067871</t>
  </si>
  <si>
    <t>KJBR</t>
  </si>
  <si>
    <t>Jonesboro Municipal Airport</t>
  </si>
  <si>
    <t>JBR</t>
  </si>
  <si>
    <t>-90.64640045166016, 35.83169937133789</t>
  </si>
  <si>
    <t>KJCT</t>
  </si>
  <si>
    <t>Kimble County Airport</t>
  </si>
  <si>
    <t>JCT</t>
  </si>
  <si>
    <t>-99.7634963989, 30.5112991333</t>
  </si>
  <si>
    <t>KJDN</t>
  </si>
  <si>
    <t>JDN</t>
  </si>
  <si>
    <t>-106.95300293, 47.3288002014</t>
  </si>
  <si>
    <t>KJEF</t>
  </si>
  <si>
    <t>Jefferson City Memorial Airport</t>
  </si>
  <si>
    <t>Jefferson City</t>
  </si>
  <si>
    <t>JEF</t>
  </si>
  <si>
    <t>-92.15609741210001, 38.5912017822</t>
  </si>
  <si>
    <t>KJFK</t>
  </si>
  <si>
    <t>John F Kennedy International Airport</t>
  </si>
  <si>
    <t>-73.7789, 40.639801</t>
  </si>
  <si>
    <t>KJHW</t>
  </si>
  <si>
    <t>Chautauqua County-Jamestown Airport</t>
  </si>
  <si>
    <t>JHW</t>
  </si>
  <si>
    <t>-79.25800323, 42.15340042</t>
  </si>
  <si>
    <t>KJKA</t>
  </si>
  <si>
    <t>Jack Edwards Airport</t>
  </si>
  <si>
    <t>GUF</t>
  </si>
  <si>
    <t>JKA</t>
  </si>
  <si>
    <t>-87.67179871, 30.29050064</t>
  </si>
  <si>
    <t>JKL</t>
  </si>
  <si>
    <t>KJLN</t>
  </si>
  <si>
    <t>Joplin Regional Airport</t>
  </si>
  <si>
    <t>JLN</t>
  </si>
  <si>
    <t>-94.49829864501953, 37.151798248291016</t>
  </si>
  <si>
    <t>KJMS</t>
  </si>
  <si>
    <t>Jamestown Regional Airport</t>
  </si>
  <si>
    <t>JMS</t>
  </si>
  <si>
    <t>-98.67819977, 46.92969894</t>
  </si>
  <si>
    <t>JNX</t>
  </si>
  <si>
    <t>KJOT</t>
  </si>
  <si>
    <t>Joliet Regional Airport</t>
  </si>
  <si>
    <t>JOT</t>
  </si>
  <si>
    <t>-88.17549896, 41.51779938</t>
  </si>
  <si>
    <t>KJQF</t>
  </si>
  <si>
    <t>Concord-Padgett Regional Airport</t>
  </si>
  <si>
    <t>USA</t>
  </si>
  <si>
    <t>JQF</t>
  </si>
  <si>
    <t>-80.709099, 35.387798</t>
  </si>
  <si>
    <t>KJSO</t>
  </si>
  <si>
    <t>JKV</t>
  </si>
  <si>
    <t>JSO</t>
  </si>
  <si>
    <t>-95.2173995972, 31.8693008423</t>
  </si>
  <si>
    <t>KJST</t>
  </si>
  <si>
    <t>John Murtha Johnstown Cambria County Airport</t>
  </si>
  <si>
    <t>JST</t>
  </si>
  <si>
    <t>-78.83390045166016, 40.31610107421875</t>
  </si>
  <si>
    <t>KJU</t>
  </si>
  <si>
    <t>Kamiraba Airport</t>
  </si>
  <si>
    <t>Kamiraba</t>
  </si>
  <si>
    <t>151.9077, -3.1995</t>
  </si>
  <si>
    <t>KJVL</t>
  </si>
  <si>
    <t>Southern Wisconsin Regional Airport</t>
  </si>
  <si>
    <t>JVL</t>
  </si>
  <si>
    <t>-89.0416030884, 42.620300293</t>
  </si>
  <si>
    <t>JWN</t>
  </si>
  <si>
    <t>KJXN</t>
  </si>
  <si>
    <t>Jackson County Reynolds Field</t>
  </si>
  <si>
    <t>JXN</t>
  </si>
  <si>
    <t>-84.45939636230001, 42.259799957300004</t>
  </si>
  <si>
    <t>JYR</t>
  </si>
  <si>
    <t>Pickens County Airport</t>
  </si>
  <si>
    <t>PCD</t>
  </si>
  <si>
    <t>SJS</t>
  </si>
  <si>
    <t>KKB</t>
  </si>
  <si>
    <t>Kitoi Bay Seaplane Base</t>
  </si>
  <si>
    <t>Kitoi Bay</t>
  </si>
  <si>
    <t>-152.369995117, 58.1908988953</t>
  </si>
  <si>
    <t>KKI</t>
  </si>
  <si>
    <t>Akiachak</t>
  </si>
  <si>
    <t>KKIC</t>
  </si>
  <si>
    <t>Mesa Del Rey Airport</t>
  </si>
  <si>
    <t>KIC</t>
  </si>
  <si>
    <t>-121.122001648, 36.2280006409</t>
  </si>
  <si>
    <t>KKL</t>
  </si>
  <si>
    <t>Karluk Lake Seaplane Base</t>
  </si>
  <si>
    <t>Karluk Lake</t>
  </si>
  <si>
    <t>-154.027999878, 57.3670005798</t>
  </si>
  <si>
    <t>KKLS</t>
  </si>
  <si>
    <t>Southwest Washington Regional Airport</t>
  </si>
  <si>
    <t>KLS</t>
  </si>
  <si>
    <t>-122.898002625, 46.11800003049999</t>
  </si>
  <si>
    <t>KKU</t>
  </si>
  <si>
    <t>Ekuk Airport</t>
  </si>
  <si>
    <t>Ekuk</t>
  </si>
  <si>
    <t>-158.559005737, 58.8111991882</t>
  </si>
  <si>
    <t>KL06</t>
  </si>
  <si>
    <t>Furnace Creek Airport</t>
  </si>
  <si>
    <t>Death Valley National Park</t>
  </si>
  <si>
    <t>DTH</t>
  </si>
  <si>
    <t>L06</t>
  </si>
  <si>
    <t>-116.880997, 36.463799</t>
  </si>
  <si>
    <t>KL08</t>
  </si>
  <si>
    <t>Borrego Valley Airport</t>
  </si>
  <si>
    <t>L08</t>
  </si>
  <si>
    <t>BXS</t>
  </si>
  <si>
    <t>-116.320999146, 33.2589988708</t>
  </si>
  <si>
    <t>KL35</t>
  </si>
  <si>
    <t>Big Bear City Airport</t>
  </si>
  <si>
    <t>Big Bear</t>
  </si>
  <si>
    <t>L35</t>
  </si>
  <si>
    <t>RBF</t>
  </si>
  <si>
    <t>-116.856002808, 34.2638015747</t>
  </si>
  <si>
    <t>REG</t>
  </si>
  <si>
    <t>KL72</t>
  </si>
  <si>
    <t>Trona Airport</t>
  </si>
  <si>
    <t>Trona</t>
  </si>
  <si>
    <t>L72</t>
  </si>
  <si>
    <t>TRH</t>
  </si>
  <si>
    <t>-117.327003479, 35.8125</t>
  </si>
  <si>
    <t>KLAA</t>
  </si>
  <si>
    <t>Southeast Colorado Regional Airport</t>
  </si>
  <si>
    <t>LAA</t>
  </si>
  <si>
    <t>-102.683201, 38.064852</t>
  </si>
  <si>
    <t>KLAF</t>
  </si>
  <si>
    <t>Purdue University Airport</t>
  </si>
  <si>
    <t>LAF</t>
  </si>
  <si>
    <t>-86.93689727783203, 40.41230010986328</t>
  </si>
  <si>
    <t>KLAL</t>
  </si>
  <si>
    <t>Lakeland Linder International Airport</t>
  </si>
  <si>
    <t>LAL</t>
  </si>
  <si>
    <t>-82.018602, 27.988899</t>
  </si>
  <si>
    <t>KLAM</t>
  </si>
  <si>
    <t>Los Alamos Airport</t>
  </si>
  <si>
    <t>Los Alamos</t>
  </si>
  <si>
    <t>-106.268997192, 35.8797988892</t>
  </si>
  <si>
    <t>KLAN</t>
  </si>
  <si>
    <t>-84.58740234375, 42.77870178222656</t>
  </si>
  <si>
    <t>KLAR</t>
  </si>
  <si>
    <t>Laramie Regional Airport</t>
  </si>
  <si>
    <t>Laramie</t>
  </si>
  <si>
    <t>LAR</t>
  </si>
  <si>
    <t>-105.67500305175781, 41.31209945678711</t>
  </si>
  <si>
    <t>KLAS</t>
  </si>
  <si>
    <t>McCarran International Airport</t>
  </si>
  <si>
    <t>LAS</t>
  </si>
  <si>
    <t>-115.1520004, 36.08010101</t>
  </si>
  <si>
    <t>KLAW</t>
  </si>
  <si>
    <t>Lawton Fort Sill Regional Airport</t>
  </si>
  <si>
    <t>LAW</t>
  </si>
  <si>
    <t>-98.4166030884, 34.5676994324</t>
  </si>
  <si>
    <t>KLAX</t>
  </si>
  <si>
    <t>Los Angeles International Airport</t>
  </si>
  <si>
    <t>LAX</t>
  </si>
  <si>
    <t>-118.407997, 33.942501</t>
  </si>
  <si>
    <t>KLBB</t>
  </si>
  <si>
    <t>Lubbock Preston Smith International Airport</t>
  </si>
  <si>
    <t>LBB</t>
  </si>
  <si>
    <t>-101.822998, 33.663601</t>
  </si>
  <si>
    <t>KLBE</t>
  </si>
  <si>
    <t>Arnold Palmer Regional Airport</t>
  </si>
  <si>
    <t>Latrobe</t>
  </si>
  <si>
    <t>LBE</t>
  </si>
  <si>
    <t>-79.40480042, 40.27590179</t>
  </si>
  <si>
    <t>KLBF</t>
  </si>
  <si>
    <t>North Platte Regional Airport Lee Bird Field</t>
  </si>
  <si>
    <t>LBF</t>
  </si>
  <si>
    <t>-100.6839981, 41.12620163</t>
  </si>
  <si>
    <t>KLBL</t>
  </si>
  <si>
    <t>Liberal Mid-America Regional Airport</t>
  </si>
  <si>
    <t>Liberal</t>
  </si>
  <si>
    <t>LBL</t>
  </si>
  <si>
    <t>-100.9599991, 37.0442009</t>
  </si>
  <si>
    <t>LBR</t>
  </si>
  <si>
    <t>KLBT</t>
  </si>
  <si>
    <t>Lumberton Regional Airport</t>
  </si>
  <si>
    <t>LBT</t>
  </si>
  <si>
    <t>-79.05940246579999, 34.6099014282</t>
  </si>
  <si>
    <t>KLBX</t>
  </si>
  <si>
    <t>Texas Gulf Coast Regional Airport</t>
  </si>
  <si>
    <t>Angleton/Lake Jackson</t>
  </si>
  <si>
    <t>LBX</t>
  </si>
  <si>
    <t>-95.462097168, 29.1086006165</t>
  </si>
  <si>
    <t>LCG</t>
  </si>
  <si>
    <t>KLCH</t>
  </si>
  <si>
    <t>Lake Charles Regional Airport</t>
  </si>
  <si>
    <t>LCH</t>
  </si>
  <si>
    <t>-93.22329711914062, 30.126100540161133</t>
  </si>
  <si>
    <t>KLCI</t>
  </si>
  <si>
    <t>Laconia Municipal Airport</t>
  </si>
  <si>
    <t>LCI</t>
  </si>
  <si>
    <t>-71.4188995361, 43.5727005005</t>
  </si>
  <si>
    <t>KLCK</t>
  </si>
  <si>
    <t>Rickenbacker International Airport</t>
  </si>
  <si>
    <t>LCK</t>
  </si>
  <si>
    <t>-82.927803, 39.813801</t>
  </si>
  <si>
    <t>KLCQ</t>
  </si>
  <si>
    <t>Lake City Gateway Airport</t>
  </si>
  <si>
    <t>LCQ</t>
  </si>
  <si>
    <t>-82.57689666750001, 30.1819992065</t>
  </si>
  <si>
    <t>KLDJ</t>
  </si>
  <si>
    <t>Linden Airport</t>
  </si>
  <si>
    <t>LDJ</t>
  </si>
  <si>
    <t>-74.2445983887, 40.617401123</t>
  </si>
  <si>
    <t>KLDM</t>
  </si>
  <si>
    <t>LDM</t>
  </si>
  <si>
    <t>-86.40789795, 43.96250153</t>
  </si>
  <si>
    <t>KLEB</t>
  </si>
  <si>
    <t>Lebanon Municipal Airport</t>
  </si>
  <si>
    <t>LEB</t>
  </si>
  <si>
    <t>-72.30419921880001, 43.626098632799994</t>
  </si>
  <si>
    <t>KLEE</t>
  </si>
  <si>
    <t>Leesburg International Airport</t>
  </si>
  <si>
    <t>LEE</t>
  </si>
  <si>
    <t>-81.80870056, 28.82309914</t>
  </si>
  <si>
    <t>KLEM</t>
  </si>
  <si>
    <t>Lemmon Municipal Airport</t>
  </si>
  <si>
    <t>Lemmon</t>
  </si>
  <si>
    <t>LEM</t>
  </si>
  <si>
    <t>-102.106002808, 45.9187011719</t>
  </si>
  <si>
    <t>KLEW</t>
  </si>
  <si>
    <t>Auburn Lewiston Municipal Airport</t>
  </si>
  <si>
    <t>Auburn/Lewiston</t>
  </si>
  <si>
    <t>LEW</t>
  </si>
  <si>
    <t>-70.2835006714, 44.048500061</t>
  </si>
  <si>
    <t>KLEX</t>
  </si>
  <si>
    <t>Blue Grass Airport</t>
  </si>
  <si>
    <t>LEX</t>
  </si>
  <si>
    <t>-84.60590362548828, 38.0364990234375</t>
  </si>
  <si>
    <t>KLFI</t>
  </si>
  <si>
    <t>Langley Air Force Base</t>
  </si>
  <si>
    <t>LFI</t>
  </si>
  <si>
    <t>-76.360496521, 37.082901001</t>
  </si>
  <si>
    <t>KLFK</t>
  </si>
  <si>
    <t>Angelina County Airport</t>
  </si>
  <si>
    <t>LFK</t>
  </si>
  <si>
    <t>-94.75, 31.2339992523</t>
  </si>
  <si>
    <t>KLFT</t>
  </si>
  <si>
    <t>Lafayette Regional Airport</t>
  </si>
  <si>
    <t>LFT</t>
  </si>
  <si>
    <t>-91.98760223, 30.20529938</t>
  </si>
  <si>
    <t>KLGA</t>
  </si>
  <si>
    <t>La Guardia Airport</t>
  </si>
  <si>
    <t>LGA</t>
  </si>
  <si>
    <t>-73.872597, 40.777199</t>
  </si>
  <si>
    <t>KLGB</t>
  </si>
  <si>
    <t>Long Beach /Daugherty Field/ Airport</t>
  </si>
  <si>
    <t>LGB</t>
  </si>
  <si>
    <t>-118.1520004, 33.81769943</t>
  </si>
  <si>
    <t>KLGC</t>
  </si>
  <si>
    <t>LaGrange Callaway Airport</t>
  </si>
  <si>
    <t>LGC</t>
  </si>
  <si>
    <t>-85.072601, 33.0089</t>
  </si>
  <si>
    <t>KLGD</t>
  </si>
  <si>
    <t>La Grande/Union County Airport</t>
  </si>
  <si>
    <t>-118.007003784, 45.2901992798</t>
  </si>
  <si>
    <t>KLGF</t>
  </si>
  <si>
    <t>Laguna Army Airfield</t>
  </si>
  <si>
    <t>LGF</t>
  </si>
  <si>
    <t>-114.3970032, 32.86000061</t>
  </si>
  <si>
    <t>KLGU</t>
  </si>
  <si>
    <t>Logan-Cache Airport</t>
  </si>
  <si>
    <t>LGU</t>
  </si>
  <si>
    <t>-111.851997375, 41.7911987305</t>
  </si>
  <si>
    <t>KLHC</t>
  </si>
  <si>
    <t>LHC</t>
  </si>
  <si>
    <t>-89.67250061035156, 35.28310012817383</t>
  </si>
  <si>
    <t>KLHV</t>
  </si>
  <si>
    <t>William T. Piper Memorial Airport</t>
  </si>
  <si>
    <t>LHV</t>
  </si>
  <si>
    <t>-77.42230225, 41.13560104</t>
  </si>
  <si>
    <t>KLHW</t>
  </si>
  <si>
    <t>Wright AAF (Fort Stewart)/Midcoast Regional Airport</t>
  </si>
  <si>
    <t>Fort Stewart(Hinesville)</t>
  </si>
  <si>
    <t>LIY</t>
  </si>
  <si>
    <t>LHW</t>
  </si>
  <si>
    <t>-81.562303, 31.889099</t>
  </si>
  <si>
    <t>KLHZ</t>
  </si>
  <si>
    <t>Triangle North Executive Airport</t>
  </si>
  <si>
    <t>LFN</t>
  </si>
  <si>
    <t>LHZ</t>
  </si>
  <si>
    <t>-78.330299, 36.0233</t>
  </si>
  <si>
    <t>KLIC</t>
  </si>
  <si>
    <t>Limon Municipal Airport</t>
  </si>
  <si>
    <t>Limon</t>
  </si>
  <si>
    <t>LIC</t>
  </si>
  <si>
    <t>-103.666000366, 39.274799346900004</t>
  </si>
  <si>
    <t>KLIT</t>
  </si>
  <si>
    <t>Bill &amp; Hillary Clinton National Airport/Adams Field</t>
  </si>
  <si>
    <t>LIT</t>
  </si>
  <si>
    <t>-92.2242965698, 34.729400634799994</t>
  </si>
  <si>
    <t>KLKP</t>
  </si>
  <si>
    <t>Lake Placid Airport</t>
  </si>
  <si>
    <t>LKP</t>
  </si>
  <si>
    <t>-73.96189880370001, 44.2644996643</t>
  </si>
  <si>
    <t>KLKU</t>
  </si>
  <si>
    <t>Louisa County Airport/Freeman Field</t>
  </si>
  <si>
    <t>-77.9701004, 38.00979996</t>
  </si>
  <si>
    <t>KLKV</t>
  </si>
  <si>
    <t>Lake County Airport</t>
  </si>
  <si>
    <t>LKV</t>
  </si>
  <si>
    <t>-120.399002075, 42.161098480199996</t>
  </si>
  <si>
    <t>KLLJ</t>
  </si>
  <si>
    <t>Challis Airport</t>
  </si>
  <si>
    <t>CHL</t>
  </si>
  <si>
    <t>LLJ</t>
  </si>
  <si>
    <t>-114.218002, 44.522999</t>
  </si>
  <si>
    <t>KLMS</t>
  </si>
  <si>
    <t>Louisville Winston County Airport</t>
  </si>
  <si>
    <t>LMS</t>
  </si>
  <si>
    <t>-89.0625, 33.1461982727</t>
  </si>
  <si>
    <t>KLMT</t>
  </si>
  <si>
    <t>Crater Lake-Klamath Regional Airport</t>
  </si>
  <si>
    <t>LMT</t>
  </si>
  <si>
    <t>-121.733002, 42.156101</t>
  </si>
  <si>
    <t>KLNA</t>
  </si>
  <si>
    <t>Palm Beach County Park Airport</t>
  </si>
  <si>
    <t>LNA</t>
  </si>
  <si>
    <t>-80.08509827, 26.59300041</t>
  </si>
  <si>
    <t>Lancaster Airport</t>
  </si>
  <si>
    <t>LNC</t>
  </si>
  <si>
    <t>KLND</t>
  </si>
  <si>
    <t>Hunt Field</t>
  </si>
  <si>
    <t>Lander</t>
  </si>
  <si>
    <t>LND</t>
  </si>
  <si>
    <t>-108.730003357, 42.8152008057</t>
  </si>
  <si>
    <t>KLNK</t>
  </si>
  <si>
    <t>LNK</t>
  </si>
  <si>
    <t>-96.75920104980469, 40.85100173950195</t>
  </si>
  <si>
    <t>LNL</t>
  </si>
  <si>
    <t>KLNN</t>
  </si>
  <si>
    <t>Lake County Executive Airport</t>
  </si>
  <si>
    <t>Willoughby</t>
  </si>
  <si>
    <t>LNN</t>
  </si>
  <si>
    <t>-81.389702, 41.683998</t>
  </si>
  <si>
    <t>KLNP</t>
  </si>
  <si>
    <t>Lonesome Pine Airport</t>
  </si>
  <si>
    <t>Wise</t>
  </si>
  <si>
    <t>LNP</t>
  </si>
  <si>
    <t>-82.5299987793, 36.9874992371</t>
  </si>
  <si>
    <t>KLNR</t>
  </si>
  <si>
    <t>Tri-County Regional Airport</t>
  </si>
  <si>
    <t>Lone Rock</t>
  </si>
  <si>
    <t>LNR</t>
  </si>
  <si>
    <t>-90.181602478, 43.2117004395</t>
  </si>
  <si>
    <t>KLNS</t>
  </si>
  <si>
    <t>LNS</t>
  </si>
  <si>
    <t>-76.29609680175781, 40.121700286865234</t>
  </si>
  <si>
    <t>KLOL</t>
  </si>
  <si>
    <t>Derby Field</t>
  </si>
  <si>
    <t>Lovelock</t>
  </si>
  <si>
    <t>LOL</t>
  </si>
  <si>
    <t>-118.565002441, 40.0663986206</t>
  </si>
  <si>
    <t>KLOM</t>
  </si>
  <si>
    <t>BBX</t>
  </si>
  <si>
    <t>LOM</t>
  </si>
  <si>
    <t>-75.2650985718, 40.1375007629</t>
  </si>
  <si>
    <t>KLOT</t>
  </si>
  <si>
    <t>Lewis University Airport</t>
  </si>
  <si>
    <t>Chicago/Romeoville</t>
  </si>
  <si>
    <t>LOT</t>
  </si>
  <si>
    <t>-88.09619904, 41.6072998</t>
  </si>
  <si>
    <t>KLOU</t>
  </si>
  <si>
    <t>LOU</t>
  </si>
  <si>
    <t>-85.6636962891, 38.2280006409</t>
  </si>
  <si>
    <t>KLOZ</t>
  </si>
  <si>
    <t>London-Corbin Airport/Magee Field</t>
  </si>
  <si>
    <t>LOZ</t>
  </si>
  <si>
    <t>-84.08489990230001, 37.0821990967</t>
  </si>
  <si>
    <t>KLPC</t>
  </si>
  <si>
    <t>Lompoc Airport</t>
  </si>
  <si>
    <t>LPC</t>
  </si>
  <si>
    <t>-120.468002319, 34.665599823</t>
  </si>
  <si>
    <t>KLQK</t>
  </si>
  <si>
    <t>LQK</t>
  </si>
  <si>
    <t>-82.70290374759999, 34.8100013733</t>
  </si>
  <si>
    <t>KLRD</t>
  </si>
  <si>
    <t>Laredo International Airport</t>
  </si>
  <si>
    <t>LRD</t>
  </si>
  <si>
    <t>-99.46160125732422, 27.543800354003906</t>
  </si>
  <si>
    <t>KLRF</t>
  </si>
  <si>
    <t>Little Rock Air Force Base</t>
  </si>
  <si>
    <t>LRF</t>
  </si>
  <si>
    <t>-92.14969635010002, 34.916900634799994</t>
  </si>
  <si>
    <t>LRG</t>
  </si>
  <si>
    <t>KLRJ</t>
  </si>
  <si>
    <t>Le Mars Municipal Airport</t>
  </si>
  <si>
    <t>Le Mars</t>
  </si>
  <si>
    <t>LRJ</t>
  </si>
  <si>
    <t>-96.1937027, 42.77799988</t>
  </si>
  <si>
    <t>LRO</t>
  </si>
  <si>
    <t>KLRU</t>
  </si>
  <si>
    <t>Las Cruces International Airport</t>
  </si>
  <si>
    <t>Las Cruces</t>
  </si>
  <si>
    <t>LRU</t>
  </si>
  <si>
    <t>-106.9219970703125, 32.289398193359375</t>
  </si>
  <si>
    <t>KLSB</t>
  </si>
  <si>
    <t>Lordsburg Municipal Airport</t>
  </si>
  <si>
    <t>Lordsburg</t>
  </si>
  <si>
    <t>LSB</t>
  </si>
  <si>
    <t>-108.692001343, 32.3334999084</t>
  </si>
  <si>
    <t>KLSE</t>
  </si>
  <si>
    <t>La Crosse Municipal Airport</t>
  </si>
  <si>
    <t>-91.256699, 43.879002</t>
  </si>
  <si>
    <t>KLSF</t>
  </si>
  <si>
    <t>Lawson Army Air Field (Fort Benning)</t>
  </si>
  <si>
    <t>LSF</t>
  </si>
  <si>
    <t>-84.9913024902, 32.337299346900004</t>
  </si>
  <si>
    <t>KLSK</t>
  </si>
  <si>
    <t>Lusk Municipal Airport</t>
  </si>
  <si>
    <t>Lusk</t>
  </si>
  <si>
    <t>LSK</t>
  </si>
  <si>
    <t>-104.404998779, 42.753799438499996</t>
  </si>
  <si>
    <t>KLSN</t>
  </si>
  <si>
    <t>Los Banos Municipal Airport</t>
  </si>
  <si>
    <t>LSN</t>
  </si>
  <si>
    <t>-120.8690033, 37.06290054</t>
  </si>
  <si>
    <t>KLSV</t>
  </si>
  <si>
    <t>Nellis Air Force Base</t>
  </si>
  <si>
    <t>LSV</t>
  </si>
  <si>
    <t>-115.033996582, 36.2361984253</t>
  </si>
  <si>
    <t>KLTS</t>
  </si>
  <si>
    <t>Altus Air Force Base</t>
  </si>
  <si>
    <t>LTS</t>
  </si>
  <si>
    <t>-99.2667007446, 34.667098999</t>
  </si>
  <si>
    <t>KLUF</t>
  </si>
  <si>
    <t>Luke Air Force Base</t>
  </si>
  <si>
    <t>LUF</t>
  </si>
  <si>
    <t>-112.383003235, 33.534999847399995</t>
  </si>
  <si>
    <t>LUG</t>
  </si>
  <si>
    <t>KLUK</t>
  </si>
  <si>
    <t>Cincinnati Municipal Airport Lunken Field</t>
  </si>
  <si>
    <t>LUK</t>
  </si>
  <si>
    <t>-84.41860199, 39.10329819</t>
  </si>
  <si>
    <t>KLUL</t>
  </si>
  <si>
    <t>Hesler Noble Field</t>
  </si>
  <si>
    <t>LUL</t>
  </si>
  <si>
    <t>-89.172203064, 31.672599792499998</t>
  </si>
  <si>
    <t>LUM</t>
  </si>
  <si>
    <t>KLVK</t>
  </si>
  <si>
    <t>Livermore Municipal Airport</t>
  </si>
  <si>
    <t>LVK</t>
  </si>
  <si>
    <t>-121.819999695, 37.6934013367</t>
  </si>
  <si>
    <t>KLVL</t>
  </si>
  <si>
    <t>Brunswick Municipal Airport</t>
  </si>
  <si>
    <t>-77.794296, 36.7728</t>
  </si>
  <si>
    <t>KLVM</t>
  </si>
  <si>
    <t>Mission Field</t>
  </si>
  <si>
    <t>-110.447998047, 45.6994018555</t>
  </si>
  <si>
    <t>KLVS</t>
  </si>
  <si>
    <t>Las Vegas Municipal Airport</t>
  </si>
  <si>
    <t>LVS</t>
  </si>
  <si>
    <t>-105.141998291, 35.6542015076</t>
  </si>
  <si>
    <t>LWA</t>
  </si>
  <si>
    <t>KLWB</t>
  </si>
  <si>
    <t>Greenbrier Valley Airport</t>
  </si>
  <si>
    <t>LWB</t>
  </si>
  <si>
    <t>-80.3994979858, 37.8582992554</t>
  </si>
  <si>
    <t>KLWC</t>
  </si>
  <si>
    <t>Lawrence Municipal Airport</t>
  </si>
  <si>
    <t>LWC</t>
  </si>
  <si>
    <t>-95.21659851, 39.01119995</t>
  </si>
  <si>
    <t>KLWL</t>
  </si>
  <si>
    <t>Wells Municipal Airport/Harriet Field</t>
  </si>
  <si>
    <t>LWL</t>
  </si>
  <si>
    <t>-114.92199707, 41.117099762</t>
  </si>
  <si>
    <t>KLWM</t>
  </si>
  <si>
    <t>LWM</t>
  </si>
  <si>
    <t>-71.1233978271, 42.717201232899995</t>
  </si>
  <si>
    <t>KLWS</t>
  </si>
  <si>
    <t>Lewiston Nez Perce County Airport</t>
  </si>
  <si>
    <t>LWS</t>
  </si>
  <si>
    <t>-117.01499938964844, 46.3745002746582</t>
  </si>
  <si>
    <t>KLWT</t>
  </si>
  <si>
    <t>Lewistown Municipal Airport</t>
  </si>
  <si>
    <t>LWT</t>
  </si>
  <si>
    <t>-109.46700286865234, 47.04930114746094</t>
  </si>
  <si>
    <t>KLWV</t>
  </si>
  <si>
    <t>Lawrenceville Vincennes International Airport</t>
  </si>
  <si>
    <t>LWV</t>
  </si>
  <si>
    <t>-87.6054992676, 38.7643013</t>
  </si>
  <si>
    <t>KLXN</t>
  </si>
  <si>
    <t>Jim Kelly Field</t>
  </si>
  <si>
    <t>LXN</t>
  </si>
  <si>
    <t>-99.7772979736, 40.791000366199995</t>
  </si>
  <si>
    <t>KLXV</t>
  </si>
  <si>
    <t>LXV</t>
  </si>
  <si>
    <t>-106.317001343, 39.220298767100005</t>
  </si>
  <si>
    <t>KLYH</t>
  </si>
  <si>
    <t>Lynchburg Regional Preston Glenn Field</t>
  </si>
  <si>
    <t>LYH</t>
  </si>
  <si>
    <t>-79.20040130615234, 37.326698303222656</t>
  </si>
  <si>
    <t>KLYO</t>
  </si>
  <si>
    <t>Lyons-Rice County Municipal Airport</t>
  </si>
  <si>
    <t>LYO</t>
  </si>
  <si>
    <t>-98.22689819, 38.34280014</t>
  </si>
  <si>
    <t>KLZU</t>
  </si>
  <si>
    <t>Gwinnett County Briscoe Field</t>
  </si>
  <si>
    <t>LZU</t>
  </si>
  <si>
    <t>-83.96240234, 33.97809982</t>
  </si>
  <si>
    <t>Bolivar</t>
  </si>
  <si>
    <t>KM13</t>
  </si>
  <si>
    <t>Poplarville Pearl River County Airport</t>
  </si>
  <si>
    <t>Poplarville</t>
  </si>
  <si>
    <t>M13</t>
  </si>
  <si>
    <t>PCU</t>
  </si>
  <si>
    <t>-89.504501342773, 30.785999298096</t>
  </si>
  <si>
    <t>KM75</t>
  </si>
  <si>
    <t>Malta Airport</t>
  </si>
  <si>
    <t>M75</t>
  </si>
  <si>
    <t>MLK</t>
  </si>
  <si>
    <t>-107.918998718, 48.366901397700005</t>
  </si>
  <si>
    <t>ADF</t>
  </si>
  <si>
    <t>KMAC</t>
  </si>
  <si>
    <t>Macon Downtown Airport</t>
  </si>
  <si>
    <t>-83.56199646, 32.82210159</t>
  </si>
  <si>
    <t>KMAE</t>
  </si>
  <si>
    <t>Madera Municipal Airport</t>
  </si>
  <si>
    <t>MAE</t>
  </si>
  <si>
    <t>-120.111999512, 36.9886016846</t>
  </si>
  <si>
    <t>KMAF</t>
  </si>
  <si>
    <t>Midland International Airport</t>
  </si>
  <si>
    <t>MAF</t>
  </si>
  <si>
    <t>-102.2020034790039, 31.9424991607666</t>
  </si>
  <si>
    <t>MAL</t>
  </si>
  <si>
    <t>MAO</t>
  </si>
  <si>
    <t>KMAW</t>
  </si>
  <si>
    <t>Malden Regional Airport</t>
  </si>
  <si>
    <t>Malden</t>
  </si>
  <si>
    <t>MAW</t>
  </si>
  <si>
    <t>-89.99220276, 36.6006012</t>
  </si>
  <si>
    <t>KMB</t>
  </si>
  <si>
    <t>Koinambe Airport</t>
  </si>
  <si>
    <t>Konambe</t>
  </si>
  <si>
    <t>AYON</t>
  </si>
  <si>
    <t>KOE</t>
  </si>
  <si>
    <t>144.606944444, -5.4875</t>
  </si>
  <si>
    <t>KMBG</t>
  </si>
  <si>
    <t>Mobridge Municipal Airport</t>
  </si>
  <si>
    <t>Mobridge</t>
  </si>
  <si>
    <t>MBG</t>
  </si>
  <si>
    <t>-100.4079971, 45.54650116</t>
  </si>
  <si>
    <t>KMBL</t>
  </si>
  <si>
    <t>Manistee Co Blacker Airport</t>
  </si>
  <si>
    <t>Manistee</t>
  </si>
  <si>
    <t>-86.24690247, 44.2723999</t>
  </si>
  <si>
    <t>KMBO</t>
  </si>
  <si>
    <t>Bruce Campbell Field</t>
  </si>
  <si>
    <t>MBO</t>
  </si>
  <si>
    <t>-90.103104, 32.438702</t>
  </si>
  <si>
    <t>KMBS</t>
  </si>
  <si>
    <t>MBS International Airport</t>
  </si>
  <si>
    <t>MBS</t>
  </si>
  <si>
    <t>-84.07959747314453, 43.532901763916016</t>
  </si>
  <si>
    <t>MBT</t>
  </si>
  <si>
    <t>KMBY</t>
  </si>
  <si>
    <t>Omar N Bradley Airport</t>
  </si>
  <si>
    <t>MBY</t>
  </si>
  <si>
    <t>-92.4270019531, 39.463901519800004</t>
  </si>
  <si>
    <t>KMCB</t>
  </si>
  <si>
    <t>Mc Comb/Pike County Airport/John E Lewis Field</t>
  </si>
  <si>
    <t>Mc Comb</t>
  </si>
  <si>
    <t>MCB</t>
  </si>
  <si>
    <t>-90.47190094, 31.17849922</t>
  </si>
  <si>
    <t>KMCC</t>
  </si>
  <si>
    <t>Mc Clellan Airfield</t>
  </si>
  <si>
    <t>MCC</t>
  </si>
  <si>
    <t>-121.401001, 38.66759872</t>
  </si>
  <si>
    <t>KMCD</t>
  </si>
  <si>
    <t>Mackinac Island Airport</t>
  </si>
  <si>
    <t>Mackinac Island</t>
  </si>
  <si>
    <t>MCD</t>
  </si>
  <si>
    <t>-84.63729858, 45.86489868</t>
  </si>
  <si>
    <t>KMCE</t>
  </si>
  <si>
    <t>Merced Regional Macready Field</t>
  </si>
  <si>
    <t>MCE</t>
  </si>
  <si>
    <t>-120.5139999, 37.28469849</t>
  </si>
  <si>
    <t>KMCF</t>
  </si>
  <si>
    <t>Mac Dill Air Force Base</t>
  </si>
  <si>
    <t>MCF</t>
  </si>
  <si>
    <t>-82.52120209, 27.84930038</t>
  </si>
  <si>
    <t>KMCI</t>
  </si>
  <si>
    <t>Kansas City International Airport</t>
  </si>
  <si>
    <t>MCI</t>
  </si>
  <si>
    <t>-94.713898, 39.2976</t>
  </si>
  <si>
    <t>KMCK</t>
  </si>
  <si>
    <t>Mc Cook Ben Nelson Regional Airport</t>
  </si>
  <si>
    <t>Mc Cook</t>
  </si>
  <si>
    <t>MCK</t>
  </si>
  <si>
    <t>-100.5920029, 40.20629883</t>
  </si>
  <si>
    <t>KMCN</t>
  </si>
  <si>
    <t>Middle Georgia Regional Airport</t>
  </si>
  <si>
    <t>MCN</t>
  </si>
  <si>
    <t>-83.64920043945312, 32.69279861450195</t>
  </si>
  <si>
    <t>KMCO</t>
  </si>
  <si>
    <t>Orlando International Airport</t>
  </si>
  <si>
    <t>-81.30899810791016, 28.429399490356445</t>
  </si>
  <si>
    <t>KMCW</t>
  </si>
  <si>
    <t>Mason City Municipal Airport</t>
  </si>
  <si>
    <t>MCW</t>
  </si>
  <si>
    <t>-93.3312988281, 43.157798767100005</t>
  </si>
  <si>
    <t>MCX</t>
  </si>
  <si>
    <t>MCZ</t>
  </si>
  <si>
    <t>KMDA</t>
  </si>
  <si>
    <t>Martindale Army Heliport</t>
  </si>
  <si>
    <t>MDA</t>
  </si>
  <si>
    <t>-98.3777999878, 29.4312992096</t>
  </si>
  <si>
    <t>KMDD</t>
  </si>
  <si>
    <t>Midland Airpark</t>
  </si>
  <si>
    <t>MDD</t>
  </si>
  <si>
    <t>-102.100997925, 32.0364990234</t>
  </si>
  <si>
    <t>MDF</t>
  </si>
  <si>
    <t>KMDH</t>
  </si>
  <si>
    <t>Southern Illinois Airport</t>
  </si>
  <si>
    <t>Carbondale/Murphysboro</t>
  </si>
  <si>
    <t>MDH</t>
  </si>
  <si>
    <t>-89.25199890136719, 37.778099060058594</t>
  </si>
  <si>
    <t>MDQ</t>
  </si>
  <si>
    <t>KMDS</t>
  </si>
  <si>
    <t>XMD</t>
  </si>
  <si>
    <t>MDS</t>
  </si>
  <si>
    <t>-97.08589935, 44.01599884</t>
  </si>
  <si>
    <t>KMDT</t>
  </si>
  <si>
    <t>Harrisburg International Airport</t>
  </si>
  <si>
    <t>MDT</t>
  </si>
  <si>
    <t>-76.7633972168, 40.1935005188</t>
  </si>
  <si>
    <t>KMDW</t>
  </si>
  <si>
    <t>Chicago Midway International Airport</t>
  </si>
  <si>
    <t>MDW</t>
  </si>
  <si>
    <t>-87.752403, 41.785999</t>
  </si>
  <si>
    <t>KMDZ</t>
  </si>
  <si>
    <t>MDZ</t>
  </si>
  <si>
    <t>-90.30329895, 45.10100174</t>
  </si>
  <si>
    <t>KMEB</t>
  </si>
  <si>
    <t>Laurinburg Maxton Airport</t>
  </si>
  <si>
    <t>Maxton</t>
  </si>
  <si>
    <t>MXE</t>
  </si>
  <si>
    <t>MEB</t>
  </si>
  <si>
    <t>-79.365799, 34.791901</t>
  </si>
  <si>
    <t>KMEI</t>
  </si>
  <si>
    <t>Key Field</t>
  </si>
  <si>
    <t>MEI</t>
  </si>
  <si>
    <t>-88.75189971923828, 32.33259963989258</t>
  </si>
  <si>
    <t>KMEM</t>
  </si>
  <si>
    <t>Memphis International Airport</t>
  </si>
  <si>
    <t>MEM</t>
  </si>
  <si>
    <t>-89.97669982910156, 35.04240036010742</t>
  </si>
  <si>
    <t>KMER</t>
  </si>
  <si>
    <t>Castle Airport</t>
  </si>
  <si>
    <t>-120.5680008, 37.38050079</t>
  </si>
  <si>
    <t>KMEV</t>
  </si>
  <si>
    <t>Minden-Tahoe Airport</t>
  </si>
  <si>
    <t>MEV</t>
  </si>
  <si>
    <t>-119.7509995, 39.00030136</t>
  </si>
  <si>
    <t>MEY</t>
  </si>
  <si>
    <t>KMF</t>
  </si>
  <si>
    <t>Kamina Airport</t>
  </si>
  <si>
    <t>Hoieti</t>
  </si>
  <si>
    <t>AYKD</t>
  </si>
  <si>
    <t>145.956944444, -7.64925</t>
  </si>
  <si>
    <t>KMFD</t>
  </si>
  <si>
    <t>Mansfield Lahm Regional Airport</t>
  </si>
  <si>
    <t>MFD</t>
  </si>
  <si>
    <t>-82.5166015625, 40.82139968869999</t>
  </si>
  <si>
    <t>KMFE</t>
  </si>
  <si>
    <t>Mc Allen Miller International Airport</t>
  </si>
  <si>
    <t>Mc Allen</t>
  </si>
  <si>
    <t>MFE</t>
  </si>
  <si>
    <t>-98.23860168, 26.17580032</t>
  </si>
  <si>
    <t>KMFI</t>
  </si>
  <si>
    <t>Marshfield Municipal Airport</t>
  </si>
  <si>
    <t>MFI</t>
  </si>
  <si>
    <t>-90.18930053710001, 44.6369018555</t>
  </si>
  <si>
    <t>KMFR</t>
  </si>
  <si>
    <t>Rogue Valley International Medford Airport</t>
  </si>
  <si>
    <t>MFR</t>
  </si>
  <si>
    <t>-122.87300109863281, 42.37419891357422</t>
  </si>
  <si>
    <t>KMFV</t>
  </si>
  <si>
    <t>Accomack County Airport</t>
  </si>
  <si>
    <t>Melfa</t>
  </si>
  <si>
    <t>MFV</t>
  </si>
  <si>
    <t>-75.761100769, 37.646900177</t>
  </si>
  <si>
    <t>KMGC</t>
  </si>
  <si>
    <t>Michigan City Municipal Airport</t>
  </si>
  <si>
    <t>MGC</t>
  </si>
  <si>
    <t>-86.8211975098, 41.703300476100004</t>
  </si>
  <si>
    <t>KMGE</t>
  </si>
  <si>
    <t>Dobbins Air Reserve Base</t>
  </si>
  <si>
    <t>MGE</t>
  </si>
  <si>
    <t>-84.51629639, 33.91540146</t>
  </si>
  <si>
    <t>MGG</t>
  </si>
  <si>
    <t>KMGJ</t>
  </si>
  <si>
    <t>Orange County Airport</t>
  </si>
  <si>
    <t>MGJ</t>
  </si>
  <si>
    <t>-74.26460266, 41.50999832</t>
  </si>
  <si>
    <t>KMGM</t>
  </si>
  <si>
    <t>Montgomery Regional (Dannelly Field) Airport</t>
  </si>
  <si>
    <t>MGM</t>
  </si>
  <si>
    <t>-86.39399719, 32.30059814</t>
  </si>
  <si>
    <t>MGN</t>
  </si>
  <si>
    <t>KMGR</t>
  </si>
  <si>
    <t>Moultrie Municipal Airport</t>
  </si>
  <si>
    <t>MGR</t>
  </si>
  <si>
    <t>-83.8032989502, 31.084899902300002</t>
  </si>
  <si>
    <t>KMGW</t>
  </si>
  <si>
    <t>Morgantown Municipal Walter L. Bill Hart Field</t>
  </si>
  <si>
    <t>MGW</t>
  </si>
  <si>
    <t>-79.91629791, 39.64289856</t>
  </si>
  <si>
    <t>KMGY</t>
  </si>
  <si>
    <t>Dayton-Wright Brothers Airport</t>
  </si>
  <si>
    <t>MGY</t>
  </si>
  <si>
    <t>-84.224899292, 39.5890007019</t>
  </si>
  <si>
    <t>KMHE</t>
  </si>
  <si>
    <t>Mitchell Municipal Airport</t>
  </si>
  <si>
    <t>MHE</t>
  </si>
  <si>
    <t>-98.03859710690001, 43.774799346900004</t>
  </si>
  <si>
    <t>KMHK</t>
  </si>
  <si>
    <t>Manhattan Regional Airport</t>
  </si>
  <si>
    <t>MHK</t>
  </si>
  <si>
    <t>-96.6707992553711, 39.14099884033203</t>
  </si>
  <si>
    <t>KMHL</t>
  </si>
  <si>
    <t>Marshall Memorial Municipal Airport</t>
  </si>
  <si>
    <t>MHL</t>
  </si>
  <si>
    <t>-93.20290374759999, 39.0957984924</t>
  </si>
  <si>
    <t>MHP</t>
  </si>
  <si>
    <t>KMHR</t>
  </si>
  <si>
    <t>Sacramento Mather Airport</t>
  </si>
  <si>
    <t>MHR</t>
  </si>
  <si>
    <t>-121.2979965, 38.55390167</t>
  </si>
  <si>
    <t>KMHT</t>
  </si>
  <si>
    <t>Manchester-Boston Regional Airport</t>
  </si>
  <si>
    <t>MHT</t>
  </si>
  <si>
    <t>-71.435699, 42.932598</t>
  </si>
  <si>
    <t>KMHV</t>
  </si>
  <si>
    <t>Mojave Airport</t>
  </si>
  <si>
    <t>MHV</t>
  </si>
  <si>
    <t>-118.1520004, 35.05939865</t>
  </si>
  <si>
    <t>KMIA</t>
  </si>
  <si>
    <t>Miami International Airport</t>
  </si>
  <si>
    <t>MIA</t>
  </si>
  <si>
    <t>-80.29060363769531, 25.79319953918457</t>
  </si>
  <si>
    <t>KMIB</t>
  </si>
  <si>
    <t>Minot Air Force Base</t>
  </si>
  <si>
    <t>MIB</t>
  </si>
  <si>
    <t>-101.358002, 48.4156</t>
  </si>
  <si>
    <t>KMIE</t>
  </si>
  <si>
    <t>Delaware County Johnson Field</t>
  </si>
  <si>
    <t>MIE</t>
  </si>
  <si>
    <t>-85.3958969116211, 40.2422981262207</t>
  </si>
  <si>
    <t>KMIT</t>
  </si>
  <si>
    <t>Shafter Airport - Minter Field</t>
  </si>
  <si>
    <t>Shafter</t>
  </si>
  <si>
    <t>MIT</t>
  </si>
  <si>
    <t>-119.192002, 35.507401</t>
  </si>
  <si>
    <t>KMIV</t>
  </si>
  <si>
    <t>Millville Municipal Airport</t>
  </si>
  <si>
    <t>MIV</t>
  </si>
  <si>
    <t>-75.072197, 39.367802</t>
  </si>
  <si>
    <t>MJD</t>
  </si>
  <si>
    <t>KMJX</t>
  </si>
  <si>
    <t>Ocean County Airport</t>
  </si>
  <si>
    <t>MJX</t>
  </si>
  <si>
    <t>-74.29239655, 39.92750168</t>
  </si>
  <si>
    <t>MKA</t>
  </si>
  <si>
    <t>KMKC</t>
  </si>
  <si>
    <t>Charles B. Wheeler Downtown Airport</t>
  </si>
  <si>
    <t>MKC</t>
  </si>
  <si>
    <t>-94.5927963256836, 39.123199462890625</t>
  </si>
  <si>
    <t>KMKE</t>
  </si>
  <si>
    <t>General Mitchell International Airport</t>
  </si>
  <si>
    <t>MKE</t>
  </si>
  <si>
    <t>-87.89659881591797, 42.947200775146484</t>
  </si>
  <si>
    <t>KMKG</t>
  </si>
  <si>
    <t>Muskegon County Airport</t>
  </si>
  <si>
    <t>MKG</t>
  </si>
  <si>
    <t>-86.238197, 43.169498</t>
  </si>
  <si>
    <t>KMKL</t>
  </si>
  <si>
    <t>McKellar-Sipes Regional Airport</t>
  </si>
  <si>
    <t>MKL</t>
  </si>
  <si>
    <t>-88.915604, 35.599899</t>
  </si>
  <si>
    <t>MKN</t>
  </si>
  <si>
    <t>MKO</t>
  </si>
  <si>
    <t>MKV</t>
  </si>
  <si>
    <t>KMKY</t>
  </si>
  <si>
    <t>Marco Island Executive Airport</t>
  </si>
  <si>
    <t>Marco Island</t>
  </si>
  <si>
    <t>MRK</t>
  </si>
  <si>
    <t>MKY</t>
  </si>
  <si>
    <t>-81.672501, 25.995001</t>
  </si>
  <si>
    <t>KMLB</t>
  </si>
  <si>
    <t>Melbourne International Airport</t>
  </si>
  <si>
    <t>MLB</t>
  </si>
  <si>
    <t>-80.64530181884766, 28.102800369262695</t>
  </si>
  <si>
    <t>KMLC</t>
  </si>
  <si>
    <t>Mc Alester Regional Airport</t>
  </si>
  <si>
    <t>MLC</t>
  </si>
  <si>
    <t>-95.783501, 34.882401</t>
  </si>
  <si>
    <t>MLE</t>
  </si>
  <si>
    <t>KMLI</t>
  </si>
  <si>
    <t>Quad City International Airport</t>
  </si>
  <si>
    <t>MLI</t>
  </si>
  <si>
    <t>-90.50749969482422, 41.44850158691406</t>
  </si>
  <si>
    <t>KMLS</t>
  </si>
  <si>
    <t>Frank Wiley Field</t>
  </si>
  <si>
    <t>MLS</t>
  </si>
  <si>
    <t>-105.88600158691406, 46.428001403808594</t>
  </si>
  <si>
    <t>KMLU</t>
  </si>
  <si>
    <t>Monroe Regional Airport</t>
  </si>
  <si>
    <t>MLU</t>
  </si>
  <si>
    <t>-92.0376968383789, 32.51089859008789</t>
  </si>
  <si>
    <t>Kimaam Airport</t>
  </si>
  <si>
    <t>Kimaam</t>
  </si>
  <si>
    <t>138.852005005, -7.9781999588</t>
  </si>
  <si>
    <t>KMMH</t>
  </si>
  <si>
    <t>Mammoth Yosemite Airport</t>
  </si>
  <si>
    <t>Mammoth Lakes</t>
  </si>
  <si>
    <t>MMH</t>
  </si>
  <si>
    <t>-118.8379974, 37.62409973</t>
  </si>
  <si>
    <t>KMMI</t>
  </si>
  <si>
    <t>McMinn County Airport</t>
  </si>
  <si>
    <t>MMI</t>
  </si>
  <si>
    <t>-84.56259918, 35.39730072</t>
  </si>
  <si>
    <t>MMK</t>
  </si>
  <si>
    <t>KMML</t>
  </si>
  <si>
    <t>Southwest Minnesota Regional Airport - Marshall/Ryan Field</t>
  </si>
  <si>
    <t>MML</t>
  </si>
  <si>
    <t>-95.82189941, 44.45050049</t>
  </si>
  <si>
    <t>KMMS</t>
  </si>
  <si>
    <t>Selfs Airport</t>
  </si>
  <si>
    <t>Marks</t>
  </si>
  <si>
    <t>MMS</t>
  </si>
  <si>
    <t>-90.28959655759999, 34.2314987183</t>
  </si>
  <si>
    <t>KMMT</t>
  </si>
  <si>
    <t>Mc Entire Joint National Guard Base</t>
  </si>
  <si>
    <t>Eastover</t>
  </si>
  <si>
    <t>MMT</t>
  </si>
  <si>
    <t>-80.80130005, 33.92079926</t>
  </si>
  <si>
    <t>KMMU</t>
  </si>
  <si>
    <t>Morristown Municipal Airport</t>
  </si>
  <si>
    <t>MMU</t>
  </si>
  <si>
    <t>-74.41490173339844, 40.799400329589844</t>
  </si>
  <si>
    <t>MMV</t>
  </si>
  <si>
    <t>MNF</t>
  </si>
  <si>
    <t>MNG</t>
  </si>
  <si>
    <t>MNI</t>
  </si>
  <si>
    <t>KMNM</t>
  </si>
  <si>
    <t>Menominee Regional Airport</t>
  </si>
  <si>
    <t>Menominee</t>
  </si>
  <si>
    <t>MNM</t>
  </si>
  <si>
    <t>-87.638397, 45.126701</t>
  </si>
  <si>
    <t>KMNN</t>
  </si>
  <si>
    <t>MNN</t>
  </si>
  <si>
    <t>-83.06349945070001, 40.6161994934</t>
  </si>
  <si>
    <t>KMOB</t>
  </si>
  <si>
    <t>Mobile Regional Airport</t>
  </si>
  <si>
    <t>MOB</t>
  </si>
  <si>
    <t>-88.242797851562, 30.691200256348</t>
  </si>
  <si>
    <t>KMOD</t>
  </si>
  <si>
    <t>Modesto City Co-Harry Sham Field</t>
  </si>
  <si>
    <t>MOD</t>
  </si>
  <si>
    <t>-120.9540024, 37.62580109</t>
  </si>
  <si>
    <t>Mount Pleasant Municipal Airport</t>
  </si>
  <si>
    <t>KMOT</t>
  </si>
  <si>
    <t>Minot International Airport</t>
  </si>
  <si>
    <t>MOT</t>
  </si>
  <si>
    <t>-101.27999877929688, 48.2593994140625</t>
  </si>
  <si>
    <t>MPE</t>
  </si>
  <si>
    <t>MPG</t>
  </si>
  <si>
    <t>KMPI</t>
  </si>
  <si>
    <t>Mariposa Yosemite Airport</t>
  </si>
  <si>
    <t>RMY</t>
  </si>
  <si>
    <t>MPI</t>
  </si>
  <si>
    <t>-120.040000916, 37.5108985901</t>
  </si>
  <si>
    <t>KMPJ</t>
  </si>
  <si>
    <t>Petit Jean Park Airport</t>
  </si>
  <si>
    <t>MPJ</t>
  </si>
  <si>
    <t>-92.909202, 35.138901</t>
  </si>
  <si>
    <t>KMPO</t>
  </si>
  <si>
    <t>Pocono Mountains Municipal Airport</t>
  </si>
  <si>
    <t>-75.378897, 41.137503</t>
  </si>
  <si>
    <t>KMPV</t>
  </si>
  <si>
    <t>Edward F Knapp State Airport</t>
  </si>
  <si>
    <t>Barre/Montpelier</t>
  </si>
  <si>
    <t>MPV</t>
  </si>
  <si>
    <t>-72.56230164, 44.20349884</t>
  </si>
  <si>
    <t>KMPZ</t>
  </si>
  <si>
    <t>MPZ</t>
  </si>
  <si>
    <t>-91.51110077, 40.94660187</t>
  </si>
  <si>
    <t>KMQB</t>
  </si>
  <si>
    <t>Macomb Municipal Airport</t>
  </si>
  <si>
    <t>MQB</t>
  </si>
  <si>
    <t>-90.65239715579999, 40.520099639899996</t>
  </si>
  <si>
    <t>KMQI</t>
  </si>
  <si>
    <t>Dare County Regional Airport</t>
  </si>
  <si>
    <t>Manteo</t>
  </si>
  <si>
    <t>MEO</t>
  </si>
  <si>
    <t>MQI</t>
  </si>
  <si>
    <t>-75.69550323, 35.91899872</t>
  </si>
  <si>
    <t>MQJ</t>
  </si>
  <si>
    <t>KMQS</t>
  </si>
  <si>
    <t>Chester County G O Carlson Airport</t>
  </si>
  <si>
    <t>CTH</t>
  </si>
  <si>
    <t>MQS</t>
  </si>
  <si>
    <t>-75.8655014, 39.97900009</t>
  </si>
  <si>
    <t>KMQY</t>
  </si>
  <si>
    <t>MQY</t>
  </si>
  <si>
    <t>-86.5201034546, 36.0089988708</t>
  </si>
  <si>
    <t>KMRB</t>
  </si>
  <si>
    <t>Eastern WV Regional Airport/Shepherd Field</t>
  </si>
  <si>
    <t>MRB</t>
  </si>
  <si>
    <t>-77.98459625, 39.40190125</t>
  </si>
  <si>
    <t>KMRC</t>
  </si>
  <si>
    <t>Maury County Airport</t>
  </si>
  <si>
    <t>Columbia/Mount Pleasant</t>
  </si>
  <si>
    <t>MRC</t>
  </si>
  <si>
    <t>-87.17890167239999, 35.5541000366</t>
  </si>
  <si>
    <t>KMRF</t>
  </si>
  <si>
    <t>Marfa Municipal Airport</t>
  </si>
  <si>
    <t>MRF</t>
  </si>
  <si>
    <t>-104.017997, 30.371099</t>
  </si>
  <si>
    <t>MRJ</t>
  </si>
  <si>
    <t>KMRN</t>
  </si>
  <si>
    <t>Foothills Regional Airport</t>
  </si>
  <si>
    <t>MRN</t>
  </si>
  <si>
    <t>-81.611397, 35.820202</t>
  </si>
  <si>
    <t>MRT</t>
  </si>
  <si>
    <t>KMRY</t>
  </si>
  <si>
    <t>Monterey Peninsula Airport</t>
  </si>
  <si>
    <t>MRY</t>
  </si>
  <si>
    <t>-121.84300231933594, 36.58700180053711</t>
  </si>
  <si>
    <t>KMSL</t>
  </si>
  <si>
    <t>Northwest Alabama Regional Airport</t>
  </si>
  <si>
    <t>-87.61019897, 34.74530029</t>
  </si>
  <si>
    <t>KMSN</t>
  </si>
  <si>
    <t>Dane County Regional Truax Field</t>
  </si>
  <si>
    <t>MSN</t>
  </si>
  <si>
    <t>-89.3375015258789, 43.13990020751953</t>
  </si>
  <si>
    <t>KMSO</t>
  </si>
  <si>
    <t>Missoula International Airport</t>
  </si>
  <si>
    <t>MSO</t>
  </si>
  <si>
    <t>-114.0910034, 46.91630173</t>
  </si>
  <si>
    <t>KMSP</t>
  </si>
  <si>
    <t>Minneapolis-St Paul International/Wold-Chamberlain Airport</t>
  </si>
  <si>
    <t>-93.221802, 44.882</t>
  </si>
  <si>
    <t>KMSS</t>
  </si>
  <si>
    <t>Massena International Richards Field</t>
  </si>
  <si>
    <t>Massena</t>
  </si>
  <si>
    <t>MSS</t>
  </si>
  <si>
    <t>-74.84559631347656, 44.93579864501953</t>
  </si>
  <si>
    <t>KMSV</t>
  </si>
  <si>
    <t>Sullivan County International Airport</t>
  </si>
  <si>
    <t>MSV</t>
  </si>
  <si>
    <t>-74.794997, 41.701596</t>
  </si>
  <si>
    <t>KMSY</t>
  </si>
  <si>
    <t>Louis Armstrong New Orleans International Airport</t>
  </si>
  <si>
    <t>-90.25800323486328, 29.99340057373047</t>
  </si>
  <si>
    <t>Kampot Airport</t>
  </si>
  <si>
    <t>KH</t>
  </si>
  <si>
    <t>KH-7</t>
  </si>
  <si>
    <t>Kampot</t>
  </si>
  <si>
    <t>104.1617, 10.6343</t>
  </si>
  <si>
    <t>KMTC</t>
  </si>
  <si>
    <t>Selfridge Air National Guard Base Airport</t>
  </si>
  <si>
    <t>Mount Clemens</t>
  </si>
  <si>
    <t>MTC</t>
  </si>
  <si>
    <t>-82.836919, 42.613463</t>
  </si>
  <si>
    <t>KMTH</t>
  </si>
  <si>
    <t>The Florida Keys Marathon Airport</t>
  </si>
  <si>
    <t>MTH</t>
  </si>
  <si>
    <t>-81.051399, 24.726101</t>
  </si>
  <si>
    <t>KMTJ</t>
  </si>
  <si>
    <t>Montrose Regional Airport</t>
  </si>
  <si>
    <t>MTJ</t>
  </si>
  <si>
    <t>-107.893997192, 38.509799957300004</t>
  </si>
  <si>
    <t>KMTN</t>
  </si>
  <si>
    <t>Martin State Airport</t>
  </si>
  <si>
    <t>-76.413803, 39.325699</t>
  </si>
  <si>
    <t>KMTO</t>
  </si>
  <si>
    <t>Coles County Memorial Airport</t>
  </si>
  <si>
    <t>Mattoon/Charleston</t>
  </si>
  <si>
    <t>MTO</t>
  </si>
  <si>
    <t>-88.279198, 39.477901</t>
  </si>
  <si>
    <t>KMTP</t>
  </si>
  <si>
    <t>Montauk Airport</t>
  </si>
  <si>
    <t>Montauk</t>
  </si>
  <si>
    <t>MTP</t>
  </si>
  <si>
    <t>-71.920797, 41.0765</t>
  </si>
  <si>
    <t>MTV</t>
  </si>
  <si>
    <t>KMTW</t>
  </si>
  <si>
    <t>Manitowoc County Airport</t>
  </si>
  <si>
    <t>MTW</t>
  </si>
  <si>
    <t>-87.680602, 44.128799</t>
  </si>
  <si>
    <t>KMUI</t>
  </si>
  <si>
    <t>Muir Army Air Field (Fort Indiantown Gap) Airport</t>
  </si>
  <si>
    <t>Fort Indiantown Gap(Annville)</t>
  </si>
  <si>
    <t>-76.569397, 40.434799</t>
  </si>
  <si>
    <t>KMUO</t>
  </si>
  <si>
    <t>Mountain Home Air Force Base</t>
  </si>
  <si>
    <t>MUO</t>
  </si>
  <si>
    <t>-115.872002, 43.043598</t>
  </si>
  <si>
    <t>KMUT</t>
  </si>
  <si>
    <t>Muscatine Municipal Airport</t>
  </si>
  <si>
    <t>MUT</t>
  </si>
  <si>
    <t>-91.148201, 41.367803</t>
  </si>
  <si>
    <t>KMVC</t>
  </si>
  <si>
    <t>Monroe County Aeroplex Airport</t>
  </si>
  <si>
    <t>MVC</t>
  </si>
  <si>
    <t>-87.350996, 31.458</t>
  </si>
  <si>
    <t>KMVE</t>
  </si>
  <si>
    <t>Montevideo Chippewa County Airport</t>
  </si>
  <si>
    <t>MVE</t>
  </si>
  <si>
    <t>-95.710297, 44.969101</t>
  </si>
  <si>
    <t>MVI</t>
  </si>
  <si>
    <t>KMVL</t>
  </si>
  <si>
    <t>Morrisville Stowe State Airport</t>
  </si>
  <si>
    <t>Morrisville</t>
  </si>
  <si>
    <t>MVL</t>
  </si>
  <si>
    <t>-72.6139984131, 44.53459930419999</t>
  </si>
  <si>
    <t>KMVY</t>
  </si>
  <si>
    <t>Martha's Vineyard Airport</t>
  </si>
  <si>
    <t>Martha's Vineyard</t>
  </si>
  <si>
    <t>MVY</t>
  </si>
  <si>
    <t>-70.6143035889, 41.3931007385</t>
  </si>
  <si>
    <t>KMWA</t>
  </si>
  <si>
    <t>Williamson County Regional Airport</t>
  </si>
  <si>
    <t>MWA</t>
  </si>
  <si>
    <t>-89.01110077, 37.75500107</t>
  </si>
  <si>
    <t>KMWC</t>
  </si>
  <si>
    <t>Lawrence J Timmerman Airport</t>
  </si>
  <si>
    <t>MWC</t>
  </si>
  <si>
    <t>-88.034401, 43.110401</t>
  </si>
  <si>
    <t>KMWH</t>
  </si>
  <si>
    <t>Grant County International Airport</t>
  </si>
  <si>
    <t>Moses Lake</t>
  </si>
  <si>
    <t>MWH</t>
  </si>
  <si>
    <t>-119.3199997, 47.20769882</t>
  </si>
  <si>
    <t>KMWL</t>
  </si>
  <si>
    <t>Mineral Wells Regional Airport</t>
  </si>
  <si>
    <t>MWL</t>
  </si>
  <si>
    <t>-98.060204, 32.781601</t>
  </si>
  <si>
    <t>KMWO</t>
  </si>
  <si>
    <t>Middletown Regional Airport</t>
  </si>
  <si>
    <t>MWO</t>
  </si>
  <si>
    <t>-84.395302, 39.530998</t>
  </si>
  <si>
    <t>KMXA</t>
  </si>
  <si>
    <t>Manila Municipal Airport</t>
  </si>
  <si>
    <t>MXA</t>
  </si>
  <si>
    <t>-90.154602, 35.894402</t>
  </si>
  <si>
    <t>KMXF</t>
  </si>
  <si>
    <t>Maxwell Air Force Base</t>
  </si>
  <si>
    <t>MXF</t>
  </si>
  <si>
    <t>-86.365799, 32.3829</t>
  </si>
  <si>
    <t>KMYF</t>
  </si>
  <si>
    <t>Montgomery-Gibbs Executive Airport</t>
  </si>
  <si>
    <t>MYF</t>
  </si>
  <si>
    <t>-117.139999, 32.8157</t>
  </si>
  <si>
    <t>MYJ</t>
  </si>
  <si>
    <t>KMYL</t>
  </si>
  <si>
    <t>McCall Municipal Airport</t>
  </si>
  <si>
    <t>MYL</t>
  </si>
  <si>
    <t>-116.1009979, 44.88970184</t>
  </si>
  <si>
    <t>KMYR</t>
  </si>
  <si>
    <t>Myrtle Beach International Airport</t>
  </si>
  <si>
    <t>Myrtle Beach</t>
  </si>
  <si>
    <t>MYR</t>
  </si>
  <si>
    <t>-78.9282989502, 33.6796989441</t>
  </si>
  <si>
    <t>KMYV</t>
  </si>
  <si>
    <t>Yuba County Airport</t>
  </si>
  <si>
    <t>MYV</t>
  </si>
  <si>
    <t>-121.5699997, 39.09780121</t>
  </si>
  <si>
    <t>MZH</t>
  </si>
  <si>
    <t>KMZJ</t>
  </si>
  <si>
    <t>Pinal Airpark</t>
  </si>
  <si>
    <t>MZJ</t>
  </si>
  <si>
    <t>-111.32800293, 32.5106010437</t>
  </si>
  <si>
    <t>KMZZ</t>
  </si>
  <si>
    <t>MZZ</t>
  </si>
  <si>
    <t>-85.6797027588, 40.4898986816</t>
  </si>
  <si>
    <t>KN03</t>
  </si>
  <si>
    <t>Cortland County Chase Field</t>
  </si>
  <si>
    <t>CTX</t>
  </si>
  <si>
    <t>N03</t>
  </si>
  <si>
    <t>-76.21489716, 42.59260178</t>
  </si>
  <si>
    <t>KN23</t>
  </si>
  <si>
    <t>N23</t>
  </si>
  <si>
    <t>SXY</t>
  </si>
  <si>
    <t>-75.416000366211, 42.302600860596</t>
  </si>
  <si>
    <t>Monticello Airport</t>
  </si>
  <si>
    <t>KN53</t>
  </si>
  <si>
    <t>Stroudsburg Pocono Airport</t>
  </si>
  <si>
    <t>N53</t>
  </si>
  <si>
    <t>-75.1605987549, 41.0358009338</t>
  </si>
  <si>
    <t>NBC</t>
  </si>
  <si>
    <t>KNBG</t>
  </si>
  <si>
    <t>New Orleans NAS JRB/Alvin Callender Field</t>
  </si>
  <si>
    <t>NBG</t>
  </si>
  <si>
    <t>-90.03500366, 29.82530022</t>
  </si>
  <si>
    <t>KNBJ</t>
  </si>
  <si>
    <t>Naval Outlying Field Barin</t>
  </si>
  <si>
    <t>NHX</t>
  </si>
  <si>
    <t>NBJ</t>
  </si>
  <si>
    <t>-87.63529968259999, 30.389099121100003</t>
  </si>
  <si>
    <t>NCA</t>
  </si>
  <si>
    <t>KNDY</t>
  </si>
  <si>
    <t>Dahlgren Naval Surface Warfare Center Airport</t>
  </si>
  <si>
    <t>DGN</t>
  </si>
  <si>
    <t>-77.03720093, 38.33250046</t>
  </si>
  <si>
    <t>KNEL</t>
  </si>
  <si>
    <t>Lakehurst Maxfield Field Airport</t>
  </si>
  <si>
    <t>Lakehurst</t>
  </si>
  <si>
    <t>NEL</t>
  </si>
  <si>
    <t>-74.353302, 40.03329849</t>
  </si>
  <si>
    <t>KNEN</t>
  </si>
  <si>
    <t>Whitehouse Naval Outlying Field</t>
  </si>
  <si>
    <t>-81.87190246582, 30.353900909424</t>
  </si>
  <si>
    <t>KNEW</t>
  </si>
  <si>
    <t>Lakefront Airport</t>
  </si>
  <si>
    <t>NEW</t>
  </si>
  <si>
    <t>-90.028297424316, 30.042400360107</t>
  </si>
  <si>
    <t>NFG</t>
  </si>
  <si>
    <t>KNFL</t>
  </si>
  <si>
    <t>Fallon Naval Air Station</t>
  </si>
  <si>
    <t>NFL</t>
  </si>
  <si>
    <t>-118.7009964, 39.41659927</t>
  </si>
  <si>
    <t>KNFW</t>
  </si>
  <si>
    <t>NAS Fort Worth JRB/Carswell Field</t>
  </si>
  <si>
    <t>FWH</t>
  </si>
  <si>
    <t>NFW</t>
  </si>
  <si>
    <t>-97.4414978, 32.76919937</t>
  </si>
  <si>
    <t>NGS</t>
  </si>
  <si>
    <t>KNGU</t>
  </si>
  <si>
    <t>Norfolk Naval Station (Chambers Field)</t>
  </si>
  <si>
    <t>NGU</t>
  </si>
  <si>
    <t>-76.289299, 36.937599</t>
  </si>
  <si>
    <t>KNGZ</t>
  </si>
  <si>
    <t>Alameda Naval Air Station</t>
  </si>
  <si>
    <t>Alameda</t>
  </si>
  <si>
    <t>NGZ</t>
  </si>
  <si>
    <t>-122.31999969482422, 37.78889846801758</t>
  </si>
  <si>
    <t>KNHK</t>
  </si>
  <si>
    <t>Patuxent River Naval Air Station (Trapnell Field)</t>
  </si>
  <si>
    <t>Patuxent River</t>
  </si>
  <si>
    <t>NHK</t>
  </si>
  <si>
    <t>-76.411797, 38.285999</t>
  </si>
  <si>
    <t>KNHZ</t>
  </si>
  <si>
    <t>Brunswick Executive Airport</t>
  </si>
  <si>
    <t>KBXM</t>
  </si>
  <si>
    <t>NHZ</t>
  </si>
  <si>
    <t>-69.93859863, 43.89220047</t>
  </si>
  <si>
    <t>KNIP</t>
  </si>
  <si>
    <t>Jacksonville Naval Air Station (Towers Field)</t>
  </si>
  <si>
    <t>-81.680603, 30.2358</t>
  </si>
  <si>
    <t>KNJK</t>
  </si>
  <si>
    <t>El Centro NAF Airport (Vraciu Field)</t>
  </si>
  <si>
    <t>NJK</t>
  </si>
  <si>
    <t>-115.671996, 32.829201</t>
  </si>
  <si>
    <t>NKT</t>
  </si>
  <si>
    <t>KNKX</t>
  </si>
  <si>
    <t>Miramar Marine Corps Air Station - Mitscher Field</t>
  </si>
  <si>
    <t>NKX</t>
  </si>
  <si>
    <t>-117.1429977, 32.86840057</t>
  </si>
  <si>
    <t>KNL</t>
  </si>
  <si>
    <t>Kelanoa Airport</t>
  </si>
  <si>
    <t>Kelanoa</t>
  </si>
  <si>
    <t>147.49, -6.01</t>
  </si>
  <si>
    <t>KNLC</t>
  </si>
  <si>
    <t>Lemoore Naval Air Station (Reeves Field) Airport</t>
  </si>
  <si>
    <t>NLC</t>
  </si>
  <si>
    <t>-119.9520035, 36.33300018</t>
  </si>
  <si>
    <t>KNPA</t>
  </si>
  <si>
    <t>Pensacola Naval Air Station/Forrest Sherman Field</t>
  </si>
  <si>
    <t>-87.31860352, 30.35269928</t>
  </si>
  <si>
    <t>KNQA</t>
  </si>
  <si>
    <t>Millington-Memphis Airport</t>
  </si>
  <si>
    <t>NQA</t>
  </si>
  <si>
    <t>-89.8703, 35.356701</t>
  </si>
  <si>
    <t>KNQI</t>
  </si>
  <si>
    <t>Kingsville Naval Air Station</t>
  </si>
  <si>
    <t>NQI</t>
  </si>
  <si>
    <t>-97.8097000122, 27.5072002411</t>
  </si>
  <si>
    <t>KNQX</t>
  </si>
  <si>
    <t>Naval Air Station Key West/Boca Chica Field</t>
  </si>
  <si>
    <t>NQX</t>
  </si>
  <si>
    <t>-81.68890381, 24.57579994</t>
  </si>
  <si>
    <t>NRA</t>
  </si>
  <si>
    <t>KNRB</t>
  </si>
  <si>
    <t>Naval Station Mayport (Admiral David L. Mcdonald Field)</t>
  </si>
  <si>
    <t>Mayport</t>
  </si>
  <si>
    <t>NRB</t>
  </si>
  <si>
    <t>-81.42469788, 30.39109993</t>
  </si>
  <si>
    <t>KNRS</t>
  </si>
  <si>
    <t>Naval Outlying Field Imperial Beach (Ream Field)</t>
  </si>
  <si>
    <t>Imperial Beach</t>
  </si>
  <si>
    <t>NRS</t>
  </si>
  <si>
    <t>-117.116997, 32.5667</t>
  </si>
  <si>
    <t>KNSE</t>
  </si>
  <si>
    <t>Whiting Field Naval Air Station - North</t>
  </si>
  <si>
    <t>NSE</t>
  </si>
  <si>
    <t>-87.02189636, 30.7241993</t>
  </si>
  <si>
    <t>KNTD</t>
  </si>
  <si>
    <t>Point Mugu Naval Air Station (Naval Base Ventura Co)</t>
  </si>
  <si>
    <t>Point Mugu</t>
  </si>
  <si>
    <t>NTD</t>
  </si>
  <si>
    <t>-119.121002197, 34.120300293</t>
  </si>
  <si>
    <t>KNTU</t>
  </si>
  <si>
    <t>Oceana Naval Air Station</t>
  </si>
  <si>
    <t>NTU</t>
  </si>
  <si>
    <t>-76.033501, 36.820702</t>
  </si>
  <si>
    <t>NUI</t>
  </si>
  <si>
    <t>KNUQ</t>
  </si>
  <si>
    <t>Moffett Federal Airfield</t>
  </si>
  <si>
    <t>NUQ</t>
  </si>
  <si>
    <t>-122.049004, 37.4161</t>
  </si>
  <si>
    <t>KNUW</t>
  </si>
  <si>
    <t>Whidbey Island Naval Air Station (Ault Field)</t>
  </si>
  <si>
    <t>NUW</t>
  </si>
  <si>
    <t>-122.655998, 48.351799</t>
  </si>
  <si>
    <t>NVI</t>
  </si>
  <si>
    <t>Fulton County Airport</t>
  </si>
  <si>
    <t>KNYL</t>
  </si>
  <si>
    <t>Yuma MCAS/Yuma International Airport</t>
  </si>
  <si>
    <t>YUM</t>
  </si>
  <si>
    <t>NYL</t>
  </si>
  <si>
    <t>-114.6060028, 32.65660095</t>
  </si>
  <si>
    <t>KNZY</t>
  </si>
  <si>
    <t>North Island Naval Air Station-Halsey Field</t>
  </si>
  <si>
    <t>NZY</t>
  </si>
  <si>
    <t>-117.2149963, 32.69919968</t>
  </si>
  <si>
    <t>KO02</t>
  </si>
  <si>
    <t>Nervino Airport</t>
  </si>
  <si>
    <t>Beckwourth</t>
  </si>
  <si>
    <t>NVN</t>
  </si>
  <si>
    <t>O02</t>
  </si>
  <si>
    <t>-120.352996826, 39.8185005188</t>
  </si>
  <si>
    <t>KO22</t>
  </si>
  <si>
    <t>O22</t>
  </si>
  <si>
    <t>-120.415000916, 38.030399322499996</t>
  </si>
  <si>
    <t>KO27</t>
  </si>
  <si>
    <t>Oakdale Airport</t>
  </si>
  <si>
    <t>O27</t>
  </si>
  <si>
    <t>ODC</t>
  </si>
  <si>
    <t>-120.8000031, 37.75630188</t>
  </si>
  <si>
    <t>KO43</t>
  </si>
  <si>
    <t>Yerington Municipal Airport</t>
  </si>
  <si>
    <t>O43</t>
  </si>
  <si>
    <t>EYR</t>
  </si>
  <si>
    <t>-119.157997131, 39.0041007996</t>
  </si>
  <si>
    <t>JAQ</t>
  </si>
  <si>
    <t>KOAJ</t>
  </si>
  <si>
    <t>Albert J Ellis Airport</t>
  </si>
  <si>
    <t>OAJ</t>
  </si>
  <si>
    <t>-77.61209869380001, 34.8292007446</t>
  </si>
  <si>
    <t>KOAK</t>
  </si>
  <si>
    <t>Metropolitan Oakland International Airport</t>
  </si>
  <si>
    <t>OAK</t>
  </si>
  <si>
    <t>-122.221001, 37.721298</t>
  </si>
  <si>
    <t>KOAR</t>
  </si>
  <si>
    <t>Marina Municipal Airport</t>
  </si>
  <si>
    <t>Marina</t>
  </si>
  <si>
    <t>OAR</t>
  </si>
  <si>
    <t>-121.762001, 36.68190002</t>
  </si>
  <si>
    <t>KOBE</t>
  </si>
  <si>
    <t>Okeechobee County Airport</t>
  </si>
  <si>
    <t>OBE</t>
  </si>
  <si>
    <t>-80.8498001099, 27.262800216699997</t>
  </si>
  <si>
    <t>OBI</t>
  </si>
  <si>
    <t>KOCF</t>
  </si>
  <si>
    <t>Ocala International Airport - Jim Taylor Field</t>
  </si>
  <si>
    <t>OCF</t>
  </si>
  <si>
    <t>-82.22419739, 29.17259979</t>
  </si>
  <si>
    <t>KOCH</t>
  </si>
  <si>
    <t>A L Mangham Jr. Regional Airport</t>
  </si>
  <si>
    <t>Nacogdoches</t>
  </si>
  <si>
    <t>OCH</t>
  </si>
  <si>
    <t>-94.70950317, 31.57799911</t>
  </si>
  <si>
    <t>KOCW</t>
  </si>
  <si>
    <t>OCW</t>
  </si>
  <si>
    <t>-77.049797058105, 35.570499420166</t>
  </si>
  <si>
    <t>ODO</t>
  </si>
  <si>
    <t>KOEA</t>
  </si>
  <si>
    <t>O'Neal Airport</t>
  </si>
  <si>
    <t>OEA</t>
  </si>
  <si>
    <t>-87.5522003174, 38.6913986206</t>
  </si>
  <si>
    <t>OEL</t>
  </si>
  <si>
    <t>KOEO</t>
  </si>
  <si>
    <t>L O Simenstad Municipal Airport</t>
  </si>
  <si>
    <t>OEO</t>
  </si>
  <si>
    <t>-92.691902160645, 45.310001373291</t>
  </si>
  <si>
    <t>KOFF</t>
  </si>
  <si>
    <t>Offutt Air Force Base</t>
  </si>
  <si>
    <t>OFF</t>
  </si>
  <si>
    <t>-95.912498474121, 41.118301391602</t>
  </si>
  <si>
    <t>KOFK</t>
  </si>
  <si>
    <t>Karl Stefan Memorial Airport</t>
  </si>
  <si>
    <t>OFK</t>
  </si>
  <si>
    <t>-97.435096740723, 41.985500335693</t>
  </si>
  <si>
    <t>KOGA</t>
  </si>
  <si>
    <t>Searle Field</t>
  </si>
  <si>
    <t>OGA</t>
  </si>
  <si>
    <t>-101.7699966, 41.11949921</t>
  </si>
  <si>
    <t>KOGB</t>
  </si>
  <si>
    <t>Orangeburg Municipal Airport</t>
  </si>
  <si>
    <t>-80.859497070312, 33.456798553467</t>
  </si>
  <si>
    <t>KOGD</t>
  </si>
  <si>
    <t>Ogden Hinckley Airport</t>
  </si>
  <si>
    <t>OGD</t>
  </si>
  <si>
    <t>-112.0120010376, 41.195899963379</t>
  </si>
  <si>
    <t>OGM</t>
  </si>
  <si>
    <t>KOGS</t>
  </si>
  <si>
    <t>Ogdensburg International Airport</t>
  </si>
  <si>
    <t>Ogdensburg</t>
  </si>
  <si>
    <t>OGS</t>
  </si>
  <si>
    <t>-75.46549987790002, 44.6819000244</t>
  </si>
  <si>
    <t>KOIC</t>
  </si>
  <si>
    <t>Lt Warren Eaton Airport</t>
  </si>
  <si>
    <t>OIC</t>
  </si>
  <si>
    <t>-75.524101257324, 42.566600799561</t>
  </si>
  <si>
    <t>KOIL</t>
  </si>
  <si>
    <t>Splane Memorial Airport</t>
  </si>
  <si>
    <t>OIL</t>
  </si>
  <si>
    <t>-79.7449, 41.4813</t>
  </si>
  <si>
    <t>KOJC</t>
  </si>
  <si>
    <t>Johnson County Executive Airport</t>
  </si>
  <si>
    <t>OJC</t>
  </si>
  <si>
    <t>-94.73760223, 38.84759903</t>
  </si>
  <si>
    <t>KOKB</t>
  </si>
  <si>
    <t>Oceanside Municipal Airport</t>
  </si>
  <si>
    <t>OCN</t>
  </si>
  <si>
    <t>-117.35399627686, 33.217300415039</t>
  </si>
  <si>
    <t>KOKC</t>
  </si>
  <si>
    <t>Will Rogers World Airport</t>
  </si>
  <si>
    <t>OKC</t>
  </si>
  <si>
    <t>-97.60070037841797, 35.39310073852539</t>
  </si>
  <si>
    <t>KOKH</t>
  </si>
  <si>
    <t>AJ Eisenberg Airport</t>
  </si>
  <si>
    <t>ODW</t>
  </si>
  <si>
    <t>-122.674003601, 48.251499176</t>
  </si>
  <si>
    <t>KOKK</t>
  </si>
  <si>
    <t>Kokomo Municipal Airport</t>
  </si>
  <si>
    <t>OKK</t>
  </si>
  <si>
    <t>-86.05899810791, 40.528198242188</t>
  </si>
  <si>
    <t>KOKM</t>
  </si>
  <si>
    <t>Okmulgee Regional Airport</t>
  </si>
  <si>
    <t>OKM</t>
  </si>
  <si>
    <t>-95.948699951172, 35.668098449707</t>
  </si>
  <si>
    <t>KOKS</t>
  </si>
  <si>
    <t>Garden County Airport/King Rhiley Field</t>
  </si>
  <si>
    <t>-102.355003, 41.401001</t>
  </si>
  <si>
    <t>KOKV</t>
  </si>
  <si>
    <t>Winchester Regional Airport</t>
  </si>
  <si>
    <t>WGO</t>
  </si>
  <si>
    <t>OKV</t>
  </si>
  <si>
    <t>-78.14440155, 39.14350128</t>
  </si>
  <si>
    <t>KOL</t>
  </si>
  <si>
    <t>Koumala Airport</t>
  </si>
  <si>
    <t>Koumala</t>
  </si>
  <si>
    <t>21.2565, 8.4965</t>
  </si>
  <si>
    <t>KOLD</t>
  </si>
  <si>
    <t>Dewitt Field,Old Town Municipal Airport</t>
  </si>
  <si>
    <t>OLD</t>
  </si>
  <si>
    <t>-68.67430115, 44.95280075</t>
  </si>
  <si>
    <t>KOLF</t>
  </si>
  <si>
    <t>L M Clayton Airport</t>
  </si>
  <si>
    <t>OLF</t>
  </si>
  <si>
    <t>-105.574996948, 48.094501495399996</t>
  </si>
  <si>
    <t>KOLM</t>
  </si>
  <si>
    <t>Olympia Regional Airport</t>
  </si>
  <si>
    <t>OLM</t>
  </si>
  <si>
    <t>-122.9029999, 46.9693985</t>
  </si>
  <si>
    <t>KOLS</t>
  </si>
  <si>
    <t>Nogales International Airport</t>
  </si>
  <si>
    <t>Nogales</t>
  </si>
  <si>
    <t>OLS</t>
  </si>
  <si>
    <t>-110.848, 31.4177</t>
  </si>
  <si>
    <t>KOLV</t>
  </si>
  <si>
    <t>Olive Branch Airport</t>
  </si>
  <si>
    <t>Olive Branch</t>
  </si>
  <si>
    <t>-89.78690338130001, 34.9786987305</t>
  </si>
  <si>
    <t>OLZ</t>
  </si>
  <si>
    <t>Komo-Manda Airport</t>
  </si>
  <si>
    <t>Komo</t>
  </si>
  <si>
    <t>AYOO</t>
  </si>
  <si>
    <t>KOMO</t>
  </si>
  <si>
    <t>142.8598, -6.0682</t>
  </si>
  <si>
    <t>KOMA</t>
  </si>
  <si>
    <t>Eppley Airfield</t>
  </si>
  <si>
    <t>OMA</t>
  </si>
  <si>
    <t>-95.894096, 41.3032</t>
  </si>
  <si>
    <t>OMH</t>
  </si>
  <si>
    <t>KOMK</t>
  </si>
  <si>
    <t>Omak Airport</t>
  </si>
  <si>
    <t>OMK</t>
  </si>
  <si>
    <t>-119.517997742, 48.4644012451</t>
  </si>
  <si>
    <t>OMN</t>
  </si>
  <si>
    <t>KONL</t>
  </si>
  <si>
    <t>The O'Neill Municipal John L Baker Field</t>
  </si>
  <si>
    <t>O'Neill</t>
  </si>
  <si>
    <t>ONL</t>
  </si>
  <si>
    <t>-98.688103, 42.469898</t>
  </si>
  <si>
    <t>KONO</t>
  </si>
  <si>
    <t>Ontario Municipal Airport</t>
  </si>
  <si>
    <t>ONO</t>
  </si>
  <si>
    <t>-117.01399993896, 44.020500183105</t>
  </si>
  <si>
    <t>KONP</t>
  </si>
  <si>
    <t>Newport Municipal Airport</t>
  </si>
  <si>
    <t>ONP</t>
  </si>
  <si>
    <t>-124.057999, 44.580399</t>
  </si>
  <si>
    <t>KONT</t>
  </si>
  <si>
    <t>Ontario International Airport</t>
  </si>
  <si>
    <t>ONT</t>
  </si>
  <si>
    <t>-117.60099792480469, 34.055999755859375</t>
  </si>
  <si>
    <t>ONX</t>
  </si>
  <si>
    <t>OOA</t>
  </si>
  <si>
    <t>KOPF</t>
  </si>
  <si>
    <t>Miami-Opa Locka Executive Airport</t>
  </si>
  <si>
    <t>OPF</t>
  </si>
  <si>
    <t>-80.278397, 25.907</t>
  </si>
  <si>
    <t>KOQU</t>
  </si>
  <si>
    <t>Quonset State Airport</t>
  </si>
  <si>
    <t>North Kingstown</t>
  </si>
  <si>
    <t>NCO</t>
  </si>
  <si>
    <t>OQU</t>
  </si>
  <si>
    <t>-71.412101745605, 41.597099304199</t>
  </si>
  <si>
    <t>Kakoro(Koroko) Airstrip</t>
  </si>
  <si>
    <t>Kakoro</t>
  </si>
  <si>
    <t>AYRO</t>
  </si>
  <si>
    <t>KKO</t>
  </si>
  <si>
    <t>146.5335, -7.8346666666700004</t>
  </si>
  <si>
    <t>ORC</t>
  </si>
  <si>
    <t>KORD</t>
  </si>
  <si>
    <t>Chicago O'Hare International Airport</t>
  </si>
  <si>
    <t>ORD</t>
  </si>
  <si>
    <t>-87.9048, 41.9786</t>
  </si>
  <si>
    <t>ORE</t>
  </si>
  <si>
    <t>KORF</t>
  </si>
  <si>
    <t>Norfolk International Airport</t>
  </si>
  <si>
    <t>ORF</t>
  </si>
  <si>
    <t>-76.20120239257812, 36.89459991455078</t>
  </si>
  <si>
    <t>ORG</t>
  </si>
  <si>
    <t>KORH</t>
  </si>
  <si>
    <t>Worcester Regional Airport</t>
  </si>
  <si>
    <t>ORH</t>
  </si>
  <si>
    <t>-71.87570190429688, 42.26729965209961</t>
  </si>
  <si>
    <t>KORL</t>
  </si>
  <si>
    <t>Orlando Executive Airport</t>
  </si>
  <si>
    <t>ORL</t>
  </si>
  <si>
    <t>-81.332901, 28.5455</t>
  </si>
  <si>
    <t>KORS</t>
  </si>
  <si>
    <t>Orcas Island Airport</t>
  </si>
  <si>
    <t>Eastsound</t>
  </si>
  <si>
    <t>ESD</t>
  </si>
  <si>
    <t>ORS</t>
  </si>
  <si>
    <t>-122.910003662, 48.7081985474</t>
  </si>
  <si>
    <t>OSA</t>
  </si>
  <si>
    <t>KOSC</t>
  </si>
  <si>
    <t>Oscoda Wurtsmith Airport</t>
  </si>
  <si>
    <t>Oscoda</t>
  </si>
  <si>
    <t>OSC</t>
  </si>
  <si>
    <t>-83.394096, 44.451599</t>
  </si>
  <si>
    <t>KOSH</t>
  </si>
  <si>
    <t>Wittman Regional Airport</t>
  </si>
  <si>
    <t>OSH</t>
  </si>
  <si>
    <t>-88.55699920654297, 43.98440170288086</t>
  </si>
  <si>
    <t>KOSU</t>
  </si>
  <si>
    <t>The Ohio State University Airport - Don Scott Field</t>
  </si>
  <si>
    <t>OSU</t>
  </si>
  <si>
    <t>-83.072998, 40.0798</t>
  </si>
  <si>
    <t>KOTH</t>
  </si>
  <si>
    <t>Southwest Oregon Regional Airport</t>
  </si>
  <si>
    <t>OTH</t>
  </si>
  <si>
    <t>-124.24600219726562, 43.41709899902344</t>
  </si>
  <si>
    <t>KOTM</t>
  </si>
  <si>
    <t>Ottumwa Regional Airport</t>
  </si>
  <si>
    <t>OTM</t>
  </si>
  <si>
    <t>-92.44789886, 41.10660172</t>
  </si>
  <si>
    <t>KOUN</t>
  </si>
  <si>
    <t>University of Oklahoma Westheimer Airport</t>
  </si>
  <si>
    <t>OUN</t>
  </si>
  <si>
    <t>-97.472099, 35.2456</t>
  </si>
  <si>
    <t>KOVE</t>
  </si>
  <si>
    <t>Oroville Municipal Airport</t>
  </si>
  <si>
    <t>OVE</t>
  </si>
  <si>
    <t>-121.62200164795, 39.487800598145</t>
  </si>
  <si>
    <t>OVL</t>
  </si>
  <si>
    <t>OVS</t>
  </si>
  <si>
    <t>KOWA</t>
  </si>
  <si>
    <t>Owatonna Degner Regional Airport</t>
  </si>
  <si>
    <t>OWA</t>
  </si>
  <si>
    <t>-93.26059723, 44.12340164</t>
  </si>
  <si>
    <t>KOWB</t>
  </si>
  <si>
    <t>Owensboro Daviess County Airport</t>
  </si>
  <si>
    <t>OWB</t>
  </si>
  <si>
    <t>-87.16680145, 37.74010086</t>
  </si>
  <si>
    <t>KOWD</t>
  </si>
  <si>
    <t>Norwood Memorial Airport</t>
  </si>
  <si>
    <t>OWD</t>
  </si>
  <si>
    <t>-71.1728973389, 42.1904983521</t>
  </si>
  <si>
    <t>KOWK</t>
  </si>
  <si>
    <t>Central Maine Airport of Norridgewock</t>
  </si>
  <si>
    <t>Norridgewock</t>
  </si>
  <si>
    <t>OWK</t>
  </si>
  <si>
    <t>-69.86650085, 44.71549988</t>
  </si>
  <si>
    <t>KOXB</t>
  </si>
  <si>
    <t>OCE</t>
  </si>
  <si>
    <t>-75.124000549316, 38.310398101807</t>
  </si>
  <si>
    <t>KOXC</t>
  </si>
  <si>
    <t>Waterbury Oxford Airport</t>
  </si>
  <si>
    <t>OXC</t>
  </si>
  <si>
    <t>-73.135200500488, 41.47859954834</t>
  </si>
  <si>
    <t>KOXD</t>
  </si>
  <si>
    <t>Miami University Airport</t>
  </si>
  <si>
    <t>OXD</t>
  </si>
  <si>
    <t>-84.78440094, 39.50230026</t>
  </si>
  <si>
    <t>KOXR</t>
  </si>
  <si>
    <t>Oxnard Airport</t>
  </si>
  <si>
    <t>OXR</t>
  </si>
  <si>
    <t>-119.20700073242, 34.200801849365</t>
  </si>
  <si>
    <t>KOY</t>
  </si>
  <si>
    <t>Olga Bay Seaplane Base</t>
  </si>
  <si>
    <t>Olga Bay</t>
  </si>
  <si>
    <t>-154.229995728, 57.161499023400005</t>
  </si>
  <si>
    <t>KOYM</t>
  </si>
  <si>
    <t>St Marys Municipal Airport</t>
  </si>
  <si>
    <t>STQ</t>
  </si>
  <si>
    <t>OYM</t>
  </si>
  <si>
    <t>-78.502601623535, 41.412498474121</t>
  </si>
  <si>
    <t>KOZA</t>
  </si>
  <si>
    <t>Ozona Municipal Airport</t>
  </si>
  <si>
    <t>OZA</t>
  </si>
  <si>
    <t>-101.20300292969, 30.735300064087</t>
  </si>
  <si>
    <t>KOZR</t>
  </si>
  <si>
    <t>Cairns AAF (Fort Rucker) Air Field</t>
  </si>
  <si>
    <t>OZR</t>
  </si>
  <si>
    <t>-85.71340179, 31.27569962</t>
  </si>
  <si>
    <t>KP</t>
  </si>
  <si>
    <t>KP-09</t>
  </si>
  <si>
    <t>KP-08</t>
  </si>
  <si>
    <t>KP-07</t>
  </si>
  <si>
    <t>Wonsan</t>
  </si>
  <si>
    <t>KP-01</t>
  </si>
  <si>
    <t>Pyongyang</t>
  </si>
  <si>
    <t>KP-0029</t>
  </si>
  <si>
    <t>KP-10</t>
  </si>
  <si>
    <t>ZKSE</t>
  </si>
  <si>
    <t>YJS</t>
  </si>
  <si>
    <t>128.409834, 41.907132</t>
  </si>
  <si>
    <t>KP-0032</t>
  </si>
  <si>
    <t>Orang Airport</t>
  </si>
  <si>
    <t>Hoemun-ri</t>
  </si>
  <si>
    <t>ZKHM</t>
  </si>
  <si>
    <t>RGO</t>
  </si>
  <si>
    <t>129.647555, 41.428538</t>
  </si>
  <si>
    <t>KP04</t>
  </si>
  <si>
    <t>Bisbee Municipal Airport</t>
  </si>
  <si>
    <t>P04</t>
  </si>
  <si>
    <t>BSQ</t>
  </si>
  <si>
    <t>-109.883003235, 31.3640003204</t>
  </si>
  <si>
    <t>KP10</t>
  </si>
  <si>
    <t>Polacca Airport</t>
  </si>
  <si>
    <t>Polacca</t>
  </si>
  <si>
    <t>P10</t>
  </si>
  <si>
    <t>PXL</t>
  </si>
  <si>
    <t>-110.422996521, 35.7916984558</t>
  </si>
  <si>
    <t>KP13</t>
  </si>
  <si>
    <t>San Carlos Apache Airport</t>
  </si>
  <si>
    <t>Globe</t>
  </si>
  <si>
    <t>P13</t>
  </si>
  <si>
    <t>GLB</t>
  </si>
  <si>
    <t>-110.666999817, 33.353099823</t>
  </si>
  <si>
    <t>KP14</t>
  </si>
  <si>
    <t>Holbrook Municipal Airport</t>
  </si>
  <si>
    <t>Holbrook</t>
  </si>
  <si>
    <t>P14</t>
  </si>
  <si>
    <t>HBK</t>
  </si>
  <si>
    <t>-110.138000488, 34.940700531</t>
  </si>
  <si>
    <t>KP33</t>
  </si>
  <si>
    <t>Cochise County Airport</t>
  </si>
  <si>
    <t>P33</t>
  </si>
  <si>
    <t>CWX</t>
  </si>
  <si>
    <t>-109.8949966, 32.24539948</t>
  </si>
  <si>
    <t>KPAE</t>
  </si>
  <si>
    <t>Snohomish County (Paine Field) Airport</t>
  </si>
  <si>
    <t>PAE</t>
  </si>
  <si>
    <t>-122.2819977, 47.90629959</t>
  </si>
  <si>
    <t>KPAH</t>
  </si>
  <si>
    <t>Barkley Regional Airport</t>
  </si>
  <si>
    <t>PAH</t>
  </si>
  <si>
    <t>-88.7738037109375, 37.06079864501953</t>
  </si>
  <si>
    <t>KPAM</t>
  </si>
  <si>
    <t>Tyndall Air Force Base</t>
  </si>
  <si>
    <t>PAM</t>
  </si>
  <si>
    <t>-85.57540130619999, 30.0695991516</t>
  </si>
  <si>
    <t>KPAN</t>
  </si>
  <si>
    <t>Payson Airport</t>
  </si>
  <si>
    <t>PJB</t>
  </si>
  <si>
    <t>-111.33899688721, 34.256801605225</t>
  </si>
  <si>
    <t>KPAO</t>
  </si>
  <si>
    <t>Palo Alto Airport of Santa Clara County</t>
  </si>
  <si>
    <t>PAO</t>
  </si>
  <si>
    <t>-122.114997864, 37.461101532</t>
  </si>
  <si>
    <t>KPB</t>
  </si>
  <si>
    <t>Point Baker Seaplane Base</t>
  </si>
  <si>
    <t>Point Baker</t>
  </si>
  <si>
    <t>-133.623001099, 56.3518981934</t>
  </si>
  <si>
    <t>KPBF</t>
  </si>
  <si>
    <t>Pine Bluff Regional Airport, Grider Field</t>
  </si>
  <si>
    <t>PBF</t>
  </si>
  <si>
    <t>-91.9356, 34.1731</t>
  </si>
  <si>
    <t>KPBG</t>
  </si>
  <si>
    <t>Plattsburgh International Airport</t>
  </si>
  <si>
    <t>PBG</t>
  </si>
  <si>
    <t>-73.46810150146484, 44.650901794433594</t>
  </si>
  <si>
    <t>PBH</t>
  </si>
  <si>
    <t>KPBI</t>
  </si>
  <si>
    <t>Palm Beach International Airport</t>
  </si>
  <si>
    <t>PBI</t>
  </si>
  <si>
    <t>-80.09559631347656, 26.68320083618164</t>
  </si>
  <si>
    <t>KPBX</t>
  </si>
  <si>
    <t>Pike County-Hatcher Field</t>
  </si>
  <si>
    <t>PVL</t>
  </si>
  <si>
    <t>PBX</t>
  </si>
  <si>
    <t>-82.56639862, 37.5617981</t>
  </si>
  <si>
    <t>PCM</t>
  </si>
  <si>
    <t>KPDC</t>
  </si>
  <si>
    <t>Prairie Du Chien Municipal Airport</t>
  </si>
  <si>
    <t>Prairie Du Chien</t>
  </si>
  <si>
    <t>PDC</t>
  </si>
  <si>
    <t>-91.12370300293, 43.019298553467</t>
  </si>
  <si>
    <t>KPDK</t>
  </si>
  <si>
    <t>DeKalb Peachtree Airport</t>
  </si>
  <si>
    <t>PDK</t>
  </si>
  <si>
    <t>-84.3020019531, 33.8755989075</t>
  </si>
  <si>
    <t>KPDT</t>
  </si>
  <si>
    <t>Eastern Oregon Regional At Pendleton Airport</t>
  </si>
  <si>
    <t>PDT</t>
  </si>
  <si>
    <t>-118.841003418, 45.695098877</t>
  </si>
  <si>
    <t>KPDX</t>
  </si>
  <si>
    <t>Portland International Airport</t>
  </si>
  <si>
    <t>PDX</t>
  </si>
  <si>
    <t>-122.5979996, 45.58869934</t>
  </si>
  <si>
    <t>KPE</t>
  </si>
  <si>
    <t>Yapsiei Airport</t>
  </si>
  <si>
    <t>AYYP</t>
  </si>
  <si>
    <t>141.094166667, -4.6280555555600005</t>
  </si>
  <si>
    <t>PEA</t>
  </si>
  <si>
    <t>KPEQ</t>
  </si>
  <si>
    <t>Pecos Municipal Airport</t>
  </si>
  <si>
    <t>PEQ</t>
  </si>
  <si>
    <t>-103.51100158691, 31.382400512695</t>
  </si>
  <si>
    <t>PEX</t>
  </si>
  <si>
    <t>PEZ</t>
  </si>
  <si>
    <t>KPGA</t>
  </si>
  <si>
    <t>Page Municipal Airport</t>
  </si>
  <si>
    <t>-111.447998, 36.92610168</t>
  </si>
  <si>
    <t>KPGD</t>
  </si>
  <si>
    <t>Charlotte County Airport</t>
  </si>
  <si>
    <t>PGD</t>
  </si>
  <si>
    <t>-81.9905014, 26.92020035</t>
  </si>
  <si>
    <t>KPGR</t>
  </si>
  <si>
    <t>Kirk Field</t>
  </si>
  <si>
    <t>PGR</t>
  </si>
  <si>
    <t>-90.50779724, 36.06290054</t>
  </si>
  <si>
    <t>KPGV</t>
  </si>
  <si>
    <t>Pitt Greenville Airport</t>
  </si>
  <si>
    <t>PGV</t>
  </si>
  <si>
    <t>-77.38529968, 35.6352005</t>
  </si>
  <si>
    <t>KPHD</t>
  </si>
  <si>
    <t>Harry Clever Field</t>
  </si>
  <si>
    <t>New Philadelphia</t>
  </si>
  <si>
    <t>PHD</t>
  </si>
  <si>
    <t>-81.419700622559, 40.470901489258</t>
  </si>
  <si>
    <t>KPHF</t>
  </si>
  <si>
    <t>Newport News Williamsburg International Airport</t>
  </si>
  <si>
    <t>PHF</t>
  </si>
  <si>
    <t>-76.49299622, 37.13190079</t>
  </si>
  <si>
    <t>PHG</t>
  </si>
  <si>
    <t>KPHH</t>
  </si>
  <si>
    <t>Robert F Swinnie Airport</t>
  </si>
  <si>
    <t>ADR</t>
  </si>
  <si>
    <t>PHH</t>
  </si>
  <si>
    <t>-79.5261993408, 33.4516983032</t>
  </si>
  <si>
    <t>KPHK</t>
  </si>
  <si>
    <t>Palm Beach County Glades Airport</t>
  </si>
  <si>
    <t>Pahokee</t>
  </si>
  <si>
    <t>PHK</t>
  </si>
  <si>
    <t>-80.69339752, 26.78499985</t>
  </si>
  <si>
    <t>KPHL</t>
  </si>
  <si>
    <t>Philadelphia International Airport</t>
  </si>
  <si>
    <t>PHL</t>
  </si>
  <si>
    <t>-75.24109649658203, 39.87189865112305</t>
  </si>
  <si>
    <t>KPHN</t>
  </si>
  <si>
    <t>St Clair County International Airport</t>
  </si>
  <si>
    <t>PHN</t>
  </si>
  <si>
    <t>-82.52890015, 42.9109993</t>
  </si>
  <si>
    <t>KPHP</t>
  </si>
  <si>
    <t>Philip Airport</t>
  </si>
  <si>
    <t>PHP</t>
  </si>
  <si>
    <t>-101.59899902344, 44.048599243164</t>
  </si>
  <si>
    <t>KPHT</t>
  </si>
  <si>
    <t>PHT</t>
  </si>
  <si>
    <t>-88.38289642330001, 36.338199615499995</t>
  </si>
  <si>
    <t>KPHX</t>
  </si>
  <si>
    <t>Phoenix Sky Harbor International Airport</t>
  </si>
  <si>
    <t>PHX</t>
  </si>
  <si>
    <t>-112.01200103759766, 33.43429946899414</t>
  </si>
  <si>
    <t>KPIA</t>
  </si>
  <si>
    <t>General Wayne A. Downing Peoria International Airport</t>
  </si>
  <si>
    <t>PIA</t>
  </si>
  <si>
    <t>-89.6932983398, 40.664199829100006</t>
  </si>
  <si>
    <t>KPIB</t>
  </si>
  <si>
    <t>Hattiesburg Laurel Regional Airport</t>
  </si>
  <si>
    <t>Hattiesburg/Laurel</t>
  </si>
  <si>
    <t>PIB</t>
  </si>
  <si>
    <t>-89.33709716796875, 31.467100143432617</t>
  </si>
  <si>
    <t>KPIE</t>
  </si>
  <si>
    <t>St Petersburg Clearwater International Airport</t>
  </si>
  <si>
    <t>St Petersburg-Clearwater</t>
  </si>
  <si>
    <t>PIE</t>
  </si>
  <si>
    <t>-82.68740082, 27.91020012</t>
  </si>
  <si>
    <t>KPIH</t>
  </si>
  <si>
    <t>Pocatello Regional Airport</t>
  </si>
  <si>
    <t>PIH</t>
  </si>
  <si>
    <t>-112.59600067138672, 42.9098014831543</t>
  </si>
  <si>
    <t>PIL</t>
  </si>
  <si>
    <t>KPIM</t>
  </si>
  <si>
    <t>Harris County Airport</t>
  </si>
  <si>
    <t>Pine Mountain</t>
  </si>
  <si>
    <t>PIM</t>
  </si>
  <si>
    <t>-84.8824005127, 32.8406982422</t>
  </si>
  <si>
    <t>KPIR</t>
  </si>
  <si>
    <t>Pierre Regional Airport</t>
  </si>
  <si>
    <t>Pierre</t>
  </si>
  <si>
    <t>PIR</t>
  </si>
  <si>
    <t>-100.2860031, 44.38270187</t>
  </si>
  <si>
    <t>KPIT</t>
  </si>
  <si>
    <t>Pittsburgh International Airport</t>
  </si>
  <si>
    <t>PIT</t>
  </si>
  <si>
    <t>-80.23290253, 40.49150085</t>
  </si>
  <si>
    <t>PJC</t>
  </si>
  <si>
    <t>KPKB</t>
  </si>
  <si>
    <t>Mid Ohio Valley Regional Airport</t>
  </si>
  <si>
    <t>PKB</t>
  </si>
  <si>
    <t>-81.43920135498047, 39.34510040283203</t>
  </si>
  <si>
    <t>KPKD</t>
  </si>
  <si>
    <t>Park Rapids Municipal Konshok Field</t>
  </si>
  <si>
    <t>Park Rapids</t>
  </si>
  <si>
    <t>PKD</t>
  </si>
  <si>
    <t>-95.073095, 46.9006</t>
  </si>
  <si>
    <t>KPKF</t>
  </si>
  <si>
    <t>Park Falls Municipal Airport</t>
  </si>
  <si>
    <t>Park Falls</t>
  </si>
  <si>
    <t>PKF</t>
  </si>
  <si>
    <t>-90.42440032959, 45.955001831055</t>
  </si>
  <si>
    <t>PKV</t>
  </si>
  <si>
    <t>KPL</t>
  </si>
  <si>
    <t>Kapal Airport</t>
  </si>
  <si>
    <t>Kapal</t>
  </si>
  <si>
    <t>142.823756, -8.630184</t>
  </si>
  <si>
    <t>KPLB</t>
  </si>
  <si>
    <t>Clinton County Airport</t>
  </si>
  <si>
    <t>PLB</t>
  </si>
  <si>
    <t>-73.52449798583984, 44.6875</t>
  </si>
  <si>
    <t>PLD</t>
  </si>
  <si>
    <t>KPLK</t>
  </si>
  <si>
    <t>M. Graham Clark Downtown Airport</t>
  </si>
  <si>
    <t>Branson / Hollister</t>
  </si>
  <si>
    <t>PLK</t>
  </si>
  <si>
    <t>-93.22889709, 36.62590027</t>
  </si>
  <si>
    <t>KPLN</t>
  </si>
  <si>
    <t>Pellston Regional Airport of Emmet County Airport</t>
  </si>
  <si>
    <t>Pellston</t>
  </si>
  <si>
    <t>PLN</t>
  </si>
  <si>
    <t>-84.79669952, 45.57089996</t>
  </si>
  <si>
    <t>KPLR</t>
  </si>
  <si>
    <t>St Clair County Airport</t>
  </si>
  <si>
    <t>PLR</t>
  </si>
  <si>
    <t>-86.249099731445, 33.558799743652</t>
  </si>
  <si>
    <t>PLU</t>
  </si>
  <si>
    <t>KPMB</t>
  </si>
  <si>
    <t>Pembina Municipal Airport</t>
  </si>
  <si>
    <t>Pembina</t>
  </si>
  <si>
    <t>PMB</t>
  </si>
  <si>
    <t>-97.2407989502, 48.9425010681</t>
  </si>
  <si>
    <t>KPMD</t>
  </si>
  <si>
    <t>Palmdale Regional/USAF Plant 42 Airport</t>
  </si>
  <si>
    <t>PMD</t>
  </si>
  <si>
    <t>-118.0849991, 34.62939835</t>
  </si>
  <si>
    <t>KPMH</t>
  </si>
  <si>
    <t>Greater Portsmouth Regional Airport</t>
  </si>
  <si>
    <t>PMH</t>
  </si>
  <si>
    <t>-82.84729766850002, 38.8404998779</t>
  </si>
  <si>
    <t>KPMP</t>
  </si>
  <si>
    <t>Pompano Beach Airpark</t>
  </si>
  <si>
    <t>PPM</t>
  </si>
  <si>
    <t>PMP</t>
  </si>
  <si>
    <t>-80.111099243164, 26.247100830078</t>
  </si>
  <si>
    <t>PMV</t>
  </si>
  <si>
    <t>PMZ</t>
  </si>
  <si>
    <t>KPNA</t>
  </si>
  <si>
    <t>Ralph Wenz Field</t>
  </si>
  <si>
    <t>PWY</t>
  </si>
  <si>
    <t>-109.8069992, 42.79550171</t>
  </si>
  <si>
    <t>KPNC</t>
  </si>
  <si>
    <t>Ponca City Regional Airport</t>
  </si>
  <si>
    <t>PNC</t>
  </si>
  <si>
    <t>-97.09980011, 36.73199844</t>
  </si>
  <si>
    <t>KPNE</t>
  </si>
  <si>
    <t>Northeast Philadelphia Airport</t>
  </si>
  <si>
    <t>PNE</t>
  </si>
  <si>
    <t>-75.010597, 40.081902</t>
  </si>
  <si>
    <t>Princeton Municipal Airport</t>
  </si>
  <si>
    <t>KPNN</t>
  </si>
  <si>
    <t>PNN</t>
  </si>
  <si>
    <t>-67.564399719238, 45.200698852539</t>
  </si>
  <si>
    <t>KPNS</t>
  </si>
  <si>
    <t>Pensacola International Airport</t>
  </si>
  <si>
    <t>PNS</t>
  </si>
  <si>
    <t>-87.1866, 30.4734</t>
  </si>
  <si>
    <t>KPOB</t>
  </si>
  <si>
    <t>POB</t>
  </si>
  <si>
    <t>-79.014503479004, 35.1708984375</t>
  </si>
  <si>
    <t>KPOC</t>
  </si>
  <si>
    <t>Brackett Field</t>
  </si>
  <si>
    <t>La Verne</t>
  </si>
  <si>
    <t>POC</t>
  </si>
  <si>
    <t>-117.78199768066, 34.091598510742</t>
  </si>
  <si>
    <t>KPOE</t>
  </si>
  <si>
    <t>Polk Army Air Field</t>
  </si>
  <si>
    <t>Fort Polk</t>
  </si>
  <si>
    <t>POE</t>
  </si>
  <si>
    <t>-93.1917038, 31.0447998</t>
  </si>
  <si>
    <t>KPOF</t>
  </si>
  <si>
    <t>Poplar Bluff Municipal Airport</t>
  </si>
  <si>
    <t>Poplar Bluff</t>
  </si>
  <si>
    <t>POF</t>
  </si>
  <si>
    <t>-90.324897766113, 36.773899078369</t>
  </si>
  <si>
    <t>KPOU</t>
  </si>
  <si>
    <t>Dutchess County Airport</t>
  </si>
  <si>
    <t>POU</t>
  </si>
  <si>
    <t>-73.88420104980469, 41.6265983581543</t>
  </si>
  <si>
    <t>POV</t>
  </si>
  <si>
    <t>KPOY</t>
  </si>
  <si>
    <t>Powell Municipal Airport</t>
  </si>
  <si>
    <t>POY</t>
  </si>
  <si>
    <t>-108.79299926758, 44.867198944092</t>
  </si>
  <si>
    <t>KPPA</t>
  </si>
  <si>
    <t>Perry Lefors Field</t>
  </si>
  <si>
    <t>Pampa</t>
  </si>
  <si>
    <t>PPA</t>
  </si>
  <si>
    <t>-100.99600219727, 35.612998962402</t>
  </si>
  <si>
    <t>KPPF</t>
  </si>
  <si>
    <t>PPF</t>
  </si>
  <si>
    <t>-95.5062027, 37.32989883</t>
  </si>
  <si>
    <t>KPPO</t>
  </si>
  <si>
    <t>La Porte Municipal Airport</t>
  </si>
  <si>
    <t>LPO</t>
  </si>
  <si>
    <t>PPO</t>
  </si>
  <si>
    <t>-86.73449707030001, 41.5724983215</t>
  </si>
  <si>
    <t>PPQ</t>
  </si>
  <si>
    <t>KPQI</t>
  </si>
  <si>
    <t>Presque Isle International Airport</t>
  </si>
  <si>
    <t>PQI</t>
  </si>
  <si>
    <t>-68.0448, 46.688999</t>
  </si>
  <si>
    <t>KPQL</t>
  </si>
  <si>
    <t>Trent Lott International Airport</t>
  </si>
  <si>
    <t>PGL</t>
  </si>
  <si>
    <t>PQL</t>
  </si>
  <si>
    <t>-88.529197692871, 30.462799072266</t>
  </si>
  <si>
    <t>KPR</t>
  </si>
  <si>
    <t>Port Williams Seaplane Base</t>
  </si>
  <si>
    <t>Port Williams</t>
  </si>
  <si>
    <t>-152.582000732, 58.4901008606</t>
  </si>
  <si>
    <t>KPRB</t>
  </si>
  <si>
    <t>Paso Robles Municipal Airport</t>
  </si>
  <si>
    <t>PRB</t>
  </si>
  <si>
    <t>-120.6269989, 35.67290115</t>
  </si>
  <si>
    <t>KPRC</t>
  </si>
  <si>
    <t>Prescott Regional Airport - Ernest A. Love Field</t>
  </si>
  <si>
    <t>-112.419998, 34.654499</t>
  </si>
  <si>
    <t>PRG</t>
  </si>
  <si>
    <t>KPRO</t>
  </si>
  <si>
    <t>-94.15989685, 41.82799911</t>
  </si>
  <si>
    <t>KPRX</t>
  </si>
  <si>
    <t>PRX</t>
  </si>
  <si>
    <t>-95.450798034668, 33.636600494385</t>
  </si>
  <si>
    <t>PRZ</t>
  </si>
  <si>
    <t>KPSC</t>
  </si>
  <si>
    <t>PSC</t>
  </si>
  <si>
    <t>-119.11900329589844, 46.26470184326172</t>
  </si>
  <si>
    <t>KPSF</t>
  </si>
  <si>
    <t>PSF</t>
  </si>
  <si>
    <t>-73.2929, 42.4268</t>
  </si>
  <si>
    <t>KPSK</t>
  </si>
  <si>
    <t>New River Valley Airport</t>
  </si>
  <si>
    <t>PSK</t>
  </si>
  <si>
    <t>-80.678497314453, 37.137298583984</t>
  </si>
  <si>
    <t>KPSM</t>
  </si>
  <si>
    <t>Portsmouth International at Pease Airport</t>
  </si>
  <si>
    <t>PSM</t>
  </si>
  <si>
    <t>-70.8233032227, 43.0778999329</t>
  </si>
  <si>
    <t>KPSN</t>
  </si>
  <si>
    <t>Palestine Municipal Airport</t>
  </si>
  <si>
    <t>PSN</t>
  </si>
  <si>
    <t>-95.706298828125, 31.779699325562</t>
  </si>
  <si>
    <t>KPSO</t>
  </si>
  <si>
    <t>Stevens Field</t>
  </si>
  <si>
    <t>Pagosa Springs</t>
  </si>
  <si>
    <t>PGO</t>
  </si>
  <si>
    <t>PSO</t>
  </si>
  <si>
    <t>-107.0559998, 37.28630066</t>
  </si>
  <si>
    <t>KPSP</t>
  </si>
  <si>
    <t>Palm Springs International Airport</t>
  </si>
  <si>
    <t>-116.50700378417969, 33.8297004699707</t>
  </si>
  <si>
    <t>KPSX</t>
  </si>
  <si>
    <t>Palacios Municipal Airport</t>
  </si>
  <si>
    <t>PSX</t>
  </si>
  <si>
    <t>-96.250999450684, 28.727500915527</t>
  </si>
  <si>
    <t>KPTB</t>
  </si>
  <si>
    <t>Dinwiddie County Airport</t>
  </si>
  <si>
    <t>PTB</t>
  </si>
  <si>
    <t>-77.507400512695, 37.183799743652</t>
  </si>
  <si>
    <t>PTD</t>
  </si>
  <si>
    <t>KPTK</t>
  </si>
  <si>
    <t>Oakland County International Airport</t>
  </si>
  <si>
    <t>PTK</t>
  </si>
  <si>
    <t>-83.420097351074, 42.665500640869</t>
  </si>
  <si>
    <t>KPTN</t>
  </si>
  <si>
    <t>Harry P Williams Memorial Airport</t>
  </si>
  <si>
    <t>PTN</t>
  </si>
  <si>
    <t>-91.338996887207, 29.709499359131</t>
  </si>
  <si>
    <t>KPTT</t>
  </si>
  <si>
    <t>Pratt Regional Airport</t>
  </si>
  <si>
    <t>PTT</t>
  </si>
  <si>
    <t>-98.74690247, 37.70159912</t>
  </si>
  <si>
    <t>KPTV</t>
  </si>
  <si>
    <t>Porterville Municipal Airport</t>
  </si>
  <si>
    <t>Porterville</t>
  </si>
  <si>
    <t>PTV</t>
  </si>
  <si>
    <t>-119.06300354004, 36.029598236084</t>
  </si>
  <si>
    <t>KPTW</t>
  </si>
  <si>
    <t>Heritage Field</t>
  </si>
  <si>
    <t>PTW</t>
  </si>
  <si>
    <t>-75.556702, 40.239601</t>
  </si>
  <si>
    <t>KPUB</t>
  </si>
  <si>
    <t>Pueblo Memorial Airport</t>
  </si>
  <si>
    <t>PUB</t>
  </si>
  <si>
    <t>-104.49700164794922, 38.289100646972656</t>
  </si>
  <si>
    <t>KPUC</t>
  </si>
  <si>
    <t>Carbon County Regional/Buck Davis Field</t>
  </si>
  <si>
    <t>Price</t>
  </si>
  <si>
    <t>PUC</t>
  </si>
  <si>
    <t>-110.7509995, 39.61389923</t>
  </si>
  <si>
    <t>PUJ</t>
  </si>
  <si>
    <t>KPUW</t>
  </si>
  <si>
    <t>Pullman Moscow Regional Airport</t>
  </si>
  <si>
    <t>Pullman/Moscow</t>
  </si>
  <si>
    <t>PUW</t>
  </si>
  <si>
    <t>-117.110001, 46.7439</t>
  </si>
  <si>
    <t>KPVC</t>
  </si>
  <si>
    <t>Provincetown Municipal Airport</t>
  </si>
  <si>
    <t>Provincetown</t>
  </si>
  <si>
    <t>PVC</t>
  </si>
  <si>
    <t>-70.2213973999, 42.0718994141</t>
  </si>
  <si>
    <t>KPVD</t>
  </si>
  <si>
    <t>Theodore Francis Green State Airport</t>
  </si>
  <si>
    <t>PVD</t>
  </si>
  <si>
    <t>-71.420403, 41.732601</t>
  </si>
  <si>
    <t>PVE</t>
  </si>
  <si>
    <t>KPVF</t>
  </si>
  <si>
    <t>Placerville Airport</t>
  </si>
  <si>
    <t>PVF</t>
  </si>
  <si>
    <t>-120.75299835205, 38.724201202393</t>
  </si>
  <si>
    <t>PVG</t>
  </si>
  <si>
    <t>KPVU</t>
  </si>
  <si>
    <t>Provo Municipal Airport</t>
  </si>
  <si>
    <t>Provo</t>
  </si>
  <si>
    <t>PVU</t>
  </si>
  <si>
    <t>-111.72299957275, 40.219200134277</t>
  </si>
  <si>
    <t>KPVW</t>
  </si>
  <si>
    <t>Hale County Airport</t>
  </si>
  <si>
    <t>PVW</t>
  </si>
  <si>
    <t>-101.71700286865, 34.168098449707</t>
  </si>
  <si>
    <t>KPVZ</t>
  </si>
  <si>
    <t>Casement Airport</t>
  </si>
  <si>
    <t>Plainesville</t>
  </si>
  <si>
    <t>PVZ</t>
  </si>
  <si>
    <t>-81.21920013430001, 41.73360061649999</t>
  </si>
  <si>
    <t>KPWA</t>
  </si>
  <si>
    <t>Wiley Post Airport</t>
  </si>
  <si>
    <t>PWA</t>
  </si>
  <si>
    <t>-97.64710236, 35.53419876</t>
  </si>
  <si>
    <t>KPWD</t>
  </si>
  <si>
    <t>Sher-Wood Airport</t>
  </si>
  <si>
    <t>Plentywood</t>
  </si>
  <si>
    <t>PWD</t>
  </si>
  <si>
    <t>-104.53399658203, 48.790298461914</t>
  </si>
  <si>
    <t>KPWK</t>
  </si>
  <si>
    <t>Chicago Executive Airport</t>
  </si>
  <si>
    <t>Chicago/Prospect Heights/Wheeling</t>
  </si>
  <si>
    <t>PWK</t>
  </si>
  <si>
    <t>-87.901494, 42.114222</t>
  </si>
  <si>
    <t>KPWM</t>
  </si>
  <si>
    <t>Portland International Jetport</t>
  </si>
  <si>
    <t>PWM</t>
  </si>
  <si>
    <t>-70.309303, 43.646198</t>
  </si>
  <si>
    <t>KPWT</t>
  </si>
  <si>
    <t>Bremerton National Airport</t>
  </si>
  <si>
    <t>Bremerton</t>
  </si>
  <si>
    <t>PWT</t>
  </si>
  <si>
    <t>-122.76499938965, 47.490200042725</t>
  </si>
  <si>
    <t>KPY</t>
  </si>
  <si>
    <t>Port Bailey Seaplane Base</t>
  </si>
  <si>
    <t>Port Bailey</t>
  </si>
  <si>
    <t>-153.041000366, 57.930099487300005</t>
  </si>
  <si>
    <t>KPYM</t>
  </si>
  <si>
    <t>PYM</t>
  </si>
  <si>
    <t>-70.728798, 41.909</t>
  </si>
  <si>
    <t>PYX</t>
  </si>
  <si>
    <t>KQA</t>
  </si>
  <si>
    <t>Akutan Seaplane Base</t>
  </si>
  <si>
    <t>Akutan</t>
  </si>
  <si>
    <t>-165.778895617, 54.1337704415</t>
  </si>
  <si>
    <t>KQL</t>
  </si>
  <si>
    <t>Kol Airport</t>
  </si>
  <si>
    <t>Kol</t>
  </si>
  <si>
    <t>AYOL</t>
  </si>
  <si>
    <t>144.846, -5.73116666667</t>
  </si>
  <si>
    <t>KR</t>
  </si>
  <si>
    <t>KR-45</t>
  </si>
  <si>
    <t>KR-47</t>
  </si>
  <si>
    <t>KR-28</t>
  </si>
  <si>
    <t>KR-44</t>
  </si>
  <si>
    <t>KR-41</t>
  </si>
  <si>
    <t>KR-42</t>
  </si>
  <si>
    <t>KR-49</t>
  </si>
  <si>
    <t>KR-0018</t>
  </si>
  <si>
    <t>Chuja Port Heliport</t>
  </si>
  <si>
    <t>JCJ</t>
  </si>
  <si>
    <t>126.324899, 33.941188</t>
  </si>
  <si>
    <t>KR-26</t>
  </si>
  <si>
    <t>KR-11</t>
  </si>
  <si>
    <t>RKRO</t>
  </si>
  <si>
    <t>KR-48</t>
  </si>
  <si>
    <t>Anyang</t>
  </si>
  <si>
    <t>KR-29</t>
  </si>
  <si>
    <t>KR-46</t>
  </si>
  <si>
    <t>Seoul</t>
  </si>
  <si>
    <t>Jinhae</t>
  </si>
  <si>
    <t>Busan</t>
  </si>
  <si>
    <t>KR-27</t>
  </si>
  <si>
    <t>Daegu</t>
  </si>
  <si>
    <t>KR-31</t>
  </si>
  <si>
    <t>Ulsan</t>
  </si>
  <si>
    <t>KR-43</t>
  </si>
  <si>
    <t>Gangneung</t>
  </si>
  <si>
    <t>KRAC</t>
  </si>
  <si>
    <t>John H Batten Airport</t>
  </si>
  <si>
    <t>RAC</t>
  </si>
  <si>
    <t>-87.8152008057, 42.7606010437</t>
  </si>
  <si>
    <t>KRAL</t>
  </si>
  <si>
    <t>Riverside Municipal Airport</t>
  </si>
  <si>
    <t>RAL</t>
  </si>
  <si>
    <t>-117.4449997, 33.95190048</t>
  </si>
  <si>
    <t>KRAP</t>
  </si>
  <si>
    <t>Rapid City Regional Airport</t>
  </si>
  <si>
    <t>RAP</t>
  </si>
  <si>
    <t>-103.05699920654297, 44.0452995300293</t>
  </si>
  <si>
    <t>RAS</t>
  </si>
  <si>
    <t>KRBD</t>
  </si>
  <si>
    <t>Dallas Executive Airport</t>
  </si>
  <si>
    <t>RBD</t>
  </si>
  <si>
    <t>-96.8682022095, 32.6809005737</t>
  </si>
  <si>
    <t>RBE</t>
  </si>
  <si>
    <t>KRBG</t>
  </si>
  <si>
    <t>Roseburg Regional Airport</t>
  </si>
  <si>
    <t>RBG</t>
  </si>
  <si>
    <t>-123.356002808, 43.238800048799995</t>
  </si>
  <si>
    <t>KRBL</t>
  </si>
  <si>
    <t>Red Bluff Municipal Airport</t>
  </si>
  <si>
    <t>RBL</t>
  </si>
  <si>
    <t>-122.251998901, 40.1506996155</t>
  </si>
  <si>
    <t>RBO</t>
  </si>
  <si>
    <t>KRBW</t>
  </si>
  <si>
    <t>Lowcountry Regional Airport</t>
  </si>
  <si>
    <t>RBW</t>
  </si>
  <si>
    <t>-80.6406021118, 32.921001434299995</t>
  </si>
  <si>
    <t>KRCA</t>
  </si>
  <si>
    <t>Ellsworth Air Force Base</t>
  </si>
  <si>
    <t>RCA</t>
  </si>
  <si>
    <t>-103.1039963, 44.14500046</t>
  </si>
  <si>
    <t>KRCK</t>
  </si>
  <si>
    <t>H H Coffield Regional Airport</t>
  </si>
  <si>
    <t>RCK</t>
  </si>
  <si>
    <t>-96.9897003174, 30.6315994263</t>
  </si>
  <si>
    <t>RCM</t>
  </si>
  <si>
    <t>KRCR</t>
  </si>
  <si>
    <t>RCR</t>
  </si>
  <si>
    <t>-86.18170166019999, 41.065601348899996</t>
  </si>
  <si>
    <t>KRCT</t>
  </si>
  <si>
    <t>Nartron Field</t>
  </si>
  <si>
    <t>Reed City</t>
  </si>
  <si>
    <t>RCT</t>
  </si>
  <si>
    <t>-85.5167007446, 43.9000015259</t>
  </si>
  <si>
    <t>KRDD</t>
  </si>
  <si>
    <t>Redding Municipal Airport</t>
  </si>
  <si>
    <t>RDD</t>
  </si>
  <si>
    <t>-122.2929993, 40.50899887</t>
  </si>
  <si>
    <t>KRDG</t>
  </si>
  <si>
    <t>Reading Regional Carl A Spaatz Field</t>
  </si>
  <si>
    <t>RDG</t>
  </si>
  <si>
    <t>-75.96520233154297, 40.378501892089844</t>
  </si>
  <si>
    <t>KRDM</t>
  </si>
  <si>
    <t>RDM</t>
  </si>
  <si>
    <t>-121.1500015, 44.2541008</t>
  </si>
  <si>
    <t>KRDR</t>
  </si>
  <si>
    <t>Grand Forks Air Force Base</t>
  </si>
  <si>
    <t>RDR</t>
  </si>
  <si>
    <t>-97.4011993408, 47.961101532</t>
  </si>
  <si>
    <t>KRDU</t>
  </si>
  <si>
    <t>Raleigh Durham International Airport</t>
  </si>
  <si>
    <t>Raleigh/Durham</t>
  </si>
  <si>
    <t>RDU</t>
  </si>
  <si>
    <t>-78.7874984741211, 35.877601623535156</t>
  </si>
  <si>
    <t>RED</t>
  </si>
  <si>
    <t>REI</t>
  </si>
  <si>
    <t>KREO</t>
  </si>
  <si>
    <t>Rome State Airport</t>
  </si>
  <si>
    <t>REO</t>
  </si>
  <si>
    <t>-117.885002136, 42.5777015686</t>
  </si>
  <si>
    <t>KRFD</t>
  </si>
  <si>
    <t>Chicago Rockford International Airport</t>
  </si>
  <si>
    <t>Chicago/Rockford</t>
  </si>
  <si>
    <t>RFD</t>
  </si>
  <si>
    <t>-89.09719848632812, 42.19540023803711</t>
  </si>
  <si>
    <t>KRFG</t>
  </si>
  <si>
    <t>Rooke Field</t>
  </si>
  <si>
    <t>RFG</t>
  </si>
  <si>
    <t>-97.322998, 28.2936</t>
  </si>
  <si>
    <t>RGK</t>
  </si>
  <si>
    <t>KRHI</t>
  </si>
  <si>
    <t>Rhinelander Oneida County Airport</t>
  </si>
  <si>
    <t>Rhinelander</t>
  </si>
  <si>
    <t>RHI</t>
  </si>
  <si>
    <t>-89.46749877929688, 45.63119888305664</t>
  </si>
  <si>
    <t>RHP</t>
  </si>
  <si>
    <t>KRHV</t>
  </si>
  <si>
    <t>Reid-Hillview Airport of Santa Clara County</t>
  </si>
  <si>
    <t>RHV</t>
  </si>
  <si>
    <t>-121.819000244, 37.332901001</t>
  </si>
  <si>
    <t>KRIC</t>
  </si>
  <si>
    <t>Richmond International Airport</t>
  </si>
  <si>
    <t>RIC</t>
  </si>
  <si>
    <t>-77.3197021484375, 37.50519943237305</t>
  </si>
  <si>
    <t>KRIL</t>
  </si>
  <si>
    <t>Garfield County Regional Airport</t>
  </si>
  <si>
    <t>RIL</t>
  </si>
  <si>
    <t>-107.726997, 39.526299</t>
  </si>
  <si>
    <t>KRIV</t>
  </si>
  <si>
    <t>March ARB Airport</t>
  </si>
  <si>
    <t>RIV</t>
  </si>
  <si>
    <t>-117.259003, 33.880699</t>
  </si>
  <si>
    <t>KRIW</t>
  </si>
  <si>
    <t>Riverton Regional Airport</t>
  </si>
  <si>
    <t>RIW</t>
  </si>
  <si>
    <t>-108.459999084, 43.064201355</t>
  </si>
  <si>
    <t>KRJ</t>
  </si>
  <si>
    <t>Karawari Airstrip</t>
  </si>
  <si>
    <t>Amboin</t>
  </si>
  <si>
    <t>AYQA</t>
  </si>
  <si>
    <t>KRR</t>
  </si>
  <si>
    <t>143.5225, -4.59666666667</t>
  </si>
  <si>
    <t>KRKD</t>
  </si>
  <si>
    <t>Knox County Regional Airport</t>
  </si>
  <si>
    <t>Rockland</t>
  </si>
  <si>
    <t>RKD</t>
  </si>
  <si>
    <t>-69.09919739, 44.06010056</t>
  </si>
  <si>
    <t>KRKP</t>
  </si>
  <si>
    <t>Aransas County Airport</t>
  </si>
  <si>
    <t>RKP</t>
  </si>
  <si>
    <t>-97.0446014404, 28.0867996216</t>
  </si>
  <si>
    <t>KRKS</t>
  </si>
  <si>
    <t>Southwest Wyoming Regional Airport</t>
  </si>
  <si>
    <t>Rock Springs</t>
  </si>
  <si>
    <t>RKS</t>
  </si>
  <si>
    <t>-109.065001, 41.5942</t>
  </si>
  <si>
    <t>KRKW</t>
  </si>
  <si>
    <t>Rockwood Municipal Airport</t>
  </si>
  <si>
    <t>RKW</t>
  </si>
  <si>
    <t>-84.6896972656, 35.9222984314</t>
  </si>
  <si>
    <t>KRME</t>
  </si>
  <si>
    <t>Griffiss International Airport</t>
  </si>
  <si>
    <t>RME</t>
  </si>
  <si>
    <t>-75.40699768, 43.23379898</t>
  </si>
  <si>
    <t>KRMG</t>
  </si>
  <si>
    <t>Richard B Russell Airport</t>
  </si>
  <si>
    <t>-85.15799713130001, 34.3506011963</t>
  </si>
  <si>
    <t>KRNC</t>
  </si>
  <si>
    <t>Warren County Memorial Airport</t>
  </si>
  <si>
    <t>RNC</t>
  </si>
  <si>
    <t>-85.84380341, 35.69869995</t>
  </si>
  <si>
    <t>KRND</t>
  </si>
  <si>
    <t>Randolph Air Force Base</t>
  </si>
  <si>
    <t>Universal City</t>
  </si>
  <si>
    <t>RND</t>
  </si>
  <si>
    <t>-98.27890015, 29.52969933</t>
  </si>
  <si>
    <t>RNM</t>
  </si>
  <si>
    <t>KRNO</t>
  </si>
  <si>
    <t>Reno Tahoe International Airport</t>
  </si>
  <si>
    <t>RNO</t>
  </si>
  <si>
    <t>-119.76799774169922, 39.49909973144531</t>
  </si>
  <si>
    <t>RNP</t>
  </si>
  <si>
    <t>KRNT</t>
  </si>
  <si>
    <t>Renton Municipal Airport</t>
  </si>
  <si>
    <t>RNT</t>
  </si>
  <si>
    <t>-122.216003418, 47.4930992126</t>
  </si>
  <si>
    <t>KROA</t>
  </si>
  <si>
    <t>ROA</t>
  </si>
  <si>
    <t>-79.975403, 37.3255</t>
  </si>
  <si>
    <t>KROC</t>
  </si>
  <si>
    <t>Greater Rochester International Airport</t>
  </si>
  <si>
    <t>ROC</t>
  </si>
  <si>
    <t>-77.67240142822266, 43.118900299072266</t>
  </si>
  <si>
    <t>KROG</t>
  </si>
  <si>
    <t>Rogers Municipal Airport-Carter Field</t>
  </si>
  <si>
    <t>ROG</t>
  </si>
  <si>
    <t>-94.10690308, 36.37229919</t>
  </si>
  <si>
    <t>KROW</t>
  </si>
  <si>
    <t>Roswell Air Center Airport</t>
  </si>
  <si>
    <t>ROW</t>
  </si>
  <si>
    <t>-104.530998, 33.301601</t>
  </si>
  <si>
    <t>KROX</t>
  </si>
  <si>
    <t>Roseau Municipal Rudy Billberg Field</t>
  </si>
  <si>
    <t>Roseau</t>
  </si>
  <si>
    <t>ROX</t>
  </si>
  <si>
    <t>-95.6969986, 48.85599899</t>
  </si>
  <si>
    <t>RPB</t>
  </si>
  <si>
    <t>KRPD</t>
  </si>
  <si>
    <t>Rice Lake Regional Airport - Carl's Field</t>
  </si>
  <si>
    <t>RPD</t>
  </si>
  <si>
    <t>-91.773499, 45.418999</t>
  </si>
  <si>
    <t>KRPX</t>
  </si>
  <si>
    <t>Roundup Airport</t>
  </si>
  <si>
    <t>Roundup</t>
  </si>
  <si>
    <t>RPX</t>
  </si>
  <si>
    <t>-108.541497, 46.475095</t>
  </si>
  <si>
    <t>KRQB</t>
  </si>
  <si>
    <t>Roben Hood Airport</t>
  </si>
  <si>
    <t>WBR</t>
  </si>
  <si>
    <t>RQB</t>
  </si>
  <si>
    <t>-85.50409698490002, 43.7225990295</t>
  </si>
  <si>
    <t>KRQO</t>
  </si>
  <si>
    <t>El Reno Regional Airport</t>
  </si>
  <si>
    <t>RQO</t>
  </si>
  <si>
    <t>-98.00579834, 35.47269821</t>
  </si>
  <si>
    <t>KRRL</t>
  </si>
  <si>
    <t>Merrill Municipal Airport</t>
  </si>
  <si>
    <t>RRL</t>
  </si>
  <si>
    <t>-89.7128982544, 45.1988983154</t>
  </si>
  <si>
    <t>KRRT</t>
  </si>
  <si>
    <t>Warroad International Memorial Airport</t>
  </si>
  <si>
    <t>RRT</t>
  </si>
  <si>
    <t>-95.3483963, 48.94139862</t>
  </si>
  <si>
    <t>KRSL</t>
  </si>
  <si>
    <t>Russell Municipal Airport</t>
  </si>
  <si>
    <t>RSL</t>
  </si>
  <si>
    <t>-98.811798095703, 38.872100830078</t>
  </si>
  <si>
    <t>KRSN</t>
  </si>
  <si>
    <t>Ruston Regional Airport</t>
  </si>
  <si>
    <t>Ruston</t>
  </si>
  <si>
    <t>RSN</t>
  </si>
  <si>
    <t>-92.591697692871, 32.514400482178</t>
  </si>
  <si>
    <t>KRST</t>
  </si>
  <si>
    <t>Rochester International Airport</t>
  </si>
  <si>
    <t>-92.5, 43.90829849243164</t>
  </si>
  <si>
    <t>KRSW</t>
  </si>
  <si>
    <t>Southwest Florida International Airport</t>
  </si>
  <si>
    <t>RSW</t>
  </si>
  <si>
    <t>-81.75520324707031, 26.53619956970215</t>
  </si>
  <si>
    <t>KRTN</t>
  </si>
  <si>
    <t>Raton Municipal-Crews Field</t>
  </si>
  <si>
    <t>Raton</t>
  </si>
  <si>
    <t>RTN</t>
  </si>
  <si>
    <t>-104.5019989, 36.74150085</t>
  </si>
  <si>
    <t>KRU</t>
  </si>
  <si>
    <t>Kerau Airport</t>
  </si>
  <si>
    <t>Gunim</t>
  </si>
  <si>
    <t>AYEA</t>
  </si>
  <si>
    <t>147.071899, -8.271612</t>
  </si>
  <si>
    <t>RUG</t>
  </si>
  <si>
    <t>KRUQ</t>
  </si>
  <si>
    <t>Mid-Carolina Regional Airport</t>
  </si>
  <si>
    <t>SRW</t>
  </si>
  <si>
    <t>RUQ</t>
  </si>
  <si>
    <t>-80.520302, 35.645901</t>
  </si>
  <si>
    <t>KRUT</t>
  </si>
  <si>
    <t>Rutland - Southern Vermont Regional Airport</t>
  </si>
  <si>
    <t>Rutland</t>
  </si>
  <si>
    <t>RUT</t>
  </si>
  <si>
    <t>-72.94960022, 43.52939987</t>
  </si>
  <si>
    <t>KRVL</t>
  </si>
  <si>
    <t>Mifflin County Airport</t>
  </si>
  <si>
    <t>Reedsville</t>
  </si>
  <si>
    <t>RVL</t>
  </si>
  <si>
    <t>-77.6268005371, 40.6773986816</t>
  </si>
  <si>
    <t>KRVS</t>
  </si>
  <si>
    <t>Richard Lloyd Jones Jr Airport</t>
  </si>
  <si>
    <t>RVS</t>
  </si>
  <si>
    <t>-95.984596252441, 36.039600372314</t>
  </si>
  <si>
    <t>KRWF</t>
  </si>
  <si>
    <t>Redwood Falls Municipal Airport</t>
  </si>
  <si>
    <t>Redwood Falls</t>
  </si>
  <si>
    <t>RWF</t>
  </si>
  <si>
    <t>-95.08229828, 44.54719925</t>
  </si>
  <si>
    <t>KRWI</t>
  </si>
  <si>
    <t>Rocky Mount Wilson Regional Airport</t>
  </si>
  <si>
    <t>RWI</t>
  </si>
  <si>
    <t>-77.89189910888672, 35.856300354003906</t>
  </si>
  <si>
    <t>KRWL</t>
  </si>
  <si>
    <t>Rawlins Municipal Airport/Harvey Field</t>
  </si>
  <si>
    <t>Rawlins</t>
  </si>
  <si>
    <t>RWL</t>
  </si>
  <si>
    <t>-107.1999969, 41.80559921</t>
  </si>
  <si>
    <t>RWN</t>
  </si>
  <si>
    <t>KRXE</t>
  </si>
  <si>
    <t>Rexburg Madison County Airport</t>
  </si>
  <si>
    <t>Rexburg</t>
  </si>
  <si>
    <t>RXE</t>
  </si>
  <si>
    <t>-111.805002, 43.8339</t>
  </si>
  <si>
    <t>RYN</t>
  </si>
  <si>
    <t>KRZL</t>
  </si>
  <si>
    <t>Jasper County Airport</t>
  </si>
  <si>
    <t>RNZ</t>
  </si>
  <si>
    <t>RZL</t>
  </si>
  <si>
    <t>-87.1826019287, 40.9478988647</t>
  </si>
  <si>
    <t>RZN</t>
  </si>
  <si>
    <t>RZR</t>
  </si>
  <si>
    <t>KRZZ</t>
  </si>
  <si>
    <t>Halifax County Airport</t>
  </si>
  <si>
    <t>RZZ</t>
  </si>
  <si>
    <t>-77.7092971802, 36.4394989014</t>
  </si>
  <si>
    <t>KS03</t>
  </si>
  <si>
    <t>Ashland Municipal Sumner Parker Field</t>
  </si>
  <si>
    <t>AHM</t>
  </si>
  <si>
    <t>S03</t>
  </si>
  <si>
    <t>-122.661003113, 42.190299987799996</t>
  </si>
  <si>
    <t>KS05</t>
  </si>
  <si>
    <t>Bandon State Airport</t>
  </si>
  <si>
    <t>Bandon</t>
  </si>
  <si>
    <t>S05</t>
  </si>
  <si>
    <t>BDY</t>
  </si>
  <si>
    <t>-124.4079971, 43.08649826</t>
  </si>
  <si>
    <t>KS21</t>
  </si>
  <si>
    <t>Sunriver Airport</t>
  </si>
  <si>
    <t>Sunriver</t>
  </si>
  <si>
    <t>S21</t>
  </si>
  <si>
    <t>SUO</t>
  </si>
  <si>
    <t>-121.45300293, 43.8763008118</t>
  </si>
  <si>
    <t>KS33</t>
  </si>
  <si>
    <t>Madras Municipal Airport</t>
  </si>
  <si>
    <t>MDJ</t>
  </si>
  <si>
    <t>S33</t>
  </si>
  <si>
    <t>-121.1549988, 44.67020035</t>
  </si>
  <si>
    <t>KS39</t>
  </si>
  <si>
    <t>Prineville Airport</t>
  </si>
  <si>
    <t>S39</t>
  </si>
  <si>
    <t>-120.90399932861, 44.286998748779</t>
  </si>
  <si>
    <t>KS80</t>
  </si>
  <si>
    <t>Idaho County Airport</t>
  </si>
  <si>
    <t>KGIC</t>
  </si>
  <si>
    <t>IDH</t>
  </si>
  <si>
    <t>GIC</t>
  </si>
  <si>
    <t>-116.123001, 45.9426</t>
  </si>
  <si>
    <t>KSAA</t>
  </si>
  <si>
    <t>Shively Field</t>
  </si>
  <si>
    <t>-106.823997, 41.444901</t>
  </si>
  <si>
    <t>KSAC</t>
  </si>
  <si>
    <t>Sacramento Executive Airport</t>
  </si>
  <si>
    <t>SAC</t>
  </si>
  <si>
    <t>-121.492996216, 38.5125007629</t>
  </si>
  <si>
    <t>KSAD</t>
  </si>
  <si>
    <t>Safford Regional Airport</t>
  </si>
  <si>
    <t>SAD</t>
  </si>
  <si>
    <t>-109.6350021, 32.85480118</t>
  </si>
  <si>
    <t>KSAF</t>
  </si>
  <si>
    <t>Santa Fe Municipal Airport</t>
  </si>
  <si>
    <t>-106.088996887, 35.617099762</t>
  </si>
  <si>
    <t>KSAN</t>
  </si>
  <si>
    <t>San Diego International Airport</t>
  </si>
  <si>
    <t>SAN</t>
  </si>
  <si>
    <t>-117.190002441, 32.7336006165</t>
  </si>
  <si>
    <t>KSAR</t>
  </si>
  <si>
    <t>Sparta Community Hunter Field</t>
  </si>
  <si>
    <t>SAR</t>
  </si>
  <si>
    <t>-89.6986999512, 38.1488990784</t>
  </si>
  <si>
    <t>KSAT</t>
  </si>
  <si>
    <t>San Antonio International Airport</t>
  </si>
  <si>
    <t>SAT</t>
  </si>
  <si>
    <t>-98.469803, 29.533701</t>
  </si>
  <si>
    <t>KSAV</t>
  </si>
  <si>
    <t>Savannah Hilton Head International Airport</t>
  </si>
  <si>
    <t>-81.20210266, 32.12760162</t>
  </si>
  <si>
    <t>KSAW</t>
  </si>
  <si>
    <t>Sawyer International Airport</t>
  </si>
  <si>
    <t>MQT</t>
  </si>
  <si>
    <t>SAW</t>
  </si>
  <si>
    <t>-87.395401001, 46.353599548300004</t>
  </si>
  <si>
    <t>KSBA</t>
  </si>
  <si>
    <t>Santa Barbara Municipal Airport</t>
  </si>
  <si>
    <t>SBA</t>
  </si>
  <si>
    <t>-119.8399963, 34.42620087</t>
  </si>
  <si>
    <t>KSBD</t>
  </si>
  <si>
    <t>San Bernardino International Airport</t>
  </si>
  <si>
    <t>SBD</t>
  </si>
  <si>
    <t>-117.23500061, 34.0954017639</t>
  </si>
  <si>
    <t>KSBM</t>
  </si>
  <si>
    <t>Sheboygan County Memorial Airport</t>
  </si>
  <si>
    <t>Sheboygan</t>
  </si>
  <si>
    <t>SBM</t>
  </si>
  <si>
    <t>-87.85140228, 43.76959991</t>
  </si>
  <si>
    <t>KSBN</t>
  </si>
  <si>
    <t>South Bend Regional Airport</t>
  </si>
  <si>
    <t>SBN</t>
  </si>
  <si>
    <t>-86.31729888916016, 41.70869827270508</t>
  </si>
  <si>
    <t>KSBP</t>
  </si>
  <si>
    <t>San Luis County Regional Airport</t>
  </si>
  <si>
    <t>SBP</t>
  </si>
  <si>
    <t>-120.641998291, 35.236801147499996</t>
  </si>
  <si>
    <t>KSBS</t>
  </si>
  <si>
    <t>Steamboat Springs Bob Adams Field</t>
  </si>
  <si>
    <t>SBS</t>
  </si>
  <si>
    <t>-106.8659973, 40.5163002</t>
  </si>
  <si>
    <t>KSBX</t>
  </si>
  <si>
    <t>Shelby Airport</t>
  </si>
  <si>
    <t>SBX</t>
  </si>
  <si>
    <t>-111.871002197, 48.5406990051</t>
  </si>
  <si>
    <t>KSBY</t>
  </si>
  <si>
    <t>Salisbury Ocean City Wicomico Regional Airport</t>
  </si>
  <si>
    <t>SBY</t>
  </si>
  <si>
    <t>-75.51029968261719, 38.34049987792969</t>
  </si>
  <si>
    <t>KSCB</t>
  </si>
  <si>
    <t>Scribner State Airport</t>
  </si>
  <si>
    <t>Scribner</t>
  </si>
  <si>
    <t>SCB</t>
  </si>
  <si>
    <t>-96.629898071289, 41.610298156738</t>
  </si>
  <si>
    <t>SCD</t>
  </si>
  <si>
    <t>KSCH</t>
  </si>
  <si>
    <t>Schenectady County Airport</t>
  </si>
  <si>
    <t>SCH</t>
  </si>
  <si>
    <t>-73.928901672363, 42.852500915527</t>
  </si>
  <si>
    <t>KSCK</t>
  </si>
  <si>
    <t>Stockton Metropolitan Airport</t>
  </si>
  <si>
    <t>SCK</t>
  </si>
  <si>
    <t>-121.2379989624, 37.894199371338</t>
  </si>
  <si>
    <t>SCX</t>
  </si>
  <si>
    <t>SDA</t>
  </si>
  <si>
    <t>SDC</t>
  </si>
  <si>
    <t>KSDF</t>
  </si>
  <si>
    <t>Louisville Muhammad Ali International Airport</t>
  </si>
  <si>
    <t>SDF</t>
  </si>
  <si>
    <t>-85.736, 38.1744</t>
  </si>
  <si>
    <t>KSDL</t>
  </si>
  <si>
    <t>Scottsdale Airport</t>
  </si>
  <si>
    <t>-111.91100311279, 33.622898101807</t>
  </si>
  <si>
    <t>KSDM</t>
  </si>
  <si>
    <t>Brown Field Municipal Airport</t>
  </si>
  <si>
    <t>SDM</t>
  </si>
  <si>
    <t>-116.98000335693, 32.572299957275</t>
  </si>
  <si>
    <t>KSDY</t>
  </si>
  <si>
    <t>Sidney - Richland Regional Airport</t>
  </si>
  <si>
    <t>SDY</t>
  </si>
  <si>
    <t>-104.193001, 47.706902</t>
  </si>
  <si>
    <t>KSEA</t>
  </si>
  <si>
    <t>Seattle Tacoma International Airport</t>
  </si>
  <si>
    <t>SEA</t>
  </si>
  <si>
    <t>-122.308998, 47.449001</t>
  </si>
  <si>
    <t>KSEE</t>
  </si>
  <si>
    <t>San Diego/El Cajon</t>
  </si>
  <si>
    <t>SEE</t>
  </si>
  <si>
    <t>-116.97200012207, 32.826198577881</t>
  </si>
  <si>
    <t>KSEF</t>
  </si>
  <si>
    <t>Sebring Regional Airport</t>
  </si>
  <si>
    <t>SEF</t>
  </si>
  <si>
    <t>-81.3423996, 27.45639992</t>
  </si>
  <si>
    <t>KSEG</t>
  </si>
  <si>
    <t>Penn Valley Airport</t>
  </si>
  <si>
    <t>Selinsgrove</t>
  </si>
  <si>
    <t>SEG</t>
  </si>
  <si>
    <t>-76.863899230957, 40.820598602295</t>
  </si>
  <si>
    <t>KSEM</t>
  </si>
  <si>
    <t>Craig Field</t>
  </si>
  <si>
    <t>SEM</t>
  </si>
  <si>
    <t>-86.987800598145, 32.343898773193</t>
  </si>
  <si>
    <t>KSEP</t>
  </si>
  <si>
    <t>Stephenville Clark Regional Airport</t>
  </si>
  <si>
    <t>SEP</t>
  </si>
  <si>
    <t>-98.177696228027, 32.215301513672</t>
  </si>
  <si>
    <t>SEQ</t>
  </si>
  <si>
    <t>KSER</t>
  </si>
  <si>
    <t>Freeman Municipal Airport</t>
  </si>
  <si>
    <t>-85.907402038574, 38.923599243164</t>
  </si>
  <si>
    <t>KSEZ</t>
  </si>
  <si>
    <t>Sedona Airport</t>
  </si>
  <si>
    <t>SDX</t>
  </si>
  <si>
    <t>-111.78800201416, 34.848598480225</t>
  </si>
  <si>
    <t>KSFB</t>
  </si>
  <si>
    <t>Orlando Sanford International Airport</t>
  </si>
  <si>
    <t>SFB</t>
  </si>
  <si>
    <t>-81.23750305175781, 28.777599334716797</t>
  </si>
  <si>
    <t>KSFF</t>
  </si>
  <si>
    <t>Felts Field</t>
  </si>
  <si>
    <t>SFF</t>
  </si>
  <si>
    <t>-117.32299804688, 47.682800292969</t>
  </si>
  <si>
    <t>KSFM</t>
  </si>
  <si>
    <t>Sanford Seacoast Regional Airport</t>
  </si>
  <si>
    <t>SFM</t>
  </si>
  <si>
    <t>-70.708000183105, 43.393901824951</t>
  </si>
  <si>
    <t>KSFO</t>
  </si>
  <si>
    <t>San Francisco International Airport</t>
  </si>
  <si>
    <t>-122.375, 37.61899948120117</t>
  </si>
  <si>
    <t>SFQ</t>
  </si>
  <si>
    <t>KSFZ</t>
  </si>
  <si>
    <t>North Central State Airport</t>
  </si>
  <si>
    <t>Pawtucket</t>
  </si>
  <si>
    <t>SFZ</t>
  </si>
  <si>
    <t>-71.49140167239999, 41.9207992554</t>
  </si>
  <si>
    <t>KSG</t>
  </si>
  <si>
    <t>Kisengam Airport</t>
  </si>
  <si>
    <t>Kisenden</t>
  </si>
  <si>
    <t>146.71, -6.362</t>
  </si>
  <si>
    <t>KSGF</t>
  </si>
  <si>
    <t>Springfield Branson National Airport</t>
  </si>
  <si>
    <t>SGF</t>
  </si>
  <si>
    <t>-93.38860321, 37.24570084</t>
  </si>
  <si>
    <t>KSGH</t>
  </si>
  <si>
    <t>Springfield-Beckley Municipal Airport</t>
  </si>
  <si>
    <t>SGH</t>
  </si>
  <si>
    <t>-83.840202331543, 39.840301513672</t>
  </si>
  <si>
    <t>KSGJ</t>
  </si>
  <si>
    <t>Northeast Florida Regional Airport</t>
  </si>
  <si>
    <t>UST</t>
  </si>
  <si>
    <t>SGJ</t>
  </si>
  <si>
    <t>-81.339798, 29.9592</t>
  </si>
  <si>
    <t>KSGR</t>
  </si>
  <si>
    <t>Sugar Land Regional Airport</t>
  </si>
  <si>
    <t>SGR</t>
  </si>
  <si>
    <t>-95.65650177002, 29.622299194336</t>
  </si>
  <si>
    <t>KSGT</t>
  </si>
  <si>
    <t>Stuttgart Municipal Airport / Carl Humphrey Field</t>
  </si>
  <si>
    <t>SGT</t>
  </si>
  <si>
    <t>-91.574997, 34.599499</t>
  </si>
  <si>
    <t>KSGU</t>
  </si>
  <si>
    <t>St George Municipal Airport</t>
  </si>
  <si>
    <t>SGU</t>
  </si>
  <si>
    <t>-113.510306, 37.036389</t>
  </si>
  <si>
    <t>KSHD</t>
  </si>
  <si>
    <t>Shenandoah Valley Regional Airport</t>
  </si>
  <si>
    <t>Staunton/Waynesboro/Harrisonburg</t>
  </si>
  <si>
    <t>SHD</t>
  </si>
  <si>
    <t>-78.8964004517, 38.2638015747</t>
  </si>
  <si>
    <t>SHL</t>
  </si>
  <si>
    <t>KSHN</t>
  </si>
  <si>
    <t>Sanderson Field</t>
  </si>
  <si>
    <t>SHN</t>
  </si>
  <si>
    <t>-123.14800262451, 47.233600616455</t>
  </si>
  <si>
    <t>KSHR</t>
  </si>
  <si>
    <t>Sheridan County Airport</t>
  </si>
  <si>
    <t>SHR</t>
  </si>
  <si>
    <t>-106.9800033569336, 44.76919937133789</t>
  </si>
  <si>
    <t>KSHV</t>
  </si>
  <si>
    <t>Shreveport Regional Airport</t>
  </si>
  <si>
    <t>SHV</t>
  </si>
  <si>
    <t>-93.8256, 32.446602</t>
  </si>
  <si>
    <t>SIF</t>
  </si>
  <si>
    <t>KSIK</t>
  </si>
  <si>
    <t>Sikeston Memorial Municipal Airport</t>
  </si>
  <si>
    <t>-89.561798095703, 36.898899078369</t>
  </si>
  <si>
    <t>KSIV</t>
  </si>
  <si>
    <t>Sullivan County Airport</t>
  </si>
  <si>
    <t>SIV</t>
  </si>
  <si>
    <t>-87.448303222656, 39.114700317383</t>
  </si>
  <si>
    <t>SIY</t>
  </si>
  <si>
    <t>KSJC</t>
  </si>
  <si>
    <t>Norman Y. Mineta San Jose International Airport</t>
  </si>
  <si>
    <t>SJC</t>
  </si>
  <si>
    <t>-121.929001, 37.362598</t>
  </si>
  <si>
    <t>KSJN</t>
  </si>
  <si>
    <t>St Johns Industrial Air Park</t>
  </si>
  <si>
    <t>SJN</t>
  </si>
  <si>
    <t>-109.3789978, 34.51860046</t>
  </si>
  <si>
    <t>KSJT</t>
  </si>
  <si>
    <t>San Angelo Regional Mathis Field</t>
  </si>
  <si>
    <t>-100.49600219726562, 31.35770034790039</t>
  </si>
  <si>
    <t>KSKA</t>
  </si>
  <si>
    <t>Fairchild Air Force Base</t>
  </si>
  <si>
    <t>SKA</t>
  </si>
  <si>
    <t>-117.65599823, 47.6151008606</t>
  </si>
  <si>
    <t>KSKF</t>
  </si>
  <si>
    <t>Lackland Air Force Base</t>
  </si>
  <si>
    <t>SKF</t>
  </si>
  <si>
    <t>-98.58110046, 29.38419914</t>
  </si>
  <si>
    <t>KSKX</t>
  </si>
  <si>
    <t>Taos Regional Airport</t>
  </si>
  <si>
    <t>Taos</t>
  </si>
  <si>
    <t>TSM</t>
  </si>
  <si>
    <t>SKX</t>
  </si>
  <si>
    <t>-105.6719971, 36.45819855</t>
  </si>
  <si>
    <t>KSKY</t>
  </si>
  <si>
    <t>Griffing Sandusky Airport</t>
  </si>
  <si>
    <t>SKY</t>
  </si>
  <si>
    <t>-82.6522979736, 41.4333992004</t>
  </si>
  <si>
    <t>KSLB</t>
  </si>
  <si>
    <t>Storm Lake Municipal Airport</t>
  </si>
  <si>
    <t>Storm Lake</t>
  </si>
  <si>
    <t>SLB</t>
  </si>
  <si>
    <t>-95.24069976810001, 42.5973014832</t>
  </si>
  <si>
    <t>KSLC</t>
  </si>
  <si>
    <t>Salt Lake City International Airport</t>
  </si>
  <si>
    <t>SLC</t>
  </si>
  <si>
    <t>-111.97799682617188, 40.78839874267578</t>
  </si>
  <si>
    <t>KSLE</t>
  </si>
  <si>
    <t>Salem Municipal Airport/McNary Field</t>
  </si>
  <si>
    <t>SLE</t>
  </si>
  <si>
    <t>-123.0029984, 44.90950012</t>
  </si>
  <si>
    <t>KSLG</t>
  </si>
  <si>
    <t>-94.48999786, 36.19189835</t>
  </si>
  <si>
    <t>SLH</t>
  </si>
  <si>
    <t>SLJ</t>
  </si>
  <si>
    <t>KSLK</t>
  </si>
  <si>
    <t>Adirondack Regional Airport</t>
  </si>
  <si>
    <t>Saranac Lake</t>
  </si>
  <si>
    <t>SLK</t>
  </si>
  <si>
    <t>-74.2061996459961, 44.38529968261719</t>
  </si>
  <si>
    <t>KSLN</t>
  </si>
  <si>
    <t>Salina Municipal Airport</t>
  </si>
  <si>
    <t>SLN</t>
  </si>
  <si>
    <t>-97.6521987915039, 38.79100036621094</t>
  </si>
  <si>
    <t>KSLO</t>
  </si>
  <si>
    <t>Salem Leckrone Airport</t>
  </si>
  <si>
    <t>-88.964202880859, 38.64289855957</t>
  </si>
  <si>
    <t>KSLR</t>
  </si>
  <si>
    <t>Sulphur Springs Municipal Airport</t>
  </si>
  <si>
    <t>SLR</t>
  </si>
  <si>
    <t>-95.621101379395, 33.159801483154</t>
  </si>
  <si>
    <t>KSMD</t>
  </si>
  <si>
    <t>SMD</t>
  </si>
  <si>
    <t>-85.15280151, 41.14339828</t>
  </si>
  <si>
    <t>KSME</t>
  </si>
  <si>
    <t>Lake Cumberland Regional Airport</t>
  </si>
  <si>
    <t>SME</t>
  </si>
  <si>
    <t>-84.6158981323, 37.053398132299996</t>
  </si>
  <si>
    <t>KSMF</t>
  </si>
  <si>
    <t>Sacramento International Airport</t>
  </si>
  <si>
    <t>-121.59100341796875, 38.69540023803711</t>
  </si>
  <si>
    <t>KSMN</t>
  </si>
  <si>
    <t>Lemhi County Airport</t>
  </si>
  <si>
    <t>SMN</t>
  </si>
  <si>
    <t>-113.880996704, 45.1237983704</t>
  </si>
  <si>
    <t>KSMO</t>
  </si>
  <si>
    <t>Santa Monica Municipal Airport</t>
  </si>
  <si>
    <t>Santa Monica</t>
  </si>
  <si>
    <t>SMO</t>
  </si>
  <si>
    <t>-118.450996, 34.0158</t>
  </si>
  <si>
    <t>SMQ</t>
  </si>
  <si>
    <t>KSMS</t>
  </si>
  <si>
    <t>Sumter Airport</t>
  </si>
  <si>
    <t>SUM</t>
  </si>
  <si>
    <t>-80.361297607422, 33.994998931885</t>
  </si>
  <si>
    <t>KSMX</t>
  </si>
  <si>
    <t>Santa Maria Pub/Capt G Allan Hancock Field</t>
  </si>
  <si>
    <t>SMX</t>
  </si>
  <si>
    <t>-120.4570007, 34.89889908</t>
  </si>
  <si>
    <t>KSNA</t>
  </si>
  <si>
    <t>John Wayne Airport-Orange County Airport</t>
  </si>
  <si>
    <t>SNA</t>
  </si>
  <si>
    <t>-117.8679962, 33.67570114</t>
  </si>
  <si>
    <t>SNC</t>
  </si>
  <si>
    <t>SNH</t>
  </si>
  <si>
    <t>KSNK</t>
  </si>
  <si>
    <t>Winston Field</t>
  </si>
  <si>
    <t>SNK</t>
  </si>
  <si>
    <t>-100.94999694824, 32.69340133667</t>
  </si>
  <si>
    <t>KSNL</t>
  </si>
  <si>
    <t>Shawnee Regional Airport</t>
  </si>
  <si>
    <t>SNL</t>
  </si>
  <si>
    <t>-96.942802429199, 35.357898712158</t>
  </si>
  <si>
    <t>KSNS</t>
  </si>
  <si>
    <t>Salinas Municipal Airport</t>
  </si>
  <si>
    <t>SNS</t>
  </si>
  <si>
    <t>-121.60600280762, 36.662799835205</t>
  </si>
  <si>
    <t>KSNY</t>
  </si>
  <si>
    <t>Sidney Municipal-Lloyd W Carr Field</t>
  </si>
  <si>
    <t>SNY</t>
  </si>
  <si>
    <t>-102.9850006, 41.10129929</t>
  </si>
  <si>
    <t>SOA</t>
  </si>
  <si>
    <t>KSOP</t>
  </si>
  <si>
    <t>Pinehurst/Southern Pines</t>
  </si>
  <si>
    <t>SOP</t>
  </si>
  <si>
    <t>-79.3911972, 35.23740005</t>
  </si>
  <si>
    <t>KSOW</t>
  </si>
  <si>
    <t>Show Low Regional Airport</t>
  </si>
  <si>
    <t>SOW</t>
  </si>
  <si>
    <t>-110.005996704, 34.265499115</t>
  </si>
  <si>
    <t>KSP</t>
  </si>
  <si>
    <t>Kosipe Airport</t>
  </si>
  <si>
    <t>Kosipe Mission</t>
  </si>
  <si>
    <t>AYOP</t>
  </si>
  <si>
    <t>147.209195, -8.450716</t>
  </si>
  <si>
    <t>KSPA</t>
  </si>
  <si>
    <t>Spartanburg Downtown Memorial Airport</t>
  </si>
  <si>
    <t>SPA</t>
  </si>
  <si>
    <t>-81.956497192383, 34.915699005127</t>
  </si>
  <si>
    <t>SPB</t>
  </si>
  <si>
    <t>KSPF</t>
  </si>
  <si>
    <t>Black Hills Airport-Clyde Ice Field</t>
  </si>
  <si>
    <t>Spearfish</t>
  </si>
  <si>
    <t>SPF</t>
  </si>
  <si>
    <t>-103.78299713135, 44.48030090332</t>
  </si>
  <si>
    <t>KSPG</t>
  </si>
  <si>
    <t>Albert Whitted Airport</t>
  </si>
  <si>
    <t>SPG</t>
  </si>
  <si>
    <t>-82.626999, 27.7651</t>
  </si>
  <si>
    <t>KSPI</t>
  </si>
  <si>
    <t>Abraham Lincoln Capital Airport</t>
  </si>
  <si>
    <t>SPI</t>
  </si>
  <si>
    <t>-89.67790222, 39.84410095</t>
  </si>
  <si>
    <t>KSPS</t>
  </si>
  <si>
    <t>Sheppard Air Force Base-Wichita Falls Municipal Airport</t>
  </si>
  <si>
    <t>-98.491898, 33.9888</t>
  </si>
  <si>
    <t>KSPW</t>
  </si>
  <si>
    <t>Spencer Municipal Airport</t>
  </si>
  <si>
    <t>SPW</t>
  </si>
  <si>
    <t>-95.202796936035, 43.165500640869</t>
  </si>
  <si>
    <t>KSQI</t>
  </si>
  <si>
    <t>Whiteside County Airport-Joseph H Bittorf Field</t>
  </si>
  <si>
    <t>Sterling/Rockfalls</t>
  </si>
  <si>
    <t>-89.67630005, 41.74280167</t>
  </si>
  <si>
    <t>KSQL</t>
  </si>
  <si>
    <t>SQL</t>
  </si>
  <si>
    <t>-122.25, 37.511901855469</t>
  </si>
  <si>
    <t>SRB</t>
  </si>
  <si>
    <t>SRC</t>
  </si>
  <si>
    <t>KSRQ</t>
  </si>
  <si>
    <t>Sarasota Bradenton International Airport</t>
  </si>
  <si>
    <t>Sarasota/Bradenton</t>
  </si>
  <si>
    <t>SRQ</t>
  </si>
  <si>
    <t>-82.55439758300781, 27.39539909362793</t>
  </si>
  <si>
    <t>KSRR</t>
  </si>
  <si>
    <t>Sierra Blanca Regional Airport</t>
  </si>
  <si>
    <t>Ruidoso</t>
  </si>
  <si>
    <t>RUI</t>
  </si>
  <si>
    <t>SRR</t>
  </si>
  <si>
    <t>-105.53500366211, 33.462799072266</t>
  </si>
  <si>
    <t>KSSC</t>
  </si>
  <si>
    <t>Shaw Air Force Base</t>
  </si>
  <si>
    <t>SSC</t>
  </si>
  <si>
    <t>-80.47059631, 33.97269821</t>
  </si>
  <si>
    <t>KSSF</t>
  </si>
  <si>
    <t>Stinson Municipal Airport</t>
  </si>
  <si>
    <t>SSF</t>
  </si>
  <si>
    <t>-98.471099853516, 29.336999893188</t>
  </si>
  <si>
    <t>KSSI</t>
  </si>
  <si>
    <t>St Simons Island Airport</t>
  </si>
  <si>
    <t>St Simons Island</t>
  </si>
  <si>
    <t>SSI</t>
  </si>
  <si>
    <t>-81.391296, 31.1518</t>
  </si>
  <si>
    <t>KSTC</t>
  </si>
  <si>
    <t>St Cloud Regional Airport</t>
  </si>
  <si>
    <t>STC</t>
  </si>
  <si>
    <t>-94.05989837646484, 45.546600341796875</t>
  </si>
  <si>
    <t>KSTE</t>
  </si>
  <si>
    <t>Stevens Point Municipal Airport</t>
  </si>
  <si>
    <t>Stevens Point</t>
  </si>
  <si>
    <t>STE</t>
  </si>
  <si>
    <t>-89.530296325684, 44.5452003479</t>
  </si>
  <si>
    <t>STF</t>
  </si>
  <si>
    <t>KSTJ</t>
  </si>
  <si>
    <t>Rosecrans Memorial Airport</t>
  </si>
  <si>
    <t>STJ</t>
  </si>
  <si>
    <t>-94.909698486328, 39.771900177002</t>
  </si>
  <si>
    <t>KSTK</t>
  </si>
  <si>
    <t>Sterling Municipal Airport</t>
  </si>
  <si>
    <t>STK</t>
  </si>
  <si>
    <t>-103.2649994, 40.61529922</t>
  </si>
  <si>
    <t>KSTL</t>
  </si>
  <si>
    <t>St Louis Lambert International Airport</t>
  </si>
  <si>
    <t>STL</t>
  </si>
  <si>
    <t>-90.370003, 38.748697</t>
  </si>
  <si>
    <t>KSTP</t>
  </si>
  <si>
    <t>St Paul Downtown Holman Field</t>
  </si>
  <si>
    <t>STP</t>
  </si>
  <si>
    <t>-93.05999755859375, 44.93450164794922</t>
  </si>
  <si>
    <t>KSTS</t>
  </si>
  <si>
    <t>Charles M. Schulz Sonoma County Airport</t>
  </si>
  <si>
    <t>STS</t>
  </si>
  <si>
    <t>-122.8130035, 38.50899887</t>
  </si>
  <si>
    <t>KSUA</t>
  </si>
  <si>
    <t>Witham Field</t>
  </si>
  <si>
    <t>-80.22109985, 27.18169975</t>
  </si>
  <si>
    <t>KSUD</t>
  </si>
  <si>
    <t>Stroud Municipal Airport</t>
  </si>
  <si>
    <t>Stroud</t>
  </si>
  <si>
    <t>SUD</t>
  </si>
  <si>
    <t>-96.655700683594, 35.789600372314</t>
  </si>
  <si>
    <t>KSUE</t>
  </si>
  <si>
    <t>Door County Cherryland Airport</t>
  </si>
  <si>
    <t>Sturgeon Bay</t>
  </si>
  <si>
    <t>SUE</t>
  </si>
  <si>
    <t>-87.42150116, 44.84370041</t>
  </si>
  <si>
    <t>KSUN</t>
  </si>
  <si>
    <t>Friedman Memorial Airport</t>
  </si>
  <si>
    <t>Hailey</t>
  </si>
  <si>
    <t>SUN</t>
  </si>
  <si>
    <t>-114.2959976, 43.50439835</t>
  </si>
  <si>
    <t>KSUS</t>
  </si>
  <si>
    <t>Spirit of St Louis Airport</t>
  </si>
  <si>
    <t>-90.652000427246, 38.662101745605</t>
  </si>
  <si>
    <t>KSUU</t>
  </si>
  <si>
    <t>Travis Air Force Base</t>
  </si>
  <si>
    <t>SUU</t>
  </si>
  <si>
    <t>-121.92700195312, 38.262699127197</t>
  </si>
  <si>
    <t>KSUW</t>
  </si>
  <si>
    <t>Richard I Bong Airport</t>
  </si>
  <si>
    <t>SUW</t>
  </si>
  <si>
    <t>-92.094703674316, 46.689701080322</t>
  </si>
  <si>
    <t>KSUX</t>
  </si>
  <si>
    <t>Sioux Gateway Airport/Brigadier General Bud Day Field</t>
  </si>
  <si>
    <t>SUX</t>
  </si>
  <si>
    <t>-96.384399, 42.402599</t>
  </si>
  <si>
    <t>SUZ</t>
  </si>
  <si>
    <t>KSVC</t>
  </si>
  <si>
    <t>SVC</t>
  </si>
  <si>
    <t>-108.154263, 32.632293</t>
  </si>
  <si>
    <t>KSVE</t>
  </si>
  <si>
    <t>Susanville Municipal Airport</t>
  </si>
  <si>
    <t>SVE</t>
  </si>
  <si>
    <t>-120.57299804688, 40.375701904297</t>
  </si>
  <si>
    <t>KSVH</t>
  </si>
  <si>
    <t>Statesville Regional Airport</t>
  </si>
  <si>
    <t>SVH</t>
  </si>
  <si>
    <t>-80.953903198242, 35.765300750732</t>
  </si>
  <si>
    <t>KSVN</t>
  </si>
  <si>
    <t>Hunter Army Air Field</t>
  </si>
  <si>
    <t>SVN</t>
  </si>
  <si>
    <t>-81.14569855, 32.00999832</t>
  </si>
  <si>
    <t>KSWF</t>
  </si>
  <si>
    <t>New York Stewart International Airport</t>
  </si>
  <si>
    <t>SWF</t>
  </si>
  <si>
    <t>-74.104797, 41.504101</t>
  </si>
  <si>
    <t>KSWO</t>
  </si>
  <si>
    <t>Stillwater Regional Airport</t>
  </si>
  <si>
    <t>SWO</t>
  </si>
  <si>
    <t>-97.08570098877, 36.161201477051</t>
  </si>
  <si>
    <t>SWT</t>
  </si>
  <si>
    <t>KSWW</t>
  </si>
  <si>
    <t>Avenger Field</t>
  </si>
  <si>
    <t>SWW</t>
  </si>
  <si>
    <t>-100.46700286865, 32.467399597168</t>
  </si>
  <si>
    <t>SXK</t>
  </si>
  <si>
    <t>SYF</t>
  </si>
  <si>
    <t>KSYI</t>
  </si>
  <si>
    <t>Bomar Field Shelbyville Municipal Airport</t>
  </si>
  <si>
    <t>SYI</t>
  </si>
  <si>
    <t>-86.44249725, 35.56010056</t>
  </si>
  <si>
    <t>KSYR</t>
  </si>
  <si>
    <t>Syracuse Hancock International Airport</t>
  </si>
  <si>
    <t>SYR</t>
  </si>
  <si>
    <t>-76.1063003540039, 43.11119842529297</t>
  </si>
  <si>
    <t>KSYV</t>
  </si>
  <si>
    <t>Sylvester Airport</t>
  </si>
  <si>
    <t>SYV</t>
  </si>
  <si>
    <t>-83.895698547363, 31.558500289917</t>
  </si>
  <si>
    <t>KSZL</t>
  </si>
  <si>
    <t>Whiteman Air Force Base</t>
  </si>
  <si>
    <t>Knob Noster</t>
  </si>
  <si>
    <t>SZL</t>
  </si>
  <si>
    <t>-93.547897338867, 38.73030090332</t>
  </si>
  <si>
    <t>SZT</t>
  </si>
  <si>
    <t>KT03</t>
  </si>
  <si>
    <t>Tuba City Airport</t>
  </si>
  <si>
    <t>Tuba City</t>
  </si>
  <si>
    <t>TBC</t>
  </si>
  <si>
    <t>T03</t>
  </si>
  <si>
    <t>-111.383003235, 36.0928001404</t>
  </si>
  <si>
    <t>KTAD</t>
  </si>
  <si>
    <t>Perry Stokes Airport</t>
  </si>
  <si>
    <t>TAD</t>
  </si>
  <si>
    <t>-104.341003418, 37.2593994141</t>
  </si>
  <si>
    <t>TAN</t>
  </si>
  <si>
    <t>TAZ</t>
  </si>
  <si>
    <t>KTB</t>
  </si>
  <si>
    <t>Thorne Bay Seaplane Base</t>
  </si>
  <si>
    <t>Thorne Bay</t>
  </si>
  <si>
    <t>-132.537002563, 55.687999725299996</t>
  </si>
  <si>
    <t>KTBN</t>
  </si>
  <si>
    <t>Waynesville-St. Robert Regional Forney field</t>
  </si>
  <si>
    <t>Fort Leonard Wood</t>
  </si>
  <si>
    <t>TBN</t>
  </si>
  <si>
    <t>-92.14070129, 37.74160004</t>
  </si>
  <si>
    <t>KTBR</t>
  </si>
  <si>
    <t>Statesboro Bulloch County Airport</t>
  </si>
  <si>
    <t>TBR</t>
  </si>
  <si>
    <t>-81.73690032959999, 32.4827003479</t>
  </si>
  <si>
    <t>KTC</t>
  </si>
  <si>
    <t>Katiola Airport</t>
  </si>
  <si>
    <t>Katiola</t>
  </si>
  <si>
    <t>-5.0657, 8.1329</t>
  </si>
  <si>
    <t>KTCC</t>
  </si>
  <si>
    <t>Tucumcari Municipal Airport</t>
  </si>
  <si>
    <t>Tucumcari</t>
  </si>
  <si>
    <t>TCC</t>
  </si>
  <si>
    <t>-103.602996826, 35.182800293</t>
  </si>
  <si>
    <t>KTCL</t>
  </si>
  <si>
    <t>Tuscaloosa Regional Airport</t>
  </si>
  <si>
    <t>TCL</t>
  </si>
  <si>
    <t>-87.611396789551, 33.220600128174</t>
  </si>
  <si>
    <t>KTCM</t>
  </si>
  <si>
    <t>McChord Air Force Base</t>
  </si>
  <si>
    <t>-122.475997925, 47.1376991272</t>
  </si>
  <si>
    <t>KTCS</t>
  </si>
  <si>
    <t>Truth Or Consequences Municipal Airport</t>
  </si>
  <si>
    <t>Truth Or Consequences</t>
  </si>
  <si>
    <t>TCS</t>
  </si>
  <si>
    <t>-107.272003174, 33.2369003296</t>
  </si>
  <si>
    <t>KTDO</t>
  </si>
  <si>
    <t>Ed Carlson Memorial Field South Lewis County Airport</t>
  </si>
  <si>
    <t>TDO</t>
  </si>
  <si>
    <t>-122.805999756, 46.4771995544</t>
  </si>
  <si>
    <t>KTDW</t>
  </si>
  <si>
    <t>Tradewind Airport</t>
  </si>
  <si>
    <t>TDW</t>
  </si>
  <si>
    <t>-101.825996399, 35.1698989868</t>
  </si>
  <si>
    <t>KTDZ</t>
  </si>
  <si>
    <t>Toledo Executive Airport</t>
  </si>
  <si>
    <t>TDZ</t>
  </si>
  <si>
    <t>-83.4822998, 41.56489944</t>
  </si>
  <si>
    <t>KTEB</t>
  </si>
  <si>
    <t>Teterboro Airport</t>
  </si>
  <si>
    <t>Teterboro</t>
  </si>
  <si>
    <t>TEB</t>
  </si>
  <si>
    <t>-74.060798645, 40.85010147089999</t>
  </si>
  <si>
    <t>TEL</t>
  </si>
  <si>
    <t>KTEX</t>
  </si>
  <si>
    <t>Telluride Regional Airport</t>
  </si>
  <si>
    <t>TEX</t>
  </si>
  <si>
    <t>-107.9079971, 37.9538002</t>
  </si>
  <si>
    <t>TGC</t>
  </si>
  <si>
    <t>TGI</t>
  </si>
  <si>
    <t>KTHA</t>
  </si>
  <si>
    <t>Tullahoma Regional Arpt/Wm Northern Field</t>
  </si>
  <si>
    <t>THA</t>
  </si>
  <si>
    <t>-86.24639893, 35.38010025</t>
  </si>
  <si>
    <t>KTHM</t>
  </si>
  <si>
    <t>Thompson Falls Airport</t>
  </si>
  <si>
    <t>THM</t>
  </si>
  <si>
    <t>-115.28099822998, 47.573501586914</t>
  </si>
  <si>
    <t>KTHV</t>
  </si>
  <si>
    <t>THV</t>
  </si>
  <si>
    <t>-76.8730011, 39.91699982</t>
  </si>
  <si>
    <t>TIF</t>
  </si>
  <si>
    <t>KTIK</t>
  </si>
  <si>
    <t>Tinker Air Force Base</t>
  </si>
  <si>
    <t>TIK</t>
  </si>
  <si>
    <t>-97.386596679688, 35.414699554443</t>
  </si>
  <si>
    <t>KTIW</t>
  </si>
  <si>
    <t>Tacoma Narrows Airport</t>
  </si>
  <si>
    <t>TIW</t>
  </si>
  <si>
    <t>-122.5780029, 47.26789856</t>
  </si>
  <si>
    <t>KTIX</t>
  </si>
  <si>
    <t>Space Coast Regional Airport</t>
  </si>
  <si>
    <t>TIX</t>
  </si>
  <si>
    <t>-80.799201965332, 28.514799118042</t>
  </si>
  <si>
    <t>KTK</t>
  </si>
  <si>
    <t>Kunua Airport</t>
  </si>
  <si>
    <t>Kunua</t>
  </si>
  <si>
    <t>154.74, -5.7828</t>
  </si>
  <si>
    <t>TKV</t>
  </si>
  <si>
    <t>KTKX</t>
  </si>
  <si>
    <t>Kennett Memorial Airport</t>
  </si>
  <si>
    <t>Kennett</t>
  </si>
  <si>
    <t>KNT</t>
  </si>
  <si>
    <t>TKX</t>
  </si>
  <si>
    <t>-90.0365982056, 36.2258987427</t>
  </si>
  <si>
    <t>KTLH</t>
  </si>
  <si>
    <t>Tallahassee Regional Airport</t>
  </si>
  <si>
    <t>TLH</t>
  </si>
  <si>
    <t>-84.35030364990234, 30.396499633789062</t>
  </si>
  <si>
    <t>KTLR</t>
  </si>
  <si>
    <t>Mefford Field</t>
  </si>
  <si>
    <t>TLR</t>
  </si>
  <si>
    <t>-119.3259964, 36.15629959</t>
  </si>
  <si>
    <t>KTMA</t>
  </si>
  <si>
    <t>Henry Tift Myers Airport</t>
  </si>
  <si>
    <t>Tifton</t>
  </si>
  <si>
    <t>TMA</t>
  </si>
  <si>
    <t>-83.4885025024, 31.4290008545</t>
  </si>
  <si>
    <t>KTMB</t>
  </si>
  <si>
    <t>Miami Executive Airport</t>
  </si>
  <si>
    <t>TMB</t>
  </si>
  <si>
    <t>-80.4328, 25.6479</t>
  </si>
  <si>
    <t>TME</t>
  </si>
  <si>
    <t>KTMK</t>
  </si>
  <si>
    <t>Tillamook Airport</t>
  </si>
  <si>
    <t>OTK</t>
  </si>
  <si>
    <t>TMK</t>
  </si>
  <si>
    <t>-123.814002991, 45.4182014465</t>
  </si>
  <si>
    <t>KTNP</t>
  </si>
  <si>
    <t>Twentynine Palms Airport</t>
  </si>
  <si>
    <t>-115.9459991, 34.13159943</t>
  </si>
  <si>
    <t>KTNT</t>
  </si>
  <si>
    <t>Dade Collier Training and Transition Airport</t>
  </si>
  <si>
    <t>-80.897003173828, 25.861799240112</t>
  </si>
  <si>
    <t>KTNU</t>
  </si>
  <si>
    <t>TNU</t>
  </si>
  <si>
    <t>-93.021697998047, 41.67440032959</t>
  </si>
  <si>
    <t>KTNX</t>
  </si>
  <si>
    <t>Tonopah Test Range Airport</t>
  </si>
  <si>
    <t>XSD</t>
  </si>
  <si>
    <t>TNX</t>
  </si>
  <si>
    <t>-116.78099823, 37.7988014221</t>
  </si>
  <si>
    <t>KTOA</t>
  </si>
  <si>
    <t>Zamperini Field</t>
  </si>
  <si>
    <t>TOA</t>
  </si>
  <si>
    <t>-118.33999633789, 33.803398132324</t>
  </si>
  <si>
    <t>KTOC</t>
  </si>
  <si>
    <t>Toccoa Airport - R.G. Letourneau Field</t>
  </si>
  <si>
    <t>Toccoa</t>
  </si>
  <si>
    <t>TOC</t>
  </si>
  <si>
    <t>-83.29579926, 34.59379959</t>
  </si>
  <si>
    <t>KTOI</t>
  </si>
  <si>
    <t>Troy Municipal Airport at N Kenneth Campbell Field</t>
  </si>
  <si>
    <t>TOI</t>
  </si>
  <si>
    <t>-86.012101, 31.860399</t>
  </si>
  <si>
    <t>KTOL</t>
  </si>
  <si>
    <t>Toledo Express Airport</t>
  </si>
  <si>
    <t>TOL</t>
  </si>
  <si>
    <t>-83.80780029, 41.58679962</t>
  </si>
  <si>
    <t>KTOP</t>
  </si>
  <si>
    <t>Philip Billard Municipal Airport</t>
  </si>
  <si>
    <t>TOP</t>
  </si>
  <si>
    <t>-95.622497558594, 39.068698883057</t>
  </si>
  <si>
    <t>KTOR</t>
  </si>
  <si>
    <t>Torrington Municipal Airport</t>
  </si>
  <si>
    <t>-104.1529999, 42.0644989</t>
  </si>
  <si>
    <t>KTPA</t>
  </si>
  <si>
    <t>Tampa International Airport</t>
  </si>
  <si>
    <t>TPA</t>
  </si>
  <si>
    <t>-82.533203125, 27.975500106811523</t>
  </si>
  <si>
    <t>KTPF</t>
  </si>
  <si>
    <t>Peter O Knight Airport</t>
  </si>
  <si>
    <t>TPF</t>
  </si>
  <si>
    <t>-82.44930267334, 27.915599822998</t>
  </si>
  <si>
    <t>KTPH</t>
  </si>
  <si>
    <t>TPH</t>
  </si>
  <si>
    <t>-117.086998, 38.06019974</t>
  </si>
  <si>
    <t>KTPL</t>
  </si>
  <si>
    <t>Draughon Miller Central Texas Regional Airport</t>
  </si>
  <si>
    <t>-97.40779876708984, 31.15250015258789</t>
  </si>
  <si>
    <t>KTRI</t>
  </si>
  <si>
    <t>Tri-Cities Regional TN/VA Airport</t>
  </si>
  <si>
    <t>Bristol/Johnson/Kingsport</t>
  </si>
  <si>
    <t>TRI</t>
  </si>
  <si>
    <t>-82.407401, 36.475201</t>
  </si>
  <si>
    <t>KTRK</t>
  </si>
  <si>
    <t>Truckee Tahoe Airport</t>
  </si>
  <si>
    <t>TKF</t>
  </si>
  <si>
    <t>TRK</t>
  </si>
  <si>
    <t>-120.13999939, 39.319999694799996</t>
  </si>
  <si>
    <t>KTRL</t>
  </si>
  <si>
    <t>Terrell Municipal Airport</t>
  </si>
  <si>
    <t>TRL</t>
  </si>
  <si>
    <t>-96.267402648926, 32.709201812744</t>
  </si>
  <si>
    <t>KTRM</t>
  </si>
  <si>
    <t>Jacqueline Cochran Regional Airport</t>
  </si>
  <si>
    <t>TRM</t>
  </si>
  <si>
    <t>-116.16000366211, 33.62670135498</t>
  </si>
  <si>
    <t>KTSP</t>
  </si>
  <si>
    <t>Tehachapi Municipal Airport</t>
  </si>
  <si>
    <t>TSP</t>
  </si>
  <si>
    <t>-118.43900299072, 35.134998321533</t>
  </si>
  <si>
    <t>KTTD</t>
  </si>
  <si>
    <t>Portland Troutdale Airport</t>
  </si>
  <si>
    <t>TTD</t>
  </si>
  <si>
    <t>-122.40100097656, 45.54940032959</t>
  </si>
  <si>
    <t>KTTN</t>
  </si>
  <si>
    <t>Trenton Mercer Airport</t>
  </si>
  <si>
    <t>TTN</t>
  </si>
  <si>
    <t>-74.8134994506836, 40.27669906616211</t>
  </si>
  <si>
    <t>KTUL</t>
  </si>
  <si>
    <t>Tulsa International Airport</t>
  </si>
  <si>
    <t>TUL</t>
  </si>
  <si>
    <t>-95.88809967041016, 36.19839859008789</t>
  </si>
  <si>
    <t>KTUP</t>
  </si>
  <si>
    <t>Tupelo Regional Airport</t>
  </si>
  <si>
    <t>TUP</t>
  </si>
  <si>
    <t>-88.7698974609375, 34.26810073852539</t>
  </si>
  <si>
    <t>KTUS</t>
  </si>
  <si>
    <t>Tucson International Airport / Morris Air National Guard Base</t>
  </si>
  <si>
    <t>TUS</t>
  </si>
  <si>
    <t>-110.938053, 32.115004</t>
  </si>
  <si>
    <t>KTVC</t>
  </si>
  <si>
    <t>Cherry Capital Airport</t>
  </si>
  <si>
    <t>TVC</t>
  </si>
  <si>
    <t>-85.58219909667969, 44.74140167236328</t>
  </si>
  <si>
    <t>KTVF</t>
  </si>
  <si>
    <t>Thief River Falls Regional Airport</t>
  </si>
  <si>
    <t>TVF</t>
  </si>
  <si>
    <t>-96.18499756, 48.06570053</t>
  </si>
  <si>
    <t>KTVI</t>
  </si>
  <si>
    <t>Thomasville Regional Airport</t>
  </si>
  <si>
    <t>TVI</t>
  </si>
  <si>
    <t>-83.881301879883, 30.901599884033</t>
  </si>
  <si>
    <t>KTVL</t>
  </si>
  <si>
    <t>Lake Tahoe Airport</t>
  </si>
  <si>
    <t>TVL</t>
  </si>
  <si>
    <t>-119.99500274658203, 38.89390182495117</t>
  </si>
  <si>
    <t>TVY</t>
  </si>
  <si>
    <t>KTWF</t>
  </si>
  <si>
    <t>Joslin Field Magic Valley Regional Airport</t>
  </si>
  <si>
    <t>TWF</t>
  </si>
  <si>
    <t>-114.487999, 42.4818</t>
  </si>
  <si>
    <t>TWT</t>
  </si>
  <si>
    <t>KTXK</t>
  </si>
  <si>
    <t>Texarkana Regional Webb Field</t>
  </si>
  <si>
    <t>TXK</t>
  </si>
  <si>
    <t>-93.99099731445312, 33.45370101928711</t>
  </si>
  <si>
    <t>KTYL</t>
  </si>
  <si>
    <t>TYZ</t>
  </si>
  <si>
    <t>TYL</t>
  </si>
  <si>
    <t>-110.1149979, 34.45280075</t>
  </si>
  <si>
    <t>KTYR</t>
  </si>
  <si>
    <t>Tyler Pounds Regional Airport</t>
  </si>
  <si>
    <t>TYR</t>
  </si>
  <si>
    <t>-95.40239715576172, 32.35409927368164</t>
  </si>
  <si>
    <t>KTYS</t>
  </si>
  <si>
    <t>McGhee Tyson Airport</t>
  </si>
  <si>
    <t>TYS</t>
  </si>
  <si>
    <t>-83.9940033, 35.81100082</t>
  </si>
  <si>
    <t>TZR</t>
  </si>
  <si>
    <t>KU07</t>
  </si>
  <si>
    <t>Bullfrog Basin Airport</t>
  </si>
  <si>
    <t>Bullfrog</t>
  </si>
  <si>
    <t>BFG</t>
  </si>
  <si>
    <t>U07</t>
  </si>
  <si>
    <t>-110.712898, 37.547827</t>
  </si>
  <si>
    <t>KU14</t>
  </si>
  <si>
    <t>Nephi Municipal Airport</t>
  </si>
  <si>
    <t>Nephi</t>
  </si>
  <si>
    <t>U14</t>
  </si>
  <si>
    <t>NPH</t>
  </si>
  <si>
    <t>-111.8720016, 39.73880005</t>
  </si>
  <si>
    <t>Dubois Municipal Airport</t>
  </si>
  <si>
    <t>KU34</t>
  </si>
  <si>
    <t>Green River Municipal Airport</t>
  </si>
  <si>
    <t>RVR</t>
  </si>
  <si>
    <t>U34</t>
  </si>
  <si>
    <t>-110.226997375, 38.9613990784</t>
  </si>
  <si>
    <t>KU55</t>
  </si>
  <si>
    <t>Panguitch Municipal Airport</t>
  </si>
  <si>
    <t>Panguitch</t>
  </si>
  <si>
    <t>U55</t>
  </si>
  <si>
    <t>PNU</t>
  </si>
  <si>
    <t>-112.3919983, 37.84519958</t>
  </si>
  <si>
    <t>Mackay Airport</t>
  </si>
  <si>
    <t>KU70</t>
  </si>
  <si>
    <t>Cascade Airport</t>
  </si>
  <si>
    <t>ICS</t>
  </si>
  <si>
    <t>U70</t>
  </si>
  <si>
    <t>-116.01599884, 44.4938011169</t>
  </si>
  <si>
    <t>KUBS</t>
  </si>
  <si>
    <t>Columbus Lowndes County Airport</t>
  </si>
  <si>
    <t>UBS</t>
  </si>
  <si>
    <t>-88.3803024292, 33.4654006958</t>
  </si>
  <si>
    <t>KUCY</t>
  </si>
  <si>
    <t>Everett-Stewart Regional Airport</t>
  </si>
  <si>
    <t>UCY</t>
  </si>
  <si>
    <t>-88.98539734, 36.38180161</t>
  </si>
  <si>
    <t>KUDD</t>
  </si>
  <si>
    <t>Bermuda Dunes Airport</t>
  </si>
  <si>
    <t>UDD</t>
  </si>
  <si>
    <t>-116.27500152588, 33.748401641846</t>
  </si>
  <si>
    <t>KUES</t>
  </si>
  <si>
    <t>Waukesha County Airport</t>
  </si>
  <si>
    <t>UES</t>
  </si>
  <si>
    <t>-88.237098693848, 43.041000366211</t>
  </si>
  <si>
    <t>KUGN</t>
  </si>
  <si>
    <t>Waukegan National Airport</t>
  </si>
  <si>
    <t>Chicago/Waukegan</t>
  </si>
  <si>
    <t>UGN</t>
  </si>
  <si>
    <t>-87.867897033691, 42.422199249268</t>
  </si>
  <si>
    <t>KUIL</t>
  </si>
  <si>
    <t>Quillayute Airport</t>
  </si>
  <si>
    <t>Quillayute</t>
  </si>
  <si>
    <t>UIL</t>
  </si>
  <si>
    <t>-124.56300354004, 47.936599731445</t>
  </si>
  <si>
    <t>KUIN</t>
  </si>
  <si>
    <t>Quincy Regional Baldwin Field</t>
  </si>
  <si>
    <t>UIN</t>
  </si>
  <si>
    <t>-91.19460297, 39.94269943</t>
  </si>
  <si>
    <t>KUIZ</t>
  </si>
  <si>
    <t>Berz-Macomb Airport</t>
  </si>
  <si>
    <t>UIZ</t>
  </si>
  <si>
    <t>-82.96540069580078, 42.66389846801758</t>
  </si>
  <si>
    <t>KUKF</t>
  </si>
  <si>
    <t>Wilkes County Airport</t>
  </si>
  <si>
    <t>IKB</t>
  </si>
  <si>
    <t>UKF</t>
  </si>
  <si>
    <t>-81.09829711910001, 36.2228012085</t>
  </si>
  <si>
    <t>KUKI</t>
  </si>
  <si>
    <t>Ukiah Municipal Airport</t>
  </si>
  <si>
    <t>UKI</t>
  </si>
  <si>
    <t>-123.20099639893, 39.125999450684</t>
  </si>
  <si>
    <t>KUKT</t>
  </si>
  <si>
    <t>Quakertown Airport</t>
  </si>
  <si>
    <t>UKT</t>
  </si>
  <si>
    <t>-75.381896972656, 40.435199737549</t>
  </si>
  <si>
    <t>KULM</t>
  </si>
  <si>
    <t>New Ulm Municipal Airport</t>
  </si>
  <si>
    <t>New Ulm</t>
  </si>
  <si>
    <t>ULM</t>
  </si>
  <si>
    <t>-94.502296447754, 44.319599151611</t>
  </si>
  <si>
    <t>KUNI</t>
  </si>
  <si>
    <t>Ohio University Snyder Field</t>
  </si>
  <si>
    <t>Athens/Albany</t>
  </si>
  <si>
    <t>ATO</t>
  </si>
  <si>
    <t>UNI</t>
  </si>
  <si>
    <t>-82.23139953610001, 39.2109985352</t>
  </si>
  <si>
    <t>KUNU</t>
  </si>
  <si>
    <t>Dodge County Airport</t>
  </si>
  <si>
    <t>UNU</t>
  </si>
  <si>
    <t>-88.70320129, 43.42660141</t>
  </si>
  <si>
    <t>KUNV</t>
  </si>
  <si>
    <t>University Park Airport</t>
  </si>
  <si>
    <t>SCE</t>
  </si>
  <si>
    <t>UNV</t>
  </si>
  <si>
    <t>-77.84870147710001, 40.8493003845</t>
  </si>
  <si>
    <t>KUOS</t>
  </si>
  <si>
    <t>Sewanee</t>
  </si>
  <si>
    <t>UOS</t>
  </si>
  <si>
    <t>-85.898101806641, 35.205101013184</t>
  </si>
  <si>
    <t>KUOX</t>
  </si>
  <si>
    <t>University Oxford Airport</t>
  </si>
  <si>
    <t>UOX</t>
  </si>
  <si>
    <t>-89.536796569824, 34.384300231934</t>
  </si>
  <si>
    <t>KUP</t>
  </si>
  <si>
    <t>Kupiano Airport</t>
  </si>
  <si>
    <t>Kupiano</t>
  </si>
  <si>
    <t>KPN</t>
  </si>
  <si>
    <t>148.218, -10.0736</t>
  </si>
  <si>
    <t>KUTA</t>
  </si>
  <si>
    <t>Tunica Municipal Airport</t>
  </si>
  <si>
    <t>UTM</t>
  </si>
  <si>
    <t>-90.346702575684, 34.680999755859</t>
  </si>
  <si>
    <t>KUTS</t>
  </si>
  <si>
    <t>Huntsville Regional Airport</t>
  </si>
  <si>
    <t>HTV</t>
  </si>
  <si>
    <t>UTS</t>
  </si>
  <si>
    <t>-95.5871963501, 30.7469005585</t>
  </si>
  <si>
    <t>KUUU</t>
  </si>
  <si>
    <t>Newport State Airport</t>
  </si>
  <si>
    <t>NPT</t>
  </si>
  <si>
    <t>UUU</t>
  </si>
  <si>
    <t>-71.28150177, 41.5323982239</t>
  </si>
  <si>
    <t>KUVA</t>
  </si>
  <si>
    <t>UVA</t>
  </si>
  <si>
    <t>-99.743598938, 29.2112998962</t>
  </si>
  <si>
    <t>KUX</t>
  </si>
  <si>
    <t>Kuyol Airport</t>
  </si>
  <si>
    <t>AYUY</t>
  </si>
  <si>
    <t>KYL</t>
  </si>
  <si>
    <t>141.623888889, -5.372361111110001</t>
  </si>
  <si>
    <t>KUZA</t>
  </si>
  <si>
    <t>Rock Hill - York County Airport</t>
  </si>
  <si>
    <t>Rock Hill</t>
  </si>
  <si>
    <t>RKH</t>
  </si>
  <si>
    <t>UZA</t>
  </si>
  <si>
    <t>-81.05719757, 34.9878006</t>
  </si>
  <si>
    <t>KVAD</t>
  </si>
  <si>
    <t>Moody Air Force Base</t>
  </si>
  <si>
    <t>VAD</t>
  </si>
  <si>
    <t>-83.1930007935, 30.9678001404</t>
  </si>
  <si>
    <t>KVAY</t>
  </si>
  <si>
    <t>South Jersey Regional Airport</t>
  </si>
  <si>
    <t>LLY</t>
  </si>
  <si>
    <t>VAY</t>
  </si>
  <si>
    <t>-74.845703125, 39.942901611299995</t>
  </si>
  <si>
    <t>KVBG</t>
  </si>
  <si>
    <t>Vandenberg Air Force Base</t>
  </si>
  <si>
    <t>VBG</t>
  </si>
  <si>
    <t>-120.583999634, 34.7373008728</t>
  </si>
  <si>
    <t>KVCT</t>
  </si>
  <si>
    <t>Victoria Regional Airport</t>
  </si>
  <si>
    <t>VCT</t>
  </si>
  <si>
    <t>-96.91850280761719, 28.85260009765625</t>
  </si>
  <si>
    <t>KVCV</t>
  </si>
  <si>
    <t>Southern California Logistics Airport</t>
  </si>
  <si>
    <t>VCV</t>
  </si>
  <si>
    <t>-117.383003235, 34.597499847399995</t>
  </si>
  <si>
    <t>KVDI</t>
  </si>
  <si>
    <t>Vidalia Regional Airport</t>
  </si>
  <si>
    <t>VDI</t>
  </si>
  <si>
    <t>-82.371200561523, 32.192699432373</t>
  </si>
  <si>
    <t>KVE</t>
  </si>
  <si>
    <t>Kitava Airport</t>
  </si>
  <si>
    <t>Kitava Island</t>
  </si>
  <si>
    <t>KTV</t>
  </si>
  <si>
    <t>151.327, -8.6285</t>
  </si>
  <si>
    <t>KVEL</t>
  </si>
  <si>
    <t>Vernal Regional Airport</t>
  </si>
  <si>
    <t>Vernal</t>
  </si>
  <si>
    <t>VEL</t>
  </si>
  <si>
    <t>-109.5100021, 40.4408989</t>
  </si>
  <si>
    <t>KVGT</t>
  </si>
  <si>
    <t>North Las Vegas Airport</t>
  </si>
  <si>
    <t>VGT</t>
  </si>
  <si>
    <t>-115.19400024414, 36.21070098877</t>
  </si>
  <si>
    <t>KVHN</t>
  </si>
  <si>
    <t>Culberson County Airport</t>
  </si>
  <si>
    <t>VHN</t>
  </si>
  <si>
    <t>-104.78399658203, 31.057800292969</t>
  </si>
  <si>
    <t>KVIH</t>
  </si>
  <si>
    <t>Rolla National Airport</t>
  </si>
  <si>
    <t>Rolla/Vichy</t>
  </si>
  <si>
    <t>VIH</t>
  </si>
  <si>
    <t>-91.7695007324, 38.1273994446</t>
  </si>
  <si>
    <t>VIQ</t>
  </si>
  <si>
    <t>KVIS</t>
  </si>
  <si>
    <t>Visalia Municipal Airport</t>
  </si>
  <si>
    <t>VIS</t>
  </si>
  <si>
    <t>-119.392997742, 36.3186988831</t>
  </si>
  <si>
    <t>KVJI</t>
  </si>
  <si>
    <t>Virginia Highlands Airport</t>
  </si>
  <si>
    <t>VJI</t>
  </si>
  <si>
    <t>-82.033302307129, 36.687099456787</t>
  </si>
  <si>
    <t>KVKS</t>
  </si>
  <si>
    <t>Vicksburg Municipal Airport</t>
  </si>
  <si>
    <t>VKS</t>
  </si>
  <si>
    <t>-90.928398132324, 32.23929977417</t>
  </si>
  <si>
    <t>KVLA</t>
  </si>
  <si>
    <t>Vandalia Municipal Airport</t>
  </si>
  <si>
    <t>VLA</t>
  </si>
  <si>
    <t>-89.166198730469, 38.991500854492</t>
  </si>
  <si>
    <t>KVLD</t>
  </si>
  <si>
    <t>Valdosta Regional Airport</t>
  </si>
  <si>
    <t>VLD</t>
  </si>
  <si>
    <t>-83.27670288085938, 30.782499313354492</t>
  </si>
  <si>
    <t>KVNC</t>
  </si>
  <si>
    <t>Venice Municipal Airport</t>
  </si>
  <si>
    <t>VNC</t>
  </si>
  <si>
    <t>-82.440299987793, 27.071599960327</t>
  </si>
  <si>
    <t>KVNY</t>
  </si>
  <si>
    <t>Van Nuys Airport</t>
  </si>
  <si>
    <t>VNY</t>
  </si>
  <si>
    <t>-118.48999786377, 34.209800720215</t>
  </si>
  <si>
    <t>KVOK</t>
  </si>
  <si>
    <t>Volk Field</t>
  </si>
  <si>
    <t>Camp Douglas</t>
  </si>
  <si>
    <t>VOK</t>
  </si>
  <si>
    <t>-90.253402709961, 43.938999176025</t>
  </si>
  <si>
    <t>KVPS</t>
  </si>
  <si>
    <t>Destin-Ft Walton Beach Airport</t>
  </si>
  <si>
    <t>VPS</t>
  </si>
  <si>
    <t>-86.525398, 30.4832</t>
  </si>
  <si>
    <t>KVPZ</t>
  </si>
  <si>
    <t>Porter County Municipal Airport</t>
  </si>
  <si>
    <t>VPZ</t>
  </si>
  <si>
    <t>-87.00710297, 41.45399857</t>
  </si>
  <si>
    <t>KVQQ</t>
  </si>
  <si>
    <t>Cecil Airport</t>
  </si>
  <si>
    <t>VQQ</t>
  </si>
  <si>
    <t>-81.876701355, 30.2187004089</t>
  </si>
  <si>
    <t>KVRB</t>
  </si>
  <si>
    <t>Vero Beach Regional Airport</t>
  </si>
  <si>
    <t>VRB</t>
  </si>
  <si>
    <t>-80.417901, 27.6556</t>
  </si>
  <si>
    <t>KVSF</t>
  </si>
  <si>
    <t>Hartness State (Springfield) Airport</t>
  </si>
  <si>
    <t>VSF</t>
  </si>
  <si>
    <t>-72.51730347, 43.34360123</t>
  </si>
  <si>
    <t>KVTN</t>
  </si>
  <si>
    <t>Valentine</t>
  </si>
  <si>
    <t>VTN</t>
  </si>
  <si>
    <t>-100.5479965, 42.85779953</t>
  </si>
  <si>
    <t>KVYS</t>
  </si>
  <si>
    <t>Illinois Valley Regional Airport-Walter A Duncan Field</t>
  </si>
  <si>
    <t>VYS</t>
  </si>
  <si>
    <t>-89.153099, 41.351898</t>
  </si>
  <si>
    <t>KW</t>
  </si>
  <si>
    <t>KW-AH</t>
  </si>
  <si>
    <t>KW05</t>
  </si>
  <si>
    <t>Gettysburg Regional Airport</t>
  </si>
  <si>
    <t>W05</t>
  </si>
  <si>
    <t>GTY</t>
  </si>
  <si>
    <t>-77.27420044, 39.84090042</t>
  </si>
  <si>
    <t>KW28</t>
  </si>
  <si>
    <t>Sequim Valley Airport</t>
  </si>
  <si>
    <t>W28</t>
  </si>
  <si>
    <t>SQV</t>
  </si>
  <si>
    <t>-123.18699645996, 48.098098754883</t>
  </si>
  <si>
    <t>LUA</t>
  </si>
  <si>
    <t>KW99</t>
  </si>
  <si>
    <t>W99</t>
  </si>
  <si>
    <t>PGC</t>
  </si>
  <si>
    <t>-79.1458969116, 38.9948997498</t>
  </si>
  <si>
    <t>KWAL</t>
  </si>
  <si>
    <t>Wallops Flight Facility Airport</t>
  </si>
  <si>
    <t>Wallops Island</t>
  </si>
  <si>
    <t>-75.4664001465, 37.9402008057</t>
  </si>
  <si>
    <t>KWAY</t>
  </si>
  <si>
    <t>Greene County Airport</t>
  </si>
  <si>
    <t>Waynesburg</t>
  </si>
  <si>
    <t>WAY</t>
  </si>
  <si>
    <t>-80.13310242, 39.90010071</t>
  </si>
  <si>
    <t>KWBW</t>
  </si>
  <si>
    <t>Wilkes Barre Wyoming Valley Airport</t>
  </si>
  <si>
    <t>WBW</t>
  </si>
  <si>
    <t>-75.8511962891, 41.2971992493</t>
  </si>
  <si>
    <t>KWDG</t>
  </si>
  <si>
    <t>Enid Woodring Regional Airport</t>
  </si>
  <si>
    <t>WDG</t>
  </si>
  <si>
    <t>-97.7910995483, 36.3791999817</t>
  </si>
  <si>
    <t>KWDR</t>
  </si>
  <si>
    <t>Barrow County Airport</t>
  </si>
  <si>
    <t>WDR</t>
  </si>
  <si>
    <t>-83.66739655, 33.98289871</t>
  </si>
  <si>
    <t>KWF</t>
  </si>
  <si>
    <t>Waterfall Seaplane Base</t>
  </si>
  <si>
    <t>Waterfall</t>
  </si>
  <si>
    <t>-133.242996216, 55.296298980699994</t>
  </si>
  <si>
    <t>KWHP</t>
  </si>
  <si>
    <t>Whiteman Airport</t>
  </si>
  <si>
    <t>WHP</t>
  </si>
  <si>
    <t>-118.413002014, 34.2593002319</t>
  </si>
  <si>
    <t>KWJF</t>
  </si>
  <si>
    <t>General WM J Fox Airfield</t>
  </si>
  <si>
    <t>WJF</t>
  </si>
  <si>
    <t>-118.2190018, 34.74110031</t>
  </si>
  <si>
    <t>KWK</t>
  </si>
  <si>
    <t>Kwigillingok</t>
  </si>
  <si>
    <t>KWLD</t>
  </si>
  <si>
    <t>Strother Field</t>
  </si>
  <si>
    <t>Winfield/Arkansas City</t>
  </si>
  <si>
    <t>WLD</t>
  </si>
  <si>
    <t>-97.0375976562, 37.168598175</t>
  </si>
  <si>
    <t>KWLW</t>
  </si>
  <si>
    <t>Willows Glenn County Airport</t>
  </si>
  <si>
    <t>WLW</t>
  </si>
  <si>
    <t>-122.2180023, 39.51639938</t>
  </si>
  <si>
    <t>KWMC</t>
  </si>
  <si>
    <t>Winnemucca Municipal Airport</t>
  </si>
  <si>
    <t>WMC</t>
  </si>
  <si>
    <t>-117.805999756, 40.8965988159</t>
  </si>
  <si>
    <t>KWP</t>
  </si>
  <si>
    <t>West Point Village Seaplane Base</t>
  </si>
  <si>
    <t>-153.548995972, 57.770099639899996</t>
  </si>
  <si>
    <t>KWRB</t>
  </si>
  <si>
    <t>Robins Air Force Base</t>
  </si>
  <si>
    <t>WRB</t>
  </si>
  <si>
    <t>-83.5919036865, 32.6400985718</t>
  </si>
  <si>
    <t>KWRI</t>
  </si>
  <si>
    <t>Mc Guire Air Force Base</t>
  </si>
  <si>
    <t>Wrightstown</t>
  </si>
  <si>
    <t>WRI</t>
  </si>
  <si>
    <t>-74.59169769, 40.0155983</t>
  </si>
  <si>
    <t>KWRL</t>
  </si>
  <si>
    <t>Worland Municipal Airport</t>
  </si>
  <si>
    <t>Worland</t>
  </si>
  <si>
    <t>WRL</t>
  </si>
  <si>
    <t>-107.95099639892578, 43.9656982421875</t>
  </si>
  <si>
    <t>KWSD</t>
  </si>
  <si>
    <t>Condron Army Air Field</t>
  </si>
  <si>
    <t>White Sands</t>
  </si>
  <si>
    <t>WSD</t>
  </si>
  <si>
    <t>-106.4029999, 32.34149933</t>
  </si>
  <si>
    <t>KWST</t>
  </si>
  <si>
    <t>Westerly State Airport</t>
  </si>
  <si>
    <t>Westerly</t>
  </si>
  <si>
    <t>WST</t>
  </si>
  <si>
    <t>-71.8033981323, 41.3496017456</t>
  </si>
  <si>
    <t>KWV</t>
  </si>
  <si>
    <t>Kurwina Airport</t>
  </si>
  <si>
    <t>Kurwina</t>
  </si>
  <si>
    <t>155.3604, -5.965</t>
  </si>
  <si>
    <t>KWVI</t>
  </si>
  <si>
    <t>Watsonville Municipal Airport</t>
  </si>
  <si>
    <t>WVI</t>
  </si>
  <si>
    <t>-121.790000916, 36.9356994629</t>
  </si>
  <si>
    <t>KWVL</t>
  </si>
  <si>
    <t>Waterville Robert Lafleur Airport</t>
  </si>
  <si>
    <t>WVL</t>
  </si>
  <si>
    <t>-69.6754989624, 44.5331993103</t>
  </si>
  <si>
    <t>KWWD</t>
  </si>
  <si>
    <t>Cape May County Airport</t>
  </si>
  <si>
    <t>WWD</t>
  </si>
  <si>
    <t>-74.9083023071, 39.008499145500004</t>
  </si>
  <si>
    <t>KWWR</t>
  </si>
  <si>
    <t>West Woodward Airport</t>
  </si>
  <si>
    <t>WWR</t>
  </si>
  <si>
    <t>-99.5226667, 36.438</t>
  </si>
  <si>
    <t>KWX</t>
  </si>
  <si>
    <t>Kiwai Airport</t>
  </si>
  <si>
    <t>Kiwai Island</t>
  </si>
  <si>
    <t>143.618, -8.6883</t>
  </si>
  <si>
    <t>KWY</t>
  </si>
  <si>
    <t>Kiwayu Airport</t>
  </si>
  <si>
    <t>Kiwayu</t>
  </si>
  <si>
    <t>41.29750061035156, -1.9605599641799927</t>
  </si>
  <si>
    <t>KWYS</t>
  </si>
  <si>
    <t>Yellowstone Airport</t>
  </si>
  <si>
    <t>West Yellowstone</t>
  </si>
  <si>
    <t>WYS</t>
  </si>
  <si>
    <t>-111.1179962, 44.68840027</t>
  </si>
  <si>
    <t>KX39</t>
  </si>
  <si>
    <t>Tampa North Aero Park Airport</t>
  </si>
  <si>
    <t>X39</t>
  </si>
  <si>
    <t>KYO</t>
  </si>
  <si>
    <t>-82.37449646, 28.2213001251</t>
  </si>
  <si>
    <t>KXA</t>
  </si>
  <si>
    <t>Kasaan Seaplane Base</t>
  </si>
  <si>
    <t>Kasaan</t>
  </si>
  <si>
    <t>-132.397994995, 55.537399292</t>
  </si>
  <si>
    <t>KXNA</t>
  </si>
  <si>
    <t>Northwest Arkansas Regional Airport</t>
  </si>
  <si>
    <t>Fayetteville/Springdale/Rogers</t>
  </si>
  <si>
    <t>XNA</t>
  </si>
  <si>
    <t>-94.306801, 36.281898</t>
  </si>
  <si>
    <t>KY31</t>
  </si>
  <si>
    <t>West Branch Community Airport</t>
  </si>
  <si>
    <t>West Branch</t>
  </si>
  <si>
    <t>WBK</t>
  </si>
  <si>
    <t>Y31</t>
  </si>
  <si>
    <t>-84.179802, 44.244801</t>
  </si>
  <si>
    <t>KYIP</t>
  </si>
  <si>
    <t>YIP</t>
  </si>
  <si>
    <t>-83.53040314, 42.23789978</t>
  </si>
  <si>
    <t>KYKM</t>
  </si>
  <si>
    <t>Yakima Air Terminal McAllister Field</t>
  </si>
  <si>
    <t>YKM</t>
  </si>
  <si>
    <t>-120.5439987, 46.56819916</t>
  </si>
  <si>
    <t>KYKN</t>
  </si>
  <si>
    <t>Chan Gurney Municipal Airport</t>
  </si>
  <si>
    <t>Yankton</t>
  </si>
  <si>
    <t>YKN</t>
  </si>
  <si>
    <t>-97.385902404785, 42.916698455811</t>
  </si>
  <si>
    <t>Port Largo Airport</t>
  </si>
  <si>
    <t>-80.42992, 25.09334</t>
  </si>
  <si>
    <t>KYNG</t>
  </si>
  <si>
    <t>Youngstown Warren Regional Airport</t>
  </si>
  <si>
    <t>Youngstown/Warren</t>
  </si>
  <si>
    <t>YNG</t>
  </si>
  <si>
    <t>-80.67910004, 41.26070023</t>
  </si>
  <si>
    <t>KZ-VOS</t>
  </si>
  <si>
    <t>KZ-KUS</t>
  </si>
  <si>
    <t>Arkalyk</t>
  </si>
  <si>
    <t>KZ-YUZ</t>
  </si>
  <si>
    <t>KZ-MAN</t>
  </si>
  <si>
    <t>KZ-ALM</t>
  </si>
  <si>
    <t>KZ-ATY</t>
  </si>
  <si>
    <t>Kostanay</t>
  </si>
  <si>
    <t>KZ-0016</t>
  </si>
  <si>
    <t>Taldykorgan Airport</t>
  </si>
  <si>
    <t>Taldy Kurgan</t>
  </si>
  <si>
    <t>UAAT</t>
  </si>
  <si>
    <t>TDK</t>
  </si>
  <si>
    <t>78.4469985961914, 45.12620162963867</t>
  </si>
  <si>
    <t>Almaty</t>
  </si>
  <si>
    <t>Aksu Airport</t>
  </si>
  <si>
    <t>KZ-ZHA</t>
  </si>
  <si>
    <t>Karaganda</t>
  </si>
  <si>
    <t>KZ-AKM</t>
  </si>
  <si>
    <t>KZ-KZY</t>
  </si>
  <si>
    <t>Kzyl-Orda</t>
  </si>
  <si>
    <t>KZ-SEV</t>
  </si>
  <si>
    <t>Petropavlosk</t>
  </si>
  <si>
    <t>KZ-AKT</t>
  </si>
  <si>
    <t>KZ-ZAP</t>
  </si>
  <si>
    <t>Uralsk</t>
  </si>
  <si>
    <t>KZ-0067</t>
  </si>
  <si>
    <t>Krainiy Airport</t>
  </si>
  <si>
    <t>KZ-BAY</t>
  </si>
  <si>
    <t>Baikonur</t>
  </si>
  <si>
    <t>UAOL</t>
  </si>
  <si>
    <t>BXY</t>
  </si>
  <si>
    <t>63.210773, 45.621994</t>
  </si>
  <si>
    <t>Aksu</t>
  </si>
  <si>
    <t>Zaysan</t>
  </si>
  <si>
    <t>KZ-0082</t>
  </si>
  <si>
    <t>Usharal Airport</t>
  </si>
  <si>
    <t>Usharal</t>
  </si>
  <si>
    <t>UAAL</t>
  </si>
  <si>
    <t>USJ</t>
  </si>
  <si>
    <t>80.830922, 46.190767</t>
  </si>
  <si>
    <t>Semey</t>
  </si>
  <si>
    <t>KZ-ATX</t>
  </si>
  <si>
    <t>Atbasar Airport</t>
  </si>
  <si>
    <t>Atbasar</t>
  </si>
  <si>
    <t>ATX</t>
  </si>
  <si>
    <t>68.36329650878906, 51.85169982910156</t>
  </si>
  <si>
    <t>KZB</t>
  </si>
  <si>
    <t>Zachar Bay Seaplane Base</t>
  </si>
  <si>
    <t>Zachar Bay</t>
  </si>
  <si>
    <t>-153.746052, 57.553001</t>
  </si>
  <si>
    <t>ZER</t>
  </si>
  <si>
    <t>KZF</t>
  </si>
  <si>
    <t>Kaintiba Airport</t>
  </si>
  <si>
    <t>Kaintiba</t>
  </si>
  <si>
    <t>146.033833333, -7.50025</t>
  </si>
  <si>
    <t>KZPH</t>
  </si>
  <si>
    <t>Zephyrhills Municipal Airport</t>
  </si>
  <si>
    <t>ZPH</t>
  </si>
  <si>
    <t>-82.15589904790001, 28.2282009125</t>
  </si>
  <si>
    <t>KZZV</t>
  </si>
  <si>
    <t>Zanesville Municipal Airport</t>
  </si>
  <si>
    <t>ZZV</t>
  </si>
  <si>
    <t>-81.89209747310001, 39.9444007874</t>
  </si>
  <si>
    <t>LA</t>
  </si>
  <si>
    <t>LA-XI</t>
  </si>
  <si>
    <t>LA-PH</t>
  </si>
  <si>
    <t>Pelican Seaplane Base</t>
  </si>
  <si>
    <t>LAC</t>
  </si>
  <si>
    <t>Layang-Layang Airport</t>
  </si>
  <si>
    <t>MY</t>
  </si>
  <si>
    <t>MY-12</t>
  </si>
  <si>
    <t>Spratley Islands</t>
  </si>
  <si>
    <t>113.84400177, 7.37157011032</t>
  </si>
  <si>
    <t>LATI</t>
  </si>
  <si>
    <t>Tirana International Airport Mother Teresa</t>
  </si>
  <si>
    <t>TIA</t>
  </si>
  <si>
    <t>19.7206001282, 41.4146995544</t>
  </si>
  <si>
    <t>LBBG</t>
  </si>
  <si>
    <t>Burgas Airport</t>
  </si>
  <si>
    <t>Burgas</t>
  </si>
  <si>
    <t>BOJ</t>
  </si>
  <si>
    <t>27.515199661254883, 42.56959915161133</t>
  </si>
  <si>
    <t>LBGO</t>
  </si>
  <si>
    <t>Gorna Oryahovitsa Airport</t>
  </si>
  <si>
    <t>Gorna Oryahovitsa</t>
  </si>
  <si>
    <t>25.712900161743164, 43.15140151977539</t>
  </si>
  <si>
    <t>LBH</t>
  </si>
  <si>
    <t>Palm Beach Seaplane Base</t>
  </si>
  <si>
    <t>151.3234, -33.5871</t>
  </si>
  <si>
    <t>LBM</t>
  </si>
  <si>
    <t>Luabo Airport</t>
  </si>
  <si>
    <t>Luabo</t>
  </si>
  <si>
    <t>36.1068, -18.4139</t>
  </si>
  <si>
    <t>LBPD</t>
  </si>
  <si>
    <t>Plovdiv International Airport</t>
  </si>
  <si>
    <t>Plovdiv</t>
  </si>
  <si>
    <t>PDV</t>
  </si>
  <si>
    <t>24.8508, 42.067799</t>
  </si>
  <si>
    <t>LBRS</t>
  </si>
  <si>
    <t>Ruse Airport</t>
  </si>
  <si>
    <t>Ruse</t>
  </si>
  <si>
    <t>ROU</t>
  </si>
  <si>
    <t>26.056699752800004, 43.6948013306</t>
  </si>
  <si>
    <t>Sofia</t>
  </si>
  <si>
    <t>LBSF</t>
  </si>
  <si>
    <t>Sofia Airport</t>
  </si>
  <si>
    <t>SOF</t>
  </si>
  <si>
    <t>23.411436080932617, 42.696693420410156</t>
  </si>
  <si>
    <t>LBSS</t>
  </si>
  <si>
    <t>Silistra Polkovnik Lambrinovo Air Base</t>
  </si>
  <si>
    <t>Silistra</t>
  </si>
  <si>
    <t>SLS</t>
  </si>
  <si>
    <t>27.178801, 44.055199</t>
  </si>
  <si>
    <t>LBSZ</t>
  </si>
  <si>
    <t>Stara Zagora Airport</t>
  </si>
  <si>
    <t>Stara Zagora</t>
  </si>
  <si>
    <t>SZR</t>
  </si>
  <si>
    <t>25.655, 42.3766667</t>
  </si>
  <si>
    <t>LBTG</t>
  </si>
  <si>
    <t>Bukhovtsi Airfield</t>
  </si>
  <si>
    <t>BG-25</t>
  </si>
  <si>
    <t>Targovishte</t>
  </si>
  <si>
    <t>TGV</t>
  </si>
  <si>
    <t>26.700899124099998, 43.3065986633</t>
  </si>
  <si>
    <t>LBWN</t>
  </si>
  <si>
    <t>Varna Airport</t>
  </si>
  <si>
    <t>Varna</t>
  </si>
  <si>
    <t>VAR</t>
  </si>
  <si>
    <t>27.8251, 43.232101</t>
  </si>
  <si>
    <t>LCEN</t>
  </si>
  <si>
    <t>Ercan International Airport</t>
  </si>
  <si>
    <t>ECN</t>
  </si>
  <si>
    <t>33.49610137939453, 35.154701232910156</t>
  </si>
  <si>
    <t>LCLK</t>
  </si>
  <si>
    <t>Larnaca International Airport</t>
  </si>
  <si>
    <t>Larnarca</t>
  </si>
  <si>
    <t>LCA</t>
  </si>
  <si>
    <t>33.624900817871094, 34.875099182128906</t>
  </si>
  <si>
    <t>LCP</t>
  </si>
  <si>
    <t>Loncopue Airport</t>
  </si>
  <si>
    <t>Loncopue</t>
  </si>
  <si>
    <t>-70.643898, -38.081902</t>
  </si>
  <si>
    <t>LCPH</t>
  </si>
  <si>
    <t>Paphos International Airport</t>
  </si>
  <si>
    <t>CY-06</t>
  </si>
  <si>
    <t>Paphos</t>
  </si>
  <si>
    <t>PFO</t>
  </si>
  <si>
    <t>32.48569869995117, 34.71799850463867</t>
  </si>
  <si>
    <t>LCRA</t>
  </si>
  <si>
    <t>RAF Akrotiri</t>
  </si>
  <si>
    <t>Akrotiri</t>
  </si>
  <si>
    <t>AKT</t>
  </si>
  <si>
    <t>32.9879, 34.590401</t>
  </si>
  <si>
    <t>HR-13</t>
  </si>
  <si>
    <t>LDDU</t>
  </si>
  <si>
    <t>Dubrovnik Airport</t>
  </si>
  <si>
    <t>Dubrovnik</t>
  </si>
  <si>
    <t>DBV</t>
  </si>
  <si>
    <t>18.268199920654297, 42.5614013671875</t>
  </si>
  <si>
    <t>LDLO</t>
  </si>
  <si>
    <t>LSZ</t>
  </si>
  <si>
    <t>14.3930997849, 44.5657997131</t>
  </si>
  <si>
    <t>LDOS</t>
  </si>
  <si>
    <t>Osijek Airport</t>
  </si>
  <si>
    <t>Osijek</t>
  </si>
  <si>
    <t>OSI</t>
  </si>
  <si>
    <t>18.810199737548828, 45.46269989013672</t>
  </si>
  <si>
    <t>LDPL</t>
  </si>
  <si>
    <t>Pula Airport</t>
  </si>
  <si>
    <t>HR-18</t>
  </si>
  <si>
    <t>Pula</t>
  </si>
  <si>
    <t>PUY</t>
  </si>
  <si>
    <t>13.922200202941895, 44.89350128173828</t>
  </si>
  <si>
    <t>LDRI</t>
  </si>
  <si>
    <t>Rijeka Airport</t>
  </si>
  <si>
    <t>RJK</t>
  </si>
  <si>
    <t>14.570300102233887, 45.21689987182617</t>
  </si>
  <si>
    <t>LDSB</t>
  </si>
  <si>
    <t>HR-17</t>
  </si>
  <si>
    <t>BWK</t>
  </si>
  <si>
    <t>16.67970085144043, 43.285701751708984</t>
  </si>
  <si>
    <t>LDSP</t>
  </si>
  <si>
    <t>Split Airport</t>
  </si>
  <si>
    <t>SPU</t>
  </si>
  <si>
    <t>16.29800033569336, 43.53889846801758</t>
  </si>
  <si>
    <t>LDW</t>
  </si>
  <si>
    <t>Lansdowne Station</t>
  </si>
  <si>
    <t>126.743, -17.6128</t>
  </si>
  <si>
    <t>LDZA</t>
  </si>
  <si>
    <t>Zagreb Airport</t>
  </si>
  <si>
    <t>HR-21</t>
  </si>
  <si>
    <t>Zagreb</t>
  </si>
  <si>
    <t>ZAG</t>
  </si>
  <si>
    <t>16.0687999725, 45.7429008484</t>
  </si>
  <si>
    <t>LDZD</t>
  </si>
  <si>
    <t>Zadar Airport</t>
  </si>
  <si>
    <t>Zemunik (Zadar)</t>
  </si>
  <si>
    <t>ZAD</t>
  </si>
  <si>
    <t>15.3467, 44.108299</t>
  </si>
  <si>
    <t>Sevilla</t>
  </si>
  <si>
    <t>LEAB</t>
  </si>
  <si>
    <t>Albacete-Los Llanos Airport</t>
  </si>
  <si>
    <t>ABC</t>
  </si>
  <si>
    <t>-1.8635200262099998, 38.9485015869</t>
  </si>
  <si>
    <t>LEAL</t>
  </si>
  <si>
    <t>Alicante International Airport</t>
  </si>
  <si>
    <t>Alicante</t>
  </si>
  <si>
    <t>-0.5581560134887695, 38.28219985961914</t>
  </si>
  <si>
    <t>LEAM</t>
  </si>
  <si>
    <t>LEI</t>
  </si>
  <si>
    <t>-2.3701000213623047, 36.84389877319336</t>
  </si>
  <si>
    <t>LEAS</t>
  </si>
  <si>
    <t>Asturias Airport</t>
  </si>
  <si>
    <t>OVD</t>
  </si>
  <si>
    <t>-6.0346198081970215, 43.5635986328125</t>
  </si>
  <si>
    <t>LEBA</t>
  </si>
  <si>
    <t>ODB</t>
  </si>
  <si>
    <t>-4.848879814147949, 37.84199905395508</t>
  </si>
  <si>
    <t>LEBB</t>
  </si>
  <si>
    <t>Bilbao Airport</t>
  </si>
  <si>
    <t>Bilbao</t>
  </si>
  <si>
    <t>BIO</t>
  </si>
  <si>
    <t>-2.9106099605560303, 43.30110168457031</t>
  </si>
  <si>
    <t>LEBG</t>
  </si>
  <si>
    <t>Burgos Airport</t>
  </si>
  <si>
    <t>Burgos</t>
  </si>
  <si>
    <t>RGS</t>
  </si>
  <si>
    <t>-3.62076, 42.357601</t>
  </si>
  <si>
    <t>LEBL</t>
  </si>
  <si>
    <t>Barcelona International Airport</t>
  </si>
  <si>
    <t>Barcelona</t>
  </si>
  <si>
    <t>BCN</t>
  </si>
  <si>
    <t>2.07846, 41.2971</t>
  </si>
  <si>
    <t>LEBZ</t>
  </si>
  <si>
    <t>Badajoz Airport</t>
  </si>
  <si>
    <t>Badajoz</t>
  </si>
  <si>
    <t>BJZ</t>
  </si>
  <si>
    <t>-6.8213300704956055, 38.891300201416016</t>
  </si>
  <si>
    <t>LECH</t>
  </si>
  <si>
    <t>CDT</t>
  </si>
  <si>
    <t>0.073333, 40.213889</t>
  </si>
  <si>
    <t>LECO</t>
  </si>
  <si>
    <t>Culleredo</t>
  </si>
  <si>
    <t>-8.37726, 43.302101</t>
  </si>
  <si>
    <t>LECU</t>
  </si>
  <si>
    <t>Cuatro Vientos Airport</t>
  </si>
  <si>
    <t>ECV</t>
  </si>
  <si>
    <t>-3.78514, 40.370701</t>
  </si>
  <si>
    <t>LEDA</t>
  </si>
  <si>
    <t>Lleida-Alguaire Airport</t>
  </si>
  <si>
    <t>Lleida</t>
  </si>
  <si>
    <t>0.535023, 41.728185</t>
  </si>
  <si>
    <t>LEGE</t>
  </si>
  <si>
    <t>Girona Airport</t>
  </si>
  <si>
    <t>Girona</t>
  </si>
  <si>
    <t>GRO</t>
  </si>
  <si>
    <t>2.7605500221, 41.901000977</t>
  </si>
  <si>
    <t>LEGR</t>
  </si>
  <si>
    <t>Federico Garcia Lorca Airport</t>
  </si>
  <si>
    <t>Granada</t>
  </si>
  <si>
    <t>GRX</t>
  </si>
  <si>
    <t>-3.777359962463379, 37.18870162963867</t>
  </si>
  <si>
    <t>Guadalupe</t>
  </si>
  <si>
    <t>LEHC</t>
  </si>
  <si>
    <t>Huesca/Pirineos Airport</t>
  </si>
  <si>
    <t>HSK</t>
  </si>
  <si>
    <t>-0.316666990519, 42.0760993958</t>
  </si>
  <si>
    <t>LEIB</t>
  </si>
  <si>
    <t>Ibiza Airport</t>
  </si>
  <si>
    <t>Ibiza</t>
  </si>
  <si>
    <t>IBZ</t>
  </si>
  <si>
    <t>1.3731199502899998, 38.872898101800004</t>
  </si>
  <si>
    <t>LEJR</t>
  </si>
  <si>
    <t>Jerez Airport</t>
  </si>
  <si>
    <t>Jerez de la Forntera</t>
  </si>
  <si>
    <t>XRY</t>
  </si>
  <si>
    <t>-6.060110092163086, 36.744598388671875</t>
  </si>
  <si>
    <t>LELC</t>
  </si>
  <si>
    <t>San Javier Airport</t>
  </si>
  <si>
    <t>MJV</t>
  </si>
  <si>
    <t>-0.8123890161514282, 37.775001525878906</t>
  </si>
  <si>
    <t>Linares</t>
  </si>
  <si>
    <t>LELL</t>
  </si>
  <si>
    <t>Sabadell Airport</t>
  </si>
  <si>
    <t>QSA</t>
  </si>
  <si>
    <t>2.1050798892974854, 41.52090072631836</t>
  </si>
  <si>
    <t>LELN</t>
  </si>
  <si>
    <t>Leon Airport</t>
  </si>
  <si>
    <t>-5.65556001663208, 42.5890007019043</t>
  </si>
  <si>
    <t>LELO</t>
  </si>
  <si>
    <t>LERJ</t>
  </si>
  <si>
    <t>RJL</t>
  </si>
  <si>
    <t>-2.32223510742, 42.4609534888</t>
  </si>
  <si>
    <t>LEMD</t>
  </si>
  <si>
    <t>-3.56264, 40.471926</t>
  </si>
  <si>
    <t>LEMG</t>
  </si>
  <si>
    <t>-4.499110221862793, 36.67490005493164</t>
  </si>
  <si>
    <t>LEMH</t>
  </si>
  <si>
    <t>Menorca Airport</t>
  </si>
  <si>
    <t>Menorca Island</t>
  </si>
  <si>
    <t>MAH</t>
  </si>
  <si>
    <t>4.218649864196777, 39.86259841918945</t>
  </si>
  <si>
    <t>LEMO</t>
  </si>
  <si>
    <t>Moron Air Base</t>
  </si>
  <si>
    <t>OZP</t>
  </si>
  <si>
    <t>-5.615940093994141, 37.17490005493164</t>
  </si>
  <si>
    <t>Lekoni Airport</t>
  </si>
  <si>
    <t>Lekoni</t>
  </si>
  <si>
    <t>14.2878, -1.5724</t>
  </si>
  <si>
    <t>LEPA</t>
  </si>
  <si>
    <t>Palma De Mallorca Airport</t>
  </si>
  <si>
    <t>Palma De Mallorca</t>
  </si>
  <si>
    <t>PMI</t>
  </si>
  <si>
    <t>2.73881006241, 39.551700592</t>
  </si>
  <si>
    <t>Cuenca</t>
  </si>
  <si>
    <t>LEPP</t>
  </si>
  <si>
    <t>Pamplona Airport</t>
  </si>
  <si>
    <t>Pamplona</t>
  </si>
  <si>
    <t>-1.6463299989700317, 42.77000045776367</t>
  </si>
  <si>
    <t>Reus</t>
  </si>
  <si>
    <t>LERL</t>
  </si>
  <si>
    <t>Ciudad Real Central Airport</t>
  </si>
  <si>
    <t>Ciudad Real</t>
  </si>
  <si>
    <t>-3.97, 38.8563888889</t>
  </si>
  <si>
    <t>LERS</t>
  </si>
  <si>
    <t>Reus Air Base</t>
  </si>
  <si>
    <t>REU</t>
  </si>
  <si>
    <t>1.1671700477600098, 41.14739990234375</t>
  </si>
  <si>
    <t>LERT</t>
  </si>
  <si>
    <t>Rota Naval Station Airport</t>
  </si>
  <si>
    <t>Rota</t>
  </si>
  <si>
    <t>ROZ</t>
  </si>
  <si>
    <t>-6.34946012497, 36.645198822</t>
  </si>
  <si>
    <t>LESA</t>
  </si>
  <si>
    <t>Salamanca Airport</t>
  </si>
  <si>
    <t>SLM</t>
  </si>
  <si>
    <t>-5.501989841461182, 40.95209884643555</t>
  </si>
  <si>
    <t>San Luis Airport</t>
  </si>
  <si>
    <t>LESO</t>
  </si>
  <si>
    <t>San Sebastian Airport</t>
  </si>
  <si>
    <t>Hondarribia</t>
  </si>
  <si>
    <t>EAS</t>
  </si>
  <si>
    <t>-1.7906099557876587, 43.35649871826172</t>
  </si>
  <si>
    <t>LEST</t>
  </si>
  <si>
    <t>Santiago de Compostela Airport</t>
  </si>
  <si>
    <t>Santiago de Compostela</t>
  </si>
  <si>
    <t>SCQ</t>
  </si>
  <si>
    <t>-8.415140151977539, 42.89630126953125</t>
  </si>
  <si>
    <t>LESU</t>
  </si>
  <si>
    <t>Pirineus - la Seu d'Urgel Airport</t>
  </si>
  <si>
    <t>La Seu d'Urgell Pyrenees and Andorra</t>
  </si>
  <si>
    <t>LEU</t>
  </si>
  <si>
    <t>1.40917, 42.3386</t>
  </si>
  <si>
    <t>Valladolid</t>
  </si>
  <si>
    <t>LETL</t>
  </si>
  <si>
    <t>Teruel Airport</t>
  </si>
  <si>
    <t>Teruel</t>
  </si>
  <si>
    <t>-1.2183, 40.403</t>
  </si>
  <si>
    <t>LETO</t>
  </si>
  <si>
    <t>TOJ</t>
  </si>
  <si>
    <t>-3.4458699226379395, 40.496700286865234</t>
  </si>
  <si>
    <t>LEVC</t>
  </si>
  <si>
    <t>Valencia Airport</t>
  </si>
  <si>
    <t>VLC</t>
  </si>
  <si>
    <t>-0.481625, 39.4893</t>
  </si>
  <si>
    <t>LEVD</t>
  </si>
  <si>
    <t>Valladolid Airport</t>
  </si>
  <si>
    <t>-4.85194015503, 41.7061004639</t>
  </si>
  <si>
    <t>LEVT</t>
  </si>
  <si>
    <t>Vitoria/Foronda Airport</t>
  </si>
  <si>
    <t>Alava</t>
  </si>
  <si>
    <t>VIT</t>
  </si>
  <si>
    <t>-2.7244699001312256, 42.8828010559082</t>
  </si>
  <si>
    <t>LEVX</t>
  </si>
  <si>
    <t>Vigo Airport</t>
  </si>
  <si>
    <t>Vigo</t>
  </si>
  <si>
    <t>VGO</t>
  </si>
  <si>
    <t>-8.62677001953125, 42.2318000793457</t>
  </si>
  <si>
    <t>LEXJ</t>
  </si>
  <si>
    <t>Santander Airport</t>
  </si>
  <si>
    <t>Santander</t>
  </si>
  <si>
    <t>SDR</t>
  </si>
  <si>
    <t>-3.82000994682312, 43.427101135253906</t>
  </si>
  <si>
    <t>LEZG</t>
  </si>
  <si>
    <t>Zaragoza Air Base</t>
  </si>
  <si>
    <t>ZAZ</t>
  </si>
  <si>
    <t>-1.0415500402450562, 41.66619873046875</t>
  </si>
  <si>
    <t>LEZL</t>
  </si>
  <si>
    <t>Sevilla Airport</t>
  </si>
  <si>
    <t>SVQ</t>
  </si>
  <si>
    <t>-5.8931097984313965, 37.417999267578125</t>
  </si>
  <si>
    <t>LFAB</t>
  </si>
  <si>
    <t>St Aubin Airport</t>
  </si>
  <si>
    <t>Dieppe</t>
  </si>
  <si>
    <t>DPE</t>
  </si>
  <si>
    <t>1.085279941558838, 49.88249969482422</t>
  </si>
  <si>
    <t>LFAC</t>
  </si>
  <si>
    <t>Calais-Dunkerque Airport</t>
  </si>
  <si>
    <t>Calais/Dunkerque</t>
  </si>
  <si>
    <t>1.954759955406189, 50.962100982666016</t>
  </si>
  <si>
    <t>LFAQ</t>
  </si>
  <si>
    <t>Albert-Bray Airport</t>
  </si>
  <si>
    <t>Albert/Bray</t>
  </si>
  <si>
    <t>BYF</t>
  </si>
  <si>
    <t>2.69765996933, 49.9715003967</t>
  </si>
  <si>
    <t>LFAT</t>
  </si>
  <si>
    <t>Le Touquet-Paris-Plage</t>
  </si>
  <si>
    <t>LTQ</t>
  </si>
  <si>
    <t>1.6205899715423584, 50.517398834228516</t>
  </si>
  <si>
    <t>LFAV</t>
  </si>
  <si>
    <t>Valenciennes-Denain Airport</t>
  </si>
  <si>
    <t>Valenciennes/Denain</t>
  </si>
  <si>
    <t>XVS</t>
  </si>
  <si>
    <t>3.46126, 50.325802</t>
  </si>
  <si>
    <t>LFBA</t>
  </si>
  <si>
    <t>Agen-La Garenne Airport</t>
  </si>
  <si>
    <t>Agen/La Garenne</t>
  </si>
  <si>
    <t>AGF</t>
  </si>
  <si>
    <t>0.5905560255050659, 44.17470169067383</t>
  </si>
  <si>
    <t>LFBD</t>
  </si>
  <si>
    <t>BOD</t>
  </si>
  <si>
    <t>-0.715556025505, 44.828300476100004</t>
  </si>
  <si>
    <t>LFBE</t>
  </si>
  <si>
    <t>EGC</t>
  </si>
  <si>
    <t>0.5186110138893127, 44.82529830932617</t>
  </si>
  <si>
    <t>LFBG</t>
  </si>
  <si>
    <t>CNG</t>
  </si>
  <si>
    <t>-0.3174999952316284, 45.65829849243164</t>
  </si>
  <si>
    <t>LFBH</t>
  </si>
  <si>
    <t>LRH</t>
  </si>
  <si>
    <t>-1.1952799558639526, 46.17919921875</t>
  </si>
  <si>
    <t>LFBI</t>
  </si>
  <si>
    <t>Poitiers-Biard Airport</t>
  </si>
  <si>
    <t>Poitiers/Biard</t>
  </si>
  <si>
    <t>PIS</t>
  </si>
  <si>
    <t>0.30666598677635193, 46.58769989013672</t>
  </si>
  <si>
    <t>LFBK</t>
  </si>
  <si>
    <t>MCU</t>
  </si>
  <si>
    <t>2.363960027694702, 46.222599029541016</t>
  </si>
  <si>
    <t>LFBL</t>
  </si>
  <si>
    <t>Limoges Airport</t>
  </si>
  <si>
    <t>Limoges/Bellegarde</t>
  </si>
  <si>
    <t>LIG</t>
  </si>
  <si>
    <t>1.1794400215148926, 45.86280059814453</t>
  </si>
  <si>
    <t>LFBN</t>
  </si>
  <si>
    <t>NIT</t>
  </si>
  <si>
    <t>-0.394529, 46.313477</t>
  </si>
  <si>
    <t>LFBO</t>
  </si>
  <si>
    <t>Toulouse-Blagnac Airport</t>
  </si>
  <si>
    <t>Toulouse/Blagnac</t>
  </si>
  <si>
    <t>1.36382, 43.629101</t>
  </si>
  <si>
    <t>LFBP</t>
  </si>
  <si>
    <t>PUF</t>
  </si>
  <si>
    <t>-0.41861099004745483, 43.380001068115234</t>
  </si>
  <si>
    <t>LFBT</t>
  </si>
  <si>
    <t>LDE</t>
  </si>
  <si>
    <t>-0.006438999902456999, 43.1786994934082</t>
  </si>
  <si>
    <t>LFBU</t>
  </si>
  <si>
    <t>0.22145600616931915, 45.72919845581055</t>
  </si>
  <si>
    <t>LFBX</t>
  </si>
  <si>
    <t>PGX</t>
  </si>
  <si>
    <t>0.815555989742279, 45.19810104370117</t>
  </si>
  <si>
    <t>LFBY</t>
  </si>
  <si>
    <t>Dax Seyresse Airport</t>
  </si>
  <si>
    <t>XDA</t>
  </si>
  <si>
    <t>-1.0688899755477905, 43.68920135498047</t>
  </si>
  <si>
    <t>LFBZ</t>
  </si>
  <si>
    <t>Biarritz-Anglet-Bayonne Airport</t>
  </si>
  <si>
    <t>Biarritz/Anglet/Bayonne</t>
  </si>
  <si>
    <t>BIQ</t>
  </si>
  <si>
    <t>-1.5311111, 43.4683333</t>
  </si>
  <si>
    <t>LFCC</t>
  </si>
  <si>
    <t>Cahors-Lalbenque Airport</t>
  </si>
  <si>
    <t>Cahors/Lalbenque</t>
  </si>
  <si>
    <t>ZAO</t>
  </si>
  <si>
    <t>1.4752800464630127, 44.35139846801758</t>
  </si>
  <si>
    <t>LFCI</t>
  </si>
  <si>
    <t>2.1130599975585938, 43.91389846801758</t>
  </si>
  <si>
    <t>LFCK</t>
  </si>
  <si>
    <t>Castres-Mazamet Airport</t>
  </si>
  <si>
    <t>Castres/Mazamet</t>
  </si>
  <si>
    <t>2.289180040359497, 43.55630111694336</t>
  </si>
  <si>
    <t>LFCR</t>
  </si>
  <si>
    <t>Rodez-Marcillac Airport</t>
  </si>
  <si>
    <t>Rodez/Marcillac</t>
  </si>
  <si>
    <t>RDZ</t>
  </si>
  <si>
    <t>2.4826700687408447, 44.407901763916016</t>
  </si>
  <si>
    <t>LFCY</t>
  </si>
  <si>
    <t>-0.9725000262260437, 45.62810134887695</t>
  </si>
  <si>
    <t>LFDN</t>
  </si>
  <si>
    <t>Rochefort-Saint-Agnant (BA 721) Airport</t>
  </si>
  <si>
    <t>Rochefort/Saint-Agnant</t>
  </si>
  <si>
    <t>RCO</t>
  </si>
  <si>
    <t>-0.9830560088157654, 45.88779830932617</t>
  </si>
  <si>
    <t>LFEY</t>
  </si>
  <si>
    <t>IDY</t>
  </si>
  <si>
    <t>-2.3911099433898926, 46.71860122680664</t>
  </si>
  <si>
    <t>LFGA</t>
  </si>
  <si>
    <t>Colmar-Houssen Airport</t>
  </si>
  <si>
    <t>Colmar/Houssen</t>
  </si>
  <si>
    <t>7.359010219573975, 48.109901428222656</t>
  </si>
  <si>
    <t>LFGJ</t>
  </si>
  <si>
    <t>Dole-Tavaux Airport</t>
  </si>
  <si>
    <t>Dole/Tavaux</t>
  </si>
  <si>
    <t>DLE</t>
  </si>
  <si>
    <t>5.435063, 47.042686</t>
  </si>
  <si>
    <t>LFHM</t>
  </si>
  <si>
    <t>MVV</t>
  </si>
  <si>
    <t>6.649406, 45.823005</t>
  </si>
  <si>
    <t>LFHO</t>
  </si>
  <si>
    <t>OBS</t>
  </si>
  <si>
    <t>4.372192, 44.544203</t>
  </si>
  <si>
    <t>LFHP</t>
  </si>
  <si>
    <t>Le Puy-Loudes Airport</t>
  </si>
  <si>
    <t>Le Puy/Loudes</t>
  </si>
  <si>
    <t>LPY</t>
  </si>
  <si>
    <t>3.762890100479126, 45.0806999206543</t>
  </si>
  <si>
    <t>LFHU</t>
  </si>
  <si>
    <t>Altiport L'Alpe d'Huez - Henri GIRAUD</t>
  </si>
  <si>
    <t>L'Alpe d'Huez</t>
  </si>
  <si>
    <t>AHZ</t>
  </si>
  <si>
    <t>6.08472, 45.088299</t>
  </si>
  <si>
    <t>LFJL</t>
  </si>
  <si>
    <t>Metz-Nancy-Lorraine Airport</t>
  </si>
  <si>
    <t>Metz / Nancy</t>
  </si>
  <si>
    <t>ETZ</t>
  </si>
  <si>
    <t>6.25131988525, 48.9821014404</t>
  </si>
  <si>
    <t>LFJR</t>
  </si>
  <si>
    <t>Angers-Loire Airport</t>
  </si>
  <si>
    <t>-0.312222, 47.560299</t>
  </si>
  <si>
    <t>LFKB</t>
  </si>
  <si>
    <t>Bastia-Poretta Airport</t>
  </si>
  <si>
    <t>Bastia/Poretta</t>
  </si>
  <si>
    <t>BIA</t>
  </si>
  <si>
    <t>9.48373031616211, 42.55270004272461</t>
  </si>
  <si>
    <t>LFKC</t>
  </si>
  <si>
    <t>Calvi-Sainte-Catherine Airport</t>
  </si>
  <si>
    <t>Calvi/Sainte-Catherine</t>
  </si>
  <si>
    <t>CLY</t>
  </si>
  <si>
    <t>8.7930556, 42.5244444</t>
  </si>
  <si>
    <t>LFKF</t>
  </si>
  <si>
    <t>Figari Sud-Corse Airport</t>
  </si>
  <si>
    <t>Figari Sud-Corse</t>
  </si>
  <si>
    <t>FSC</t>
  </si>
  <si>
    <t>9.097780227661133, 41.5005989074707</t>
  </si>
  <si>
    <t>LFKJ</t>
  </si>
  <si>
    <t>8.8029203414917, 41.92359924316406</t>
  </si>
  <si>
    <t>LFKO</t>
  </si>
  <si>
    <t>Propriano Airport</t>
  </si>
  <si>
    <t>Propriano</t>
  </si>
  <si>
    <t>PRP</t>
  </si>
  <si>
    <t>8.889749526977539, 41.66059875488281</t>
  </si>
  <si>
    <t>LFKS</t>
  </si>
  <si>
    <t>Solenzara (BA 126) Air Base</t>
  </si>
  <si>
    <t>Solenzara</t>
  </si>
  <si>
    <t>SOZ</t>
  </si>
  <si>
    <t>9.406000137329102, 41.924400329589844</t>
  </si>
  <si>
    <t>LFKX</t>
  </si>
  <si>
    <t>MFX</t>
  </si>
  <si>
    <t>6.577942, 45.407003</t>
  </si>
  <si>
    <t>LFLA</t>
  </si>
  <si>
    <t>Auxerre-Branches Airport</t>
  </si>
  <si>
    <t>Auxerre/Branches</t>
  </si>
  <si>
    <t>AUF</t>
  </si>
  <si>
    <t>3.497109889984131, 47.85020065307617</t>
  </si>
  <si>
    <t>LFLB</t>
  </si>
  <si>
    <t>CMF</t>
  </si>
  <si>
    <t>5.880229949951172, 45.638099670410156</t>
  </si>
  <si>
    <t>LFLC</t>
  </si>
  <si>
    <t>Clermont-Ferrand Auvergne Airport</t>
  </si>
  <si>
    <t>Clermont-Ferrand/Auvergne</t>
  </si>
  <si>
    <t>3.1691699028, 45.7867012024</t>
  </si>
  <si>
    <t>LFLD</t>
  </si>
  <si>
    <t>Bourges Airport</t>
  </si>
  <si>
    <t>BOU</t>
  </si>
  <si>
    <t>2.3702800273895264, 47.058101654052734</t>
  </si>
  <si>
    <t>LFLI</t>
  </si>
  <si>
    <t>Annemasse Airport</t>
  </si>
  <si>
    <t>Annemasse</t>
  </si>
  <si>
    <t>QNJ</t>
  </si>
  <si>
    <t>6.268390178680001, 46.1920013428</t>
  </si>
  <si>
    <t>LFLJ</t>
  </si>
  <si>
    <t>Courchevel Airport</t>
  </si>
  <si>
    <t>CVF</t>
  </si>
  <si>
    <t>6.63472, 45.396702</t>
  </si>
  <si>
    <t>LFLL</t>
  </si>
  <si>
    <t>LYS</t>
  </si>
  <si>
    <t>5.081111, 45.725556</t>
  </si>
  <si>
    <t>LFLN</t>
  </si>
  <si>
    <t>Saint-Yan Airport</t>
  </si>
  <si>
    <t>Saint-Yan</t>
  </si>
  <si>
    <t>SYT</t>
  </si>
  <si>
    <t>4.0132598876953125, 46.412498474121094</t>
  </si>
  <si>
    <t>LFLO</t>
  </si>
  <si>
    <t>Roanne-Renaison Airport</t>
  </si>
  <si>
    <t>Roanne/Renaison</t>
  </si>
  <si>
    <t>RNE</t>
  </si>
  <si>
    <t>4.001389980316162, 46.05830001831055</t>
  </si>
  <si>
    <t>LFLP</t>
  </si>
  <si>
    <t>Annecy-Haute-Savoie-Mont Blanc Airport</t>
  </si>
  <si>
    <t>Annecy/Meythet</t>
  </si>
  <si>
    <t>NCY</t>
  </si>
  <si>
    <t>6.1063889, 45.9308333</t>
  </si>
  <si>
    <t>LFLS</t>
  </si>
  <si>
    <t>5.32937, 45.3629</t>
  </si>
  <si>
    <t>LFLU</t>
  </si>
  <si>
    <t>Valence-Chabeuil Airport</t>
  </si>
  <si>
    <t>Valence/Chabeuil</t>
  </si>
  <si>
    <t>VAF</t>
  </si>
  <si>
    <t>4.9699, 44.9216</t>
  </si>
  <si>
    <t>LFLV</t>
  </si>
  <si>
    <t>Vichy-Charmeil Airport</t>
  </si>
  <si>
    <t>Vichy/Charmeil</t>
  </si>
  <si>
    <t>VHY</t>
  </si>
  <si>
    <t>3.4037399291992188, 46.169700622558594</t>
  </si>
  <si>
    <t>LFLW</t>
  </si>
  <si>
    <t>Aurillac Airport</t>
  </si>
  <si>
    <t>Aurillac</t>
  </si>
  <si>
    <t>AUR</t>
  </si>
  <si>
    <t>2.4219400882720947, 44.89139938354492</t>
  </si>
  <si>
    <t>LFLX</t>
  </si>
  <si>
    <t>1.721111, 46.860278</t>
  </si>
  <si>
    <t>LFLY</t>
  </si>
  <si>
    <t>Lyon-Bron Airport</t>
  </si>
  <si>
    <t>Lyon/Bron</t>
  </si>
  <si>
    <t>LYN</t>
  </si>
  <si>
    <t>4.944270133972168, 45.72719955444336</t>
  </si>
  <si>
    <t>LFMD</t>
  </si>
  <si>
    <t>Cannes-Mandelieu Airport</t>
  </si>
  <si>
    <t>Cannes/Mandelieu</t>
  </si>
  <si>
    <t>CEQ</t>
  </si>
  <si>
    <t>6.95348, 43.542</t>
  </si>
  <si>
    <t>LFMH</t>
  </si>
  <si>
    <t>EBU</t>
  </si>
  <si>
    <t>4.296390056610107, 45.54059982299805</t>
  </si>
  <si>
    <t>LFMK</t>
  </si>
  <si>
    <t>Carcassonne Airport</t>
  </si>
  <si>
    <t>Carcassonne/Salvaza</t>
  </si>
  <si>
    <t>CCF</t>
  </si>
  <si>
    <t>2.3063199520111084, 43.215999603271484</t>
  </si>
  <si>
    <t>LFML</t>
  </si>
  <si>
    <t>Marseille Provence Airport</t>
  </si>
  <si>
    <t>5.22142410278, 43.439271922</t>
  </si>
  <si>
    <t>LFMN</t>
  </si>
  <si>
    <t>NCE</t>
  </si>
  <si>
    <t>7.215869903560001, 43.6584014893</t>
  </si>
  <si>
    <t>LFMO</t>
  </si>
  <si>
    <t>Orange-Caritat (BA 115) Air Base</t>
  </si>
  <si>
    <t>Orange/Caritat</t>
  </si>
  <si>
    <t>XOG</t>
  </si>
  <si>
    <t>4.866720199584961, 44.140499114990234</t>
  </si>
  <si>
    <t>LFMP</t>
  </si>
  <si>
    <t>Perpignan/Rivesaltes</t>
  </si>
  <si>
    <t>PGF</t>
  </si>
  <si>
    <t>2.8706700801849365, 42.74039840698242</t>
  </si>
  <si>
    <t>LFMQ</t>
  </si>
  <si>
    <t>Le Castellet Airport</t>
  </si>
  <si>
    <t>Le Castellet</t>
  </si>
  <si>
    <t>CTT</t>
  </si>
  <si>
    <t>5.785190105438232, 43.252498626708984</t>
  </si>
  <si>
    <t>LFMR</t>
  </si>
  <si>
    <t>Barcelonnette - Saint-Pons Airport</t>
  </si>
  <si>
    <t>6.609186, 44.387198</t>
  </si>
  <si>
    <t>LFMT</t>
  </si>
  <si>
    <t>MPL</t>
  </si>
  <si>
    <t>3.96301007270813, 43.57619857788086</t>
  </si>
  <si>
    <t>LFMU</t>
  </si>
  <si>
    <t>BZR</t>
  </si>
  <si>
    <t>3.3538999557495117, 43.32350158691406</t>
  </si>
  <si>
    <t>LFMV</t>
  </si>
  <si>
    <t>Avignon-Caumont Airport</t>
  </si>
  <si>
    <t>Avignon/Caumont</t>
  </si>
  <si>
    <t>AVN</t>
  </si>
  <si>
    <t>4.901830196380615, 43.90729904174805</t>
  </si>
  <si>
    <t>LFNA</t>
  </si>
  <si>
    <t>Gap - Tallard Airfield</t>
  </si>
  <si>
    <t>GAT</t>
  </si>
  <si>
    <t>6.03778, 44.455002</t>
  </si>
  <si>
    <t>LFNB</t>
  </si>
  <si>
    <t>Mende-Brenoux Airfield</t>
  </si>
  <si>
    <t>3.53282, 44.502102</t>
  </si>
  <si>
    <t>LFNC</t>
  </si>
  <si>
    <t>Mende</t>
  </si>
  <si>
    <t>SCP</t>
  </si>
  <si>
    <t>6.60028, 44.701698</t>
  </si>
  <si>
    <t>LFOB</t>
  </si>
  <si>
    <t>BVA</t>
  </si>
  <si>
    <t>2.1127800941467285, 49.45439910888672</t>
  </si>
  <si>
    <t>LFOE</t>
  </si>
  <si>
    <t>EVX</t>
  </si>
  <si>
    <t>1.2198599576950073, 49.02870178222656</t>
  </si>
  <si>
    <t>LFOH</t>
  </si>
  <si>
    <t>Le Havre Octeville Airport</t>
  </si>
  <si>
    <t>Le Havre/Octeville</t>
  </si>
  <si>
    <t>LEH</t>
  </si>
  <si>
    <t>0.08805599808692932, 49.53390121459961</t>
  </si>
  <si>
    <t>LFOJ</t>
  </si>
  <si>
    <t>1.7605600357100002, 47.9878005981</t>
  </si>
  <si>
    <t>LFOK</t>
  </si>
  <si>
    <t>Vatry</t>
  </si>
  <si>
    <t>XCR</t>
  </si>
  <si>
    <t>4.206111111, 48.7733333333</t>
  </si>
  <si>
    <t>LFOO</t>
  </si>
  <si>
    <t>Les Sables-d'Olonne Talmont Airport</t>
  </si>
  <si>
    <t>Les Sables-d'Olonne</t>
  </si>
  <si>
    <t>LSO</t>
  </si>
  <si>
    <t>-1.7227799892425537, 46.476898193359375</t>
  </si>
  <si>
    <t>LFOP</t>
  </si>
  <si>
    <t>Rouen Airport</t>
  </si>
  <si>
    <t>1.1748000383377075, 49.38420104980469</t>
  </si>
  <si>
    <t>LFOT</t>
  </si>
  <si>
    <t>Tours-Val-de-Loire Airport</t>
  </si>
  <si>
    <t>Tours/Val de Loire (Loire Valley)</t>
  </si>
  <si>
    <t>TUF</t>
  </si>
  <si>
    <t>0.727605998516, 47.4322013855</t>
  </si>
  <si>
    <t>LFOU</t>
  </si>
  <si>
    <t>Cholet Le Pontreau Airport</t>
  </si>
  <si>
    <t>Cholet/Le Pontreau</t>
  </si>
  <si>
    <t>CET</t>
  </si>
  <si>
    <t>-0.8770639896392822, 47.08209991455078</t>
  </si>
  <si>
    <t>LFOV</t>
  </si>
  <si>
    <t>Laval-Entrammes Airport</t>
  </si>
  <si>
    <t>Laval/Entrammes</t>
  </si>
  <si>
    <t>LVA</t>
  </si>
  <si>
    <t>-0.7429860234260559, 48.03139877319336</t>
  </si>
  <si>
    <t>LFPB</t>
  </si>
  <si>
    <t>Paris-Le Bourget Airport</t>
  </si>
  <si>
    <t>LBG</t>
  </si>
  <si>
    <t>2.441390037536621, 48.969398498535156</t>
  </si>
  <si>
    <t>LFPC</t>
  </si>
  <si>
    <t>Creil Air Base</t>
  </si>
  <si>
    <t>CSF</t>
  </si>
  <si>
    <t>2.5191400051116943, 49.253501892089844</t>
  </si>
  <si>
    <t>LFPG</t>
  </si>
  <si>
    <t>Charles de Gaulle International Airport</t>
  </si>
  <si>
    <t>CDG</t>
  </si>
  <si>
    <t>2.55, 49.012798</t>
  </si>
  <si>
    <t>LFPI</t>
  </si>
  <si>
    <t>Paris Issy-les-Moulineaux Heliport</t>
  </si>
  <si>
    <t>Issy-les-Moulineaux</t>
  </si>
  <si>
    <t>JDP</t>
  </si>
  <si>
    <t>2.272779941558838, 48.83330154418945</t>
  </si>
  <si>
    <t>LFPN</t>
  </si>
  <si>
    <t>Toussus-le-Noble Airport</t>
  </si>
  <si>
    <t>Toussus-le-Noble</t>
  </si>
  <si>
    <t>TNF</t>
  </si>
  <si>
    <t>2.1061899662017822, 48.75189971923828</t>
  </si>
  <si>
    <t>LFPO</t>
  </si>
  <si>
    <t>Paris-Orly Airport</t>
  </si>
  <si>
    <t>ORY</t>
  </si>
  <si>
    <t>2.3794444, 48.7233333</t>
  </si>
  <si>
    <t>LFPT</t>
  </si>
  <si>
    <t>Cormeilles-en-Vexin</t>
  </si>
  <si>
    <t>POX</t>
  </si>
  <si>
    <t>2.040833, 49.096667</t>
  </si>
  <si>
    <t>LFPV</t>
  </si>
  <si>
    <t>VIY</t>
  </si>
  <si>
    <t>2.1916667, 48.7741667</t>
  </si>
  <si>
    <t>LFQ</t>
  </si>
  <si>
    <t>Linfen</t>
  </si>
  <si>
    <t>LFQG</t>
  </si>
  <si>
    <t>Nevers-Fourchambault Airport</t>
  </si>
  <si>
    <t>Nevers/Fourchambault</t>
  </si>
  <si>
    <t>NVS</t>
  </si>
  <si>
    <t>3.1133298873901367, 47.002601623535156</t>
  </si>
  <si>
    <t>LFQJ</t>
  </si>
  <si>
    <t>XME</t>
  </si>
  <si>
    <t>4.033120155334473, 50.31050109863281</t>
  </si>
  <si>
    <t>LFQQ</t>
  </si>
  <si>
    <t>Lille-Lesquin Airport</t>
  </si>
  <si>
    <t>Lille/Lesquin</t>
  </si>
  <si>
    <t>LIL</t>
  </si>
  <si>
    <t>3.086886, 50.563332</t>
  </si>
  <si>
    <t>LFQT</t>
  </si>
  <si>
    <t>Merville-Calonne Airport</t>
  </si>
  <si>
    <t>Merville/Calonne</t>
  </si>
  <si>
    <t>HZB</t>
  </si>
  <si>
    <t>2.642240047454834, 50.61840057373047</t>
  </si>
  <si>
    <t>LFQV</t>
  </si>
  <si>
    <t>XCZ</t>
  </si>
  <si>
    <t>4.647079944610596, 49.78390121459961</t>
  </si>
  <si>
    <t>LFRB</t>
  </si>
  <si>
    <t>Brest Bretagne Airport</t>
  </si>
  <si>
    <t>Brest/Guipavas</t>
  </si>
  <si>
    <t>BES</t>
  </si>
  <si>
    <t>-4.418540000915527, 48.447898864746094</t>
  </si>
  <si>
    <t>LFRC</t>
  </si>
  <si>
    <t>Cherbourg-Maupertus Airport</t>
  </si>
  <si>
    <t>Cherbourg/Maupertus</t>
  </si>
  <si>
    <t>-1.4702800512313843, 49.65010070800781</t>
  </si>
  <si>
    <t>LFRD</t>
  </si>
  <si>
    <t>Dinard-Pleurtuit-Saint-Malo Airport</t>
  </si>
  <si>
    <t>Dinard/Pleurtuit/Saint-Malo</t>
  </si>
  <si>
    <t>DNR</t>
  </si>
  <si>
    <t>-2.0799601078033447, 48.58769989013672</t>
  </si>
  <si>
    <t>LFRE</t>
  </si>
  <si>
    <t>La Baule-Escoublac Airport</t>
  </si>
  <si>
    <t>La Baule-Escoublac</t>
  </si>
  <si>
    <t>LBY</t>
  </si>
  <si>
    <t>-2.3463900089263916, 47.289398193359375</t>
  </si>
  <si>
    <t>LFRF</t>
  </si>
  <si>
    <t>GFR</t>
  </si>
  <si>
    <t>-1.564170002937317, 48.88309860229492</t>
  </si>
  <si>
    <t>LFRG</t>
  </si>
  <si>
    <t>Deauville-Saint-Gatien Airport</t>
  </si>
  <si>
    <t>Deauville</t>
  </si>
  <si>
    <t>DOL</t>
  </si>
  <si>
    <t>0.154305994511, 49.3652992249</t>
  </si>
  <si>
    <t>LFRH</t>
  </si>
  <si>
    <t>Lorient South Brittany (Bretagne Sud) Airport</t>
  </si>
  <si>
    <t>-3.440000057220459, 47.76060104370117</t>
  </si>
  <si>
    <t>LFRI</t>
  </si>
  <si>
    <t>La Roche-sur-Yon Airport</t>
  </si>
  <si>
    <t>La Roche-sur-Yon/Les Ajoncs</t>
  </si>
  <si>
    <t>EDM</t>
  </si>
  <si>
    <t>-1.3786300420761108, 46.701900482177734</t>
  </si>
  <si>
    <t>LFRJ</t>
  </si>
  <si>
    <t>Landivisiau Air Base</t>
  </si>
  <si>
    <t>Landivisiau</t>
  </si>
  <si>
    <t>LDV</t>
  </si>
  <si>
    <t>-4.151639938354492, 48.53030014038086</t>
  </si>
  <si>
    <t>LFRK</t>
  </si>
  <si>
    <t>Caen-Carpiquet Airport</t>
  </si>
  <si>
    <t>Caen/Carpiquet</t>
  </si>
  <si>
    <t>CFR</t>
  </si>
  <si>
    <t>-0.44999998807907104, 49.173301696777344</t>
  </si>
  <si>
    <t>LFRM</t>
  </si>
  <si>
    <t>Le Mans-Arnage Airport</t>
  </si>
  <si>
    <t>Le Mans/Arnage</t>
  </si>
  <si>
    <t>LME</t>
  </si>
  <si>
    <t>0.20166699588298798, 47.94860076904297</t>
  </si>
  <si>
    <t>LFRN</t>
  </si>
  <si>
    <t>Rennes-Saint-Jacques Airport</t>
  </si>
  <si>
    <t>Rennes/Saint-Jacques</t>
  </si>
  <si>
    <t>RNS</t>
  </si>
  <si>
    <t>-1.73479, 48.0695</t>
  </si>
  <si>
    <t>LFRO</t>
  </si>
  <si>
    <t>LAI</t>
  </si>
  <si>
    <t>-3.47166, 48.754398</t>
  </si>
  <si>
    <t>LFRQ</t>
  </si>
  <si>
    <t>Quimper-Cornouaille Airport</t>
  </si>
  <si>
    <t>Quimper/Pluguffan</t>
  </si>
  <si>
    <t>UIP</t>
  </si>
  <si>
    <t>-4.167789936065674, 47.974998474121094</t>
  </si>
  <si>
    <t>LFRS</t>
  </si>
  <si>
    <t>Nantes Atlantique Airport</t>
  </si>
  <si>
    <t>NTE</t>
  </si>
  <si>
    <t>-1.61073005199, 47.153198242200006</t>
  </si>
  <si>
    <t>LFRT</t>
  </si>
  <si>
    <t>Saint-Brieuc-Armor Airport</t>
  </si>
  <si>
    <t>Saint-Brieuc/Armor</t>
  </si>
  <si>
    <t>SBK</t>
  </si>
  <si>
    <t>-2.85444, 48.5378</t>
  </si>
  <si>
    <t>LFRU</t>
  </si>
  <si>
    <t>Morlaix-Ploujean Airport</t>
  </si>
  <si>
    <t>Morlaix/Ploujean</t>
  </si>
  <si>
    <t>MXN</t>
  </si>
  <si>
    <t>-3.81577992439, 48.6031990051</t>
  </si>
  <si>
    <t>LFRV</t>
  </si>
  <si>
    <t>Vannes-Meucon Airport</t>
  </si>
  <si>
    <t>Vannes/Meucon</t>
  </si>
  <si>
    <t>VNE</t>
  </si>
  <si>
    <t>-2.718559980392456, 47.72330093383789</t>
  </si>
  <si>
    <t>LFRZ</t>
  </si>
  <si>
    <t>Saint-Nazaire-Montoir Airport</t>
  </si>
  <si>
    <t>Saint-Nazaire/Montoir</t>
  </si>
  <si>
    <t>SNR</t>
  </si>
  <si>
    <t>-2.1566667, 47.3105556</t>
  </si>
  <si>
    <t>LFSB</t>
  </si>
  <si>
    <t>EuroAirport Basel-Mulhouse-Freiburg Airport</t>
  </si>
  <si>
    <t>7.529167, 47.59</t>
  </si>
  <si>
    <t>LFSD</t>
  </si>
  <si>
    <t>Dijon-Bourgogne Airport</t>
  </si>
  <si>
    <t>Dijon/Longvic</t>
  </si>
  <si>
    <t>5.09, 47.268902</t>
  </si>
  <si>
    <t>LFSF</t>
  </si>
  <si>
    <t>Metz-Frescaty (BA 128) Air Base</t>
  </si>
  <si>
    <t>Metz/Frescaty</t>
  </si>
  <si>
    <t>MZM</t>
  </si>
  <si>
    <t>6.13167, 49.071701</t>
  </si>
  <si>
    <t>LFSG</t>
  </si>
  <si>
    <t>EPL</t>
  </si>
  <si>
    <t>6.06998, 48.325001</t>
  </si>
  <si>
    <t>LFSL</t>
  </si>
  <si>
    <t>Brive-Souillac</t>
  </si>
  <si>
    <t>Brive la Gaillarde</t>
  </si>
  <si>
    <t>BVE</t>
  </si>
  <si>
    <t>1.485556, 45.039722</t>
  </si>
  <si>
    <t>LFSN</t>
  </si>
  <si>
    <t>Nancy-Essey Airport</t>
  </si>
  <si>
    <t>Nancy/Essey</t>
  </si>
  <si>
    <t>ENC</t>
  </si>
  <si>
    <t>6.230460166931152, 48.692100524902344</t>
  </si>
  <si>
    <t>LFSQ</t>
  </si>
  <si>
    <t>Fontaine Airport</t>
  </si>
  <si>
    <t>Belfort</t>
  </si>
  <si>
    <t>7.0108299255371, 47.655601501465</t>
  </si>
  <si>
    <t>LFSR</t>
  </si>
  <si>
    <t>Reims-Champagne (BA 112) Air Base</t>
  </si>
  <si>
    <t>Reims/Champagne</t>
  </si>
  <si>
    <t>RHE</t>
  </si>
  <si>
    <t>4.05, 49.310001</t>
  </si>
  <si>
    <t>LFST</t>
  </si>
  <si>
    <t>Strasbourg Airport</t>
  </si>
  <si>
    <t>SXB</t>
  </si>
  <si>
    <t>7.628230094909668, 48.538299560546875</t>
  </si>
  <si>
    <t>LFTH</t>
  </si>
  <si>
    <t>TLN</t>
  </si>
  <si>
    <t>6.14602994919, 43.0973014832</t>
  </si>
  <si>
    <t>LFTU</t>
  </si>
  <si>
    <t>FRJ</t>
  </si>
  <si>
    <t>6.7357, 43.4175</t>
  </si>
  <si>
    <t>LFTW</t>
  </si>
  <si>
    <t>FNI</t>
  </si>
  <si>
    <t>4.4163498878479, 43.75740051269531</t>
  </si>
  <si>
    <t>LFTZ</t>
  </si>
  <si>
    <t>LTT</t>
  </si>
  <si>
    <t>6.482, 43.205399</t>
  </si>
  <si>
    <t>LFVM</t>
  </si>
  <si>
    <t>Miquelon Airport</t>
  </si>
  <si>
    <t>PM</t>
  </si>
  <si>
    <t>PM-ML</t>
  </si>
  <si>
    <t>Miquelon</t>
  </si>
  <si>
    <t>MQC</t>
  </si>
  <si>
    <t>-56.3802986145, 47.095500946</t>
  </si>
  <si>
    <t>LFVP</t>
  </si>
  <si>
    <t>St Pierre Airport</t>
  </si>
  <si>
    <t>PM-SP</t>
  </si>
  <si>
    <t>Saint-Pierre</t>
  </si>
  <si>
    <t>FSP</t>
  </si>
  <si>
    <t>-56.173099517822266, 46.762901306152344</t>
  </si>
  <si>
    <t>GR-91</t>
  </si>
  <si>
    <t>Crete Island</t>
  </si>
  <si>
    <t>GR-17</t>
  </si>
  <si>
    <t>GR-85</t>
  </si>
  <si>
    <t>Chios Island</t>
  </si>
  <si>
    <t>LGAD</t>
  </si>
  <si>
    <t>Andravida Air Base</t>
  </si>
  <si>
    <t>GR-14</t>
  </si>
  <si>
    <t>Andravida</t>
  </si>
  <si>
    <t>21.292601, 37.9207</t>
  </si>
  <si>
    <t>LGAG</t>
  </si>
  <si>
    <t>Agrinion Air Base</t>
  </si>
  <si>
    <t>AGQ</t>
  </si>
  <si>
    <t>21.3512001, 38.602001</t>
  </si>
  <si>
    <t>LGAL</t>
  </si>
  <si>
    <t>Dimokritos Airport</t>
  </si>
  <si>
    <t>GR-71</t>
  </si>
  <si>
    <t>Alexandroupolis</t>
  </si>
  <si>
    <t>AXD</t>
  </si>
  <si>
    <t>25.956300735473633, 40.855899810791016</t>
  </si>
  <si>
    <t>GR-A1</t>
  </si>
  <si>
    <t>LGAT</t>
  </si>
  <si>
    <t>Athen Helenikon Airport</t>
  </si>
  <si>
    <t>HEW</t>
  </si>
  <si>
    <t>23.726101, 37.893299</t>
  </si>
  <si>
    <t>LGAV</t>
  </si>
  <si>
    <t>Eleftherios Venizelos International Airport</t>
  </si>
  <si>
    <t>ATH</t>
  </si>
  <si>
    <t>23.9444999695, 37.9364013672</t>
  </si>
  <si>
    <t>LGBL</t>
  </si>
  <si>
    <t>Nea Anchialos Airport</t>
  </si>
  <si>
    <t>GR-43</t>
  </si>
  <si>
    <t>Nea Anchialos</t>
  </si>
  <si>
    <t>VOL</t>
  </si>
  <si>
    <t>22.794300079345703, 39.219600677490234</t>
  </si>
  <si>
    <t>LGE</t>
  </si>
  <si>
    <t>Mulan Airport</t>
  </si>
  <si>
    <t>Lake Gregory</t>
  </si>
  <si>
    <t>YUAN</t>
  </si>
  <si>
    <t>127.619, -20.1089</t>
  </si>
  <si>
    <t>LGHI</t>
  </si>
  <si>
    <t>Chios Island National Airport</t>
  </si>
  <si>
    <t>JKH</t>
  </si>
  <si>
    <t>26.140600204467773, 38.34320068359375</t>
  </si>
  <si>
    <t>LGHL</t>
  </si>
  <si>
    <t>Porto Cheli Airport</t>
  </si>
  <si>
    <t>Porto Cheli</t>
  </si>
  <si>
    <t>PKH</t>
  </si>
  <si>
    <t>23.148923, 37.29891</t>
  </si>
  <si>
    <t>LGIK</t>
  </si>
  <si>
    <t>Ikaria Airport</t>
  </si>
  <si>
    <t>GR-84</t>
  </si>
  <si>
    <t>Ikaria Island</t>
  </si>
  <si>
    <t>JIK</t>
  </si>
  <si>
    <t>26.3470993042, 37.6827011108</t>
  </si>
  <si>
    <t>LGIO</t>
  </si>
  <si>
    <t>Ioannina Airport</t>
  </si>
  <si>
    <t>GR-33</t>
  </si>
  <si>
    <t>Ioannina</t>
  </si>
  <si>
    <t>IOA</t>
  </si>
  <si>
    <t>20.822500228881836, 39.6963996887207</t>
  </si>
  <si>
    <t>LGIR</t>
  </si>
  <si>
    <t>Heraklion International Nikos Kazantzakis Airport</t>
  </si>
  <si>
    <t>Heraklion</t>
  </si>
  <si>
    <t>HER</t>
  </si>
  <si>
    <t>25.180299758900002, 35.3396987915</t>
  </si>
  <si>
    <t>LGKA</t>
  </si>
  <si>
    <t>Kastoria National Airport</t>
  </si>
  <si>
    <t>GR-56</t>
  </si>
  <si>
    <t>Kastoria</t>
  </si>
  <si>
    <t>21.2821998596, 40.4463005066</t>
  </si>
  <si>
    <t>LGKC</t>
  </si>
  <si>
    <t>Kithira Airport</t>
  </si>
  <si>
    <t>Kithira Island</t>
  </si>
  <si>
    <t>KIT</t>
  </si>
  <si>
    <t>23.0170001984, 36.2742996216</t>
  </si>
  <si>
    <t>LGKF</t>
  </si>
  <si>
    <t>Kefallinia Airport</t>
  </si>
  <si>
    <t>GR-23</t>
  </si>
  <si>
    <t>Kefallinia Island</t>
  </si>
  <si>
    <t>EFL</t>
  </si>
  <si>
    <t>20.500499725341797, 38.12009811401367</t>
  </si>
  <si>
    <t>LGKJ</t>
  </si>
  <si>
    <t>Kastelorizo Airport</t>
  </si>
  <si>
    <t>GR-81</t>
  </si>
  <si>
    <t>Kastelorizo Island</t>
  </si>
  <si>
    <t>KZS</t>
  </si>
  <si>
    <t>29.576400756799995, 36.1417007446</t>
  </si>
  <si>
    <t>LGKL</t>
  </si>
  <si>
    <t>Kalamata Airport</t>
  </si>
  <si>
    <t>Kalamata</t>
  </si>
  <si>
    <t>KLX</t>
  </si>
  <si>
    <t>22.02549934387207, 37.06829833984375</t>
  </si>
  <si>
    <t>GR-55</t>
  </si>
  <si>
    <t>LGKO</t>
  </si>
  <si>
    <t>Kos Airport</t>
  </si>
  <si>
    <t>Kos Island</t>
  </si>
  <si>
    <t>KGS</t>
  </si>
  <si>
    <t>27.091699600219727, 36.79330062866211</t>
  </si>
  <si>
    <t>LGKP</t>
  </si>
  <si>
    <t>Karpathos Airport</t>
  </si>
  <si>
    <t>Karpathos Island</t>
  </si>
  <si>
    <t>AOK</t>
  </si>
  <si>
    <t>27.145999908447266, 35.4213981628418</t>
  </si>
  <si>
    <t>LGKR</t>
  </si>
  <si>
    <t>Ioannis Kapodistrias International Airport</t>
  </si>
  <si>
    <t>GR-22</t>
  </si>
  <si>
    <t>Kerkyra Island</t>
  </si>
  <si>
    <t>19.911699295043945, 39.601898193359375</t>
  </si>
  <si>
    <t>LGKS</t>
  </si>
  <si>
    <t>Kasos Airport</t>
  </si>
  <si>
    <t>Kasos Island</t>
  </si>
  <si>
    <t>KSJ</t>
  </si>
  <si>
    <t>26.909999847399998, 35.4213981628</t>
  </si>
  <si>
    <t>LGKV</t>
  </si>
  <si>
    <t>Alexander the Great International Airport</t>
  </si>
  <si>
    <t>Kavala</t>
  </si>
  <si>
    <t>KVA</t>
  </si>
  <si>
    <t>24.619199752807617, 40.913299560546875</t>
  </si>
  <si>
    <t>LGKY</t>
  </si>
  <si>
    <t>Kalymnos Airport</t>
  </si>
  <si>
    <t>Kalymnos Island</t>
  </si>
  <si>
    <t>26.9405994415, 36.9632987976</t>
  </si>
  <si>
    <t>LGKZ</t>
  </si>
  <si>
    <t>Filippos Airport</t>
  </si>
  <si>
    <t>GR-58</t>
  </si>
  <si>
    <t>Kozani</t>
  </si>
  <si>
    <t>KZI</t>
  </si>
  <si>
    <t>21.84079933166504, 40.28609848022461</t>
  </si>
  <si>
    <t>LGLE</t>
  </si>
  <si>
    <t>Leros Airport</t>
  </si>
  <si>
    <t>Leros Island</t>
  </si>
  <si>
    <t>26.800301, 37.184898</t>
  </si>
  <si>
    <t>LGLM</t>
  </si>
  <si>
    <t>Limnos Airport</t>
  </si>
  <si>
    <t>Limnos Island</t>
  </si>
  <si>
    <t>LXS</t>
  </si>
  <si>
    <t>25.236299514799995, 39.917098999</t>
  </si>
  <si>
    <t>LGLR</t>
  </si>
  <si>
    <t>Larisa Air Base</t>
  </si>
  <si>
    <t>LRA</t>
  </si>
  <si>
    <t>22.4655, 39.650253</t>
  </si>
  <si>
    <t>LGM</t>
  </si>
  <si>
    <t>Laiagam Airport</t>
  </si>
  <si>
    <t>Laiagam</t>
  </si>
  <si>
    <t>143.488, -5.4923</t>
  </si>
  <si>
    <t>LGMK</t>
  </si>
  <si>
    <t>Mikonos Airport</t>
  </si>
  <si>
    <t>Mykonos Island</t>
  </si>
  <si>
    <t>JMK</t>
  </si>
  <si>
    <t>25.348100662231445, 37.43510055541992</t>
  </si>
  <si>
    <t>LGML</t>
  </si>
  <si>
    <t>Milos Airport</t>
  </si>
  <si>
    <t>Milos Island</t>
  </si>
  <si>
    <t>MLO</t>
  </si>
  <si>
    <t>24.4769, 36.696899</t>
  </si>
  <si>
    <t>LGMT</t>
  </si>
  <si>
    <t>Mytilene International Airport</t>
  </si>
  <si>
    <t>Mytilene</t>
  </si>
  <si>
    <t>MJT</t>
  </si>
  <si>
    <t>26.5983009338, 39.0567016602</t>
  </si>
  <si>
    <t>Linga Linga Airport</t>
  </si>
  <si>
    <t>Linga Linga</t>
  </si>
  <si>
    <t>AYLL</t>
  </si>
  <si>
    <t>149.734166667, -5.5319444444400006</t>
  </si>
  <si>
    <t>LGNX</t>
  </si>
  <si>
    <t>Naxos Airport</t>
  </si>
  <si>
    <t>Naxos Island</t>
  </si>
  <si>
    <t>25.3680992126, 37.0811004639</t>
  </si>
  <si>
    <t>LGPA</t>
  </si>
  <si>
    <t>Paros National Airport</t>
  </si>
  <si>
    <t>Paros Island</t>
  </si>
  <si>
    <t>25.113195, 37.020495</t>
  </si>
  <si>
    <t>LGPL</t>
  </si>
  <si>
    <t>Astypalaia Airport</t>
  </si>
  <si>
    <t>Astypalaia Island</t>
  </si>
  <si>
    <t>JTY</t>
  </si>
  <si>
    <t>26.3757991791, 36.5798988342</t>
  </si>
  <si>
    <t>LGPZ</t>
  </si>
  <si>
    <t>Aktion National Airport</t>
  </si>
  <si>
    <t>Preveza/Lefkada</t>
  </si>
  <si>
    <t>PVK</t>
  </si>
  <si>
    <t>20.765300750732422, 38.925498962402344</t>
  </si>
  <si>
    <t>Rodes Island</t>
  </si>
  <si>
    <t>LGRP</t>
  </si>
  <si>
    <t>Diagoras Airport</t>
  </si>
  <si>
    <t>RHO</t>
  </si>
  <si>
    <t>28.086200714111328, 36.405399322509766</t>
  </si>
  <si>
    <t>LGRX</t>
  </si>
  <si>
    <t>Araxos Airport</t>
  </si>
  <si>
    <t>GR-13</t>
  </si>
  <si>
    <t>Patras</t>
  </si>
  <si>
    <t>21.4256, 38.1511</t>
  </si>
  <si>
    <t>LGSA</t>
  </si>
  <si>
    <t>Chania International Airport</t>
  </si>
  <si>
    <t>Souda</t>
  </si>
  <si>
    <t>24.149700164794922, 35.531700134277344</t>
  </si>
  <si>
    <t>LGSK</t>
  </si>
  <si>
    <t>Skiathos Island National Airport</t>
  </si>
  <si>
    <t>Skiathos</t>
  </si>
  <si>
    <t>JSI</t>
  </si>
  <si>
    <t>23.503700256347656, 39.177101135253906</t>
  </si>
  <si>
    <t>LGSM</t>
  </si>
  <si>
    <t>Samos Airport</t>
  </si>
  <si>
    <t>Samos Island</t>
  </si>
  <si>
    <t>SMI</t>
  </si>
  <si>
    <t>26.911699295043945, 37.689998626708984</t>
  </si>
  <si>
    <t>LGSO</t>
  </si>
  <si>
    <t>Syros Airport</t>
  </si>
  <si>
    <t>Syros Island</t>
  </si>
  <si>
    <t>24.950899124099998, 37.4227981567</t>
  </si>
  <si>
    <t>LGSP</t>
  </si>
  <si>
    <t>Sparti Airport</t>
  </si>
  <si>
    <t>GR-16</t>
  </si>
  <si>
    <t>Sparti</t>
  </si>
  <si>
    <t>SPJ</t>
  </si>
  <si>
    <t>22.52630043029785, 36.973899841308594</t>
  </si>
  <si>
    <t>LGSR</t>
  </si>
  <si>
    <t>Santorini Airport</t>
  </si>
  <si>
    <t>Santorini Island</t>
  </si>
  <si>
    <t>JTR</t>
  </si>
  <si>
    <t>25.479299545288086, 36.399200439453125</t>
  </si>
  <si>
    <t>LGST</t>
  </si>
  <si>
    <t>Sitia Airport</t>
  </si>
  <si>
    <t>GR-92</t>
  </si>
  <si>
    <t>JSH</t>
  </si>
  <si>
    <t>26.101299285888672, 35.21609878540039</t>
  </si>
  <si>
    <t>LGSY</t>
  </si>
  <si>
    <t>Skiros Airport</t>
  </si>
  <si>
    <t>GR-04</t>
  </si>
  <si>
    <t>Skiros Island</t>
  </si>
  <si>
    <t>SKU</t>
  </si>
  <si>
    <t>24.4871997833, 38.9676017761</t>
  </si>
  <si>
    <t>LGTS</t>
  </si>
  <si>
    <t>Thessaloniki Macedonia International Airport</t>
  </si>
  <si>
    <t>Thessaloniki</t>
  </si>
  <si>
    <t>SKG</t>
  </si>
  <si>
    <t>22.97089958190918, 40.51969909667969</t>
  </si>
  <si>
    <t>LGZA</t>
  </si>
  <si>
    <t>Zakynthos International Airport "Dionysios Solomos"</t>
  </si>
  <si>
    <t>GR-21</t>
  </si>
  <si>
    <t>Zakynthos Island</t>
  </si>
  <si>
    <t>ZTH</t>
  </si>
  <si>
    <t>20.8843, 37.7509</t>
  </si>
  <si>
    <t>Budapest</t>
  </si>
  <si>
    <t>LHBP</t>
  </si>
  <si>
    <t>Budapest Liszt Ferenc International Airport</t>
  </si>
  <si>
    <t>BUD</t>
  </si>
  <si>
    <t>19.261093, 47.42976</t>
  </si>
  <si>
    <t>LHDC</t>
  </si>
  <si>
    <t>Debrecen International Airport</t>
  </si>
  <si>
    <t>HU-HB</t>
  </si>
  <si>
    <t>Debrecen</t>
  </si>
  <si>
    <t>DEB</t>
  </si>
  <si>
    <t>21.615299224853516, 47.48889923095703</t>
  </si>
  <si>
    <t>LHMC</t>
  </si>
  <si>
    <t>Miskolc Airport</t>
  </si>
  <si>
    <t>Miskolc</t>
  </si>
  <si>
    <t>MCQ</t>
  </si>
  <si>
    <t>20.791400909423828, 48.13690185546875</t>
  </si>
  <si>
    <t>Lehu Airport</t>
  </si>
  <si>
    <t>Lehu</t>
  </si>
  <si>
    <t>LEHU</t>
  </si>
  <si>
    <t>155.712442, -6.527493</t>
  </si>
  <si>
    <t>LHPP</t>
  </si>
  <si>
    <t>HU-BA</t>
  </si>
  <si>
    <t>PEV</t>
  </si>
  <si>
    <t>18.240996, 45.990898</t>
  </si>
  <si>
    <t>LHSM</t>
  </si>
  <si>
    <t>17.159084, 46.686391</t>
  </si>
  <si>
    <t>LHTA</t>
  </si>
  <si>
    <t>17.917499542236328, 46.39310073852539</t>
  </si>
  <si>
    <t>LIAP</t>
  </si>
  <si>
    <t>L'Aquila</t>
  </si>
  <si>
    <t>QAQ</t>
  </si>
  <si>
    <t>AQ03</t>
  </si>
  <si>
    <t>13.3092, 42.379902</t>
  </si>
  <si>
    <t>Foggia</t>
  </si>
  <si>
    <t>LIBC</t>
  </si>
  <si>
    <t>Crotone Airport</t>
  </si>
  <si>
    <t>Crotone</t>
  </si>
  <si>
    <t>CRV</t>
  </si>
  <si>
    <t>KR01</t>
  </si>
  <si>
    <t>17.0802, 38.9972</t>
  </si>
  <si>
    <t>LIBD</t>
  </si>
  <si>
    <t>BA02</t>
  </si>
  <si>
    <t>16.760599, 41.138901</t>
  </si>
  <si>
    <t>LIBF</t>
  </si>
  <si>
    <t>Foggia "Gino Lisa" Airport</t>
  </si>
  <si>
    <t>FOG</t>
  </si>
  <si>
    <t>FG05</t>
  </si>
  <si>
    <t>15.535, 41.432899</t>
  </si>
  <si>
    <t>LIBG</t>
  </si>
  <si>
    <t>Taranto-Grottaglie "Marcello Arlotta" Airport</t>
  </si>
  <si>
    <t>Grottaglie</t>
  </si>
  <si>
    <t>TAR</t>
  </si>
  <si>
    <t>TA02</t>
  </si>
  <si>
    <t>17.4032, 40.517502</t>
  </si>
  <si>
    <t>LIBN</t>
  </si>
  <si>
    <t>Lecce Galatina Air Base</t>
  </si>
  <si>
    <t>LE08</t>
  </si>
  <si>
    <t>18.133301, 40.239201</t>
  </si>
  <si>
    <t>LIBP</t>
  </si>
  <si>
    <t>Pescara International Airport</t>
  </si>
  <si>
    <t>Pescara</t>
  </si>
  <si>
    <t>PSR</t>
  </si>
  <si>
    <t>PE01</t>
  </si>
  <si>
    <t>14.1811, 42.431702</t>
  </si>
  <si>
    <t>LIBR</t>
  </si>
  <si>
    <t>Brindisi</t>
  </si>
  <si>
    <t>BDS</t>
  </si>
  <si>
    <t>BR03</t>
  </si>
  <si>
    <t>17.947001, 40.6576</t>
  </si>
  <si>
    <t>LICA</t>
  </si>
  <si>
    <t>Lamezia Terme Airport</t>
  </si>
  <si>
    <t>Lamezia Terme (CZ)</t>
  </si>
  <si>
    <t>SUF</t>
  </si>
  <si>
    <t>CZ02</t>
  </si>
  <si>
    <t>16.2423, 38.905399</t>
  </si>
  <si>
    <t>LICB</t>
  </si>
  <si>
    <t>Comiso Airport</t>
  </si>
  <si>
    <t>CIY</t>
  </si>
  <si>
    <t>RG06</t>
  </si>
  <si>
    <t>14.607182, 36.994601</t>
  </si>
  <si>
    <t>LICC</t>
  </si>
  <si>
    <t>Catania-Fontanarossa Airport</t>
  </si>
  <si>
    <t>Catania</t>
  </si>
  <si>
    <t>15.0664, 37.466801</t>
  </si>
  <si>
    <t>LICD</t>
  </si>
  <si>
    <t>Lampedusa Airport</t>
  </si>
  <si>
    <t>Lampedusa</t>
  </si>
  <si>
    <t>AG01</t>
  </si>
  <si>
    <t>12.6181, 35.497898</t>
  </si>
  <si>
    <t>LICG</t>
  </si>
  <si>
    <t>Pantelleria Airport</t>
  </si>
  <si>
    <t>Pantelleria (TP)</t>
  </si>
  <si>
    <t>PNL</t>
  </si>
  <si>
    <t>TP02</t>
  </si>
  <si>
    <t>11.9689, 36.816502</t>
  </si>
  <si>
    <t>LICJ</t>
  </si>
  <si>
    <t>Palermo</t>
  </si>
  <si>
    <t>PMO</t>
  </si>
  <si>
    <t>PA03</t>
  </si>
  <si>
    <t>13.091, 38.175999</t>
  </si>
  <si>
    <t>LICR</t>
  </si>
  <si>
    <t>Reggio Calabria Airport</t>
  </si>
  <si>
    <t>Reggio Calabria</t>
  </si>
  <si>
    <t>RC01</t>
  </si>
  <si>
    <t>15.6516, 38.071201</t>
  </si>
  <si>
    <t>LICT</t>
  </si>
  <si>
    <t>Vincenzo Florio Airport Trapani-Birgi</t>
  </si>
  <si>
    <t>Trapani (TP)</t>
  </si>
  <si>
    <t>TPS</t>
  </si>
  <si>
    <t>TP01</t>
  </si>
  <si>
    <t>12.488, 37.9114</t>
  </si>
  <si>
    <t>LICZ</t>
  </si>
  <si>
    <t>Sigonella Navy Air Base</t>
  </si>
  <si>
    <t>Sigonella (CT)</t>
  </si>
  <si>
    <t>NSY</t>
  </si>
  <si>
    <t>14.9224, 37.401699</t>
  </si>
  <si>
    <t>Vicenza</t>
  </si>
  <si>
    <t>LIDB</t>
  </si>
  <si>
    <t>Belluno Airport</t>
  </si>
  <si>
    <t>Belluno (BL)</t>
  </si>
  <si>
    <t>BLX</t>
  </si>
  <si>
    <t>BL05</t>
  </si>
  <si>
    <t>12.250389, 46.166549</t>
  </si>
  <si>
    <t>LIDI</t>
  </si>
  <si>
    <t>Cortina Airport</t>
  </si>
  <si>
    <t>Cortina D'Ampezzo</t>
  </si>
  <si>
    <t>CDF</t>
  </si>
  <si>
    <t>12.118000030500001, 46.573001861600005</t>
  </si>
  <si>
    <t>LIDR</t>
  </si>
  <si>
    <t>Ravenna Airport</t>
  </si>
  <si>
    <t>RAN</t>
  </si>
  <si>
    <t>RA06</t>
  </si>
  <si>
    <t>12.224978, 44.36391</t>
  </si>
  <si>
    <t>LIEA</t>
  </si>
  <si>
    <t>Alghero-Fertilia Airport</t>
  </si>
  <si>
    <t>Alghero</t>
  </si>
  <si>
    <t>AHO</t>
  </si>
  <si>
    <t>SS02</t>
  </si>
  <si>
    <t>8.29077, 40.632099</t>
  </si>
  <si>
    <t>LIED</t>
  </si>
  <si>
    <t>Decimomannu Air Base</t>
  </si>
  <si>
    <t>Decimomannu</t>
  </si>
  <si>
    <t>DCI</t>
  </si>
  <si>
    <t>8.97248, 39.354198</t>
  </si>
  <si>
    <t>LIEE</t>
  </si>
  <si>
    <t>Cagliari Elmas Airport</t>
  </si>
  <si>
    <t>Cagliari</t>
  </si>
  <si>
    <t>9.05428, 39.251499</t>
  </si>
  <si>
    <t>LIEO</t>
  </si>
  <si>
    <t>Olbia Costa Smeralda Airport</t>
  </si>
  <si>
    <t>Olbia (SS)</t>
  </si>
  <si>
    <t>OLB</t>
  </si>
  <si>
    <t>SS03</t>
  </si>
  <si>
    <t>9.51763, 40.898701</t>
  </si>
  <si>
    <t>LIER</t>
  </si>
  <si>
    <t>Oristano-Fenosu Airport</t>
  </si>
  <si>
    <t>Oristano</t>
  </si>
  <si>
    <t>FNU</t>
  </si>
  <si>
    <t>OR01</t>
  </si>
  <si>
    <t>8.642661, 39.895308</t>
  </si>
  <si>
    <t>LIET</t>
  </si>
  <si>
    <t>Arbatax</t>
  </si>
  <si>
    <t>TTB</t>
  </si>
  <si>
    <t>NU01</t>
  </si>
  <si>
    <t>9.68298, 39.9188</t>
  </si>
  <si>
    <t>Torino</t>
  </si>
  <si>
    <t>LIMC</t>
  </si>
  <si>
    <t>Malpensa International Airport</t>
  </si>
  <si>
    <t>MXP</t>
  </si>
  <si>
    <t>MI12</t>
  </si>
  <si>
    <t>8.72811, 45.6306</t>
  </si>
  <si>
    <t>LIME</t>
  </si>
  <si>
    <t>Milan Bergamo Airport</t>
  </si>
  <si>
    <t>Bergamo</t>
  </si>
  <si>
    <t>BGY</t>
  </si>
  <si>
    <t>BG01</t>
  </si>
  <si>
    <t>9.70417, 45.673901</t>
  </si>
  <si>
    <t>LIMF</t>
  </si>
  <si>
    <t>Turin Airport</t>
  </si>
  <si>
    <t>TRN</t>
  </si>
  <si>
    <t>TO11</t>
  </si>
  <si>
    <t>7.64963, 45.200802</t>
  </si>
  <si>
    <t>LIMG</t>
  </si>
  <si>
    <t>Villanova D'Albenga International Airport</t>
  </si>
  <si>
    <t>Albenga (SV)</t>
  </si>
  <si>
    <t>SV01</t>
  </si>
  <si>
    <t>8.12743, 44.050598</t>
  </si>
  <si>
    <t>LIMJ</t>
  </si>
  <si>
    <t>Genoa Cristoforo Colombo Airport</t>
  </si>
  <si>
    <t>Genova</t>
  </si>
  <si>
    <t>GOA</t>
  </si>
  <si>
    <t>8.8375, 44.4133</t>
  </si>
  <si>
    <t>LIML</t>
  </si>
  <si>
    <t>Milano Linate Airport</t>
  </si>
  <si>
    <t>MI11</t>
  </si>
  <si>
    <t>9.27674, 45.445099</t>
  </si>
  <si>
    <t>LIMP</t>
  </si>
  <si>
    <t>PMF</t>
  </si>
  <si>
    <t>PR03</t>
  </si>
  <si>
    <t>10.2964, 44.824501</t>
  </si>
  <si>
    <t>LIMW</t>
  </si>
  <si>
    <t>Aosta Airport</t>
  </si>
  <si>
    <t>Aosta</t>
  </si>
  <si>
    <t>AOT</t>
  </si>
  <si>
    <t>AO01</t>
  </si>
  <si>
    <t>7.36872, 45.738499</t>
  </si>
  <si>
    <t>LIMZ</t>
  </si>
  <si>
    <t>Cuneo International Airport</t>
  </si>
  <si>
    <t>Cuneo</t>
  </si>
  <si>
    <t>CUF</t>
  </si>
  <si>
    <t>CN03</t>
  </si>
  <si>
    <t>7.62322, 44.547001</t>
  </si>
  <si>
    <t>LIPA</t>
  </si>
  <si>
    <t>Aviano Air Base</t>
  </si>
  <si>
    <t>Aviano (PN)</t>
  </si>
  <si>
    <t>AVB</t>
  </si>
  <si>
    <t>PN07</t>
  </si>
  <si>
    <t>12.596503, 46.031898</t>
  </si>
  <si>
    <t>LIPB</t>
  </si>
  <si>
    <t>Bolzano Airport</t>
  </si>
  <si>
    <t>Bolzano</t>
  </si>
  <si>
    <t>BZO</t>
  </si>
  <si>
    <t>BZ01</t>
  </si>
  <si>
    <t>11.3264, 46.460201</t>
  </si>
  <si>
    <t>LIPD</t>
  </si>
  <si>
    <t>Udine-Campoformido Air Base</t>
  </si>
  <si>
    <t>Udine</t>
  </si>
  <si>
    <t>UDN</t>
  </si>
  <si>
    <t>UD07</t>
  </si>
  <si>
    <t>13.1868, 46.0322</t>
  </si>
  <si>
    <t>LIPE</t>
  </si>
  <si>
    <t>Bologna Guglielmo Marconi Airport</t>
  </si>
  <si>
    <t>Bologna</t>
  </si>
  <si>
    <t>BLQ</t>
  </si>
  <si>
    <t>BO08</t>
  </si>
  <si>
    <t>11.2887, 44.5354</t>
  </si>
  <si>
    <t>LIPH</t>
  </si>
  <si>
    <t>Treviso-Sant'Angelo Airport</t>
  </si>
  <si>
    <t>Treviso</t>
  </si>
  <si>
    <t>TSF</t>
  </si>
  <si>
    <t>TV01</t>
  </si>
  <si>
    <t>12.1944, 45.648399</t>
  </si>
  <si>
    <t>LIPK</t>
  </si>
  <si>
    <t>FRL</t>
  </si>
  <si>
    <t>FC03</t>
  </si>
  <si>
    <t>12.0701, 44.194801</t>
  </si>
  <si>
    <t>LIPO</t>
  </si>
  <si>
    <t>Brescia Airport</t>
  </si>
  <si>
    <t>Montichiari (BS)</t>
  </si>
  <si>
    <t>VBS</t>
  </si>
  <si>
    <t>BS04</t>
  </si>
  <si>
    <t>10.3306, 45.428902</t>
  </si>
  <si>
    <t>LIPQ</t>
  </si>
  <si>
    <t>TRS</t>
  </si>
  <si>
    <t>GO02</t>
  </si>
  <si>
    <t>13.4722, 45.827499</t>
  </si>
  <si>
    <t>LIPR</t>
  </si>
  <si>
    <t>Federico Fellini International Airport</t>
  </si>
  <si>
    <t>Rimini</t>
  </si>
  <si>
    <t>RMI</t>
  </si>
  <si>
    <t>RN01</t>
  </si>
  <si>
    <t>12.6117, 44.020302</t>
  </si>
  <si>
    <t>LIPT</t>
  </si>
  <si>
    <t>Vicenza Airport</t>
  </si>
  <si>
    <t>11.5295, 45.573399</t>
  </si>
  <si>
    <t>LIPU</t>
  </si>
  <si>
    <t>Padova Airport</t>
  </si>
  <si>
    <t>Padova</t>
  </si>
  <si>
    <t>QPA</t>
  </si>
  <si>
    <t>PD11</t>
  </si>
  <si>
    <t>11.8479, 45.395802</t>
  </si>
  <si>
    <t>LIPX</t>
  </si>
  <si>
    <t>Verona Villafranca Airport</t>
  </si>
  <si>
    <t>VRN</t>
  </si>
  <si>
    <t>VR10</t>
  </si>
  <si>
    <t>10.8885, 45.395699</t>
  </si>
  <si>
    <t>LIPY</t>
  </si>
  <si>
    <t>Ancona Falconara Airport</t>
  </si>
  <si>
    <t>Ancona</t>
  </si>
  <si>
    <t>AOI</t>
  </si>
  <si>
    <t>13.3623, 43.616299</t>
  </si>
  <si>
    <t>LIPZ</t>
  </si>
  <si>
    <t>Venice Marco Polo Airport</t>
  </si>
  <si>
    <t>VCE</t>
  </si>
  <si>
    <t>VE05</t>
  </si>
  <si>
    <t>12.3519, 45.505299</t>
  </si>
  <si>
    <t>LIQL</t>
  </si>
  <si>
    <t>Lucca-Tassignano Airport</t>
  </si>
  <si>
    <t>Lucca</t>
  </si>
  <si>
    <t>LCV</t>
  </si>
  <si>
    <t>LU02</t>
  </si>
  <si>
    <t>10.577928, 43.825825</t>
  </si>
  <si>
    <t>LIQN</t>
  </si>
  <si>
    <t>Rieti Airport</t>
  </si>
  <si>
    <t>Rieti</t>
  </si>
  <si>
    <t>QRT</t>
  </si>
  <si>
    <t>RI01</t>
  </si>
  <si>
    <t>12.8517, 42.4272</t>
  </si>
  <si>
    <t>LIQS</t>
  </si>
  <si>
    <t>Siena-Ampugnano Airport</t>
  </si>
  <si>
    <t>Siena</t>
  </si>
  <si>
    <t>SAY</t>
  </si>
  <si>
    <t>SI01</t>
  </si>
  <si>
    <t>11.255, 43.256302</t>
  </si>
  <si>
    <t>LIQW</t>
  </si>
  <si>
    <t>Sarzana-Luni Air Base</t>
  </si>
  <si>
    <t>Sarzana (SP)</t>
  </si>
  <si>
    <t>QLP</t>
  </si>
  <si>
    <t>SP01</t>
  </si>
  <si>
    <t>9.98795, 44.088001</t>
  </si>
  <si>
    <t>LIRA</t>
  </si>
  <si>
    <t>CIA</t>
  </si>
  <si>
    <t>RM12</t>
  </si>
  <si>
    <t>12.5949, 41.7994</t>
  </si>
  <si>
    <t>LIRF</t>
  </si>
  <si>
    <t>FCO</t>
  </si>
  <si>
    <t>RM11</t>
  </si>
  <si>
    <t>12.2388889, 41.8002778</t>
  </si>
  <si>
    <t>LIRI</t>
  </si>
  <si>
    <t>Salerno Costa d'Amalfi Airport</t>
  </si>
  <si>
    <t>QSR</t>
  </si>
  <si>
    <t>SA02</t>
  </si>
  <si>
    <t>14.9113, 40.620399</t>
  </si>
  <si>
    <t>LIRJ</t>
  </si>
  <si>
    <t>Marina Di Campo Airport</t>
  </si>
  <si>
    <t>Marina  Di Campo</t>
  </si>
  <si>
    <t>LI04</t>
  </si>
  <si>
    <t>10.2394, 42.7603</t>
  </si>
  <si>
    <t>LIRL</t>
  </si>
  <si>
    <t>Latina Air Base</t>
  </si>
  <si>
    <t>Latina</t>
  </si>
  <si>
    <t>QLT</t>
  </si>
  <si>
    <t>LT02</t>
  </si>
  <si>
    <t>12.909, 41.5424</t>
  </si>
  <si>
    <t>LIRN</t>
  </si>
  <si>
    <t>Naples International Airport</t>
  </si>
  <si>
    <t>NAP</t>
  </si>
  <si>
    <t>NA01</t>
  </si>
  <si>
    <t>14.2908, 40.886002</t>
  </si>
  <si>
    <t>LIRP</t>
  </si>
  <si>
    <t>Pisa International Airport</t>
  </si>
  <si>
    <t>Pisa</t>
  </si>
  <si>
    <t>PI05</t>
  </si>
  <si>
    <t>10.3927, 43.683899</t>
  </si>
  <si>
    <t>LIRQ</t>
  </si>
  <si>
    <t>Peretola Airport</t>
  </si>
  <si>
    <t>Firenze</t>
  </si>
  <si>
    <t>FI04</t>
  </si>
  <si>
    <t>11.2051, 43.810001</t>
  </si>
  <si>
    <t>LIRS</t>
  </si>
  <si>
    <t>Grosseto Air Base</t>
  </si>
  <si>
    <t>Grosetto</t>
  </si>
  <si>
    <t>GRS</t>
  </si>
  <si>
    <t>GR06</t>
  </si>
  <si>
    <t>11.0719, 42.759701</t>
  </si>
  <si>
    <t>LIRZ</t>
  </si>
  <si>
    <t>Perugia</t>
  </si>
  <si>
    <t>PEG</t>
  </si>
  <si>
    <t>PG10</t>
  </si>
  <si>
    <t>12.5132, 43.095901</t>
  </si>
  <si>
    <t>SI</t>
  </si>
  <si>
    <t>LJLJ</t>
  </si>
  <si>
    <t>SI-061</t>
  </si>
  <si>
    <t>Ljubljana</t>
  </si>
  <si>
    <t>LJU</t>
  </si>
  <si>
    <t>14.4576, 46.223701</t>
  </si>
  <si>
    <t>LJMB</t>
  </si>
  <si>
    <t>Maribor Airport</t>
  </si>
  <si>
    <t>SI-070</t>
  </si>
  <si>
    <t>MBX</t>
  </si>
  <si>
    <t>15.686100006103516, 46.47990036010742</t>
  </si>
  <si>
    <t>LJPZ</t>
  </si>
  <si>
    <t>Portoroz Airport</t>
  </si>
  <si>
    <t>SI-090</t>
  </si>
  <si>
    <t>Portoroz</t>
  </si>
  <si>
    <t>POW</t>
  </si>
  <si>
    <t>13.614999771118164, 45.4734001159668</t>
  </si>
  <si>
    <t>LKC</t>
  </si>
  <si>
    <t>Lekana Airport</t>
  </si>
  <si>
    <t>Lekana</t>
  </si>
  <si>
    <t>14.606, -2.313</t>
  </si>
  <si>
    <t>LKHO</t>
  </si>
  <si>
    <t>GTW</t>
  </si>
  <si>
    <t>17.5688992, 49.3143997</t>
  </si>
  <si>
    <t>LKKU</t>
  </si>
  <si>
    <t>Kunovice Airport</t>
  </si>
  <si>
    <t>UHE</t>
  </si>
  <si>
    <t>17.439699172973633, 49.02939987182617</t>
  </si>
  <si>
    <t>LKKV</t>
  </si>
  <si>
    <t>Karlovy Vary International Airport</t>
  </si>
  <si>
    <t>Karlovy Vary</t>
  </si>
  <si>
    <t>KLV</t>
  </si>
  <si>
    <t>12.914999961853027, 50.202999114990234</t>
  </si>
  <si>
    <t>LKMR</t>
  </si>
  <si>
    <t>12.72469997406, 49.922798156738</t>
  </si>
  <si>
    <t>LKMT</t>
  </si>
  <si>
    <t>OSR</t>
  </si>
  <si>
    <t>18.111099243164062, 49.6963005065918</t>
  </si>
  <si>
    <t>LKOL</t>
  </si>
  <si>
    <t>Olomouc Airport</t>
  </si>
  <si>
    <t>OLO</t>
  </si>
  <si>
    <t>17.2108, 49.587799</t>
  </si>
  <si>
    <t>LKPD</t>
  </si>
  <si>
    <t>Pardubice Airport</t>
  </si>
  <si>
    <t>Pardubice</t>
  </si>
  <si>
    <t>PED</t>
  </si>
  <si>
    <t>15.73859977722168, 50.01340103149414</t>
  </si>
  <si>
    <t>LKPO</t>
  </si>
  <si>
    <t>PRV</t>
  </si>
  <si>
    <t>17.404699325561523, 49.42580032348633</t>
  </si>
  <si>
    <t>LKPR</t>
  </si>
  <si>
    <t>14.26, 50.1008</t>
  </si>
  <si>
    <t>LKTB</t>
  </si>
  <si>
    <t>BRQ</t>
  </si>
  <si>
    <t>16.694400787353516, 49.15129852294922</t>
  </si>
  <si>
    <t>LKVO</t>
  </si>
  <si>
    <t>Vodochody Airport</t>
  </si>
  <si>
    <t>Vodochody</t>
  </si>
  <si>
    <t>VOD</t>
  </si>
  <si>
    <t>14.3958, 50.216599</t>
  </si>
  <si>
    <t>LKZA</t>
  </si>
  <si>
    <t>Zabreh Ostrava Airport</t>
  </si>
  <si>
    <t>Zabreh</t>
  </si>
  <si>
    <t>ZBE</t>
  </si>
  <si>
    <t>18.07830047607422, 49.92829895019531</t>
  </si>
  <si>
    <t>IL-D</t>
  </si>
  <si>
    <t>Beersheba</t>
  </si>
  <si>
    <t>Arad</t>
  </si>
  <si>
    <t>PS</t>
  </si>
  <si>
    <t>LLBG</t>
  </si>
  <si>
    <t>Ben Gurion International Airport</t>
  </si>
  <si>
    <t>Tel Aviv</t>
  </si>
  <si>
    <t>TLV</t>
  </si>
  <si>
    <t>34.88669967651367, 32.01139831542969</t>
  </si>
  <si>
    <t>LLBS</t>
  </si>
  <si>
    <t>Beersheba (Teyman) Airport</t>
  </si>
  <si>
    <t>BEV</t>
  </si>
  <si>
    <t>34.722999572754, 31.287000656128</t>
  </si>
  <si>
    <t>LLER</t>
  </si>
  <si>
    <t>Ramon Airport</t>
  </si>
  <si>
    <t>Eilat</t>
  </si>
  <si>
    <t>ETM</t>
  </si>
  <si>
    <t>35.011416, 29.723694</t>
  </si>
  <si>
    <t>IL-Z</t>
  </si>
  <si>
    <t>LLET</t>
  </si>
  <si>
    <t>Eilat Airport</t>
  </si>
  <si>
    <t>34.960098, 29.5613</t>
  </si>
  <si>
    <t>LLEY</t>
  </si>
  <si>
    <t>Ein Yahav Airfield</t>
  </si>
  <si>
    <t>Sapir</t>
  </si>
  <si>
    <t>EIY</t>
  </si>
  <si>
    <t>35.20330047607422, 30.621700286865234</t>
  </si>
  <si>
    <t>LLH</t>
  </si>
  <si>
    <t>Reginaldo Hammer Airport</t>
  </si>
  <si>
    <t>-87.8988, 15.4422</t>
  </si>
  <si>
    <t>LLHA</t>
  </si>
  <si>
    <t>Haifa International Airport</t>
  </si>
  <si>
    <t>Haifa</t>
  </si>
  <si>
    <t>35.04309844970703, 32.80939865112305</t>
  </si>
  <si>
    <t>Jerusalem</t>
  </si>
  <si>
    <t>IL-TA</t>
  </si>
  <si>
    <t>LLIB</t>
  </si>
  <si>
    <t>Ben Ya'akov Airport</t>
  </si>
  <si>
    <t>Rosh Pina</t>
  </si>
  <si>
    <t>RPN</t>
  </si>
  <si>
    <t>35.5718994140625, 32.98099899291992</t>
  </si>
  <si>
    <t>LLKS</t>
  </si>
  <si>
    <t>Kiryat Shmona Airport</t>
  </si>
  <si>
    <t>Kiryat Shmona</t>
  </si>
  <si>
    <t>KSW</t>
  </si>
  <si>
    <t>35.599998474121094, 33.21670150756836</t>
  </si>
  <si>
    <t>LLL</t>
  </si>
  <si>
    <t>Lissadell Airport</t>
  </si>
  <si>
    <t>Lissadell Station</t>
  </si>
  <si>
    <t>128.594, -16.661</t>
  </si>
  <si>
    <t>LLMZ</t>
  </si>
  <si>
    <t>Bar Yehuda Airfield</t>
  </si>
  <si>
    <t>Masada</t>
  </si>
  <si>
    <t>MTZ</t>
  </si>
  <si>
    <t>35.38859939575195, 31.32819938659668</t>
  </si>
  <si>
    <t>LLNV</t>
  </si>
  <si>
    <t>Nevatim Air Base</t>
  </si>
  <si>
    <t>VTM</t>
  </si>
  <si>
    <t>35.012298584, 31.208299636799996</t>
  </si>
  <si>
    <t>LLOV</t>
  </si>
  <si>
    <t>Ovda International Airport</t>
  </si>
  <si>
    <t>34.93579864501953, 29.94029998779297</t>
  </si>
  <si>
    <t>LLRM</t>
  </si>
  <si>
    <t>Ramon Air Base</t>
  </si>
  <si>
    <t>MIP</t>
  </si>
  <si>
    <t>34.66669845581055, 30.776100158691406</t>
  </si>
  <si>
    <t>LLSD</t>
  </si>
  <si>
    <t>Sde Dov Airport</t>
  </si>
  <si>
    <t>SDV</t>
  </si>
  <si>
    <t>34.7822, 32.1147</t>
  </si>
  <si>
    <t>LLYO</t>
  </si>
  <si>
    <t>Yotvata Airfield</t>
  </si>
  <si>
    <t>Yotvata</t>
  </si>
  <si>
    <t>LLYT</t>
  </si>
  <si>
    <t>YOT</t>
  </si>
  <si>
    <t>35.0675, 29.901111</t>
  </si>
  <si>
    <t>LMC</t>
  </si>
  <si>
    <t>La Macarena Airport</t>
  </si>
  <si>
    <t>CO-MET</t>
  </si>
  <si>
    <t>La Macarena</t>
  </si>
  <si>
    <t>-73.78674, 2.17565</t>
  </si>
  <si>
    <t>LMMG</t>
  </si>
  <si>
    <t>Xewkija Heliport</t>
  </si>
  <si>
    <t>MT</t>
  </si>
  <si>
    <t>MT-62</t>
  </si>
  <si>
    <t>Gozo</t>
  </si>
  <si>
    <t>GZM</t>
  </si>
  <si>
    <t>14.2728, 36.027199</t>
  </si>
  <si>
    <t>LMML</t>
  </si>
  <si>
    <t>Malta International Airport</t>
  </si>
  <si>
    <t>MT-25</t>
  </si>
  <si>
    <t>Valletta</t>
  </si>
  <si>
    <t>14.4775, 35.857498</t>
  </si>
  <si>
    <t>LMZ</t>
  </si>
  <si>
    <t>Palma Airport</t>
  </si>
  <si>
    <t>Palma</t>
  </si>
  <si>
    <t>40.4702, -10.7506</t>
  </si>
  <si>
    <t>Lengbati Airport</t>
  </si>
  <si>
    <t>AYLT</t>
  </si>
  <si>
    <t>147.368638889, -6.384611111110001</t>
  </si>
  <si>
    <t>LNF</t>
  </si>
  <si>
    <t>Munbil Airport</t>
  </si>
  <si>
    <t>AYYM</t>
  </si>
  <si>
    <t>141.220165, -4.855941</t>
  </si>
  <si>
    <t>LNM</t>
  </si>
  <si>
    <t>Langimar Airport</t>
  </si>
  <si>
    <t>AYLN</t>
  </si>
  <si>
    <t>146.227083333, -7.22313888889</t>
  </si>
  <si>
    <t>LNMC</t>
  </si>
  <si>
    <t>Monaco Heliport</t>
  </si>
  <si>
    <t>MC</t>
  </si>
  <si>
    <t>MC-U-A</t>
  </si>
  <si>
    <t>Monaco</t>
  </si>
  <si>
    <t>MCM</t>
  </si>
  <si>
    <t>7.41917, 43.725601</t>
  </si>
  <si>
    <t>LNQ</t>
  </si>
  <si>
    <t>Loani Airport</t>
  </si>
  <si>
    <t>Loani</t>
  </si>
  <si>
    <t>150.5931, -10.5815</t>
  </si>
  <si>
    <t>AT-9</t>
  </si>
  <si>
    <t>AT-6</t>
  </si>
  <si>
    <t>LOF</t>
  </si>
  <si>
    <t>Loen Airport</t>
  </si>
  <si>
    <t>MH-NMU</t>
  </si>
  <si>
    <t>Loen Island</t>
  </si>
  <si>
    <t>168.2357, 7.7575</t>
  </si>
  <si>
    <t>Graz</t>
  </si>
  <si>
    <t>AT-7</t>
  </si>
  <si>
    <t>LOIH</t>
  </si>
  <si>
    <t>Hohenems-Dornbirn Airfield</t>
  </si>
  <si>
    <t>Hohenems / Dornbirn</t>
  </si>
  <si>
    <t>HOH</t>
  </si>
  <si>
    <t>9.7, 47.384998</t>
  </si>
  <si>
    <t>Innsbruck</t>
  </si>
  <si>
    <t>AT-2</t>
  </si>
  <si>
    <t>AT-5</t>
  </si>
  <si>
    <t>Linz</t>
  </si>
  <si>
    <t>Francisco Primo de Verdad y Ramos Airport</t>
  </si>
  <si>
    <t>MX-JAL</t>
  </si>
  <si>
    <t>Lagos de Moreno</t>
  </si>
  <si>
    <t>-101.9441, 21.2581</t>
  </si>
  <si>
    <t>LOR</t>
  </si>
  <si>
    <t>Lowe AHP (Fort Rucker) Heliport</t>
  </si>
  <si>
    <t>KLOR</t>
  </si>
  <si>
    <t>-85.75119781, 31.35580063</t>
  </si>
  <si>
    <t>Salzburg</t>
  </si>
  <si>
    <t>LOWG</t>
  </si>
  <si>
    <t>Graz Airport</t>
  </si>
  <si>
    <t>15.439599990844727, 46.9911003112793</t>
  </si>
  <si>
    <t>LOWI</t>
  </si>
  <si>
    <t>Innsbruck Airport</t>
  </si>
  <si>
    <t>11.344, 47.260201</t>
  </si>
  <si>
    <t>LOWK</t>
  </si>
  <si>
    <t>Klagenfurt Airport</t>
  </si>
  <si>
    <t>KLU</t>
  </si>
  <si>
    <t>14.3377, 46.642502</t>
  </si>
  <si>
    <t>LOWL</t>
  </si>
  <si>
    <t>LNZ</t>
  </si>
  <si>
    <t>14.1875, 48.2332</t>
  </si>
  <si>
    <t>LOWS</t>
  </si>
  <si>
    <t>Salzburg Airport</t>
  </si>
  <si>
    <t>SZG</t>
  </si>
  <si>
    <t>13.0043001175, 47.793300628699996</t>
  </si>
  <si>
    <t>LOWW</t>
  </si>
  <si>
    <t>Vienna International Airport</t>
  </si>
  <si>
    <t>VIE</t>
  </si>
  <si>
    <t>16.569700241089, 48.110298156738</t>
  </si>
  <si>
    <t>LPAR</t>
  </si>
  <si>
    <t>Alverca Air Base</t>
  </si>
  <si>
    <t>PT-11</t>
  </si>
  <si>
    <t>Vila Franca de Xira</t>
  </si>
  <si>
    <t>-9.0301, 38.883301</t>
  </si>
  <si>
    <t>LPAZ</t>
  </si>
  <si>
    <t>PT-20</t>
  </si>
  <si>
    <t>Vila do Porto</t>
  </si>
  <si>
    <t>SMA</t>
  </si>
  <si>
    <t>-25.17060089111328, 36.97140121459961</t>
  </si>
  <si>
    <t>LPBG</t>
  </si>
  <si>
    <t>PT-04</t>
  </si>
  <si>
    <t>BGC</t>
  </si>
  <si>
    <t>-6.70713, 41.8578</t>
  </si>
  <si>
    <t>PT-03</t>
  </si>
  <si>
    <t>Braga</t>
  </si>
  <si>
    <t>LPBJ</t>
  </si>
  <si>
    <t>Beja Airport / Airbase</t>
  </si>
  <si>
    <t>Beja</t>
  </si>
  <si>
    <t>BYJ</t>
  </si>
  <si>
    <t>-7.9324, 38.078899</t>
  </si>
  <si>
    <t>LPBR</t>
  </si>
  <si>
    <t>Braga Municipal Aerodrome</t>
  </si>
  <si>
    <t>BGZ</t>
  </si>
  <si>
    <t>-8.445139884949999, 41.5871009827</t>
  </si>
  <si>
    <t>PT-30</t>
  </si>
  <si>
    <t>Funchal</t>
  </si>
  <si>
    <t>PT-18</t>
  </si>
  <si>
    <t>LPCH</t>
  </si>
  <si>
    <t>Aerodromo de Chaves</t>
  </si>
  <si>
    <t>PT-17</t>
  </si>
  <si>
    <t>CHV</t>
  </si>
  <si>
    <t>-7.463064, 41.722356</t>
  </si>
  <si>
    <t>LPCR</t>
  </si>
  <si>
    <t>Corvo Airport</t>
  </si>
  <si>
    <t>Corvo</t>
  </si>
  <si>
    <t>CVU</t>
  </si>
  <si>
    <t>-31.1136, 39.671501</t>
  </si>
  <si>
    <t>LPCS</t>
  </si>
  <si>
    <t>Cascais Airport</t>
  </si>
  <si>
    <t>Cascais</t>
  </si>
  <si>
    <t>CAT</t>
  </si>
  <si>
    <t>-9.35523, 38.724998</t>
  </si>
  <si>
    <t>PT-13</t>
  </si>
  <si>
    <t>Porto</t>
  </si>
  <si>
    <t>LPFL</t>
  </si>
  <si>
    <t>Flores Airport</t>
  </si>
  <si>
    <t>Santa Cruz das Flores</t>
  </si>
  <si>
    <t>FLW</t>
  </si>
  <si>
    <t>-31.131399154663086, 39.455299377441406</t>
  </si>
  <si>
    <t>LPFR</t>
  </si>
  <si>
    <t>PT-08</t>
  </si>
  <si>
    <t>-7.96590995789, 37.0144004822</t>
  </si>
  <si>
    <t>LPGR</t>
  </si>
  <si>
    <t>Graciosa Airport</t>
  </si>
  <si>
    <t>Santa Cruz da Graciosa</t>
  </si>
  <si>
    <t>GRW</t>
  </si>
  <si>
    <t>-28.029800415039062, 39.092201232910156</t>
  </si>
  <si>
    <t>LPHR</t>
  </si>
  <si>
    <t>Horta Airport</t>
  </si>
  <si>
    <t>Horta</t>
  </si>
  <si>
    <t>HOR</t>
  </si>
  <si>
    <t>-28.715900421142578, 38.519901275634766</t>
  </si>
  <si>
    <t>PT-10</t>
  </si>
  <si>
    <t>LPLA</t>
  </si>
  <si>
    <t>Lajes Airport</t>
  </si>
  <si>
    <t>TER</t>
  </si>
  <si>
    <t>-27.090799, 38.761799</t>
  </si>
  <si>
    <t>LPMA</t>
  </si>
  <si>
    <t>Madeira Airport</t>
  </si>
  <si>
    <t>FNC</t>
  </si>
  <si>
    <t>-16.7745, 32.697899</t>
  </si>
  <si>
    <t>Mafra</t>
  </si>
  <si>
    <t>LPMR</t>
  </si>
  <si>
    <t>Monte Real Air Base</t>
  </si>
  <si>
    <t>QLR</t>
  </si>
  <si>
    <t>-8.8875, 39.828335</t>
  </si>
  <si>
    <t>PT-15</t>
  </si>
  <si>
    <t>LPPD</t>
  </si>
  <si>
    <t>Ponta Delgada</t>
  </si>
  <si>
    <t>PDL</t>
  </si>
  <si>
    <t>-25.6979007721, 37.7411994934</t>
  </si>
  <si>
    <t>LPPI</t>
  </si>
  <si>
    <t>Pico Airport</t>
  </si>
  <si>
    <t>Pico Island</t>
  </si>
  <si>
    <t>PIX</t>
  </si>
  <si>
    <t>-28.441299, 38.554298</t>
  </si>
  <si>
    <t>LPPM</t>
  </si>
  <si>
    <t>-8.58396, 37.1493</t>
  </si>
  <si>
    <t>LPPR</t>
  </si>
  <si>
    <t>OPO</t>
  </si>
  <si>
    <t>-8.68138980865, 41.2481002808</t>
  </si>
  <si>
    <t>LPPS</t>
  </si>
  <si>
    <t>Porto Santo Airport</t>
  </si>
  <si>
    <t>Vila Baleira</t>
  </si>
  <si>
    <t>PXO</t>
  </si>
  <si>
    <t>-16.3500003815, 33.0733985901</t>
  </si>
  <si>
    <t>LPPT</t>
  </si>
  <si>
    <t>Humberto Delgado Airport (Lisbon Portela Airport)</t>
  </si>
  <si>
    <t>-9.13592, 38.7813</t>
  </si>
  <si>
    <t>LPSI</t>
  </si>
  <si>
    <t>Sines Airport</t>
  </si>
  <si>
    <t>SIE</t>
  </si>
  <si>
    <t>-8.817301, 37.941692</t>
  </si>
  <si>
    <t>LPSJ</t>
  </si>
  <si>
    <t>Velas</t>
  </si>
  <si>
    <t>SJZ</t>
  </si>
  <si>
    <t>-28.1758, 38.665501</t>
  </si>
  <si>
    <t>LPVR</t>
  </si>
  <si>
    <t>Vila Real Airport</t>
  </si>
  <si>
    <t>Vila Real</t>
  </si>
  <si>
    <t>VRL</t>
  </si>
  <si>
    <t>-7.72047, 41.2743</t>
  </si>
  <si>
    <t>LPVZ</t>
  </si>
  <si>
    <t>Aerodromo Goncalves Lobato (Viseu Airport)</t>
  </si>
  <si>
    <t>Viseu</t>
  </si>
  <si>
    <t>VSE</t>
  </si>
  <si>
    <t>-7.88899, 40.725498</t>
  </si>
  <si>
    <t>LQBK</t>
  </si>
  <si>
    <t>Banja Luka International Airport</t>
  </si>
  <si>
    <t>Banja Luka</t>
  </si>
  <si>
    <t>BNX</t>
  </si>
  <si>
    <t>17.297500610351562, 44.94139862060547</t>
  </si>
  <si>
    <t>LQMO</t>
  </si>
  <si>
    <t>Mostar International Airport</t>
  </si>
  <si>
    <t>Mostar</t>
  </si>
  <si>
    <t>OMO</t>
  </si>
  <si>
    <t>17.84589958190918, 43.282901763916016</t>
  </si>
  <si>
    <t>LQSA</t>
  </si>
  <si>
    <t>Sarajevo International Airport</t>
  </si>
  <si>
    <t>Sarajevo</t>
  </si>
  <si>
    <t>SJJ</t>
  </si>
  <si>
    <t>18.331499099731445, 43.82460021972656</t>
  </si>
  <si>
    <t>LQTZ</t>
  </si>
  <si>
    <t>Tuzla International Airport</t>
  </si>
  <si>
    <t>TZL</t>
  </si>
  <si>
    <t>18.72480010986328, 44.45869827270508</t>
  </si>
  <si>
    <t>RO</t>
  </si>
  <si>
    <t>LRAR</t>
  </si>
  <si>
    <t>Arad International Airport</t>
  </si>
  <si>
    <t>RO-AR</t>
  </si>
  <si>
    <t>21.261999130249023, 46.17660140991211</t>
  </si>
  <si>
    <t>LRBC</t>
  </si>
  <si>
    <t>RO-BC</t>
  </si>
  <si>
    <t>BCM</t>
  </si>
  <si>
    <t>26.91029930114746, 46.52190017700195</t>
  </si>
  <si>
    <t>LRBM</t>
  </si>
  <si>
    <t>RO-MM</t>
  </si>
  <si>
    <t>Baia Mare</t>
  </si>
  <si>
    <t>BAY</t>
  </si>
  <si>
    <t>23.467252, 47.660598</t>
  </si>
  <si>
    <t>LRBS</t>
  </si>
  <si>
    <t>RO-B</t>
  </si>
  <si>
    <t>Bucharest</t>
  </si>
  <si>
    <t>BBU</t>
  </si>
  <si>
    <t>26.102100372314453, 44.50320053100586</t>
  </si>
  <si>
    <t>RO-SB</t>
  </si>
  <si>
    <t>LRCK</t>
  </si>
  <si>
    <t>RO-CT</t>
  </si>
  <si>
    <t>CND</t>
  </si>
  <si>
    <t>28.488300323486328, 44.36220169067383</t>
  </si>
  <si>
    <t>LRCL</t>
  </si>
  <si>
    <t>Cluj-Napoca International Airport</t>
  </si>
  <si>
    <t>RO-CJ</t>
  </si>
  <si>
    <t>Cluj-Napoca</t>
  </si>
  <si>
    <t>CLJ</t>
  </si>
  <si>
    <t>23.686199, 46.785198</t>
  </si>
  <si>
    <t>LRCS</t>
  </si>
  <si>
    <t>RO-CS</t>
  </si>
  <si>
    <t>22.253299713134766, 45.41999816894531</t>
  </si>
  <si>
    <t>LRCV</t>
  </si>
  <si>
    <t>Craiova Airport</t>
  </si>
  <si>
    <t>RO-DJ</t>
  </si>
  <si>
    <t>Craiova</t>
  </si>
  <si>
    <t>CRA</t>
  </si>
  <si>
    <t>23.888599395751953, 44.31809997558594</t>
  </si>
  <si>
    <t>RO-SV</t>
  </si>
  <si>
    <t>LRIA</t>
  </si>
  <si>
    <t>RO-IS</t>
  </si>
  <si>
    <t>IAS</t>
  </si>
  <si>
    <t>27.6205997467041, 47.17850112915039</t>
  </si>
  <si>
    <t>Sharpe AAF</t>
  </si>
  <si>
    <t>Lathrop</t>
  </si>
  <si>
    <t>-121.272805556, 37.837916666699996</t>
  </si>
  <si>
    <t>LROD</t>
  </si>
  <si>
    <t>Oradea International Airport</t>
  </si>
  <si>
    <t>RO-BH</t>
  </si>
  <si>
    <t>Oradea</t>
  </si>
  <si>
    <t>OMR</t>
  </si>
  <si>
    <t>21.90250015258789, 47.025299072265625</t>
  </si>
  <si>
    <t>LROP</t>
  </si>
  <si>
    <t>OTP</t>
  </si>
  <si>
    <t>26.085, 44.5711111</t>
  </si>
  <si>
    <t>LRSB</t>
  </si>
  <si>
    <t>Sibiu International Airport</t>
  </si>
  <si>
    <t>Sibiu</t>
  </si>
  <si>
    <t>SBZ</t>
  </si>
  <si>
    <t>24.091299057006836, 45.78559875488281</t>
  </si>
  <si>
    <t>LRSM</t>
  </si>
  <si>
    <t>Satu Mare Airport</t>
  </si>
  <si>
    <t>RO-SM</t>
  </si>
  <si>
    <t>Satu Mare</t>
  </si>
  <si>
    <t>SUJ</t>
  </si>
  <si>
    <t>22.885700225830078, 47.70330047607422</t>
  </si>
  <si>
    <t>LRSV</t>
  </si>
  <si>
    <t>Suceava Stefan cel Mare Airport</t>
  </si>
  <si>
    <t>Suceava</t>
  </si>
  <si>
    <t>SCV</t>
  </si>
  <si>
    <t>26.35409927368164, 47.6875</t>
  </si>
  <si>
    <t>LRTC</t>
  </si>
  <si>
    <t>Tulcea Airport</t>
  </si>
  <si>
    <t>RO-TL</t>
  </si>
  <si>
    <t>Tulcea</t>
  </si>
  <si>
    <t>TCE</t>
  </si>
  <si>
    <t>28.71430015563965, 45.0625</t>
  </si>
  <si>
    <t>LRTM</t>
  </si>
  <si>
    <t>RO-MS</t>
  </si>
  <si>
    <t>TGM</t>
  </si>
  <si>
    <t>24.412500381469727, 46.46770095825195</t>
  </si>
  <si>
    <t>LRTR</t>
  </si>
  <si>
    <t>RO-TM</t>
  </si>
  <si>
    <t>TSR</t>
  </si>
  <si>
    <t>21.337900161743164, 45.809898376464844</t>
  </si>
  <si>
    <t>CH-NE</t>
  </si>
  <si>
    <t>LSGG</t>
  </si>
  <si>
    <t>Geneva Cointrin International Airport</t>
  </si>
  <si>
    <t>CH-GE</t>
  </si>
  <si>
    <t>6.108950138092041, 46.23809814453125</t>
  </si>
  <si>
    <t>CH-BE</t>
  </si>
  <si>
    <t>LSGN</t>
  </si>
  <si>
    <t>Neuchatel Airport</t>
  </si>
  <si>
    <t>QNC</t>
  </si>
  <si>
    <t>6.86471986771, 46.9575004578</t>
  </si>
  <si>
    <t>LSGS</t>
  </si>
  <si>
    <t>Sion Airport</t>
  </si>
  <si>
    <t>Sion</t>
  </si>
  <si>
    <t>SIR</t>
  </si>
  <si>
    <t>7.326944, 46.219166</t>
  </si>
  <si>
    <t>CH-ZH</t>
  </si>
  <si>
    <t>Zurich</t>
  </si>
  <si>
    <t>LSME</t>
  </si>
  <si>
    <t>Emmen Air Base</t>
  </si>
  <si>
    <t>CH-LU</t>
  </si>
  <si>
    <t>8.305184, 47.092444</t>
  </si>
  <si>
    <t>LSMI</t>
  </si>
  <si>
    <t>Interlaken Air Base</t>
  </si>
  <si>
    <t>ZIN</t>
  </si>
  <si>
    <t>7.8790798, 46.6766014</t>
  </si>
  <si>
    <t>CH-TI</t>
  </si>
  <si>
    <t>CH-SO</t>
  </si>
  <si>
    <t>CH-SG</t>
  </si>
  <si>
    <t>LSZA</t>
  </si>
  <si>
    <t>Lugano Airport</t>
  </si>
  <si>
    <t>Lugano</t>
  </si>
  <si>
    <t>8.9105796814, 46.00429916379999</t>
  </si>
  <si>
    <t>LSZB</t>
  </si>
  <si>
    <t>Bern Belp Airport</t>
  </si>
  <si>
    <t>Bern</t>
  </si>
  <si>
    <t>BRN</t>
  </si>
  <si>
    <t>7.497149944309999, 46.914100647</t>
  </si>
  <si>
    <t>LSZC</t>
  </si>
  <si>
    <t>Buochs Airport</t>
  </si>
  <si>
    <t>CH-NW</t>
  </si>
  <si>
    <t>Buochs</t>
  </si>
  <si>
    <t>BXO</t>
  </si>
  <si>
    <t>8.396944, 46.974444</t>
  </si>
  <si>
    <t>LSZD</t>
  </si>
  <si>
    <t>Ascona Airport</t>
  </si>
  <si>
    <t>Ascona</t>
  </si>
  <si>
    <t>ACO</t>
  </si>
  <si>
    <t>8.78194046021, 46.157798767100005</t>
  </si>
  <si>
    <t>LSZG</t>
  </si>
  <si>
    <t>Grenchen Airport</t>
  </si>
  <si>
    <t>Grenchen</t>
  </si>
  <si>
    <t>ZHI</t>
  </si>
  <si>
    <t>7.41719, 47.181599</t>
  </si>
  <si>
    <t>LSZH</t>
  </si>
  <si>
    <t>ZRH</t>
  </si>
  <si>
    <t>8.54917, 47.464699</t>
  </si>
  <si>
    <t>LSZL</t>
  </si>
  <si>
    <t>Locarno Airport</t>
  </si>
  <si>
    <t>Locarno</t>
  </si>
  <si>
    <t>ZJI</t>
  </si>
  <si>
    <t>8.87860965729, 46.160800933800004</t>
  </si>
  <si>
    <t>LSZR</t>
  </si>
  <si>
    <t>St Gallen Altenrhein Airport</t>
  </si>
  <si>
    <t>Altenrhein</t>
  </si>
  <si>
    <t>ACH</t>
  </si>
  <si>
    <t>9.560770034789998, 47.4850006104</t>
  </si>
  <si>
    <t>LSZS</t>
  </si>
  <si>
    <t>Samedan Airport</t>
  </si>
  <si>
    <t>SMV</t>
  </si>
  <si>
    <t>9.884110450744629, 46.53409957885742</t>
  </si>
  <si>
    <t>LT86</t>
  </si>
  <si>
    <t>TR</t>
  </si>
  <si>
    <t>TR-17</t>
  </si>
  <si>
    <t>LTFK</t>
  </si>
  <si>
    <t>GKD</t>
  </si>
  <si>
    <t>25.883302, 40.204498</t>
  </si>
  <si>
    <t>TR-06</t>
  </si>
  <si>
    <t>Ankara</t>
  </si>
  <si>
    <t>LTAC</t>
  </si>
  <si>
    <t>ESB</t>
  </si>
  <si>
    <t>32.995098114, 40.128101348899996</t>
  </si>
  <si>
    <t>LTAD</t>
  </si>
  <si>
    <t>Etimesgut Air Base</t>
  </si>
  <si>
    <t>32.6885986328, 39.949798584</t>
  </si>
  <si>
    <t>LTAF</t>
  </si>
  <si>
    <t>Adana Airport</t>
  </si>
  <si>
    <t>TR-01</t>
  </si>
  <si>
    <t>Adana</t>
  </si>
  <si>
    <t>ADA</t>
  </si>
  <si>
    <t>35.280399322499996, 36.9822006226</t>
  </si>
  <si>
    <t>LTAG</t>
  </si>
  <si>
    <t>UAB</t>
  </si>
  <si>
    <t>35.4258995056, 37.002101898199996</t>
  </si>
  <si>
    <t>LTAH</t>
  </si>
  <si>
    <t>Afyon Airport</t>
  </si>
  <si>
    <t>TR-03</t>
  </si>
  <si>
    <t>Afyonkarahisar</t>
  </si>
  <si>
    <t>AFY</t>
  </si>
  <si>
    <t>30.6011009216, 38.726398468</t>
  </si>
  <si>
    <t>LTAI</t>
  </si>
  <si>
    <t>Antalya International Airport</t>
  </si>
  <si>
    <t>TR-07</t>
  </si>
  <si>
    <t>Antalya</t>
  </si>
  <si>
    <t>AYT</t>
  </si>
  <si>
    <t>30.800501, 36.898701</t>
  </si>
  <si>
    <t>LTAJ</t>
  </si>
  <si>
    <t>Gaziantep International Airport</t>
  </si>
  <si>
    <t>TR-27</t>
  </si>
  <si>
    <t>Gaziantep</t>
  </si>
  <si>
    <t>GZT</t>
  </si>
  <si>
    <t>37.4786987305, 36.9472007751</t>
  </si>
  <si>
    <t>TR-31</t>
  </si>
  <si>
    <t>ISK</t>
  </si>
  <si>
    <t>LTAL</t>
  </si>
  <si>
    <t>Kastamonu Airport</t>
  </si>
  <si>
    <t>TR-37</t>
  </si>
  <si>
    <t>Kastamonu</t>
  </si>
  <si>
    <t>KFS</t>
  </si>
  <si>
    <t>33.795799255371094, 41.31420135498047</t>
  </si>
  <si>
    <t>TR-38</t>
  </si>
  <si>
    <t>LTAN</t>
  </si>
  <si>
    <t>Konya Airport</t>
  </si>
  <si>
    <t>TR-42</t>
  </si>
  <si>
    <t>Konya</t>
  </si>
  <si>
    <t>KYA</t>
  </si>
  <si>
    <t>32.561901, 37.979</t>
  </si>
  <si>
    <t>TR-44</t>
  </si>
  <si>
    <t>Malatya</t>
  </si>
  <si>
    <t>LTAP</t>
  </si>
  <si>
    <t>Amasya Merzifon Airport</t>
  </si>
  <si>
    <t>TR-05</t>
  </si>
  <si>
    <t>Amasya</t>
  </si>
  <si>
    <t>35.521999, 40.829399</t>
  </si>
  <si>
    <t>TR-55</t>
  </si>
  <si>
    <t>Samsun</t>
  </si>
  <si>
    <t>LTAR</t>
  </si>
  <si>
    <t>TR-58</t>
  </si>
  <si>
    <t>Sivas</t>
  </si>
  <si>
    <t>VAS</t>
  </si>
  <si>
    <t>36.9035, 39.813801</t>
  </si>
  <si>
    <t>LTAS</t>
  </si>
  <si>
    <t>Zonguldak Airport</t>
  </si>
  <si>
    <t>TR-67</t>
  </si>
  <si>
    <t>Zonguldak</t>
  </si>
  <si>
    <t>ONQ</t>
  </si>
  <si>
    <t>32.0886001587, 41.506401062</t>
  </si>
  <si>
    <t>LTAT</t>
  </si>
  <si>
    <t>MLX</t>
  </si>
  <si>
    <t>38.0909996033, 38.435298919699996</t>
  </si>
  <si>
    <t>LTAU</t>
  </si>
  <si>
    <t>Kayseri Erkilet Airport</t>
  </si>
  <si>
    <t>Kayseri</t>
  </si>
  <si>
    <t>ASR</t>
  </si>
  <si>
    <t>35.4953994751, 38.770401001</t>
  </si>
  <si>
    <t>TR-26</t>
  </si>
  <si>
    <t>LTAW</t>
  </si>
  <si>
    <t>Tokat Airport</t>
  </si>
  <si>
    <t>TR-60</t>
  </si>
  <si>
    <t>Tokat</t>
  </si>
  <si>
    <t>TJK</t>
  </si>
  <si>
    <t>36.367408752441406, 40.307430267333984</t>
  </si>
  <si>
    <t>LTAY</t>
  </si>
  <si>
    <t>TR-20</t>
  </si>
  <si>
    <t>Denizli</t>
  </si>
  <si>
    <t>DNZ</t>
  </si>
  <si>
    <t>29.7012996674, 37.7855987549</t>
  </si>
  <si>
    <t>LTAZ</t>
  </si>
  <si>
    <t>TR-50</t>
  </si>
  <si>
    <t>NAV</t>
  </si>
  <si>
    <t>34.5345, 38.7719</t>
  </si>
  <si>
    <t>LTB</t>
  </si>
  <si>
    <t>Latrobe Airport</t>
  </si>
  <si>
    <t>146.396169662, -41.235188030699994</t>
  </si>
  <si>
    <t>LTBA</t>
  </si>
  <si>
    <t>TR-34</t>
  </si>
  <si>
    <t>Istanbul</t>
  </si>
  <si>
    <t>ISL</t>
  </si>
  <si>
    <t>28.8146, 40.976898</t>
  </si>
  <si>
    <t>LTBD</t>
  </si>
  <si>
    <t>TR-09</t>
  </si>
  <si>
    <t>27.895299911499997, 37.8149986267</t>
  </si>
  <si>
    <t>LTBE</t>
  </si>
  <si>
    <t>Bursa Airport</t>
  </si>
  <si>
    <t>TR-16</t>
  </si>
  <si>
    <t>Bursa</t>
  </si>
  <si>
    <t>BTZ</t>
  </si>
  <si>
    <t>29.009199142456055, 40.233299255371094</t>
  </si>
  <si>
    <t>LTBF</t>
  </si>
  <si>
    <t>TR-10</t>
  </si>
  <si>
    <t>BZI</t>
  </si>
  <si>
    <t>27.926000595092773, 39.619300842285156</t>
  </si>
  <si>
    <t>LTBG</t>
  </si>
  <si>
    <t>BDM</t>
  </si>
  <si>
    <t>27.977699279785156, 40.31800079345703</t>
  </si>
  <si>
    <t>LTBH</t>
  </si>
  <si>
    <t>26.4267997742, 40.1376991272</t>
  </si>
  <si>
    <t>LTBI</t>
  </si>
  <si>
    <t>ESK</t>
  </si>
  <si>
    <t>30.582099914599997, 39.7840995789</t>
  </si>
  <si>
    <t>LTBJ</t>
  </si>
  <si>
    <t>Adnan Menderes International Airport</t>
  </si>
  <si>
    <t>TR-35</t>
  </si>
  <si>
    <t>ADB</t>
  </si>
  <si>
    <t>27.156999588, 38.2924003601</t>
  </si>
  <si>
    <t>LTBL</t>
  </si>
  <si>
    <t>27.010099411, 38.513000488299994</t>
  </si>
  <si>
    <t>TR-32</t>
  </si>
  <si>
    <t>TR-43</t>
  </si>
  <si>
    <t>LTBO</t>
  </si>
  <si>
    <t>TR-64</t>
  </si>
  <si>
    <t>USQ</t>
  </si>
  <si>
    <t>29.47170066833496, 38.68149948120117</t>
  </si>
  <si>
    <t>LTBQ</t>
  </si>
  <si>
    <t>Cengiz Topel Airport</t>
  </si>
  <si>
    <t>TR-41</t>
  </si>
  <si>
    <t>KCO</t>
  </si>
  <si>
    <t>30.08329963684082, 40.73500061035156</t>
  </si>
  <si>
    <t>LTBR</t>
  </si>
  <si>
    <t>YEI</t>
  </si>
  <si>
    <t>29.5625991821, 40.2551994324</t>
  </si>
  <si>
    <t>LTBS</t>
  </si>
  <si>
    <t>Dalaman International Airport</t>
  </si>
  <si>
    <t>TR-48</t>
  </si>
  <si>
    <t>Dalaman</t>
  </si>
  <si>
    <t>DLM</t>
  </si>
  <si>
    <t>28.7924995422, 36.7131004333</t>
  </si>
  <si>
    <t>LTBU</t>
  </si>
  <si>
    <t>TR-59</t>
  </si>
  <si>
    <t>TEQ</t>
  </si>
  <si>
    <t>27.919099807739258, 41.13819885253906</t>
  </si>
  <si>
    <t>LTBV</t>
  </si>
  <si>
    <t>BXN</t>
  </si>
  <si>
    <t>27.669700622558594, 37.140098571777344</t>
  </si>
  <si>
    <t>LTBY</t>
  </si>
  <si>
    <t>Anadolu Airport</t>
  </si>
  <si>
    <t>AOE</t>
  </si>
  <si>
    <t>30.5194, 39.809898</t>
  </si>
  <si>
    <t>LTBZ</t>
  </si>
  <si>
    <t>Zafer Airport</t>
  </si>
  <si>
    <t>KZR</t>
  </si>
  <si>
    <t>30.128111, 39.113079</t>
  </si>
  <si>
    <t>LTCA</t>
  </si>
  <si>
    <t>TR-23</t>
  </si>
  <si>
    <t>39.2914009094, 38.6068992615</t>
  </si>
  <si>
    <t>LTCC</t>
  </si>
  <si>
    <t>Diyarbakir Airport</t>
  </si>
  <si>
    <t>TR-21</t>
  </si>
  <si>
    <t>Diyarbakir</t>
  </si>
  <si>
    <t>DIY</t>
  </si>
  <si>
    <t>40.201000213600004, 37.893901825</t>
  </si>
  <si>
    <t>LTCD</t>
  </si>
  <si>
    <t>Erzincan Airport</t>
  </si>
  <si>
    <t>TR-24</t>
  </si>
  <si>
    <t>Erzincan</t>
  </si>
  <si>
    <t>ERC</t>
  </si>
  <si>
    <t>39.527000427199994, 39.7102012634</t>
  </si>
  <si>
    <t>LTCE</t>
  </si>
  <si>
    <t>Erzurum International Airport</t>
  </si>
  <si>
    <t>TR-25</t>
  </si>
  <si>
    <t>Erzurum</t>
  </si>
  <si>
    <t>ERZ</t>
  </si>
  <si>
    <t>41.17020034789999, 39.9565010071</t>
  </si>
  <si>
    <t>LTCF</t>
  </si>
  <si>
    <t>Kars Airport</t>
  </si>
  <si>
    <t>TR-36</t>
  </si>
  <si>
    <t>KSY</t>
  </si>
  <si>
    <t>43.1150016784668, 40.562198638916016</t>
  </si>
  <si>
    <t>LTCG</t>
  </si>
  <si>
    <t>Trabzon International Airport</t>
  </si>
  <si>
    <t>TR-61</t>
  </si>
  <si>
    <t>Trabzon</t>
  </si>
  <si>
    <t>TZX</t>
  </si>
  <si>
    <t>39.78969955444336, 40.99509811401367</t>
  </si>
  <si>
    <t>LTCH</t>
  </si>
  <si>
    <t>TR-63</t>
  </si>
  <si>
    <t>38.84709930419922, 37.09429931640625</t>
  </si>
  <si>
    <t>LTCI</t>
  </si>
  <si>
    <t>Van Ferit Melen Airport</t>
  </si>
  <si>
    <t>TR-65</t>
  </si>
  <si>
    <t>VAN</t>
  </si>
  <si>
    <t>43.332298278808594, 38.46820068359375</t>
  </si>
  <si>
    <t>LTCJ</t>
  </si>
  <si>
    <t>Batman Airport</t>
  </si>
  <si>
    <t>TR-72</t>
  </si>
  <si>
    <t>Batman</t>
  </si>
  <si>
    <t>41.1166000366, 37.929000854499996</t>
  </si>
  <si>
    <t>LTCK</t>
  </si>
  <si>
    <t>TR-49</t>
  </si>
  <si>
    <t>41.66120147705078, 38.747798919677734</t>
  </si>
  <si>
    <t>LTCL</t>
  </si>
  <si>
    <t>Siirt Airport</t>
  </si>
  <si>
    <t>TR-56</t>
  </si>
  <si>
    <t>Siirt</t>
  </si>
  <si>
    <t>SXZ</t>
  </si>
  <si>
    <t>41.84040069580078, 37.97890090942383</t>
  </si>
  <si>
    <t>LTCM</t>
  </si>
  <si>
    <t>Sinop Airport</t>
  </si>
  <si>
    <t>TR-57</t>
  </si>
  <si>
    <t>NOP</t>
  </si>
  <si>
    <t>35.066398620605, 42.015800476074</t>
  </si>
  <si>
    <t>LTCN</t>
  </si>
  <si>
    <t>TR-46</t>
  </si>
  <si>
    <t>KCM</t>
  </si>
  <si>
    <t>36.9535217285, 37.5388259888</t>
  </si>
  <si>
    <t>LTCO</t>
  </si>
  <si>
    <t>TR-04</t>
  </si>
  <si>
    <t>AJI</t>
  </si>
  <si>
    <t>43.025978088378906, 39.654541015625</t>
  </si>
  <si>
    <t>LTCP</t>
  </si>
  <si>
    <t>TR-02</t>
  </si>
  <si>
    <t>38.4688987732, 37.7313995361</t>
  </si>
  <si>
    <t>LTCR</t>
  </si>
  <si>
    <t>Mardin Airport</t>
  </si>
  <si>
    <t>TR-47</t>
  </si>
  <si>
    <t>Mardin</t>
  </si>
  <si>
    <t>MQM</t>
  </si>
  <si>
    <t>40.6316986084, 37.223300933800004</t>
  </si>
  <si>
    <t>LTCS</t>
  </si>
  <si>
    <t>GNY</t>
  </si>
  <si>
    <t>38.895592, 37.445663</t>
  </si>
  <si>
    <t>LTCV</t>
  </si>
  <si>
    <t>TR-73</t>
  </si>
  <si>
    <t>42.0582, 37.3647</t>
  </si>
  <si>
    <t>LTCW</t>
  </si>
  <si>
    <t>TR-30</t>
  </si>
  <si>
    <t>Hakkari</t>
  </si>
  <si>
    <t>YKO</t>
  </si>
  <si>
    <t>44.2381, 37.5497</t>
  </si>
  <si>
    <t>LTDA</t>
  </si>
  <si>
    <t>Hatay Airport</t>
  </si>
  <si>
    <t>Hatay</t>
  </si>
  <si>
    <t>HTY</t>
  </si>
  <si>
    <t>36.282222747800006, 36.36277771</t>
  </si>
  <si>
    <t>LTF</t>
  </si>
  <si>
    <t>Leitre Airport</t>
  </si>
  <si>
    <t>Leitre</t>
  </si>
  <si>
    <t>141.6257, -2.8337</t>
  </si>
  <si>
    <t>LTFC</t>
  </si>
  <si>
    <t>Isparta</t>
  </si>
  <si>
    <t>ISE</t>
  </si>
  <si>
    <t>30.368400573699997, 37.8554000854</t>
  </si>
  <si>
    <t>LTFD</t>
  </si>
  <si>
    <t>Edremit</t>
  </si>
  <si>
    <t>EDO</t>
  </si>
  <si>
    <t>27.0137996674, 39.554599762</t>
  </si>
  <si>
    <t>LTFE</t>
  </si>
  <si>
    <t>Milas Bodrum International Airport</t>
  </si>
  <si>
    <t>Bodrum</t>
  </si>
  <si>
    <t>BJV</t>
  </si>
  <si>
    <t>27.6643009186, 37.25059890749999</t>
  </si>
  <si>
    <t>LTFH</t>
  </si>
  <si>
    <t>SZF</t>
  </si>
  <si>
    <t>36.567101, 41.254501</t>
  </si>
  <si>
    <t>LTFJ</t>
  </si>
  <si>
    <t>29.3092002869, 40.898601532</t>
  </si>
  <si>
    <t>LTFM</t>
  </si>
  <si>
    <t>Istanbul Airport</t>
  </si>
  <si>
    <t>IST</t>
  </si>
  <si>
    <t>28.751944, 41.275278</t>
  </si>
  <si>
    <t>LTGP</t>
  </si>
  <si>
    <t>LTFG</t>
  </si>
  <si>
    <t>GZP</t>
  </si>
  <si>
    <t>32.300598, 36.299217</t>
  </si>
  <si>
    <t>LTH</t>
  </si>
  <si>
    <t>Lathrop Wells Airport / Jackass Aeropark</t>
  </si>
  <si>
    <t>Amargosa Valley</t>
  </si>
  <si>
    <t>U75</t>
  </si>
  <si>
    <t>-116.4135, 36.6342</t>
  </si>
  <si>
    <t>LUBL</t>
  </si>
  <si>
    <t>MD</t>
  </si>
  <si>
    <t>MD-RS</t>
  </si>
  <si>
    <t>BZY</t>
  </si>
  <si>
    <t>27.777222, 47.843056</t>
  </si>
  <si>
    <t>LUKK</t>
  </si>
  <si>
    <t>MD-C</t>
  </si>
  <si>
    <t>KIV</t>
  </si>
  <si>
    <t>28.930999755859375, 46.92770004272461</t>
  </si>
  <si>
    <t>LUZ</t>
  </si>
  <si>
    <t>Lublin Airport</t>
  </si>
  <si>
    <t>EPLB</t>
  </si>
  <si>
    <t>22.713611, 51.240278</t>
  </si>
  <si>
    <t>LVB</t>
  </si>
  <si>
    <t>Santana do Livramento Airport</t>
  </si>
  <si>
    <t>Santana do Livramento</t>
  </si>
  <si>
    <t>-55.62565, -30.8354</t>
  </si>
  <si>
    <t>LVGZ</t>
  </si>
  <si>
    <t>Yasser Arafat International Airport</t>
  </si>
  <si>
    <t>PS-RFH</t>
  </si>
  <si>
    <t>Rafah</t>
  </si>
  <si>
    <t>GZA</t>
  </si>
  <si>
    <t>34.2761, 31.246401</t>
  </si>
  <si>
    <t>MK</t>
  </si>
  <si>
    <t>MK-004</t>
  </si>
  <si>
    <t>Lebak Rural Airport</t>
  </si>
  <si>
    <t>PH-SUK</t>
  </si>
  <si>
    <t>Lebak</t>
  </si>
  <si>
    <t>124.0581, 6.6739</t>
  </si>
  <si>
    <t>LWOH</t>
  </si>
  <si>
    <t>Ohrid St. Paul the Apostle Airport</t>
  </si>
  <si>
    <t>MK-003</t>
  </si>
  <si>
    <t>Ohrid</t>
  </si>
  <si>
    <t>OHD</t>
  </si>
  <si>
    <t>20.7423, 41.18</t>
  </si>
  <si>
    <t>LWSK</t>
  </si>
  <si>
    <t>Skopje International Airport</t>
  </si>
  <si>
    <t>Skopje</t>
  </si>
  <si>
    <t>SKP</t>
  </si>
  <si>
    <t>21.621401, 41.961601</t>
  </si>
  <si>
    <t>LXGB</t>
  </si>
  <si>
    <t>Gibraltar Airport</t>
  </si>
  <si>
    <t>GI</t>
  </si>
  <si>
    <t>GI-U-A</t>
  </si>
  <si>
    <t>Gibraltar</t>
  </si>
  <si>
    <t>GIB</t>
  </si>
  <si>
    <t>-5.3496599197400005, 36.1511993408</t>
  </si>
  <si>
    <t>LY-WD</t>
  </si>
  <si>
    <t>LY-BCQ</t>
  </si>
  <si>
    <t>Brak Airport</t>
  </si>
  <si>
    <t>Brak</t>
  </si>
  <si>
    <t>BCQ</t>
  </si>
  <si>
    <t>14.272, 27.653</t>
  </si>
  <si>
    <t>LY-DNF</t>
  </si>
  <si>
    <t>Martubah Airport</t>
  </si>
  <si>
    <t>Derna</t>
  </si>
  <si>
    <t>DNF</t>
  </si>
  <si>
    <t>22.7450008392334, 32.54199981689453</t>
  </si>
  <si>
    <t>LY-MRA</t>
  </si>
  <si>
    <t>Misratah Airport</t>
  </si>
  <si>
    <t>Misratah</t>
  </si>
  <si>
    <t>HLMS</t>
  </si>
  <si>
    <t>MRA</t>
  </si>
  <si>
    <t>15.0609998703, 32.325000762939</t>
  </si>
  <si>
    <t>LY-QUB</t>
  </si>
  <si>
    <t>Ubari Airport</t>
  </si>
  <si>
    <t>Ubari</t>
  </si>
  <si>
    <t>HLUB</t>
  </si>
  <si>
    <t>QUB</t>
  </si>
  <si>
    <t>12.8231, 26.567499</t>
  </si>
  <si>
    <t>RS</t>
  </si>
  <si>
    <t>LYBE</t>
  </si>
  <si>
    <t>Belgrade Nikola Tesla Airport</t>
  </si>
  <si>
    <t>RS-00</t>
  </si>
  <si>
    <t>BEG</t>
  </si>
  <si>
    <t>20.3090991974, 44.8184013367</t>
  </si>
  <si>
    <t>LYBR</t>
  </si>
  <si>
    <t>Berane Airport</t>
  </si>
  <si>
    <t>ME</t>
  </si>
  <si>
    <t>ME-03</t>
  </si>
  <si>
    <t>Berane</t>
  </si>
  <si>
    <t>IVG</t>
  </si>
  <si>
    <t>19.86199951171875, 42.8390007019043</t>
  </si>
  <si>
    <t>LYBT</t>
  </si>
  <si>
    <t>Batajnica Air Base</t>
  </si>
  <si>
    <t>RS-07</t>
  </si>
  <si>
    <t>Batajnica</t>
  </si>
  <si>
    <t>BJY</t>
  </si>
  <si>
    <t>20.2575, 44.935299</t>
  </si>
  <si>
    <t>RS-18</t>
  </si>
  <si>
    <t>Kraljevo</t>
  </si>
  <si>
    <t>LYKV</t>
  </si>
  <si>
    <t>Morava Airport</t>
  </si>
  <si>
    <t>KVO</t>
  </si>
  <si>
    <t>20.5872, 43.818298</t>
  </si>
  <si>
    <t>LYNI</t>
  </si>
  <si>
    <t>Nis Airport</t>
  </si>
  <si>
    <t>RS-20</t>
  </si>
  <si>
    <t>Nis</t>
  </si>
  <si>
    <t>INI</t>
  </si>
  <si>
    <t>21.853701, 43.337299</t>
  </si>
  <si>
    <t>LYNS</t>
  </si>
  <si>
    <t>Cenej Airport</t>
  </si>
  <si>
    <t>RS-06</t>
  </si>
  <si>
    <t>Novi Sad</t>
  </si>
  <si>
    <t>QND</t>
  </si>
  <si>
    <t>19.839199, 45.385799</t>
  </si>
  <si>
    <t>LYPG</t>
  </si>
  <si>
    <t>Podgorica Airport</t>
  </si>
  <si>
    <t>ME-16</t>
  </si>
  <si>
    <t>Podgorica</t>
  </si>
  <si>
    <t>TGD</t>
  </si>
  <si>
    <t>19.2519, 42.359402</t>
  </si>
  <si>
    <t>LYTV</t>
  </si>
  <si>
    <t>Tivat Airport</t>
  </si>
  <si>
    <t>ME-19</t>
  </si>
  <si>
    <t>Tivat</t>
  </si>
  <si>
    <t>TIV</t>
  </si>
  <si>
    <t>18.72330093383789, 42.404701232910156</t>
  </si>
  <si>
    <t>SK-TA</t>
  </si>
  <si>
    <t>LZIB</t>
  </si>
  <si>
    <t>SK-BL</t>
  </si>
  <si>
    <t>Bratislava</t>
  </si>
  <si>
    <t>17.21269989013672, 48.17020034790039</t>
  </si>
  <si>
    <t>SK-ZI</t>
  </si>
  <si>
    <t>SK-PV</t>
  </si>
  <si>
    <t>LZKZ</t>
  </si>
  <si>
    <t>KSC</t>
  </si>
  <si>
    <t>21.241100311279297, 48.66310119628906</t>
  </si>
  <si>
    <t>LZLU</t>
  </si>
  <si>
    <t>SK-BC</t>
  </si>
  <si>
    <t>LUE</t>
  </si>
  <si>
    <t>19.73579978942871, 48.33940124511719</t>
  </si>
  <si>
    <t>LZPP</t>
  </si>
  <si>
    <t>PZY</t>
  </si>
  <si>
    <t>17.828399658203125, 48.62519836425781</t>
  </si>
  <si>
    <t>LZPW</t>
  </si>
  <si>
    <t>21.315599441528, 49.02970123291</t>
  </si>
  <si>
    <t>LZSL</t>
  </si>
  <si>
    <t>SLD</t>
  </si>
  <si>
    <t>19.13409996032715, 48.63779830932617</t>
  </si>
  <si>
    <t>LZTT</t>
  </si>
  <si>
    <t>Poprad-Tatry Airport</t>
  </si>
  <si>
    <t>Poprad</t>
  </si>
  <si>
    <t>TAT</t>
  </si>
  <si>
    <t>20.2411003113, 49.073600769</t>
  </si>
  <si>
    <t>LZZI</t>
  </si>
  <si>
    <t>ILZ</t>
  </si>
  <si>
    <t>18.6135005951, 49.231498718299996</t>
  </si>
  <si>
    <t>M26</t>
  </si>
  <si>
    <t>KDRU</t>
  </si>
  <si>
    <t>-113.205002, 46.6208</t>
  </si>
  <si>
    <t>SYM</t>
  </si>
  <si>
    <t>MA-GLN</t>
  </si>
  <si>
    <t>Goulimime Airport</t>
  </si>
  <si>
    <t>Goulimime</t>
  </si>
  <si>
    <t>GMAG</t>
  </si>
  <si>
    <t>GLN</t>
  </si>
  <si>
    <t>-10.0502996445, 29.0266990662</t>
  </si>
  <si>
    <t>MA53</t>
  </si>
  <si>
    <t>Ware Airport</t>
  </si>
  <si>
    <t>UWA</t>
  </si>
  <si>
    <t>-72.214797973633, 42.282001495361</t>
  </si>
  <si>
    <t>MA87</t>
  </si>
  <si>
    <t>MAP</t>
  </si>
  <si>
    <t>Mamai Airport</t>
  </si>
  <si>
    <t>Mamai</t>
  </si>
  <si>
    <t>149.519166667, -10.290833333299998</t>
  </si>
  <si>
    <t>TC</t>
  </si>
  <si>
    <t>MBGT</t>
  </si>
  <si>
    <t>JAGS McCartney International Airport</t>
  </si>
  <si>
    <t>TC-GT</t>
  </si>
  <si>
    <t>Cockburn Town</t>
  </si>
  <si>
    <t>GDT</t>
  </si>
  <si>
    <t>-71.14230346679688, 21.444499969482422</t>
  </si>
  <si>
    <t>MBMC</t>
  </si>
  <si>
    <t>Middle Caicos Airport</t>
  </si>
  <si>
    <t>TC-MC</t>
  </si>
  <si>
    <t>Middle Caicos</t>
  </si>
  <si>
    <t>-71.8025, 21.82602</t>
  </si>
  <si>
    <t>MBNC</t>
  </si>
  <si>
    <t>North Caicos Airport</t>
  </si>
  <si>
    <t>TC-NC</t>
  </si>
  <si>
    <t>-71.939598, 21.9175</t>
  </si>
  <si>
    <t>MBPI</t>
  </si>
  <si>
    <t>Pine Cay Airport</t>
  </si>
  <si>
    <t>TC-PN</t>
  </si>
  <si>
    <t>Pine Cay</t>
  </si>
  <si>
    <t>PIC</t>
  </si>
  <si>
    <t>-72.092344, 21.874948</t>
  </si>
  <si>
    <t>MBPV</t>
  </si>
  <si>
    <t>Providenciales Airport</t>
  </si>
  <si>
    <t>TC-PR</t>
  </si>
  <si>
    <t>Providenciales Island</t>
  </si>
  <si>
    <t>-72.26589965820312, 21.77359962463379</t>
  </si>
  <si>
    <t>MBSC</t>
  </si>
  <si>
    <t>South Caicos Airport</t>
  </si>
  <si>
    <t>TC-SC</t>
  </si>
  <si>
    <t>XSC</t>
  </si>
  <si>
    <t>-71.528503418, 21.515699386599998</t>
  </si>
  <si>
    <t>MBSY</t>
  </si>
  <si>
    <t>Salt Cay Airport</t>
  </si>
  <si>
    <t>TC-SL</t>
  </si>
  <si>
    <t>Salt Cay</t>
  </si>
  <si>
    <t>SLX</t>
  </si>
  <si>
    <t>-71.1999969482, 21.333000183099998</t>
  </si>
  <si>
    <t>DO-20</t>
  </si>
  <si>
    <t>DO-12</t>
  </si>
  <si>
    <t>La Romana</t>
  </si>
  <si>
    <t>DO-11</t>
  </si>
  <si>
    <t>MDBH</t>
  </si>
  <si>
    <t>Maria Montez International Airport</t>
  </si>
  <si>
    <t>BRX</t>
  </si>
  <si>
    <t>-71.12039947509766, 18.25149917602539</t>
  </si>
  <si>
    <t>DO-01</t>
  </si>
  <si>
    <t>MDCR</t>
  </si>
  <si>
    <t>Cabo Rojo Airport</t>
  </si>
  <si>
    <t>DO-16</t>
  </si>
  <si>
    <t>Cabo Rojo</t>
  </si>
  <si>
    <t>CBJ</t>
  </si>
  <si>
    <t>-71.6447982788086, 17.929000854492188</t>
  </si>
  <si>
    <t>MDCY</t>
  </si>
  <si>
    <t>Samana</t>
  </si>
  <si>
    <t>AZS</t>
  </si>
  <si>
    <t>-69.7419967651, 19.2670001984</t>
  </si>
  <si>
    <t>MDCZ</t>
  </si>
  <si>
    <t>DO-13</t>
  </si>
  <si>
    <t>Costanza</t>
  </si>
  <si>
    <t>COZ</t>
  </si>
  <si>
    <t>-70.721900939941, 18.907499313354</t>
  </si>
  <si>
    <t>MDHE</t>
  </si>
  <si>
    <t>Herrera Airport</t>
  </si>
  <si>
    <t>Santo Domingo</t>
  </si>
  <si>
    <t>HEX</t>
  </si>
  <si>
    <t>-69.9693984985, 18.4696998596</t>
  </si>
  <si>
    <t>MDJB</t>
  </si>
  <si>
    <t>La Isabela International Airport</t>
  </si>
  <si>
    <t>La Isabela</t>
  </si>
  <si>
    <t>JBQ</t>
  </si>
  <si>
    <t>-69.98560333251953, 18.572500228881836</t>
  </si>
  <si>
    <t>MDLR</t>
  </si>
  <si>
    <t>Casa De Campo International Airport</t>
  </si>
  <si>
    <t>LRM</t>
  </si>
  <si>
    <t>-68.91179656982422, 18.450700759887695</t>
  </si>
  <si>
    <t>MDPC</t>
  </si>
  <si>
    <t>Punta Cana International Airport</t>
  </si>
  <si>
    <t>Punta Cana</t>
  </si>
  <si>
    <t>-68.36340332030001, 18.567399978599997</t>
  </si>
  <si>
    <t>MDPO</t>
  </si>
  <si>
    <t>Samana El Portillo Airport</t>
  </si>
  <si>
    <t>EPS</t>
  </si>
  <si>
    <t>-69.4959121943, 19.3214150435</t>
  </si>
  <si>
    <t>MDPP</t>
  </si>
  <si>
    <t>Gregorio Luperon International Airport</t>
  </si>
  <si>
    <t>DO-18</t>
  </si>
  <si>
    <t>Puerto Plata</t>
  </si>
  <si>
    <t>POP</t>
  </si>
  <si>
    <t>-70.56999969482422, 19.75790023803711</t>
  </si>
  <si>
    <t>MDR</t>
  </si>
  <si>
    <t>Medfra Airport</t>
  </si>
  <si>
    <t>Medfra</t>
  </si>
  <si>
    <t>-154.719429016, 63.1060198183</t>
  </si>
  <si>
    <t>DO-22</t>
  </si>
  <si>
    <t>MDSD</t>
  </si>
  <si>
    <t>SDQ</t>
  </si>
  <si>
    <t>-69.668899536133, 18.42970085144</t>
  </si>
  <si>
    <t>MDSJ</t>
  </si>
  <si>
    <t>San Juan Airport</t>
  </si>
  <si>
    <t>SJM</t>
  </si>
  <si>
    <t>-71.2333297729, 18.833332061799997</t>
  </si>
  <si>
    <t>MDST</t>
  </si>
  <si>
    <t>Cibao International Airport</t>
  </si>
  <si>
    <t>-70.60469818115234, 19.406099319458008</t>
  </si>
  <si>
    <t>MDV</t>
  </si>
  <si>
    <t>GQ-CS</t>
  </si>
  <si>
    <t>10.7552, 1.0085</t>
  </si>
  <si>
    <t>ME16</t>
  </si>
  <si>
    <t>Loring International Airport</t>
  </si>
  <si>
    <t>Limestone</t>
  </si>
  <si>
    <t>LIZ</t>
  </si>
  <si>
    <t>-67.885902, 46.950401</t>
  </si>
  <si>
    <t>Wales Airport</t>
  </si>
  <si>
    <t>Scarborough</t>
  </si>
  <si>
    <t>CR-G</t>
  </si>
  <si>
    <t>Liberia</t>
  </si>
  <si>
    <t>MEF</t>
  </si>
  <si>
    <t>Melfi Airport</t>
  </si>
  <si>
    <t>Melfi</t>
  </si>
  <si>
    <t>17.944495, 11.060192</t>
  </si>
  <si>
    <t>MFN</t>
  </si>
  <si>
    <t>MG-0001</t>
  </si>
  <si>
    <t>Ambohibary Airport</t>
  </si>
  <si>
    <t>Moramanga</t>
  </si>
  <si>
    <t>FMFE</t>
  </si>
  <si>
    <t>OHB</t>
  </si>
  <si>
    <t>48.2181944444, -18.9175</t>
  </si>
  <si>
    <t>MG-DOA</t>
  </si>
  <si>
    <t>Doany Airport</t>
  </si>
  <si>
    <t>Doany</t>
  </si>
  <si>
    <t>DOA</t>
  </si>
  <si>
    <t>49.510799407958984, -14.3681001663208</t>
  </si>
  <si>
    <t>MGCB</t>
  </si>
  <si>
    <t>Coban Airport</t>
  </si>
  <si>
    <t>Coban</t>
  </si>
  <si>
    <t>CBV</t>
  </si>
  <si>
    <t>-90.40670013427734, 15.468999862670898</t>
  </si>
  <si>
    <t>MGCR</t>
  </si>
  <si>
    <t>Carmelita Airport</t>
  </si>
  <si>
    <t>Carmelita</t>
  </si>
  <si>
    <t>CMM</t>
  </si>
  <si>
    <t>-90.05370330810547, 17.461200714111328</t>
  </si>
  <si>
    <t>MGCT</t>
  </si>
  <si>
    <t>Coatepeque Airport</t>
  </si>
  <si>
    <t>GT-QZ</t>
  </si>
  <si>
    <t>Coatepeque</t>
  </si>
  <si>
    <t>CTF</t>
  </si>
  <si>
    <t>-91.88249969482422, 14.694199562072754</t>
  </si>
  <si>
    <t>Margarima Airport</t>
  </si>
  <si>
    <t>Margarima</t>
  </si>
  <si>
    <t>143.3595, -5.979</t>
  </si>
  <si>
    <t>MGGT</t>
  </si>
  <si>
    <t>La Aurora Airport</t>
  </si>
  <si>
    <t>GT-GU</t>
  </si>
  <si>
    <t>Guatemala City</t>
  </si>
  <si>
    <t>GUA</t>
  </si>
  <si>
    <t>-90.527496, 14.5833</t>
  </si>
  <si>
    <t>MGHT</t>
  </si>
  <si>
    <t>Huehuetenango Airport</t>
  </si>
  <si>
    <t>Huehuetenango</t>
  </si>
  <si>
    <t>-91.46240234375, 15.327400207519531</t>
  </si>
  <si>
    <t>MGI</t>
  </si>
  <si>
    <t>Matagorda Island Air Force Base</t>
  </si>
  <si>
    <t>Matagorda Island</t>
  </si>
  <si>
    <t>-96.464, 28.323</t>
  </si>
  <si>
    <t>MGMM</t>
  </si>
  <si>
    <t>Melchor de Mencos Airport</t>
  </si>
  <si>
    <t>Melchor de Mencos</t>
  </si>
  <si>
    <t>MCR</t>
  </si>
  <si>
    <t>-89.1522216797, 17.0686092377</t>
  </si>
  <si>
    <t>MGO</t>
  </si>
  <si>
    <t>Manega Airport</t>
  </si>
  <si>
    <t>10.2167, -1.73333</t>
  </si>
  <si>
    <t>MGP</t>
  </si>
  <si>
    <t>Manga Mission</t>
  </si>
  <si>
    <t>MNA</t>
  </si>
  <si>
    <t>153.0186, -4.147</t>
  </si>
  <si>
    <t>MGPB</t>
  </si>
  <si>
    <t>Puerto Barrios Airport</t>
  </si>
  <si>
    <t>Puerto Barrios</t>
  </si>
  <si>
    <t>PBR</t>
  </si>
  <si>
    <t>-88.583801, 15.7309</t>
  </si>
  <si>
    <t>MGPP</t>
  </si>
  <si>
    <t>PON</t>
  </si>
  <si>
    <t>-89.41609954834, 16.325799942017</t>
  </si>
  <si>
    <t>MGQC</t>
  </si>
  <si>
    <t>Santa Cruz del Quiche Airport</t>
  </si>
  <si>
    <t>Santa Cruz del Quiche</t>
  </si>
  <si>
    <t>AQB</t>
  </si>
  <si>
    <t>-91.15059661865234, 15.012200355529785</t>
  </si>
  <si>
    <t>MGQZ</t>
  </si>
  <si>
    <t>Quezaltenango Airport</t>
  </si>
  <si>
    <t>Quezaltenango</t>
  </si>
  <si>
    <t>AAZ</t>
  </si>
  <si>
    <t>-91.501999, 14.8656</t>
  </si>
  <si>
    <t>MGRB</t>
  </si>
  <si>
    <t>Rubelsanto Airport</t>
  </si>
  <si>
    <t>Rubelsanto</t>
  </si>
  <si>
    <t>RUV</t>
  </si>
  <si>
    <t>-90.44529724121094, 15.991999626159668</t>
  </si>
  <si>
    <t>MGRD</t>
  </si>
  <si>
    <t>Rio Dulce</t>
  </si>
  <si>
    <t>LCF</t>
  </si>
  <si>
    <t>-88.961763, 15.668363</t>
  </si>
  <si>
    <t>MGRT</t>
  </si>
  <si>
    <t>Retalhuleu Airport</t>
  </si>
  <si>
    <t>GT-RE</t>
  </si>
  <si>
    <t>Retalhuleu</t>
  </si>
  <si>
    <t>RER</t>
  </si>
  <si>
    <t>-91.69730377197266, 14.520999908447266</t>
  </si>
  <si>
    <t>MGSJ</t>
  </si>
  <si>
    <t>GSJ</t>
  </si>
  <si>
    <t>-90.83580017090001, 13.936200141899999</t>
  </si>
  <si>
    <t>San Marcos Airport</t>
  </si>
  <si>
    <t>MGTK</t>
  </si>
  <si>
    <t>Mundo Maya International Airport</t>
  </si>
  <si>
    <t>FRS</t>
  </si>
  <si>
    <t>-89.86640167239999, 16.913799285899998</t>
  </si>
  <si>
    <t>MH-AIM</t>
  </si>
  <si>
    <t>Ailuk Airport</t>
  </si>
  <si>
    <t>MH-ALK</t>
  </si>
  <si>
    <t>Ailuk Island</t>
  </si>
  <si>
    <t>AIM</t>
  </si>
  <si>
    <t>169.98300170898438, 10.21679973602295</t>
  </si>
  <si>
    <t>MH-AUL</t>
  </si>
  <si>
    <t>Aur Island Airport</t>
  </si>
  <si>
    <t>MH-AUR</t>
  </si>
  <si>
    <t>Aur Atoll</t>
  </si>
  <si>
    <t>171.17300415039062, 8.145279884338379</t>
  </si>
  <si>
    <t>MH-BII</t>
  </si>
  <si>
    <t>Enyu Airfield</t>
  </si>
  <si>
    <t>MH-BIK</t>
  </si>
  <si>
    <t>Bikini Atoll</t>
  </si>
  <si>
    <t>BII</t>
  </si>
  <si>
    <t>165.565002, 11.5225</t>
  </si>
  <si>
    <t>MH-EBN</t>
  </si>
  <si>
    <t>Ebadon Airport</t>
  </si>
  <si>
    <t>Ebadon Island</t>
  </si>
  <si>
    <t>EBN</t>
  </si>
  <si>
    <t>166.82000732421875, 9.330559730529785</t>
  </si>
  <si>
    <t>MH-JAT</t>
  </si>
  <si>
    <t>Jabot Airport</t>
  </si>
  <si>
    <t>Ailinglapalap Atoll</t>
  </si>
  <si>
    <t>JAT</t>
  </si>
  <si>
    <t>168.977837563, 7.749774755610001</t>
  </si>
  <si>
    <t>MH-JEJ</t>
  </si>
  <si>
    <t>Jeh Airport</t>
  </si>
  <si>
    <t>JEJ</t>
  </si>
  <si>
    <t>168.962005615, 7.565350055690001</t>
  </si>
  <si>
    <t>MH-KBT</t>
  </si>
  <si>
    <t>Kaben Airport</t>
  </si>
  <si>
    <t>MH-MAL</t>
  </si>
  <si>
    <t>Kaben</t>
  </si>
  <si>
    <t>170.843994140625, 8.90056037902832</t>
  </si>
  <si>
    <t>MH-LIK</t>
  </si>
  <si>
    <t>Likiep Airport</t>
  </si>
  <si>
    <t>Likiep Island</t>
  </si>
  <si>
    <t>LIK</t>
  </si>
  <si>
    <t>169.307999, 9.82316</t>
  </si>
  <si>
    <t>MH-LML</t>
  </si>
  <si>
    <t>Lae Island Airport</t>
  </si>
  <si>
    <t>MH-LAE</t>
  </si>
  <si>
    <t>Lae Island</t>
  </si>
  <si>
    <t>LML</t>
  </si>
  <si>
    <t>166.26499938964844, 8.921110153198242</t>
  </si>
  <si>
    <t>MH-MAV</t>
  </si>
  <si>
    <t>Maloelap Island Airport</t>
  </si>
  <si>
    <t>Maloelap Island</t>
  </si>
  <si>
    <t>MAV</t>
  </si>
  <si>
    <t>3N1</t>
  </si>
  <si>
    <t>171.229995728, 8.70444011688</t>
  </si>
  <si>
    <t>MH-MJB</t>
  </si>
  <si>
    <t>Mejit Atoll Airport</t>
  </si>
  <si>
    <t>MH-MEJ</t>
  </si>
  <si>
    <t>Mejit Atoll</t>
  </si>
  <si>
    <t>MJB</t>
  </si>
  <si>
    <t>C30</t>
  </si>
  <si>
    <t>170.869, 10.283302</t>
  </si>
  <si>
    <t>MH-MJE</t>
  </si>
  <si>
    <t>Majkin Airport</t>
  </si>
  <si>
    <t>Majkin</t>
  </si>
  <si>
    <t>MJE</t>
  </si>
  <si>
    <t>168.26576, 7.76291</t>
  </si>
  <si>
    <t>MH-NDK</t>
  </si>
  <si>
    <t>Namorik Atoll Airport</t>
  </si>
  <si>
    <t>MH-NMK</t>
  </si>
  <si>
    <t>Namorik Atoll</t>
  </si>
  <si>
    <t>NDK</t>
  </si>
  <si>
    <t>3N0</t>
  </si>
  <si>
    <t>168.125, 5.631669998168945</t>
  </si>
  <si>
    <t>MH-RNP</t>
  </si>
  <si>
    <t>Rongelap Island Airport</t>
  </si>
  <si>
    <t>MH-RON</t>
  </si>
  <si>
    <t>Rongelap Island</t>
  </si>
  <si>
    <t>166.886993, 11.1572</t>
  </si>
  <si>
    <t>MH-TIC</t>
  </si>
  <si>
    <t>Tinak Airport</t>
  </si>
  <si>
    <t>MH-ARN</t>
  </si>
  <si>
    <t>Arno Atoll</t>
  </si>
  <si>
    <t>TIC</t>
  </si>
  <si>
    <t>N18</t>
  </si>
  <si>
    <t>171.91700744628906, 7.13332986831665</t>
  </si>
  <si>
    <t>MH-UIT</t>
  </si>
  <si>
    <t>Jaluit Airport</t>
  </si>
  <si>
    <t>MH-JAL</t>
  </si>
  <si>
    <t>Jabor Jaluit Atoll</t>
  </si>
  <si>
    <t>UIT</t>
  </si>
  <si>
    <t>N55</t>
  </si>
  <si>
    <t>169.636993, 5.90924</t>
  </si>
  <si>
    <t>MH-WJA</t>
  </si>
  <si>
    <t>Woja Airport</t>
  </si>
  <si>
    <t>Woja</t>
  </si>
  <si>
    <t>WJA</t>
  </si>
  <si>
    <t>168.55, 7.45083333333</t>
  </si>
  <si>
    <t>MH-WTE</t>
  </si>
  <si>
    <t>Wotje Atoll Airport</t>
  </si>
  <si>
    <t>MH-WTJ</t>
  </si>
  <si>
    <t>Wotje Atoll</t>
  </si>
  <si>
    <t>WTE</t>
  </si>
  <si>
    <t>N36</t>
  </si>
  <si>
    <t>170.238611, 9.458333</t>
  </si>
  <si>
    <t>MH-WTO</t>
  </si>
  <si>
    <t>Wotho Island Airport</t>
  </si>
  <si>
    <t>MH-WTN</t>
  </si>
  <si>
    <t>Wotho Island</t>
  </si>
  <si>
    <t>WTO</t>
  </si>
  <si>
    <t>166.0030059814453, 10.173299789428711</t>
  </si>
  <si>
    <t>MHAH</t>
  </si>
  <si>
    <t>Ahuas Airport</t>
  </si>
  <si>
    <t>Ahuas</t>
  </si>
  <si>
    <t>AHS</t>
  </si>
  <si>
    <t>-84.352203, 15.4722</t>
  </si>
  <si>
    <t>HN-FM</t>
  </si>
  <si>
    <t>HN-CM</t>
  </si>
  <si>
    <t>HN-IB</t>
  </si>
  <si>
    <t>MHBL</t>
  </si>
  <si>
    <t>Brus Laguna Airport</t>
  </si>
  <si>
    <t>Brus Laguna</t>
  </si>
  <si>
    <t>BHG</t>
  </si>
  <si>
    <t>-84.543602, 15.7631</t>
  </si>
  <si>
    <t>MHCA</t>
  </si>
  <si>
    <t>Catacamas Airport</t>
  </si>
  <si>
    <t>Catacamas</t>
  </si>
  <si>
    <t>CAA</t>
  </si>
  <si>
    <t>-85.9000015258789, 14.916999816894531</t>
  </si>
  <si>
    <t>HN-IN</t>
  </si>
  <si>
    <t>Comayagua</t>
  </si>
  <si>
    <t>MHCL</t>
  </si>
  <si>
    <t>HN-LP</t>
  </si>
  <si>
    <t>Marcala</t>
  </si>
  <si>
    <t>MHMA</t>
  </si>
  <si>
    <t>-88.034447, 14.161944</t>
  </si>
  <si>
    <t>MHCR</t>
  </si>
  <si>
    <t>Carta Airport</t>
  </si>
  <si>
    <t>LUI</t>
  </si>
  <si>
    <t>-86.692334, 15.033192</t>
  </si>
  <si>
    <t>MHCS</t>
  </si>
  <si>
    <t>Coyoles Airport</t>
  </si>
  <si>
    <t>Coyoles</t>
  </si>
  <si>
    <t>CYL</t>
  </si>
  <si>
    <t>-86.675278, 15.445556</t>
  </si>
  <si>
    <t>MHCU</t>
  </si>
  <si>
    <t>Cauquira Airport</t>
  </si>
  <si>
    <t>Cauquira</t>
  </si>
  <si>
    <t>-83.591667, 15.316667</t>
  </si>
  <si>
    <t>MHEA</t>
  </si>
  <si>
    <t>Olanchito</t>
  </si>
  <si>
    <t>MHOA</t>
  </si>
  <si>
    <t>OAN</t>
  </si>
  <si>
    <t>-86.574722, 15.505556</t>
  </si>
  <si>
    <t>La Esperanza Airport</t>
  </si>
  <si>
    <t>San Fernando Airport</t>
  </si>
  <si>
    <t>MHGS</t>
  </si>
  <si>
    <t>Celaque Airport</t>
  </si>
  <si>
    <t>Gracias</t>
  </si>
  <si>
    <t>GAC</t>
  </si>
  <si>
    <t>-88.595801, 14.573492</t>
  </si>
  <si>
    <t>MHIR</t>
  </si>
  <si>
    <t>Iriona Airport</t>
  </si>
  <si>
    <t>Iriona</t>
  </si>
  <si>
    <t>IRN</t>
  </si>
  <si>
    <t>-85.13722229, 15.939167022700001</t>
  </si>
  <si>
    <t>MHJI</t>
  </si>
  <si>
    <t>Jicalapa Airport</t>
  </si>
  <si>
    <t>Jicalapa</t>
  </si>
  <si>
    <t>GUO</t>
  </si>
  <si>
    <t>-86.049164, 15.006111</t>
  </si>
  <si>
    <t>MHJU</t>
  </si>
  <si>
    <t>Jutigalpa airport</t>
  </si>
  <si>
    <t>Jutigalpa</t>
  </si>
  <si>
    <t>JUT</t>
  </si>
  <si>
    <t>-86.22029876708984, 14.652600288391113</t>
  </si>
  <si>
    <t>MHLC</t>
  </si>
  <si>
    <t>Goloson International Airport</t>
  </si>
  <si>
    <t>La Ceiba</t>
  </si>
  <si>
    <t>LCE</t>
  </si>
  <si>
    <t>-86.852997, 15.7425</t>
  </si>
  <si>
    <t>MHLE</t>
  </si>
  <si>
    <t>La Esperanza</t>
  </si>
  <si>
    <t>LEZ</t>
  </si>
  <si>
    <t>-88.175003, 14.291111</t>
  </si>
  <si>
    <t>Tegucigalpa</t>
  </si>
  <si>
    <t>MHLM</t>
  </si>
  <si>
    <t>-87.923599, 15.4526</t>
  </si>
  <si>
    <t>HN-CP</t>
  </si>
  <si>
    <t>MHN</t>
  </si>
  <si>
    <t>Hooker County Airport</t>
  </si>
  <si>
    <t>Mullen</t>
  </si>
  <si>
    <t>KMHN</t>
  </si>
  <si>
    <t>84NE</t>
  </si>
  <si>
    <t>-101.059113, 42.042155</t>
  </si>
  <si>
    <t>MHNJ</t>
  </si>
  <si>
    <t>La Laguna Airport</t>
  </si>
  <si>
    <t>Guanaja</t>
  </si>
  <si>
    <t>GJA</t>
  </si>
  <si>
    <t>-85.906601, 16.4454</t>
  </si>
  <si>
    <t>MHPC</t>
  </si>
  <si>
    <t>Palacios Airport</t>
  </si>
  <si>
    <t>PCH</t>
  </si>
  <si>
    <t>-84.941391, 15.955</t>
  </si>
  <si>
    <t>MHPL</t>
  </si>
  <si>
    <t>Puerto Lempira Airport</t>
  </si>
  <si>
    <t>Puerto Lempira</t>
  </si>
  <si>
    <t>PEU</t>
  </si>
  <si>
    <t>-83.781197, 15.2622</t>
  </si>
  <si>
    <t>El Porvenir Airport</t>
  </si>
  <si>
    <t>MHRO</t>
  </si>
  <si>
    <t>Juan Manuel Galvez International Airport</t>
  </si>
  <si>
    <t>Roatan Island</t>
  </si>
  <si>
    <t>RTB</t>
  </si>
  <si>
    <t>-86.523003, 16.316799</t>
  </si>
  <si>
    <t>MHRS</t>
  </si>
  <si>
    <t>MHSR</t>
  </si>
  <si>
    <t>SDH</t>
  </si>
  <si>
    <t>-88.775021, 14.777889</t>
  </si>
  <si>
    <t>MHRU</t>
  </si>
  <si>
    <t>RUY</t>
  </si>
  <si>
    <t>-89.007837, 14.914885</t>
  </si>
  <si>
    <t>MHSC</t>
  </si>
  <si>
    <t>Coronel Enrique Soto Cano Air Base</t>
  </si>
  <si>
    <t>XPL</t>
  </si>
  <si>
    <t>-87.621201, 14.3824</t>
  </si>
  <si>
    <t>San Jose Airport</t>
  </si>
  <si>
    <t>MHTE</t>
  </si>
  <si>
    <t>Tela Airport</t>
  </si>
  <si>
    <t>Tela</t>
  </si>
  <si>
    <t>TEA</t>
  </si>
  <si>
    <t>-87.4758, 15.7759</t>
  </si>
  <si>
    <t>MHTG</t>
  </si>
  <si>
    <t>TGU</t>
  </si>
  <si>
    <t>-87.21720123291016, 14.06089973449707</t>
  </si>
  <si>
    <t>MHTJ</t>
  </si>
  <si>
    <t>Trujillo Airport</t>
  </si>
  <si>
    <t>Trujillo</t>
  </si>
  <si>
    <t>TJI</t>
  </si>
  <si>
    <t>-85.938202, 15.9268</t>
  </si>
  <si>
    <t>MHUL</t>
  </si>
  <si>
    <t>Sulaco Airport</t>
  </si>
  <si>
    <t>Sulaco</t>
  </si>
  <si>
    <t>-87.26339721679688, 14.90719985961914</t>
  </si>
  <si>
    <t>MHUT</t>
  </si>
  <si>
    <t>Utila Airport</t>
  </si>
  <si>
    <t>Utila Island</t>
  </si>
  <si>
    <t>UII</t>
  </si>
  <si>
    <t>-86.880302, 16.1131</t>
  </si>
  <si>
    <t>MHY</t>
  </si>
  <si>
    <t>Morehead Airport</t>
  </si>
  <si>
    <t>AYEH</t>
  </si>
  <si>
    <t>MHD</t>
  </si>
  <si>
    <t>141.644444444, -8.71411111111</t>
  </si>
  <si>
    <t>MHYR</t>
  </si>
  <si>
    <t>Yoro Airport</t>
  </si>
  <si>
    <t>Yoro</t>
  </si>
  <si>
    <t>ORO</t>
  </si>
  <si>
    <t>-87.135, 15.1275</t>
  </si>
  <si>
    <t>MIZ</t>
  </si>
  <si>
    <t>Mainoru Airstrip</t>
  </si>
  <si>
    <t>Mainoru</t>
  </si>
  <si>
    <t>134.0942, -14.0533</t>
  </si>
  <si>
    <t>MJG</t>
  </si>
  <si>
    <t>MJJ</t>
  </si>
  <si>
    <t>Moki Airport</t>
  </si>
  <si>
    <t>Moki</t>
  </si>
  <si>
    <t>MOKI</t>
  </si>
  <si>
    <t>145.2404, -5.7181</t>
  </si>
  <si>
    <t>MJS</t>
  </si>
  <si>
    <t>Maganja da Costa Airport</t>
  </si>
  <si>
    <t>Maganja</t>
  </si>
  <si>
    <t>37.5, -17.3087</t>
  </si>
  <si>
    <t>MKBS</t>
  </si>
  <si>
    <t>Boscobel Aerodrome</t>
  </si>
  <si>
    <t>JM-05</t>
  </si>
  <si>
    <t>Ocho Rios</t>
  </si>
  <si>
    <t>OCJ</t>
  </si>
  <si>
    <t>-76.96900177001953, 18.404199600219727</t>
  </si>
  <si>
    <t>MKJP</t>
  </si>
  <si>
    <t>Norman Manley International Airport</t>
  </si>
  <si>
    <t>JM-01</t>
  </si>
  <si>
    <t>KIN</t>
  </si>
  <si>
    <t>-76.7874984741211, 17.935699462890625</t>
  </si>
  <si>
    <t>MKJS</t>
  </si>
  <si>
    <t>Sangster International Airport</t>
  </si>
  <si>
    <t>Montego Bay</t>
  </si>
  <si>
    <t>MBJ</t>
  </si>
  <si>
    <t>-77.91339874267578, 18.503700256347656</t>
  </si>
  <si>
    <t>MKKJ</t>
  </si>
  <si>
    <t>Ken Jones Airport</t>
  </si>
  <si>
    <t>Ken Jones</t>
  </si>
  <si>
    <t>POT</t>
  </si>
  <si>
    <t>-76.53450012210001, 18.1987991333</t>
  </si>
  <si>
    <t>Malekolon Airport</t>
  </si>
  <si>
    <t>Babase Island</t>
  </si>
  <si>
    <t>AYMV</t>
  </si>
  <si>
    <t>153.657277778, -4.02343055556</t>
  </si>
  <si>
    <t>MKNG</t>
  </si>
  <si>
    <t>Negril Airport</t>
  </si>
  <si>
    <t>JM-09</t>
  </si>
  <si>
    <t>Negril</t>
  </si>
  <si>
    <t>NEG</t>
  </si>
  <si>
    <t>-78.33209991455078, 18.34280014038086</t>
  </si>
  <si>
    <t>GD</t>
  </si>
  <si>
    <t>MKTP</t>
  </si>
  <si>
    <t>Tinson Pen Airport</t>
  </si>
  <si>
    <t>Tinson Pen</t>
  </si>
  <si>
    <t>KTP</t>
  </si>
  <si>
    <t>-76.82379913330078, 17.98859977722168</t>
  </si>
  <si>
    <t>MLIP</t>
  </si>
  <si>
    <t>Mili Island Airport</t>
  </si>
  <si>
    <t>Mili Island</t>
  </si>
  <si>
    <t>MIJ</t>
  </si>
  <si>
    <t>1Q9</t>
  </si>
  <si>
    <t>171.733002, 6.08333</t>
  </si>
  <si>
    <t>MLQ</t>
  </si>
  <si>
    <t>Malalaua Airport</t>
  </si>
  <si>
    <t>Malalaua</t>
  </si>
  <si>
    <t>AYMP</t>
  </si>
  <si>
    <t>146.155472222, -8.07138888889</t>
  </si>
  <si>
    <t>MM</t>
  </si>
  <si>
    <t>MM-02</t>
  </si>
  <si>
    <t>MM-0002</t>
  </si>
  <si>
    <t>Hinthada Airport</t>
  </si>
  <si>
    <t>MM-07</t>
  </si>
  <si>
    <t>Hinthada</t>
  </si>
  <si>
    <t>VYHT</t>
  </si>
  <si>
    <t>HEB</t>
  </si>
  <si>
    <t>95.4666976929, 17.633329391500002</t>
  </si>
  <si>
    <t>MM-17</t>
  </si>
  <si>
    <t>MM-11</t>
  </si>
  <si>
    <t>MX-DUR</t>
  </si>
  <si>
    <t>MX-SIN</t>
  </si>
  <si>
    <t>MX-CHH</t>
  </si>
  <si>
    <t>MX-SLP</t>
  </si>
  <si>
    <t>MX-TAM</t>
  </si>
  <si>
    <t>LTP</t>
  </si>
  <si>
    <t>MX-VER</t>
  </si>
  <si>
    <t>MX-NLE</t>
  </si>
  <si>
    <t>LPE</t>
  </si>
  <si>
    <t>MX-GRO</t>
  </si>
  <si>
    <t>TPK</t>
  </si>
  <si>
    <t>MX-COA</t>
  </si>
  <si>
    <t>GCH</t>
  </si>
  <si>
    <t>TRC</t>
  </si>
  <si>
    <t>MX-MIC</t>
  </si>
  <si>
    <t>MX-TAB</t>
  </si>
  <si>
    <t>CZP</t>
  </si>
  <si>
    <t>CMG</t>
  </si>
  <si>
    <t>XIC</t>
  </si>
  <si>
    <t>CUC</t>
  </si>
  <si>
    <t>TSI</t>
  </si>
  <si>
    <t>MM72</t>
  </si>
  <si>
    <t>Cupul Airport</t>
  </si>
  <si>
    <t>MX-YUC</t>
  </si>
  <si>
    <t>Tizimin</t>
  </si>
  <si>
    <t>TZM</t>
  </si>
  <si>
    <t>-88.172918, 21.155716</t>
  </si>
  <si>
    <t>FTE</t>
  </si>
  <si>
    <t>MMAA</t>
  </si>
  <si>
    <t>General Juan N Alvarez International Airport</t>
  </si>
  <si>
    <t>Acapulco</t>
  </si>
  <si>
    <t>ACA</t>
  </si>
  <si>
    <t>-99.75399780273438, 16.757099151611328</t>
  </si>
  <si>
    <t>MMAN</t>
  </si>
  <si>
    <t>Del Norte International Airport</t>
  </si>
  <si>
    <t>NTR</t>
  </si>
  <si>
    <t>ADN</t>
  </si>
  <si>
    <t>-100.237, 25.865601</t>
  </si>
  <si>
    <t>MMAS</t>
  </si>
  <si>
    <t>MX-AGU</t>
  </si>
  <si>
    <t>Aguascalientes</t>
  </si>
  <si>
    <t>AGU</t>
  </si>
  <si>
    <t>-102.318001, 21.705601</t>
  </si>
  <si>
    <t>MMBT</t>
  </si>
  <si>
    <t>MX-OAX</t>
  </si>
  <si>
    <t>Huatulco</t>
  </si>
  <si>
    <t>HUX</t>
  </si>
  <si>
    <t>HU1</t>
  </si>
  <si>
    <t>-96.262604, 15.7753</t>
  </si>
  <si>
    <t>MMCA</t>
  </si>
  <si>
    <t>Cananea National Airport</t>
  </si>
  <si>
    <t>Cananea</t>
  </si>
  <si>
    <t>-110.097878, 31.06615</t>
  </si>
  <si>
    <t>MMCB</t>
  </si>
  <si>
    <t>General Mariano Matamoros Airport</t>
  </si>
  <si>
    <t>MX-MOR</t>
  </si>
  <si>
    <t>CVJ</t>
  </si>
  <si>
    <t>-99.26129913330078, 18.834800720214844</t>
  </si>
  <si>
    <t>MMCC</t>
  </si>
  <si>
    <t>ACN</t>
  </si>
  <si>
    <t>EFN</t>
  </si>
  <si>
    <t>-101.098998, 29.332899</t>
  </si>
  <si>
    <t>MMCE</t>
  </si>
  <si>
    <t>Ciudad del Carmen International Airport</t>
  </si>
  <si>
    <t>MX-CAM</t>
  </si>
  <si>
    <t>Ciudad del Carmen</t>
  </si>
  <si>
    <t>CME</t>
  </si>
  <si>
    <t>-91.79900360107422, 18.65369987487793</t>
  </si>
  <si>
    <t>MMCG</t>
  </si>
  <si>
    <t>Nuevo Casas Grandes Airport</t>
  </si>
  <si>
    <t>NCG</t>
  </si>
  <si>
    <t>-107.875, 30.3974</t>
  </si>
  <si>
    <t>CHG</t>
  </si>
  <si>
    <t>MMCL</t>
  </si>
  <si>
    <t>Bachigualato Federal International Airport</t>
  </si>
  <si>
    <t>-107.474998474, 24.7644996643</t>
  </si>
  <si>
    <t>MMCM</t>
  </si>
  <si>
    <t>Chetumal International Airport</t>
  </si>
  <si>
    <t>MX-ROO</t>
  </si>
  <si>
    <t>Chetumal</t>
  </si>
  <si>
    <t>CTM</t>
  </si>
  <si>
    <t>-88.32679748535156, 18.50469970703125</t>
  </si>
  <si>
    <t>MMCN</t>
  </si>
  <si>
    <t>-109.83300018310547, 27.39259910583496</t>
  </si>
  <si>
    <t>MMCO</t>
  </si>
  <si>
    <t>San Antonio Copalar Airport</t>
  </si>
  <si>
    <t>MX-CHP</t>
  </si>
  <si>
    <t>CJT</t>
  </si>
  <si>
    <t>-92.050598, 16.176701</t>
  </si>
  <si>
    <t>MMCP</t>
  </si>
  <si>
    <t>Campeche</t>
  </si>
  <si>
    <t>CPE</t>
  </si>
  <si>
    <t>-90.5002975464, 19.816799163800003</t>
  </si>
  <si>
    <t>MMCS</t>
  </si>
  <si>
    <t>CJS</t>
  </si>
  <si>
    <t>-106.42900085449219, 31.63610076904297</t>
  </si>
  <si>
    <t>MMCT</t>
  </si>
  <si>
    <t>Chichen Itza International Airport</t>
  </si>
  <si>
    <t>Chichen Itza</t>
  </si>
  <si>
    <t>CZA</t>
  </si>
  <si>
    <t>-88.4461975098, 20.6413002014</t>
  </si>
  <si>
    <t>MMCU</t>
  </si>
  <si>
    <t>General Roberto Fierro Villalobos International Airport</t>
  </si>
  <si>
    <t>Chihuahua</t>
  </si>
  <si>
    <t>CUU</t>
  </si>
  <si>
    <t>-105.964996338, 28.702899932900003</t>
  </si>
  <si>
    <t>MMCV</t>
  </si>
  <si>
    <t>General Pedro Jose Mendez International Airport</t>
  </si>
  <si>
    <t>Ciudad Victoria</t>
  </si>
  <si>
    <t>CVM</t>
  </si>
  <si>
    <t>-98.9564971924, 23.7033004761</t>
  </si>
  <si>
    <t>MMCY</t>
  </si>
  <si>
    <t>Captain Rogelio Castillo National Airport</t>
  </si>
  <si>
    <t>MX-GUA</t>
  </si>
  <si>
    <t>Celaya</t>
  </si>
  <si>
    <t>CYA</t>
  </si>
  <si>
    <t>-100.887001, 20.546</t>
  </si>
  <si>
    <t>MMCZ</t>
  </si>
  <si>
    <t>Cozumel International Airport</t>
  </si>
  <si>
    <t>Cozumel</t>
  </si>
  <si>
    <t>CZM</t>
  </si>
  <si>
    <t>-86.92559814453125, 20.52239990234375</t>
  </si>
  <si>
    <t>MMDA</t>
  </si>
  <si>
    <t>CUA</t>
  </si>
  <si>
    <t>-111.614998, 25.053801</t>
  </si>
  <si>
    <t>MMDM</t>
  </si>
  <si>
    <t>Ciudad Mante National Airport</t>
  </si>
  <si>
    <t>Ciudad Mante</t>
  </si>
  <si>
    <t>MMC</t>
  </si>
  <si>
    <t>CDM</t>
  </si>
  <si>
    <t>-99.017372, 22.743177</t>
  </si>
  <si>
    <t>MMDO</t>
  </si>
  <si>
    <t>General Guadalupe Victoria International Airport</t>
  </si>
  <si>
    <t>DGO</t>
  </si>
  <si>
    <t>-104.527999878, 24.1242008209</t>
  </si>
  <si>
    <t>MMEP</t>
  </si>
  <si>
    <t>Amado Nervo National Airport</t>
  </si>
  <si>
    <t>MX-NAY</t>
  </si>
  <si>
    <t>Tepic</t>
  </si>
  <si>
    <t>TPQ</t>
  </si>
  <si>
    <t>TNY</t>
  </si>
  <si>
    <t>-104.843002, 21.4195</t>
  </si>
  <si>
    <t>MMES</t>
  </si>
  <si>
    <t>Ensenada International Airport / El Cipres Air Base</t>
  </si>
  <si>
    <t>Ensenada</t>
  </si>
  <si>
    <t>ESE</t>
  </si>
  <si>
    <t>-116.602997, 31.7953</t>
  </si>
  <si>
    <t>MMGL</t>
  </si>
  <si>
    <t>Don Miguel Hidalgo Y Costilla International Airport</t>
  </si>
  <si>
    <t>Guadalajara</t>
  </si>
  <si>
    <t>GDL</t>
  </si>
  <si>
    <t>-103.31099700927734, 20.521799087524414</t>
  </si>
  <si>
    <t>MMGM</t>
  </si>
  <si>
    <t>Guaymas</t>
  </si>
  <si>
    <t>GYM</t>
  </si>
  <si>
    <t>-110.92500305175781, 27.9689998626709</t>
  </si>
  <si>
    <t>MMGR</t>
  </si>
  <si>
    <t>Guerrero Negro Airport</t>
  </si>
  <si>
    <t>Guerrero Negro</t>
  </si>
  <si>
    <t>GUB</t>
  </si>
  <si>
    <t>-114.024002, 28.0261</t>
  </si>
  <si>
    <t>Silao</t>
  </si>
  <si>
    <t>MMHC</t>
  </si>
  <si>
    <t>Tehuacan Airport</t>
  </si>
  <si>
    <t>TCN</t>
  </si>
  <si>
    <t>-97.4198989868164, 18.49720001220703</t>
  </si>
  <si>
    <t>MMHO</t>
  </si>
  <si>
    <t>General Ignacio P. Garcia International Airport</t>
  </si>
  <si>
    <t>Hermosillo</t>
  </si>
  <si>
    <t>-111.047996521, 29.095899581900003</t>
  </si>
  <si>
    <t>MMIA</t>
  </si>
  <si>
    <t>Licenciado Miguel de la Madrid Airport</t>
  </si>
  <si>
    <t>MX-COL</t>
  </si>
  <si>
    <t>Colima</t>
  </si>
  <si>
    <t>CLQ</t>
  </si>
  <si>
    <t>-103.577002, 19.277</t>
  </si>
  <si>
    <t>MMIM</t>
  </si>
  <si>
    <t>Isla Mujeres Airport</t>
  </si>
  <si>
    <t>ISJ</t>
  </si>
  <si>
    <t>-86.73999786376953, 21.2450008392334</t>
  </si>
  <si>
    <t>MMIO</t>
  </si>
  <si>
    <t>Plan De Guadalupe International Airport</t>
  </si>
  <si>
    <t>Saltillo</t>
  </si>
  <si>
    <t>SLW</t>
  </si>
  <si>
    <t>-100.92900085449219, 25.54949951171875</t>
  </si>
  <si>
    <t>MMIT</t>
  </si>
  <si>
    <t>Ixtepec Airport</t>
  </si>
  <si>
    <t>Ixtepec</t>
  </si>
  <si>
    <t>IZT</t>
  </si>
  <si>
    <t>-95.093697, 16.449301</t>
  </si>
  <si>
    <t>MMJA</t>
  </si>
  <si>
    <t>El Lencero Airport</t>
  </si>
  <si>
    <t>Xalapa</t>
  </si>
  <si>
    <t>JAL</t>
  </si>
  <si>
    <t>-96.7975006104, 19.4750995636</t>
  </si>
  <si>
    <t>MMJC</t>
  </si>
  <si>
    <t>Atizapan De Zaragoza Airport</t>
  </si>
  <si>
    <t>MX-MEX</t>
  </si>
  <si>
    <t>AZP</t>
  </si>
  <si>
    <t>-99.28880310059999, 19.5748004913</t>
  </si>
  <si>
    <t>MMLC</t>
  </si>
  <si>
    <t>LZC</t>
  </si>
  <si>
    <t>-102.221000671, 18.0016994476</t>
  </si>
  <si>
    <t>MMLM</t>
  </si>
  <si>
    <t>Valle del Fuerte International Airport</t>
  </si>
  <si>
    <t>Los Mochis</t>
  </si>
  <si>
    <t>LMM</t>
  </si>
  <si>
    <t>-109.081001282, 25.6851997375</t>
  </si>
  <si>
    <t>MMLO</t>
  </si>
  <si>
    <t>BJX</t>
  </si>
  <si>
    <t>BJ1</t>
  </si>
  <si>
    <t>-101.481003, 20.9935</t>
  </si>
  <si>
    <t>MMLP</t>
  </si>
  <si>
    <t>LAP</t>
  </si>
  <si>
    <t>-110.361999512, 24.072700500499998</t>
  </si>
  <si>
    <t>MMLT</t>
  </si>
  <si>
    <t>Loreto International Airport</t>
  </si>
  <si>
    <t>LTO</t>
  </si>
  <si>
    <t>-111.3479995727539, 25.989200592041016</t>
  </si>
  <si>
    <t>MMMA</t>
  </si>
  <si>
    <t>General Servando Canales International Airport</t>
  </si>
  <si>
    <t>Matamoros</t>
  </si>
  <si>
    <t>MAM</t>
  </si>
  <si>
    <t>-97.5252990723, 25.7698993683</t>
  </si>
  <si>
    <t>MMMD</t>
  </si>
  <si>
    <t>Licenciado Manuel Crescencio Rejon Int Airport</t>
  </si>
  <si>
    <t>MID</t>
  </si>
  <si>
    <t>-89.657699585, 20.937000274699997</t>
  </si>
  <si>
    <t>MMMG</t>
  </si>
  <si>
    <t>Mulege Airport</t>
  </si>
  <si>
    <t>Mulege</t>
  </si>
  <si>
    <t>MUG</t>
  </si>
  <si>
    <t>-111.970725, 26.905347</t>
  </si>
  <si>
    <t>MMML</t>
  </si>
  <si>
    <t>Mexicali</t>
  </si>
  <si>
    <t>MXL</t>
  </si>
  <si>
    <t>M1L</t>
  </si>
  <si>
    <t>-115.241997, 32.6306</t>
  </si>
  <si>
    <t>MMMM</t>
  </si>
  <si>
    <t>General Francisco J. Mujica International Airport</t>
  </si>
  <si>
    <t>Morelia</t>
  </si>
  <si>
    <t>MLM</t>
  </si>
  <si>
    <t>-101.025001526, 19.849899292</t>
  </si>
  <si>
    <t>MMMT</t>
  </si>
  <si>
    <t>MTT</t>
  </si>
  <si>
    <t>-94.58070373540001, 18.1033992767</t>
  </si>
  <si>
    <t>MMMV</t>
  </si>
  <si>
    <t>Monclova International Airport</t>
  </si>
  <si>
    <t>LOV</t>
  </si>
  <si>
    <t>MOV</t>
  </si>
  <si>
    <t>-101.470001, 26.9557</t>
  </si>
  <si>
    <t>MMMX</t>
  </si>
  <si>
    <t>Licenciado Benito Juarez International Airport</t>
  </si>
  <si>
    <t>MX-DIF</t>
  </si>
  <si>
    <t>Mexico City</t>
  </si>
  <si>
    <t>MEX</t>
  </si>
  <si>
    <t>ME1</t>
  </si>
  <si>
    <t>-99.072098, 19.4363</t>
  </si>
  <si>
    <t>MMMY</t>
  </si>
  <si>
    <t>General Mariano Escobedo International Airport</t>
  </si>
  <si>
    <t>Monterrey</t>
  </si>
  <si>
    <t>MTY</t>
  </si>
  <si>
    <t>-100.107002258, 25.7784996033</t>
  </si>
  <si>
    <t>MMMZ</t>
  </si>
  <si>
    <t>General Rafael Buelna International Airport</t>
  </si>
  <si>
    <t>MZT</t>
  </si>
  <si>
    <t>-106.26599884, 23.1613998413</t>
  </si>
  <si>
    <t>MMNG</t>
  </si>
  <si>
    <t>-110.97599792480469, 31.22610092163086</t>
  </si>
  <si>
    <t>MMNL</t>
  </si>
  <si>
    <t>Nuevo Laredo</t>
  </si>
  <si>
    <t>NLD</t>
  </si>
  <si>
    <t>-99.5705032349, 27.4438991547</t>
  </si>
  <si>
    <t>MMOX</t>
  </si>
  <si>
    <t>Oaxaca</t>
  </si>
  <si>
    <t>OAX</t>
  </si>
  <si>
    <t>-96.726600647, 16.9999008179</t>
  </si>
  <si>
    <t>MMPA</t>
  </si>
  <si>
    <t>Poza Rica</t>
  </si>
  <si>
    <t>-97.46080017090001, 20.6026992798</t>
  </si>
  <si>
    <t>MMPB</t>
  </si>
  <si>
    <t>Puebla</t>
  </si>
  <si>
    <t>PBC</t>
  </si>
  <si>
    <t>-98.3713989258, 19.1581001282</t>
  </si>
  <si>
    <t>MMPG</t>
  </si>
  <si>
    <t>Piedras Negras International Airport</t>
  </si>
  <si>
    <t>PDS</t>
  </si>
  <si>
    <t>PNG</t>
  </si>
  <si>
    <t>-100.535004, 28.627399</t>
  </si>
  <si>
    <t>MMPL</t>
  </si>
  <si>
    <t>Punta Colorada Airport</t>
  </si>
  <si>
    <t>La Ribera</t>
  </si>
  <si>
    <t>PCO</t>
  </si>
  <si>
    <t>PCL</t>
  </si>
  <si>
    <t>-109.535826, 23.575011</t>
  </si>
  <si>
    <t>MMPN</t>
  </si>
  <si>
    <t>Licenciado y General Ignacio Lopez Rayon Airport</t>
  </si>
  <si>
    <t>UPN</t>
  </si>
  <si>
    <t>-102.03900146484375, 19.396699905395508</t>
  </si>
  <si>
    <t>PPC</t>
  </si>
  <si>
    <t>MMPQ</t>
  </si>
  <si>
    <t>Palenque International Airport</t>
  </si>
  <si>
    <t>PQM</t>
  </si>
  <si>
    <t>-92.015484, 17.533153</t>
  </si>
  <si>
    <t>MMPR</t>
  </si>
  <si>
    <t>Puerto Vallarta</t>
  </si>
  <si>
    <t>PVR</t>
  </si>
  <si>
    <t>-105.25399780273438, 20.680099487304688</t>
  </si>
  <si>
    <t>MMPS</t>
  </si>
  <si>
    <t>Puerto Escondido International Airport</t>
  </si>
  <si>
    <t>Puerto Escondido</t>
  </si>
  <si>
    <t>PXM</t>
  </si>
  <si>
    <t>P1M</t>
  </si>
  <si>
    <t>-97.089103, 15.8769</t>
  </si>
  <si>
    <t>MMQT</t>
  </si>
  <si>
    <t>MX-QUE</t>
  </si>
  <si>
    <t>QRO</t>
  </si>
  <si>
    <t>-100.185997, 20.6173</t>
  </si>
  <si>
    <t>MMRX</t>
  </si>
  <si>
    <t>General Lucio Blanco International Airport</t>
  </si>
  <si>
    <t>Reynosa</t>
  </si>
  <si>
    <t>REX</t>
  </si>
  <si>
    <t>-98.2285, 26.0089</t>
  </si>
  <si>
    <t>MMSC</t>
  </si>
  <si>
    <t>San Cristobal de las Casas Airport</t>
  </si>
  <si>
    <t>San Cristobal de las Casas</t>
  </si>
  <si>
    <t>-92.530097961426, 16.690299987793</t>
  </si>
  <si>
    <t>MMSD</t>
  </si>
  <si>
    <t>Los Cabos International Airport</t>
  </si>
  <si>
    <t>-109.72100067138672, 23.15180015563965</t>
  </si>
  <si>
    <t>MMSF</t>
  </si>
  <si>
    <t>San Felipe International Airport</t>
  </si>
  <si>
    <t>SFH</t>
  </si>
  <si>
    <t>SFE</t>
  </si>
  <si>
    <t>-114.80899810791, 30.930200576782</t>
  </si>
  <si>
    <t>MMSM</t>
  </si>
  <si>
    <t>Santa Lucia Air Force Base</t>
  </si>
  <si>
    <t>Reyes Acozac</t>
  </si>
  <si>
    <t>NLU</t>
  </si>
  <si>
    <t>-99.01640319820001, 19.755300521900004</t>
  </si>
  <si>
    <t>MMSP</t>
  </si>
  <si>
    <t>Ponciano Arriaga International Airport</t>
  </si>
  <si>
    <t>-100.930999756, 22.254299163800003</t>
  </si>
  <si>
    <t>MMTC</t>
  </si>
  <si>
    <t>Francisco Sarabia International Airport</t>
  </si>
  <si>
    <t>-103.411003113, 25.568300247199996</t>
  </si>
  <si>
    <t>MMTG</t>
  </si>
  <si>
    <t>Angel Albino Corzo International Airport</t>
  </si>
  <si>
    <t>TGZ</t>
  </si>
  <si>
    <t>-93.02249908450001, 16.5636005402</t>
  </si>
  <si>
    <t>MMTJ</t>
  </si>
  <si>
    <t>TIJ</t>
  </si>
  <si>
    <t>-116.97000122070312, 32.541099548339844</t>
  </si>
  <si>
    <t>MMTM</t>
  </si>
  <si>
    <t>General Francisco Javier Mina International Airport</t>
  </si>
  <si>
    <t>TAM</t>
  </si>
  <si>
    <t>-97.8658981323, 22.2964000702</t>
  </si>
  <si>
    <t>MMTN</t>
  </si>
  <si>
    <t>Tamuin Airport</t>
  </si>
  <si>
    <t>TSL</t>
  </si>
  <si>
    <t>TMN</t>
  </si>
  <si>
    <t>-98.806502, 22.0383</t>
  </si>
  <si>
    <t>MMTO</t>
  </si>
  <si>
    <t>Licenciado Adolfo Lopez Mateos International Airport</t>
  </si>
  <si>
    <t>Toluca</t>
  </si>
  <si>
    <t>TLC</t>
  </si>
  <si>
    <t>-99.56600189210002, 19.3370990753</t>
  </si>
  <si>
    <t>MMTP</t>
  </si>
  <si>
    <t>Tapachula International Airport</t>
  </si>
  <si>
    <t>Tapachula</t>
  </si>
  <si>
    <t>-92.3700027466, 14.7943000793</t>
  </si>
  <si>
    <t>ZPC</t>
  </si>
  <si>
    <t>MMUN</t>
  </si>
  <si>
    <t>CUN</t>
  </si>
  <si>
    <t>-86.8770980835, 21.036500930800003</t>
  </si>
  <si>
    <t>Mal Airport</t>
  </si>
  <si>
    <t>Mal Island</t>
  </si>
  <si>
    <t>AYMM</t>
  </si>
  <si>
    <t>144.171111, -1.394444</t>
  </si>
  <si>
    <t>MMVA</t>
  </si>
  <si>
    <t>Villahermosa</t>
  </si>
  <si>
    <t>VSA</t>
  </si>
  <si>
    <t>-92.81739807128906, 17.996999740600586</t>
  </si>
  <si>
    <t>MMVR</t>
  </si>
  <si>
    <t>General Heriberto Jara International Airport</t>
  </si>
  <si>
    <t>Veracruz</t>
  </si>
  <si>
    <t>-96.1873016357, 19.1459007263</t>
  </si>
  <si>
    <t>MMZC</t>
  </si>
  <si>
    <t>General Leobardo C. Ruiz International Airport</t>
  </si>
  <si>
    <t>MX-ZAC</t>
  </si>
  <si>
    <t>Zacatecas</t>
  </si>
  <si>
    <t>ZCL</t>
  </si>
  <si>
    <t>-102.68699646, 22.8971004486</t>
  </si>
  <si>
    <t>MMZH</t>
  </si>
  <si>
    <t>Ixtapa Zihuatanejo International Airport</t>
  </si>
  <si>
    <t>Ixtapa</t>
  </si>
  <si>
    <t>ZIH</t>
  </si>
  <si>
    <t>-101.460998535, 17.601600647</t>
  </si>
  <si>
    <t>MMZM</t>
  </si>
  <si>
    <t>Zamora Airport</t>
  </si>
  <si>
    <t>ZMM</t>
  </si>
  <si>
    <t>ZAM</t>
  </si>
  <si>
    <t>-102.276001, 20.045</t>
  </si>
  <si>
    <t>MMZO</t>
  </si>
  <si>
    <t>Playa De Oro International Airport</t>
  </si>
  <si>
    <t>Manzanillo</t>
  </si>
  <si>
    <t>ZLO</t>
  </si>
  <si>
    <t>-104.558998108, 19.144800186199998</t>
  </si>
  <si>
    <t>ZAP</t>
  </si>
  <si>
    <t>MN-061</t>
  </si>
  <si>
    <t>MN-MXW</t>
  </si>
  <si>
    <t>Mandalgobi Airport</t>
  </si>
  <si>
    <t>MN-059</t>
  </si>
  <si>
    <t>Mandalgobi</t>
  </si>
  <si>
    <t>ZMMG</t>
  </si>
  <si>
    <t>MXW</t>
  </si>
  <si>
    <t>106.268997192, 45.7380981445</t>
  </si>
  <si>
    <t>MN-057</t>
  </si>
  <si>
    <t>Uliastai</t>
  </si>
  <si>
    <t>NI</t>
  </si>
  <si>
    <t>NI-AN</t>
  </si>
  <si>
    <t>MNBL</t>
  </si>
  <si>
    <t>Bluefields Airport</t>
  </si>
  <si>
    <t>NI-AS</t>
  </si>
  <si>
    <t>Bluefileds</t>
  </si>
  <si>
    <t>BEF</t>
  </si>
  <si>
    <t>-83.77410125732422, 11.991000175476074</t>
  </si>
  <si>
    <t>NI-MN</t>
  </si>
  <si>
    <t>MNBZ</t>
  </si>
  <si>
    <t>Bonanza</t>
  </si>
  <si>
    <t>BZA</t>
  </si>
  <si>
    <t>-84.624311, 14.031524</t>
  </si>
  <si>
    <t>MNCE</t>
  </si>
  <si>
    <t>Costa Esmeralda Airport</t>
  </si>
  <si>
    <t>NI-RI</t>
  </si>
  <si>
    <t>Tola</t>
  </si>
  <si>
    <t>ECI</t>
  </si>
  <si>
    <t>-86.033361, 11.427542</t>
  </si>
  <si>
    <t>MNCI</t>
  </si>
  <si>
    <t>Corn Island</t>
  </si>
  <si>
    <t>RNI</t>
  </si>
  <si>
    <t>-83.06379699707031, 12.1628999710083</t>
  </si>
  <si>
    <t>MNMG</t>
  </si>
  <si>
    <t>Augusto C. Sandino (Managua) International Airport</t>
  </si>
  <si>
    <t>Managua</t>
  </si>
  <si>
    <t>-86.16819763183594, 12.141500473022461</t>
  </si>
  <si>
    <t>MNNG</t>
  </si>
  <si>
    <t>Nueva Guinea Airport</t>
  </si>
  <si>
    <t>Nueva Guinea</t>
  </si>
  <si>
    <t>NVG</t>
  </si>
  <si>
    <t>-84.44999694824219, 11.666666984558105</t>
  </si>
  <si>
    <t>MNP</t>
  </si>
  <si>
    <t>Maron Island Airport</t>
  </si>
  <si>
    <t>Hermit Islands</t>
  </si>
  <si>
    <t>145.0168, -1.5504</t>
  </si>
  <si>
    <t>MNPC</t>
  </si>
  <si>
    <t>Puerto Cabezas Airport</t>
  </si>
  <si>
    <t>Puerto Cabezas</t>
  </si>
  <si>
    <t>PUZ</t>
  </si>
  <si>
    <t>-83.38670349121094, 14.047200202941895</t>
  </si>
  <si>
    <t>MNRT</t>
  </si>
  <si>
    <t>Rosita Airport</t>
  </si>
  <si>
    <t>La Rosita</t>
  </si>
  <si>
    <t>RFS</t>
  </si>
  <si>
    <t>-84.40889739990234, 13.889699935913086</t>
  </si>
  <si>
    <t>MNSC</t>
  </si>
  <si>
    <t>NI-SJ</t>
  </si>
  <si>
    <t>NCR</t>
  </si>
  <si>
    <t>-84.7699966430664, 11.133399963378906</t>
  </si>
  <si>
    <t>MNSI</t>
  </si>
  <si>
    <t>Siuna</t>
  </si>
  <si>
    <t>SIU</t>
  </si>
  <si>
    <t>-84.77777862548828, 13.727222442626953</t>
  </si>
  <si>
    <t>MNWP</t>
  </si>
  <si>
    <t>Waspam Airport</t>
  </si>
  <si>
    <t>Waspam</t>
  </si>
  <si>
    <t>WSP</t>
  </si>
  <si>
    <t>-83.96939849853516, 14.7391996383667</t>
  </si>
  <si>
    <t>Five Mile Airport</t>
  </si>
  <si>
    <t>MOH</t>
  </si>
  <si>
    <t>Maleo Airport</t>
  </si>
  <si>
    <t>Morowali</t>
  </si>
  <si>
    <t>121.660278, -2.203333</t>
  </si>
  <si>
    <t>Elim</t>
  </si>
  <si>
    <t>MP00</t>
  </si>
  <si>
    <t>Capt Justiniano Montenegro Airport</t>
  </si>
  <si>
    <t>PA-7</t>
  </si>
  <si>
    <t>Pedasi</t>
  </si>
  <si>
    <t>PDM</t>
  </si>
  <si>
    <t>-80.023300170898, 7.5568799972534</t>
  </si>
  <si>
    <t>PA-4</t>
  </si>
  <si>
    <t>PA-1</t>
  </si>
  <si>
    <t>Changuinola</t>
  </si>
  <si>
    <t>PA-2</t>
  </si>
  <si>
    <t>PA-10</t>
  </si>
  <si>
    <t>MPBO</t>
  </si>
  <si>
    <t>Bocas Del Toro International Airport</t>
  </si>
  <si>
    <t>BOC</t>
  </si>
  <si>
    <t>-82.25080108642578, 9.340849876403809</t>
  </si>
  <si>
    <t>MPCE</t>
  </si>
  <si>
    <t>Alonso Valderrama Airport</t>
  </si>
  <si>
    <t>PA-6</t>
  </si>
  <si>
    <t>CTD</t>
  </si>
  <si>
    <t>-80.40969848632812, 7.987840175628662</t>
  </si>
  <si>
    <t>MPCH</t>
  </si>
  <si>
    <t>CHX</t>
  </si>
  <si>
    <t>-82.515062, 9.458962</t>
  </si>
  <si>
    <t>MPDA</t>
  </si>
  <si>
    <t>Enrique Malek International Airport</t>
  </si>
  <si>
    <t>David</t>
  </si>
  <si>
    <t>DAV</t>
  </si>
  <si>
    <t>-82.43499755859375, 8.390999794006348</t>
  </si>
  <si>
    <t>MPEJ</t>
  </si>
  <si>
    <t>Enrique Adolfo Jimenez Airport</t>
  </si>
  <si>
    <t>PA-3</t>
  </si>
  <si>
    <t>-79.86740112304688, 9.356639862060547</t>
  </si>
  <si>
    <t>Makini Airport</t>
  </si>
  <si>
    <t>Makini</t>
  </si>
  <si>
    <t>AYMJ</t>
  </si>
  <si>
    <t>147.651166667, -6.532222222220001</t>
  </si>
  <si>
    <t>MPHO</t>
  </si>
  <si>
    <t>Panama Pacific International Airport</t>
  </si>
  <si>
    <t>MPPA</t>
  </si>
  <si>
    <t>BLB</t>
  </si>
  <si>
    <t>-79.599602, 8.91479</t>
  </si>
  <si>
    <t>Mamitupo Airport</t>
  </si>
  <si>
    <t>Mamitupo</t>
  </si>
  <si>
    <t>-77.9841, 9.1851</t>
  </si>
  <si>
    <t>MPJE</t>
  </si>
  <si>
    <t>JQE</t>
  </si>
  <si>
    <t>-78.1572036743164, 7.51777982711792</t>
  </si>
  <si>
    <t>MPLP</t>
  </si>
  <si>
    <t>Captain Ramon Xatruch Airport</t>
  </si>
  <si>
    <t>La Palma</t>
  </si>
  <si>
    <t>PLP</t>
  </si>
  <si>
    <t>-78.141701, 8.40667</t>
  </si>
  <si>
    <t>MPMG</t>
  </si>
  <si>
    <t>Marcos A. Gelabert International Airport</t>
  </si>
  <si>
    <t>Albrook</t>
  </si>
  <si>
    <t>PAC</t>
  </si>
  <si>
    <t>-79.55560302734375, 8.973340034484863</t>
  </si>
  <si>
    <t>MPOA</t>
  </si>
  <si>
    <t>Puerto Obaldia Airport</t>
  </si>
  <si>
    <t>Puerto Obaldia</t>
  </si>
  <si>
    <t>PUE</t>
  </si>
  <si>
    <t>-77.418, 8.667</t>
  </si>
  <si>
    <t>MPRH</t>
  </si>
  <si>
    <t>Scarlett Martinez International Airport</t>
  </si>
  <si>
    <t>MPSM</t>
  </si>
  <si>
    <t>RIH</t>
  </si>
  <si>
    <t>-80.127899169922, 8.375880241394</t>
  </si>
  <si>
    <t>MPSA</t>
  </si>
  <si>
    <t>Ruben Cantu Airport</t>
  </si>
  <si>
    <t>PA-9</t>
  </si>
  <si>
    <t>SYP</t>
  </si>
  <si>
    <t>-80.94529724121094, 8.085599899291992</t>
  </si>
  <si>
    <t>MPTO</t>
  </si>
  <si>
    <t>Tocumen International Airport</t>
  </si>
  <si>
    <t>Tocumen</t>
  </si>
  <si>
    <t>PTY</t>
  </si>
  <si>
    <t>-79.3834991455, 9.0713596344</t>
  </si>
  <si>
    <t>Mapua(Mabua) Airport</t>
  </si>
  <si>
    <t>Tatau Island</t>
  </si>
  <si>
    <t>AYMZ</t>
  </si>
  <si>
    <t>151.991111111, -2.81138888889</t>
  </si>
  <si>
    <t>MPVR</t>
  </si>
  <si>
    <t>El Porvenir</t>
  </si>
  <si>
    <t>-78.947, 9.558</t>
  </si>
  <si>
    <t>MPWN</t>
  </si>
  <si>
    <t>San Blas Airport</t>
  </si>
  <si>
    <t>Wannukandi</t>
  </si>
  <si>
    <t>NBL</t>
  </si>
  <si>
    <t>-78.97949981689453, 9.449600219726562</t>
  </si>
  <si>
    <t>MPX</t>
  </si>
  <si>
    <t>Miyanmin Airport</t>
  </si>
  <si>
    <t>Miyanmin</t>
  </si>
  <si>
    <t>AYIY</t>
  </si>
  <si>
    <t>MIM</t>
  </si>
  <si>
    <t>141.620833333, -4.903055555560001</t>
  </si>
  <si>
    <t>MQO</t>
  </si>
  <si>
    <t>Malam Airport</t>
  </si>
  <si>
    <t>Malam</t>
  </si>
  <si>
    <t>AYMQ</t>
  </si>
  <si>
    <t>MAA</t>
  </si>
  <si>
    <t>142.649722222, -8.70916666667</t>
  </si>
  <si>
    <t>Quepos</t>
  </si>
  <si>
    <t>CR-SJ</t>
  </si>
  <si>
    <t>CR-L</t>
  </si>
  <si>
    <t>MRAN</t>
  </si>
  <si>
    <t>Arenal Airport</t>
  </si>
  <si>
    <t>CR-A</t>
  </si>
  <si>
    <t>La Fortuna/San Carlos</t>
  </si>
  <si>
    <t>FON</t>
  </si>
  <si>
    <t>-84.634499, 10.478</t>
  </si>
  <si>
    <t>MRAO</t>
  </si>
  <si>
    <t>Aerotortuguero Airport</t>
  </si>
  <si>
    <t>TTQ</t>
  </si>
  <si>
    <t>-83.6095, 10.42</t>
  </si>
  <si>
    <t>MRBA</t>
  </si>
  <si>
    <t>-83.330171, 9.163949</t>
  </si>
  <si>
    <t>MRBC</t>
  </si>
  <si>
    <t>Barra del Colorado Airport</t>
  </si>
  <si>
    <t>Pococi</t>
  </si>
  <si>
    <t>BCL</t>
  </si>
  <si>
    <t>-83.58560180664062, 10.768699645996094</t>
  </si>
  <si>
    <t>MRCC</t>
  </si>
  <si>
    <t>Coto 47 Airport</t>
  </si>
  <si>
    <t>Corredores</t>
  </si>
  <si>
    <t>OTR</t>
  </si>
  <si>
    <t>-82.96859741210938, 8.60155963897705</t>
  </si>
  <si>
    <t>Golfito</t>
  </si>
  <si>
    <t>MRCH</t>
  </si>
  <si>
    <t>Chacarita Airport</t>
  </si>
  <si>
    <t>Puntarenas</t>
  </si>
  <si>
    <t>JAP</t>
  </si>
  <si>
    <t>-84.7726974487, 9.98141002655</t>
  </si>
  <si>
    <t>Filadelfia</t>
  </si>
  <si>
    <t>MRCR</t>
  </si>
  <si>
    <t>Playa Samara/Carrillo Airport</t>
  </si>
  <si>
    <t>Carrillo</t>
  </si>
  <si>
    <t>-85.481399536133, 9.8705101013184</t>
  </si>
  <si>
    <t>Nicoya</t>
  </si>
  <si>
    <t>MRDK</t>
  </si>
  <si>
    <t>Drake Bay Airport</t>
  </si>
  <si>
    <t>DRK</t>
  </si>
  <si>
    <t>-83.6417007446, 8.71889019012</t>
  </si>
  <si>
    <t>CR-H</t>
  </si>
  <si>
    <t>MRFL</t>
  </si>
  <si>
    <t>Flamingo Airport</t>
  </si>
  <si>
    <t>Brasilito</t>
  </si>
  <si>
    <t>FMG</t>
  </si>
  <si>
    <t>-85.78269958496094, 10.418600082397461</t>
  </si>
  <si>
    <t>MRGF</t>
  </si>
  <si>
    <t>Golfito Airport</t>
  </si>
  <si>
    <t>GLF</t>
  </si>
  <si>
    <t>-83.18219757080078, 8.654009819030762</t>
  </si>
  <si>
    <t>MRGP</t>
  </si>
  <si>
    <t>Guapiles Airport</t>
  </si>
  <si>
    <t>GPL</t>
  </si>
  <si>
    <t>-83.79699707030001, 10.2172002792</t>
  </si>
  <si>
    <t>MRIA</t>
  </si>
  <si>
    <t>Islita Airport</t>
  </si>
  <si>
    <t>Nandayure</t>
  </si>
  <si>
    <t>PBP</t>
  </si>
  <si>
    <t>-85.37079620361328, 9.856109619140625</t>
  </si>
  <si>
    <t>MRLB</t>
  </si>
  <si>
    <t>Daniel Oduber Quiros International Airport</t>
  </si>
  <si>
    <t>LIR</t>
  </si>
  <si>
    <t>-85.544403, 10.5933</t>
  </si>
  <si>
    <t>MRLC</t>
  </si>
  <si>
    <t>Los Chiles Airport</t>
  </si>
  <si>
    <t>Los Chiles</t>
  </si>
  <si>
    <t>LSL</t>
  </si>
  <si>
    <t>-84.70610046386719, 11.035300254821777</t>
  </si>
  <si>
    <t>Upala</t>
  </si>
  <si>
    <t>MRLM</t>
  </si>
  <si>
    <t>Limon International Airport</t>
  </si>
  <si>
    <t>Puerto Limon</t>
  </si>
  <si>
    <t>LIO</t>
  </si>
  <si>
    <t>-83.02200317382812, 9.95796012878418</t>
  </si>
  <si>
    <t>MRMJ</t>
  </si>
  <si>
    <t>Mojica Airport</t>
  </si>
  <si>
    <t>CSC</t>
  </si>
  <si>
    <t>-85.17459869380001, 10.4307003021</t>
  </si>
  <si>
    <t>MRNC</t>
  </si>
  <si>
    <t>Guanacaste Airport</t>
  </si>
  <si>
    <t>Nicoya/Guanacate</t>
  </si>
  <si>
    <t>NCT</t>
  </si>
  <si>
    <t>-85.44580078125, 10.139399528503418</t>
  </si>
  <si>
    <t>MRNS</t>
  </si>
  <si>
    <t>Nosara Airport</t>
  </si>
  <si>
    <t>NOB</t>
  </si>
  <si>
    <t>-85.65299987790002, 9.976490020750001</t>
  </si>
  <si>
    <t>MROC</t>
  </si>
  <si>
    <t>Juan Santamaria International Airport</t>
  </si>
  <si>
    <t>SJO</t>
  </si>
  <si>
    <t>-84.20880126953125, 9.993860244750977</t>
  </si>
  <si>
    <t>MRPJ</t>
  </si>
  <si>
    <t>Puerto Jimenez Airport</t>
  </si>
  <si>
    <t>Puerto Jimenez</t>
  </si>
  <si>
    <t>PJM</t>
  </si>
  <si>
    <t>-83.30000305175781, 8.533329963684082</t>
  </si>
  <si>
    <t>MRPM</t>
  </si>
  <si>
    <t>Palmar Sur Airport</t>
  </si>
  <si>
    <t>Palmar Sur</t>
  </si>
  <si>
    <t>-83.46859741210938, 8.951029777526855</t>
  </si>
  <si>
    <t>MRPV</t>
  </si>
  <si>
    <t>Tobias Bolanos International Airport</t>
  </si>
  <si>
    <t>SYQ</t>
  </si>
  <si>
    <t>-84.13980102539062, 9.957050323486328</t>
  </si>
  <si>
    <t>Florencia</t>
  </si>
  <si>
    <t>MRQP</t>
  </si>
  <si>
    <t>Quepos Managua Airport</t>
  </si>
  <si>
    <t>XQP</t>
  </si>
  <si>
    <t>-84.12979888916016, 9.443160057067871</t>
  </si>
  <si>
    <t>MRRF</t>
  </si>
  <si>
    <t>Rio Frio / Progreso Airport</t>
  </si>
  <si>
    <t>Rio Frio / Progreso</t>
  </si>
  <si>
    <t>RFR</t>
  </si>
  <si>
    <t>-83.88760375976562, 10.327400207519531</t>
  </si>
  <si>
    <t>MRSI</t>
  </si>
  <si>
    <t>San Isidro del General Airport</t>
  </si>
  <si>
    <t>IPZ</t>
  </si>
  <si>
    <t>-83.713097, 9.35262</t>
  </si>
  <si>
    <t>MRSV</t>
  </si>
  <si>
    <t>San Vito De Java Airport</t>
  </si>
  <si>
    <t>Coto Brus</t>
  </si>
  <si>
    <t>TOO</t>
  </si>
  <si>
    <t>-82.95890045166016, 8.826109886169434</t>
  </si>
  <si>
    <t>Moroak Airport</t>
  </si>
  <si>
    <t>Moroak</t>
  </si>
  <si>
    <t>133.700594, -14.818133</t>
  </si>
  <si>
    <t>MRTM</t>
  </si>
  <si>
    <t>Tamarindo Airport</t>
  </si>
  <si>
    <t>Tamarindo</t>
  </si>
  <si>
    <t>TNO</t>
  </si>
  <si>
    <t>-85.815498352051, 10.313500404358</t>
  </si>
  <si>
    <t>MRTR</t>
  </si>
  <si>
    <t>Tambor Airport</t>
  </si>
  <si>
    <t>TMU</t>
  </si>
  <si>
    <t>-85.013802, 9.73852</t>
  </si>
  <si>
    <t>MRUP</t>
  </si>
  <si>
    <t>Upala Airport</t>
  </si>
  <si>
    <t>UPL</t>
  </si>
  <si>
    <t>-85.016197, 10.8922</t>
  </si>
  <si>
    <t>SV</t>
  </si>
  <si>
    <t>MSB</t>
  </si>
  <si>
    <t>Marigot Seaplane Base</t>
  </si>
  <si>
    <t>MF</t>
  </si>
  <si>
    <t>MF-U-A</t>
  </si>
  <si>
    <t>Saint Martin</t>
  </si>
  <si>
    <t>-63.087, 18.0696</t>
  </si>
  <si>
    <t>San Salvador</t>
  </si>
  <si>
    <t>MSLP</t>
  </si>
  <si>
    <t>SV-PA</t>
  </si>
  <si>
    <t>San Salvador (San Luis Talpa)</t>
  </si>
  <si>
    <t>SAL</t>
  </si>
  <si>
    <t>-89.055702, 13.4409</t>
  </si>
  <si>
    <t>MTCA</t>
  </si>
  <si>
    <t>Les Cayes Airport</t>
  </si>
  <si>
    <t>HT-SD</t>
  </si>
  <si>
    <t>Les Cayes</t>
  </si>
  <si>
    <t>-73.78829956054688, 18.271099090576172</t>
  </si>
  <si>
    <t>MTCH</t>
  </si>
  <si>
    <t>Cap Haitien International Airport</t>
  </si>
  <si>
    <t>HT-ND</t>
  </si>
  <si>
    <t>Cap Haitien</t>
  </si>
  <si>
    <t>CAP</t>
  </si>
  <si>
    <t>-72.194702, 19.733</t>
  </si>
  <si>
    <t>Metro Field</t>
  </si>
  <si>
    <t>MTX</t>
  </si>
  <si>
    <t>-147.761993408, 64.80680084229999</t>
  </si>
  <si>
    <t>MTJA</t>
  </si>
  <si>
    <t>Jacmel Airport</t>
  </si>
  <si>
    <t>HT-SE</t>
  </si>
  <si>
    <t>Jacmel</t>
  </si>
  <si>
    <t>JAK</t>
  </si>
  <si>
    <t>-72.51850128173828, 18.241100311279297</t>
  </si>
  <si>
    <t>MTJE</t>
  </si>
  <si>
    <t>HT-GA</t>
  </si>
  <si>
    <t>Jeremie</t>
  </si>
  <si>
    <t>JEE</t>
  </si>
  <si>
    <t>-74.17030334472656, 18.66309928894043</t>
  </si>
  <si>
    <t>MTPP</t>
  </si>
  <si>
    <t>Toussaint Louverture International Airport</t>
  </si>
  <si>
    <t>-72.2925033569336, 18.579999923706055</t>
  </si>
  <si>
    <t>MTPX</t>
  </si>
  <si>
    <t>Port-de-Paix Airport</t>
  </si>
  <si>
    <t>HT-NO</t>
  </si>
  <si>
    <t>Port-de-Paix</t>
  </si>
  <si>
    <t>PAX</t>
  </si>
  <si>
    <t>-72.84860229492188, 19.9335994720459</t>
  </si>
  <si>
    <t>MTU</t>
  </si>
  <si>
    <t>Montepuez Airport</t>
  </si>
  <si>
    <t>Montepuez</t>
  </si>
  <si>
    <t>39.052799224853516, -13.121899604797363</t>
  </si>
  <si>
    <t>MUBA</t>
  </si>
  <si>
    <t>Gustavo Rizo Airport</t>
  </si>
  <si>
    <t>Baracoa</t>
  </si>
  <si>
    <t>BCA</t>
  </si>
  <si>
    <t>-74.5062026977539, 20.365299224853516</t>
  </si>
  <si>
    <t>MUBR</t>
  </si>
  <si>
    <t>Las Brujas Airport</t>
  </si>
  <si>
    <t>Cayo Santa Maria</t>
  </si>
  <si>
    <t>-79.1472015381, 22.621299743699996</t>
  </si>
  <si>
    <t>MUBY</t>
  </si>
  <si>
    <t>Carlos Manuel de Cespedes Airport</t>
  </si>
  <si>
    <t>Bayamo</t>
  </si>
  <si>
    <t>BYM</t>
  </si>
  <si>
    <t>-76.62139892578125, 20.396400451660156</t>
  </si>
  <si>
    <t>MUCA</t>
  </si>
  <si>
    <t>Maximo Gomez Airport</t>
  </si>
  <si>
    <t>Ciego de Avila</t>
  </si>
  <si>
    <t>AVI</t>
  </si>
  <si>
    <t>-78.78959655761719, 22.027099609375</t>
  </si>
  <si>
    <t>MUCC</t>
  </si>
  <si>
    <t>Jardines Del Rey Airport</t>
  </si>
  <si>
    <t>Cayo Coco</t>
  </si>
  <si>
    <t>CCC</t>
  </si>
  <si>
    <t>-78.32839965820001, 22.461000442499998</t>
  </si>
  <si>
    <t>MUCF</t>
  </si>
  <si>
    <t>Jaime Gonzalez Airport</t>
  </si>
  <si>
    <t>Cienfuegos</t>
  </si>
  <si>
    <t>CFG</t>
  </si>
  <si>
    <t>-80.41419982910156, 22.149999618530273</t>
  </si>
  <si>
    <t>MUCL</t>
  </si>
  <si>
    <t>CU-99</t>
  </si>
  <si>
    <t>Cayo Largo del Sur</t>
  </si>
  <si>
    <t>-81.5459976196, 21.6165008545</t>
  </si>
  <si>
    <t>MUCM</t>
  </si>
  <si>
    <t>Ignacio Agramonte International Airport</t>
  </si>
  <si>
    <t>Camaguey</t>
  </si>
  <si>
    <t>CMW</t>
  </si>
  <si>
    <t>-77.84750366210938, 21.420299530029297</t>
  </si>
  <si>
    <t>MUCO</t>
  </si>
  <si>
    <t>QCO</t>
  </si>
  <si>
    <t>-80.92279815670001, 22.7110996246</t>
  </si>
  <si>
    <t>MUCU</t>
  </si>
  <si>
    <t>Antonio Maceo International Airport</t>
  </si>
  <si>
    <t>SCU</t>
  </si>
  <si>
    <t>-75.83540344238281, 19.96980094909668</t>
  </si>
  <si>
    <t>MUGM</t>
  </si>
  <si>
    <t>Leeward Point Field</t>
  </si>
  <si>
    <t>NBW</t>
  </si>
  <si>
    <t>-75.207099914551, 19.906499862671</t>
  </si>
  <si>
    <t>MUGT</t>
  </si>
  <si>
    <t>Mariana Grajales Airport</t>
  </si>
  <si>
    <t>-75.1583023071289, 20.08530044555664</t>
  </si>
  <si>
    <t>MUHA</t>
  </si>
  <si>
    <t>HAV</t>
  </si>
  <si>
    <t>-82.40910339355469, 22.989200592041016</t>
  </si>
  <si>
    <t>MUHG</t>
  </si>
  <si>
    <t>Frank Pais International Airport</t>
  </si>
  <si>
    <t>Holguin</t>
  </si>
  <si>
    <t>HOG</t>
  </si>
  <si>
    <t>-76.31510162353516, 20.785600662231445</t>
  </si>
  <si>
    <t>MUKW</t>
  </si>
  <si>
    <t>Kawama Airport</t>
  </si>
  <si>
    <t>Varadero</t>
  </si>
  <si>
    <t>VRO</t>
  </si>
  <si>
    <t>-81.301598, 23.124001</t>
  </si>
  <si>
    <t>MULM</t>
  </si>
  <si>
    <t>La Coloma Airport</t>
  </si>
  <si>
    <t>Pinar del Rio</t>
  </si>
  <si>
    <t>LCL</t>
  </si>
  <si>
    <t>-83.64189910888672, 22.33609962463379</t>
  </si>
  <si>
    <t>MUMA</t>
  </si>
  <si>
    <t>Punta de Maisi Airport</t>
  </si>
  <si>
    <t>Maisi</t>
  </si>
  <si>
    <t>UMA</t>
  </si>
  <si>
    <t>-74.1504974365, 20.250600814800002</t>
  </si>
  <si>
    <t>MUMJ</t>
  </si>
  <si>
    <t>Mayajigua Airport</t>
  </si>
  <si>
    <t>Mayajigua</t>
  </si>
  <si>
    <t>-79.06220245361328, 22.23080062866211</t>
  </si>
  <si>
    <t>MUMO</t>
  </si>
  <si>
    <t>Orestes Acosta Airport</t>
  </si>
  <si>
    <t>Moa</t>
  </si>
  <si>
    <t>MOA</t>
  </si>
  <si>
    <t>-74.92220306396484, 20.653900146484375</t>
  </si>
  <si>
    <t>MUMZ</t>
  </si>
  <si>
    <t>Sierra Maestra Airport</t>
  </si>
  <si>
    <t>MZO</t>
  </si>
  <si>
    <t>-77.08920288085938, 20.28809928894043</t>
  </si>
  <si>
    <t>MUNB</t>
  </si>
  <si>
    <t>San Nicolas De Bari Airport</t>
  </si>
  <si>
    <t>QSN</t>
  </si>
  <si>
    <t>-81.9208984375, 22.756099700927734</t>
  </si>
  <si>
    <t>MUNC</t>
  </si>
  <si>
    <t>Nicaro Airport</t>
  </si>
  <si>
    <t>Nicaro</t>
  </si>
  <si>
    <t>-75.53150177001953, 20.688600540161133</t>
  </si>
  <si>
    <t>MUNG</t>
  </si>
  <si>
    <t>Rafael Cabrera Airport</t>
  </si>
  <si>
    <t>Nueva Gerona</t>
  </si>
  <si>
    <t>GER</t>
  </si>
  <si>
    <t>-82.78379821777344, 21.834699630737305</t>
  </si>
  <si>
    <t>MUPB</t>
  </si>
  <si>
    <t>Playa Baracoa Airport</t>
  </si>
  <si>
    <t>UPB</t>
  </si>
  <si>
    <t>-82.5793991089, 23.032800674399997</t>
  </si>
  <si>
    <t>MUPR</t>
  </si>
  <si>
    <t>Pinar Del Rio Airport</t>
  </si>
  <si>
    <t>QPD</t>
  </si>
  <si>
    <t>-83.67839813232422, 22.42140007019043</t>
  </si>
  <si>
    <t>MUSC</t>
  </si>
  <si>
    <t>Abel Santamaria Airport</t>
  </si>
  <si>
    <t>SNU</t>
  </si>
  <si>
    <t>-79.943603515625, 22.49220085144043</t>
  </si>
  <si>
    <t>MUSJ</t>
  </si>
  <si>
    <t>San Julian Air Base</t>
  </si>
  <si>
    <t>Pinar Del Rio</t>
  </si>
  <si>
    <t>SNJ</t>
  </si>
  <si>
    <t>-84.1520004272461, 22.095300674438477</t>
  </si>
  <si>
    <t>MUSN</t>
  </si>
  <si>
    <t>Siguanea Airport</t>
  </si>
  <si>
    <t>Isla de la Juventud</t>
  </si>
  <si>
    <t>SZJ</t>
  </si>
  <si>
    <t>-82.9551010131836, 21.642499923706055</t>
  </si>
  <si>
    <t>MUSS</t>
  </si>
  <si>
    <t>Sancti Spiritus Airport</t>
  </si>
  <si>
    <t>Sancti Spiritus</t>
  </si>
  <si>
    <t>USS</t>
  </si>
  <si>
    <t>-79.442703, 21.9704</t>
  </si>
  <si>
    <t>MUTD</t>
  </si>
  <si>
    <t>Alberto Delgado Airport</t>
  </si>
  <si>
    <t>TND</t>
  </si>
  <si>
    <t>-79.99720001220703, 21.788299560546875</t>
  </si>
  <si>
    <t>MUVR</t>
  </si>
  <si>
    <t>Juan Gualberto Gomez International Airport</t>
  </si>
  <si>
    <t>VRA</t>
  </si>
  <si>
    <t>-81.435302734375, 23.034400939941406</t>
  </si>
  <si>
    <t>MUVT</t>
  </si>
  <si>
    <t>Hermanos Ameijeiras Airport</t>
  </si>
  <si>
    <t>Las Tunas</t>
  </si>
  <si>
    <t>VTU</t>
  </si>
  <si>
    <t>-76.93579864501953, 20.987600326538086</t>
  </si>
  <si>
    <t>MV</t>
  </si>
  <si>
    <t>MV-MLE</t>
  </si>
  <si>
    <t>Manetai Airport</t>
  </si>
  <si>
    <t>Manetai</t>
  </si>
  <si>
    <t>155.39, -6.12</t>
  </si>
  <si>
    <t>MWCB</t>
  </si>
  <si>
    <t>Gerrard Smith International Airport</t>
  </si>
  <si>
    <t>KY</t>
  </si>
  <si>
    <t>KY-U-A</t>
  </si>
  <si>
    <t>Cayman Brac</t>
  </si>
  <si>
    <t>CYB</t>
  </si>
  <si>
    <t>-79.88279724121094, 19.687000274658203</t>
  </si>
  <si>
    <t>MWCL</t>
  </si>
  <si>
    <t>Edward Bodden Airfield</t>
  </si>
  <si>
    <t>Little Cayman</t>
  </si>
  <si>
    <t>LYB</t>
  </si>
  <si>
    <t>-80.088826, 19.660161</t>
  </si>
  <si>
    <t>MWCR</t>
  </si>
  <si>
    <t>Owen Roberts International Airport</t>
  </si>
  <si>
    <t>-81.3576965332, 19.292800903299998</t>
  </si>
  <si>
    <t>MWR</t>
  </si>
  <si>
    <t>Motswari Airport</t>
  </si>
  <si>
    <t>Motswari Private Game Reserve</t>
  </si>
  <si>
    <t>31.3864, -24.1903</t>
  </si>
  <si>
    <t>YEC</t>
  </si>
  <si>
    <t>TLJ</t>
  </si>
  <si>
    <t>SSB</t>
  </si>
  <si>
    <t>LLF</t>
  </si>
  <si>
    <t>SAH</t>
  </si>
  <si>
    <t>TBA</t>
  </si>
  <si>
    <t>CDJ</t>
  </si>
  <si>
    <t>TSN</t>
  </si>
  <si>
    <t>MTB</t>
  </si>
  <si>
    <t>SHX</t>
  </si>
  <si>
    <t>CEB</t>
  </si>
  <si>
    <t>AZT</t>
  </si>
  <si>
    <t>SFC</t>
  </si>
  <si>
    <t>BSO</t>
  </si>
  <si>
    <t>MRR</t>
  </si>
  <si>
    <t>RMK</t>
  </si>
  <si>
    <t>SUI</t>
  </si>
  <si>
    <t>LOC</t>
  </si>
  <si>
    <t>AFM</t>
  </si>
  <si>
    <t>RAV</t>
  </si>
  <si>
    <t>JRS</t>
  </si>
  <si>
    <t>SFR</t>
  </si>
  <si>
    <t>NLH</t>
  </si>
  <si>
    <t>Santa Paula Airport</t>
  </si>
  <si>
    <t>PAU</t>
  </si>
  <si>
    <t>PNY</t>
  </si>
  <si>
    <t>PTA</t>
  </si>
  <si>
    <t>NAG</t>
  </si>
  <si>
    <t>RMA</t>
  </si>
  <si>
    <t>CGB</t>
  </si>
  <si>
    <t>ABT</t>
  </si>
  <si>
    <t>STT</t>
  </si>
  <si>
    <t>TNH</t>
  </si>
  <si>
    <t>TKT</t>
  </si>
  <si>
    <t>LDB</t>
  </si>
  <si>
    <t>STX</t>
  </si>
  <si>
    <t>RLP</t>
  </si>
  <si>
    <t>MLZ</t>
  </si>
  <si>
    <t>LET</t>
  </si>
  <si>
    <t>CMB</t>
  </si>
  <si>
    <t>CTC</t>
  </si>
  <si>
    <t>CSI</t>
  </si>
  <si>
    <t>Buenaventura</t>
  </si>
  <si>
    <t>PTU</t>
  </si>
  <si>
    <t>RSJ</t>
  </si>
  <si>
    <t>BLR</t>
  </si>
  <si>
    <t>PZA</t>
  </si>
  <si>
    <t>HDH</t>
  </si>
  <si>
    <t>PDE</t>
  </si>
  <si>
    <t>PAK</t>
  </si>
  <si>
    <t>SMB</t>
  </si>
  <si>
    <t>TAA</t>
  </si>
  <si>
    <t>COJ</t>
  </si>
  <si>
    <t>CEE</t>
  </si>
  <si>
    <t>AER</t>
  </si>
  <si>
    <t>SRS</t>
  </si>
  <si>
    <t>CBA</t>
  </si>
  <si>
    <t>CDV</t>
  </si>
  <si>
    <t>Monterrey Airport</t>
  </si>
  <si>
    <t>LCX</t>
  </si>
  <si>
    <t>NTC</t>
  </si>
  <si>
    <t>MOE</t>
  </si>
  <si>
    <t>JUR</t>
  </si>
  <si>
    <t>SNV</t>
  </si>
  <si>
    <t>PPS</t>
  </si>
  <si>
    <t>Solidaridad</t>
  </si>
  <si>
    <t>JLS</t>
  </si>
  <si>
    <t>COG</t>
  </si>
  <si>
    <t>Santa Rosalia Airport</t>
  </si>
  <si>
    <t>BDA</t>
  </si>
  <si>
    <t>ARC</t>
  </si>
  <si>
    <t>PIO</t>
  </si>
  <si>
    <t>ALP</t>
  </si>
  <si>
    <t>PUR</t>
  </si>
  <si>
    <t>BAG</t>
  </si>
  <si>
    <t>CDB</t>
  </si>
  <si>
    <t>PDI</t>
  </si>
  <si>
    <t>ACU</t>
  </si>
  <si>
    <t>HGD</t>
  </si>
  <si>
    <t>HRB</t>
  </si>
  <si>
    <t>ACF</t>
  </si>
  <si>
    <t>JBS</t>
  </si>
  <si>
    <t>IXL</t>
  </si>
  <si>
    <t>PLE</t>
  </si>
  <si>
    <t>LNY</t>
  </si>
  <si>
    <t>LPJ</t>
  </si>
  <si>
    <t>CUV</t>
  </si>
  <si>
    <t>RGE</t>
  </si>
  <si>
    <t>SPN</t>
  </si>
  <si>
    <t>JOG</t>
  </si>
  <si>
    <t>KHU</t>
  </si>
  <si>
    <t>RAZ</t>
  </si>
  <si>
    <t>HTN</t>
  </si>
  <si>
    <t>LOP</t>
  </si>
  <si>
    <t>PMY</t>
  </si>
  <si>
    <t>CCJ</t>
  </si>
  <si>
    <t>GVN</t>
  </si>
  <si>
    <t>SIT</t>
  </si>
  <si>
    <t>RCU</t>
  </si>
  <si>
    <t>EDR</t>
  </si>
  <si>
    <t>LGI</t>
  </si>
  <si>
    <t>SCO</t>
  </si>
  <si>
    <t>RML</t>
  </si>
  <si>
    <t>SJW</t>
  </si>
  <si>
    <t>PIN</t>
  </si>
  <si>
    <t>NAH</t>
  </si>
  <si>
    <t>HTI</t>
  </si>
  <si>
    <t>NOA</t>
  </si>
  <si>
    <t>AMD</t>
  </si>
  <si>
    <t>MFP</t>
  </si>
  <si>
    <t>RGA</t>
  </si>
  <si>
    <t>PBL</t>
  </si>
  <si>
    <t>JPA</t>
  </si>
  <si>
    <t>HCJ</t>
  </si>
  <si>
    <t>AAB</t>
  </si>
  <si>
    <t>CIX</t>
  </si>
  <si>
    <t>CAN</t>
  </si>
  <si>
    <t>EPA</t>
  </si>
  <si>
    <t>LCN</t>
  </si>
  <si>
    <t>PAR</t>
  </si>
  <si>
    <t>LOD</t>
  </si>
  <si>
    <t>HEK</t>
  </si>
  <si>
    <t>HKT</t>
  </si>
  <si>
    <t>REC</t>
  </si>
  <si>
    <t>RTA</t>
  </si>
  <si>
    <t>MLP</t>
  </si>
  <si>
    <t>ZQN</t>
  </si>
  <si>
    <t>HRY</t>
  </si>
  <si>
    <t>RPV</t>
  </si>
  <si>
    <t>SMK</t>
  </si>
  <si>
    <t>GSC</t>
  </si>
  <si>
    <t>SKT</t>
  </si>
  <si>
    <t>MHH</t>
  </si>
  <si>
    <t>DZN</t>
  </si>
  <si>
    <t>RPA</t>
  </si>
  <si>
    <t>LSH</t>
  </si>
  <si>
    <t>ENT</t>
  </si>
  <si>
    <t>PHA</t>
  </si>
  <si>
    <t>MLR</t>
  </si>
  <si>
    <t>CPV</t>
  </si>
  <si>
    <t>STB</t>
  </si>
  <si>
    <t>ASB</t>
  </si>
  <si>
    <t>MTM</t>
  </si>
  <si>
    <t>SAX</t>
  </si>
  <si>
    <t>CRH</t>
  </si>
  <si>
    <t>RCN</t>
  </si>
  <si>
    <t>ELQ</t>
  </si>
  <si>
    <t>SIG</t>
  </si>
  <si>
    <t>LKA</t>
  </si>
  <si>
    <t>SRY</t>
  </si>
  <si>
    <t>RSH</t>
  </si>
  <si>
    <t>RDB</t>
  </si>
  <si>
    <t>LPD</t>
  </si>
  <si>
    <t>CHM</t>
  </si>
  <si>
    <t>AMV</t>
  </si>
  <si>
    <t>AYL</t>
  </si>
  <si>
    <t>PDZ</t>
  </si>
  <si>
    <t>AYC</t>
  </si>
  <si>
    <t>Las Flores Airport</t>
  </si>
  <si>
    <t>SYU</t>
  </si>
  <si>
    <t>SVI</t>
  </si>
  <si>
    <t>HPH</t>
  </si>
  <si>
    <t>PCC</t>
  </si>
  <si>
    <t>LHG</t>
  </si>
  <si>
    <t>LLG</t>
  </si>
  <si>
    <t>BAH</t>
  </si>
  <si>
    <t>FSA</t>
  </si>
  <si>
    <t>HGH</t>
  </si>
  <si>
    <t>HDD</t>
  </si>
  <si>
    <t>HHI</t>
  </si>
  <si>
    <t>HVB</t>
  </si>
  <si>
    <t>HAQ</t>
  </si>
  <si>
    <t>HUO</t>
  </si>
  <si>
    <t>LGR</t>
  </si>
  <si>
    <t>El Charco Airport</t>
  </si>
  <si>
    <t>TRO</t>
  </si>
  <si>
    <t>HUN</t>
  </si>
  <si>
    <t>SBL</t>
  </si>
  <si>
    <t>BGA</t>
  </si>
  <si>
    <t>ILP</t>
  </si>
  <si>
    <t>HVD</t>
  </si>
  <si>
    <t>JAB</t>
  </si>
  <si>
    <t>NAY</t>
  </si>
  <si>
    <t>TFL</t>
  </si>
  <si>
    <t>RYO</t>
  </si>
  <si>
    <t>AEP</t>
  </si>
  <si>
    <t>JDO</t>
  </si>
  <si>
    <t>PZO</t>
  </si>
  <si>
    <t>HDM</t>
  </si>
  <si>
    <t>BTT</t>
  </si>
  <si>
    <t>HGN</t>
  </si>
  <si>
    <t>CJM</t>
  </si>
  <si>
    <t>FTA</t>
  </si>
  <si>
    <t>AFL</t>
  </si>
  <si>
    <t>HOM</t>
  </si>
  <si>
    <t>HFE</t>
  </si>
  <si>
    <t>LBS</t>
  </si>
  <si>
    <t>CML</t>
  </si>
  <si>
    <t>SJK</t>
  </si>
  <si>
    <t>LVO</t>
  </si>
  <si>
    <t>LPM</t>
  </si>
  <si>
    <t>YAK</t>
  </si>
  <si>
    <t>PEI</t>
  </si>
  <si>
    <t>PHO</t>
  </si>
  <si>
    <t>RAM</t>
  </si>
  <si>
    <t>HPA</t>
  </si>
  <si>
    <t>CSS</t>
  </si>
  <si>
    <t>CSX</t>
  </si>
  <si>
    <t>VQS</t>
  </si>
  <si>
    <t>MUR</t>
  </si>
  <si>
    <t>ZAT</t>
  </si>
  <si>
    <t>HLH</t>
  </si>
  <si>
    <t>HAN</t>
  </si>
  <si>
    <t>ALD</t>
  </si>
  <si>
    <t>HHQ</t>
  </si>
  <si>
    <t>HPR</t>
  </si>
  <si>
    <t>GRA</t>
  </si>
  <si>
    <t>NAC</t>
  </si>
  <si>
    <t>GYE</t>
  </si>
  <si>
    <t>HIM</t>
  </si>
  <si>
    <t>El Dorado Airport</t>
  </si>
  <si>
    <t>EDD</t>
  </si>
  <si>
    <t>HTT</t>
  </si>
  <si>
    <t>HNL</t>
  </si>
  <si>
    <t>HOD</t>
  </si>
  <si>
    <t>LTX</t>
  </si>
  <si>
    <t>CWP</t>
  </si>
  <si>
    <t>HNM</t>
  </si>
  <si>
    <t>TAG</t>
  </si>
  <si>
    <t>DDD</t>
  </si>
  <si>
    <t>BHA</t>
  </si>
  <si>
    <t>ALQ</t>
  </si>
  <si>
    <t>TGS</t>
  </si>
  <si>
    <t>UGA</t>
  </si>
  <si>
    <t>CES</t>
  </si>
  <si>
    <t>LOE</t>
  </si>
  <si>
    <t>SNQ</t>
  </si>
  <si>
    <t>LFR</t>
  </si>
  <si>
    <t>ELE</t>
  </si>
  <si>
    <t>HSZ</t>
  </si>
  <si>
    <t>HNY</t>
  </si>
  <si>
    <t>LMN</t>
  </si>
  <si>
    <t>PLM</t>
  </si>
  <si>
    <t>HIP</t>
  </si>
  <si>
    <t>PTO</t>
  </si>
  <si>
    <t>CHB</t>
  </si>
  <si>
    <t>ESA</t>
  </si>
  <si>
    <t>MGS</t>
  </si>
  <si>
    <t>CCS</t>
  </si>
  <si>
    <t>RSK</t>
  </si>
  <si>
    <t>SJE</t>
  </si>
  <si>
    <t>RTC</t>
  </si>
  <si>
    <t>ITA</t>
  </si>
  <si>
    <t>PTP</t>
  </si>
  <si>
    <t>CTL</t>
  </si>
  <si>
    <t>HSS</t>
  </si>
  <si>
    <t>JAG</t>
  </si>
  <si>
    <t>NAA</t>
  </si>
  <si>
    <t>ELI</t>
  </si>
  <si>
    <t>PRD</t>
  </si>
  <si>
    <t>MRP</t>
  </si>
  <si>
    <t>RHD</t>
  </si>
  <si>
    <t>HTU</t>
  </si>
  <si>
    <t>MFS</t>
  </si>
  <si>
    <t>HBU</t>
  </si>
  <si>
    <t>HHE</t>
  </si>
  <si>
    <t>ETR</t>
  </si>
  <si>
    <t>LGL</t>
  </si>
  <si>
    <t>HGE</t>
  </si>
  <si>
    <t>SNF</t>
  </si>
  <si>
    <t>SOI</t>
  </si>
  <si>
    <t>PML</t>
  </si>
  <si>
    <t>HEH</t>
  </si>
  <si>
    <t>HAS</t>
  </si>
  <si>
    <t>IGB</t>
  </si>
  <si>
    <t>SMP</t>
  </si>
  <si>
    <t>HUS</t>
  </si>
  <si>
    <t>SJL</t>
  </si>
  <si>
    <t>PMS</t>
  </si>
  <si>
    <t>LIM</t>
  </si>
  <si>
    <t>HIN</t>
  </si>
  <si>
    <t>PDG</t>
  </si>
  <si>
    <t>PIV</t>
  </si>
  <si>
    <t>CIE</t>
  </si>
  <si>
    <t>CJC</t>
  </si>
  <si>
    <t>HHP</t>
  </si>
  <si>
    <t>EAE</t>
  </si>
  <si>
    <t>PMC</t>
  </si>
  <si>
    <t>ANS</t>
  </si>
  <si>
    <t>PCJ</t>
  </si>
  <si>
    <t>PEY</t>
  </si>
  <si>
    <t>RMQ</t>
  </si>
  <si>
    <t>LGY</t>
  </si>
  <si>
    <t>MDG</t>
  </si>
  <si>
    <t>AIR</t>
  </si>
  <si>
    <t>MX-AJS</t>
  </si>
  <si>
    <t>Abreojos Airport</t>
  </si>
  <si>
    <t>Abreojos</t>
  </si>
  <si>
    <t>AJS</t>
  </si>
  <si>
    <t>-113.55899810791016, 26.72719955444336</t>
  </si>
  <si>
    <t>MX-AZG</t>
  </si>
  <si>
    <t>Pablo L. Sidar Airport</t>
  </si>
  <si>
    <t>MMAG</t>
  </si>
  <si>
    <t>AZG</t>
  </si>
  <si>
    <t>-102.393997, 19.093399</t>
  </si>
  <si>
    <t>MX-PCM</t>
  </si>
  <si>
    <t>Playa del Carmen Airport</t>
  </si>
  <si>
    <t>PCE</t>
  </si>
  <si>
    <t>-87.08219909668, 20.622499465942</t>
  </si>
  <si>
    <t>MX-PCV</t>
  </si>
  <si>
    <t>Punta Chivato Airport</t>
  </si>
  <si>
    <t>Punta Chivato</t>
  </si>
  <si>
    <t>PCV</t>
  </si>
  <si>
    <t>-111.96199798584, 27.069200515747</t>
  </si>
  <si>
    <t>MX-SCX</t>
  </si>
  <si>
    <t>Salina Cruz Naval Air Station</t>
  </si>
  <si>
    <t>Salina Cruz</t>
  </si>
  <si>
    <t>MMSZ</t>
  </si>
  <si>
    <t>MM57</t>
  </si>
  <si>
    <t>-95.20159912110002, 16.212600708</t>
  </si>
  <si>
    <t>MX-SGM</t>
  </si>
  <si>
    <t>SGM</t>
  </si>
  <si>
    <t>-112.93800354, 27.2966003418</t>
  </si>
  <si>
    <t>MX-TUY</t>
  </si>
  <si>
    <t>Tulum Naval Air Station</t>
  </si>
  <si>
    <t>Tulum</t>
  </si>
  <si>
    <t>MMTU</t>
  </si>
  <si>
    <t>TUY</t>
  </si>
  <si>
    <t>-87.438203, 20.227301</t>
  </si>
  <si>
    <t>MX-UAC</t>
  </si>
  <si>
    <t>UAC</t>
  </si>
  <si>
    <t>-114.797996521, 32.445301055908</t>
  </si>
  <si>
    <t>MX-XAL</t>
  </si>
  <si>
    <t>XAL</t>
  </si>
  <si>
    <t>ALA</t>
  </si>
  <si>
    <t>-108.947998, 27.035701</t>
  </si>
  <si>
    <t>MXC</t>
  </si>
  <si>
    <t>U64</t>
  </si>
  <si>
    <t>-109.341225, 37.93243</t>
  </si>
  <si>
    <t>MXK</t>
  </si>
  <si>
    <t>Mindik Airport</t>
  </si>
  <si>
    <t>Mindik</t>
  </si>
  <si>
    <t>AYMI</t>
  </si>
  <si>
    <t>147.441138889, -6.47166666667</t>
  </si>
  <si>
    <t>MXR</t>
  </si>
  <si>
    <t>Moussoro Airport</t>
  </si>
  <si>
    <t>Moussoro</t>
  </si>
  <si>
    <t>16.501386, 13.645663</t>
  </si>
  <si>
    <t>MY-13</t>
  </si>
  <si>
    <t>MY-GTB</t>
  </si>
  <si>
    <t>Genting Airport</t>
  </si>
  <si>
    <t>Genting</t>
  </si>
  <si>
    <t>111.699996948, 2.11666703224</t>
  </si>
  <si>
    <t>MY-GTK</t>
  </si>
  <si>
    <t>Sungei Tekai Airport</t>
  </si>
  <si>
    <t>MY-01</t>
  </si>
  <si>
    <t>Sungei Tekai</t>
  </si>
  <si>
    <t>GTK</t>
  </si>
  <si>
    <t>102.91666412353516, 2.5999999046325684</t>
  </si>
  <si>
    <t>MY-LBP</t>
  </si>
  <si>
    <t>Long Banga Airport</t>
  </si>
  <si>
    <t>Long Banga</t>
  </si>
  <si>
    <t>LBP</t>
  </si>
  <si>
    <t>115.4018, 3.202</t>
  </si>
  <si>
    <t>MY-LLM</t>
  </si>
  <si>
    <t>Long Lama Airport</t>
  </si>
  <si>
    <t>Long Lama</t>
  </si>
  <si>
    <t>LLM</t>
  </si>
  <si>
    <t>114.46666717529297, 3.766669988632202</t>
  </si>
  <si>
    <t>MY-MZS</t>
  </si>
  <si>
    <t>Mostyn Airport</t>
  </si>
  <si>
    <t>Mostyn</t>
  </si>
  <si>
    <t>MZS</t>
  </si>
  <si>
    <t>118.1500015258789, 4.616666793823242</t>
  </si>
  <si>
    <t>MY-SPT</t>
  </si>
  <si>
    <t>Sipitang Airport</t>
  </si>
  <si>
    <t>Sipitang</t>
  </si>
  <si>
    <t>SPT</t>
  </si>
  <si>
    <t>115.55000305175781, 5.0833330154418945</t>
  </si>
  <si>
    <t>MYAB</t>
  </si>
  <si>
    <t>Clarence A. Bain Airport</t>
  </si>
  <si>
    <t>BS-KB</t>
  </si>
  <si>
    <t>Mangrove Cay</t>
  </si>
  <si>
    <t>-77.68460083007812, 24.287700653076172</t>
  </si>
  <si>
    <t>MYAF</t>
  </si>
  <si>
    <t>Andros Town Airport</t>
  </si>
  <si>
    <t>BS-NB</t>
  </si>
  <si>
    <t>-77.79560089111328, 24.697900772094727</t>
  </si>
  <si>
    <t>MYAK</t>
  </si>
  <si>
    <t>Congo Town Airport</t>
  </si>
  <si>
    <t>Andros</t>
  </si>
  <si>
    <t>TZN</t>
  </si>
  <si>
    <t>COX</t>
  </si>
  <si>
    <t>-77.589798, 24.158701</t>
  </si>
  <si>
    <t>MYAM</t>
  </si>
  <si>
    <t>Leonard M Thompson International Airport</t>
  </si>
  <si>
    <t>BS-MH</t>
  </si>
  <si>
    <t>Marsh Harbour</t>
  </si>
  <si>
    <t>-77.083503, 26.5114</t>
  </si>
  <si>
    <t>MYAN</t>
  </si>
  <si>
    <t>San Andros Airport</t>
  </si>
  <si>
    <t>Andros Island</t>
  </si>
  <si>
    <t>SAQ</t>
  </si>
  <si>
    <t>-78.04900360107422, 25.053800582885742</t>
  </si>
  <si>
    <t>MYAP</t>
  </si>
  <si>
    <t>Spring Point Airport</t>
  </si>
  <si>
    <t>BS-AC</t>
  </si>
  <si>
    <t>Spring Point</t>
  </si>
  <si>
    <t>AXP</t>
  </si>
  <si>
    <t>-73.97090148930002, 22.441799163800003</t>
  </si>
  <si>
    <t>MYAT</t>
  </si>
  <si>
    <t>Treasure Cay Airport</t>
  </si>
  <si>
    <t>Treasure Cay</t>
  </si>
  <si>
    <t>TCB</t>
  </si>
  <si>
    <t>-77.3912963867, 26.745300293</t>
  </si>
  <si>
    <t>MYAW</t>
  </si>
  <si>
    <t>Abaco I Walker C Airport</t>
  </si>
  <si>
    <t>BS-GT</t>
  </si>
  <si>
    <t>WKR</t>
  </si>
  <si>
    <t>-78.39969635009766, 27.266700744628906</t>
  </si>
  <si>
    <t>MYBC</t>
  </si>
  <si>
    <t>Chub Cay Airport</t>
  </si>
  <si>
    <t>CCZ</t>
  </si>
  <si>
    <t>-77.88089752197266, 25.41710090637207</t>
  </si>
  <si>
    <t>MYBG</t>
  </si>
  <si>
    <t>Great Harbour Cay Airport</t>
  </si>
  <si>
    <t>Bullocks Harbour</t>
  </si>
  <si>
    <t>GHC</t>
  </si>
  <si>
    <t>-77.840103, 25.7383</t>
  </si>
  <si>
    <t>MYBS</t>
  </si>
  <si>
    <t>South Bimini Airport</t>
  </si>
  <si>
    <t>South Bimini</t>
  </si>
  <si>
    <t>BIM</t>
  </si>
  <si>
    <t>-79.2647018433, 25.6998996735</t>
  </si>
  <si>
    <t>MYCA</t>
  </si>
  <si>
    <t>Arthur's Town Airport</t>
  </si>
  <si>
    <t>BS-CI</t>
  </si>
  <si>
    <t>Arthur's Town</t>
  </si>
  <si>
    <t>ATC</t>
  </si>
  <si>
    <t>-75.673797, 24.6294</t>
  </si>
  <si>
    <t>MYCB</t>
  </si>
  <si>
    <t>New Bight Airport</t>
  </si>
  <si>
    <t>Cat Island</t>
  </si>
  <si>
    <t>-75.452301, 24.3153</t>
  </si>
  <si>
    <t>MYCC</t>
  </si>
  <si>
    <t>Cat Cay Airport</t>
  </si>
  <si>
    <t>North Cat Cay</t>
  </si>
  <si>
    <t>-79.275151, 25.554555</t>
  </si>
  <si>
    <t>MYCI</t>
  </si>
  <si>
    <t>Colonel Hill Airport</t>
  </si>
  <si>
    <t>Colonel Hill</t>
  </si>
  <si>
    <t>CRI</t>
  </si>
  <si>
    <t>-74.1824035645, 22.745599746699998</t>
  </si>
  <si>
    <t>MYCP</t>
  </si>
  <si>
    <t>Pitts Town Airport</t>
  </si>
  <si>
    <t>Pitts Town</t>
  </si>
  <si>
    <t>PWN</t>
  </si>
  <si>
    <t>-74.34609985351562, 22.829700469970703</t>
  </si>
  <si>
    <t>MYEF</t>
  </si>
  <si>
    <t>Exuma International Airport</t>
  </si>
  <si>
    <t>George Town</t>
  </si>
  <si>
    <t>GGT</t>
  </si>
  <si>
    <t>-75.8779983521, 23.5625991821</t>
  </si>
  <si>
    <t>MYEH</t>
  </si>
  <si>
    <t>North Eleuthera Airport</t>
  </si>
  <si>
    <t>BS-HI</t>
  </si>
  <si>
    <t>North Eleuthera</t>
  </si>
  <si>
    <t>ELH</t>
  </si>
  <si>
    <t>-76.6835021973, 25.474899292</t>
  </si>
  <si>
    <t>MYEM</t>
  </si>
  <si>
    <t>Governor's Harbour Airport</t>
  </si>
  <si>
    <t>BS-GH</t>
  </si>
  <si>
    <t>Governor's Harbour</t>
  </si>
  <si>
    <t>GHB</t>
  </si>
  <si>
    <t>-76.3310012817, 25.2847003937</t>
  </si>
  <si>
    <t>MYEN</t>
  </si>
  <si>
    <t>Normans Cay Airport</t>
  </si>
  <si>
    <t>NMC</t>
  </si>
  <si>
    <t>-76.82019805908203, 24.59429931640625</t>
  </si>
  <si>
    <t>MYER</t>
  </si>
  <si>
    <t>Rock Sound Airport</t>
  </si>
  <si>
    <t>BS-RS</t>
  </si>
  <si>
    <t>Rock Sound</t>
  </si>
  <si>
    <t>RSD</t>
  </si>
  <si>
    <t>-76.1768817902, 24.8950787333</t>
  </si>
  <si>
    <t>MYES</t>
  </si>
  <si>
    <t>Staniel Cay Airport</t>
  </si>
  <si>
    <t>TYM</t>
  </si>
  <si>
    <t>-76.43910217285156, 24.169099807739258</t>
  </si>
  <si>
    <t>BS-HR</t>
  </si>
  <si>
    <t>MYGF</t>
  </si>
  <si>
    <t>Grand Bahama International Airport</t>
  </si>
  <si>
    <t>BS-FP</t>
  </si>
  <si>
    <t>FPO</t>
  </si>
  <si>
    <t>-78.695602417, 26.5587005615</t>
  </si>
  <si>
    <t>MYGM</t>
  </si>
  <si>
    <t>Auxiliary Airfield</t>
  </si>
  <si>
    <t>Grand Bahama</t>
  </si>
  <si>
    <t>GBI</t>
  </si>
  <si>
    <t>-78.3591995239, 26.6319007874</t>
  </si>
  <si>
    <t>MYGW</t>
  </si>
  <si>
    <t>West End Airport</t>
  </si>
  <si>
    <t>West End</t>
  </si>
  <si>
    <t>WTD</t>
  </si>
  <si>
    <t>-78.97499847410002, 26.685300827</t>
  </si>
  <si>
    <t>MYIG</t>
  </si>
  <si>
    <t>Inagua Airport</t>
  </si>
  <si>
    <t>BS-IN</t>
  </si>
  <si>
    <t>Matthew Town</t>
  </si>
  <si>
    <t>IGA</t>
  </si>
  <si>
    <t>-73.66690063476562, 20.975000381469727</t>
  </si>
  <si>
    <t>MYK</t>
  </si>
  <si>
    <t>May Creek Airport</t>
  </si>
  <si>
    <t>-142.68699646, 61.3357009888</t>
  </si>
  <si>
    <t>MYLD</t>
  </si>
  <si>
    <t>Deadman's Cay Airport</t>
  </si>
  <si>
    <t>Deadman's Cay</t>
  </si>
  <si>
    <t>-75.09359741210001, 23.1790008545</t>
  </si>
  <si>
    <t>MYLS</t>
  </si>
  <si>
    <t>Stella Maris Airport</t>
  </si>
  <si>
    <t>Stella Maris</t>
  </si>
  <si>
    <t>SML</t>
  </si>
  <si>
    <t>-75.268621, 23.582317</t>
  </si>
  <si>
    <t>MYMM</t>
  </si>
  <si>
    <t>Mayaguana Airport</t>
  </si>
  <si>
    <t>BS-MG</t>
  </si>
  <si>
    <t>Abrahams Bay</t>
  </si>
  <si>
    <t>MYG</t>
  </si>
  <si>
    <t>-73.013494, 22.379499</t>
  </si>
  <si>
    <t>MYNN</t>
  </si>
  <si>
    <t>Lynden Pindling International Airport</t>
  </si>
  <si>
    <t>BS-NP</t>
  </si>
  <si>
    <t>Nassau</t>
  </si>
  <si>
    <t>NAS</t>
  </si>
  <si>
    <t>-77.466202, 25.039</t>
  </si>
  <si>
    <t>MYPI</t>
  </si>
  <si>
    <t>Nassau Paradise Island Airport</t>
  </si>
  <si>
    <t>PID</t>
  </si>
  <si>
    <t>-77.300003, 25.083</t>
  </si>
  <si>
    <t>MYRD</t>
  </si>
  <si>
    <t>Duncan Town Airport</t>
  </si>
  <si>
    <t>BS-RI</t>
  </si>
  <si>
    <t>DCT</t>
  </si>
  <si>
    <t>-75.72949981689453, 22.181800842285156</t>
  </si>
  <si>
    <t>MYRP</t>
  </si>
  <si>
    <t>Rum Cay Airport</t>
  </si>
  <si>
    <t>RCY</t>
  </si>
  <si>
    <t>-74.83619689941406, 23.68440055847168</t>
  </si>
  <si>
    <t>MYS</t>
  </si>
  <si>
    <t>39.0433, 3.5623</t>
  </si>
  <si>
    <t>MYSM</t>
  </si>
  <si>
    <t>San Salvador Airport</t>
  </si>
  <si>
    <t>ZSA</t>
  </si>
  <si>
    <t>-74.52400207519531, 24.06329917907715</t>
  </si>
  <si>
    <t>MYX</t>
  </si>
  <si>
    <t>Menyamya Airport</t>
  </si>
  <si>
    <t>Menyamya</t>
  </si>
  <si>
    <t>AYMC</t>
  </si>
  <si>
    <t>MYY</t>
  </si>
  <si>
    <t>146.019361111, -7.21166666667</t>
  </si>
  <si>
    <t>MYZ2</t>
  </si>
  <si>
    <t>Cape Eleuthera Airport</t>
  </si>
  <si>
    <t>Cape Eleuthera</t>
  </si>
  <si>
    <t>MYEC</t>
  </si>
  <si>
    <t>CEL</t>
  </si>
  <si>
    <t>-76.2962, 24.7861</t>
  </si>
  <si>
    <t>MZ-0004</t>
  </si>
  <si>
    <t>Magaruque Airport</t>
  </si>
  <si>
    <t>Magaruque Island</t>
  </si>
  <si>
    <t>MFW</t>
  </si>
  <si>
    <t>35.4247283936, -21.9672451019</t>
  </si>
  <si>
    <t>MZ-0005</t>
  </si>
  <si>
    <t>Paradise Island Airport</t>
  </si>
  <si>
    <t>Santa Carolina</t>
  </si>
  <si>
    <t>35.338001251221, -21.614999771118</t>
  </si>
  <si>
    <t>MZ-0012</t>
  </si>
  <si>
    <t>Ibo Airport</t>
  </si>
  <si>
    <t>Ibo</t>
  </si>
  <si>
    <t>FQIB</t>
  </si>
  <si>
    <t>IBO</t>
  </si>
  <si>
    <t>40.602297, -12.350174</t>
  </si>
  <si>
    <t>MZ-TGS</t>
  </si>
  <si>
    <t>32.965301513671875, -24.520599365234375</t>
  </si>
  <si>
    <t>MZBZ</t>
  </si>
  <si>
    <t>Philip S. W. Goldson International Airport</t>
  </si>
  <si>
    <t>BZE</t>
  </si>
  <si>
    <t>-88.30819702148438, 17.539100646972656</t>
  </si>
  <si>
    <t>MZE</t>
  </si>
  <si>
    <t>Manatee Airport</t>
  </si>
  <si>
    <t>-89.0238, 17.27846</t>
  </si>
  <si>
    <t>MZMF</t>
  </si>
  <si>
    <t>San Ignacio Town (Maya Flats) Airstrip</t>
  </si>
  <si>
    <t>Maya Flats</t>
  </si>
  <si>
    <t>-89.101129, 17.104872</t>
  </si>
  <si>
    <t>N04</t>
  </si>
  <si>
    <t>Griswold Airport</t>
  </si>
  <si>
    <t>-72.549697876, 41.2711982727</t>
  </si>
  <si>
    <t>N20</t>
  </si>
  <si>
    <t>Ine Airport</t>
  </si>
  <si>
    <t>IMI</t>
  </si>
  <si>
    <t>171.656959, 7.005553</t>
  </si>
  <si>
    <t>Magdalena Airport</t>
  </si>
  <si>
    <t>Magdalena</t>
  </si>
  <si>
    <t>NA-0012</t>
  </si>
  <si>
    <t>Bagani Airport</t>
  </si>
  <si>
    <t>Bagani</t>
  </si>
  <si>
    <t>FYBG</t>
  </si>
  <si>
    <t>BQI</t>
  </si>
  <si>
    <t>21.6243991852, -18.1180992126</t>
  </si>
  <si>
    <t>NBS</t>
  </si>
  <si>
    <t>Changbaishan Airport</t>
  </si>
  <si>
    <t>Baishan</t>
  </si>
  <si>
    <t>ZYBS</t>
  </si>
  <si>
    <t>127.602222, 42.066944</t>
  </si>
  <si>
    <t>NC</t>
  </si>
  <si>
    <t>NC-U-A</t>
  </si>
  <si>
    <t>NCAI</t>
  </si>
  <si>
    <t>Aitutaki Airport</t>
  </si>
  <si>
    <t>CK</t>
  </si>
  <si>
    <t>CK-U-A</t>
  </si>
  <si>
    <t>Aitutaki</t>
  </si>
  <si>
    <t>-159.76400756835938, -18.830900192260742</t>
  </si>
  <si>
    <t>NCAT</t>
  </si>
  <si>
    <t>Enua Airport</t>
  </si>
  <si>
    <t>Atiu Island</t>
  </si>
  <si>
    <t>AIU</t>
  </si>
  <si>
    <t>-158.11900329589844, -19.96780014038086</t>
  </si>
  <si>
    <t>NCMG</t>
  </si>
  <si>
    <t>Mangaia Island Airport</t>
  </si>
  <si>
    <t>Mangaia Island</t>
  </si>
  <si>
    <t>-157.9066619873047, -21.895986557006836</t>
  </si>
  <si>
    <t>NCMH</t>
  </si>
  <si>
    <t>Manihiki Island Airport</t>
  </si>
  <si>
    <t>Manihiki Island</t>
  </si>
  <si>
    <t>MHX</t>
  </si>
  <si>
    <t>-161.0019989013672, -10.376700401306152</t>
  </si>
  <si>
    <t>NCMK</t>
  </si>
  <si>
    <t>Mauke Airport</t>
  </si>
  <si>
    <t>Mauke Island</t>
  </si>
  <si>
    <t>MUK</t>
  </si>
  <si>
    <t>-157.34500122070312, -20.13610076904297</t>
  </si>
  <si>
    <t>NCMR</t>
  </si>
  <si>
    <t>Mitiaro Island Airport</t>
  </si>
  <si>
    <t>Mitiaro Island</t>
  </si>
  <si>
    <t>-157.7030029296875, -19.842500686645508</t>
  </si>
  <si>
    <t>NCPK</t>
  </si>
  <si>
    <t>Pukapuka Island Airport</t>
  </si>
  <si>
    <t>Pukapuka Atoll</t>
  </si>
  <si>
    <t>PZK</t>
  </si>
  <si>
    <t>-165.8393, -10.9145</t>
  </si>
  <si>
    <t>NCPY</t>
  </si>
  <si>
    <t>Tongareva Airport</t>
  </si>
  <si>
    <t>Penrhyn Island</t>
  </si>
  <si>
    <t>PYE</t>
  </si>
  <si>
    <t>-158.03240966796875, -9.01436996459961</t>
  </si>
  <si>
    <t>NCRG</t>
  </si>
  <si>
    <t>Rarotonga International Airport</t>
  </si>
  <si>
    <t>Avarua</t>
  </si>
  <si>
    <t>RAR</t>
  </si>
  <si>
    <t>-159.805999756, -21.2026996613</t>
  </si>
  <si>
    <t>NDI</t>
  </si>
  <si>
    <t>Namudi Airport</t>
  </si>
  <si>
    <t>Namudi</t>
  </si>
  <si>
    <t>AYNJ</t>
  </si>
  <si>
    <t>NAM</t>
  </si>
  <si>
    <t>148.329416667, -9.47375</t>
  </si>
  <si>
    <t>NDN</t>
  </si>
  <si>
    <t>Nadunumu Airport</t>
  </si>
  <si>
    <t>Nadunumu</t>
  </si>
  <si>
    <t>AYNC</t>
  </si>
  <si>
    <t>147.68425, -9.14355555556</t>
  </si>
  <si>
    <t>NE69</t>
  </si>
  <si>
    <t>Browns Airport</t>
  </si>
  <si>
    <t>Weeping Water</t>
  </si>
  <si>
    <t>EPG</t>
  </si>
  <si>
    <t>-96.1100006104, 40.8675003052</t>
  </si>
  <si>
    <t>NFBG</t>
  </si>
  <si>
    <t>Biaugunu Airport</t>
  </si>
  <si>
    <t>FJ-N</t>
  </si>
  <si>
    <t>Saqani, Cakaudrove</t>
  </si>
  <si>
    <t>AQS</t>
  </si>
  <si>
    <t>179.740104675, -16.4493799329</t>
  </si>
  <si>
    <t>NFCI</t>
  </si>
  <si>
    <t>Cicia Airport</t>
  </si>
  <si>
    <t>FJ-E</t>
  </si>
  <si>
    <t>Cicia</t>
  </si>
  <si>
    <t>ICI</t>
  </si>
  <si>
    <t>-179.341995239, -17.7432994843</t>
  </si>
  <si>
    <t>NFCS</t>
  </si>
  <si>
    <t>Castaway Island Seaplane Base</t>
  </si>
  <si>
    <t>Castaway Island</t>
  </si>
  <si>
    <t>CST</t>
  </si>
  <si>
    <t>177.129, -17.7358</t>
  </si>
  <si>
    <t>NFFN</t>
  </si>
  <si>
    <t>Nadi International Airport</t>
  </si>
  <si>
    <t>Nadi</t>
  </si>
  <si>
    <t>177.4429931640625, -17.755399703979492</t>
  </si>
  <si>
    <t>NFFO</t>
  </si>
  <si>
    <t>Malolo Lailai Island Airport</t>
  </si>
  <si>
    <t>Malolo Lailai Island</t>
  </si>
  <si>
    <t>PTF</t>
  </si>
  <si>
    <t>177.197006226, -17.7779006958</t>
  </si>
  <si>
    <t>NFFR</t>
  </si>
  <si>
    <t>Rabi Island Airport</t>
  </si>
  <si>
    <t>Rabi Island</t>
  </si>
  <si>
    <t>RBI</t>
  </si>
  <si>
    <t>179.9757, -16.5337</t>
  </si>
  <si>
    <t>NFKD</t>
  </si>
  <si>
    <t>Vunisea Airport</t>
  </si>
  <si>
    <t>Vunisea</t>
  </si>
  <si>
    <t>KDV</t>
  </si>
  <si>
    <t>178.156997681, -19.058099746699998</t>
  </si>
  <si>
    <t>NFMA</t>
  </si>
  <si>
    <t>Mana Island Airport</t>
  </si>
  <si>
    <t>Mana Island</t>
  </si>
  <si>
    <t>177.098007202, -17.6730995178</t>
  </si>
  <si>
    <t>NFMO</t>
  </si>
  <si>
    <t>Moala Airport</t>
  </si>
  <si>
    <t>Moala</t>
  </si>
  <si>
    <t>MFJ</t>
  </si>
  <si>
    <t>179.951004028, -18.566699981699998</t>
  </si>
  <si>
    <t>NFNA</t>
  </si>
  <si>
    <t>Nausori International Airport</t>
  </si>
  <si>
    <t>Nausori</t>
  </si>
  <si>
    <t>SUV</t>
  </si>
  <si>
    <t>178.5590057373047, -18.04330062866211</t>
  </si>
  <si>
    <t>NFNB</t>
  </si>
  <si>
    <t>Levuka Airfield</t>
  </si>
  <si>
    <t>Bureta</t>
  </si>
  <si>
    <t>178.759002686, -17.7110996246</t>
  </si>
  <si>
    <t>NFNG</t>
  </si>
  <si>
    <t>Ngau Airport</t>
  </si>
  <si>
    <t>Ngau</t>
  </si>
  <si>
    <t>NGI</t>
  </si>
  <si>
    <t>179.339996338, -18.115600585899998</t>
  </si>
  <si>
    <t>NFNH</t>
  </si>
  <si>
    <t>Laucala Island Airport</t>
  </si>
  <si>
    <t>Laucala Island</t>
  </si>
  <si>
    <t>LUC</t>
  </si>
  <si>
    <t>-179.66700744628906, -16.74810028076172</t>
  </si>
  <si>
    <t>NFNK</t>
  </si>
  <si>
    <t>Lakeba Island Airport</t>
  </si>
  <si>
    <t>Lakeba Island</t>
  </si>
  <si>
    <t>LKB</t>
  </si>
  <si>
    <t>-178.817001343, -18.1991996765</t>
  </si>
  <si>
    <t>NFNL</t>
  </si>
  <si>
    <t>Labasa Airport</t>
  </si>
  <si>
    <t>179.33999633789062, -16.466699600219727</t>
  </si>
  <si>
    <t>NFNM</t>
  </si>
  <si>
    <t>Matei Airport</t>
  </si>
  <si>
    <t>Matei</t>
  </si>
  <si>
    <t>TVU</t>
  </si>
  <si>
    <t>-179.876998901, -16.6905994415</t>
  </si>
  <si>
    <t>NFNO</t>
  </si>
  <si>
    <t>Koro Island Airport</t>
  </si>
  <si>
    <t>Koro Island</t>
  </si>
  <si>
    <t>KXF</t>
  </si>
  <si>
    <t>179.42199707, -17.3458003998</t>
  </si>
  <si>
    <t>NFNR</t>
  </si>
  <si>
    <t>Rotuma Airport</t>
  </si>
  <si>
    <t>FJ-R</t>
  </si>
  <si>
    <t>Rotuma</t>
  </si>
  <si>
    <t>177.0709991455078, -12.482500076293945</t>
  </si>
  <si>
    <t>NFNS</t>
  </si>
  <si>
    <t>Savusavu Airport</t>
  </si>
  <si>
    <t>Savusavu</t>
  </si>
  <si>
    <t>SVU</t>
  </si>
  <si>
    <t>179.341003418, -16.8027992249</t>
  </si>
  <si>
    <t>NFNU</t>
  </si>
  <si>
    <t>Bui-Dama Airport</t>
  </si>
  <si>
    <t>Bua</t>
  </si>
  <si>
    <t>BVF</t>
  </si>
  <si>
    <t>178.6232, -16.8598</t>
  </si>
  <si>
    <t>NFNV</t>
  </si>
  <si>
    <t>Vatukoula Airport</t>
  </si>
  <si>
    <t>Vatukoula</t>
  </si>
  <si>
    <t>VAU</t>
  </si>
  <si>
    <t>177.8419952392578, -17.5</t>
  </si>
  <si>
    <t>NFNW</t>
  </si>
  <si>
    <t>Wakaya Island Airport</t>
  </si>
  <si>
    <t>Wakaya Island</t>
  </si>
  <si>
    <t>KAY</t>
  </si>
  <si>
    <t>179.01699829101562, -17.617000579833984</t>
  </si>
  <si>
    <t>NFOL</t>
  </si>
  <si>
    <t>Ono-i-Lau Airport</t>
  </si>
  <si>
    <t>Ono-i-Lau</t>
  </si>
  <si>
    <t>ONU</t>
  </si>
  <si>
    <t>-178.7411, -20.6589</t>
  </si>
  <si>
    <t>NFSW</t>
  </si>
  <si>
    <t>Yasawa Island Airport</t>
  </si>
  <si>
    <t>Yasawa Island</t>
  </si>
  <si>
    <t>177.5449981689453, -16.758899688720703</t>
  </si>
  <si>
    <t>NFTE</t>
  </si>
  <si>
    <t>Kaufana Airport</t>
  </si>
  <si>
    <t>TO</t>
  </si>
  <si>
    <t>TO-01</t>
  </si>
  <si>
    <t>Eua Island</t>
  </si>
  <si>
    <t>EUA</t>
  </si>
  <si>
    <t>-174.957992554, -21.378299713100002</t>
  </si>
  <si>
    <t>NFTF</t>
  </si>
  <si>
    <t>Fua'amotu International Airport</t>
  </si>
  <si>
    <t>TO-04</t>
  </si>
  <si>
    <t>Nuku'alofa</t>
  </si>
  <si>
    <t>TBU</t>
  </si>
  <si>
    <t>-175.14999389648438, -21.241199493408203</t>
  </si>
  <si>
    <t>NFTL</t>
  </si>
  <si>
    <t>Lifuka Island Airport</t>
  </si>
  <si>
    <t>TO-02</t>
  </si>
  <si>
    <t>Lifuka</t>
  </si>
  <si>
    <t>-174.34100341796875, -19.777000427246094</t>
  </si>
  <si>
    <t>NFTO</t>
  </si>
  <si>
    <t>Mata'aho Airport</t>
  </si>
  <si>
    <t>TO-03</t>
  </si>
  <si>
    <t>Angaha, Niuafo'ou Island</t>
  </si>
  <si>
    <t>NFO</t>
  </si>
  <si>
    <t>-175.632995605, -15.5707998276</t>
  </si>
  <si>
    <t>NFTP</t>
  </si>
  <si>
    <t>Kuini Lavenia Airport</t>
  </si>
  <si>
    <t>Niuatoputapu</t>
  </si>
  <si>
    <t>NTT</t>
  </si>
  <si>
    <t>-173.791089, -15.977297</t>
  </si>
  <si>
    <t>NFTV</t>
  </si>
  <si>
    <t>Vava'u International Airport</t>
  </si>
  <si>
    <t>TO-05</t>
  </si>
  <si>
    <t>Vava'u Island</t>
  </si>
  <si>
    <t>VAV</t>
  </si>
  <si>
    <t>-173.96200561523438, -18.58530044555664</t>
  </si>
  <si>
    <t>NFUL</t>
  </si>
  <si>
    <t>Turtle Island Seaplane Base</t>
  </si>
  <si>
    <t>Nanuya Levu Island</t>
  </si>
  <si>
    <t>TTL</t>
  </si>
  <si>
    <t>177.368, -16.966</t>
  </si>
  <si>
    <t>NFVB</t>
  </si>
  <si>
    <t>Vanua Balavu Airport</t>
  </si>
  <si>
    <t>Vanua Balavu</t>
  </si>
  <si>
    <t>VBV</t>
  </si>
  <si>
    <t>-178.9759979248047, -17.268999099731445</t>
  </si>
  <si>
    <t>NFVL</t>
  </si>
  <si>
    <t>Vatulele Airport</t>
  </si>
  <si>
    <t>Vatulele</t>
  </si>
  <si>
    <t>VTF</t>
  </si>
  <si>
    <t>177.63900756835938, -18.512500762939453</t>
  </si>
  <si>
    <t>NG-0003</t>
  </si>
  <si>
    <t>Gombe Lawanti International Airport</t>
  </si>
  <si>
    <t>Gombe</t>
  </si>
  <si>
    <t>DNGO</t>
  </si>
  <si>
    <t>GMO</t>
  </si>
  <si>
    <t>10.896388888899999, 10.298333333299999</t>
  </si>
  <si>
    <t>NG-0004</t>
  </si>
  <si>
    <t>Port Harcourt City Airport</t>
  </si>
  <si>
    <t>7.021388888890001, 4.846111111110001</t>
  </si>
  <si>
    <t>NG-QRW</t>
  </si>
  <si>
    <t>Warri Airport</t>
  </si>
  <si>
    <t>Warri</t>
  </si>
  <si>
    <t>DNSU</t>
  </si>
  <si>
    <t>QRW</t>
  </si>
  <si>
    <t>5.81778, 5.59611</t>
  </si>
  <si>
    <t>NGAB</t>
  </si>
  <si>
    <t>Abaiang Airport</t>
  </si>
  <si>
    <t>Abaiang</t>
  </si>
  <si>
    <t>ABF</t>
  </si>
  <si>
    <t>173.04100036621094, 1.798609972000122</t>
  </si>
  <si>
    <t>NGBR</t>
  </si>
  <si>
    <t>Beru Airport</t>
  </si>
  <si>
    <t>Beru</t>
  </si>
  <si>
    <t>BEZ</t>
  </si>
  <si>
    <t>176.0070037841797, -1.3547199964523315</t>
  </si>
  <si>
    <t>NGFU</t>
  </si>
  <si>
    <t>Funafuti International Airport</t>
  </si>
  <si>
    <t>TV</t>
  </si>
  <si>
    <t>TV-FUN</t>
  </si>
  <si>
    <t>Funafuti</t>
  </si>
  <si>
    <t>179.195999, -8.525</t>
  </si>
  <si>
    <t>NGKT</t>
  </si>
  <si>
    <t>Kuria Airport</t>
  </si>
  <si>
    <t>Kuria</t>
  </si>
  <si>
    <t>KUC</t>
  </si>
  <si>
    <t>173.44200134277344, 0.2186110019683838</t>
  </si>
  <si>
    <t>NGMA</t>
  </si>
  <si>
    <t>Maiana Airport</t>
  </si>
  <si>
    <t>Maiana</t>
  </si>
  <si>
    <t>MNK</t>
  </si>
  <si>
    <t>173.031005859375, 1.0036100149154663</t>
  </si>
  <si>
    <t>NGMK</t>
  </si>
  <si>
    <t>Marakei Airport</t>
  </si>
  <si>
    <t>Marakei</t>
  </si>
  <si>
    <t>MZK</t>
  </si>
  <si>
    <t>173.27099609375, 2.058609962463379</t>
  </si>
  <si>
    <t>NGMN</t>
  </si>
  <si>
    <t>Makin Island Airport</t>
  </si>
  <si>
    <t>Makin Island</t>
  </si>
  <si>
    <t>MTK</t>
  </si>
  <si>
    <t>172.99200439453125, 3.3744399547576904</t>
  </si>
  <si>
    <t>NGNU</t>
  </si>
  <si>
    <t>Nikunau Airport</t>
  </si>
  <si>
    <t>Nikunau</t>
  </si>
  <si>
    <t>NIG</t>
  </si>
  <si>
    <t>176.410003662, -1.31444001198</t>
  </si>
  <si>
    <t>NGON</t>
  </si>
  <si>
    <t>Onotoa Airport</t>
  </si>
  <si>
    <t>Onotoa</t>
  </si>
  <si>
    <t>OOT</t>
  </si>
  <si>
    <t>175.5260009765625, -1.7961100339889526</t>
  </si>
  <si>
    <t>NGTA</t>
  </si>
  <si>
    <t>Bonriki International Airport</t>
  </si>
  <si>
    <t>TRW</t>
  </si>
  <si>
    <t>173.14700317382812, 1.3816399574279785</t>
  </si>
  <si>
    <t>NGTB</t>
  </si>
  <si>
    <t>Abemama Atoll Airport</t>
  </si>
  <si>
    <t>Abemama Atoll</t>
  </si>
  <si>
    <t>AEA</t>
  </si>
  <si>
    <t>173.82899475097656, 0.49083301424980164</t>
  </si>
  <si>
    <t>NGTE</t>
  </si>
  <si>
    <t>Tabiteuea North Airport</t>
  </si>
  <si>
    <t>TBF</t>
  </si>
  <si>
    <t>174.7760009765625, -1.2244700193405151</t>
  </si>
  <si>
    <t>NGTM</t>
  </si>
  <si>
    <t>Tamana Island Airport</t>
  </si>
  <si>
    <t>Tamana Island</t>
  </si>
  <si>
    <t>175.97000122070312, -2.485830068588257</t>
  </si>
  <si>
    <t>NGTO</t>
  </si>
  <si>
    <t>Nonouti Airport</t>
  </si>
  <si>
    <t>Nonouti</t>
  </si>
  <si>
    <t>NON</t>
  </si>
  <si>
    <t>174.42799377441406, -0.6397219896316528</t>
  </si>
  <si>
    <t>NGTR</t>
  </si>
  <si>
    <t>Arorae Island Airport</t>
  </si>
  <si>
    <t>Arorae Island</t>
  </si>
  <si>
    <t>AIS</t>
  </si>
  <si>
    <t>176.80299377441406, -2.61611008644104</t>
  </si>
  <si>
    <t>NGTS</t>
  </si>
  <si>
    <t>Tabiteuea South Airport</t>
  </si>
  <si>
    <t>Tabiteuea South</t>
  </si>
  <si>
    <t>175.06399536132812, -1.4744399785995483</t>
  </si>
  <si>
    <t>NGTU</t>
  </si>
  <si>
    <t>Butaritari Atoll Airport</t>
  </si>
  <si>
    <t>Butaritari Atoll</t>
  </si>
  <si>
    <t>172.811005, 3.08583</t>
  </si>
  <si>
    <t>NGUK</t>
  </si>
  <si>
    <t>Aranuka Airport</t>
  </si>
  <si>
    <t>Buariki</t>
  </si>
  <si>
    <t>AAK</t>
  </si>
  <si>
    <t>173.636993, 0.185278</t>
  </si>
  <si>
    <t>Niokolo-Koba Airport</t>
  </si>
  <si>
    <t>Niokolo-Koba National Park</t>
  </si>
  <si>
    <t>-12.727162, 13.052014</t>
  </si>
  <si>
    <t>NIUE</t>
  </si>
  <si>
    <t>Niue International Airport</t>
  </si>
  <si>
    <t>NU</t>
  </si>
  <si>
    <t>NU-U-A</t>
  </si>
  <si>
    <t>Alofi</t>
  </si>
  <si>
    <t>IUE</t>
  </si>
  <si>
    <t>-169.92559814453125, -19.079030990600586</t>
  </si>
  <si>
    <t>NKD</t>
  </si>
  <si>
    <t>Sinak Airport</t>
  </si>
  <si>
    <t>Sinak</t>
  </si>
  <si>
    <t>SIN</t>
  </si>
  <si>
    <t>137.8406, -3.822</t>
  </si>
  <si>
    <t>Ninglang Luguhu Airport</t>
  </si>
  <si>
    <t>Ninglang</t>
  </si>
  <si>
    <t>ZPNL</t>
  </si>
  <si>
    <t>100.7593, 27.5403</t>
  </si>
  <si>
    <t>NLWF</t>
  </si>
  <si>
    <t>Pointe Vele Airport</t>
  </si>
  <si>
    <t>WF</t>
  </si>
  <si>
    <t>WF-U-A</t>
  </si>
  <si>
    <t>Futuna Island</t>
  </si>
  <si>
    <t>FUT</t>
  </si>
  <si>
    <t>-178.065994263, -14.3114004135</t>
  </si>
  <si>
    <t>NLWW</t>
  </si>
  <si>
    <t>Hihifo Airport</t>
  </si>
  <si>
    <t>Wallis Island</t>
  </si>
  <si>
    <t>WLS</t>
  </si>
  <si>
    <t>-176.199005127, -13.2383003235</t>
  </si>
  <si>
    <t>NM83</t>
  </si>
  <si>
    <t>Industrial Airpark</t>
  </si>
  <si>
    <t>HBB</t>
  </si>
  <si>
    <t>-103.209, 32.7668</t>
  </si>
  <si>
    <t>NND</t>
  </si>
  <si>
    <t>Nangade Airport</t>
  </si>
  <si>
    <t>Nangade</t>
  </si>
  <si>
    <t>39.68, -11.073</t>
  </si>
  <si>
    <t>Nomad River Airport</t>
  </si>
  <si>
    <t>Nomad River</t>
  </si>
  <si>
    <t>142.234166667, -6.294</t>
  </si>
  <si>
    <t>NOO</t>
  </si>
  <si>
    <t>Naoro Airport</t>
  </si>
  <si>
    <t>Naoro Vilage</t>
  </si>
  <si>
    <t>NAO</t>
  </si>
  <si>
    <t>147.621352, -9.254455</t>
  </si>
  <si>
    <t>NP</t>
  </si>
  <si>
    <t>NP-SE</t>
  </si>
  <si>
    <t>NP-KA</t>
  </si>
  <si>
    <t>NP-MWP</t>
  </si>
  <si>
    <t>NP-BA</t>
  </si>
  <si>
    <t>MWP</t>
  </si>
  <si>
    <t>85.33300018310547, 28</t>
  </si>
  <si>
    <t>NPG</t>
  </si>
  <si>
    <t>Nipa Airport</t>
  </si>
  <si>
    <t>Nipa</t>
  </si>
  <si>
    <t>143.4531, -6.1454</t>
  </si>
  <si>
    <t>NRC</t>
  </si>
  <si>
    <t>NASA Crows Landing Airport</t>
  </si>
  <si>
    <t>Crows Landing</t>
  </si>
  <si>
    <t>KNRC</t>
  </si>
  <si>
    <t>-121.10900115967, 37.408000946045</t>
  </si>
  <si>
    <t>NRY</t>
  </si>
  <si>
    <t>Newry Airport</t>
  </si>
  <si>
    <t>129.2638, -16.0442</t>
  </si>
  <si>
    <t>NSAS</t>
  </si>
  <si>
    <t>Ofu Village Airport</t>
  </si>
  <si>
    <t>Ofu Village</t>
  </si>
  <si>
    <t>OFU</t>
  </si>
  <si>
    <t>Z08</t>
  </si>
  <si>
    <t>-169.669998, -14.1844</t>
  </si>
  <si>
    <t>NSAU</t>
  </si>
  <si>
    <t>Asau Airport</t>
  </si>
  <si>
    <t>WS</t>
  </si>
  <si>
    <t>WS-VS</t>
  </si>
  <si>
    <t>Asau</t>
  </si>
  <si>
    <t>AAU</t>
  </si>
  <si>
    <t>-172.627888, -13.505132</t>
  </si>
  <si>
    <t>NSFA</t>
  </si>
  <si>
    <t>Faleolo International Airport</t>
  </si>
  <si>
    <t>WS-AA</t>
  </si>
  <si>
    <t>Apia</t>
  </si>
  <si>
    <t>APW</t>
  </si>
  <si>
    <t>-172.00799560546875, -13.829999923706055</t>
  </si>
  <si>
    <t>NSFI</t>
  </si>
  <si>
    <t>Fagali'i Airport</t>
  </si>
  <si>
    <t>WS-TU</t>
  </si>
  <si>
    <t>FGI</t>
  </si>
  <si>
    <t>-171.740005, -13.8487</t>
  </si>
  <si>
    <t>NSFQ</t>
  </si>
  <si>
    <t>Fitiuta Airport</t>
  </si>
  <si>
    <t>Fitiuta Village</t>
  </si>
  <si>
    <t>FTI</t>
  </si>
  <si>
    <t>-169.425003, -14.2172</t>
  </si>
  <si>
    <t>NSMA</t>
  </si>
  <si>
    <t>Maota Airport</t>
  </si>
  <si>
    <t>WS-PA</t>
  </si>
  <si>
    <t>Maota</t>
  </si>
  <si>
    <t>MXS</t>
  </si>
  <si>
    <t>-172.25799560546875, -13.742300033569336</t>
  </si>
  <si>
    <t>NSTU</t>
  </si>
  <si>
    <t>Pago Pago International Airport</t>
  </si>
  <si>
    <t>Pago Pago</t>
  </si>
  <si>
    <t>PPG</t>
  </si>
  <si>
    <t>-170.710006714, -14.3310003281</t>
  </si>
  <si>
    <t>NTA</t>
  </si>
  <si>
    <t>Natadola Airport</t>
  </si>
  <si>
    <t>Mbatiri</t>
  </si>
  <si>
    <t>177.315, -18.0677</t>
  </si>
  <si>
    <t>NTAA</t>
  </si>
  <si>
    <t>Faa'a International Airport</t>
  </si>
  <si>
    <t>PF</t>
  </si>
  <si>
    <t>PF-U-A</t>
  </si>
  <si>
    <t>Papeete</t>
  </si>
  <si>
    <t>PPT</t>
  </si>
  <si>
    <t>-149.606995, -17.553699</t>
  </si>
  <si>
    <t>NTAM</t>
  </si>
  <si>
    <t>Rimatara Airport</t>
  </si>
  <si>
    <t>Rimatara Island</t>
  </si>
  <si>
    <t>RMT</t>
  </si>
  <si>
    <t>-152.8059, -22.63725</t>
  </si>
  <si>
    <t>NTAR</t>
  </si>
  <si>
    <t>Rurutu Airport</t>
  </si>
  <si>
    <t>RUR</t>
  </si>
  <si>
    <t>-151.36099243164062, -22.434099197387695</t>
  </si>
  <si>
    <t>NTAT</t>
  </si>
  <si>
    <t>Tubuai Airport</t>
  </si>
  <si>
    <t>TUB</t>
  </si>
  <si>
    <t>-149.5240020751953, -23.365400314331055</t>
  </si>
  <si>
    <t>NTAV</t>
  </si>
  <si>
    <t>Raivavae Airport</t>
  </si>
  <si>
    <t>RVV</t>
  </si>
  <si>
    <t>-147.662002563, -23.885200500499998</t>
  </si>
  <si>
    <t>NTGA</t>
  </si>
  <si>
    <t>Anaa Airport</t>
  </si>
  <si>
    <t>-145.50999450683594, -17.35260009765625</t>
  </si>
  <si>
    <t>NTGB</t>
  </si>
  <si>
    <t>Fangatau Airport</t>
  </si>
  <si>
    <t>-140.88699340820312, -15.819899559020996</t>
  </si>
  <si>
    <t>NTGC</t>
  </si>
  <si>
    <t>Tikehau Airport</t>
  </si>
  <si>
    <t>TIH</t>
  </si>
  <si>
    <t>-148.2310028076172, -15.119600296020508</t>
  </si>
  <si>
    <t>NTGD</t>
  </si>
  <si>
    <t>Apataki Airport</t>
  </si>
  <si>
    <t>Apataki</t>
  </si>
  <si>
    <t>APK</t>
  </si>
  <si>
    <t>-146.414993, -15.5736</t>
  </si>
  <si>
    <t>NTGE</t>
  </si>
  <si>
    <t>Reao Airport</t>
  </si>
  <si>
    <t>REA</t>
  </si>
  <si>
    <t>-136.44000244140625, -18.465900421142578</t>
  </si>
  <si>
    <t>NTGF</t>
  </si>
  <si>
    <t>Fakarava Airport</t>
  </si>
  <si>
    <t>FAV</t>
  </si>
  <si>
    <t>-145.65699768066406, -16.054100036621094</t>
  </si>
  <si>
    <t>NTGH</t>
  </si>
  <si>
    <t>Hikueru Atoll Airport</t>
  </si>
  <si>
    <t>Hikueru Atoll</t>
  </si>
  <si>
    <t>HHZ</t>
  </si>
  <si>
    <t>-142.61399841308594, -17.544700622558594</t>
  </si>
  <si>
    <t>NTGI</t>
  </si>
  <si>
    <t>Manihi Airport</t>
  </si>
  <si>
    <t>XMH</t>
  </si>
  <si>
    <t>-146.07000732421875, -14.436800003051758</t>
  </si>
  <si>
    <t>NTGJ</t>
  </si>
  <si>
    <t>Totegegie Airport</t>
  </si>
  <si>
    <t>GMR</t>
  </si>
  <si>
    <t>-134.88999938964844, -23.07990074157715</t>
  </si>
  <si>
    <t>NTGK</t>
  </si>
  <si>
    <t>Kaukura Airport</t>
  </si>
  <si>
    <t>-146.88499450683594, -15.663299560546875</t>
  </si>
  <si>
    <t>NTGM</t>
  </si>
  <si>
    <t>Makemo Airport</t>
  </si>
  <si>
    <t>MKP</t>
  </si>
  <si>
    <t>-143.6580047607422, -16.583900451660156</t>
  </si>
  <si>
    <t>NTGN</t>
  </si>
  <si>
    <t>Napuka Island Airport</t>
  </si>
  <si>
    <t>Napuka Island</t>
  </si>
  <si>
    <t>NAU</t>
  </si>
  <si>
    <t>-141.26699829101562, -14.176799774169922</t>
  </si>
  <si>
    <t>NTGO</t>
  </si>
  <si>
    <t>Tatakoto Airport</t>
  </si>
  <si>
    <t>Tatakoto</t>
  </si>
  <si>
    <t>-138.44500732421875, -17.355300903320312</t>
  </si>
  <si>
    <t>NTGP</t>
  </si>
  <si>
    <t>Puka Puka Airport</t>
  </si>
  <si>
    <t>PKP</t>
  </si>
  <si>
    <t>-138.81300354003906, -14.809499740600586</t>
  </si>
  <si>
    <t>NTGQ</t>
  </si>
  <si>
    <t>Pukarua Airport</t>
  </si>
  <si>
    <t>Pukarua</t>
  </si>
  <si>
    <t>PUK</t>
  </si>
  <si>
    <t>-137.01699829101562, -18.29560089111328</t>
  </si>
  <si>
    <t>NTGT</t>
  </si>
  <si>
    <t>Takapoto Airport</t>
  </si>
  <si>
    <t>TKP</t>
  </si>
  <si>
    <t>-145.24600219726562, -14.709500312805176</t>
  </si>
  <si>
    <t>NTGU</t>
  </si>
  <si>
    <t>Arutua Airport</t>
  </si>
  <si>
    <t>AXR</t>
  </si>
  <si>
    <t>-146.61700439453125, -15.248299598693848</t>
  </si>
  <si>
    <t>NTGV</t>
  </si>
  <si>
    <t>Mataiva Airport</t>
  </si>
  <si>
    <t>MVT</t>
  </si>
  <si>
    <t>-148.7169952392578, -14.8681001663208</t>
  </si>
  <si>
    <t>NTGW</t>
  </si>
  <si>
    <t>Nukutavake Airport</t>
  </si>
  <si>
    <t>Nukutavake</t>
  </si>
  <si>
    <t>NUK</t>
  </si>
  <si>
    <t>-138.77200317382812, -19.28499984741211</t>
  </si>
  <si>
    <t>NTGY</t>
  </si>
  <si>
    <t>Tureia Airport</t>
  </si>
  <si>
    <t>-138.57000732421875, -20.78969955444336</t>
  </si>
  <si>
    <t>NTHE</t>
  </si>
  <si>
    <t>Ahe Airport</t>
  </si>
  <si>
    <t>Ahe Atoll</t>
  </si>
  <si>
    <t>AHE</t>
  </si>
  <si>
    <t>-146.2570037841797, -14.428099632263184</t>
  </si>
  <si>
    <t>NTKA</t>
  </si>
  <si>
    <t>Kauehi Airport</t>
  </si>
  <si>
    <t>Kauehi</t>
  </si>
  <si>
    <t>KHZ</t>
  </si>
  <si>
    <t>-145.12399291992188, -15.780799865722656</t>
  </si>
  <si>
    <t>NTKF</t>
  </si>
  <si>
    <t>Faaite Airport</t>
  </si>
  <si>
    <t>FAC</t>
  </si>
  <si>
    <t>-145.32899475097656, -16.68670082092285</t>
  </si>
  <si>
    <t>NTKH</t>
  </si>
  <si>
    <t>Fakahina Airport</t>
  </si>
  <si>
    <t>Fakahina</t>
  </si>
  <si>
    <t>FHZ</t>
  </si>
  <si>
    <t>-140.1649932861328, -15.992199897766113</t>
  </si>
  <si>
    <t>NTKK</t>
  </si>
  <si>
    <t>Aratika Nord Airport</t>
  </si>
  <si>
    <t>RKA</t>
  </si>
  <si>
    <t>-145.470001221, -15.4853000641</t>
  </si>
  <si>
    <t>NTKM</t>
  </si>
  <si>
    <t>Takume Airport</t>
  </si>
  <si>
    <t>Takume</t>
  </si>
  <si>
    <t>TJN</t>
  </si>
  <si>
    <t>-142.268005371, -15.854700088500001</t>
  </si>
  <si>
    <t>NTKN</t>
  </si>
  <si>
    <t>Naiu Airport</t>
  </si>
  <si>
    <t>Naiu Atoll</t>
  </si>
  <si>
    <t>NIU</t>
  </si>
  <si>
    <t>-146.3683, -16.1191</t>
  </si>
  <si>
    <t>NTKO</t>
  </si>
  <si>
    <t>Raroia Airport</t>
  </si>
  <si>
    <t>RRR</t>
  </si>
  <si>
    <t>-142.476944, -16.045</t>
  </si>
  <si>
    <t>NTKR</t>
  </si>
  <si>
    <t>Takaroa Airport</t>
  </si>
  <si>
    <t>-145.02499389648438, -14.45580005645752</t>
  </si>
  <si>
    <t>NTKT</t>
  </si>
  <si>
    <t>Katiu Airport</t>
  </si>
  <si>
    <t>Katiu</t>
  </si>
  <si>
    <t>KXU</t>
  </si>
  <si>
    <t>-144.402999878, -16.3393993378</t>
  </si>
  <si>
    <t>NTKU</t>
  </si>
  <si>
    <t>Nukutepipi Airport</t>
  </si>
  <si>
    <t>Nukutepipi</t>
  </si>
  <si>
    <t>NKP</t>
  </si>
  <si>
    <t>-143.047, -20.7</t>
  </si>
  <si>
    <t>NTMD</t>
  </si>
  <si>
    <t>Nuku Hiva Airport</t>
  </si>
  <si>
    <t>NHV</t>
  </si>
  <si>
    <t>-140.22900390625, -8.795599937438965</t>
  </si>
  <si>
    <t>NTMN</t>
  </si>
  <si>
    <t>Hiva Oa-Atuona Airport</t>
  </si>
  <si>
    <t>Hiva Oa Island</t>
  </si>
  <si>
    <t>AUQ</t>
  </si>
  <si>
    <t>-139.011001587, -9.76879024506</t>
  </si>
  <si>
    <t>NTMP</t>
  </si>
  <si>
    <t>Ua Pou Airport</t>
  </si>
  <si>
    <t>Ua Pou</t>
  </si>
  <si>
    <t>UAP</t>
  </si>
  <si>
    <t>-140.078003, -9.35167</t>
  </si>
  <si>
    <t>NTMU</t>
  </si>
  <si>
    <t>Ua Huka Airport</t>
  </si>
  <si>
    <t>Ua Huka</t>
  </si>
  <si>
    <t>UAH</t>
  </si>
  <si>
    <t>-139.552002, -8.93611</t>
  </si>
  <si>
    <t>NTTB</t>
  </si>
  <si>
    <t>Bora Bora Airport</t>
  </si>
  <si>
    <t>Motu Mute</t>
  </si>
  <si>
    <t>BOB</t>
  </si>
  <si>
    <t>-151.75100708007812, -16.444400787353516</t>
  </si>
  <si>
    <t>NTTE</t>
  </si>
  <si>
    <t>Tetiaroa Airport</t>
  </si>
  <si>
    <t>Tetiaroa</t>
  </si>
  <si>
    <t>TTI</t>
  </si>
  <si>
    <t>-149.58700561523438, -17.0132999420166</t>
  </si>
  <si>
    <t>NTTG</t>
  </si>
  <si>
    <t>Rangiroa Airport</t>
  </si>
  <si>
    <t>RGI</t>
  </si>
  <si>
    <t>-147.66099548339844, -14.954299926757812</t>
  </si>
  <si>
    <t>NTTH</t>
  </si>
  <si>
    <t>Huahine-Fare Airport</t>
  </si>
  <si>
    <t>Fare</t>
  </si>
  <si>
    <t>HUH</t>
  </si>
  <si>
    <t>-151.02200317382812, -16.68720054626465</t>
  </si>
  <si>
    <t>NTTM</t>
  </si>
  <si>
    <t>Moorea Airport</t>
  </si>
  <si>
    <t>MOZ</t>
  </si>
  <si>
    <t>-149.761993, -17.49</t>
  </si>
  <si>
    <t>NTTO</t>
  </si>
  <si>
    <t>Hao Airport</t>
  </si>
  <si>
    <t>HOI</t>
  </si>
  <si>
    <t>-140.9459991455078, -18.074800491333008</t>
  </si>
  <si>
    <t>NTTP</t>
  </si>
  <si>
    <t>Maupiti Airport</t>
  </si>
  <si>
    <t>MAU</t>
  </si>
  <si>
    <t>-152.24400329589844, -16.42650032043457</t>
  </si>
  <si>
    <t>NTTR</t>
  </si>
  <si>
    <t>Raiatea Airport</t>
  </si>
  <si>
    <t>Uturoa</t>
  </si>
  <si>
    <t>RFP</t>
  </si>
  <si>
    <t>-151.466003, -16.7229</t>
  </si>
  <si>
    <t>NTTU</t>
  </si>
  <si>
    <t>Tupai Airport</t>
  </si>
  <si>
    <t>Tupai Atoll</t>
  </si>
  <si>
    <t>TPX</t>
  </si>
  <si>
    <t>-151.8338, -16.2423</t>
  </si>
  <si>
    <t>NTTX</t>
  </si>
  <si>
    <t>Mururoa Atoll Airport</t>
  </si>
  <si>
    <t>Mururoa Atoll</t>
  </si>
  <si>
    <t>UOA</t>
  </si>
  <si>
    <t>-138.8202, -21.8586</t>
  </si>
  <si>
    <t>NTUV</t>
  </si>
  <si>
    <t>Vahitahi Airport</t>
  </si>
  <si>
    <t>Vahitahi</t>
  </si>
  <si>
    <t>VHZ</t>
  </si>
  <si>
    <t>-138.85299682617188, -18.780000686645508</t>
  </si>
  <si>
    <t>NUF</t>
  </si>
  <si>
    <t>Castlereagh Lake Seaplane Base</t>
  </si>
  <si>
    <t>80.584, 6.86</t>
  </si>
  <si>
    <t>Nuguria Airstrip</t>
  </si>
  <si>
    <t>Nuguria Island</t>
  </si>
  <si>
    <t>AYNI</t>
  </si>
  <si>
    <t>NGA</t>
  </si>
  <si>
    <t>154.7383, -3.4075</t>
  </si>
  <si>
    <t>NV11</t>
  </si>
  <si>
    <t>Yucca Airstrip</t>
  </si>
  <si>
    <t>UCC</t>
  </si>
  <si>
    <t>-116.03800201416, 36.94580078125</t>
  </si>
  <si>
    <t>NVSA</t>
  </si>
  <si>
    <t>Mota Lava Airport</t>
  </si>
  <si>
    <t>VU</t>
  </si>
  <si>
    <t>VU-TOB</t>
  </si>
  <si>
    <t>Ablow</t>
  </si>
  <si>
    <t>167.712005615, -13.6660003662</t>
  </si>
  <si>
    <t>NVSC</t>
  </si>
  <si>
    <t>Sola Airport</t>
  </si>
  <si>
    <t>Sola</t>
  </si>
  <si>
    <t>167.537002563, -13.8516998291</t>
  </si>
  <si>
    <t>NVSD</t>
  </si>
  <si>
    <t>Torres Airstrip</t>
  </si>
  <si>
    <t>Loh/Linua</t>
  </si>
  <si>
    <t>TOH</t>
  </si>
  <si>
    <t>166.638000488, -13.3280000687</t>
  </si>
  <si>
    <t>NVSE</t>
  </si>
  <si>
    <t>Siwo Airport</t>
  </si>
  <si>
    <t>VU-SEE</t>
  </si>
  <si>
    <t>Emae Island</t>
  </si>
  <si>
    <t>168.343002319, -17.0902996063</t>
  </si>
  <si>
    <t>NVSF</t>
  </si>
  <si>
    <t>Craig Cove Airport</t>
  </si>
  <si>
    <t>VU-MAP</t>
  </si>
  <si>
    <t>Craig Cove</t>
  </si>
  <si>
    <t>CCV</t>
  </si>
  <si>
    <t>167.923996, -16.264999</t>
  </si>
  <si>
    <t>NVSG</t>
  </si>
  <si>
    <t>Longana Airport</t>
  </si>
  <si>
    <t>VU-PAM</t>
  </si>
  <si>
    <t>Longana</t>
  </si>
  <si>
    <t>167.966995239, -15.3066997528</t>
  </si>
  <si>
    <t>NVSH</t>
  </si>
  <si>
    <t>Pentecost Island</t>
  </si>
  <si>
    <t>SSR</t>
  </si>
  <si>
    <t>168.151992798, -15.4708003998</t>
  </si>
  <si>
    <t>NVSI</t>
  </si>
  <si>
    <t>Tavie Airport</t>
  </si>
  <si>
    <t>Paama Island</t>
  </si>
  <si>
    <t>PBJ</t>
  </si>
  <si>
    <t>168.257003784, -16.438999176</t>
  </si>
  <si>
    <t>NVSL</t>
  </si>
  <si>
    <t>Lamap Airport</t>
  </si>
  <si>
    <t>Lamap</t>
  </si>
  <si>
    <t>167.829253, -16.4611228</t>
  </si>
  <si>
    <t>NVSM</t>
  </si>
  <si>
    <t>Lamen Bay Airport</t>
  </si>
  <si>
    <t>Lamen Bay</t>
  </si>
  <si>
    <t>LNB</t>
  </si>
  <si>
    <t>168.158996582, -16.584199905400002</t>
  </si>
  <si>
    <t>NVSN</t>
  </si>
  <si>
    <t>Maewo-Naone Airport</t>
  </si>
  <si>
    <t>Maewo Island</t>
  </si>
  <si>
    <t>MWF</t>
  </si>
  <si>
    <t>168.082992554, -15</t>
  </si>
  <si>
    <t>NVSO</t>
  </si>
  <si>
    <t>Lonorore Airport</t>
  </si>
  <si>
    <t>Lonorore</t>
  </si>
  <si>
    <t>LNE</t>
  </si>
  <si>
    <t>168.17199707, -15.865599632299999</t>
  </si>
  <si>
    <t>NVSP</t>
  </si>
  <si>
    <t>Norsup Airport</t>
  </si>
  <si>
    <t>Norsup</t>
  </si>
  <si>
    <t>167.401001, -16.0797</t>
  </si>
  <si>
    <t>NVSQ</t>
  </si>
  <si>
    <t>Gaua Island Airport</t>
  </si>
  <si>
    <t>Gaua Island</t>
  </si>
  <si>
    <t>ZGU</t>
  </si>
  <si>
    <t>167.587005615, -14.218099594099998</t>
  </si>
  <si>
    <t>NVSR</t>
  </si>
  <si>
    <t>Redcliffe Airport</t>
  </si>
  <si>
    <t>Redcliffe</t>
  </si>
  <si>
    <t>RCL</t>
  </si>
  <si>
    <t>167.835006714, -15.472000122099999</t>
  </si>
  <si>
    <t>NVSS</t>
  </si>
  <si>
    <t>Santo Pekoa International Airport</t>
  </si>
  <si>
    <t>VU-SAM</t>
  </si>
  <si>
    <t>Luganville</t>
  </si>
  <si>
    <t>SON</t>
  </si>
  <si>
    <t>167.220001221, -15.505000114399998</t>
  </si>
  <si>
    <t>NVST</t>
  </si>
  <si>
    <t>Tongoa Airport</t>
  </si>
  <si>
    <t>Tongoa Island</t>
  </si>
  <si>
    <t>TGH</t>
  </si>
  <si>
    <t>168.550994873, -16.8910999298</t>
  </si>
  <si>
    <t>NVSU</t>
  </si>
  <si>
    <t>Ambryn Island</t>
  </si>
  <si>
    <t>ULB</t>
  </si>
  <si>
    <t>168.3011, -16.3297</t>
  </si>
  <si>
    <t>NVSV</t>
  </si>
  <si>
    <t>Valesdir Airport</t>
  </si>
  <si>
    <t>Epi Island</t>
  </si>
  <si>
    <t>VLS</t>
  </si>
  <si>
    <t>168.177001953, -16.796100616500002</t>
  </si>
  <si>
    <t>NVSW</t>
  </si>
  <si>
    <t>Walaha Airport</t>
  </si>
  <si>
    <t>Walaha</t>
  </si>
  <si>
    <t>WLH</t>
  </si>
  <si>
    <t>167.690994263, -15.411999702500001</t>
  </si>
  <si>
    <t>NVSX</t>
  </si>
  <si>
    <t>Southwest Bay Airport</t>
  </si>
  <si>
    <t>Malekula Island</t>
  </si>
  <si>
    <t>SWJ</t>
  </si>
  <si>
    <t>167.4472, -16.4864</t>
  </si>
  <si>
    <t>NVSZ</t>
  </si>
  <si>
    <t>North West Santo Airport</t>
  </si>
  <si>
    <t>Olpoi</t>
  </si>
  <si>
    <t>OLJ</t>
  </si>
  <si>
    <t>166.557998657, -14.881699562099998</t>
  </si>
  <si>
    <t>NVVA</t>
  </si>
  <si>
    <t>Aneityum Airport</t>
  </si>
  <si>
    <t>VU-TAE</t>
  </si>
  <si>
    <t>Anatom Island</t>
  </si>
  <si>
    <t>AUY</t>
  </si>
  <si>
    <t>169.770996094, -20.2492008209</t>
  </si>
  <si>
    <t>NVVB</t>
  </si>
  <si>
    <t>Aniwa Airport</t>
  </si>
  <si>
    <t>Aniwa</t>
  </si>
  <si>
    <t>AWD</t>
  </si>
  <si>
    <t>169.6009, -19.2346</t>
  </si>
  <si>
    <t>NVVD</t>
  </si>
  <si>
    <t>Dillon's Bay Airport</t>
  </si>
  <si>
    <t>Dillon's Bay</t>
  </si>
  <si>
    <t>DLY</t>
  </si>
  <si>
    <t>169.00100708, -18.7693996429</t>
  </si>
  <si>
    <t>NVVF</t>
  </si>
  <si>
    <t>Futuna Airport</t>
  </si>
  <si>
    <t>170.231994629, -19.516399383499998</t>
  </si>
  <si>
    <t>NVVI</t>
  </si>
  <si>
    <t>Ipota Airport</t>
  </si>
  <si>
    <t>Ipota</t>
  </si>
  <si>
    <t>169.283333, -18.856389</t>
  </si>
  <si>
    <t>NVVQ</t>
  </si>
  <si>
    <t>Quion Hill Airport</t>
  </si>
  <si>
    <t>Quion Hill</t>
  </si>
  <si>
    <t>UIQ</t>
  </si>
  <si>
    <t>168.44200134277344, -17.540000915527344</t>
  </si>
  <si>
    <t>NVVV</t>
  </si>
  <si>
    <t>Bauerfield International Airport</t>
  </si>
  <si>
    <t>Port Vila</t>
  </si>
  <si>
    <t>VLI</t>
  </si>
  <si>
    <t>168.32000732422, -17.699300765991</t>
  </si>
  <si>
    <t>NVVW</t>
  </si>
  <si>
    <t>Tanna Airport</t>
  </si>
  <si>
    <t>TAH</t>
  </si>
  <si>
    <t>169.2239990234375, -19.45509910583496</t>
  </si>
  <si>
    <t>NWT</t>
  </si>
  <si>
    <t>Nowata Airport</t>
  </si>
  <si>
    <t>AYNW</t>
  </si>
  <si>
    <t>149.729166667, -9.984166666669998</t>
  </si>
  <si>
    <t>NWWA</t>
  </si>
  <si>
    <t>Tiga Airport</t>
  </si>
  <si>
    <t>Tiga</t>
  </si>
  <si>
    <t>TGJ</t>
  </si>
  <si>
    <t>167.8040008544922, -21.096099853515625</t>
  </si>
  <si>
    <t>NWWC</t>
  </si>
  <si>
    <t>Waala</t>
  </si>
  <si>
    <t>BMY</t>
  </si>
  <si>
    <t>163.66099548339844, -19.720600128173828</t>
  </si>
  <si>
    <t>NWWD</t>
  </si>
  <si>
    <t>KNQ</t>
  </si>
  <si>
    <t>164.83700561523438, -21.05430030822754</t>
  </si>
  <si>
    <t>NWWE</t>
  </si>
  <si>
    <t>167.45599365234375, -22.588899612426758</t>
  </si>
  <si>
    <t>NWWH</t>
  </si>
  <si>
    <t>Nesson Airport</t>
  </si>
  <si>
    <t>Houailou</t>
  </si>
  <si>
    <t>165.61700439453125, -21.256399154663086</t>
  </si>
  <si>
    <t>NWWK</t>
  </si>
  <si>
    <t>Koumac Airport</t>
  </si>
  <si>
    <t>Koumac</t>
  </si>
  <si>
    <t>KOC</t>
  </si>
  <si>
    <t>164.25599670410156, -20.546300888061523</t>
  </si>
  <si>
    <t>NWWL</t>
  </si>
  <si>
    <t>Lifou Airport</t>
  </si>
  <si>
    <t>Lifou</t>
  </si>
  <si>
    <t>LIF</t>
  </si>
  <si>
    <t>167.24000549316406, -20.774799346923828</t>
  </si>
  <si>
    <t>NWWM</t>
  </si>
  <si>
    <t>166.47300720214844, -22.25830078125</t>
  </si>
  <si>
    <t>NWWO</t>
  </si>
  <si>
    <t>IOU</t>
  </si>
  <si>
    <t>166.7830047607422, -22.459999084472656</t>
  </si>
  <si>
    <t>NWWP</t>
  </si>
  <si>
    <t>Poum Airport</t>
  </si>
  <si>
    <t>Poum</t>
  </si>
  <si>
    <t>PUV</t>
  </si>
  <si>
    <t>164.0989990234375, -20.289199829101562</t>
  </si>
  <si>
    <t>NWWQ</t>
  </si>
  <si>
    <t>Mueo Airport</t>
  </si>
  <si>
    <t>Mueo</t>
  </si>
  <si>
    <t>164.99899291992188, -21.3164005279541</t>
  </si>
  <si>
    <t>NWWR</t>
  </si>
  <si>
    <t>MEE</t>
  </si>
  <si>
    <t>168.03799438476562, -21.481700897216797</t>
  </si>
  <si>
    <t>NWWU</t>
  </si>
  <si>
    <t>Touho Airport</t>
  </si>
  <si>
    <t>Touho</t>
  </si>
  <si>
    <t>TOU</t>
  </si>
  <si>
    <t>165.25900268554688, -20.790000915527344</t>
  </si>
  <si>
    <t>NWWV</t>
  </si>
  <si>
    <t>UVE</t>
  </si>
  <si>
    <t>166.572998046875, -20.640600204467773</t>
  </si>
  <si>
    <t>NWWW</t>
  </si>
  <si>
    <t>La Tontouta International Airport</t>
  </si>
  <si>
    <t>NOU</t>
  </si>
  <si>
    <t>166.21299743652344, -22.01460075378418</t>
  </si>
  <si>
    <t>NY12</t>
  </si>
  <si>
    <t>Northway Airport</t>
  </si>
  <si>
    <t>NYA</t>
  </si>
  <si>
    <t>NZ</t>
  </si>
  <si>
    <t>NZ-CAN</t>
  </si>
  <si>
    <t>NZ-OTA</t>
  </si>
  <si>
    <t>NZ-WTC</t>
  </si>
  <si>
    <t>NZ-MBH</t>
  </si>
  <si>
    <t>NZ-WKO</t>
  </si>
  <si>
    <t>NZ-STL</t>
  </si>
  <si>
    <t>NZ-AUK</t>
  </si>
  <si>
    <t>Taupo</t>
  </si>
  <si>
    <t>NZAA</t>
  </si>
  <si>
    <t>Auckland International Airport</t>
  </si>
  <si>
    <t>Auckland</t>
  </si>
  <si>
    <t>AKL</t>
  </si>
  <si>
    <t>174.792007446, -37.008098602299995</t>
  </si>
  <si>
    <t>NZ-BOP</t>
  </si>
  <si>
    <t>Taharoa</t>
  </si>
  <si>
    <t>NZ-WGN</t>
  </si>
  <si>
    <t>NZ-MWT</t>
  </si>
  <si>
    <t>NZAP</t>
  </si>
  <si>
    <t>Taupo Airport</t>
  </si>
  <si>
    <t>TUO</t>
  </si>
  <si>
    <t>176.08399963378906, -38.73970031738281</t>
  </si>
  <si>
    <t>NZAR</t>
  </si>
  <si>
    <t>Manurewa</t>
  </si>
  <si>
    <t>174.97300720214844, -37.029701232910156</t>
  </si>
  <si>
    <t>NZAS</t>
  </si>
  <si>
    <t>Ashburton Aerodrome</t>
  </si>
  <si>
    <t>171.7969970703125, -43.90330123901367</t>
  </si>
  <si>
    <t>Christchurch</t>
  </si>
  <si>
    <t>NZCH</t>
  </si>
  <si>
    <t>Christchurch International Airport</t>
  </si>
  <si>
    <t>172.53199768066406, -43.48939895629883</t>
  </si>
  <si>
    <t>NZCI</t>
  </si>
  <si>
    <t>Chatham Islands-Tuuta Airport</t>
  </si>
  <si>
    <t>Waitangi</t>
  </si>
  <si>
    <t>-176.45700073242188, -43.810001373291016</t>
  </si>
  <si>
    <t>NZCX</t>
  </si>
  <si>
    <t>Coromandel Aerodrome</t>
  </si>
  <si>
    <t>CMV</t>
  </si>
  <si>
    <t>175.50900268554688, -36.79169845581055</t>
  </si>
  <si>
    <t>NZDA</t>
  </si>
  <si>
    <t>Dargaville Aerodrome</t>
  </si>
  <si>
    <t>NZ-NTL</t>
  </si>
  <si>
    <t>DGR</t>
  </si>
  <si>
    <t>173.8939971923828, -35.939701080322266</t>
  </si>
  <si>
    <t>NZDN</t>
  </si>
  <si>
    <t>Dunedin Airport</t>
  </si>
  <si>
    <t>DUD</t>
  </si>
  <si>
    <t>170.197998046875, -45.9281005859375</t>
  </si>
  <si>
    <t>NZFJ</t>
  </si>
  <si>
    <t>Franz Josef Aerodrome</t>
  </si>
  <si>
    <t>WHO</t>
  </si>
  <si>
    <t>170.13400268554688, -43.36309814453125</t>
  </si>
  <si>
    <t>NZGB</t>
  </si>
  <si>
    <t>Great Barrier Aerodrome</t>
  </si>
  <si>
    <t>Claris</t>
  </si>
  <si>
    <t>GBZ</t>
  </si>
  <si>
    <t>175.4720001220703, -36.24140167236328</t>
  </si>
  <si>
    <t>NZGM</t>
  </si>
  <si>
    <t>Greymouth Airport</t>
  </si>
  <si>
    <t>GMN</t>
  </si>
  <si>
    <t>171.19000244140625, -42.461700439453125</t>
  </si>
  <si>
    <t>NZGS</t>
  </si>
  <si>
    <t>Gisborne Airport</t>
  </si>
  <si>
    <t>NZ-GIS</t>
  </si>
  <si>
    <t>Gisborne</t>
  </si>
  <si>
    <t>GIS</t>
  </si>
  <si>
    <t>177.97799682617188, -38.663299560546875</t>
  </si>
  <si>
    <t>NZGT</t>
  </si>
  <si>
    <t>Glentanner Airport</t>
  </si>
  <si>
    <t>Glentanner Station</t>
  </si>
  <si>
    <t>GTN</t>
  </si>
  <si>
    <t>170.1280059814453, -43.906700134277344</t>
  </si>
  <si>
    <t>NZ-TKI</t>
  </si>
  <si>
    <t>NZHK</t>
  </si>
  <si>
    <t>Hokitika Airfield</t>
  </si>
  <si>
    <t>HKK</t>
  </si>
  <si>
    <t>170.98500061035156, -42.713600158691406</t>
  </si>
  <si>
    <t>NZHN</t>
  </si>
  <si>
    <t>Hamilton International Airport</t>
  </si>
  <si>
    <t>HLZ</t>
  </si>
  <si>
    <t>175.332000732, -37.8666992188</t>
  </si>
  <si>
    <t>NZ-HKB</t>
  </si>
  <si>
    <t>Tauranga</t>
  </si>
  <si>
    <t>Kaitaia</t>
  </si>
  <si>
    <t>Rotorua</t>
  </si>
  <si>
    <t>New Plymouth</t>
  </si>
  <si>
    <t>Invercargill</t>
  </si>
  <si>
    <t>Wanganui</t>
  </si>
  <si>
    <t>Tokoroa</t>
  </si>
  <si>
    <t>Wairoa</t>
  </si>
  <si>
    <t>NZKE</t>
  </si>
  <si>
    <t>Waiheke Reeve Airport</t>
  </si>
  <si>
    <t>WIK</t>
  </si>
  <si>
    <t>175.08599853515625, -36.80889892578125</t>
  </si>
  <si>
    <t>NZKI</t>
  </si>
  <si>
    <t>Kaikoura Airport</t>
  </si>
  <si>
    <t>KBZ</t>
  </si>
  <si>
    <t>173.60499572753906, -42.42499923706055</t>
  </si>
  <si>
    <t>NZKK</t>
  </si>
  <si>
    <t>Kerikeri Airport</t>
  </si>
  <si>
    <t>Kerikeri</t>
  </si>
  <si>
    <t>KKE</t>
  </si>
  <si>
    <t>173.91200256347656, -35.26279830932617</t>
  </si>
  <si>
    <t>NZKO</t>
  </si>
  <si>
    <t>Kaikohe Airport</t>
  </si>
  <si>
    <t>173.81700134277344, -35.45109939575195</t>
  </si>
  <si>
    <t>NZKT</t>
  </si>
  <si>
    <t>Kaitaia Airport</t>
  </si>
  <si>
    <t>KAT</t>
  </si>
  <si>
    <t>173.28500366210938, -35.06999969482422</t>
  </si>
  <si>
    <t>NZ-TAS</t>
  </si>
  <si>
    <t>NZLX</t>
  </si>
  <si>
    <t>Alexandra Airport</t>
  </si>
  <si>
    <t>Alexandra</t>
  </si>
  <si>
    <t>169.3730010986328, -45.211700439453125</t>
  </si>
  <si>
    <t>NZMA</t>
  </si>
  <si>
    <t>Matamata Glider Airport</t>
  </si>
  <si>
    <t>175.74200439453125, -37.73440170288086</t>
  </si>
  <si>
    <t>NZMB</t>
  </si>
  <si>
    <t>Mechanics Bay Heliport</t>
  </si>
  <si>
    <t>Auckland City</t>
  </si>
  <si>
    <t>MHB</t>
  </si>
  <si>
    <t>174.787872434, -36.846525628100004</t>
  </si>
  <si>
    <t>NZMC</t>
  </si>
  <si>
    <t>Mount Cook Airport</t>
  </si>
  <si>
    <t>170.13299560546875, -43.76499938964844</t>
  </si>
  <si>
    <t>NZMF</t>
  </si>
  <si>
    <t>Milford Sound Airport</t>
  </si>
  <si>
    <t>167.92300415039062, -44.673301696777344</t>
  </si>
  <si>
    <t>Masterton</t>
  </si>
  <si>
    <t>NZMK</t>
  </si>
  <si>
    <t>Motueka Airport</t>
  </si>
  <si>
    <t>MZP</t>
  </si>
  <si>
    <t>172.98899841308594, -41.12329864501953</t>
  </si>
  <si>
    <t>NZMO</t>
  </si>
  <si>
    <t>Manapouri Airport</t>
  </si>
  <si>
    <t>TEU</t>
  </si>
  <si>
    <t>167.64999389648438, -45.53310012817383</t>
  </si>
  <si>
    <t>NZMS</t>
  </si>
  <si>
    <t>Hood Airport</t>
  </si>
  <si>
    <t>MRO</t>
  </si>
  <si>
    <t>175.63400268554688, -40.97330093383789</t>
  </si>
  <si>
    <t>NZ-NSN</t>
  </si>
  <si>
    <t>NZNP</t>
  </si>
  <si>
    <t>New Plymouth Airport</t>
  </si>
  <si>
    <t>NPL</t>
  </si>
  <si>
    <t>174.1790008544922, -39.00859832763672</t>
  </si>
  <si>
    <t>NZNR</t>
  </si>
  <si>
    <t>Hawke's Bay Airport</t>
  </si>
  <si>
    <t>Napier</t>
  </si>
  <si>
    <t>NPE</t>
  </si>
  <si>
    <t>176.869995, -39.465801</t>
  </si>
  <si>
    <t>NZNS</t>
  </si>
  <si>
    <t>NSN</t>
  </si>
  <si>
    <t>173.2209930419922, -41.298301696777344</t>
  </si>
  <si>
    <t>NZNV</t>
  </si>
  <si>
    <t>Invercargill Airport</t>
  </si>
  <si>
    <t>IVC</t>
  </si>
  <si>
    <t>168.31300354003906, -46.41239929199219</t>
  </si>
  <si>
    <t>NZOH</t>
  </si>
  <si>
    <t>RNZAF Base Ohakea</t>
  </si>
  <si>
    <t>OHA</t>
  </si>
  <si>
    <t>175.38800048828125, -40.20600128173828</t>
  </si>
  <si>
    <t>NZOU</t>
  </si>
  <si>
    <t>Oamaru Airport</t>
  </si>
  <si>
    <t>OAM</t>
  </si>
  <si>
    <t>171.08200073242188, -44.970001220703125</t>
  </si>
  <si>
    <t>NZPM</t>
  </si>
  <si>
    <t>Palmerston North Airport</t>
  </si>
  <si>
    <t>PMR</t>
  </si>
  <si>
    <t>175.61700439453125, -40.32059860229492</t>
  </si>
  <si>
    <t>NZPN</t>
  </si>
  <si>
    <t>Picton Aerodrome</t>
  </si>
  <si>
    <t>Koromiko</t>
  </si>
  <si>
    <t>PCN</t>
  </si>
  <si>
    <t>173.95599365234, -41.346099853516</t>
  </si>
  <si>
    <t>NZPP</t>
  </si>
  <si>
    <t>Paraparaumu Airport</t>
  </si>
  <si>
    <t>174.98899841308594, -40.904701232910156</t>
  </si>
  <si>
    <t>NZQN</t>
  </si>
  <si>
    <t>Queenstown International Airport</t>
  </si>
  <si>
    <t>168.738998413, -45.0210990906</t>
  </si>
  <si>
    <t>NZRA</t>
  </si>
  <si>
    <t>Raglan Airfield</t>
  </si>
  <si>
    <t>RAG</t>
  </si>
  <si>
    <t>174.86000061035156, -37.8046989440918</t>
  </si>
  <si>
    <t>NZRC</t>
  </si>
  <si>
    <t>Ryan's Creek Aerodrome</t>
  </si>
  <si>
    <t>SZS</t>
  </si>
  <si>
    <t>168.100998, -46.8997</t>
  </si>
  <si>
    <t>NZRO</t>
  </si>
  <si>
    <t>Rotorua Regional Airport</t>
  </si>
  <si>
    <t>176.31700134277344, -38.10919952392578</t>
  </si>
  <si>
    <t>NZTG</t>
  </si>
  <si>
    <t>Tauranga Airport</t>
  </si>
  <si>
    <t>TRG</t>
  </si>
  <si>
    <t>176.1959991455078, -37.67190170288086</t>
  </si>
  <si>
    <t>NZTH</t>
  </si>
  <si>
    <t>Thames Aerodrome</t>
  </si>
  <si>
    <t>TMZ</t>
  </si>
  <si>
    <t>175.5500030517578, -37.156700134277344</t>
  </si>
  <si>
    <t>NZTK</t>
  </si>
  <si>
    <t>Takaka Airport</t>
  </si>
  <si>
    <t>KTF</t>
  </si>
  <si>
    <t>172.77499389648438, -40.81330108642578</t>
  </si>
  <si>
    <t>NZTO</t>
  </si>
  <si>
    <t>Tokoroa Airfield</t>
  </si>
  <si>
    <t>TKZ</t>
  </si>
  <si>
    <t>175.89199829101562, -38.236698150634766</t>
  </si>
  <si>
    <t>NZTS</t>
  </si>
  <si>
    <t>Taharoa Aerodrome</t>
  </si>
  <si>
    <t>THH</t>
  </si>
  <si>
    <t>174.70799255371094, -38.18109893798828</t>
  </si>
  <si>
    <t>NZTU</t>
  </si>
  <si>
    <t>Timaru Airport</t>
  </si>
  <si>
    <t>TIU</t>
  </si>
  <si>
    <t>171.22500610351562, -44.302799224853516</t>
  </si>
  <si>
    <t>NZUK</t>
  </si>
  <si>
    <t>Pukaki Airport</t>
  </si>
  <si>
    <t>Twitzel</t>
  </si>
  <si>
    <t>TWZ</t>
  </si>
  <si>
    <t>170.117996216, -44.2350006104</t>
  </si>
  <si>
    <t>NZWB</t>
  </si>
  <si>
    <t>Woodbourne Airport</t>
  </si>
  <si>
    <t>BHE</t>
  </si>
  <si>
    <t>173.8699951171875, -41.5182991027832</t>
  </si>
  <si>
    <t>NZWF</t>
  </si>
  <si>
    <t>Wanaka Airport</t>
  </si>
  <si>
    <t>WKA</t>
  </si>
  <si>
    <t>169.24600219727, -44.722198486328</t>
  </si>
  <si>
    <t>NZWK</t>
  </si>
  <si>
    <t>Whakatane Airport</t>
  </si>
  <si>
    <t>WHK</t>
  </si>
  <si>
    <t>176.91400146484375, -37.92060089111328</t>
  </si>
  <si>
    <t>NZWN</t>
  </si>
  <si>
    <t>Wellington International Airport</t>
  </si>
  <si>
    <t>WLG</t>
  </si>
  <si>
    <t>174.804992676, -41.3272018433</t>
  </si>
  <si>
    <t>NZWO</t>
  </si>
  <si>
    <t>Wairoa Airport</t>
  </si>
  <si>
    <t>WIR</t>
  </si>
  <si>
    <t>177.40699768066406, -39.006900787353516</t>
  </si>
  <si>
    <t>NZWR</t>
  </si>
  <si>
    <t>Whangarei Airport</t>
  </si>
  <si>
    <t>WRE</t>
  </si>
  <si>
    <t>174.36500549316406, -35.7682991027832</t>
  </si>
  <si>
    <t>NZWS</t>
  </si>
  <si>
    <t>WSZ</t>
  </si>
  <si>
    <t>171.58099365234375, -41.73809814453125</t>
  </si>
  <si>
    <t>NZWT</t>
  </si>
  <si>
    <t>Whitianga Airport</t>
  </si>
  <si>
    <t>WTZ</t>
  </si>
  <si>
    <t>175.6790008544922, -36.83169937133789</t>
  </si>
  <si>
    <t>NZWU</t>
  </si>
  <si>
    <t>Wanganui Airport</t>
  </si>
  <si>
    <t>WAG</t>
  </si>
  <si>
    <t>175.02499389648438, -39.96220016479492</t>
  </si>
  <si>
    <t>O19</t>
  </si>
  <si>
    <t>Kneeland Airport</t>
  </si>
  <si>
    <t>NLN</t>
  </si>
  <si>
    <t>-123.92800140381, 40.719299316406</t>
  </si>
  <si>
    <t>O85</t>
  </si>
  <si>
    <t>Benton Field</t>
  </si>
  <si>
    <t>BZF</t>
  </si>
  <si>
    <t>-122.407997131, 40.5749015808</t>
  </si>
  <si>
    <t>OAA</t>
  </si>
  <si>
    <t>Shank Air Base</t>
  </si>
  <si>
    <t>OASH</t>
  </si>
  <si>
    <t>69.07722222219999, 33.9225</t>
  </si>
  <si>
    <t>AF-FYB</t>
  </si>
  <si>
    <t>OABN</t>
  </si>
  <si>
    <t>Bamiyan Airport</t>
  </si>
  <si>
    <t>Bamiyan</t>
  </si>
  <si>
    <t>BIN</t>
  </si>
  <si>
    <t>67.81700134277344, 34.81700134277344</t>
  </si>
  <si>
    <t>OABT</t>
  </si>
  <si>
    <t>Bost Airport</t>
  </si>
  <si>
    <t>Bost</t>
  </si>
  <si>
    <t>64.36499786376953, 31.55970001220703</t>
  </si>
  <si>
    <t>OACC</t>
  </si>
  <si>
    <t>Chakcharan Airport</t>
  </si>
  <si>
    <t>AF-GHO</t>
  </si>
  <si>
    <t>Chakcharan</t>
  </si>
  <si>
    <t>CCN</t>
  </si>
  <si>
    <t>65.27102, 34.526465</t>
  </si>
  <si>
    <t>OADS</t>
  </si>
  <si>
    <t>Sardeh Band Airport</t>
  </si>
  <si>
    <t>AF-GHA</t>
  </si>
  <si>
    <t>Sardeh Band</t>
  </si>
  <si>
    <t>SBF</t>
  </si>
  <si>
    <t>68.6364974976, 33.3207015991</t>
  </si>
  <si>
    <t>OADZ</t>
  </si>
  <si>
    <t>Darwaz Airport</t>
  </si>
  <si>
    <t>AF-BDS</t>
  </si>
  <si>
    <t>Darwaz</t>
  </si>
  <si>
    <t>DAZ</t>
  </si>
  <si>
    <t>70.88249969482422, 38.46110153198242</t>
  </si>
  <si>
    <t>OAFR</t>
  </si>
  <si>
    <t>Farah Airport</t>
  </si>
  <si>
    <t>Farah</t>
  </si>
  <si>
    <t>FAH</t>
  </si>
  <si>
    <t>62.18299865722656, 32.367000579833984</t>
  </si>
  <si>
    <t>OAFZ</t>
  </si>
  <si>
    <t>Fayzabad Airport</t>
  </si>
  <si>
    <t>Fayzabad</t>
  </si>
  <si>
    <t>FBD</t>
  </si>
  <si>
    <t>70.518097, 37.121101</t>
  </si>
  <si>
    <t>OAGN</t>
  </si>
  <si>
    <t>Ghazni Airport</t>
  </si>
  <si>
    <t>Ghazni</t>
  </si>
  <si>
    <t>GZI</t>
  </si>
  <si>
    <t>68.412902832, 33.5312004089</t>
  </si>
  <si>
    <t>OAHN</t>
  </si>
  <si>
    <t>Khwahan Airport</t>
  </si>
  <si>
    <t>Khwahan</t>
  </si>
  <si>
    <t>KWH</t>
  </si>
  <si>
    <t>70.21700286865234, 37.882999420166016</t>
  </si>
  <si>
    <t>OAHR</t>
  </si>
  <si>
    <t>Herat Airport</t>
  </si>
  <si>
    <t>AF-HER</t>
  </si>
  <si>
    <t>62.22829818725586, 34.209999084472656</t>
  </si>
  <si>
    <t>OAIX</t>
  </si>
  <si>
    <t>Bagram Air Base</t>
  </si>
  <si>
    <t>AF-PAR</t>
  </si>
  <si>
    <t>Bagram</t>
  </si>
  <si>
    <t>OAI</t>
  </si>
  <si>
    <t>69.26499938959999, 34.9460983276</t>
  </si>
  <si>
    <t>OAJL</t>
  </si>
  <si>
    <t>Jalalabad Airport</t>
  </si>
  <si>
    <t>AF-NAN</t>
  </si>
  <si>
    <t>JAA</t>
  </si>
  <si>
    <t>70.49859619140625, 34.39979934692383</t>
  </si>
  <si>
    <t>OAKA</t>
  </si>
  <si>
    <t>Gardez Airport</t>
  </si>
  <si>
    <t>AF-PIA</t>
  </si>
  <si>
    <t>Gardez</t>
  </si>
  <si>
    <t>OAGZ</t>
  </si>
  <si>
    <t>GRG</t>
  </si>
  <si>
    <t>69.239402771, 33.631500244099996</t>
  </si>
  <si>
    <t>OAKB</t>
  </si>
  <si>
    <t>Hamid Karzai International Airport</t>
  </si>
  <si>
    <t>AF-KAB</t>
  </si>
  <si>
    <t>Kabul</t>
  </si>
  <si>
    <t>KBL</t>
  </si>
  <si>
    <t>69.212303, 34.565899</t>
  </si>
  <si>
    <t>OAKN</t>
  </si>
  <si>
    <t>Kandahar Airport</t>
  </si>
  <si>
    <t>AF-KAN</t>
  </si>
  <si>
    <t>KDH</t>
  </si>
  <si>
    <t>65.8478012084961, 31.505800247192383</t>
  </si>
  <si>
    <t>OAKS</t>
  </si>
  <si>
    <t>Khost Chapman Airport</t>
  </si>
  <si>
    <t>KHT</t>
  </si>
  <si>
    <t>69.952003, 33.333401</t>
  </si>
  <si>
    <t>OAMN</t>
  </si>
  <si>
    <t>Maimana Airport</t>
  </si>
  <si>
    <t>MMZ</t>
  </si>
  <si>
    <t>64.76090240478516, 35.93080139160156</t>
  </si>
  <si>
    <t>OAMS</t>
  </si>
  <si>
    <t>Mazar I Sharif Airport</t>
  </si>
  <si>
    <t>MZR</t>
  </si>
  <si>
    <t>67.20970153808594, 36.70690155029297</t>
  </si>
  <si>
    <t>OAOG</t>
  </si>
  <si>
    <t>Urgun Airport</t>
  </si>
  <si>
    <t>Urgun</t>
  </si>
  <si>
    <t>URN</t>
  </si>
  <si>
    <t>69.1563034058, 32.9318008423</t>
  </si>
  <si>
    <t>OAQN</t>
  </si>
  <si>
    <t>Qala-I-Naw Airport</t>
  </si>
  <si>
    <t>AF-BDG</t>
  </si>
  <si>
    <t>Qala-I-Naw</t>
  </si>
  <si>
    <t>LQN</t>
  </si>
  <si>
    <t>63.117801666259766, 34.98500061035156</t>
  </si>
  <si>
    <t>OASA</t>
  </si>
  <si>
    <t>Sharana Airstrip</t>
  </si>
  <si>
    <t>Sharana</t>
  </si>
  <si>
    <t>OAS</t>
  </si>
  <si>
    <t>68.838517, 33.12575</t>
  </si>
  <si>
    <t>OASD</t>
  </si>
  <si>
    <t>Shindand Airport</t>
  </si>
  <si>
    <t>OAH</t>
  </si>
  <si>
    <t>62.2610015869, 33.3913002014</t>
  </si>
  <si>
    <t>OASN</t>
  </si>
  <si>
    <t>Sheghnan Airport</t>
  </si>
  <si>
    <t>Sheghnan</t>
  </si>
  <si>
    <t>71.5, 37.56700134277344</t>
  </si>
  <si>
    <t>OATN</t>
  </si>
  <si>
    <t>Tarin Kowt Airport</t>
  </si>
  <si>
    <t>Tarin Kowt</t>
  </si>
  <si>
    <t>TII</t>
  </si>
  <si>
    <t>65.8657989502, 32.604198455799995</t>
  </si>
  <si>
    <t>OATQ</t>
  </si>
  <si>
    <t>Talolqan Airport</t>
  </si>
  <si>
    <t>Taloqan</t>
  </si>
  <si>
    <t>TQN</t>
  </si>
  <si>
    <t>69.5319976807, 36.7706985474</t>
  </si>
  <si>
    <t>OAUZ</t>
  </si>
  <si>
    <t>Konduz Airport</t>
  </si>
  <si>
    <t>AF-KDZ</t>
  </si>
  <si>
    <t>UND</t>
  </si>
  <si>
    <t>68.91079711914062, 36.66510009765625</t>
  </si>
  <si>
    <t>OAZI</t>
  </si>
  <si>
    <t>Camp Bastion Airport</t>
  </si>
  <si>
    <t>OAZ</t>
  </si>
  <si>
    <t>64.2246017456, 31.863800048799998</t>
  </si>
  <si>
    <t>OAZJ</t>
  </si>
  <si>
    <t>Zaranj Airport</t>
  </si>
  <si>
    <t>Zaranj</t>
  </si>
  <si>
    <t>ZAJ</t>
  </si>
  <si>
    <t>61.865833, 30.972222</t>
  </si>
  <si>
    <t>OBBI</t>
  </si>
  <si>
    <t>Bahrain International Airport</t>
  </si>
  <si>
    <t>BH-15</t>
  </si>
  <si>
    <t>Manama</t>
  </si>
  <si>
    <t>50.63359832763672, 26.27079963684082</t>
  </si>
  <si>
    <t>OBK</t>
  </si>
  <si>
    <t>Northbrook</t>
  </si>
  <si>
    <t>-87.85555555559999, 42.1438888889</t>
  </si>
  <si>
    <t>OCS</t>
  </si>
  <si>
    <t>Corisco International Airport</t>
  </si>
  <si>
    <t>Corisco Island</t>
  </si>
  <si>
    <t>9.3304, 0.9125</t>
  </si>
  <si>
    <t>SA-02</t>
  </si>
  <si>
    <t>SA-01</t>
  </si>
  <si>
    <t>Jubail</t>
  </si>
  <si>
    <t>OEAB</t>
  </si>
  <si>
    <t>Abha Regional Airport</t>
  </si>
  <si>
    <t>SA-14</t>
  </si>
  <si>
    <t>Abha</t>
  </si>
  <si>
    <t>AHB</t>
  </si>
  <si>
    <t>42.65660095210001, 18.240400314299997</t>
  </si>
  <si>
    <t>OEAH</t>
  </si>
  <si>
    <t>Al Ahsa Airport</t>
  </si>
  <si>
    <t>HOF</t>
  </si>
  <si>
    <t>49.485198974609375, 25.28529930114746</t>
  </si>
  <si>
    <t>OEBA</t>
  </si>
  <si>
    <t>Al Baha Airport</t>
  </si>
  <si>
    <t>SA-11</t>
  </si>
  <si>
    <t>41.6343002319, 20.2961006165</t>
  </si>
  <si>
    <t>OEBH</t>
  </si>
  <si>
    <t>Bisha Airport</t>
  </si>
  <si>
    <t>BHH</t>
  </si>
  <si>
    <t>42.62089920043945, 19.984399795532227</t>
  </si>
  <si>
    <t>OEDF</t>
  </si>
  <si>
    <t>King Fahd International Airport</t>
  </si>
  <si>
    <t>Ad Dammam</t>
  </si>
  <si>
    <t>DMM</t>
  </si>
  <si>
    <t>49.79790115356445, 26.471200942993164</t>
  </si>
  <si>
    <t>OEDM</t>
  </si>
  <si>
    <t>King Salman Abdulaziz Airport</t>
  </si>
  <si>
    <t>Dawadmi</t>
  </si>
  <si>
    <t>DWD</t>
  </si>
  <si>
    <t>44.121201, 24.4499</t>
  </si>
  <si>
    <t>OEDR</t>
  </si>
  <si>
    <t>King Abdulaziz Air Base</t>
  </si>
  <si>
    <t>DHA</t>
  </si>
  <si>
    <t>50.152000427199994, 26.265399932900003</t>
  </si>
  <si>
    <t>OEGN</t>
  </si>
  <si>
    <t>Jizan Regional Airport</t>
  </si>
  <si>
    <t>SA-09</t>
  </si>
  <si>
    <t>Jizan</t>
  </si>
  <si>
    <t>GIZ</t>
  </si>
  <si>
    <t>42.58580017089844, 16.901100158691406</t>
  </si>
  <si>
    <t>OEGS</t>
  </si>
  <si>
    <t>Gassim Airport</t>
  </si>
  <si>
    <t>SA-05</t>
  </si>
  <si>
    <t>43.77439880371094, 26.302799224853516</t>
  </si>
  <si>
    <t>OEGT</t>
  </si>
  <si>
    <t>Gurayat Domestic Airport</t>
  </si>
  <si>
    <t>SA-08</t>
  </si>
  <si>
    <t>Gurayat</t>
  </si>
  <si>
    <t>URY</t>
  </si>
  <si>
    <t>37.278898, 31.412413</t>
  </si>
  <si>
    <t>OEHL</t>
  </si>
  <si>
    <t>Ha'il Airport</t>
  </si>
  <si>
    <t>SA-06</t>
  </si>
  <si>
    <t>Ha'il</t>
  </si>
  <si>
    <t>41.686298, 27.437901</t>
  </si>
  <si>
    <t>OEJB</t>
  </si>
  <si>
    <t>Jubail Airport</t>
  </si>
  <si>
    <t>QJB</t>
  </si>
  <si>
    <t>49.40510177612305, 27.038999557495117</t>
  </si>
  <si>
    <t>Jeddah</t>
  </si>
  <si>
    <t>OEJN</t>
  </si>
  <si>
    <t>King Abdulaziz International Airport</t>
  </si>
  <si>
    <t>JED</t>
  </si>
  <si>
    <t>39.156502, 21.6796</t>
  </si>
  <si>
    <t>OEKK</t>
  </si>
  <si>
    <t>King Khaled Military City Airport</t>
  </si>
  <si>
    <t>King Khaled Military City</t>
  </si>
  <si>
    <t>KMC</t>
  </si>
  <si>
    <t>45.528198, 27.9009</t>
  </si>
  <si>
    <t>OEKM</t>
  </si>
  <si>
    <t>King Khaled Air Base</t>
  </si>
  <si>
    <t>KMX</t>
  </si>
  <si>
    <t>42.80350112915039, 18.297300338745117</t>
  </si>
  <si>
    <t>OEMA</t>
  </si>
  <si>
    <t>Prince Mohammad Bin Abdulaziz Airport</t>
  </si>
  <si>
    <t>SA-03</t>
  </si>
  <si>
    <t>MED</t>
  </si>
  <si>
    <t>39.705101, 24.5534</t>
  </si>
  <si>
    <t>OENG</t>
  </si>
  <si>
    <t>Nejran Airport</t>
  </si>
  <si>
    <t>SA-10</t>
  </si>
  <si>
    <t>EAM</t>
  </si>
  <si>
    <t>44.4192008972168, 17.611400604248047</t>
  </si>
  <si>
    <t>OENN</t>
  </si>
  <si>
    <t>Neom Airport</t>
  </si>
  <si>
    <t>SA-07</t>
  </si>
  <si>
    <t>Neom</t>
  </si>
  <si>
    <t>NUM</t>
  </si>
  <si>
    <t>35.28874, 27.927598</t>
  </si>
  <si>
    <t>OEPA</t>
  </si>
  <si>
    <t>Al Qaisumah/Hafr Al Batin Airport</t>
  </si>
  <si>
    <t>Qaisumah</t>
  </si>
  <si>
    <t>AQI</t>
  </si>
  <si>
    <t>46.125099, 28.335199</t>
  </si>
  <si>
    <t>OEPS</t>
  </si>
  <si>
    <t>Prince Sultan Air Base</t>
  </si>
  <si>
    <t>47.580501556396484, 24.062700271606445</t>
  </si>
  <si>
    <t>OERF</t>
  </si>
  <si>
    <t>Rafha Domestic Airport</t>
  </si>
  <si>
    <t>Rafha</t>
  </si>
  <si>
    <t>RAH</t>
  </si>
  <si>
    <t>43.4906005859375, 29.626399993896484</t>
  </si>
  <si>
    <t>OERK</t>
  </si>
  <si>
    <t>King Khaled International Airport</t>
  </si>
  <si>
    <t>Riyadh</t>
  </si>
  <si>
    <t>RUH</t>
  </si>
  <si>
    <t>46.69879913330078, 24.957599639892578</t>
  </si>
  <si>
    <t>OERR</t>
  </si>
  <si>
    <t>Arar Domestic Airport</t>
  </si>
  <si>
    <t>Arar</t>
  </si>
  <si>
    <t>41.13819885253906, 30.906600952148438</t>
  </si>
  <si>
    <t>OERY</t>
  </si>
  <si>
    <t>Riyadh Air Base</t>
  </si>
  <si>
    <t>XXN</t>
  </si>
  <si>
    <t>46.72520065307617, 24.709800720214844</t>
  </si>
  <si>
    <t>OESH</t>
  </si>
  <si>
    <t>Sharurah Airport</t>
  </si>
  <si>
    <t>SHW</t>
  </si>
  <si>
    <t>47.12139892578125, 17.466899871826172</t>
  </si>
  <si>
    <t>OESK</t>
  </si>
  <si>
    <t>Al-Jawf Domestic Airport</t>
  </si>
  <si>
    <t>SA-12</t>
  </si>
  <si>
    <t>Al-Jawf</t>
  </si>
  <si>
    <t>AJF</t>
  </si>
  <si>
    <t>40.099998474121094, 29.78510093688965</t>
  </si>
  <si>
    <t>OESL</t>
  </si>
  <si>
    <t>Sulayel Airport</t>
  </si>
  <si>
    <t>SLF</t>
  </si>
  <si>
    <t>45.619598388671875, 20.46470069885254</t>
  </si>
  <si>
    <t>OETB</t>
  </si>
  <si>
    <t>Tabuk Airport</t>
  </si>
  <si>
    <t>Tabuk</t>
  </si>
  <si>
    <t>TUU</t>
  </si>
  <si>
    <t>36.6189, 28.3654</t>
  </si>
  <si>
    <t>OETF</t>
  </si>
  <si>
    <t>40.543442, 21.483001</t>
  </si>
  <si>
    <t>OETR</t>
  </si>
  <si>
    <t>Turaif Domestic Airport</t>
  </si>
  <si>
    <t>Turaif</t>
  </si>
  <si>
    <t>TUI</t>
  </si>
  <si>
    <t>38.731544, 31.692188</t>
  </si>
  <si>
    <t>OEWD</t>
  </si>
  <si>
    <t>Wadi Al Dawasir Airport</t>
  </si>
  <si>
    <t>WAE</t>
  </si>
  <si>
    <t>45.199600219699995, 20.504299163800003</t>
  </si>
  <si>
    <t>OEWJ</t>
  </si>
  <si>
    <t>Al Wajh Domestic Airport</t>
  </si>
  <si>
    <t>Al Wajh</t>
  </si>
  <si>
    <t>EJH</t>
  </si>
  <si>
    <t>36.47639846801758, 26.19860076904297</t>
  </si>
  <si>
    <t>OEYN</t>
  </si>
  <si>
    <t>Prince Abdulmohsin Bin Abdulaziz Airport</t>
  </si>
  <si>
    <t>Yanbu</t>
  </si>
  <si>
    <t>YNB</t>
  </si>
  <si>
    <t>38.0634, 24.144199</t>
  </si>
  <si>
    <t>OEZL</t>
  </si>
  <si>
    <t>Zilfi Airport</t>
  </si>
  <si>
    <t>Zilfi</t>
  </si>
  <si>
    <t>ZUL</t>
  </si>
  <si>
    <t>44.83300018310547, 26.350000381469727</t>
  </si>
  <si>
    <t>OGE</t>
  </si>
  <si>
    <t>Ogeranang Airport</t>
  </si>
  <si>
    <t>AYOG</t>
  </si>
  <si>
    <t>OGN</t>
  </si>
  <si>
    <t>147.364166667, -6.46675</t>
  </si>
  <si>
    <t>Ogubsucum Airport</t>
  </si>
  <si>
    <t>Ustupo</t>
  </si>
  <si>
    <t>-77.93385, 9.1383</t>
  </si>
  <si>
    <t>OI20</t>
  </si>
  <si>
    <t>Bahregan Airport</t>
  </si>
  <si>
    <t>IAQ</t>
  </si>
  <si>
    <t>50.272701, 29.840099</t>
  </si>
  <si>
    <t>OIAA</t>
  </si>
  <si>
    <t>Abadan Airport</t>
  </si>
  <si>
    <t>Abadan</t>
  </si>
  <si>
    <t>ABD</t>
  </si>
  <si>
    <t>48.2282981873, 30.371099472</t>
  </si>
  <si>
    <t>OIAD</t>
  </si>
  <si>
    <t>Dezful Airport</t>
  </si>
  <si>
    <t>DEF</t>
  </si>
  <si>
    <t>48.397598, 32.434399</t>
  </si>
  <si>
    <t>OIAG</t>
  </si>
  <si>
    <t>Aghajari Airport</t>
  </si>
  <si>
    <t>Aghajari</t>
  </si>
  <si>
    <t>AKW</t>
  </si>
  <si>
    <t>49.6772, 30.7444</t>
  </si>
  <si>
    <t>OIAH</t>
  </si>
  <si>
    <t>Gachsaran Airport</t>
  </si>
  <si>
    <t>IR-18</t>
  </si>
  <si>
    <t>Gachsaran</t>
  </si>
  <si>
    <t>50.827999115, 30.337600708</t>
  </si>
  <si>
    <t>OIAJ</t>
  </si>
  <si>
    <t>Omidiyeh Airport</t>
  </si>
  <si>
    <t>Omidiyeh</t>
  </si>
  <si>
    <t>OMI</t>
  </si>
  <si>
    <t>49.5349006652832, 30.8351993560791</t>
  </si>
  <si>
    <t>OIAM</t>
  </si>
  <si>
    <t>Mahshahr Airport</t>
  </si>
  <si>
    <t>MRX</t>
  </si>
  <si>
    <t>49.15190124511719, 30.55620002746582</t>
  </si>
  <si>
    <t>OIAW</t>
  </si>
  <si>
    <t>Ahwaz Airport</t>
  </si>
  <si>
    <t>Ahwaz</t>
  </si>
  <si>
    <t>AWZ</t>
  </si>
  <si>
    <t>48.7620010376, 31.337400436399996</t>
  </si>
  <si>
    <t>OIBA</t>
  </si>
  <si>
    <t>Abu Musa Island Airport</t>
  </si>
  <si>
    <t>Abu Musa</t>
  </si>
  <si>
    <t>AEU</t>
  </si>
  <si>
    <t>55.033001, 25.8757</t>
  </si>
  <si>
    <t>OIBB</t>
  </si>
  <si>
    <t>Bushehr Airport</t>
  </si>
  <si>
    <t>Bushehr</t>
  </si>
  <si>
    <t>BUZ</t>
  </si>
  <si>
    <t>50.8345985413, 28.9447994232</t>
  </si>
  <si>
    <t>OIBI</t>
  </si>
  <si>
    <t>Asaloyeh Airport</t>
  </si>
  <si>
    <t>Asaloyeh</t>
  </si>
  <si>
    <t>YEH</t>
  </si>
  <si>
    <t>OI15</t>
  </si>
  <si>
    <t>52.615501, 27.4814</t>
  </si>
  <si>
    <t>OIBJ</t>
  </si>
  <si>
    <t>Jam Airport</t>
  </si>
  <si>
    <t>Kangan</t>
  </si>
  <si>
    <t>KNR</t>
  </si>
  <si>
    <t>52.35219955444336, 27.820499420166016</t>
  </si>
  <si>
    <t>OIBK</t>
  </si>
  <si>
    <t>Kish International Airport</t>
  </si>
  <si>
    <t>Kish Island</t>
  </si>
  <si>
    <t>KIH</t>
  </si>
  <si>
    <t>53.980201721200004, 26.5261993408</t>
  </si>
  <si>
    <t>OIBL</t>
  </si>
  <si>
    <t>Bandar Lengeh Airport</t>
  </si>
  <si>
    <t>Bandar Lengeh</t>
  </si>
  <si>
    <t>54.824798584, 26.531999588</t>
  </si>
  <si>
    <t>OIBP</t>
  </si>
  <si>
    <t>Persian Gulf International Airport</t>
  </si>
  <si>
    <t>Asalouyeh</t>
  </si>
  <si>
    <t>PGU</t>
  </si>
  <si>
    <t>52.737701, 27.379601</t>
  </si>
  <si>
    <t>OIBQ</t>
  </si>
  <si>
    <t>Khark Island Airport</t>
  </si>
  <si>
    <t>KHK</t>
  </si>
  <si>
    <t>50.32389831542969, 29.260299682617188</t>
  </si>
  <si>
    <t>OIBS</t>
  </si>
  <si>
    <t>Sirri Island Airport</t>
  </si>
  <si>
    <t>SXI</t>
  </si>
  <si>
    <t>54.539398193359375, 25.908899307250977</t>
  </si>
  <si>
    <t>OIBV</t>
  </si>
  <si>
    <t>Lavan Island Airport</t>
  </si>
  <si>
    <t>LVP</t>
  </si>
  <si>
    <t>53.356300354003906, 26.810300827026367</t>
  </si>
  <si>
    <t>IR-16</t>
  </si>
  <si>
    <t>OICC</t>
  </si>
  <si>
    <t>Shahid Ashrafi Esfahani Airport</t>
  </si>
  <si>
    <t>Kermanshah</t>
  </si>
  <si>
    <t>KSH</t>
  </si>
  <si>
    <t>47.1581001282, 34.3459014893</t>
  </si>
  <si>
    <t>IR-05</t>
  </si>
  <si>
    <t>OICI</t>
  </si>
  <si>
    <t>Ilam Airport</t>
  </si>
  <si>
    <t>Ilam</t>
  </si>
  <si>
    <t>IIL</t>
  </si>
  <si>
    <t>46.40480041503906, 33.58660125732422</t>
  </si>
  <si>
    <t>OICK</t>
  </si>
  <si>
    <t>Khoram Abad Airport</t>
  </si>
  <si>
    <t>IR-20</t>
  </si>
  <si>
    <t>KHD</t>
  </si>
  <si>
    <t>48.282901763916016, 33.43539810180664</t>
  </si>
  <si>
    <t>OICS</t>
  </si>
  <si>
    <t>Sanandaj Airport</t>
  </si>
  <si>
    <t>SDG</t>
  </si>
  <si>
    <t>47.00920104980469, 35.24589920043945</t>
  </si>
  <si>
    <t>OIFE</t>
  </si>
  <si>
    <t>Hesa Airport</t>
  </si>
  <si>
    <t>Hesa</t>
  </si>
  <si>
    <t>IFH</t>
  </si>
  <si>
    <t>51.561100006103516, 32.92890167236328</t>
  </si>
  <si>
    <t>OIFK</t>
  </si>
  <si>
    <t>Kashan Airport</t>
  </si>
  <si>
    <t>Kashan</t>
  </si>
  <si>
    <t>KKS</t>
  </si>
  <si>
    <t>51.577, 33.895302</t>
  </si>
  <si>
    <t>OIFM</t>
  </si>
  <si>
    <t>Esfahan Shahid Beheshti International Airport</t>
  </si>
  <si>
    <t>Isfahan</t>
  </si>
  <si>
    <t>IFN</t>
  </si>
  <si>
    <t>51.86130142211914, 32.75080108642578</t>
  </si>
  <si>
    <t>OIFS</t>
  </si>
  <si>
    <t>Shahrekord Airport</t>
  </si>
  <si>
    <t>IR-08</t>
  </si>
  <si>
    <t>Shahrekord</t>
  </si>
  <si>
    <t>CQD</t>
  </si>
  <si>
    <t>50.842201232899995, 32.2971992493</t>
  </si>
  <si>
    <t>OIGG</t>
  </si>
  <si>
    <t>Sardar-e-Jangal Airport</t>
  </si>
  <si>
    <t>IR-19</t>
  </si>
  <si>
    <t>Rasht</t>
  </si>
  <si>
    <t>49.617778, 37.323333</t>
  </si>
  <si>
    <t>OIHH</t>
  </si>
  <si>
    <t>Hamadan Airport</t>
  </si>
  <si>
    <t>Hamadan</t>
  </si>
  <si>
    <t>48.5525016784668, 34.86920166015625</t>
  </si>
  <si>
    <t>OIHR</t>
  </si>
  <si>
    <t>Arak Airport</t>
  </si>
  <si>
    <t>IR-22</t>
  </si>
  <si>
    <t>Araak</t>
  </si>
  <si>
    <t>AJK</t>
  </si>
  <si>
    <t>49.8473014831543, 34.138099670410156</t>
  </si>
  <si>
    <t>OIIE</t>
  </si>
  <si>
    <t>Imam Khomeini International Airport</t>
  </si>
  <si>
    <t>Tehran</t>
  </si>
  <si>
    <t>IKA</t>
  </si>
  <si>
    <t>51.152198791503906, 35.416099548339844</t>
  </si>
  <si>
    <t>OIII</t>
  </si>
  <si>
    <t>Mehrabad International Airport</t>
  </si>
  <si>
    <t>THR</t>
  </si>
  <si>
    <t>51.31340026855469, 35.68920135498047</t>
  </si>
  <si>
    <t>OIIK</t>
  </si>
  <si>
    <t>Qazvin Airport</t>
  </si>
  <si>
    <t>Qazvin</t>
  </si>
  <si>
    <t>GZW</t>
  </si>
  <si>
    <t>50.0471, 36.240101</t>
  </si>
  <si>
    <t>OIIP</t>
  </si>
  <si>
    <t>Payam International Airport</t>
  </si>
  <si>
    <t>IR-U-A</t>
  </si>
  <si>
    <t>Karaj</t>
  </si>
  <si>
    <t>PYK</t>
  </si>
  <si>
    <t>50.826698303223, 35.776100158691</t>
  </si>
  <si>
    <t>OIIS</t>
  </si>
  <si>
    <t>Semnan Municipal Airport</t>
  </si>
  <si>
    <t>Semnan</t>
  </si>
  <si>
    <t>SNX</t>
  </si>
  <si>
    <t>53.495098, 35.591099</t>
  </si>
  <si>
    <t>OIKB</t>
  </si>
  <si>
    <t>Bandar Abbas International Airport</t>
  </si>
  <si>
    <t>Bandar Abbas</t>
  </si>
  <si>
    <t>56.37779998779297, 27.218299865722656</t>
  </si>
  <si>
    <t>IR-15</t>
  </si>
  <si>
    <t>OIKJ</t>
  </si>
  <si>
    <t>Jiroft Airport</t>
  </si>
  <si>
    <t>Jiroft</t>
  </si>
  <si>
    <t>57.67029953, 28.726900100699996</t>
  </si>
  <si>
    <t>OIKK</t>
  </si>
  <si>
    <t>Kerman Airport</t>
  </si>
  <si>
    <t>KER</t>
  </si>
  <si>
    <t>56.9510993958, 30.274400711099997</t>
  </si>
  <si>
    <t>OIKM</t>
  </si>
  <si>
    <t>Bam Airport</t>
  </si>
  <si>
    <t>BXR</t>
  </si>
  <si>
    <t>58.45000076293945, 29.084199905395508</t>
  </si>
  <si>
    <t>OIKP</t>
  </si>
  <si>
    <t>Havadarya Airport</t>
  </si>
  <si>
    <t>Havadarya</t>
  </si>
  <si>
    <t>HDR</t>
  </si>
  <si>
    <t>56.17250061035156, 27.158300399780273</t>
  </si>
  <si>
    <t>OIKR</t>
  </si>
  <si>
    <t>Rafsanjan Airport</t>
  </si>
  <si>
    <t>RJN</t>
  </si>
  <si>
    <t>56.05110168457031, 30.297700881958008</t>
  </si>
  <si>
    <t>OIKY</t>
  </si>
  <si>
    <t>Sirjan Airport</t>
  </si>
  <si>
    <t>SYJ</t>
  </si>
  <si>
    <t>55.672698974609375, 29.550899505615234</t>
  </si>
  <si>
    <t>OIMB</t>
  </si>
  <si>
    <t>Birjand Airport</t>
  </si>
  <si>
    <t>Birjand</t>
  </si>
  <si>
    <t>XBJ</t>
  </si>
  <si>
    <t>59.2661018371582, 32.898101806640625</t>
  </si>
  <si>
    <t>OIMC</t>
  </si>
  <si>
    <t>Sarakhs Airport</t>
  </si>
  <si>
    <t>IR-30</t>
  </si>
  <si>
    <t>Sarakhs</t>
  </si>
  <si>
    <t>CKT</t>
  </si>
  <si>
    <t>61.06489944458008, 36.50120162963867</t>
  </si>
  <si>
    <t>OIMJ</t>
  </si>
  <si>
    <t>Shahroud Airport</t>
  </si>
  <si>
    <t>RUD</t>
  </si>
  <si>
    <t>55.104198455799995, 36.4253005981</t>
  </si>
  <si>
    <t>OIMM</t>
  </si>
  <si>
    <t>Mashhad International Airport</t>
  </si>
  <si>
    <t>Mashhad</t>
  </si>
  <si>
    <t>59.64099884033203, 36.235198974609375</t>
  </si>
  <si>
    <t>OIMN</t>
  </si>
  <si>
    <t>Bojnord Airport</t>
  </si>
  <si>
    <t>IR-31</t>
  </si>
  <si>
    <t>Bojnord</t>
  </si>
  <si>
    <t>BJB</t>
  </si>
  <si>
    <t>57.30820083618164, 37.49300003051758</t>
  </si>
  <si>
    <t>OIMS</t>
  </si>
  <si>
    <t>Sabzevar National Airport</t>
  </si>
  <si>
    <t>Sabzevar</t>
  </si>
  <si>
    <t>AFZ</t>
  </si>
  <si>
    <t>57.59519958496094, 36.16809844970703</t>
  </si>
  <si>
    <t>OIMT</t>
  </si>
  <si>
    <t>Tabas Airport</t>
  </si>
  <si>
    <t>IR-25</t>
  </si>
  <si>
    <t>Tabas</t>
  </si>
  <si>
    <t>TCX</t>
  </si>
  <si>
    <t>56.8927001953, 33.6678009033</t>
  </si>
  <si>
    <t>IR-21</t>
  </si>
  <si>
    <t>OINE</t>
  </si>
  <si>
    <t>Kalaleh Airport</t>
  </si>
  <si>
    <t>Kalaleh</t>
  </si>
  <si>
    <t>KLM</t>
  </si>
  <si>
    <t>55.4519996643, 37.3833007812</t>
  </si>
  <si>
    <t>OING</t>
  </si>
  <si>
    <t>Gorgan Airport</t>
  </si>
  <si>
    <t>Gorgan</t>
  </si>
  <si>
    <t>GBT</t>
  </si>
  <si>
    <t>54.4012985229, 36.909400939899996</t>
  </si>
  <si>
    <t>OINJ</t>
  </si>
  <si>
    <t>Bishe Kola Air Base</t>
  </si>
  <si>
    <t>Amol</t>
  </si>
  <si>
    <t>52.34960174560547, 36.65510177612305</t>
  </si>
  <si>
    <t>OINN</t>
  </si>
  <si>
    <t>Noshahr Airport</t>
  </si>
  <si>
    <t>NSH</t>
  </si>
  <si>
    <t>51.464698791503906, 36.663299560546875</t>
  </si>
  <si>
    <t>OINR</t>
  </si>
  <si>
    <t>Ramsar Airport</t>
  </si>
  <si>
    <t>50.67959976196289, 36.9099006652832</t>
  </si>
  <si>
    <t>OINZ</t>
  </si>
  <si>
    <t>Dasht-e Naz Airport</t>
  </si>
  <si>
    <t>Sari</t>
  </si>
  <si>
    <t>53.193599700899995, 36.635799408</t>
  </si>
  <si>
    <t>OISF</t>
  </si>
  <si>
    <t>Fasa Airport</t>
  </si>
  <si>
    <t>Fasa</t>
  </si>
  <si>
    <t>FAZ</t>
  </si>
  <si>
    <t>53.72330093383789, 28.891799926757812</t>
  </si>
  <si>
    <t>OISJ</t>
  </si>
  <si>
    <t>Jahrom Airport</t>
  </si>
  <si>
    <t>Jahrom</t>
  </si>
  <si>
    <t>53.5791015625, 28.586700439499996</t>
  </si>
  <si>
    <t>OISL</t>
  </si>
  <si>
    <t>Lar Airport</t>
  </si>
  <si>
    <t>Lar</t>
  </si>
  <si>
    <t>LRR</t>
  </si>
  <si>
    <t>54.3833007812, 27.6746997833</t>
  </si>
  <si>
    <t>OISR</t>
  </si>
  <si>
    <t>Lamerd Airport</t>
  </si>
  <si>
    <t>Lamerd</t>
  </si>
  <si>
    <t>LFM</t>
  </si>
  <si>
    <t>53.18880081179999, 27.3726997375</t>
  </si>
  <si>
    <t>OISS</t>
  </si>
  <si>
    <t>Shiraz Shahid Dastghaib International Airport</t>
  </si>
  <si>
    <t>Shiraz</t>
  </si>
  <si>
    <t>SYZ</t>
  </si>
  <si>
    <t>52.589802, 29.5392</t>
  </si>
  <si>
    <t>OISY</t>
  </si>
  <si>
    <t>Yasouj Airport</t>
  </si>
  <si>
    <t>Yasouj</t>
  </si>
  <si>
    <t>YES</t>
  </si>
  <si>
    <t>51.545101165771, 30.700500488281</t>
  </si>
  <si>
    <t>OITK</t>
  </si>
  <si>
    <t>Khoy Airport</t>
  </si>
  <si>
    <t>Khoy</t>
  </si>
  <si>
    <t>KHY</t>
  </si>
  <si>
    <t>44.97359848022461, 38.4275016784668</t>
  </si>
  <si>
    <t>OITL</t>
  </si>
  <si>
    <t>Ardabil Airport</t>
  </si>
  <si>
    <t>IR-03</t>
  </si>
  <si>
    <t>Ardabil</t>
  </si>
  <si>
    <t>48.4244003296, 38.3256988525</t>
  </si>
  <si>
    <t>OITM</t>
  </si>
  <si>
    <t>Sahand Airport</t>
  </si>
  <si>
    <t>Maragheh</t>
  </si>
  <si>
    <t>46.127899169921875, 37.347999572753906</t>
  </si>
  <si>
    <t>OITP</t>
  </si>
  <si>
    <t>Parsabade Moghan Airport</t>
  </si>
  <si>
    <t>Parsabad</t>
  </si>
  <si>
    <t>PFQ</t>
  </si>
  <si>
    <t>47.881500244141, 39.60359954834</t>
  </si>
  <si>
    <t>OITR</t>
  </si>
  <si>
    <t>Urmia Airport</t>
  </si>
  <si>
    <t>Urmia</t>
  </si>
  <si>
    <t>45.0686988831, 37.6680984497</t>
  </si>
  <si>
    <t>OITT</t>
  </si>
  <si>
    <t>Tabriz International Airport</t>
  </si>
  <si>
    <t>Tabriz</t>
  </si>
  <si>
    <t>TBZ</t>
  </si>
  <si>
    <t>46.23500061035156, 38.1338996887207</t>
  </si>
  <si>
    <t>OITU</t>
  </si>
  <si>
    <t>Maku National Airport</t>
  </si>
  <si>
    <t>Showt</t>
  </si>
  <si>
    <t>IMQ</t>
  </si>
  <si>
    <t>44.43, 39.330002</t>
  </si>
  <si>
    <t>OITZ</t>
  </si>
  <si>
    <t>Zanjan Airport</t>
  </si>
  <si>
    <t>IR-11</t>
  </si>
  <si>
    <t>Zanjan</t>
  </si>
  <si>
    <t>48.3594017029, 36.7737007141</t>
  </si>
  <si>
    <t>OIYY</t>
  </si>
  <si>
    <t>Shahid Sadooghi Airport</t>
  </si>
  <si>
    <t>Yazd</t>
  </si>
  <si>
    <t>AZD</t>
  </si>
  <si>
    <t>54.2765007019, 31.9048995972</t>
  </si>
  <si>
    <t>OIZB</t>
  </si>
  <si>
    <t>Zabol Airport</t>
  </si>
  <si>
    <t>61.54389953613281, 31.09830093383789</t>
  </si>
  <si>
    <t>OIZC</t>
  </si>
  <si>
    <t>Konarak Airport</t>
  </si>
  <si>
    <t>Chabahar</t>
  </si>
  <si>
    <t>ZBR</t>
  </si>
  <si>
    <t>60.3820991516, 25.443300247199996</t>
  </si>
  <si>
    <t>OIZH</t>
  </si>
  <si>
    <t>Zahedan International Airport</t>
  </si>
  <si>
    <t>Zahedan</t>
  </si>
  <si>
    <t>ZAH</t>
  </si>
  <si>
    <t>60.90620040893555, 29.47570037841797</t>
  </si>
  <si>
    <t>OIZI</t>
  </si>
  <si>
    <t>Iran Shahr Airport</t>
  </si>
  <si>
    <t>Iranshahr</t>
  </si>
  <si>
    <t>IHR</t>
  </si>
  <si>
    <t>60.7200012207, 27.2360992432</t>
  </si>
  <si>
    <t>OIZJ</t>
  </si>
  <si>
    <t>Jask Airport</t>
  </si>
  <si>
    <t>Jask</t>
  </si>
  <si>
    <t>JSK</t>
  </si>
  <si>
    <t>57.799301, 25.653601</t>
  </si>
  <si>
    <t>OJAI</t>
  </si>
  <si>
    <t>Queen Alia International Airport</t>
  </si>
  <si>
    <t>Amman</t>
  </si>
  <si>
    <t>AMM</t>
  </si>
  <si>
    <t>35.9931983948, 31.7226009369</t>
  </si>
  <si>
    <t>OJAM</t>
  </si>
  <si>
    <t>Amman-Marka International Airport</t>
  </si>
  <si>
    <t>35.991600036621094, 31.972700119018555</t>
  </si>
  <si>
    <t>OJAQ</t>
  </si>
  <si>
    <t>Aqaba King Hussein International Airport</t>
  </si>
  <si>
    <t>Aqaba</t>
  </si>
  <si>
    <t>AQJ</t>
  </si>
  <si>
    <t>35.01810073852539, 29.611600875854492</t>
  </si>
  <si>
    <t>OJJR</t>
  </si>
  <si>
    <t>Jerusalem Airport</t>
  </si>
  <si>
    <t>PS-JEM</t>
  </si>
  <si>
    <t>LLJR</t>
  </si>
  <si>
    <t>35.2192, 31.8647</t>
  </si>
  <si>
    <t>OJMF</t>
  </si>
  <si>
    <t>King Hussein Air College</t>
  </si>
  <si>
    <t>Mafraq</t>
  </si>
  <si>
    <t>OMF</t>
  </si>
  <si>
    <t>36.259201, 32.3564</t>
  </si>
  <si>
    <t>OK03</t>
  </si>
  <si>
    <t>Downtown Airpark</t>
  </si>
  <si>
    <t>DWN</t>
  </si>
  <si>
    <t>-97.532989, 35.449183</t>
  </si>
  <si>
    <t>OKAJ</t>
  </si>
  <si>
    <t>Ahmed Al Jaber Air Base</t>
  </si>
  <si>
    <t>Ahmed Al Jaber AB</t>
  </si>
  <si>
    <t>XIJ</t>
  </si>
  <si>
    <t>47.791900634799994, 28.9347991943</t>
  </si>
  <si>
    <t>OKBK</t>
  </si>
  <si>
    <t>Kuwait International Airport</t>
  </si>
  <si>
    <t>KW-FA</t>
  </si>
  <si>
    <t>Kuwait City</t>
  </si>
  <si>
    <t>47.96889877319336, 29.226600646972656</t>
  </si>
  <si>
    <t>Okao Airport</t>
  </si>
  <si>
    <t>Okao</t>
  </si>
  <si>
    <t>AYOF</t>
  </si>
  <si>
    <t>OKO</t>
  </si>
  <si>
    <t>141.032777778, -5.55666666667</t>
  </si>
  <si>
    <t>OLBA</t>
  </si>
  <si>
    <t>Beirut Rafic Hariri International Airport</t>
  </si>
  <si>
    <t>LB</t>
  </si>
  <si>
    <t>LB-JL</t>
  </si>
  <si>
    <t>Beirut</t>
  </si>
  <si>
    <t>BEY</t>
  </si>
  <si>
    <t>35.488399505615234, 33.820899963378906</t>
  </si>
  <si>
    <t>OLKA</t>
  </si>
  <si>
    <t>Rene Mouawad Air Base</t>
  </si>
  <si>
    <t>LB-AS</t>
  </si>
  <si>
    <t>KYE</t>
  </si>
  <si>
    <t>36.01129913330078, 34.589298248291016</t>
  </si>
  <si>
    <t>OLQ</t>
  </si>
  <si>
    <t>Olsobip Airport</t>
  </si>
  <si>
    <t>Olsobip</t>
  </si>
  <si>
    <t>AYOV</t>
  </si>
  <si>
    <t>141.515277778, -5.3897222222200005</t>
  </si>
  <si>
    <t>OM-0001</t>
  </si>
  <si>
    <t>Dibba Airport</t>
  </si>
  <si>
    <t>OM-MU</t>
  </si>
  <si>
    <t>Dibba Al-Baya</t>
  </si>
  <si>
    <t>BYB</t>
  </si>
  <si>
    <t>56.2444000244, 25.6142292023</t>
  </si>
  <si>
    <t>OM-0002</t>
  </si>
  <si>
    <t>Adam Airport</t>
  </si>
  <si>
    <t>OM-DA</t>
  </si>
  <si>
    <t>Adam</t>
  </si>
  <si>
    <t>AOM</t>
  </si>
  <si>
    <t>57.3838888889, 22.4919444444</t>
  </si>
  <si>
    <t>OM-0003</t>
  </si>
  <si>
    <t>Duqm International Airport</t>
  </si>
  <si>
    <t>Duqm</t>
  </si>
  <si>
    <t>OODQ</t>
  </si>
  <si>
    <t>DQM</t>
  </si>
  <si>
    <t>57.634167, 19.501944</t>
  </si>
  <si>
    <t>OM-0004</t>
  </si>
  <si>
    <t>Rustaq Airport</t>
  </si>
  <si>
    <t>OM-BA</t>
  </si>
  <si>
    <t>Al Masna'ah</t>
  </si>
  <si>
    <t>OORQ</t>
  </si>
  <si>
    <t>MNH</t>
  </si>
  <si>
    <t>57.4875, 23.640556</t>
  </si>
  <si>
    <t>OM-MA</t>
  </si>
  <si>
    <t>Muscat</t>
  </si>
  <si>
    <t>OMAA</t>
  </si>
  <si>
    <t>Abu Dhabi International Airport</t>
  </si>
  <si>
    <t>54.651100158691406, 24.433000564575195</t>
  </si>
  <si>
    <t>OMAD</t>
  </si>
  <si>
    <t>Bateen Airport</t>
  </si>
  <si>
    <t>AZI</t>
  </si>
  <si>
    <t>54.458099365234375, 24.428300857543945</t>
  </si>
  <si>
    <t>OMAL</t>
  </si>
  <si>
    <t>Al Ain International Airport</t>
  </si>
  <si>
    <t>Al Ain</t>
  </si>
  <si>
    <t>AAN</t>
  </si>
  <si>
    <t>55.60919952392578, 24.261699676513672</t>
  </si>
  <si>
    <t>OMAM</t>
  </si>
  <si>
    <t>Al Dhafra Air Base</t>
  </si>
  <si>
    <t>DHF</t>
  </si>
  <si>
    <t>54.547698974599996, 24.248199462900004</t>
  </si>
  <si>
    <t>OMBY</t>
  </si>
  <si>
    <t>Sir Bani Yas Airport</t>
  </si>
  <si>
    <t>XSB</t>
  </si>
  <si>
    <t>52.580278, 24.283611</t>
  </si>
  <si>
    <t>OMDB</t>
  </si>
  <si>
    <t>Dubai International Airport</t>
  </si>
  <si>
    <t>DXB</t>
  </si>
  <si>
    <t>55.3643989563, 25.2527999878</t>
  </si>
  <si>
    <t>OMDM</t>
  </si>
  <si>
    <t>Al Minhad Air Base</t>
  </si>
  <si>
    <t>NHD</t>
  </si>
  <si>
    <t>55.3661994934, 25.0268001556</t>
  </si>
  <si>
    <t>OMDW</t>
  </si>
  <si>
    <t>Al Maktoum International Airport</t>
  </si>
  <si>
    <t>DWC</t>
  </si>
  <si>
    <t>55.161389, 24.896356</t>
  </si>
  <si>
    <t>OMFJ</t>
  </si>
  <si>
    <t>Fujairah International Airport</t>
  </si>
  <si>
    <t>AE-FU</t>
  </si>
  <si>
    <t>FJR</t>
  </si>
  <si>
    <t>56.32400131225586, 25.112199783325195</t>
  </si>
  <si>
    <t>OML</t>
  </si>
  <si>
    <t>Omkalai Airport</t>
  </si>
  <si>
    <t>Omkalai</t>
  </si>
  <si>
    <t>144.96, -6.179</t>
  </si>
  <si>
    <t>Osmanabad Airport</t>
  </si>
  <si>
    <t>Osmanabad</t>
  </si>
  <si>
    <t>76.0574, 18.281</t>
  </si>
  <si>
    <t>OMRK</t>
  </si>
  <si>
    <t>Ras Al Khaimah International Airport</t>
  </si>
  <si>
    <t>AE-RK</t>
  </si>
  <si>
    <t>Ras Al Khaimah</t>
  </si>
  <si>
    <t>RKT</t>
  </si>
  <si>
    <t>55.93880081176758, 25.613500595092773</t>
  </si>
  <si>
    <t>OMSJ</t>
  </si>
  <si>
    <t>Sharjah International Airport</t>
  </si>
  <si>
    <t>AE-SH</t>
  </si>
  <si>
    <t>Sharjah</t>
  </si>
  <si>
    <t>SHJ</t>
  </si>
  <si>
    <t>55.5172004699707, 25.32859992980957</t>
  </si>
  <si>
    <t>OMY</t>
  </si>
  <si>
    <t>Preah Vinhear Airport</t>
  </si>
  <si>
    <t>KH-13</t>
  </si>
  <si>
    <t>Tbeng Meanchey</t>
  </si>
  <si>
    <t>104.97173, 13.7597</t>
  </si>
  <si>
    <t>ONB</t>
  </si>
  <si>
    <t>Ononge Airport</t>
  </si>
  <si>
    <t>Onange Mission</t>
  </si>
  <si>
    <t>AYQQ</t>
  </si>
  <si>
    <t>ONG</t>
  </si>
  <si>
    <t>147.262416667, -8.67436111111</t>
  </si>
  <si>
    <t>OM-ZU</t>
  </si>
  <si>
    <t>OOBR</t>
  </si>
  <si>
    <t>Buraimi Airport</t>
  </si>
  <si>
    <t>OM-BU</t>
  </si>
  <si>
    <t>Buraimi</t>
  </si>
  <si>
    <t>RMB</t>
  </si>
  <si>
    <t>55.784722, 24.241111</t>
  </si>
  <si>
    <t>OOFD</t>
  </si>
  <si>
    <t>Fahud Airport</t>
  </si>
  <si>
    <t>OM-ZA</t>
  </si>
  <si>
    <t>Fahud</t>
  </si>
  <si>
    <t>FAU</t>
  </si>
  <si>
    <t>56.4841461182, 22.354759318</t>
  </si>
  <si>
    <t>OOGB</t>
  </si>
  <si>
    <t>Qarn Alam Airport</t>
  </si>
  <si>
    <t>Ghaba</t>
  </si>
  <si>
    <t>57.0499992371, 21.3829994202</t>
  </si>
  <si>
    <t>Hoonah</t>
  </si>
  <si>
    <t>OM-SH</t>
  </si>
  <si>
    <t>OOJA</t>
  </si>
  <si>
    <t>Ja'Aluni Airport</t>
  </si>
  <si>
    <t>JNJ</t>
  </si>
  <si>
    <t>57.3083, 19.4749</t>
  </si>
  <si>
    <t>OOKB</t>
  </si>
  <si>
    <t>Khasab Air Base</t>
  </si>
  <si>
    <t>Khasab</t>
  </si>
  <si>
    <t>KHS</t>
  </si>
  <si>
    <t>56.2406005859375, 26.17099952697754</t>
  </si>
  <si>
    <t>OOLK</t>
  </si>
  <si>
    <t>Lekhwair Airport</t>
  </si>
  <si>
    <t>LKW</t>
  </si>
  <si>
    <t>55.3733682632, 22.8049846844</t>
  </si>
  <si>
    <t>OOMA</t>
  </si>
  <si>
    <t>Masirah Air Base</t>
  </si>
  <si>
    <t>Masirah</t>
  </si>
  <si>
    <t>MSH</t>
  </si>
  <si>
    <t>58.890499114990234, 20.675399780273438</t>
  </si>
  <si>
    <t>OOMS</t>
  </si>
  <si>
    <t>Muscat International Airport</t>
  </si>
  <si>
    <t>58.284400939941406, 23.593299865722656</t>
  </si>
  <si>
    <t>OOMX</t>
  </si>
  <si>
    <t>Marmul Airport</t>
  </si>
  <si>
    <t>Marmul</t>
  </si>
  <si>
    <t>OMM</t>
  </si>
  <si>
    <t>55.182098388671875, 18.13599967956543</t>
  </si>
  <si>
    <t>OOSA</t>
  </si>
  <si>
    <t>Salalah Airport</t>
  </si>
  <si>
    <t>Salalah</t>
  </si>
  <si>
    <t>SLL</t>
  </si>
  <si>
    <t>54.09130096435547, 17.038700103759766</t>
  </si>
  <si>
    <t>OOSH</t>
  </si>
  <si>
    <t>Sohar Airport</t>
  </si>
  <si>
    <t>Sohar</t>
  </si>
  <si>
    <t>OHS</t>
  </si>
  <si>
    <t>56.62541, 24.38604</t>
  </si>
  <si>
    <t>OOSR</t>
  </si>
  <si>
    <t>Sur Airport</t>
  </si>
  <si>
    <t>Sur</t>
  </si>
  <si>
    <t>SUH</t>
  </si>
  <si>
    <t>59.483001708984375, 22.533000946044922</t>
  </si>
  <si>
    <t>OOTH</t>
  </si>
  <si>
    <t>Thumrait Air Base</t>
  </si>
  <si>
    <t>Thumrait</t>
  </si>
  <si>
    <t>TTH</t>
  </si>
  <si>
    <t>54.024600982666016, 17.666000366210938</t>
  </si>
  <si>
    <t>PK</t>
  </si>
  <si>
    <t>PK-SD</t>
  </si>
  <si>
    <t>PK-BA</t>
  </si>
  <si>
    <t>PK-PB</t>
  </si>
  <si>
    <t>OP17</t>
  </si>
  <si>
    <t>Dadu West Airport</t>
  </si>
  <si>
    <t>Dadu</t>
  </si>
  <si>
    <t>DDU</t>
  </si>
  <si>
    <t>67.6666030883789, 26.740800857543945</t>
  </si>
  <si>
    <t>PK-NW</t>
  </si>
  <si>
    <t>OPBG</t>
  </si>
  <si>
    <t>Bhagatanwala Airport</t>
  </si>
  <si>
    <t>Bhagatanwala</t>
  </si>
  <si>
    <t>BHW</t>
  </si>
  <si>
    <t>72.94840240479999, 32.056098938</t>
  </si>
  <si>
    <t>OPBN</t>
  </si>
  <si>
    <t>Bannu Airport</t>
  </si>
  <si>
    <t>Bannu</t>
  </si>
  <si>
    <t>BNP</t>
  </si>
  <si>
    <t>70.527901, 32.9729</t>
  </si>
  <si>
    <t>OPBR</t>
  </si>
  <si>
    <t>Bahawalnagar Airport</t>
  </si>
  <si>
    <t>Bahawalnagar</t>
  </si>
  <si>
    <t>WGB</t>
  </si>
  <si>
    <t>73.24909973144531, 29.946300506591797</t>
  </si>
  <si>
    <t>OPBW</t>
  </si>
  <si>
    <t>Bahawalpur Airport</t>
  </si>
  <si>
    <t>Bahawalpur</t>
  </si>
  <si>
    <t>BHV</t>
  </si>
  <si>
    <t>71.71800231933594, 29.348100662231445</t>
  </si>
  <si>
    <t>OPCH</t>
  </si>
  <si>
    <t>Chitral Airport</t>
  </si>
  <si>
    <t>Chitral</t>
  </si>
  <si>
    <t>CJL</t>
  </si>
  <si>
    <t>71.80059814453125, 35.886600494384766</t>
  </si>
  <si>
    <t>OPCL</t>
  </si>
  <si>
    <t>Chilas Airport</t>
  </si>
  <si>
    <t>PK-NA</t>
  </si>
  <si>
    <t>Chilas</t>
  </si>
  <si>
    <t>74.081703186, 35.426700592</t>
  </si>
  <si>
    <t>OPDB</t>
  </si>
  <si>
    <t>Dalbandin Airport</t>
  </si>
  <si>
    <t>Dalbandin</t>
  </si>
  <si>
    <t>DBA</t>
  </si>
  <si>
    <t>64.3998031616, 28.878299713100002</t>
  </si>
  <si>
    <t>OPDD</t>
  </si>
  <si>
    <t>Dadu Airport</t>
  </si>
  <si>
    <t>67.67459869380001, 26.5545005798</t>
  </si>
  <si>
    <t>OPDG</t>
  </si>
  <si>
    <t>Dera Ghazi Khan Airport</t>
  </si>
  <si>
    <t>Dera Ghazi Khan</t>
  </si>
  <si>
    <t>DEA</t>
  </si>
  <si>
    <t>70.48590087890625, 29.961000442504883</t>
  </si>
  <si>
    <t>OPDI</t>
  </si>
  <si>
    <t>Dera Ismael Khan Airport</t>
  </si>
  <si>
    <t>Dera Ismael Khan</t>
  </si>
  <si>
    <t>DSK</t>
  </si>
  <si>
    <t>70.89659881591797, 31.909400939941406</t>
  </si>
  <si>
    <t>OPFA</t>
  </si>
  <si>
    <t>Faisalabad International Airport</t>
  </si>
  <si>
    <t>Faisalabad</t>
  </si>
  <si>
    <t>LYP</t>
  </si>
  <si>
    <t>72.99479675292969, 31.364999771118164</t>
  </si>
  <si>
    <t>OPGD</t>
  </si>
  <si>
    <t>Gwadar International Airport</t>
  </si>
  <si>
    <t>Gwadar</t>
  </si>
  <si>
    <t>GWD</t>
  </si>
  <si>
    <t>62.329498291015625, 25.233299255371094</t>
  </si>
  <si>
    <t>OPGT</t>
  </si>
  <si>
    <t>Gilgit Airport</t>
  </si>
  <si>
    <t>Gilgit</t>
  </si>
  <si>
    <t>74.33360290527344, 35.918800354003906</t>
  </si>
  <si>
    <t>OPIS</t>
  </si>
  <si>
    <t>Islamabad International Airport</t>
  </si>
  <si>
    <t>Islamabad</t>
  </si>
  <si>
    <t>72.82566, 33.549</t>
  </si>
  <si>
    <t>OPJA</t>
  </si>
  <si>
    <t>Shahbaz Air Base</t>
  </si>
  <si>
    <t>Jacobabad</t>
  </si>
  <si>
    <t>68.44969940185547, 28.28420066833496</t>
  </si>
  <si>
    <t>OPJI</t>
  </si>
  <si>
    <t>Jiwani Airport</t>
  </si>
  <si>
    <t>Jiwani</t>
  </si>
  <si>
    <t>JIW</t>
  </si>
  <si>
    <t>61.8054008484, 25.067800521900004</t>
  </si>
  <si>
    <t>OPKC</t>
  </si>
  <si>
    <t>Jinnah International Airport</t>
  </si>
  <si>
    <t>Karachi</t>
  </si>
  <si>
    <t>KHI</t>
  </si>
  <si>
    <t>67.160797, 24.9065</t>
  </si>
  <si>
    <t>OPKD</t>
  </si>
  <si>
    <t>Hyderabad Airport</t>
  </si>
  <si>
    <t>Hyderabad</t>
  </si>
  <si>
    <t>68.366096, 25.3181</t>
  </si>
  <si>
    <t>OPKH</t>
  </si>
  <si>
    <t>Khuzdar Airport</t>
  </si>
  <si>
    <t>Khuzdar</t>
  </si>
  <si>
    <t>KDD</t>
  </si>
  <si>
    <t>66.6473007202, 27.790599823</t>
  </si>
  <si>
    <t>OPKL</t>
  </si>
  <si>
    <t>Kalat Airport</t>
  </si>
  <si>
    <t>Kalat</t>
  </si>
  <si>
    <t>KBH</t>
  </si>
  <si>
    <t>66.51667022705078, 29.133333206176758</t>
  </si>
  <si>
    <t>OPKT</t>
  </si>
  <si>
    <t>Kohat Airport</t>
  </si>
  <si>
    <t>Kohat</t>
  </si>
  <si>
    <t>OHT</t>
  </si>
  <si>
    <t>71.4400024414, 33.5699996948</t>
  </si>
  <si>
    <t>OPLA</t>
  </si>
  <si>
    <t>Alama Iqbal International Airport</t>
  </si>
  <si>
    <t>Lahore</t>
  </si>
  <si>
    <t>LHE</t>
  </si>
  <si>
    <t>74.40360260009766, 31.5216007232666</t>
  </si>
  <si>
    <t>OPLL</t>
  </si>
  <si>
    <t>Loralai Airport</t>
  </si>
  <si>
    <t>Loralai</t>
  </si>
  <si>
    <t>68.6135025024414, 30.355499267578125</t>
  </si>
  <si>
    <t>OPMA</t>
  </si>
  <si>
    <t>Mangla Airport</t>
  </si>
  <si>
    <t>Mangla</t>
  </si>
  <si>
    <t>XJM</t>
  </si>
  <si>
    <t>73.63839721679688, 33.05009841918945</t>
  </si>
  <si>
    <t>OPMF</t>
  </si>
  <si>
    <t>Muzaffarabad Airport</t>
  </si>
  <si>
    <t>PK-JK</t>
  </si>
  <si>
    <t>Muzaffarabad</t>
  </si>
  <si>
    <t>MFG</t>
  </si>
  <si>
    <t>73.50859832763672, 34.3390007019043</t>
  </si>
  <si>
    <t>OPMI</t>
  </si>
  <si>
    <t>Mianwali Air Base</t>
  </si>
  <si>
    <t>Mianwali</t>
  </si>
  <si>
    <t>MWD</t>
  </si>
  <si>
    <t>71.5707015991211, 32.5630989074707</t>
  </si>
  <si>
    <t>OPMJ</t>
  </si>
  <si>
    <t>Moenjodaro Airport</t>
  </si>
  <si>
    <t>Moenjodaro</t>
  </si>
  <si>
    <t>68.14309692382812, 27.3351993560791</t>
  </si>
  <si>
    <t>Mirpur Khas</t>
  </si>
  <si>
    <t>PK-TA</t>
  </si>
  <si>
    <t>OPMP</t>
  </si>
  <si>
    <t>Sindhri Tharparkar Airport</t>
  </si>
  <si>
    <t>Sindhri</t>
  </si>
  <si>
    <t>MPD</t>
  </si>
  <si>
    <t>69.07279968261719, 25.68280029296875</t>
  </si>
  <si>
    <t>OPMS</t>
  </si>
  <si>
    <t>Minhas Air Base</t>
  </si>
  <si>
    <t>Kamra</t>
  </si>
  <si>
    <t>ATG</t>
  </si>
  <si>
    <t>72.4009017944, 33.8690986633</t>
  </si>
  <si>
    <t>OPMT</t>
  </si>
  <si>
    <t>Multan International Airport</t>
  </si>
  <si>
    <t>Multan</t>
  </si>
  <si>
    <t>MUX</t>
  </si>
  <si>
    <t>71.41909790039062, 30.20319938659668</t>
  </si>
  <si>
    <t>OPNH</t>
  </si>
  <si>
    <t>Shaheed Benazirabad Airport</t>
  </si>
  <si>
    <t>Nawabashah</t>
  </si>
  <si>
    <t>WNS</t>
  </si>
  <si>
    <t>68.390099, 26.2194</t>
  </si>
  <si>
    <t>OPNK</t>
  </si>
  <si>
    <t>Nushki Airport</t>
  </si>
  <si>
    <t>Nushki</t>
  </si>
  <si>
    <t>NHS</t>
  </si>
  <si>
    <t>66.02330017089844, 29.538999557495117</t>
  </si>
  <si>
    <t>OPOR</t>
  </si>
  <si>
    <t>Ormara Airport</t>
  </si>
  <si>
    <t>Ormara Raik</t>
  </si>
  <si>
    <t>ORW</t>
  </si>
  <si>
    <t>64.58599853519999, 25.274700164799995</t>
  </si>
  <si>
    <t>OPPC</t>
  </si>
  <si>
    <t>Parachinar Airport</t>
  </si>
  <si>
    <t>Parachinar</t>
  </si>
  <si>
    <t>PAJ</t>
  </si>
  <si>
    <t>70.0716018677, 33.902099609400004</t>
  </si>
  <si>
    <t>OPPG</t>
  </si>
  <si>
    <t>Panjgur Airport</t>
  </si>
  <si>
    <t>Panjgur</t>
  </si>
  <si>
    <t>PJG</t>
  </si>
  <si>
    <t>64.13249969482422, 26.954500198364258</t>
  </si>
  <si>
    <t>OPPI</t>
  </si>
  <si>
    <t>Pasni Airport</t>
  </si>
  <si>
    <t>Pasni</t>
  </si>
  <si>
    <t>PSI</t>
  </si>
  <si>
    <t>63.34510040283203, 25.29050064086914</t>
  </si>
  <si>
    <t>OPPS</t>
  </si>
  <si>
    <t>Peshawar International Airport</t>
  </si>
  <si>
    <t>Peshawar</t>
  </si>
  <si>
    <t>PEW</t>
  </si>
  <si>
    <t>71.51460266113281, 33.993900299072266</t>
  </si>
  <si>
    <t>OPQT</t>
  </si>
  <si>
    <t>Quetta International Airport</t>
  </si>
  <si>
    <t>Quetta</t>
  </si>
  <si>
    <t>UET</t>
  </si>
  <si>
    <t>66.93779754638672, 30.251399993896484</t>
  </si>
  <si>
    <t>OPRK</t>
  </si>
  <si>
    <t>Shaikh Zaid Airport</t>
  </si>
  <si>
    <t>Rahim Yar Khan</t>
  </si>
  <si>
    <t>RYK</t>
  </si>
  <si>
    <t>70.27960205078125, 28.383899688720703</t>
  </si>
  <si>
    <t>OPRT</t>
  </si>
  <si>
    <t>Rawalakot Airport</t>
  </si>
  <si>
    <t>Rawalakot</t>
  </si>
  <si>
    <t>73.79810333251953, 33.849700927734375</t>
  </si>
  <si>
    <t>OPSB</t>
  </si>
  <si>
    <t>Sibi Airport</t>
  </si>
  <si>
    <t>Sibi</t>
  </si>
  <si>
    <t>SBQ</t>
  </si>
  <si>
    <t>67.847900390625, 29.571199417114258</t>
  </si>
  <si>
    <t>OPSD</t>
  </si>
  <si>
    <t>Skardu Airport</t>
  </si>
  <si>
    <t>Skardu</t>
  </si>
  <si>
    <t>KDU</t>
  </si>
  <si>
    <t>75.53600311279297, 35.33549880981445</t>
  </si>
  <si>
    <t>OPSK</t>
  </si>
  <si>
    <t>Sukkur Airport</t>
  </si>
  <si>
    <t>SKZ</t>
  </si>
  <si>
    <t>68.79170227050781, 27.722000122070312</t>
  </si>
  <si>
    <t>OPSN</t>
  </si>
  <si>
    <t>Sehwan Sharif Airport</t>
  </si>
  <si>
    <t>Sehwan Sharif</t>
  </si>
  <si>
    <t>SYW</t>
  </si>
  <si>
    <t>67.71720123291016, 26.473100662231445</t>
  </si>
  <si>
    <t>OPSR</t>
  </si>
  <si>
    <t>Mushaf Air Base</t>
  </si>
  <si>
    <t>Sargodha</t>
  </si>
  <si>
    <t>72.66500091552734, 32.04859924316406</t>
  </si>
  <si>
    <t>OPSS</t>
  </si>
  <si>
    <t>Saidu Sharif Airport</t>
  </si>
  <si>
    <t>Saidu Sharif</t>
  </si>
  <si>
    <t>SDT</t>
  </si>
  <si>
    <t>72.35279846191406, 34.8135986328125</t>
  </si>
  <si>
    <t>OPST</t>
  </si>
  <si>
    <t>Sialkot Airport</t>
  </si>
  <si>
    <t>Sialkot</t>
  </si>
  <si>
    <t>74.3638916016, 32.5355567932</t>
  </si>
  <si>
    <t>OPSU</t>
  </si>
  <si>
    <t>Sui Airport</t>
  </si>
  <si>
    <t>Sui</t>
  </si>
  <si>
    <t>SUL</t>
  </si>
  <si>
    <t>69.1769027709961, 28.645099639892578</t>
  </si>
  <si>
    <t>OPSW</t>
  </si>
  <si>
    <t>Sahiwal Airport</t>
  </si>
  <si>
    <t>Sahiwal</t>
  </si>
  <si>
    <t>SWN</t>
  </si>
  <si>
    <t>72.39167022705078, 31.88944435119629</t>
  </si>
  <si>
    <t>OPTA</t>
  </si>
  <si>
    <t>Tarbela Dam Airport</t>
  </si>
  <si>
    <t>Tarbela</t>
  </si>
  <si>
    <t>TLB</t>
  </si>
  <si>
    <t>72.61139678960001, 33.9860992432</t>
  </si>
  <si>
    <t>OPTH</t>
  </si>
  <si>
    <t>Talhar Airport</t>
  </si>
  <si>
    <t>Badin</t>
  </si>
  <si>
    <t>68.8384017944336, 24.84149932861328</t>
  </si>
  <si>
    <t>OPTT</t>
  </si>
  <si>
    <t>Taftan Airport</t>
  </si>
  <si>
    <t>Taftan</t>
  </si>
  <si>
    <t>TFT</t>
  </si>
  <si>
    <t>61.595401763916016, 28.96419906616211</t>
  </si>
  <si>
    <t>OPTU</t>
  </si>
  <si>
    <t>Turbat International Airport</t>
  </si>
  <si>
    <t>Turbat</t>
  </si>
  <si>
    <t>TUK</t>
  </si>
  <si>
    <t>63.03020095825195, 25.986400604248047</t>
  </si>
  <si>
    <t>OPWN</t>
  </si>
  <si>
    <t>Wana Airport</t>
  </si>
  <si>
    <t>Waana</t>
  </si>
  <si>
    <t>WAF</t>
  </si>
  <si>
    <t>69.57039642333984, 32.3046989440918</t>
  </si>
  <si>
    <t>OPZB</t>
  </si>
  <si>
    <t>Zhob Airport</t>
  </si>
  <si>
    <t>Fort Sandeman</t>
  </si>
  <si>
    <t>PZH</t>
  </si>
  <si>
    <t>69.4636001586914, 31.358400344848633</t>
  </si>
  <si>
    <t>ORAA</t>
  </si>
  <si>
    <t>Al Asad Air Base</t>
  </si>
  <si>
    <t>IQA</t>
  </si>
  <si>
    <t>42.4412002563, 33.7855987549</t>
  </si>
  <si>
    <t>ORAT</t>
  </si>
  <si>
    <t>Al Taqaddum Air Base</t>
  </si>
  <si>
    <t>Al Habbaniyah</t>
  </si>
  <si>
    <t>TQD</t>
  </si>
  <si>
    <t>43.597099304199, 33.33810043335</t>
  </si>
  <si>
    <t>ORBB</t>
  </si>
  <si>
    <t>Bamarni Airport</t>
  </si>
  <si>
    <t>IQ-DA</t>
  </si>
  <si>
    <t>Bamarni</t>
  </si>
  <si>
    <t>43.2666015625, 37.09880065917969</t>
  </si>
  <si>
    <t>ORBI</t>
  </si>
  <si>
    <t>Baghdad International Airport</t>
  </si>
  <si>
    <t>Baghdad</t>
  </si>
  <si>
    <t>BGW</t>
  </si>
  <si>
    <t>44.2346000671, 33.262500762900004</t>
  </si>
  <si>
    <t>ORBM</t>
  </si>
  <si>
    <t>Mosul International Airport</t>
  </si>
  <si>
    <t>Mosul</t>
  </si>
  <si>
    <t>OSM</t>
  </si>
  <si>
    <t>43.1474, 36.305801</t>
  </si>
  <si>
    <t>IQ-AR</t>
  </si>
  <si>
    <t>ORER</t>
  </si>
  <si>
    <t>Erbil International Airport</t>
  </si>
  <si>
    <t>Arbil</t>
  </si>
  <si>
    <t>EBL</t>
  </si>
  <si>
    <t>43.963199615478516, 36.23759841918945</t>
  </si>
  <si>
    <t>ORKK</t>
  </si>
  <si>
    <t>Kirkuk Air Base</t>
  </si>
  <si>
    <t>Kirkuk</t>
  </si>
  <si>
    <t>KIK</t>
  </si>
  <si>
    <t>44.348899841308594, 35.46950149536133</t>
  </si>
  <si>
    <t>ORMM</t>
  </si>
  <si>
    <t>Basrah International Airport</t>
  </si>
  <si>
    <t>Basrah</t>
  </si>
  <si>
    <t>BSR</t>
  </si>
  <si>
    <t>47.66210174560547, 30.549100875854492</t>
  </si>
  <si>
    <t>ORNI</t>
  </si>
  <si>
    <t>Al Najaf International Airport</t>
  </si>
  <si>
    <t>Najaf</t>
  </si>
  <si>
    <t>NJF</t>
  </si>
  <si>
    <t>44.404317, 31.989853</t>
  </si>
  <si>
    <t>ORQW</t>
  </si>
  <si>
    <t>Qayyarah West Airport</t>
  </si>
  <si>
    <t>Qayyarah</t>
  </si>
  <si>
    <t>RQW</t>
  </si>
  <si>
    <t>43.125099182099994, 35.76720047</t>
  </si>
  <si>
    <t>ORSU</t>
  </si>
  <si>
    <t>Sulaymaniyah International Airport</t>
  </si>
  <si>
    <t>IQ-SW</t>
  </si>
  <si>
    <t>Sulaymaniyah</t>
  </si>
  <si>
    <t>ISU</t>
  </si>
  <si>
    <t>OSO</t>
  </si>
  <si>
    <t>45.316738128699996, 35.5617485046</t>
  </si>
  <si>
    <t>ORTL</t>
  </si>
  <si>
    <t>Ali Air Base</t>
  </si>
  <si>
    <t>Nasiriyah</t>
  </si>
  <si>
    <t>XNH</t>
  </si>
  <si>
    <t>46.090099, 30.935801</t>
  </si>
  <si>
    <t>SY</t>
  </si>
  <si>
    <t>SY-HL</t>
  </si>
  <si>
    <t>SY-DI</t>
  </si>
  <si>
    <t>SY-HI</t>
  </si>
  <si>
    <t>OSAP</t>
  </si>
  <si>
    <t>Aleppo International Airport</t>
  </si>
  <si>
    <t>Aleppo</t>
  </si>
  <si>
    <t>37.22439956665039, 36.18069839477539</t>
  </si>
  <si>
    <t>OSDI</t>
  </si>
  <si>
    <t>Damascus International Airport</t>
  </si>
  <si>
    <t>Damascus</t>
  </si>
  <si>
    <t>DAM</t>
  </si>
  <si>
    <t>36.51559829711914, 33.4114990234375</t>
  </si>
  <si>
    <t>OSDZ</t>
  </si>
  <si>
    <t>Deir ez-Zor Air Base</t>
  </si>
  <si>
    <t>SY-DY</t>
  </si>
  <si>
    <t>Deir ez-Zor</t>
  </si>
  <si>
    <t>40.175999, 35.2854</t>
  </si>
  <si>
    <t>OSE</t>
  </si>
  <si>
    <t>Omora Airport</t>
  </si>
  <si>
    <t>Omora</t>
  </si>
  <si>
    <t>AYOM</t>
  </si>
  <si>
    <t>147.080638889, -7.82777777778</t>
  </si>
  <si>
    <t>OSG</t>
  </si>
  <si>
    <t>Ossima Airport</t>
  </si>
  <si>
    <t>Ossima</t>
  </si>
  <si>
    <t>AYZS</t>
  </si>
  <si>
    <t>141.297305556, -2.91555555556</t>
  </si>
  <si>
    <t>OSKL</t>
  </si>
  <si>
    <t>Qamishli Airport</t>
  </si>
  <si>
    <t>SY-HA</t>
  </si>
  <si>
    <t>Qamishly</t>
  </si>
  <si>
    <t>KAC</t>
  </si>
  <si>
    <t>41.191399, 37.020599</t>
  </si>
  <si>
    <t>OSLK</t>
  </si>
  <si>
    <t>Bassel Al-Assad International Airport</t>
  </si>
  <si>
    <t>SY-LA</t>
  </si>
  <si>
    <t>Latakia</t>
  </si>
  <si>
    <t>LTK</t>
  </si>
  <si>
    <t>35.948699951171875, 35.401100158691406</t>
  </si>
  <si>
    <t>OSPR</t>
  </si>
  <si>
    <t>Palmyra Airport</t>
  </si>
  <si>
    <t>Tadmur</t>
  </si>
  <si>
    <t>38.316898, 34.5574</t>
  </si>
  <si>
    <t>OTBD</t>
  </si>
  <si>
    <t>Doha International Airport</t>
  </si>
  <si>
    <t>QA</t>
  </si>
  <si>
    <t>QA-DA</t>
  </si>
  <si>
    <t>Doha</t>
  </si>
  <si>
    <t>DIA</t>
  </si>
  <si>
    <t>51.565102, 25.261101</t>
  </si>
  <si>
    <t>OTBH</t>
  </si>
  <si>
    <t>Al Udeid Air Base</t>
  </si>
  <si>
    <t>QA-RA</t>
  </si>
  <si>
    <t>Ar Rayyan</t>
  </si>
  <si>
    <t>XJD</t>
  </si>
  <si>
    <t>51.3149986267, 25.1173000336</t>
  </si>
  <si>
    <t>OTHH</t>
  </si>
  <si>
    <t>Hamad International Airport</t>
  </si>
  <si>
    <t>DOH</t>
  </si>
  <si>
    <t>51.608056, 25.273056</t>
  </si>
  <si>
    <t>OTT</t>
  </si>
  <si>
    <t>Andre Maggi Airport</t>
  </si>
  <si>
    <t>-58.581944, -9.898611</t>
  </si>
  <si>
    <t>OTY</t>
  </si>
  <si>
    <t>Oria Airport</t>
  </si>
  <si>
    <t>Oria</t>
  </si>
  <si>
    <t>ORIA</t>
  </si>
  <si>
    <t>155.771022, -6.577613</t>
  </si>
  <si>
    <t>Oum Hadjer Airport</t>
  </si>
  <si>
    <t>Oum Hadjer</t>
  </si>
  <si>
    <t>19.710256, 13.278244</t>
  </si>
  <si>
    <t>OXO</t>
  </si>
  <si>
    <t>Orientos Airport</t>
  </si>
  <si>
    <t>Orientos</t>
  </si>
  <si>
    <t>141.5361, -28.0598</t>
  </si>
  <si>
    <t>YE</t>
  </si>
  <si>
    <t>YE-HD</t>
  </si>
  <si>
    <t>OYAA</t>
  </si>
  <si>
    <t>Aden International Airport</t>
  </si>
  <si>
    <t>YE-AD</t>
  </si>
  <si>
    <t>Aden</t>
  </si>
  <si>
    <t>ADE</t>
  </si>
  <si>
    <t>45.02880096435547, 12.829500198364258</t>
  </si>
  <si>
    <t>OYAB</t>
  </si>
  <si>
    <t>Abbse Airport</t>
  </si>
  <si>
    <t>YE-SN</t>
  </si>
  <si>
    <t>Abbse</t>
  </si>
  <si>
    <t>EAB</t>
  </si>
  <si>
    <t>43.176667, 16.010833</t>
  </si>
  <si>
    <t>OYAT</t>
  </si>
  <si>
    <t>Ataq Airport</t>
  </si>
  <si>
    <t>YE-AB</t>
  </si>
  <si>
    <t>AXK</t>
  </si>
  <si>
    <t>46.82619857788086, 14.551300048828125</t>
  </si>
  <si>
    <t>OYBI</t>
  </si>
  <si>
    <t>Al-Bayda Airport</t>
  </si>
  <si>
    <t>YE-BA</t>
  </si>
  <si>
    <t>Al-Bayda</t>
  </si>
  <si>
    <t>BYD</t>
  </si>
  <si>
    <t>45.441079, 14.105974</t>
  </si>
  <si>
    <t>OYBN</t>
  </si>
  <si>
    <t>Beihan Airport</t>
  </si>
  <si>
    <t>BHN</t>
  </si>
  <si>
    <t>45.72010040283203, 14.781999588012695</t>
  </si>
  <si>
    <t>OYBQ</t>
  </si>
  <si>
    <t>Al-Bough Airport</t>
  </si>
  <si>
    <t>YE-SD</t>
  </si>
  <si>
    <t>Al-Bough</t>
  </si>
  <si>
    <t>BUK</t>
  </si>
  <si>
    <t>44.621700286899994, 17.3467006683</t>
  </si>
  <si>
    <t>OYGD</t>
  </si>
  <si>
    <t>Al Ghaidah International Airport</t>
  </si>
  <si>
    <t>YE-MR</t>
  </si>
  <si>
    <t>AAY</t>
  </si>
  <si>
    <t>52.17499923706055, 16.191699981689453</t>
  </si>
  <si>
    <t>OYHD</t>
  </si>
  <si>
    <t>Hodeidah International Airport</t>
  </si>
  <si>
    <t>YE-HU</t>
  </si>
  <si>
    <t>Hodeida</t>
  </si>
  <si>
    <t>42.97629928588867, 14.753000259399414</t>
  </si>
  <si>
    <t>OYKM</t>
  </si>
  <si>
    <t>Kamaran Airport</t>
  </si>
  <si>
    <t>Kamaran</t>
  </si>
  <si>
    <t>KAM</t>
  </si>
  <si>
    <t>42.6049995422, 15.3633003235</t>
  </si>
  <si>
    <t>OYMB</t>
  </si>
  <si>
    <t>Mareb Airport</t>
  </si>
  <si>
    <t>YE-MA</t>
  </si>
  <si>
    <t>Mareb</t>
  </si>
  <si>
    <t>MYN</t>
  </si>
  <si>
    <t>45.326900482177734, 15.469200134277344</t>
  </si>
  <si>
    <t>OYMS</t>
  </si>
  <si>
    <t>Mukeiras Airport</t>
  </si>
  <si>
    <t>Mukayras</t>
  </si>
  <si>
    <t>UKR</t>
  </si>
  <si>
    <t>45.657, 13.9368</t>
  </si>
  <si>
    <t>OYQN</t>
  </si>
  <si>
    <t>Qishn Airport</t>
  </si>
  <si>
    <t>Qishn</t>
  </si>
  <si>
    <t>IHN</t>
  </si>
  <si>
    <t>51.682999, 15.417</t>
  </si>
  <si>
    <t>OYRN</t>
  </si>
  <si>
    <t>Riyan Mukalla International Airport</t>
  </si>
  <si>
    <t>Riyan</t>
  </si>
  <si>
    <t>RIY</t>
  </si>
  <si>
    <t>49.375, 14.6626</t>
  </si>
  <si>
    <t>OYSH</t>
  </si>
  <si>
    <t>Sadah Airport</t>
  </si>
  <si>
    <t>Sadah</t>
  </si>
  <si>
    <t>SYE</t>
  </si>
  <si>
    <t>43.733002, 16.966999</t>
  </si>
  <si>
    <t>OYSN</t>
  </si>
  <si>
    <t>Sana'a International Airport</t>
  </si>
  <si>
    <t>Sana'a</t>
  </si>
  <si>
    <t>44.21969985961914, 15.476300239562988</t>
  </si>
  <si>
    <t>OYSQ</t>
  </si>
  <si>
    <t>Socotra International Airport</t>
  </si>
  <si>
    <t>Socotra Islands</t>
  </si>
  <si>
    <t>53.905799865722656, 12.63070011138916</t>
  </si>
  <si>
    <t>OYSY</t>
  </si>
  <si>
    <t>Sayun International Airport</t>
  </si>
  <si>
    <t>Sayun</t>
  </si>
  <si>
    <t>48.78829956049999, 15.9660997391</t>
  </si>
  <si>
    <t>OYTZ</t>
  </si>
  <si>
    <t>Ta'izz International Airport</t>
  </si>
  <si>
    <t>YE-TA</t>
  </si>
  <si>
    <t>Ta'izz</t>
  </si>
  <si>
    <t>44.139099121099996, 13.6859998703</t>
  </si>
  <si>
    <t>PA-0001</t>
  </si>
  <si>
    <t>Achutupo Airport</t>
  </si>
  <si>
    <t>Achutupo</t>
  </si>
  <si>
    <t>-77.96520233150001, 8.43165969849</t>
  </si>
  <si>
    <t>PA-0003</t>
  </si>
  <si>
    <t>Alligandi Airport</t>
  </si>
  <si>
    <t>Alligandi</t>
  </si>
  <si>
    <t>AIL</t>
  </si>
  <si>
    <t>-78.0236, 9.2226</t>
  </si>
  <si>
    <t>PA-0004</t>
  </si>
  <si>
    <t>Carti Airport</t>
  </si>
  <si>
    <t>Carti</t>
  </si>
  <si>
    <t>CTE</t>
  </si>
  <si>
    <t>-79.101600647, 9.31346988678</t>
  </si>
  <si>
    <t>Mandinga Airport</t>
  </si>
  <si>
    <t>PA-0011</t>
  </si>
  <si>
    <t>Mulatupo Airport</t>
  </si>
  <si>
    <t>Mulatupo</t>
  </si>
  <si>
    <t>-77.7331, 8.9453</t>
  </si>
  <si>
    <t>PA-0013</t>
  </si>
  <si>
    <t>PYC</t>
  </si>
  <si>
    <t>-78.235874176, 9.305184161299998</t>
  </si>
  <si>
    <t>PA-0017</t>
  </si>
  <si>
    <t>San Miguel Airport</t>
  </si>
  <si>
    <t>Isla del Rey</t>
  </si>
  <si>
    <t>NMG</t>
  </si>
  <si>
    <t>-78.9339, 8.4566</t>
  </si>
  <si>
    <t>Tupile Airport</t>
  </si>
  <si>
    <t>PA-0022</t>
  </si>
  <si>
    <t>Yaviza Airport</t>
  </si>
  <si>
    <t>Yaviza</t>
  </si>
  <si>
    <t>PYV</t>
  </si>
  <si>
    <t>-77.687, 8.1528</t>
  </si>
  <si>
    <t>PA-AML</t>
  </si>
  <si>
    <t>Puerto Armuelles Airport</t>
  </si>
  <si>
    <t>Puerto Armuelles</t>
  </si>
  <si>
    <t>AML</t>
  </si>
  <si>
    <t>-82.864898681641, 8.2680597305298</t>
  </si>
  <si>
    <t>PA-BFQ</t>
  </si>
  <si>
    <t>BFQ</t>
  </si>
  <si>
    <t>-78.19999694824219, 7.583000183105469</t>
  </si>
  <si>
    <t>PA-ELE</t>
  </si>
  <si>
    <t>EL Real Airport</t>
  </si>
  <si>
    <t>-77.7252, 8.1072</t>
  </si>
  <si>
    <t>Miraflores Airport</t>
  </si>
  <si>
    <t>Miraflores</t>
  </si>
  <si>
    <t>PA-OTD</t>
  </si>
  <si>
    <t>Contadora Airport</t>
  </si>
  <si>
    <t>Contadora Island</t>
  </si>
  <si>
    <t>OTD</t>
  </si>
  <si>
    <t>-79.034698486328, 8.6287603378296</t>
  </si>
  <si>
    <t>PA-SAX</t>
  </si>
  <si>
    <t>Sambu Airport</t>
  </si>
  <si>
    <t>-78.19999694824219, 8.017000198364258</t>
  </si>
  <si>
    <t>PAAK</t>
  </si>
  <si>
    <t>Atka Airport</t>
  </si>
  <si>
    <t>Atka</t>
  </si>
  <si>
    <t>AKB</t>
  </si>
  <si>
    <t>-174.2059937, 52.22029877</t>
  </si>
  <si>
    <t>PAAL</t>
  </si>
  <si>
    <t>Port Moller Airport</t>
  </si>
  <si>
    <t>Cold Bay</t>
  </si>
  <si>
    <t>1AK3</t>
  </si>
  <si>
    <t>-160.561004639, 56.0060005188</t>
  </si>
  <si>
    <t>PAAP</t>
  </si>
  <si>
    <t>Port Alexander Seaplane Base</t>
  </si>
  <si>
    <t>Port Alexander</t>
  </si>
  <si>
    <t>-134.647994995, 56.246799469</t>
  </si>
  <si>
    <t>PAAQ</t>
  </si>
  <si>
    <t>Warren "Bud" Woods Palmer Municipal Airport</t>
  </si>
  <si>
    <t>PAQ</t>
  </si>
  <si>
    <t>-149.08901, 61.594898</t>
  </si>
  <si>
    <t>PAAT</t>
  </si>
  <si>
    <t>Casco Cove Coast Guard Station</t>
  </si>
  <si>
    <t>ATU</t>
  </si>
  <si>
    <t>173.179992676, 52.8283996582</t>
  </si>
  <si>
    <t>PABA</t>
  </si>
  <si>
    <t>Barter Island LRRS Airport</t>
  </si>
  <si>
    <t>Barter Island Lrrs</t>
  </si>
  <si>
    <t>BTI</t>
  </si>
  <si>
    <t>-143.582000732, 70.1340026855</t>
  </si>
  <si>
    <t>PABE</t>
  </si>
  <si>
    <t>Bethel Airport</t>
  </si>
  <si>
    <t>BET</t>
  </si>
  <si>
    <t>-161.8379974, 60.77980042</t>
  </si>
  <si>
    <t>PABG</t>
  </si>
  <si>
    <t>Beluga Airport</t>
  </si>
  <si>
    <t>Beluga</t>
  </si>
  <si>
    <t>BLG</t>
  </si>
  <si>
    <t>-151.044006348, 61.1721992493</t>
  </si>
  <si>
    <t>PABI</t>
  </si>
  <si>
    <t>Allen Army Airfield</t>
  </si>
  <si>
    <t>Delta Junction Ft Greely</t>
  </si>
  <si>
    <t>BIG</t>
  </si>
  <si>
    <t>-145.722000122, 63.9944992065</t>
  </si>
  <si>
    <t>PABL</t>
  </si>
  <si>
    <t>Buckland Airport</t>
  </si>
  <si>
    <t>Buckland</t>
  </si>
  <si>
    <t>BKC</t>
  </si>
  <si>
    <t>BVK</t>
  </si>
  <si>
    <t>-161.149002, 65.981598</t>
  </si>
  <si>
    <t>PABM</t>
  </si>
  <si>
    <t>Big Mountain Airport</t>
  </si>
  <si>
    <t>Big Mountain</t>
  </si>
  <si>
    <t>BMX</t>
  </si>
  <si>
    <t>37AK</t>
  </si>
  <si>
    <t>-155.259002686, 59.3611984253</t>
  </si>
  <si>
    <t>PABR</t>
  </si>
  <si>
    <t>Wiley Post Will Rogers Memorial Airport</t>
  </si>
  <si>
    <t>BRW</t>
  </si>
  <si>
    <t>-156.766008, 71.285402</t>
  </si>
  <si>
    <t>PABT</t>
  </si>
  <si>
    <t>Bettles Airport</t>
  </si>
  <si>
    <t>-151.529007, 66.91390228</t>
  </si>
  <si>
    <t>PACD</t>
  </si>
  <si>
    <t>Cold Bay Airport</t>
  </si>
  <si>
    <t>-162.72500610351562, 55.20610046386719</t>
  </si>
  <si>
    <t>PACE</t>
  </si>
  <si>
    <t>Central Airport</t>
  </si>
  <si>
    <t>Central</t>
  </si>
  <si>
    <t>CEM</t>
  </si>
  <si>
    <t>-144.7830048, 65.57379913</t>
  </si>
  <si>
    <t>PACI</t>
  </si>
  <si>
    <t>Chalkyitsik Airport</t>
  </si>
  <si>
    <t>Chalkyitsik</t>
  </si>
  <si>
    <t>CIK</t>
  </si>
  <si>
    <t>-143.740005493, 66.6449966431</t>
  </si>
  <si>
    <t>PACK</t>
  </si>
  <si>
    <t>Chefornak Airport</t>
  </si>
  <si>
    <t>Chefornak</t>
  </si>
  <si>
    <t>CYF</t>
  </si>
  <si>
    <t>-164.279167, 60.136667</t>
  </si>
  <si>
    <t>PACM</t>
  </si>
  <si>
    <t>Scammon Bay Airport</t>
  </si>
  <si>
    <t>Scammon Bay</t>
  </si>
  <si>
    <t>SCM</t>
  </si>
  <si>
    <t>-165.570999146, 61.845298767100005</t>
  </si>
  <si>
    <t>PACR</t>
  </si>
  <si>
    <t>Circle City /New/ Airport</t>
  </si>
  <si>
    <t>IRC</t>
  </si>
  <si>
    <t>CRC</t>
  </si>
  <si>
    <t>-144.076008, 65.830498</t>
  </si>
  <si>
    <t>PACV</t>
  </si>
  <si>
    <t>Merle K (Mudhole) Smith Airport</t>
  </si>
  <si>
    <t>-145.4779968, 60.4917984</t>
  </si>
  <si>
    <t>PACX</t>
  </si>
  <si>
    <t>Coldfoot Airport</t>
  </si>
  <si>
    <t>Coldfoot</t>
  </si>
  <si>
    <t>CXF</t>
  </si>
  <si>
    <t>-150.203994751, 67.25219726559999</t>
  </si>
  <si>
    <t>PACY</t>
  </si>
  <si>
    <t>Yakataga Airport</t>
  </si>
  <si>
    <t>Yakataga</t>
  </si>
  <si>
    <t>CYT</t>
  </si>
  <si>
    <t>0AA1</t>
  </si>
  <si>
    <t>-142.494541, 60.080974</t>
  </si>
  <si>
    <t>PACZ</t>
  </si>
  <si>
    <t>Cape Romanzof LRRS Airport</t>
  </si>
  <si>
    <t>Cape Romanzof</t>
  </si>
  <si>
    <t>CZF</t>
  </si>
  <si>
    <t>-166.0390015, 61.78030014</t>
  </si>
  <si>
    <t>PADE</t>
  </si>
  <si>
    <t>Deering Airport</t>
  </si>
  <si>
    <t>DRG</t>
  </si>
  <si>
    <t>DEE</t>
  </si>
  <si>
    <t>-162.766006, 66.069603</t>
  </si>
  <si>
    <t>PADG</t>
  </si>
  <si>
    <t>Red Dog Airport</t>
  </si>
  <si>
    <t>Red Dog</t>
  </si>
  <si>
    <t>-162.899002075, 68.03209686279999</t>
  </si>
  <si>
    <t>PADK</t>
  </si>
  <si>
    <t>Adak Airport</t>
  </si>
  <si>
    <t>Adak Island</t>
  </si>
  <si>
    <t>-176.64599609375, 51.87799835205078</t>
  </si>
  <si>
    <t>PADL</t>
  </si>
  <si>
    <t>Dillingham Airport</t>
  </si>
  <si>
    <t>DLG</t>
  </si>
  <si>
    <t>-158.5050049, 59.04470062</t>
  </si>
  <si>
    <t>PADM</t>
  </si>
  <si>
    <t>Marshall Don Hunter Sr Airport</t>
  </si>
  <si>
    <t>MLL</t>
  </si>
  <si>
    <t>-162.026000977, 61.8642997742</t>
  </si>
  <si>
    <t>PADQ</t>
  </si>
  <si>
    <t>Kodiak Airport</t>
  </si>
  <si>
    <t>ADQ</t>
  </si>
  <si>
    <t>-152.4940033, 57.75</t>
  </si>
  <si>
    <t>PADU</t>
  </si>
  <si>
    <t>Unalaska Airport</t>
  </si>
  <si>
    <t>Unalaska</t>
  </si>
  <si>
    <t>DUT</t>
  </si>
  <si>
    <t>-166.544006348, 53.900100708</t>
  </si>
  <si>
    <t>PADY</t>
  </si>
  <si>
    <t>Kongiganak Airport</t>
  </si>
  <si>
    <t>Kongiganak</t>
  </si>
  <si>
    <t>KKH</t>
  </si>
  <si>
    <t>DUY</t>
  </si>
  <si>
    <t>-162.880996704, 59.960800170899994</t>
  </si>
  <si>
    <t>PAED</t>
  </si>
  <si>
    <t>Elmendorf Air Force Base</t>
  </si>
  <si>
    <t>EDF</t>
  </si>
  <si>
    <t>-149.8070068359375, 61.250999450683594</t>
  </si>
  <si>
    <t>PAEE</t>
  </si>
  <si>
    <t>Eek Airport</t>
  </si>
  <si>
    <t>Eek</t>
  </si>
  <si>
    <t>EEK</t>
  </si>
  <si>
    <t>-162.0438843, 60.21367264</t>
  </si>
  <si>
    <t>PAEG</t>
  </si>
  <si>
    <t>Eagle Airport</t>
  </si>
  <si>
    <t>EAA</t>
  </si>
  <si>
    <t>-141.151001, 64.77639771</t>
  </si>
  <si>
    <t>PAEH</t>
  </si>
  <si>
    <t>Cape Newenham LRRS Airport</t>
  </si>
  <si>
    <t>Cape Newenham</t>
  </si>
  <si>
    <t>EHM</t>
  </si>
  <si>
    <t>-162.06300354, 58.646400451699996</t>
  </si>
  <si>
    <t>PAEI</t>
  </si>
  <si>
    <t>Eielson Air Force Base</t>
  </si>
  <si>
    <t>EIL</t>
  </si>
  <si>
    <t>-147.102005, 64.66570282</t>
  </si>
  <si>
    <t>PAEL</t>
  </si>
  <si>
    <t>Elfin Cove Seaplane Base</t>
  </si>
  <si>
    <t>Elfin Cove</t>
  </si>
  <si>
    <t>ELV</t>
  </si>
  <si>
    <t>-136.347000122, 58.195201873799995</t>
  </si>
  <si>
    <t>PAEM</t>
  </si>
  <si>
    <t>Emmonak Airport</t>
  </si>
  <si>
    <t>Emmonak</t>
  </si>
  <si>
    <t>EMK</t>
  </si>
  <si>
    <t>ENM</t>
  </si>
  <si>
    <t>-164.4909973, 62.78609848</t>
  </si>
  <si>
    <t>PAEN</t>
  </si>
  <si>
    <t>Kenai Municipal Airport</t>
  </si>
  <si>
    <t>ENA</t>
  </si>
  <si>
    <t>-151.2449951171875, 60.57310104370117</t>
  </si>
  <si>
    <t>PAEW</t>
  </si>
  <si>
    <t>Newtok Airport</t>
  </si>
  <si>
    <t>Newtok</t>
  </si>
  <si>
    <t>WWT</t>
  </si>
  <si>
    <t>EWU</t>
  </si>
  <si>
    <t>-164.64100646973, 60.939098358154</t>
  </si>
  <si>
    <t>PAFA</t>
  </si>
  <si>
    <t>Fairbanks International Airport</t>
  </si>
  <si>
    <t>FAI</t>
  </si>
  <si>
    <t>-147.8560028, 64.81510162</t>
  </si>
  <si>
    <t>PAFB</t>
  </si>
  <si>
    <t>Ladd AAF Airfield</t>
  </si>
  <si>
    <t>Fairbanks/Ft Wainwright</t>
  </si>
  <si>
    <t>FBK</t>
  </si>
  <si>
    <t>-147.6139984, 64.83750153</t>
  </si>
  <si>
    <t>TNW</t>
  </si>
  <si>
    <t>PAFM</t>
  </si>
  <si>
    <t>Ambler Airport</t>
  </si>
  <si>
    <t>Ambler</t>
  </si>
  <si>
    <t>-157.856989, 67.1063</t>
  </si>
  <si>
    <t>PAFR</t>
  </si>
  <si>
    <t>Bryant Army Heliport</t>
  </si>
  <si>
    <t>Fort Richardson(Anchorage)</t>
  </si>
  <si>
    <t>FRN</t>
  </si>
  <si>
    <t>-149.6529999, 61.26639938</t>
  </si>
  <si>
    <t>PAFS</t>
  </si>
  <si>
    <t>Nikolai Airport</t>
  </si>
  <si>
    <t>Nikolai</t>
  </si>
  <si>
    <t>NIB</t>
  </si>
  <si>
    <t>-154.358002, 63.0186</t>
  </si>
  <si>
    <t>PAFV</t>
  </si>
  <si>
    <t>Five Mile</t>
  </si>
  <si>
    <t>FMC</t>
  </si>
  <si>
    <t>FVM</t>
  </si>
  <si>
    <t>-149.839996338, 65.9270019531</t>
  </si>
  <si>
    <t>PAFW</t>
  </si>
  <si>
    <t>Farewell Airport</t>
  </si>
  <si>
    <t>Farewell</t>
  </si>
  <si>
    <t>FWL</t>
  </si>
  <si>
    <t>0AA4</t>
  </si>
  <si>
    <t>-153.892279, 62.509327</t>
  </si>
  <si>
    <t>PAGA</t>
  </si>
  <si>
    <t>Edward G. Pitka Sr Airport</t>
  </si>
  <si>
    <t>GAL</t>
  </si>
  <si>
    <t>-156.9369965, 64.73619843</t>
  </si>
  <si>
    <t>PAGB</t>
  </si>
  <si>
    <t>Galbraith Lake Airport</t>
  </si>
  <si>
    <t>Galbraith Lake</t>
  </si>
  <si>
    <t>GBH</t>
  </si>
  <si>
    <t>-149.490005493, 68.4796981812</t>
  </si>
  <si>
    <t>PAGG</t>
  </si>
  <si>
    <t>Kwigillingok Airport</t>
  </si>
  <si>
    <t>GGV</t>
  </si>
  <si>
    <t>-163.169005, 59.876499</t>
  </si>
  <si>
    <t>PAGH</t>
  </si>
  <si>
    <t>Shungnak Airport</t>
  </si>
  <si>
    <t>Shungnak</t>
  </si>
  <si>
    <t>SHG</t>
  </si>
  <si>
    <t>-157.16200256348, 66.88809967041</t>
  </si>
  <si>
    <t>PAGK</t>
  </si>
  <si>
    <t>Gulkana Airport</t>
  </si>
  <si>
    <t>GKN</t>
  </si>
  <si>
    <t>-145.4570007, 62.1548996</t>
  </si>
  <si>
    <t>PAGL</t>
  </si>
  <si>
    <t>Golovin Airport</t>
  </si>
  <si>
    <t>Golovin</t>
  </si>
  <si>
    <t>GLV</t>
  </si>
  <si>
    <t>-163.007003784, 64.5504989624</t>
  </si>
  <si>
    <t>PAGM</t>
  </si>
  <si>
    <t>Gambell Airport</t>
  </si>
  <si>
    <t>Gambell</t>
  </si>
  <si>
    <t>GAM</t>
  </si>
  <si>
    <t>-171.73300170898438, 63.76679992675781</t>
  </si>
  <si>
    <t>PAGN</t>
  </si>
  <si>
    <t>Angoon Seaplane Base</t>
  </si>
  <si>
    <t>Angoon</t>
  </si>
  <si>
    <t>AGN</t>
  </si>
  <si>
    <t>-134.585007, 57.503601</t>
  </si>
  <si>
    <t>PAGQ</t>
  </si>
  <si>
    <t>Big Lake Airport</t>
  </si>
  <si>
    <t>BGQ</t>
  </si>
  <si>
    <t>-149.813995361, 61.536098480199996</t>
  </si>
  <si>
    <t>PAGS</t>
  </si>
  <si>
    <t>Gustavus Airport</t>
  </si>
  <si>
    <t>GST</t>
  </si>
  <si>
    <t>-135.7070007, 58.4253006</t>
  </si>
  <si>
    <t>PAGT</t>
  </si>
  <si>
    <t>Nightmute Airport</t>
  </si>
  <si>
    <t>Nightmute</t>
  </si>
  <si>
    <t>NME</t>
  </si>
  <si>
    <t>IGT</t>
  </si>
  <si>
    <t>-164.70100402832, 60.471000671387</t>
  </si>
  <si>
    <t>PAGY</t>
  </si>
  <si>
    <t>Skagway Airport</t>
  </si>
  <si>
    <t>SGY</t>
  </si>
  <si>
    <t>-135.3159942626953, 59.46009826660156</t>
  </si>
  <si>
    <t>PAHC</t>
  </si>
  <si>
    <t>Holy Cross Airport</t>
  </si>
  <si>
    <t>Holy Cross</t>
  </si>
  <si>
    <t>-159.77499389648438, 62.18830108642578</t>
  </si>
  <si>
    <t>PAHL</t>
  </si>
  <si>
    <t>Huslia Airport</t>
  </si>
  <si>
    <t>Huslia</t>
  </si>
  <si>
    <t>HSL</t>
  </si>
  <si>
    <t>-156.3509979, 65.69789886</t>
  </si>
  <si>
    <t>PAHN</t>
  </si>
  <si>
    <t>Haines Airport</t>
  </si>
  <si>
    <t>HNS</t>
  </si>
  <si>
    <t>-135.5240020751953, 59.24380111694336</t>
  </si>
  <si>
    <t>PAHO</t>
  </si>
  <si>
    <t>-151.4770050048828, 59.645599365234375</t>
  </si>
  <si>
    <t>PAHP</t>
  </si>
  <si>
    <t>Hooper Bay Airport</t>
  </si>
  <si>
    <t>Hooper Bay</t>
  </si>
  <si>
    <t>HPB</t>
  </si>
  <si>
    <t>-166.1470032, 61.52389908</t>
  </si>
  <si>
    <t>PAHU</t>
  </si>
  <si>
    <t>-154.2630005, 66.04109955</t>
  </si>
  <si>
    <t>PAHX</t>
  </si>
  <si>
    <t>Shageluk Airport</t>
  </si>
  <si>
    <t>Shageluk</t>
  </si>
  <si>
    <t>-159.569000244, 62.6922988892</t>
  </si>
  <si>
    <t>PAHY</t>
  </si>
  <si>
    <t>Hydaburg Seaplane Base</t>
  </si>
  <si>
    <t>Hydaburg</t>
  </si>
  <si>
    <t>HYG</t>
  </si>
  <si>
    <t>-132.8280029296875, 55.206298828125</t>
  </si>
  <si>
    <t>PAIG</t>
  </si>
  <si>
    <t>Igiugig Airport</t>
  </si>
  <si>
    <t>Igiugig</t>
  </si>
  <si>
    <t>IGG</t>
  </si>
  <si>
    <t>-155.90199279785156, 59.32400131225586</t>
  </si>
  <si>
    <t>PAII</t>
  </si>
  <si>
    <t>Egegik Airport</t>
  </si>
  <si>
    <t>EGX</t>
  </si>
  <si>
    <t>EII</t>
  </si>
  <si>
    <t>-157.375, 58.1855010986</t>
  </si>
  <si>
    <t>PAIK</t>
  </si>
  <si>
    <t>Bob Baker Memorial Airport</t>
  </si>
  <si>
    <t>Kiana</t>
  </si>
  <si>
    <t>IAN</t>
  </si>
  <si>
    <t>-160.43699646, 66.9759979248</t>
  </si>
  <si>
    <t>PAIL</t>
  </si>
  <si>
    <t>Iliamna Airport</t>
  </si>
  <si>
    <t>Iliamna</t>
  </si>
  <si>
    <t>ILI</t>
  </si>
  <si>
    <t>-154.9109955, 59.75439835</t>
  </si>
  <si>
    <t>PAIM</t>
  </si>
  <si>
    <t>Indian Mountain LRRS Airport</t>
  </si>
  <si>
    <t>Utopia Creek</t>
  </si>
  <si>
    <t>UTO</t>
  </si>
  <si>
    <t>-153.7039948, 65.99279785</t>
  </si>
  <si>
    <t>PAIN</t>
  </si>
  <si>
    <t>McKinley National Park Airport</t>
  </si>
  <si>
    <t>McKinley Park</t>
  </si>
  <si>
    <t>-148.910995483, 63.7326011658</t>
  </si>
  <si>
    <t>PAIW</t>
  </si>
  <si>
    <t>WAA</t>
  </si>
  <si>
    <t>IWK</t>
  </si>
  <si>
    <t>-168.095, 65.622593</t>
  </si>
  <si>
    <t>PAJN</t>
  </si>
  <si>
    <t>Juneau International Airport</t>
  </si>
  <si>
    <t>JNU</t>
  </si>
  <si>
    <t>-134.5760040283203, 58.35499954223633</t>
  </si>
  <si>
    <t>PAJZ</t>
  </si>
  <si>
    <t>Koliganek Airport</t>
  </si>
  <si>
    <t>Koliganek</t>
  </si>
  <si>
    <t>KGK</t>
  </si>
  <si>
    <t>JZZ</t>
  </si>
  <si>
    <t>-157.259002686, 59.726600647</t>
  </si>
  <si>
    <t>PAKD</t>
  </si>
  <si>
    <t>Kodiak Municipal Airport</t>
  </si>
  <si>
    <t>KDK</t>
  </si>
  <si>
    <t>-152.37399292, 57.8059005737</t>
  </si>
  <si>
    <t>PAKF</t>
  </si>
  <si>
    <t>False Pass Airport</t>
  </si>
  <si>
    <t>False Pass</t>
  </si>
  <si>
    <t>KFP</t>
  </si>
  <si>
    <t>-163.41000366210938, 54.8474006652832</t>
  </si>
  <si>
    <t>PAKH</t>
  </si>
  <si>
    <t>Akhiok Airport</t>
  </si>
  <si>
    <t>Akhiok</t>
  </si>
  <si>
    <t>AKK</t>
  </si>
  <si>
    <t>-154.182998657, 56.9387016296</t>
  </si>
  <si>
    <t>PAKI</t>
  </si>
  <si>
    <t>Kipnuk Airport</t>
  </si>
  <si>
    <t>Kipnuk</t>
  </si>
  <si>
    <t>IIK</t>
  </si>
  <si>
    <t>-164.031005859, 59.932998657199995</t>
  </si>
  <si>
    <t>PAKK</t>
  </si>
  <si>
    <t>Koyuk Alfred Adams Airport</t>
  </si>
  <si>
    <t>Koyuk</t>
  </si>
  <si>
    <t>KKA</t>
  </si>
  <si>
    <t>-161.154006958, 64.9394989014</t>
  </si>
  <si>
    <t>PAKL</t>
  </si>
  <si>
    <t>Kulik Lake Airport</t>
  </si>
  <si>
    <t>Kulik Lake</t>
  </si>
  <si>
    <t>LKK</t>
  </si>
  <si>
    <t>-155.121002197, 58.9821014404</t>
  </si>
  <si>
    <t>PAKN</t>
  </si>
  <si>
    <t>King Salmon Airport</t>
  </si>
  <si>
    <t>King Salmon</t>
  </si>
  <si>
    <t>AKN</t>
  </si>
  <si>
    <t>-156.6490021, 58.67679977</t>
  </si>
  <si>
    <t>PAKO</t>
  </si>
  <si>
    <t>Nikolski Air Station</t>
  </si>
  <si>
    <t>Nikolski</t>
  </si>
  <si>
    <t>IKO</t>
  </si>
  <si>
    <t>-168.8489990234375, 52.94160079956055</t>
  </si>
  <si>
    <t>PAKP</t>
  </si>
  <si>
    <t>Anaktuvuk Pass Airport</t>
  </si>
  <si>
    <t>Anaktuvuk Pass</t>
  </si>
  <si>
    <t>AKP</t>
  </si>
  <si>
    <t>-151.7429962, 68.13359833</t>
  </si>
  <si>
    <t>PAKT</t>
  </si>
  <si>
    <t>Ketchikan International Airport</t>
  </si>
  <si>
    <t>KTN</t>
  </si>
  <si>
    <t>-131.7140045, 55.35559845</t>
  </si>
  <si>
    <t>PAKU</t>
  </si>
  <si>
    <t>Ugnu-Kuparuk Airport</t>
  </si>
  <si>
    <t>UUK</t>
  </si>
  <si>
    <t>UBW</t>
  </si>
  <si>
    <t>-149.598007202, 70.33080291750001</t>
  </si>
  <si>
    <t>PAKV</t>
  </si>
  <si>
    <t>Kaltag Airport</t>
  </si>
  <si>
    <t>Kaltag</t>
  </si>
  <si>
    <t>KAL</t>
  </si>
  <si>
    <t>-158.7409973, 64.31909943</t>
  </si>
  <si>
    <t>PAKW</t>
  </si>
  <si>
    <t>Klawock Airport</t>
  </si>
  <si>
    <t>Klawock</t>
  </si>
  <si>
    <t>KLW</t>
  </si>
  <si>
    <t>-133.076004028, 55.579200744599994</t>
  </si>
  <si>
    <t>PAKY</t>
  </si>
  <si>
    <t>Karluk Airport</t>
  </si>
  <si>
    <t>Karluk</t>
  </si>
  <si>
    <t>KYK</t>
  </si>
  <si>
    <t>-154.449996948, 57.5671005249</t>
  </si>
  <si>
    <t>PALB</t>
  </si>
  <si>
    <t>Larsen Bay Airport</t>
  </si>
  <si>
    <t>Larsen Bay</t>
  </si>
  <si>
    <t>KLN</t>
  </si>
  <si>
    <t>2A3</t>
  </si>
  <si>
    <t>-153.977996826, 57.5350990295</t>
  </si>
  <si>
    <t>PALG</t>
  </si>
  <si>
    <t>Kalskag Airport</t>
  </si>
  <si>
    <t>Kalskag</t>
  </si>
  <si>
    <t>KLG</t>
  </si>
  <si>
    <t>-160.34100341796875, 61.53630065917969</t>
  </si>
  <si>
    <t>PALP</t>
  </si>
  <si>
    <t>Alpine Airstrip</t>
  </si>
  <si>
    <t>AK15</t>
  </si>
  <si>
    <t>-150.945007, 70.344299</t>
  </si>
  <si>
    <t>PALR</t>
  </si>
  <si>
    <t>Chandalar Lake Airport</t>
  </si>
  <si>
    <t>Chandalar Lake</t>
  </si>
  <si>
    <t>WCR</t>
  </si>
  <si>
    <t>-148.483001709, 67.5045013428</t>
  </si>
  <si>
    <t>PALU</t>
  </si>
  <si>
    <t>Cape Lisburne LRRS Airport</t>
  </si>
  <si>
    <t>Cape Lisburne</t>
  </si>
  <si>
    <t>LUR</t>
  </si>
  <si>
    <t>-166.1100006, 68.87509918</t>
  </si>
  <si>
    <t>PAMB</t>
  </si>
  <si>
    <t>Manokotak Airport</t>
  </si>
  <si>
    <t>Manokotak</t>
  </si>
  <si>
    <t>KMO</t>
  </si>
  <si>
    <t>-159.050003052, 58.990200042699996</t>
  </si>
  <si>
    <t>PAMC</t>
  </si>
  <si>
    <t>McGrath Airport</t>
  </si>
  <si>
    <t>MCG</t>
  </si>
  <si>
    <t>-155.6060028, 62.95289993</t>
  </si>
  <si>
    <t>PAMD</t>
  </si>
  <si>
    <t>Middleton Island Airport</t>
  </si>
  <si>
    <t>Middleton Island</t>
  </si>
  <si>
    <t>MDO</t>
  </si>
  <si>
    <t>-146.307006836, 59.4499015808</t>
  </si>
  <si>
    <t>PAMH</t>
  </si>
  <si>
    <t>Minchumina Airport</t>
  </si>
  <si>
    <t>Minchumina</t>
  </si>
  <si>
    <t>LMA</t>
  </si>
  <si>
    <t>MHM</t>
  </si>
  <si>
    <t>-152.302002, 63.886002</t>
  </si>
  <si>
    <t>PAMK</t>
  </si>
  <si>
    <t>St Michael Airport</t>
  </si>
  <si>
    <t>St Michael</t>
  </si>
  <si>
    <t>-162.1100006, 63.49010086</t>
  </si>
  <si>
    <t>PAML</t>
  </si>
  <si>
    <t>Manley Hot Springs Airport</t>
  </si>
  <si>
    <t>Manley Hot Springs</t>
  </si>
  <si>
    <t>MLY</t>
  </si>
  <si>
    <t>-150.643997192, 64.99759674069999</t>
  </si>
  <si>
    <t>PAMM</t>
  </si>
  <si>
    <t>Metlakatla Seaplane Base</t>
  </si>
  <si>
    <t>Metlakatla</t>
  </si>
  <si>
    <t>-131.578003, 55.131001</t>
  </si>
  <si>
    <t>PAMO</t>
  </si>
  <si>
    <t>Mountain Village Airport</t>
  </si>
  <si>
    <t>Mountain Village</t>
  </si>
  <si>
    <t>MOU</t>
  </si>
  <si>
    <t>-163.6820068359375, 62.095401763916016</t>
  </si>
  <si>
    <t>PAMR</t>
  </si>
  <si>
    <t>Merrill Field</t>
  </si>
  <si>
    <t>-149.843994140625, 61.2135009765625</t>
  </si>
  <si>
    <t>PAMX</t>
  </si>
  <si>
    <t>Mc Carthy Airport</t>
  </si>
  <si>
    <t>MXY</t>
  </si>
  <si>
    <t>15Z</t>
  </si>
  <si>
    <t>-142.904006958, 61.4370994568</t>
  </si>
  <si>
    <t>PAMY</t>
  </si>
  <si>
    <t>Mekoryuk Airport</t>
  </si>
  <si>
    <t>Mekoryuk</t>
  </si>
  <si>
    <t>MYU</t>
  </si>
  <si>
    <t>-166.27099609375, 60.37139892578125</t>
  </si>
  <si>
    <t>PANA</t>
  </si>
  <si>
    <t>Napakiak Airport</t>
  </si>
  <si>
    <t>Napakiak</t>
  </si>
  <si>
    <t>WNA</t>
  </si>
  <si>
    <t>-161.97900390625, 60.69029998779297</t>
  </si>
  <si>
    <t>PANC</t>
  </si>
  <si>
    <t>Ted Stevens Anchorage International Airport</t>
  </si>
  <si>
    <t>ANC</t>
  </si>
  <si>
    <t>-149.99600219726562, 61.174400329589844</t>
  </si>
  <si>
    <t>PANI</t>
  </si>
  <si>
    <t>Aniak Airport</t>
  </si>
  <si>
    <t>Aniak</t>
  </si>
  <si>
    <t>-159.54299926757812, 61.581600189208984</t>
  </si>
  <si>
    <t>PANN</t>
  </si>
  <si>
    <t>Nenana Municipal Airport</t>
  </si>
  <si>
    <t>Nenana</t>
  </si>
  <si>
    <t>ENN</t>
  </si>
  <si>
    <t>-149.07400512695312, 64.54730224609375</t>
  </si>
  <si>
    <t>PANO</t>
  </si>
  <si>
    <t>Nondalton Airport</t>
  </si>
  <si>
    <t>Nondalton</t>
  </si>
  <si>
    <t>NNL</t>
  </si>
  <si>
    <t>5NN</t>
  </si>
  <si>
    <t>-154.8390045166, 59.980201721191</t>
  </si>
  <si>
    <t>PANR</t>
  </si>
  <si>
    <t>Funter Bay Seaplane Base</t>
  </si>
  <si>
    <t>Funter Bay</t>
  </si>
  <si>
    <t>FNR</t>
  </si>
  <si>
    <t>-134.897994995, 58.2543983459</t>
  </si>
  <si>
    <t>PANT</t>
  </si>
  <si>
    <t>Annette Island Airport</t>
  </si>
  <si>
    <t>Annette</t>
  </si>
  <si>
    <t>ANN</t>
  </si>
  <si>
    <t>-131.57200622558594, 55.04240036010742</t>
  </si>
  <si>
    <t>PANU</t>
  </si>
  <si>
    <t>Nulato Airport</t>
  </si>
  <si>
    <t>Nulato</t>
  </si>
  <si>
    <t>NUL</t>
  </si>
  <si>
    <t>-158.074005, 64.729301</t>
  </si>
  <si>
    <t>PANV</t>
  </si>
  <si>
    <t>Anvik Airport</t>
  </si>
  <si>
    <t>ANV</t>
  </si>
  <si>
    <t>-160.190994, 62.646702</t>
  </si>
  <si>
    <t>PANW</t>
  </si>
  <si>
    <t>New Stuyahok Airport</t>
  </si>
  <si>
    <t>New Stuyahok</t>
  </si>
  <si>
    <t>KNW</t>
  </si>
  <si>
    <t>-157.32800293, 59.4499015808</t>
  </si>
  <si>
    <t>PAOB</t>
  </si>
  <si>
    <t>Kobuk Airport</t>
  </si>
  <si>
    <t>Kobuk</t>
  </si>
  <si>
    <t>-156.897003174, 66.9123001099</t>
  </si>
  <si>
    <t>PAOC</t>
  </si>
  <si>
    <t>Portage Creek Airport</t>
  </si>
  <si>
    <t>Portage Creek</t>
  </si>
  <si>
    <t>A14</t>
  </si>
  <si>
    <t>-157.714, 58.9065</t>
  </si>
  <si>
    <t>PAOH</t>
  </si>
  <si>
    <t>Hoonah Airport</t>
  </si>
  <si>
    <t>HNH</t>
  </si>
  <si>
    <t>-135.410111, 58.0961</t>
  </si>
  <si>
    <t>PAOM</t>
  </si>
  <si>
    <t>Nome Airport</t>
  </si>
  <si>
    <t>OME</t>
  </si>
  <si>
    <t>-165.44500732421875, 64.51219940185547</t>
  </si>
  <si>
    <t>PAOO</t>
  </si>
  <si>
    <t>Toksook Bay Airport</t>
  </si>
  <si>
    <t>Toksook Bay</t>
  </si>
  <si>
    <t>OOK</t>
  </si>
  <si>
    <t>-165.0870056, 60.54140091</t>
  </si>
  <si>
    <t>PAOR</t>
  </si>
  <si>
    <t>Northway</t>
  </si>
  <si>
    <t>ORT</t>
  </si>
  <si>
    <t>-141.9290009, 62.9612999</t>
  </si>
  <si>
    <t>PAOT</t>
  </si>
  <si>
    <t>Ralph Wien Memorial Airport</t>
  </si>
  <si>
    <t>Kotzebue</t>
  </si>
  <si>
    <t>OTZ</t>
  </si>
  <si>
    <t>-162.598999, 66.88469696</t>
  </si>
  <si>
    <t>PAOU</t>
  </si>
  <si>
    <t>Nelson Lagoon Airport</t>
  </si>
  <si>
    <t>Nelson Lagoon</t>
  </si>
  <si>
    <t>NLG</t>
  </si>
  <si>
    <t>-161.16000366211, 56.007499694824</t>
  </si>
  <si>
    <t>PAPB</t>
  </si>
  <si>
    <t>STG</t>
  </si>
  <si>
    <t>PBV</t>
  </si>
  <si>
    <t>-169.662002563, 56.578300476100004</t>
  </si>
  <si>
    <t>PAPC</t>
  </si>
  <si>
    <t>Port Clarence Coast Guard Station</t>
  </si>
  <si>
    <t>Port Clarence</t>
  </si>
  <si>
    <t>KPC</t>
  </si>
  <si>
    <t>-166.85899353, 65.2537002563</t>
  </si>
  <si>
    <t>PAPE</t>
  </si>
  <si>
    <t>Perryville Airport</t>
  </si>
  <si>
    <t>KPV</t>
  </si>
  <si>
    <t>-159.162993, 55.905998</t>
  </si>
  <si>
    <t>PAPG</t>
  </si>
  <si>
    <t>Petersburg James A Johnson Airport</t>
  </si>
  <si>
    <t>PSG</t>
  </si>
  <si>
    <t>-132.9450073, 56.80170059</t>
  </si>
  <si>
    <t>PAPH</t>
  </si>
  <si>
    <t>Port Heiden Airport</t>
  </si>
  <si>
    <t>Port Heiden</t>
  </si>
  <si>
    <t>PTH</t>
  </si>
  <si>
    <t>-158.63299560546875, 56.95909881591797</t>
  </si>
  <si>
    <t>PAPK</t>
  </si>
  <si>
    <t>Napaskiak Airport</t>
  </si>
  <si>
    <t>Napaskiak</t>
  </si>
  <si>
    <t>PKA</t>
  </si>
  <si>
    <t>-161.7779999, 60.70289993</t>
  </si>
  <si>
    <t>PAPM</t>
  </si>
  <si>
    <t>Platinum Airport</t>
  </si>
  <si>
    <t>-161.82000732421875, 59.01139831542969</t>
  </si>
  <si>
    <t>PAPN</t>
  </si>
  <si>
    <t>Pilot Point Airport</t>
  </si>
  <si>
    <t>Pilot Point</t>
  </si>
  <si>
    <t>PIP</t>
  </si>
  <si>
    <t>-157.572006226, 57.5803985596</t>
  </si>
  <si>
    <t>PAPO</t>
  </si>
  <si>
    <t>Point Hope Airport</t>
  </si>
  <si>
    <t>Point Hope</t>
  </si>
  <si>
    <t>-166.7989959716797, 68.34880065917969</t>
  </si>
  <si>
    <t>PAPR</t>
  </si>
  <si>
    <t>Prospect Creek Airport</t>
  </si>
  <si>
    <t>Prospect Creek</t>
  </si>
  <si>
    <t>-150.64399719238, 66.814102172852</t>
  </si>
  <si>
    <t>PAQH</t>
  </si>
  <si>
    <t>Quinhagak Airport</t>
  </si>
  <si>
    <t>Quinhagak</t>
  </si>
  <si>
    <t>KWN</t>
  </si>
  <si>
    <t>AQH</t>
  </si>
  <si>
    <t>-161.845, 59.7551</t>
  </si>
  <si>
    <t>PAQT</t>
  </si>
  <si>
    <t>Nuiqsut Airport</t>
  </si>
  <si>
    <t>AQT</t>
  </si>
  <si>
    <t>-151.005996704, 70.2099990845</t>
  </si>
  <si>
    <t>PARC</t>
  </si>
  <si>
    <t>Arctic Village Airport</t>
  </si>
  <si>
    <t>Arctic Village</t>
  </si>
  <si>
    <t>-145.578995, 68.1147</t>
  </si>
  <si>
    <t>PARS</t>
  </si>
  <si>
    <t>Russian Mission Airport</t>
  </si>
  <si>
    <t>-161.319458008, 61.7788848877</t>
  </si>
  <si>
    <t>PARY</t>
  </si>
  <si>
    <t>RBY</t>
  </si>
  <si>
    <t>-155.4700012, 64.72720337</t>
  </si>
  <si>
    <t>PASA</t>
  </si>
  <si>
    <t>Savoonga Airport</t>
  </si>
  <si>
    <t>Savoonga</t>
  </si>
  <si>
    <t>SVA</t>
  </si>
  <si>
    <t>-170.4929962158203, 63.6864013671875</t>
  </si>
  <si>
    <t>PASC</t>
  </si>
  <si>
    <t>Deadhorse Airport</t>
  </si>
  <si>
    <t>SCC</t>
  </si>
  <si>
    <t>-148.4649963, 70.19470215</t>
  </si>
  <si>
    <t>PASD</t>
  </si>
  <si>
    <t>Sand Point Airport</t>
  </si>
  <si>
    <t>Sand Point</t>
  </si>
  <si>
    <t>SDP</t>
  </si>
  <si>
    <t>-160.5229949951172, 55.314998626708984</t>
  </si>
  <si>
    <t>PASH</t>
  </si>
  <si>
    <t>Shishmaref Airport</t>
  </si>
  <si>
    <t>Shishmaref</t>
  </si>
  <si>
    <t>SHH</t>
  </si>
  <si>
    <t>-166.089112, 66.249604</t>
  </si>
  <si>
    <t>PASI</t>
  </si>
  <si>
    <t>Sitka Rocky Gutierrez Airport</t>
  </si>
  <si>
    <t>-135.36199951171875, 57.04710006713867</t>
  </si>
  <si>
    <t>PASK</t>
  </si>
  <si>
    <t>Selawik Airport</t>
  </si>
  <si>
    <t>WLK</t>
  </si>
  <si>
    <t>-159.9859924, 66.60009766</t>
  </si>
  <si>
    <t>PASL</t>
  </si>
  <si>
    <t>Sleetmute Airport</t>
  </si>
  <si>
    <t>Sleetmute</t>
  </si>
  <si>
    <t>SLQ</t>
  </si>
  <si>
    <t>-157.166000366, 61.7005004883</t>
  </si>
  <si>
    <t>PASM</t>
  </si>
  <si>
    <t>St Mary's Airport</t>
  </si>
  <si>
    <t>KSM</t>
  </si>
  <si>
    <t>-163.302002, 62.0605011</t>
  </si>
  <si>
    <t>PASN</t>
  </si>
  <si>
    <t>St Paul Island Airport</t>
  </si>
  <si>
    <t>St Paul Island</t>
  </si>
  <si>
    <t>SNP</t>
  </si>
  <si>
    <t>-170.22000122070312, 57.167301177978516</t>
  </si>
  <si>
    <t>PASO</t>
  </si>
  <si>
    <t>Seldovia Airport</t>
  </si>
  <si>
    <t>SOV</t>
  </si>
  <si>
    <t>-151.70399475098, 59.442401885986</t>
  </si>
  <si>
    <t>PASP</t>
  </si>
  <si>
    <t>Sheep Mountain Airport</t>
  </si>
  <si>
    <t>Sheep Mountain</t>
  </si>
  <si>
    <t>SMU</t>
  </si>
  <si>
    <t>-147.507003784, 61.812000274700004</t>
  </si>
  <si>
    <t>PAST</t>
  </si>
  <si>
    <t>UMM</t>
  </si>
  <si>
    <t>-149.126998901, 63.3315010071</t>
  </si>
  <si>
    <t>PASV</t>
  </si>
  <si>
    <t>Sparrevohn LRRS Airport</t>
  </si>
  <si>
    <t>Sparrevohn</t>
  </si>
  <si>
    <t>SVW</t>
  </si>
  <si>
    <t>-155.5740051, 61.09740067</t>
  </si>
  <si>
    <t>PASW</t>
  </si>
  <si>
    <t>Skwentna Airport</t>
  </si>
  <si>
    <t>SKW</t>
  </si>
  <si>
    <t>-151.190994263, 61.9653015137</t>
  </si>
  <si>
    <t>PASX</t>
  </si>
  <si>
    <t>Soldotna Airport</t>
  </si>
  <si>
    <t>SXQ</t>
  </si>
  <si>
    <t>-151.03399658203125, 60.47570037841797</t>
  </si>
  <si>
    <t>PASY</t>
  </si>
  <si>
    <t>Eareckson Air Station</t>
  </si>
  <si>
    <t>Shemya</t>
  </si>
  <si>
    <t>SYA</t>
  </si>
  <si>
    <t>174.1139984, 52.71229935</t>
  </si>
  <si>
    <t>PATA</t>
  </si>
  <si>
    <t>Ralph M Calhoun Memorial Airport</t>
  </si>
  <si>
    <t>TAL</t>
  </si>
  <si>
    <t>-152.10899353, 65.1744003296</t>
  </si>
  <si>
    <t>PATC</t>
  </si>
  <si>
    <t>Tin City Long Range Radar Station Airport</t>
  </si>
  <si>
    <t>Tin City</t>
  </si>
  <si>
    <t>TNC</t>
  </si>
  <si>
    <t>-167.9219971, 65.56310272</t>
  </si>
  <si>
    <t>PATE</t>
  </si>
  <si>
    <t>Teller Airport</t>
  </si>
  <si>
    <t>Teller</t>
  </si>
  <si>
    <t>TLA</t>
  </si>
  <si>
    <t>-166.339004517, 65.2404022217</t>
  </si>
  <si>
    <t>PATG</t>
  </si>
  <si>
    <t>Togiak Airport</t>
  </si>
  <si>
    <t>Togiak Village</t>
  </si>
  <si>
    <t>TOG</t>
  </si>
  <si>
    <t>-160.39700317382812, 59.052799224853516</t>
  </si>
  <si>
    <t>TKJ</t>
  </si>
  <si>
    <t>PATK</t>
  </si>
  <si>
    <t>Talkeetna Airport</t>
  </si>
  <si>
    <t>TKA</t>
  </si>
  <si>
    <t>-150.09399414062, 62.320499420166</t>
  </si>
  <si>
    <t>PATL</t>
  </si>
  <si>
    <t>Tatalina LRRS Airport</t>
  </si>
  <si>
    <t>Takotna</t>
  </si>
  <si>
    <t>-155.977005005, 62.894401550299996</t>
  </si>
  <si>
    <t>PATQ</t>
  </si>
  <si>
    <t>Atqasuk Edward Burnell Sr Memorial Airport</t>
  </si>
  <si>
    <t>Atqasuk</t>
  </si>
  <si>
    <t>ATK</t>
  </si>
  <si>
    <t>-157.436013, 70.46704</t>
  </si>
  <si>
    <t>TTW</t>
  </si>
  <si>
    <t>PAUK</t>
  </si>
  <si>
    <t>Alakanuk Airport</t>
  </si>
  <si>
    <t>Alakanuk</t>
  </si>
  <si>
    <t>AUK</t>
  </si>
  <si>
    <t>-164.659927368, 62.680042266799994</t>
  </si>
  <si>
    <t>PAUM</t>
  </si>
  <si>
    <t>Umiat Airport</t>
  </si>
  <si>
    <t>Umiat</t>
  </si>
  <si>
    <t>UMT</t>
  </si>
  <si>
    <t>-152.1360016, 69.37110138</t>
  </si>
  <si>
    <t>PAUN</t>
  </si>
  <si>
    <t>Unalakleet Airport</t>
  </si>
  <si>
    <t>Unalakleet</t>
  </si>
  <si>
    <t>-160.798996, 63.88840103</t>
  </si>
  <si>
    <t>PAUO</t>
  </si>
  <si>
    <t>WOW</t>
  </si>
  <si>
    <t>UUO</t>
  </si>
  <si>
    <t>-150.052001953, 61.7541999817</t>
  </si>
  <si>
    <t>PAVA</t>
  </si>
  <si>
    <t>Chevak Airport</t>
  </si>
  <si>
    <t>Chevak</t>
  </si>
  <si>
    <t>VAK</t>
  </si>
  <si>
    <t>-165.6005, 61.5409</t>
  </si>
  <si>
    <t>PAVC</t>
  </si>
  <si>
    <t>King Cove Airport</t>
  </si>
  <si>
    <t>King Cove</t>
  </si>
  <si>
    <t>KVC</t>
  </si>
  <si>
    <t>-162.26600646972656, 55.11629867553711</t>
  </si>
  <si>
    <t>PAVD</t>
  </si>
  <si>
    <t>Valdez Pioneer Field</t>
  </si>
  <si>
    <t>VDZ</t>
  </si>
  <si>
    <t>-146.2480011, 61.13389969</t>
  </si>
  <si>
    <t>PAVE</t>
  </si>
  <si>
    <t>Venetie Airport</t>
  </si>
  <si>
    <t>Venetie</t>
  </si>
  <si>
    <t>VEE</t>
  </si>
  <si>
    <t>-146.365997314, 67.0086975098</t>
  </si>
  <si>
    <t>PAVL</t>
  </si>
  <si>
    <t>Kivalina Airport</t>
  </si>
  <si>
    <t>Kivalina</t>
  </si>
  <si>
    <t>KVL</t>
  </si>
  <si>
    <t>-164.56300354003906, 67.73619842529297</t>
  </si>
  <si>
    <t>PAWB</t>
  </si>
  <si>
    <t>Beaver Airport</t>
  </si>
  <si>
    <t>WBQ</t>
  </si>
  <si>
    <t>-147.406997681, 66.362197876</t>
  </si>
  <si>
    <t>PAWD</t>
  </si>
  <si>
    <t>Seward Airport</t>
  </si>
  <si>
    <t>SWD</t>
  </si>
  <si>
    <t>-149.41900634765625, 60.12689971923828</t>
  </si>
  <si>
    <t>PAWG</t>
  </si>
  <si>
    <t>Wrangell Airport</t>
  </si>
  <si>
    <t>WRG</t>
  </si>
  <si>
    <t>-132.3699951, 56.48429871</t>
  </si>
  <si>
    <t>PAWI</t>
  </si>
  <si>
    <t>AIN</t>
  </si>
  <si>
    <t>-159.994995117, 70.6380004883</t>
  </si>
  <si>
    <t>PAWM</t>
  </si>
  <si>
    <t>White Mountain</t>
  </si>
  <si>
    <t>WMO</t>
  </si>
  <si>
    <t>-163.412994385, 64.689201355</t>
  </si>
  <si>
    <t>PAWN</t>
  </si>
  <si>
    <t>Noatak Airport</t>
  </si>
  <si>
    <t>Noatak</t>
  </si>
  <si>
    <t>WTK</t>
  </si>
  <si>
    <t>-162.97500610351562, 67.56610107421875</t>
  </si>
  <si>
    <t>PAWS</t>
  </si>
  <si>
    <t>Wasilla Airport</t>
  </si>
  <si>
    <t>WWA</t>
  </si>
  <si>
    <t>IYS</t>
  </si>
  <si>
    <t>-149.539993286, 61.5717010498</t>
  </si>
  <si>
    <t>PAYA</t>
  </si>
  <si>
    <t>Yakutat Airport</t>
  </si>
  <si>
    <t>-139.660003662, 59.5032997131</t>
  </si>
  <si>
    <t>UM</t>
  </si>
  <si>
    <t>PCIS</t>
  </si>
  <si>
    <t>Canton Island Airport</t>
  </si>
  <si>
    <t>KI-P</t>
  </si>
  <si>
    <t>Abariringa</t>
  </si>
  <si>
    <t>CIS</t>
  </si>
  <si>
    <t>-171.710006714, -2.7681200504300003</t>
  </si>
  <si>
    <t>PCQ</t>
  </si>
  <si>
    <t>Boun Neau Airport</t>
  </si>
  <si>
    <t>Phongsaly</t>
  </si>
  <si>
    <t>VLFL</t>
  </si>
  <si>
    <t>101.9, 21.6475</t>
  </si>
  <si>
    <t>Pindiu Airport</t>
  </si>
  <si>
    <t>Pindiu</t>
  </si>
  <si>
    <t>AYPD</t>
  </si>
  <si>
    <t>PDU</t>
  </si>
  <si>
    <t>147.515833333, -6.445138888890001</t>
  </si>
  <si>
    <t>PDR</t>
  </si>
  <si>
    <t>Presidente Dutra</t>
  </si>
  <si>
    <t>SJKE</t>
  </si>
  <si>
    <t>-44.481, -5.3098</t>
  </si>
  <si>
    <t>PE</t>
  </si>
  <si>
    <t>PE-LOR</t>
  </si>
  <si>
    <t>Iquitos</t>
  </si>
  <si>
    <t>PE-MDD</t>
  </si>
  <si>
    <t>PE-CUS</t>
  </si>
  <si>
    <t>PE-JUN</t>
  </si>
  <si>
    <t>PE-UCA</t>
  </si>
  <si>
    <t>Pucallpa</t>
  </si>
  <si>
    <t>PE-LIM</t>
  </si>
  <si>
    <t>PE-MFT</t>
  </si>
  <si>
    <t>Machu Pichu Airport</t>
  </si>
  <si>
    <t>PE-HUC</t>
  </si>
  <si>
    <t>Machu Pichu</t>
  </si>
  <si>
    <t>MFT</t>
  </si>
  <si>
    <t>-72.5666732788086, -13.116666793823242</t>
  </si>
  <si>
    <t>PEC</t>
  </si>
  <si>
    <t>-136.23599243164, 57.955200195312</t>
  </si>
  <si>
    <t>PFAK</t>
  </si>
  <si>
    <t>Akiak Airport</t>
  </si>
  <si>
    <t>Akiak</t>
  </si>
  <si>
    <t>AKI</t>
  </si>
  <si>
    <t>-161.231002808, 60.9029006958</t>
  </si>
  <si>
    <t>PFAL</t>
  </si>
  <si>
    <t>Allakaket Airport</t>
  </si>
  <si>
    <t>Allakaket</t>
  </si>
  <si>
    <t>AET</t>
  </si>
  <si>
    <t>6A8</t>
  </si>
  <si>
    <t>-152.621994019, 66.5518035889</t>
  </si>
  <si>
    <t>PFC</t>
  </si>
  <si>
    <t>Pacific City State Airport</t>
  </si>
  <si>
    <t>Pacific City</t>
  </si>
  <si>
    <t>KPFC</t>
  </si>
  <si>
    <t>-123.961997986, 45.199798584</t>
  </si>
  <si>
    <t>PFCB</t>
  </si>
  <si>
    <t>Chenega Bay Airport</t>
  </si>
  <si>
    <t>Chenega</t>
  </si>
  <si>
    <t>NCN</t>
  </si>
  <si>
    <t>C05</t>
  </si>
  <si>
    <t>-147.992004395, 60.0773010254</t>
  </si>
  <si>
    <t>PFCL</t>
  </si>
  <si>
    <t>Clarks Point Airport</t>
  </si>
  <si>
    <t>Clarks Point</t>
  </si>
  <si>
    <t>CLP</t>
  </si>
  <si>
    <t>-158.529007, 58.83369827</t>
  </si>
  <si>
    <t>PFEL</t>
  </si>
  <si>
    <t>Elim Airport</t>
  </si>
  <si>
    <t>-162.2720032, 64.61470032</t>
  </si>
  <si>
    <t>PFKA</t>
  </si>
  <si>
    <t>Kasigluk Airport</t>
  </si>
  <si>
    <t>Kasigluk</t>
  </si>
  <si>
    <t>KUK</t>
  </si>
  <si>
    <t>Z09</t>
  </si>
  <si>
    <t>-162.5240021, 60.87440109</t>
  </si>
  <si>
    <t>PFKK</t>
  </si>
  <si>
    <t>Kokhanok Airport</t>
  </si>
  <si>
    <t>Kokhanok</t>
  </si>
  <si>
    <t>KNK</t>
  </si>
  <si>
    <t>9K2</t>
  </si>
  <si>
    <t>-154.804000854, 59.433200836199994</t>
  </si>
  <si>
    <t>PFKO</t>
  </si>
  <si>
    <t>Kotlik Airport</t>
  </si>
  <si>
    <t>Kotlik</t>
  </si>
  <si>
    <t>KOT</t>
  </si>
  <si>
    <t>2A9</t>
  </si>
  <si>
    <t>-163.533004761, 63.0306015015</t>
  </si>
  <si>
    <t>PFKT</t>
  </si>
  <si>
    <t>Brevig Mission Airport</t>
  </si>
  <si>
    <t>Brevig Mission</t>
  </si>
  <si>
    <t>KTS</t>
  </si>
  <si>
    <t>-166.466003418, 65.3312988281</t>
  </si>
  <si>
    <t>PFKU</t>
  </si>
  <si>
    <t>Koyukuk Airport</t>
  </si>
  <si>
    <t>Koyukuk</t>
  </si>
  <si>
    <t>KYU</t>
  </si>
  <si>
    <t>-157.727005005, 64.8760986328</t>
  </si>
  <si>
    <t>PFKW</t>
  </si>
  <si>
    <t>Kwethluk Airport</t>
  </si>
  <si>
    <t>Kwethluk</t>
  </si>
  <si>
    <t>KWT</t>
  </si>
  <si>
    <t>-161.444000244, 60.790298461899994</t>
  </si>
  <si>
    <t>PFNO</t>
  </si>
  <si>
    <t>Robert (Bob) Curtis Memorial Airport</t>
  </si>
  <si>
    <t>Noorvik</t>
  </si>
  <si>
    <t>ORV</t>
  </si>
  <si>
    <t>D76</t>
  </si>
  <si>
    <t>-161.0189972, 66.81790161</t>
  </si>
  <si>
    <t>PFSH</t>
  </si>
  <si>
    <t>Shaktoolik Airport</t>
  </si>
  <si>
    <t>Shaktoolik</t>
  </si>
  <si>
    <t>SKK</t>
  </si>
  <si>
    <t>2C7</t>
  </si>
  <si>
    <t>-161.223999, 64.37110138</t>
  </si>
  <si>
    <t>PFTO</t>
  </si>
  <si>
    <t>Tok Junction Airport</t>
  </si>
  <si>
    <t>6K8</t>
  </si>
  <si>
    <t>-142.9539948, 63.32949829</t>
  </si>
  <si>
    <t>PFWS</t>
  </si>
  <si>
    <t>South Naknek Nr 2 Airport</t>
  </si>
  <si>
    <t>WSN</t>
  </si>
  <si>
    <t>-157.007995605, 58.7033996582</t>
  </si>
  <si>
    <t>PFYU</t>
  </si>
  <si>
    <t>Fort Yukon Airport</t>
  </si>
  <si>
    <t>Fort Yukon</t>
  </si>
  <si>
    <t>FYU</t>
  </si>
  <si>
    <t>-145.25, 66.57150268554688</t>
  </si>
  <si>
    <t>PG-0005</t>
  </si>
  <si>
    <t>Cape Rodney Airport</t>
  </si>
  <si>
    <t>Cape Rodney</t>
  </si>
  <si>
    <t>CPN</t>
  </si>
  <si>
    <t>148.379030228, -10.179823004</t>
  </si>
  <si>
    <t>PG-0006</t>
  </si>
  <si>
    <t>Emirau Airport</t>
  </si>
  <si>
    <t>Emirau Island</t>
  </si>
  <si>
    <t>AYEE</t>
  </si>
  <si>
    <t>EMI</t>
  </si>
  <si>
    <t>149.9757667, -1.653949991</t>
  </si>
  <si>
    <t>PG-0007</t>
  </si>
  <si>
    <t>Erave Airport</t>
  </si>
  <si>
    <t>Erave</t>
  </si>
  <si>
    <t>AYEV</t>
  </si>
  <si>
    <t>ERE</t>
  </si>
  <si>
    <t>143.900213242, -6.60646315446</t>
  </si>
  <si>
    <t>PG-0008</t>
  </si>
  <si>
    <t>Esa'ala Airport</t>
  </si>
  <si>
    <t>Esa'ala</t>
  </si>
  <si>
    <t>150.954208374, -9.874327023180001</t>
  </si>
  <si>
    <t>PG-0009</t>
  </si>
  <si>
    <t>Garaina Airport</t>
  </si>
  <si>
    <t>Garaina</t>
  </si>
  <si>
    <t>AYGI</t>
  </si>
  <si>
    <t>GNA</t>
  </si>
  <si>
    <t>147.141265869, -7.875625027460001</t>
  </si>
  <si>
    <t>PG-0011</t>
  </si>
  <si>
    <t>Gonaili Airport</t>
  </si>
  <si>
    <t>Gonaili</t>
  </si>
  <si>
    <t>AYGL</t>
  </si>
  <si>
    <t>GOE</t>
  </si>
  <si>
    <t>151.5733333, -5.527716614</t>
  </si>
  <si>
    <t>ABA</t>
  </si>
  <si>
    <t>ABU</t>
  </si>
  <si>
    <t>ARU</t>
  </si>
  <si>
    <t>PG-0020</t>
  </si>
  <si>
    <t>Bapi Airstrip</t>
  </si>
  <si>
    <t>Bapi</t>
  </si>
  <si>
    <t>AYBP</t>
  </si>
  <si>
    <t>BPD</t>
  </si>
  <si>
    <t>BAPI</t>
  </si>
  <si>
    <t>147.020555556, -7.743611111110001</t>
  </si>
  <si>
    <t>PG-0022</t>
  </si>
  <si>
    <t>Biangabip Airport</t>
  </si>
  <si>
    <t>Biangabip</t>
  </si>
  <si>
    <t>AYBQ</t>
  </si>
  <si>
    <t>BIP</t>
  </si>
  <si>
    <t>141.744583333, -5.526388888890001</t>
  </si>
  <si>
    <t>PG-0035</t>
  </si>
  <si>
    <t>PG-0038</t>
  </si>
  <si>
    <t>Sengapi Airstrip</t>
  </si>
  <si>
    <t>Sengapi</t>
  </si>
  <si>
    <t>AYSK</t>
  </si>
  <si>
    <t>SGK</t>
  </si>
  <si>
    <t>144.323611111, -5.12583333333</t>
  </si>
  <si>
    <t>PG-0048</t>
  </si>
  <si>
    <t>Kibuli Airstrip</t>
  </si>
  <si>
    <t>Kibuli</t>
  </si>
  <si>
    <t>AYLI</t>
  </si>
  <si>
    <t>KII</t>
  </si>
  <si>
    <t>142.698056, -9.006528</t>
  </si>
  <si>
    <t>KRW</t>
  </si>
  <si>
    <t>PPK</t>
  </si>
  <si>
    <t>FUG</t>
  </si>
  <si>
    <t>KLO</t>
  </si>
  <si>
    <t>ARO</t>
  </si>
  <si>
    <t>PG-AKG</t>
  </si>
  <si>
    <t>Anguganak Airport</t>
  </si>
  <si>
    <t>Anguganak</t>
  </si>
  <si>
    <t>AYGU</t>
  </si>
  <si>
    <t>AKG</t>
  </si>
  <si>
    <t>142.217307, -3.560504</t>
  </si>
  <si>
    <t>PG-ATP</t>
  </si>
  <si>
    <t>Tadji Airport</t>
  </si>
  <si>
    <t>AYTJ</t>
  </si>
  <si>
    <t>TAJ</t>
  </si>
  <si>
    <t>142.430963516, -3.19819180354</t>
  </si>
  <si>
    <t>PG-AWB</t>
  </si>
  <si>
    <t>Awaba Airport</t>
  </si>
  <si>
    <t>Awaba</t>
  </si>
  <si>
    <t>AYAW</t>
  </si>
  <si>
    <t>AWB</t>
  </si>
  <si>
    <t>142.748352051, -8.00611019135</t>
  </si>
  <si>
    <t>PG-BAA</t>
  </si>
  <si>
    <t>Bialla Airport</t>
  </si>
  <si>
    <t>Bialla, Matalilu, Ewase</t>
  </si>
  <si>
    <t>AYBL</t>
  </si>
  <si>
    <t>151.007995605, -5.3305602073700005</t>
  </si>
  <si>
    <t>PG-CVB</t>
  </si>
  <si>
    <t>Chungribu Airport</t>
  </si>
  <si>
    <t>Chungribu</t>
  </si>
  <si>
    <t>AYCB</t>
  </si>
  <si>
    <t>144.714996338, -4.806620121</t>
  </si>
  <si>
    <t>PG-GMI</t>
  </si>
  <si>
    <t>Gasmata Island Airport</t>
  </si>
  <si>
    <t>Gasmata Island</t>
  </si>
  <si>
    <t>AYGT</t>
  </si>
  <si>
    <t>150.330993652, -6.27111005783</t>
  </si>
  <si>
    <t>PG-GVI</t>
  </si>
  <si>
    <t>Green River Airport</t>
  </si>
  <si>
    <t>AYGV</t>
  </si>
  <si>
    <t>GVI</t>
  </si>
  <si>
    <t>141.170516968, -3.9022428989400004</t>
  </si>
  <si>
    <t>PG-HYF</t>
  </si>
  <si>
    <t>Hayfields Airport</t>
  </si>
  <si>
    <t>Bainyik</t>
  </si>
  <si>
    <t>AYHF</t>
  </si>
  <si>
    <t>HYF</t>
  </si>
  <si>
    <t>143.057902, -3.69838</t>
  </si>
  <si>
    <t>PG-IHU</t>
  </si>
  <si>
    <t>Ihu Airport</t>
  </si>
  <si>
    <t>Ihu</t>
  </si>
  <si>
    <t>AYIH</t>
  </si>
  <si>
    <t>IHU</t>
  </si>
  <si>
    <t>145.395996094, -7.8975601196300005</t>
  </si>
  <si>
    <t>PG-IIS</t>
  </si>
  <si>
    <t>Nissan Island Airport</t>
  </si>
  <si>
    <t>Nissan Island</t>
  </si>
  <si>
    <t>AYIA</t>
  </si>
  <si>
    <t>IIS</t>
  </si>
  <si>
    <t>154.225997925, -4.49972009659</t>
  </si>
  <si>
    <t>PG-JAQ</t>
  </si>
  <si>
    <t>Jacquinot Bay Airport</t>
  </si>
  <si>
    <t>Jacquinot Bay</t>
  </si>
  <si>
    <t>AYJB</t>
  </si>
  <si>
    <t>JCB</t>
  </si>
  <si>
    <t>151.507003784, -5.65250015259</t>
  </si>
  <si>
    <t>PG-KDR</t>
  </si>
  <si>
    <t>Kandrian Airport</t>
  </si>
  <si>
    <t>Kandrian</t>
  </si>
  <si>
    <t>AYKC</t>
  </si>
  <si>
    <t>KDR</t>
  </si>
  <si>
    <t>149.54783, -6.19217</t>
  </si>
  <si>
    <t>PG-KKD</t>
  </si>
  <si>
    <t>Kokoda Airport</t>
  </si>
  <si>
    <t>Kokoda</t>
  </si>
  <si>
    <t>AYKO</t>
  </si>
  <si>
    <t>KKD</t>
  </si>
  <si>
    <t>147.730957031, -8.88467884064</t>
  </si>
  <si>
    <t>PG-KUY</t>
  </si>
  <si>
    <t>Kamusi Airport</t>
  </si>
  <si>
    <t>Kamusi</t>
  </si>
  <si>
    <t>AYKS</t>
  </si>
  <si>
    <t>KUY</t>
  </si>
  <si>
    <t>143.121811, -7.420347</t>
  </si>
  <si>
    <t>PG-KWO</t>
  </si>
  <si>
    <t>Kawito Airport</t>
  </si>
  <si>
    <t>Kawito</t>
  </si>
  <si>
    <t>AYKW</t>
  </si>
  <si>
    <t>142.823577881, -7.977006912229999</t>
  </si>
  <si>
    <t>PG-KXR</t>
  </si>
  <si>
    <t>Karoola Airport</t>
  </si>
  <si>
    <t>KXR</t>
  </si>
  <si>
    <t>154.5928, -5.1431</t>
  </si>
  <si>
    <t>PG-LMI</t>
  </si>
  <si>
    <t>Lumi Airport</t>
  </si>
  <si>
    <t>Lumi</t>
  </si>
  <si>
    <t>AYLU</t>
  </si>
  <si>
    <t>LMI</t>
  </si>
  <si>
    <t>LUMI</t>
  </si>
  <si>
    <t>142.041292191, -3.47683951134</t>
  </si>
  <si>
    <t>PG-LMY</t>
  </si>
  <si>
    <t>Lake Murray Airport</t>
  </si>
  <si>
    <t>Lake Murray</t>
  </si>
  <si>
    <t>AYLM</t>
  </si>
  <si>
    <t>LMY</t>
  </si>
  <si>
    <t>LKM</t>
  </si>
  <si>
    <t>141.494003296, -7.00992012024</t>
  </si>
  <si>
    <t>PG-OBX</t>
  </si>
  <si>
    <t>AYOB</t>
  </si>
  <si>
    <t>OBX</t>
  </si>
  <si>
    <t>OBO</t>
  </si>
  <si>
    <t>141.324262619, -7.590622421369999</t>
  </si>
  <si>
    <t>PG-OPU</t>
  </si>
  <si>
    <t>Balimo Airport</t>
  </si>
  <si>
    <t>Balimo</t>
  </si>
  <si>
    <t>AYBM</t>
  </si>
  <si>
    <t>OPU</t>
  </si>
  <si>
    <t>142.932998657, -8.05000019073</t>
  </si>
  <si>
    <t>PG-SKC</t>
  </si>
  <si>
    <t>Suki Airport</t>
  </si>
  <si>
    <t>Suki</t>
  </si>
  <si>
    <t>AYSU</t>
  </si>
  <si>
    <t>SKC</t>
  </si>
  <si>
    <t>SUKI</t>
  </si>
  <si>
    <t>141.7222, -8.0466</t>
  </si>
  <si>
    <t>PG-TFI</t>
  </si>
  <si>
    <t>Tufi Airport</t>
  </si>
  <si>
    <t>Tufi</t>
  </si>
  <si>
    <t>AYTU</t>
  </si>
  <si>
    <t>TFI</t>
  </si>
  <si>
    <t>TUFI</t>
  </si>
  <si>
    <t>149.319839478, -9.07595443726</t>
  </si>
  <si>
    <t>PG-TFM</t>
  </si>
  <si>
    <t>Telefomin Airport</t>
  </si>
  <si>
    <t>Telefomin</t>
  </si>
  <si>
    <t>AYTE</t>
  </si>
  <si>
    <t>TFM</t>
  </si>
  <si>
    <t>141.641921997, -5.126080464149999</t>
  </si>
  <si>
    <t>PG-TLO</t>
  </si>
  <si>
    <t>Tol Airport</t>
  </si>
  <si>
    <t>Tol</t>
  </si>
  <si>
    <t>AYXO</t>
  </si>
  <si>
    <t>TLO</t>
  </si>
  <si>
    <t>152.009994507, -4.98083019257</t>
  </si>
  <si>
    <t>PG-UKU</t>
  </si>
  <si>
    <t>Nuku Airport</t>
  </si>
  <si>
    <t>Nuku</t>
  </si>
  <si>
    <t>AYNU</t>
  </si>
  <si>
    <t>UKU</t>
  </si>
  <si>
    <t>NUKU</t>
  </si>
  <si>
    <t>142.484334, -3.676651</t>
  </si>
  <si>
    <t>PG-ULE</t>
  </si>
  <si>
    <t>Sule Airport</t>
  </si>
  <si>
    <t>Sule</t>
  </si>
  <si>
    <t>ULE</t>
  </si>
  <si>
    <t>151.2969970703125, -4.974720001220703</t>
  </si>
  <si>
    <t>PG-VMU</t>
  </si>
  <si>
    <t>Baimuru Airport</t>
  </si>
  <si>
    <t>Baimuru</t>
  </si>
  <si>
    <t>AYBA</t>
  </si>
  <si>
    <t>VMU</t>
  </si>
  <si>
    <t>BMU</t>
  </si>
  <si>
    <t>144.819900513, -7.49686002731</t>
  </si>
  <si>
    <t>PG-WPM</t>
  </si>
  <si>
    <t>Wipim Airport</t>
  </si>
  <si>
    <t>Wipim</t>
  </si>
  <si>
    <t>AYXP</t>
  </si>
  <si>
    <t>WPM</t>
  </si>
  <si>
    <t>142.882003784, -8.788220405579999</t>
  </si>
  <si>
    <t>PGE</t>
  </si>
  <si>
    <t>Yegepa Airport</t>
  </si>
  <si>
    <t>146.156388889, -7.134444444440001</t>
  </si>
  <si>
    <t>PGM</t>
  </si>
  <si>
    <t>Port Graham Airport</t>
  </si>
  <si>
    <t>Port Graham</t>
  </si>
  <si>
    <t>-151.83200073242, 59.348300933838</t>
  </si>
  <si>
    <t>PGP</t>
  </si>
  <si>
    <t>Porto Alegro</t>
  </si>
  <si>
    <t>6.515965, 0.038624</t>
  </si>
  <si>
    <t>PGRO</t>
  </si>
  <si>
    <t>Rota International Airport</t>
  </si>
  <si>
    <t>Rota Island</t>
  </si>
  <si>
    <t>145.2429962158203, 14.174300193786621</t>
  </si>
  <si>
    <t>PGSN</t>
  </si>
  <si>
    <t>Saipan International Airport</t>
  </si>
  <si>
    <t>Saipan Island</t>
  </si>
  <si>
    <t>GSN</t>
  </si>
  <si>
    <t>145.729004, 15.119</t>
  </si>
  <si>
    <t>PGUA</t>
  </si>
  <si>
    <t>Andersen Air Force Base</t>
  </si>
  <si>
    <t>Yigo, Mariana Island</t>
  </si>
  <si>
    <t>UAM</t>
  </si>
  <si>
    <t>144.929998, 13.584</t>
  </si>
  <si>
    <t>PGUM</t>
  </si>
  <si>
    <t>Antonio B. Won Pat International Airport</t>
  </si>
  <si>
    <t>GUM</t>
  </si>
  <si>
    <t>144.796005249, 13.4834003448</t>
  </si>
  <si>
    <t>PGWT</t>
  </si>
  <si>
    <t>Tinian International Airport</t>
  </si>
  <si>
    <t>Tinian Island</t>
  </si>
  <si>
    <t>TIQ</t>
  </si>
  <si>
    <t>TNI</t>
  </si>
  <si>
    <t>145.61900329589844, 14.999199867248535</t>
  </si>
  <si>
    <t>PH-0001</t>
  </si>
  <si>
    <t>Laguindingan Airport</t>
  </si>
  <si>
    <t>PH-MSR</t>
  </si>
  <si>
    <t>Cagayan de Oro City</t>
  </si>
  <si>
    <t>RPMY</t>
  </si>
  <si>
    <t>CGY</t>
  </si>
  <si>
    <t>124.456496, 8.612203</t>
  </si>
  <si>
    <t>PH-NSA</t>
  </si>
  <si>
    <t>PH-ROM</t>
  </si>
  <si>
    <t>PH-LAS</t>
  </si>
  <si>
    <t>Cuyo</t>
  </si>
  <si>
    <t>PH-AGN</t>
  </si>
  <si>
    <t>PH-ALB</t>
  </si>
  <si>
    <t>PH-CAS</t>
  </si>
  <si>
    <t>PH-CAN</t>
  </si>
  <si>
    <t>PH-LUN</t>
  </si>
  <si>
    <t>PH-ISA</t>
  </si>
  <si>
    <t>PH-CAG</t>
  </si>
  <si>
    <t>PH-ZMB</t>
  </si>
  <si>
    <t>PH-U-A</t>
  </si>
  <si>
    <t>PH-CAV</t>
  </si>
  <si>
    <t>Cavite</t>
  </si>
  <si>
    <t>PH-ILN</t>
  </si>
  <si>
    <t>PH-PAM</t>
  </si>
  <si>
    <t>PH-BEN</t>
  </si>
  <si>
    <t>Concepcion</t>
  </si>
  <si>
    <t>PH-LAN</t>
  </si>
  <si>
    <t>PH-NEC</t>
  </si>
  <si>
    <t>PH-CEB</t>
  </si>
  <si>
    <t>PH-ZAS</t>
  </si>
  <si>
    <t>PH-BAS</t>
  </si>
  <si>
    <t>Isabela</t>
  </si>
  <si>
    <t>PH-ENI</t>
  </si>
  <si>
    <t>El Nido Airport</t>
  </si>
  <si>
    <t>El Nido</t>
  </si>
  <si>
    <t>RPEN</t>
  </si>
  <si>
    <t>ENI</t>
  </si>
  <si>
    <t>119.416087, 11.202399</t>
  </si>
  <si>
    <t>PHBK</t>
  </si>
  <si>
    <t>Barking Sands Airport</t>
  </si>
  <si>
    <t>Kekaha</t>
  </si>
  <si>
    <t>BKH</t>
  </si>
  <si>
    <t>-159.785003662, 22.022800445599998</t>
  </si>
  <si>
    <t>PHDH</t>
  </si>
  <si>
    <t>Dillingham Airfield</t>
  </si>
  <si>
    <t>Mokuleia</t>
  </si>
  <si>
    <t>-158.197006226, 21.5795001984</t>
  </si>
  <si>
    <t>PHHI</t>
  </si>
  <si>
    <t>Wheeler Army Airfield</t>
  </si>
  <si>
    <t>Wahiawa</t>
  </si>
  <si>
    <t>-158.0399933, 21.48349953</t>
  </si>
  <si>
    <t>PHHN</t>
  </si>
  <si>
    <t>Hana Airport</t>
  </si>
  <si>
    <t>Hana</t>
  </si>
  <si>
    <t>-156.01400756835938, 20.79560089111328</t>
  </si>
  <si>
    <t>PHJH</t>
  </si>
  <si>
    <t>Kapalua Airport</t>
  </si>
  <si>
    <t>JHM</t>
  </si>
  <si>
    <t>-156.67300415039062, 20.962900161743164</t>
  </si>
  <si>
    <t>PHJR</t>
  </si>
  <si>
    <t>Kalaeloa Airport</t>
  </si>
  <si>
    <t>Kapolei</t>
  </si>
  <si>
    <t>JRF</t>
  </si>
  <si>
    <t>-158.070009, 21.3074</t>
  </si>
  <si>
    <t>PHKO</t>
  </si>
  <si>
    <t>Ellison Onizuka Kona International At Keahole Airport</t>
  </si>
  <si>
    <t>KOA</t>
  </si>
  <si>
    <t>-156.045603, 19.738783</t>
  </si>
  <si>
    <t>PHKP</t>
  </si>
  <si>
    <t>Kaanapali Airport</t>
  </si>
  <si>
    <t>HKP</t>
  </si>
  <si>
    <t>-156.69, 20.945</t>
  </si>
  <si>
    <t>PHLI</t>
  </si>
  <si>
    <t>Lihue Airport</t>
  </si>
  <si>
    <t>Lihue</t>
  </si>
  <si>
    <t>-159.33900451660156, 21.97599983215332</t>
  </si>
  <si>
    <t>PHLU</t>
  </si>
  <si>
    <t>Kalaupapa Airport</t>
  </si>
  <si>
    <t>Kalaupapa</t>
  </si>
  <si>
    <t>LUP</t>
  </si>
  <si>
    <t>-156.973999, 21.21100044</t>
  </si>
  <si>
    <t>PHMK</t>
  </si>
  <si>
    <t>Molokai Airport</t>
  </si>
  <si>
    <t>MKK</t>
  </si>
  <si>
    <t>-157.0959930419922, 21.15290069580078</t>
  </si>
  <si>
    <t>PHMU</t>
  </si>
  <si>
    <t>Waimea Kohala Airport</t>
  </si>
  <si>
    <t>MUE</t>
  </si>
  <si>
    <t>-155.66799926757812, 20.001300811767578</t>
  </si>
  <si>
    <t>PHNG</t>
  </si>
  <si>
    <t>Kaneohe Bay MCAS (Marion E. Carl Field) Airport</t>
  </si>
  <si>
    <t>Kaneohe</t>
  </si>
  <si>
    <t>NGF</t>
  </si>
  <si>
    <t>-157.768005371, 21.4505004883</t>
  </si>
  <si>
    <t>PHNL</t>
  </si>
  <si>
    <t>Daniel K Inouye International Airport</t>
  </si>
  <si>
    <t>-157.924228, 21.32062</t>
  </si>
  <si>
    <t>PHNY</t>
  </si>
  <si>
    <t>Lanai Airport</t>
  </si>
  <si>
    <t>Lanai City</t>
  </si>
  <si>
    <t>-156.9510040283203, 20.785600662231445</t>
  </si>
  <si>
    <t>PHOG</t>
  </si>
  <si>
    <t>Kahului Airport</t>
  </si>
  <si>
    <t>Kahului</t>
  </si>
  <si>
    <t>OGG</t>
  </si>
  <si>
    <t>-156.429993, 20.8986</t>
  </si>
  <si>
    <t>PHPA</t>
  </si>
  <si>
    <t>Port Allen Airport</t>
  </si>
  <si>
    <t>Hanapepe</t>
  </si>
  <si>
    <t>-159.602996826, 21.896900177</t>
  </si>
  <si>
    <t>PHSF</t>
  </si>
  <si>
    <t>Bradshaw Army Airfield</t>
  </si>
  <si>
    <t>Camp Pohakuloa</t>
  </si>
  <si>
    <t>BSF</t>
  </si>
  <si>
    <t>-155.554000854, 19.760099411</t>
  </si>
  <si>
    <t>PHTO</t>
  </si>
  <si>
    <t>Hilo International Airport</t>
  </si>
  <si>
    <t>ITO</t>
  </si>
  <si>
    <t>-155.04800415039062, 19.721399307250977</t>
  </si>
  <si>
    <t>PHUP</t>
  </si>
  <si>
    <t>Upolu Airport</t>
  </si>
  <si>
    <t>Hawi</t>
  </si>
  <si>
    <t>UPP</t>
  </si>
  <si>
    <t>-155.86000061035156, 20.265300750732422</t>
  </si>
  <si>
    <t>PJON</t>
  </si>
  <si>
    <t>Johnston Atoll Airport</t>
  </si>
  <si>
    <t>UM-67</t>
  </si>
  <si>
    <t>Johnston Atoll</t>
  </si>
  <si>
    <t>JON</t>
  </si>
  <si>
    <t>-169.533996582, 16.7285995483</t>
  </si>
  <si>
    <t>PK-BHC</t>
  </si>
  <si>
    <t>Bhurban Heliport</t>
  </si>
  <si>
    <t>Bhurban</t>
  </si>
  <si>
    <t>73.4520034790039, 33.96099853515625</t>
  </si>
  <si>
    <t>PK-CWP</t>
  </si>
  <si>
    <t>Campbellpore Airport</t>
  </si>
  <si>
    <t>Campbellpore</t>
  </si>
  <si>
    <t>72.36689758300781, 33.766700744628906</t>
  </si>
  <si>
    <t>PK-GRT</t>
  </si>
  <si>
    <t>Gujrat Airport</t>
  </si>
  <si>
    <t>Gujrat</t>
  </si>
  <si>
    <t>GRT</t>
  </si>
  <si>
    <t>74.07710266113281, 32.60309982299805</t>
  </si>
  <si>
    <t>PK-HRA</t>
  </si>
  <si>
    <t>Mansehra Airport</t>
  </si>
  <si>
    <t>Mansehra</t>
  </si>
  <si>
    <t>73.20020294189453, 34.33332061767578</t>
  </si>
  <si>
    <t>PK-KCF</t>
  </si>
  <si>
    <t>Kadanwari Airport</t>
  </si>
  <si>
    <t>Kadanwari</t>
  </si>
  <si>
    <t>OPKW</t>
  </si>
  <si>
    <t>KCF</t>
  </si>
  <si>
    <t>69.31670379639999, 27.1667003632</t>
  </si>
  <si>
    <t>PK-REQ</t>
  </si>
  <si>
    <t>Reko Diq Airport</t>
  </si>
  <si>
    <t>Chagai</t>
  </si>
  <si>
    <t>REQ</t>
  </si>
  <si>
    <t>62.196819, 29.04692</t>
  </si>
  <si>
    <t>PK-RZS</t>
  </si>
  <si>
    <t>Sawan</t>
  </si>
  <si>
    <t>68.878098, 26.9662</t>
  </si>
  <si>
    <t>PK-SWV</t>
  </si>
  <si>
    <t>Shikarpur Airport</t>
  </si>
  <si>
    <t>Shikarpur</t>
  </si>
  <si>
    <t>SWV</t>
  </si>
  <si>
    <t>70.433333, 29.166667</t>
  </si>
  <si>
    <t>PKMA</t>
  </si>
  <si>
    <t>Eniwetok Airport</t>
  </si>
  <si>
    <t>MH-ENI</t>
  </si>
  <si>
    <t>Eniwetok Atoll</t>
  </si>
  <si>
    <t>162.3280029296875, 11.340700149536133</t>
  </si>
  <si>
    <t>PKMJ</t>
  </si>
  <si>
    <t>Marshall Islands International Airport</t>
  </si>
  <si>
    <t>MH-MAJ</t>
  </si>
  <si>
    <t>Majuro Atoll</t>
  </si>
  <si>
    <t>MAJ</t>
  </si>
  <si>
    <t>171.27200317382812, 7.064760208129883</t>
  </si>
  <si>
    <t>ROI</t>
  </si>
  <si>
    <t>PKSA</t>
  </si>
  <si>
    <t>Kaieteur International Airport</t>
  </si>
  <si>
    <t>GY-PT</t>
  </si>
  <si>
    <t>Kaieteur Falls</t>
  </si>
  <si>
    <t>SYKA</t>
  </si>
  <si>
    <t>-59.491481781, 5.17275476456</t>
  </si>
  <si>
    <t>PKWA</t>
  </si>
  <si>
    <t>Bucholz Army Air Field</t>
  </si>
  <si>
    <t>Kwajalein</t>
  </si>
  <si>
    <t>KWA</t>
  </si>
  <si>
    <t>167.73199462890625, 8.720120429992676</t>
  </si>
  <si>
    <t>PLCH</t>
  </si>
  <si>
    <t>Cassidy International Airport</t>
  </si>
  <si>
    <t>KI-L</t>
  </si>
  <si>
    <t>Banana</t>
  </si>
  <si>
    <t>CXI</t>
  </si>
  <si>
    <t>-157.35000610351562, 1.9861600399017334</t>
  </si>
  <si>
    <t>Paiela Airport</t>
  </si>
  <si>
    <t>Paiela</t>
  </si>
  <si>
    <t>AYPB</t>
  </si>
  <si>
    <t>142.976111111, -5.3725</t>
  </si>
  <si>
    <t>PLFA</t>
  </si>
  <si>
    <t>Tabuaeran Island Airport</t>
  </si>
  <si>
    <t>Tabuaeran Island</t>
  </si>
  <si>
    <t>TNV</t>
  </si>
  <si>
    <t>-159.38900756835938, 3.899440050125122</t>
  </si>
  <si>
    <t>PLWN</t>
  </si>
  <si>
    <t>Washington Island Airstrip</t>
  </si>
  <si>
    <t>Teraina</t>
  </si>
  <si>
    <t>TNQ</t>
  </si>
  <si>
    <t>-160.394376, 4.698359</t>
  </si>
  <si>
    <t>PMDY</t>
  </si>
  <si>
    <t>UM-71</t>
  </si>
  <si>
    <t>Sand Island</t>
  </si>
  <si>
    <t>MDY</t>
  </si>
  <si>
    <t>-177.38099670410156, 28.20170021057129</t>
  </si>
  <si>
    <t>PMM</t>
  </si>
  <si>
    <t>Phanom Sarakham Airport</t>
  </si>
  <si>
    <t>TH</t>
  </si>
  <si>
    <t>TH-24</t>
  </si>
  <si>
    <t>Phanom Sarakham</t>
  </si>
  <si>
    <t>101.395, 13.7553</t>
  </si>
  <si>
    <t>Pimaga Airport</t>
  </si>
  <si>
    <t>Pimaga</t>
  </si>
  <si>
    <t>AYPJ</t>
  </si>
  <si>
    <t>143.510277778, -6.49916666667</t>
  </si>
  <si>
    <t>PPIZ</t>
  </si>
  <si>
    <t>Point Lay LRRS Airport</t>
  </si>
  <si>
    <t>Point Lay</t>
  </si>
  <si>
    <t>PIZ</t>
  </si>
  <si>
    <t>-163.0050049, 69.73290253</t>
  </si>
  <si>
    <t>PPX</t>
  </si>
  <si>
    <t>Param Airport</t>
  </si>
  <si>
    <t>Nepesi</t>
  </si>
  <si>
    <t>149.477, -9.99</t>
  </si>
  <si>
    <t>PQD</t>
  </si>
  <si>
    <t>Passikudah Helipad</t>
  </si>
  <si>
    <t>Batticaloa</t>
  </si>
  <si>
    <t>81.567735672, 7.92310659595</t>
  </si>
  <si>
    <t>PR-DDP</t>
  </si>
  <si>
    <t>Dorado Beach Airport</t>
  </si>
  <si>
    <t>Dorado</t>
  </si>
  <si>
    <t>DDP</t>
  </si>
  <si>
    <t>-66.295580864, 18.4649657136</t>
  </si>
  <si>
    <t>PR-HUC</t>
  </si>
  <si>
    <t>Humacao Airport</t>
  </si>
  <si>
    <t>Humacao</t>
  </si>
  <si>
    <t>HUC</t>
  </si>
  <si>
    <t>X63</t>
  </si>
  <si>
    <t>-65.8013000488, 18.1380996704</t>
  </si>
  <si>
    <t>PR-PPD</t>
  </si>
  <si>
    <t>Palmas del Mar Airstrip</t>
  </si>
  <si>
    <t>Palmas del Mar</t>
  </si>
  <si>
    <t>PPD</t>
  </si>
  <si>
    <t>-65.796501159668, 18.086200714111</t>
  </si>
  <si>
    <t>Fajardo</t>
  </si>
  <si>
    <t>Mayaguez</t>
  </si>
  <si>
    <t>PRNO</t>
  </si>
  <si>
    <t>Siocon Airport</t>
  </si>
  <si>
    <t>PH-ZAN</t>
  </si>
  <si>
    <t>XSO</t>
  </si>
  <si>
    <t>122.161188126, 7.710481327750001</t>
  </si>
  <si>
    <t>PTKK</t>
  </si>
  <si>
    <t>Chuuk International Airport</t>
  </si>
  <si>
    <t>FM-TRK</t>
  </si>
  <si>
    <t>Weno Island</t>
  </si>
  <si>
    <t>TKK</t>
  </si>
  <si>
    <t>151.84300231933594, 7.461870193481445</t>
  </si>
  <si>
    <t>PTPN</t>
  </si>
  <si>
    <t>Pohnpei International Airport</t>
  </si>
  <si>
    <t>FM-PNI</t>
  </si>
  <si>
    <t>Pohnpei Island</t>
  </si>
  <si>
    <t>PNI</t>
  </si>
  <si>
    <t>158.20899963378906, 6.985099792480469</t>
  </si>
  <si>
    <t>PTRO</t>
  </si>
  <si>
    <t>Babelthuap Airport</t>
  </si>
  <si>
    <t>PW-004</t>
  </si>
  <si>
    <t>ROR</t>
  </si>
  <si>
    <t>134.544236, 7.36731</t>
  </si>
  <si>
    <t>PTSA</t>
  </si>
  <si>
    <t>Kosrae International Airport</t>
  </si>
  <si>
    <t>FM-KSA</t>
  </si>
  <si>
    <t>Okat</t>
  </si>
  <si>
    <t>KSA</t>
  </si>
  <si>
    <t>TTK</t>
  </si>
  <si>
    <t>162.957993, 5.35698</t>
  </si>
  <si>
    <t>PTYA</t>
  </si>
  <si>
    <t>Yap International Airport</t>
  </si>
  <si>
    <t>Yap Island</t>
  </si>
  <si>
    <t>T11</t>
  </si>
  <si>
    <t>138.082993, 9.49891</t>
  </si>
  <si>
    <t>Puas Airport</t>
  </si>
  <si>
    <t>Puas Mission</t>
  </si>
  <si>
    <t>PUAS</t>
  </si>
  <si>
    <t>150.2361, -2.395</t>
  </si>
  <si>
    <t>PUI</t>
  </si>
  <si>
    <t>Pureni Airport</t>
  </si>
  <si>
    <t>Pureni</t>
  </si>
  <si>
    <t>142.8279, -5.8429</t>
  </si>
  <si>
    <t>PWAK</t>
  </si>
  <si>
    <t>Wake Island Airfield</t>
  </si>
  <si>
    <t>UM-79</t>
  </si>
  <si>
    <t>Wake Island</t>
  </si>
  <si>
    <t>AWK</t>
  </si>
  <si>
    <t>166.63600158691406, 19.282100677490234</t>
  </si>
  <si>
    <t>PWR</t>
  </si>
  <si>
    <t>Port Walter Seaplane Base</t>
  </si>
  <si>
    <t>Port Walter</t>
  </si>
  <si>
    <t>-134.651000977, 56.3810005188</t>
  </si>
  <si>
    <t>PY</t>
  </si>
  <si>
    <t>PY-16</t>
  </si>
  <si>
    <t>PY-1</t>
  </si>
  <si>
    <t>PY-11</t>
  </si>
  <si>
    <t>PY-12</t>
  </si>
  <si>
    <t>PY-7</t>
  </si>
  <si>
    <t>PY-19</t>
  </si>
  <si>
    <t>PY-13</t>
  </si>
  <si>
    <t>PY-8</t>
  </si>
  <si>
    <t>PY-BFA</t>
  </si>
  <si>
    <t>SGBN</t>
  </si>
  <si>
    <t>-58.1791992188, -20.2245998383</t>
  </si>
  <si>
    <t>PY-OLK</t>
  </si>
  <si>
    <t>Fuerte Olimpo Airport</t>
  </si>
  <si>
    <t>Fuerte Olimpo</t>
  </si>
  <si>
    <t>SGOL</t>
  </si>
  <si>
    <t>OLK</t>
  </si>
  <si>
    <t>-57.8825, -21.0452</t>
  </si>
  <si>
    <t>PY-PBT</t>
  </si>
  <si>
    <t>Puerto Leda Airport</t>
  </si>
  <si>
    <t>Puerto Leda</t>
  </si>
  <si>
    <t>PBT</t>
  </si>
  <si>
    <t>-57.927101135253906, -20.904600143432617</t>
  </si>
  <si>
    <t>PY-PCJ</t>
  </si>
  <si>
    <t>Puerto La Victoria Airport</t>
  </si>
  <si>
    <t>Puerto La Victoria</t>
  </si>
  <si>
    <t>SGLV</t>
  </si>
  <si>
    <t>-57.866333, -22.295041</t>
  </si>
  <si>
    <t>PYL</t>
  </si>
  <si>
    <t>Perry Island Seaplane Base</t>
  </si>
  <si>
    <t>Perry Island</t>
  </si>
  <si>
    <t>-147.919006348, 60.685298919699996</t>
  </si>
  <si>
    <t>Q51</t>
  </si>
  <si>
    <t>Kili Airport</t>
  </si>
  <si>
    <t>MH-KIL</t>
  </si>
  <si>
    <t>Kili Island</t>
  </si>
  <si>
    <t>KIO</t>
  </si>
  <si>
    <t>C51</t>
  </si>
  <si>
    <t>169.119507, 5.644515</t>
  </si>
  <si>
    <t>qfx</t>
  </si>
  <si>
    <t>Igaliku Heliport</t>
  </si>
  <si>
    <t>Igaliku</t>
  </si>
  <si>
    <t>BGIO</t>
  </si>
  <si>
    <t>QFX</t>
  </si>
  <si>
    <t>-45.4323345423, 60.9920065221</t>
  </si>
  <si>
    <t>RAA</t>
  </si>
  <si>
    <t>Rakanda Airport</t>
  </si>
  <si>
    <t>Rakanda</t>
  </si>
  <si>
    <t>152.4385, -4.2096</t>
  </si>
  <si>
    <t>Arawa Airport</t>
  </si>
  <si>
    <t>Arawa</t>
  </si>
  <si>
    <t>155.571388889, -6.220555555560001</t>
  </si>
  <si>
    <t>RAX</t>
  </si>
  <si>
    <t>Oram Airport</t>
  </si>
  <si>
    <t>AYYO</t>
  </si>
  <si>
    <t>ORAM</t>
  </si>
  <si>
    <t>148.048055556, -9.632916666669997</t>
  </si>
  <si>
    <t>RBP</t>
  </si>
  <si>
    <t>Raba Raba Airport</t>
  </si>
  <si>
    <t>Rabaraba</t>
  </si>
  <si>
    <t>AYRE</t>
  </si>
  <si>
    <t>149.832222222, -9.97111111111</t>
  </si>
  <si>
    <t>TW</t>
  </si>
  <si>
    <t>RCBS</t>
  </si>
  <si>
    <t>Kinmen Airport</t>
  </si>
  <si>
    <t>TW-X-KM</t>
  </si>
  <si>
    <t>Shang-I</t>
  </si>
  <si>
    <t>KNH</t>
  </si>
  <si>
    <t>118.359001, 24.4279</t>
  </si>
  <si>
    <t>TW-PIF</t>
  </si>
  <si>
    <t>Pingtung</t>
  </si>
  <si>
    <t>TW-TAO</t>
  </si>
  <si>
    <t>RCFG</t>
  </si>
  <si>
    <t>Matsu Nangan Airport</t>
  </si>
  <si>
    <t>TW-X-LK</t>
  </si>
  <si>
    <t>Nangang Island</t>
  </si>
  <si>
    <t>LZN</t>
  </si>
  <si>
    <t>119.958, 26.1598</t>
  </si>
  <si>
    <t>RCFN</t>
  </si>
  <si>
    <t>Taitung Airport</t>
  </si>
  <si>
    <t>TW-TTT</t>
  </si>
  <si>
    <t>Taitung City</t>
  </si>
  <si>
    <t>TTT</t>
  </si>
  <si>
    <t>121.10199737548828, 22.7549991607666</t>
  </si>
  <si>
    <t>RCGI</t>
  </si>
  <si>
    <t>Lyudao Airport</t>
  </si>
  <si>
    <t>Lyudao</t>
  </si>
  <si>
    <t>121.46600341796875, 22.673900604248047</t>
  </si>
  <si>
    <t>RCKH</t>
  </si>
  <si>
    <t>Kaohsiung International Airport</t>
  </si>
  <si>
    <t>TW-KHH</t>
  </si>
  <si>
    <t>Kaohsiung City</t>
  </si>
  <si>
    <t>KHH</t>
  </si>
  <si>
    <t>120.3499984741211, 22.57710075378418</t>
  </si>
  <si>
    <t>RCKU</t>
  </si>
  <si>
    <t>Chiayi Airport</t>
  </si>
  <si>
    <t>TW-CYQ</t>
  </si>
  <si>
    <t>Chiayi City</t>
  </si>
  <si>
    <t>CYI</t>
  </si>
  <si>
    <t>120.39299774169922, 23.46179962158203</t>
  </si>
  <si>
    <t>RCKW</t>
  </si>
  <si>
    <t>Hengchun Airport</t>
  </si>
  <si>
    <t>Hengchung</t>
  </si>
  <si>
    <t>120.7300033569336, 22.041099548339844</t>
  </si>
  <si>
    <t>RCLG</t>
  </si>
  <si>
    <t>Taichung Airport</t>
  </si>
  <si>
    <t>TW-TXG</t>
  </si>
  <si>
    <t>Taichung City</t>
  </si>
  <si>
    <t>TXG</t>
  </si>
  <si>
    <t>120.653999, 24.1863</t>
  </si>
  <si>
    <t>RCLY</t>
  </si>
  <si>
    <t>Lanyu Airport</t>
  </si>
  <si>
    <t>Orchid Island</t>
  </si>
  <si>
    <t>KYD</t>
  </si>
  <si>
    <t>121.53500366210938, 22.027000427246094</t>
  </si>
  <si>
    <t>RCMQ</t>
  </si>
  <si>
    <t>Taichung Ching Chuang Kang Airport</t>
  </si>
  <si>
    <t>120.62100219726562, 24.264699935913086</t>
  </si>
  <si>
    <t>RCMT</t>
  </si>
  <si>
    <t>Matsu Beigan Airport</t>
  </si>
  <si>
    <t>Beigan Island</t>
  </si>
  <si>
    <t>MFK</t>
  </si>
  <si>
    <t>120.002998, 26.224199</t>
  </si>
  <si>
    <t>American River Airport</t>
  </si>
  <si>
    <t>American River</t>
  </si>
  <si>
    <t>137.7759, -35.7574</t>
  </si>
  <si>
    <t>RCNN</t>
  </si>
  <si>
    <t>Tainan Airport</t>
  </si>
  <si>
    <t>TW-TNN</t>
  </si>
  <si>
    <t>Tainan City</t>
  </si>
  <si>
    <t>TNN</t>
  </si>
  <si>
    <t>120.20600128173828, 22.95039939880371</t>
  </si>
  <si>
    <t>TW-PEN</t>
  </si>
  <si>
    <t>RCPO</t>
  </si>
  <si>
    <t>Hsinchu Air Base</t>
  </si>
  <si>
    <t>TW-HSZ</t>
  </si>
  <si>
    <t>Hsinchu City</t>
  </si>
  <si>
    <t>120.939002991, 24.8180007935</t>
  </si>
  <si>
    <t>RCQC</t>
  </si>
  <si>
    <t>Makung Airport</t>
  </si>
  <si>
    <t>Makung City</t>
  </si>
  <si>
    <t>MZG</t>
  </si>
  <si>
    <t>119.62799835205078, 23.568700790405273</t>
  </si>
  <si>
    <t>RCSQ</t>
  </si>
  <si>
    <t>Pingtung North Airport</t>
  </si>
  <si>
    <t>PIF</t>
  </si>
  <si>
    <t>120.48200225830078, 22.700199127197266</t>
  </si>
  <si>
    <t>RCSS</t>
  </si>
  <si>
    <t>Taipei Songshan Airport</t>
  </si>
  <si>
    <t>TW-TPE</t>
  </si>
  <si>
    <t>Taipei City</t>
  </si>
  <si>
    <t>TSA</t>
  </si>
  <si>
    <t>121.552001953125, 25.069400787353516</t>
  </si>
  <si>
    <t>RCTP</t>
  </si>
  <si>
    <t>Taiwan Taoyuan International Airport</t>
  </si>
  <si>
    <t>Taipei</t>
  </si>
  <si>
    <t>TPE</t>
  </si>
  <si>
    <t>121.233002, 25.0777</t>
  </si>
  <si>
    <t>RCWA</t>
  </si>
  <si>
    <t>Wang-an Airport</t>
  </si>
  <si>
    <t>Wang-an</t>
  </si>
  <si>
    <t>WOT</t>
  </si>
  <si>
    <t>119.50277709960938, 23.367372512817383</t>
  </si>
  <si>
    <t>RCYU</t>
  </si>
  <si>
    <t>Hualien Airport</t>
  </si>
  <si>
    <t>TW-HUA</t>
  </si>
  <si>
    <t>Hualien City</t>
  </si>
  <si>
    <t>121.61799621582031, 24.023099899291992</t>
  </si>
  <si>
    <t>RDV</t>
  </si>
  <si>
    <t>Red Devil Airport</t>
  </si>
  <si>
    <t>Red Devil</t>
  </si>
  <si>
    <t>-157.350006104, 61.7881011963</t>
  </si>
  <si>
    <t>REH</t>
  </si>
  <si>
    <t>Rehoboth Airport</t>
  </si>
  <si>
    <t>Rehoboth Beach</t>
  </si>
  <si>
    <t>-75.122, 38.72</t>
  </si>
  <si>
    <t>Porgera Airport</t>
  </si>
  <si>
    <t>Porgera</t>
  </si>
  <si>
    <t>143.1236, -5.4792</t>
  </si>
  <si>
    <t>RHR</t>
  </si>
  <si>
    <t>Ras al Khaimah Al Hamra Seaplane Base</t>
  </si>
  <si>
    <t>55.778, 25.691</t>
  </si>
  <si>
    <t>RHT</t>
  </si>
  <si>
    <t>Alxa Right Banner Badanjilin Airport</t>
  </si>
  <si>
    <t>Badanjilin</t>
  </si>
  <si>
    <t>ZBAR</t>
  </si>
  <si>
    <t>101.546, 39.225</t>
  </si>
  <si>
    <t>RJAA</t>
  </si>
  <si>
    <t>Narita International Airport</t>
  </si>
  <si>
    <t>Tokyo / Narita</t>
  </si>
  <si>
    <t>NRT</t>
  </si>
  <si>
    <t>140.386002, 35.764702</t>
  </si>
  <si>
    <t>RJAF</t>
  </si>
  <si>
    <t>Matsumoto Airport</t>
  </si>
  <si>
    <t>Matsumoto</t>
  </si>
  <si>
    <t>MMJ</t>
  </si>
  <si>
    <t>137.92300415039062, 36.16680145263672</t>
  </si>
  <si>
    <t>RJAH</t>
  </si>
  <si>
    <t>Ibaraki Airport / JASDF Hyakuri Air Base</t>
  </si>
  <si>
    <t>Omitama</t>
  </si>
  <si>
    <t>IBR</t>
  </si>
  <si>
    <t>140.414993, 36.181099</t>
  </si>
  <si>
    <t>RJAM</t>
  </si>
  <si>
    <t>JMSDF Minami Torishima Air Base</t>
  </si>
  <si>
    <t>153.979004, 24.2897</t>
  </si>
  <si>
    <t>RJAW</t>
  </si>
  <si>
    <t>Iwo Jima Airport</t>
  </si>
  <si>
    <t>IWO</t>
  </si>
  <si>
    <t>141.322998046875, 24.784000396728516</t>
  </si>
  <si>
    <t>RJBB</t>
  </si>
  <si>
    <t>Kansai International Airport</t>
  </si>
  <si>
    <t>JP-27</t>
  </si>
  <si>
    <t>Osaka</t>
  </si>
  <si>
    <t>KIX</t>
  </si>
  <si>
    <t>135.24400329589844, 34.42729949951172</t>
  </si>
  <si>
    <t>RJBD</t>
  </si>
  <si>
    <t>Nanki Shirahama Airport</t>
  </si>
  <si>
    <t>JP-30</t>
  </si>
  <si>
    <t>Shirahama</t>
  </si>
  <si>
    <t>SHM</t>
  </si>
  <si>
    <t>135.363998413, 33.6622009277</t>
  </si>
  <si>
    <t>RJBE</t>
  </si>
  <si>
    <t>Kobe Airport</t>
  </si>
  <si>
    <t>Kobe</t>
  </si>
  <si>
    <t>UKB</t>
  </si>
  <si>
    <t>135.2239990234375, 34.6328010559082</t>
  </si>
  <si>
    <t>RJBH</t>
  </si>
  <si>
    <t>Hiroshima Heliport</t>
  </si>
  <si>
    <t>HIW</t>
  </si>
  <si>
    <t>132.417666, 34.371451</t>
  </si>
  <si>
    <t>RJBT</t>
  </si>
  <si>
    <t>Konotori Tajima Airport</t>
  </si>
  <si>
    <t>Toyooka</t>
  </si>
  <si>
    <t>TJH</t>
  </si>
  <si>
    <t>134.787003, 35.512798</t>
  </si>
  <si>
    <t>RJCB</t>
  </si>
  <si>
    <t>Tokachi-Obihiro Airport</t>
  </si>
  <si>
    <t>Obihiro</t>
  </si>
  <si>
    <t>143.216995239, 42.7332992554</t>
  </si>
  <si>
    <t>RJCC</t>
  </si>
  <si>
    <t>New Chitose Airport</t>
  </si>
  <si>
    <t>Chitose / Tomakomai</t>
  </si>
  <si>
    <t>141.69200134277344, 42.77519989013672</t>
  </si>
  <si>
    <t>RJCH</t>
  </si>
  <si>
    <t>Hakodate Airport</t>
  </si>
  <si>
    <t>HKD</t>
  </si>
  <si>
    <t>140.822006226, 41.7700004578</t>
  </si>
  <si>
    <t>RJCK</t>
  </si>
  <si>
    <t>Kushiro Airport</t>
  </si>
  <si>
    <t>KUH</t>
  </si>
  <si>
    <t>144.192993164, 43.041000366199995</t>
  </si>
  <si>
    <t>RJCM</t>
  </si>
  <si>
    <t>Memanbetsu Airport</t>
  </si>
  <si>
    <t>MMB</t>
  </si>
  <si>
    <t>144.164001465, 43.8805999756</t>
  </si>
  <si>
    <t>RJCN</t>
  </si>
  <si>
    <t>Nakashibetsu Airport</t>
  </si>
  <si>
    <t>Nakashibetsu</t>
  </si>
  <si>
    <t>SHB</t>
  </si>
  <si>
    <t>144.960006714, 43.5774993896</t>
  </si>
  <si>
    <t>RJCO</t>
  </si>
  <si>
    <t>Okadama Airport</t>
  </si>
  <si>
    <t>OKD</t>
  </si>
  <si>
    <t>141.38134, 43.117447</t>
  </si>
  <si>
    <t>RJCR</t>
  </si>
  <si>
    <t>Rebun Airport</t>
  </si>
  <si>
    <t>Rebun</t>
  </si>
  <si>
    <t>RBJ</t>
  </si>
  <si>
    <t>141.039001465, 45.4550018311</t>
  </si>
  <si>
    <t>RJCW</t>
  </si>
  <si>
    <t>Wakkanai Airport</t>
  </si>
  <si>
    <t>WKJ</t>
  </si>
  <si>
    <t>141.800994873, 45.4042015076</t>
  </si>
  <si>
    <t>RJDA</t>
  </si>
  <si>
    <t>Amakusa Airport</t>
  </si>
  <si>
    <t>JP-43</t>
  </si>
  <si>
    <t>AXJ</t>
  </si>
  <si>
    <t>130.158997, 32.482498</t>
  </si>
  <si>
    <t>RJDB</t>
  </si>
  <si>
    <t>Iki Airport</t>
  </si>
  <si>
    <t>JP-42</t>
  </si>
  <si>
    <t>Iki</t>
  </si>
  <si>
    <t>IKI</t>
  </si>
  <si>
    <t>129.785003662, 33.7490005493</t>
  </si>
  <si>
    <t>RJDC</t>
  </si>
  <si>
    <t>Yamaguchi Ube Airport</t>
  </si>
  <si>
    <t>Ube</t>
  </si>
  <si>
    <t>UBJ</t>
  </si>
  <si>
    <t>131.279006958, 33.930000305200004</t>
  </si>
  <si>
    <t>JP-41</t>
  </si>
  <si>
    <t>RJDT</t>
  </si>
  <si>
    <t>Tsushima Airport</t>
  </si>
  <si>
    <t>Tsushima</t>
  </si>
  <si>
    <t>TSJ</t>
  </si>
  <si>
    <t>129.330993652, 34.2849006653</t>
  </si>
  <si>
    <t>RJEB</t>
  </si>
  <si>
    <t>Monbetsu Airport</t>
  </si>
  <si>
    <t>Monbetsu</t>
  </si>
  <si>
    <t>143.404006958, 44.303901672399995</t>
  </si>
  <si>
    <t>RJEC</t>
  </si>
  <si>
    <t>Asahikawa Airport</t>
  </si>
  <si>
    <t>AKJ</t>
  </si>
  <si>
    <t>142.44700622558594, 43.670799255371094</t>
  </si>
  <si>
    <t>RJEO</t>
  </si>
  <si>
    <t>Okushiri Airport</t>
  </si>
  <si>
    <t>Okushiri Island</t>
  </si>
  <si>
    <t>OIR</t>
  </si>
  <si>
    <t>139.432998657, 42.0717010498</t>
  </si>
  <si>
    <t>RJER</t>
  </si>
  <si>
    <t>Rishiri Airport</t>
  </si>
  <si>
    <t>Rishiri</t>
  </si>
  <si>
    <t>RIS</t>
  </si>
  <si>
    <t>141.186004639, 45.2420005798</t>
  </si>
  <si>
    <t>RJFC</t>
  </si>
  <si>
    <t>Yakushima Airport</t>
  </si>
  <si>
    <t>JP-46</t>
  </si>
  <si>
    <t>Yakushima</t>
  </si>
  <si>
    <t>130.658996582, 30.3855991364</t>
  </si>
  <si>
    <t>RJFE</t>
  </si>
  <si>
    <t>Fukue Airport</t>
  </si>
  <si>
    <t>Goto</t>
  </si>
  <si>
    <t>FUJ</t>
  </si>
  <si>
    <t>128.83299255371094, 32.66630172729492</t>
  </si>
  <si>
    <t>RJFF</t>
  </si>
  <si>
    <t>Fukuoka Airport</t>
  </si>
  <si>
    <t>Fukuoka</t>
  </si>
  <si>
    <t>FUK</t>
  </si>
  <si>
    <t>130.4510040283203, 33.585899353027344</t>
  </si>
  <si>
    <t>RJFG</t>
  </si>
  <si>
    <t>New Tanegashima Airport</t>
  </si>
  <si>
    <t>Tanegashima</t>
  </si>
  <si>
    <t>TNE</t>
  </si>
  <si>
    <t>130.990997314, 30.605100631699997</t>
  </si>
  <si>
    <t>RJFK</t>
  </si>
  <si>
    <t>Kagoshima Airport</t>
  </si>
  <si>
    <t>Kagoshima</t>
  </si>
  <si>
    <t>KOJ</t>
  </si>
  <si>
    <t>130.718994140625, 31.80340003967285</t>
  </si>
  <si>
    <t>RJFM</t>
  </si>
  <si>
    <t>Miyazaki Airport</t>
  </si>
  <si>
    <t>JP-45</t>
  </si>
  <si>
    <t>Miyazaki</t>
  </si>
  <si>
    <t>KMI</t>
  </si>
  <si>
    <t>131.449005127, 31.877199173</t>
  </si>
  <si>
    <t>RJFO</t>
  </si>
  <si>
    <t>Oita Airport</t>
  </si>
  <si>
    <t>Oita</t>
  </si>
  <si>
    <t>OIT</t>
  </si>
  <si>
    <t>131.736999512, 33.479400634799994</t>
  </si>
  <si>
    <t>RJFR</t>
  </si>
  <si>
    <t>Kitakyushu Airport</t>
  </si>
  <si>
    <t>KKJ</t>
  </si>
  <si>
    <t>131.035004, 33.845901</t>
  </si>
  <si>
    <t>RJFS</t>
  </si>
  <si>
    <t>Saga Airport</t>
  </si>
  <si>
    <t>Saga</t>
  </si>
  <si>
    <t>130.302001953, 33.149700164799995</t>
  </si>
  <si>
    <t>RJFT</t>
  </si>
  <si>
    <t>Kumamoto Airport</t>
  </si>
  <si>
    <t>Kumamoto</t>
  </si>
  <si>
    <t>KMJ</t>
  </si>
  <si>
    <t>130.85499572753906, 32.83729934692383</t>
  </si>
  <si>
    <t>RJFU</t>
  </si>
  <si>
    <t>Nagasaki Airport</t>
  </si>
  <si>
    <t>Nagasaki</t>
  </si>
  <si>
    <t>129.914001465, 32.916900634799994</t>
  </si>
  <si>
    <t>JP-16</t>
  </si>
  <si>
    <t>RJGG</t>
  </si>
  <si>
    <t>Chubu Centrair International Airport</t>
  </si>
  <si>
    <t>Tokoname</t>
  </si>
  <si>
    <t>NGO</t>
  </si>
  <si>
    <t>136.80499267578125, 34.8583984375</t>
  </si>
  <si>
    <t>RJKA</t>
  </si>
  <si>
    <t>Amami Airport</t>
  </si>
  <si>
    <t>Amami</t>
  </si>
  <si>
    <t>129.71299743652344, 28.430599212646484</t>
  </si>
  <si>
    <t>RJKB</t>
  </si>
  <si>
    <t>Okierabu Airport</t>
  </si>
  <si>
    <t>Okinoerabujima</t>
  </si>
  <si>
    <t>OKE</t>
  </si>
  <si>
    <t>128.701004028, 27.4255008698</t>
  </si>
  <si>
    <t>RJKI</t>
  </si>
  <si>
    <t>Kikai Airport</t>
  </si>
  <si>
    <t>Kikai</t>
  </si>
  <si>
    <t>KKX</t>
  </si>
  <si>
    <t>129.927993774, 28.321300506599997</t>
  </si>
  <si>
    <t>RJKN</t>
  </si>
  <si>
    <t>Tokunoshima Airport</t>
  </si>
  <si>
    <t>Tokunoshima</t>
  </si>
  <si>
    <t>TKN</t>
  </si>
  <si>
    <t>128.88099670410156, 27.83639907836914</t>
  </si>
  <si>
    <t>RJNA</t>
  </si>
  <si>
    <t>Nagoya Airport</t>
  </si>
  <si>
    <t>Nagoya</t>
  </si>
  <si>
    <t>NKM</t>
  </si>
  <si>
    <t>136.9239959716797, 35.255001068115234</t>
  </si>
  <si>
    <t>RJNF</t>
  </si>
  <si>
    <t>Fukui Airport</t>
  </si>
  <si>
    <t>JP-18</t>
  </si>
  <si>
    <t>FKJ</t>
  </si>
  <si>
    <t>136.223999023, 36.1427993774</t>
  </si>
  <si>
    <t>RJNG</t>
  </si>
  <si>
    <t>Gifu Airport</t>
  </si>
  <si>
    <t>JP-21</t>
  </si>
  <si>
    <t>Gifu</t>
  </si>
  <si>
    <t>QGU</t>
  </si>
  <si>
    <t>136.8699951171875, 35.394100189208984</t>
  </si>
  <si>
    <t>RJNK</t>
  </si>
  <si>
    <t>Komatsu Airport</t>
  </si>
  <si>
    <t>JP-17</t>
  </si>
  <si>
    <t>Kanazawa</t>
  </si>
  <si>
    <t>KMQ</t>
  </si>
  <si>
    <t>136.40699768066406, 36.39459991455078</t>
  </si>
  <si>
    <t>RJNO</t>
  </si>
  <si>
    <t>Oki Global Geopark Airport</t>
  </si>
  <si>
    <t>Okinoshima</t>
  </si>
  <si>
    <t>OKI</t>
  </si>
  <si>
    <t>133.323566, 36.178388</t>
  </si>
  <si>
    <t>rjns</t>
  </si>
  <si>
    <t>Mt. Fuji Shizuoka Airport</t>
  </si>
  <si>
    <t>Makinohara / Shimada</t>
  </si>
  <si>
    <t>RJNS</t>
  </si>
  <si>
    <t>FSZ</t>
  </si>
  <si>
    <t>138.18775177, 34.7960434679</t>
  </si>
  <si>
    <t>RJNT</t>
  </si>
  <si>
    <t>Toyama Airport</t>
  </si>
  <si>
    <t>Toyama</t>
  </si>
  <si>
    <t>TOY</t>
  </si>
  <si>
    <t>137.18800354003906, 36.64830017089844</t>
  </si>
  <si>
    <t>RJNW</t>
  </si>
  <si>
    <t>Noto Airport</t>
  </si>
  <si>
    <t>Wajima</t>
  </si>
  <si>
    <t>NTQ</t>
  </si>
  <si>
    <t>136.962005615, 37.2930984497</t>
  </si>
  <si>
    <t>RJOA</t>
  </si>
  <si>
    <t>Hiroshima Airport</t>
  </si>
  <si>
    <t>HIJ</t>
  </si>
  <si>
    <t>132.919006, 34.4361</t>
  </si>
  <si>
    <t>RJOB</t>
  </si>
  <si>
    <t>Okayama Momotaro Airport</t>
  </si>
  <si>
    <t>Okayama</t>
  </si>
  <si>
    <t>OKJ</t>
  </si>
  <si>
    <t>133.854996, 34.756901</t>
  </si>
  <si>
    <t>RJOC</t>
  </si>
  <si>
    <t>Izumo En-Musubi Airport</t>
  </si>
  <si>
    <t>IZO</t>
  </si>
  <si>
    <t>132.889999, 35.413601</t>
  </si>
  <si>
    <t>RJOH</t>
  </si>
  <si>
    <t>Yonago Kitaro Airport / JASDF Miho Air Base</t>
  </si>
  <si>
    <t>Yonago</t>
  </si>
  <si>
    <t>YGJ</t>
  </si>
  <si>
    <t>133.235992, 35.492199</t>
  </si>
  <si>
    <t>RJOI</t>
  </si>
  <si>
    <t>Iwakuni Kintaikyo Airport / Marine Corps Air Station Iwakuni</t>
  </si>
  <si>
    <t>132.247238, 34.146333</t>
  </si>
  <si>
    <t>Kochi Ryoma Airport</t>
  </si>
  <si>
    <t>133.669006, 33.546101</t>
  </si>
  <si>
    <t>RJOM</t>
  </si>
  <si>
    <t>Matsuyama Airport</t>
  </si>
  <si>
    <t>Matsuyama</t>
  </si>
  <si>
    <t>132.6999969482422, 33.82720184326172</t>
  </si>
  <si>
    <t>RJOO</t>
  </si>
  <si>
    <t>Osaka International Airport</t>
  </si>
  <si>
    <t>ITM</t>
  </si>
  <si>
    <t>135.43800354003906, 34.785499572753906</t>
  </si>
  <si>
    <t>RJOR</t>
  </si>
  <si>
    <t>Tottori Sand Dunes Conan Airport</t>
  </si>
  <si>
    <t>Tottori</t>
  </si>
  <si>
    <t>TTJ</t>
  </si>
  <si>
    <t>134.167007, 35.530102</t>
  </si>
  <si>
    <t>RJOS</t>
  </si>
  <si>
    <t>Tokushima Airport/JMSDF Air Base</t>
  </si>
  <si>
    <t>TKS</t>
  </si>
  <si>
    <t>134.606995, 34.132801</t>
  </si>
  <si>
    <t>RJOT</t>
  </si>
  <si>
    <t>Takamatsu Airport</t>
  </si>
  <si>
    <t>Takamatsu</t>
  </si>
  <si>
    <t>TAK</t>
  </si>
  <si>
    <t>134.01600647, 34.214199066199996</t>
  </si>
  <si>
    <t>RJOW</t>
  </si>
  <si>
    <t>Iwami Airport</t>
  </si>
  <si>
    <t>Masuda</t>
  </si>
  <si>
    <t>IWJ</t>
  </si>
  <si>
    <t>131.789993286, 34.676399231</t>
  </si>
  <si>
    <t>RJSA</t>
  </si>
  <si>
    <t>Aomori Airport</t>
  </si>
  <si>
    <t>JP-02</t>
  </si>
  <si>
    <t>Aomori</t>
  </si>
  <si>
    <t>AOJ</t>
  </si>
  <si>
    <t>140.6909942626953, 40.73469924926758</t>
  </si>
  <si>
    <t>RJSC</t>
  </si>
  <si>
    <t>Yamagata Airport</t>
  </si>
  <si>
    <t>JP-06</t>
  </si>
  <si>
    <t>Yamagata</t>
  </si>
  <si>
    <t>GAJ</t>
  </si>
  <si>
    <t>140.371002197, 38.411899566699994</t>
  </si>
  <si>
    <t>RJSD</t>
  </si>
  <si>
    <t>Sado Airport</t>
  </si>
  <si>
    <t>JP-15</t>
  </si>
  <si>
    <t>Sado</t>
  </si>
  <si>
    <t>SDS</t>
  </si>
  <si>
    <t>138.414001465, 38.0601997375</t>
  </si>
  <si>
    <t>RJSF</t>
  </si>
  <si>
    <t>Fukushima Airport</t>
  </si>
  <si>
    <t>JP-07</t>
  </si>
  <si>
    <t>Sukagawa</t>
  </si>
  <si>
    <t>140.43099975585938, 37.22740173339844</t>
  </si>
  <si>
    <t>RJSH</t>
  </si>
  <si>
    <t>Hachinohe Airport</t>
  </si>
  <si>
    <t>141.46600341796875, 40.556400299072266</t>
  </si>
  <si>
    <t>RJSI</t>
  </si>
  <si>
    <t>Hanamaki Airport</t>
  </si>
  <si>
    <t>JP-03</t>
  </si>
  <si>
    <t>141.13499450683594, 39.4286003112793</t>
  </si>
  <si>
    <t>RJSK</t>
  </si>
  <si>
    <t>Akita Airport</t>
  </si>
  <si>
    <t>JP-05</t>
  </si>
  <si>
    <t>Akita</t>
  </si>
  <si>
    <t>AXT</t>
  </si>
  <si>
    <t>140.218994140625, 39.6156005859375</t>
  </si>
  <si>
    <t>RJSM</t>
  </si>
  <si>
    <t>Misawa Air Base</t>
  </si>
  <si>
    <t>Misawa</t>
  </si>
  <si>
    <t>MSJ</t>
  </si>
  <si>
    <t>141.367996216, 40.703201293899994</t>
  </si>
  <si>
    <t>RJSN</t>
  </si>
  <si>
    <t>Niigata Airport</t>
  </si>
  <si>
    <t>Niigata</t>
  </si>
  <si>
    <t>KIJ</t>
  </si>
  <si>
    <t>139.121002197, 37.9558982849</t>
  </si>
  <si>
    <t>RJSR</t>
  </si>
  <si>
    <t>Odate Noshiro Airport</t>
  </si>
  <si>
    <t>Odate</t>
  </si>
  <si>
    <t>ONJ</t>
  </si>
  <si>
    <t>140.371002197, 40.1918983459</t>
  </si>
  <si>
    <t>RJSS</t>
  </si>
  <si>
    <t>Sendai Airport</t>
  </si>
  <si>
    <t>JP-04</t>
  </si>
  <si>
    <t>Sendai</t>
  </si>
  <si>
    <t>SDJ</t>
  </si>
  <si>
    <t>140.917007446, 38.1397018433</t>
  </si>
  <si>
    <t>RJSY</t>
  </si>
  <si>
    <t>Shonai Airport</t>
  </si>
  <si>
    <t>Shonai</t>
  </si>
  <si>
    <t>SYO</t>
  </si>
  <si>
    <t>139.787002563, 38.81219863889999</t>
  </si>
  <si>
    <t>RJTA</t>
  </si>
  <si>
    <t>JMSDF Atsugi Air Base / Naval Air Facility Atsugi</t>
  </si>
  <si>
    <t>Ayase / Yamato</t>
  </si>
  <si>
    <t>NJA</t>
  </si>
  <si>
    <t>139.449997, 35.454601</t>
  </si>
  <si>
    <t>RJTH</t>
  </si>
  <si>
    <t>Hachijojima Airport</t>
  </si>
  <si>
    <t>Hachijojima</t>
  </si>
  <si>
    <t>139.785995483, 33.1150016785</t>
  </si>
  <si>
    <t>RJTO</t>
  </si>
  <si>
    <t>Oshima Airport</t>
  </si>
  <si>
    <t>Izu Oshima</t>
  </si>
  <si>
    <t>OIM</t>
  </si>
  <si>
    <t>139.36000061, 34.782001495399996</t>
  </si>
  <si>
    <t>RJTQ</t>
  </si>
  <si>
    <t>Miyakejima Airport</t>
  </si>
  <si>
    <t>Miyakejima</t>
  </si>
  <si>
    <t>MYE</t>
  </si>
  <si>
    <t>139.559997559, 34.073600769</t>
  </si>
  <si>
    <t>RJTT</t>
  </si>
  <si>
    <t>Tokyo Haneda International Airport</t>
  </si>
  <si>
    <t>Ota, Tokyo</t>
  </si>
  <si>
    <t>139.779999, 35.552299</t>
  </si>
  <si>
    <t>RJTY</t>
  </si>
  <si>
    <t>Yokota Air Base</t>
  </si>
  <si>
    <t>Fussa</t>
  </si>
  <si>
    <t>139.34800720214844, 35.74850082397461</t>
  </si>
  <si>
    <t>RKJB</t>
  </si>
  <si>
    <t>Muan International Airport</t>
  </si>
  <si>
    <t>Piseo-ri (Muan)</t>
  </si>
  <si>
    <t>MWX</t>
  </si>
  <si>
    <t>126.382814, 34.991406</t>
  </si>
  <si>
    <t>RKJJ</t>
  </si>
  <si>
    <t>Gwangju Airport</t>
  </si>
  <si>
    <t>Gwangju</t>
  </si>
  <si>
    <t>KWJ</t>
  </si>
  <si>
    <t>126.805444, 35.123173</t>
  </si>
  <si>
    <t>RKJK</t>
  </si>
  <si>
    <t>Kunsan Air Base</t>
  </si>
  <si>
    <t>Kunsan</t>
  </si>
  <si>
    <t>KUV</t>
  </si>
  <si>
    <t>126.61599731445312, 35.90380096435547</t>
  </si>
  <si>
    <t>RKJM</t>
  </si>
  <si>
    <t>Mokpo Airport</t>
  </si>
  <si>
    <t>Gonghang-ro (Mokpo)</t>
  </si>
  <si>
    <t>MPK</t>
  </si>
  <si>
    <t>126.380324, 34.758979</t>
  </si>
  <si>
    <t>RKJU</t>
  </si>
  <si>
    <t>Jeon Ju Airport (G-703)</t>
  </si>
  <si>
    <t>Jeon Ju</t>
  </si>
  <si>
    <t>127.119112, 35.87808</t>
  </si>
  <si>
    <t>RKJY</t>
  </si>
  <si>
    <t>Yeosu Airport</t>
  </si>
  <si>
    <t>Yeosu</t>
  </si>
  <si>
    <t>RSU</t>
  </si>
  <si>
    <t>127.61699676513672, 34.84230041503906</t>
  </si>
  <si>
    <t>RKNC</t>
  </si>
  <si>
    <t>Camp Page Airport (A-306)</t>
  </si>
  <si>
    <t>Chun Chon City</t>
  </si>
  <si>
    <t>QUN</t>
  </si>
  <si>
    <t>127.718002, 37.883801</t>
  </si>
  <si>
    <t>RKND</t>
  </si>
  <si>
    <t>Sokcho (Mulchi Airfield) (G-407/K-50) Airport</t>
  </si>
  <si>
    <t>Jangsan-ri, Ganghyeon-myeon</t>
  </si>
  <si>
    <t>128.598318, 38.142117</t>
  </si>
  <si>
    <t>RKNN</t>
  </si>
  <si>
    <t>Gangneung Airport (K-18)</t>
  </si>
  <si>
    <t>KAG</t>
  </si>
  <si>
    <t>128.943915, 37.753601</t>
  </si>
  <si>
    <t>RKNW</t>
  </si>
  <si>
    <t>Wonju/Hoengseong Air Base (K-38/K-46)</t>
  </si>
  <si>
    <t>Wonju</t>
  </si>
  <si>
    <t>WJU</t>
  </si>
  <si>
    <t>127.963858, 37.441201</t>
  </si>
  <si>
    <t>RKNY</t>
  </si>
  <si>
    <t>Yangyang International Airport</t>
  </si>
  <si>
    <t>Gonghang-ro</t>
  </si>
  <si>
    <t>YNY</t>
  </si>
  <si>
    <t>128.669006, 38.061298</t>
  </si>
  <si>
    <t>RKPC</t>
  </si>
  <si>
    <t>Jeju International Airport</t>
  </si>
  <si>
    <t>Jeju City</t>
  </si>
  <si>
    <t>CJU</t>
  </si>
  <si>
    <t>126.49299621582031, 33.51129913330078</t>
  </si>
  <si>
    <t>RKPD</t>
  </si>
  <si>
    <t>Jeongseok Airport</t>
  </si>
  <si>
    <t>Jeju Island</t>
  </si>
  <si>
    <t>JDG</t>
  </si>
  <si>
    <t>126.711997986, 33.3996009827</t>
  </si>
  <si>
    <t>RKPE</t>
  </si>
  <si>
    <t>Jinhae Airbase/Airport (G-813/K-10)</t>
  </si>
  <si>
    <t>CHF</t>
  </si>
  <si>
    <t>128.696229, 35.140248</t>
  </si>
  <si>
    <t>RKPK</t>
  </si>
  <si>
    <t>Gimhae International Airport</t>
  </si>
  <si>
    <t>PUS</t>
  </si>
  <si>
    <t>128.93800354, 35.1795005798</t>
  </si>
  <si>
    <t>RKPS</t>
  </si>
  <si>
    <t>Sacheon Air Base/Airport</t>
  </si>
  <si>
    <t>Sacheon</t>
  </si>
  <si>
    <t>128.071747, 35.088591</t>
  </si>
  <si>
    <t>RKPU</t>
  </si>
  <si>
    <t>Ulsan Airport</t>
  </si>
  <si>
    <t>USN</t>
  </si>
  <si>
    <t>129.352005005, 35.59349823</t>
  </si>
  <si>
    <t>Pocheon G 217 Airport</t>
  </si>
  <si>
    <t>Pocheon</t>
  </si>
  <si>
    <t>QJP</t>
  </si>
  <si>
    <t>127.177327, 37.865283</t>
  </si>
  <si>
    <t>RKSI</t>
  </si>
  <si>
    <t>Incheon International Airport</t>
  </si>
  <si>
    <t>ICN</t>
  </si>
  <si>
    <t>126.45099639892578, 37.46910095214844</t>
  </si>
  <si>
    <t>RKSM</t>
  </si>
  <si>
    <t>Seoul Air Base (K-16)</t>
  </si>
  <si>
    <t>Simgok-dong</t>
  </si>
  <si>
    <t>SSN</t>
  </si>
  <si>
    <t>127.112718, 37.444744</t>
  </si>
  <si>
    <t>RKSO</t>
  </si>
  <si>
    <t>Osan Air Base</t>
  </si>
  <si>
    <t>OSN</t>
  </si>
  <si>
    <t>127.029999, 37.090599</t>
  </si>
  <si>
    <t>RKSS</t>
  </si>
  <si>
    <t>Gimpo International Airport</t>
  </si>
  <si>
    <t>GMP</t>
  </si>
  <si>
    <t>126.791, 37.5583</t>
  </si>
  <si>
    <t>RKSW</t>
  </si>
  <si>
    <t>Suwon Airport</t>
  </si>
  <si>
    <t>SWU</t>
  </si>
  <si>
    <t>127.00700378417969, 37.23939895629883</t>
  </si>
  <si>
    <t>RKTA</t>
  </si>
  <si>
    <t>Taean Airport</t>
  </si>
  <si>
    <t>Taean</t>
  </si>
  <si>
    <t>QDY</t>
  </si>
  <si>
    <t>126.295803, 36.59453</t>
  </si>
  <si>
    <t>RKTH</t>
  </si>
  <si>
    <t>Pohang Airport (G-815/K-3)</t>
  </si>
  <si>
    <t>Pohang</t>
  </si>
  <si>
    <t>KPO</t>
  </si>
  <si>
    <t>129.420383, 35.987955</t>
  </si>
  <si>
    <t>RKTN</t>
  </si>
  <si>
    <t>Daegu Airport</t>
  </si>
  <si>
    <t>TAE</t>
  </si>
  <si>
    <t>128.65531, 35.896872</t>
  </si>
  <si>
    <t>RKTP</t>
  </si>
  <si>
    <t>Seosan Air Base</t>
  </si>
  <si>
    <t>Seosan</t>
  </si>
  <si>
    <t>RK6U</t>
  </si>
  <si>
    <t>126.486, 36.703999</t>
  </si>
  <si>
    <t>RKTU</t>
  </si>
  <si>
    <t>Cheongju International Airport/Cheongju Air Base (K-59/G-513)</t>
  </si>
  <si>
    <t>Cheongju</t>
  </si>
  <si>
    <t>127.498741, 36.717008</t>
  </si>
  <si>
    <t>RKTY</t>
  </si>
  <si>
    <t>Yecheon Airbase</t>
  </si>
  <si>
    <t>Yecheon-ri</t>
  </si>
  <si>
    <t>128.34971, 36.630373</t>
  </si>
  <si>
    <t>RKU</t>
  </si>
  <si>
    <t>Kairuku Airport</t>
  </si>
  <si>
    <t>Yule Island</t>
  </si>
  <si>
    <t>AYRK</t>
  </si>
  <si>
    <t>146.5243833, -8.817000054</t>
  </si>
  <si>
    <t>RKY</t>
  </si>
  <si>
    <t>Rokeby Airport</t>
  </si>
  <si>
    <t>Rokeby</t>
  </si>
  <si>
    <t>142.641, -13.6434</t>
  </si>
  <si>
    <t>Rosella Plains Airport</t>
  </si>
  <si>
    <t>Rosella Plains</t>
  </si>
  <si>
    <t>144.4587, -18.4253</t>
  </si>
  <si>
    <t>RMP</t>
  </si>
  <si>
    <t>Rampart Airport</t>
  </si>
  <si>
    <t>Rampart</t>
  </si>
  <si>
    <t>-150.141007, 65.507896</t>
  </si>
  <si>
    <t>RMU</t>
  </si>
  <si>
    <t>Corvera</t>
  </si>
  <si>
    <t>LEMI</t>
  </si>
  <si>
    <t>-1.125, 37.803</t>
  </si>
  <si>
    <t>RNR</t>
  </si>
  <si>
    <t>Robinson River Airport</t>
  </si>
  <si>
    <t>Robinson River</t>
  </si>
  <si>
    <t>148.823, -10.171</t>
  </si>
  <si>
    <t>ROAH</t>
  </si>
  <si>
    <t>Naha Airport</t>
  </si>
  <si>
    <t>Naha</t>
  </si>
  <si>
    <t>OKA</t>
  </si>
  <si>
    <t>127.646003723, 26.1958007812</t>
  </si>
  <si>
    <t>RODN</t>
  </si>
  <si>
    <t>Kadena Air Base</t>
  </si>
  <si>
    <t>127.767998, 26.3556</t>
  </si>
  <si>
    <t>ROKJ</t>
  </si>
  <si>
    <t>Kumejima Airport</t>
  </si>
  <si>
    <t>UEO</t>
  </si>
  <si>
    <t>126.71399688720703, 26.363500595092773</t>
  </si>
  <si>
    <t>ROKR</t>
  </si>
  <si>
    <t>Kerama Airport</t>
  </si>
  <si>
    <t>Kerama</t>
  </si>
  <si>
    <t>KJP</t>
  </si>
  <si>
    <t>127.292999268, 26.168300628699996</t>
  </si>
  <si>
    <t>ROMD</t>
  </si>
  <si>
    <t>Minami-Daito Airport</t>
  </si>
  <si>
    <t>MMD</t>
  </si>
  <si>
    <t>131.263000488, 25.8465003967</t>
  </si>
  <si>
    <t>ROMY</t>
  </si>
  <si>
    <t>Miyako Airport</t>
  </si>
  <si>
    <t>Miyako City</t>
  </si>
  <si>
    <t>MMY</t>
  </si>
  <si>
    <t>125.294998169, 24.782800674399997</t>
  </si>
  <si>
    <t>RORA</t>
  </si>
  <si>
    <t>Aguni Airport</t>
  </si>
  <si>
    <t>Aguni</t>
  </si>
  <si>
    <t>AGJ</t>
  </si>
  <si>
    <t>127.240997314, 26.5925006866</t>
  </si>
  <si>
    <t>RORE</t>
  </si>
  <si>
    <t>Ie Jima Airport</t>
  </si>
  <si>
    <t>Ie</t>
  </si>
  <si>
    <t>IEJ</t>
  </si>
  <si>
    <t>127.785003662, 26.7220001221</t>
  </si>
  <si>
    <t>RORH</t>
  </si>
  <si>
    <t>Hateruma Airport</t>
  </si>
  <si>
    <t>Hateruma</t>
  </si>
  <si>
    <t>HTR</t>
  </si>
  <si>
    <t>123.805999756, 24.0589008331</t>
  </si>
  <si>
    <t>RORK</t>
  </si>
  <si>
    <t>Kitadaito Airport</t>
  </si>
  <si>
    <t>KTD</t>
  </si>
  <si>
    <t>131.32699585, 25.9447002411</t>
  </si>
  <si>
    <t>RORS</t>
  </si>
  <si>
    <t>Shimojishima Airport</t>
  </si>
  <si>
    <t>Shimojishima</t>
  </si>
  <si>
    <t>SHI</t>
  </si>
  <si>
    <t>125.144996643, 24.8267002106</t>
  </si>
  <si>
    <t>RORT</t>
  </si>
  <si>
    <t>Tarama Airport</t>
  </si>
  <si>
    <t>Tarama</t>
  </si>
  <si>
    <t>TRA</t>
  </si>
  <si>
    <t>124.675003052, 24.653900146499996</t>
  </si>
  <si>
    <t>RORY</t>
  </si>
  <si>
    <t>Yoron Airport</t>
  </si>
  <si>
    <t>Yoronjima</t>
  </si>
  <si>
    <t>RNJ</t>
  </si>
  <si>
    <t>128.401992798, 27.0440006256</t>
  </si>
  <si>
    <t>ROYN</t>
  </si>
  <si>
    <t>Yonaguni Airport</t>
  </si>
  <si>
    <t>122.97799682617188, 24.466899871826172</t>
  </si>
  <si>
    <t>PH-SUN</t>
  </si>
  <si>
    <t>PH-LEY</t>
  </si>
  <si>
    <t>RPBL</t>
  </si>
  <si>
    <t>Balesin Island Airport</t>
  </si>
  <si>
    <t>Balesin</t>
  </si>
  <si>
    <t>122.039402, 14.419365</t>
  </si>
  <si>
    <t>RPLB</t>
  </si>
  <si>
    <t>Subic Bay International Airport</t>
  </si>
  <si>
    <t>Olongapo City</t>
  </si>
  <si>
    <t>SFS</t>
  </si>
  <si>
    <t>120.27100372314453, 14.794400215148926</t>
  </si>
  <si>
    <t>RPLC</t>
  </si>
  <si>
    <t>Diosdado Macapagal International Airport</t>
  </si>
  <si>
    <t>Angeles/Mabalacat</t>
  </si>
  <si>
    <t>CRK</t>
  </si>
  <si>
    <t>120.559998, 15.186</t>
  </si>
  <si>
    <t>RPLI</t>
  </si>
  <si>
    <t>Laoag International Airport</t>
  </si>
  <si>
    <t>Laoag City</t>
  </si>
  <si>
    <t>LAO</t>
  </si>
  <si>
    <t>120.53199768066406, 18.1781005859375</t>
  </si>
  <si>
    <t>RPLL</t>
  </si>
  <si>
    <t>Ninoy Aquino International Airport</t>
  </si>
  <si>
    <t>MNL</t>
  </si>
  <si>
    <t>121.019997, 14.5086</t>
  </si>
  <si>
    <t>RPLO</t>
  </si>
  <si>
    <t>Cuyo Airport</t>
  </si>
  <si>
    <t>CYU</t>
  </si>
  <si>
    <t>121.06900024414062, 10.858099937438965</t>
  </si>
  <si>
    <t>RPLP</t>
  </si>
  <si>
    <t>Legazpi City International Airport</t>
  </si>
  <si>
    <t>Legazpi City</t>
  </si>
  <si>
    <t>LGP</t>
  </si>
  <si>
    <t>123.735, 13.1575</t>
  </si>
  <si>
    <t>RPLS</t>
  </si>
  <si>
    <t>Sangley Point International Airport / Danilo Atienza Air Base</t>
  </si>
  <si>
    <t>SGL</t>
  </si>
  <si>
    <t>120.903999, 14.4954</t>
  </si>
  <si>
    <t>PH-BTN</t>
  </si>
  <si>
    <t>RPLU</t>
  </si>
  <si>
    <t>Lubang Airport</t>
  </si>
  <si>
    <t>PH-MDC</t>
  </si>
  <si>
    <t>120.1050033569336, 13.855400085449219</t>
  </si>
  <si>
    <t>RPMA</t>
  </si>
  <si>
    <t>Allah Valley Airport</t>
  </si>
  <si>
    <t>PH-SCO</t>
  </si>
  <si>
    <t>Surallah</t>
  </si>
  <si>
    <t>AAV</t>
  </si>
  <si>
    <t>124.7509994506836, 6.366819858551025</t>
  </si>
  <si>
    <t>RPMC</t>
  </si>
  <si>
    <t>Awang Airport</t>
  </si>
  <si>
    <t>PH-MAG</t>
  </si>
  <si>
    <t>Cotabato City</t>
  </si>
  <si>
    <t>CBO</t>
  </si>
  <si>
    <t>124.20999908447266, 7.1652398109436035</t>
  </si>
  <si>
    <t>RPMD</t>
  </si>
  <si>
    <t>Francisco Bangoy International Airport</t>
  </si>
  <si>
    <t>PH-DAV</t>
  </si>
  <si>
    <t>Davao City</t>
  </si>
  <si>
    <t>125.64600372314453, 7.1255202293396</t>
  </si>
  <si>
    <t>RPME</t>
  </si>
  <si>
    <t>Bancasi Airport</t>
  </si>
  <si>
    <t>Butuan City</t>
  </si>
  <si>
    <t>BXU</t>
  </si>
  <si>
    <t>125.4788, 8.9515</t>
  </si>
  <si>
    <t>RPMF</t>
  </si>
  <si>
    <t>Bislig Airport</t>
  </si>
  <si>
    <t>PH-SUR</t>
  </si>
  <si>
    <t>BPH</t>
  </si>
  <si>
    <t>126.3219985961914, 8.19594955444336</t>
  </si>
  <si>
    <t>RPMG</t>
  </si>
  <si>
    <t>Dipolog Airport</t>
  </si>
  <si>
    <t>Dipolog City</t>
  </si>
  <si>
    <t>123.341875076, 8.60198349877</t>
  </si>
  <si>
    <t>RPMH</t>
  </si>
  <si>
    <t>Camiguin Airport</t>
  </si>
  <si>
    <t>PH-CAM</t>
  </si>
  <si>
    <t>Mambajao</t>
  </si>
  <si>
    <t>CGM</t>
  </si>
  <si>
    <t>124.709115, 9.253894</t>
  </si>
  <si>
    <t>RPMI</t>
  </si>
  <si>
    <t>Maria Cristina Airport</t>
  </si>
  <si>
    <t>Iligan</t>
  </si>
  <si>
    <t>124.214996, 8.13049</t>
  </si>
  <si>
    <t>RPMJ</t>
  </si>
  <si>
    <t>Jolo Airport</t>
  </si>
  <si>
    <t>PH-SLU</t>
  </si>
  <si>
    <t>JOL</t>
  </si>
  <si>
    <t>121.01100158691406, 6.0536699295043945</t>
  </si>
  <si>
    <t>RPMM</t>
  </si>
  <si>
    <t>Malabang Airport</t>
  </si>
  <si>
    <t>Malabang</t>
  </si>
  <si>
    <t>124.05899810791016, 7.617219924926758</t>
  </si>
  <si>
    <t>RPMN</t>
  </si>
  <si>
    <t>Sanga Sanga Airport</t>
  </si>
  <si>
    <t>PH-TAW</t>
  </si>
  <si>
    <t>119.742996, 5.046991</t>
  </si>
  <si>
    <t>RPMO</t>
  </si>
  <si>
    <t>Labo Airport</t>
  </si>
  <si>
    <t>PH-MSC</t>
  </si>
  <si>
    <t>Ozamiz City</t>
  </si>
  <si>
    <t>OZC</t>
  </si>
  <si>
    <t>123.84200286865234, 8.178509712219238</t>
  </si>
  <si>
    <t>RPMP</t>
  </si>
  <si>
    <t>Pagadian Airport</t>
  </si>
  <si>
    <t>Pagadian City</t>
  </si>
  <si>
    <t>123.461179733, 7.83073144787</t>
  </si>
  <si>
    <t>RPMQ</t>
  </si>
  <si>
    <t>Mati National Airport</t>
  </si>
  <si>
    <t>Mati</t>
  </si>
  <si>
    <t>MXI</t>
  </si>
  <si>
    <t>126.27368, 6.949091</t>
  </si>
  <si>
    <t>RPMR</t>
  </si>
  <si>
    <t>General Santos International Airport</t>
  </si>
  <si>
    <t>General Santos</t>
  </si>
  <si>
    <t>GES</t>
  </si>
  <si>
    <t>125.096000671, 6.05800008774</t>
  </si>
  <si>
    <t>RPMS</t>
  </si>
  <si>
    <t>Surigao Airport</t>
  </si>
  <si>
    <t>Surigao City</t>
  </si>
  <si>
    <t>SUG</t>
  </si>
  <si>
    <t>125.480947495, 9.755838325629998</t>
  </si>
  <si>
    <t>RPMU</t>
  </si>
  <si>
    <t>Cagayan de Sulu Airport</t>
  </si>
  <si>
    <t>Mapun</t>
  </si>
  <si>
    <t>CDY</t>
  </si>
  <si>
    <t>118.49600219726562, 7.013999938964844</t>
  </si>
  <si>
    <t>RPMV</t>
  </si>
  <si>
    <t>Ipil Airport</t>
  </si>
  <si>
    <t>PH-ZSI</t>
  </si>
  <si>
    <t>Ipil</t>
  </si>
  <si>
    <t>IPE</t>
  </si>
  <si>
    <t>122.60199737548828, 7.785560131072998</t>
  </si>
  <si>
    <t>RPMW</t>
  </si>
  <si>
    <t>Tandag Airport</t>
  </si>
  <si>
    <t>TDG</t>
  </si>
  <si>
    <t>126.1709976196289, 9.072110176086426</t>
  </si>
  <si>
    <t>PH-BUK</t>
  </si>
  <si>
    <t>RPMZ</t>
  </si>
  <si>
    <t>Zamboanga International Airport</t>
  </si>
  <si>
    <t>Zamboanga City</t>
  </si>
  <si>
    <t>122.05999755859375, 6.922420024871826</t>
  </si>
  <si>
    <t>RPNS</t>
  </si>
  <si>
    <t>Siargao Airport</t>
  </si>
  <si>
    <t>Del Carmen</t>
  </si>
  <si>
    <t>IAO</t>
  </si>
  <si>
    <t>126.014, 9.8591</t>
  </si>
  <si>
    <t>RPSD</t>
  </si>
  <si>
    <t>Cesar Lim Rodriguez Airport</t>
  </si>
  <si>
    <t>Taytay Airport, Sandoval Airport</t>
  </si>
  <si>
    <t>RZP</t>
  </si>
  <si>
    <t>119.507697, 10.81874</t>
  </si>
  <si>
    <t>PH-BOH</t>
  </si>
  <si>
    <t>PH-ANT</t>
  </si>
  <si>
    <t>RPSV</t>
  </si>
  <si>
    <t>San Vicente</t>
  </si>
  <si>
    <t>SWL</t>
  </si>
  <si>
    <t>119.273889, 10.525</t>
  </si>
  <si>
    <t>RPUB</t>
  </si>
  <si>
    <t>Loakan Airport</t>
  </si>
  <si>
    <t>Baguio City</t>
  </si>
  <si>
    <t>120.62000274658203, 16.375099182128906</t>
  </si>
  <si>
    <t>RPUD</t>
  </si>
  <si>
    <t>Daet Airport</t>
  </si>
  <si>
    <t>Daet</t>
  </si>
  <si>
    <t>122.9800033569336, 14.129199981689453</t>
  </si>
  <si>
    <t>RPUH</t>
  </si>
  <si>
    <t>SJI</t>
  </si>
  <si>
    <t>121.04699707, 12.361499786399998</t>
  </si>
  <si>
    <t>RPUM</t>
  </si>
  <si>
    <t>Mamburao Airport</t>
  </si>
  <si>
    <t>120.6050033569336, 13.208100318908691</t>
  </si>
  <si>
    <t>RPUN</t>
  </si>
  <si>
    <t>Naga Airport</t>
  </si>
  <si>
    <t>Naga</t>
  </si>
  <si>
    <t>WNP</t>
  </si>
  <si>
    <t>123.2699966430664, 13.58489990234375</t>
  </si>
  <si>
    <t>RPUO</t>
  </si>
  <si>
    <t>Basco Airport</t>
  </si>
  <si>
    <t>Basco</t>
  </si>
  <si>
    <t>121.980003, 20.4513</t>
  </si>
  <si>
    <t>RPUR</t>
  </si>
  <si>
    <t>Dr.Juan C. Angara Airport</t>
  </si>
  <si>
    <t>Baler</t>
  </si>
  <si>
    <t>BQA</t>
  </si>
  <si>
    <t>121.500034, 15.729309</t>
  </si>
  <si>
    <t>RPUS</t>
  </si>
  <si>
    <t>120.3030014038086, 16.595600128173828</t>
  </si>
  <si>
    <t>RPUT</t>
  </si>
  <si>
    <t>Tuguegarao Airport</t>
  </si>
  <si>
    <t>Tuguegarao City</t>
  </si>
  <si>
    <t>TUG</t>
  </si>
  <si>
    <t>121.733150482, 17.6433676823</t>
  </si>
  <si>
    <t>RPUV</t>
  </si>
  <si>
    <t>Virac Airport</t>
  </si>
  <si>
    <t>PH-CAT</t>
  </si>
  <si>
    <t>Virac</t>
  </si>
  <si>
    <t>VRC</t>
  </si>
  <si>
    <t>124.20600128173828, 13.576399803161621</t>
  </si>
  <si>
    <t>RPUW</t>
  </si>
  <si>
    <t>Marinduque Airport</t>
  </si>
  <si>
    <t>PH-MAD</t>
  </si>
  <si>
    <t>Gasan</t>
  </si>
  <si>
    <t>MRQ</t>
  </si>
  <si>
    <t>121.82599639892578, 13.361000061035156</t>
  </si>
  <si>
    <t>RPUY</t>
  </si>
  <si>
    <t>Cauayan Airport</t>
  </si>
  <si>
    <t>Cauayan City</t>
  </si>
  <si>
    <t>CYZ</t>
  </si>
  <si>
    <t>121.752998352, 16.9298992157</t>
  </si>
  <si>
    <t>Roper Valley Airport</t>
  </si>
  <si>
    <t>Roper Valley</t>
  </si>
  <si>
    <t>134.05, -14.9215</t>
  </si>
  <si>
    <t>RPVA</t>
  </si>
  <si>
    <t>Daniel Z. Romualdez Airport</t>
  </si>
  <si>
    <t>Tacloban City</t>
  </si>
  <si>
    <t>TAC</t>
  </si>
  <si>
    <t>DZR</t>
  </si>
  <si>
    <t>125.027761, 11.228035</t>
  </si>
  <si>
    <t>RPVB</t>
  </si>
  <si>
    <t>Bacolod-Silay Airport</t>
  </si>
  <si>
    <t>Bacolod City</t>
  </si>
  <si>
    <t>BCD</t>
  </si>
  <si>
    <t>123.014999, 10.7764</t>
  </si>
  <si>
    <t>RPVC</t>
  </si>
  <si>
    <t>Calbayog Airport</t>
  </si>
  <si>
    <t>PH-WSA</t>
  </si>
  <si>
    <t>Calbayog City</t>
  </si>
  <si>
    <t>CYP</t>
  </si>
  <si>
    <t>124.54499816894531, 12.072699546813965</t>
  </si>
  <si>
    <t>RPVD</t>
  </si>
  <si>
    <t>Sibulan Airport</t>
  </si>
  <si>
    <t>PH-NER</t>
  </si>
  <si>
    <t>Dumaguete City</t>
  </si>
  <si>
    <t>DGT</t>
  </si>
  <si>
    <t>123.300003052, 9.3337097168</t>
  </si>
  <si>
    <t>RPVE</t>
  </si>
  <si>
    <t>Godofredo P. Ramos Airport</t>
  </si>
  <si>
    <t>PH-AKL</t>
  </si>
  <si>
    <t>Malay</t>
  </si>
  <si>
    <t>121.954002, 11.9245</t>
  </si>
  <si>
    <t>RPVF</t>
  </si>
  <si>
    <t>Catarman National Airport</t>
  </si>
  <si>
    <t>Catarman</t>
  </si>
  <si>
    <t>CRM</t>
  </si>
  <si>
    <t>124.63600158691406, 12.502400398254395</t>
  </si>
  <si>
    <t>GUI</t>
  </si>
  <si>
    <t>RPVI</t>
  </si>
  <si>
    <t>Iloilo International Airport</t>
  </si>
  <si>
    <t>Iloilo City</t>
  </si>
  <si>
    <t>ILO</t>
  </si>
  <si>
    <t>122.493358, 10.833017</t>
  </si>
  <si>
    <t>RPVJ</t>
  </si>
  <si>
    <t>Moises R. Espinosa Airport</t>
  </si>
  <si>
    <t>PH-MAS</t>
  </si>
  <si>
    <t>Masbate</t>
  </si>
  <si>
    <t>123.630095, 12.369682</t>
  </si>
  <si>
    <t>RPVK</t>
  </si>
  <si>
    <t>Kalibo International Airport</t>
  </si>
  <si>
    <t>Kalibo</t>
  </si>
  <si>
    <t>122.375999451, 11.679400444</t>
  </si>
  <si>
    <t>RPVM</t>
  </si>
  <si>
    <t>Mactan Cebu International Airport</t>
  </si>
  <si>
    <t>Lapu-Lapu City</t>
  </si>
  <si>
    <t>123.97899627686, 10.307499885559</t>
  </si>
  <si>
    <t>RPVO</t>
  </si>
  <si>
    <t>Ormoc Airport</t>
  </si>
  <si>
    <t>Ormoc City</t>
  </si>
  <si>
    <t>OMC</t>
  </si>
  <si>
    <t>124.56500244140625, 11.057999610900879</t>
  </si>
  <si>
    <t>RPVP</t>
  </si>
  <si>
    <t>Puerto Princesa Airport</t>
  </si>
  <si>
    <t>Puerto Princesa City</t>
  </si>
  <si>
    <t>118.75900268554688, 9.742119789123535</t>
  </si>
  <si>
    <t>RPVR</t>
  </si>
  <si>
    <t>Roxas Airport</t>
  </si>
  <si>
    <t>PH-CAP</t>
  </si>
  <si>
    <t>Roxas City</t>
  </si>
  <si>
    <t>RXS</t>
  </si>
  <si>
    <t>122.75199890136719, 11.597700119018555</t>
  </si>
  <si>
    <t>RPVS</t>
  </si>
  <si>
    <t>Evelio Javier Airport</t>
  </si>
  <si>
    <t>EUQ</t>
  </si>
  <si>
    <t>121.932998657, 10.765999794</t>
  </si>
  <si>
    <t>RPVT</t>
  </si>
  <si>
    <t>Tagbilaran Airport</t>
  </si>
  <si>
    <t>Tagbilaran City</t>
  </si>
  <si>
    <t>123.853533, 9.665442</t>
  </si>
  <si>
    <t>RPVU</t>
  </si>
  <si>
    <t>Tugdan Airport</t>
  </si>
  <si>
    <t>Tablas Island</t>
  </si>
  <si>
    <t>TBH</t>
  </si>
  <si>
    <t>122.084999084, 12.3109998703</t>
  </si>
  <si>
    <t>RPVV</t>
  </si>
  <si>
    <t>Francisco B. Reyes Airport</t>
  </si>
  <si>
    <t>Coron</t>
  </si>
  <si>
    <t>USU</t>
  </si>
  <si>
    <t>120.099998474, 12.1215000153</t>
  </si>
  <si>
    <t>RRM</t>
  </si>
  <si>
    <t>Marromeu Airport</t>
  </si>
  <si>
    <t>Marromeu</t>
  </si>
  <si>
    <t>35.9345, -18.2929</t>
  </si>
  <si>
    <t>RSE</t>
  </si>
  <si>
    <t>Rose Bay Seaplane Base</t>
  </si>
  <si>
    <t>151.262, -33.869</t>
  </si>
  <si>
    <t>RU-SPE</t>
  </si>
  <si>
    <t>St. Petersburg</t>
  </si>
  <si>
    <t>RU-MUR</t>
  </si>
  <si>
    <t>RU-RYA</t>
  </si>
  <si>
    <t>RU-ALT</t>
  </si>
  <si>
    <t>RU-TVE</t>
  </si>
  <si>
    <t>RU-CHI</t>
  </si>
  <si>
    <t>RU-ORE</t>
  </si>
  <si>
    <t>RU-SAR</t>
  </si>
  <si>
    <t>RU-KGD</t>
  </si>
  <si>
    <t>RU-VOR</t>
  </si>
  <si>
    <t>RU-LIP</t>
  </si>
  <si>
    <t>Lipetsk</t>
  </si>
  <si>
    <t>Orenburg</t>
  </si>
  <si>
    <t>Tiksi</t>
  </si>
  <si>
    <t>RU-SAK</t>
  </si>
  <si>
    <t>RU-MOS</t>
  </si>
  <si>
    <t>RU-KDA</t>
  </si>
  <si>
    <t>RU-0025</t>
  </si>
  <si>
    <t>Nogliki Airport</t>
  </si>
  <si>
    <t>Nogliki-Sakhalin Island</t>
  </si>
  <si>
    <t>UHSN</t>
  </si>
  <si>
    <t>NGK</t>
  </si>
  <si>
    <t>143.139008, 51.780102</t>
  </si>
  <si>
    <t>Kaliningrad</t>
  </si>
  <si>
    <t>RU-KYA</t>
  </si>
  <si>
    <t>RU-AMU</t>
  </si>
  <si>
    <t>RU-ARK</t>
  </si>
  <si>
    <t>RU-0035</t>
  </si>
  <si>
    <t>Grozny North Airport</t>
  </si>
  <si>
    <t>RU-CE</t>
  </si>
  <si>
    <t>Grozny</t>
  </si>
  <si>
    <t>URMG</t>
  </si>
  <si>
    <t>GRV</t>
  </si>
  <si>
    <t>45.698601, 43.388302</t>
  </si>
  <si>
    <t>RU-IRK</t>
  </si>
  <si>
    <t>Irkutsk</t>
  </si>
  <si>
    <t>RU-KAM</t>
  </si>
  <si>
    <t>RU-KO</t>
  </si>
  <si>
    <t>Syktyvkar</t>
  </si>
  <si>
    <t>RU-NIZ</t>
  </si>
  <si>
    <t>RU-PER</t>
  </si>
  <si>
    <t>Saratov</t>
  </si>
  <si>
    <t>RU-TA</t>
  </si>
  <si>
    <t>Kazan</t>
  </si>
  <si>
    <t>RU-YAN</t>
  </si>
  <si>
    <t>RU-VLG</t>
  </si>
  <si>
    <t>RU-CHU</t>
  </si>
  <si>
    <t>RU-BU</t>
  </si>
  <si>
    <t>RU-PSK</t>
  </si>
  <si>
    <t>RU-LEN</t>
  </si>
  <si>
    <t>RU-NGR</t>
  </si>
  <si>
    <t>Murmansk</t>
  </si>
  <si>
    <t>RU-KHM</t>
  </si>
  <si>
    <t>RU-ROS</t>
  </si>
  <si>
    <t>URRY</t>
  </si>
  <si>
    <t>RU-NEN</t>
  </si>
  <si>
    <t>Krasnodar</t>
  </si>
  <si>
    <t>RU-SAM</t>
  </si>
  <si>
    <t>RU-VGG</t>
  </si>
  <si>
    <t>RU-TOM</t>
  </si>
  <si>
    <t>RU-AST</t>
  </si>
  <si>
    <t>RU-NVS</t>
  </si>
  <si>
    <t>Novosibirsk</t>
  </si>
  <si>
    <t>Pevek</t>
  </si>
  <si>
    <t>RU-TYU</t>
  </si>
  <si>
    <t>Bryansk Airport</t>
  </si>
  <si>
    <t>RU-BRY</t>
  </si>
  <si>
    <t>Bryansk</t>
  </si>
  <si>
    <t>RU-STA</t>
  </si>
  <si>
    <t>RU-TUL</t>
  </si>
  <si>
    <t>RU-KL</t>
  </si>
  <si>
    <t>Chita</t>
  </si>
  <si>
    <t>RU-KR</t>
  </si>
  <si>
    <t>RU-KHA</t>
  </si>
  <si>
    <t>RU-SE</t>
  </si>
  <si>
    <t>Krasnoyarsk</t>
  </si>
  <si>
    <t>RU-UD</t>
  </si>
  <si>
    <t>RU-SVE</t>
  </si>
  <si>
    <t>RU-CHE</t>
  </si>
  <si>
    <t>Orsk</t>
  </si>
  <si>
    <t>RU-YAR</t>
  </si>
  <si>
    <t>Vologda</t>
  </si>
  <si>
    <t>RU-MAG</t>
  </si>
  <si>
    <t>RU-0200</t>
  </si>
  <si>
    <t>Typliy Klyuch Airport</t>
  </si>
  <si>
    <t>Khandyga</t>
  </si>
  <si>
    <t>UEMH</t>
  </si>
  <si>
    <t>KDY</t>
  </si>
  <si>
    <t>136.854995728, 62.7890014648</t>
  </si>
  <si>
    <t>Pskov</t>
  </si>
  <si>
    <t>Taganrog</t>
  </si>
  <si>
    <t>RU-KOS</t>
  </si>
  <si>
    <t>Tula</t>
  </si>
  <si>
    <t>RU-DA</t>
  </si>
  <si>
    <t>RU-SMO</t>
  </si>
  <si>
    <t>RU-KLU</t>
  </si>
  <si>
    <t>Rybinsk</t>
  </si>
  <si>
    <t>RU-IVA</t>
  </si>
  <si>
    <t>Ivanovo</t>
  </si>
  <si>
    <t>RU-ULY</t>
  </si>
  <si>
    <t>Ulyanovsk</t>
  </si>
  <si>
    <t>RU-TAM</t>
  </si>
  <si>
    <t>Tambov</t>
  </si>
  <si>
    <t>Volgograd</t>
  </si>
  <si>
    <t>Voronezh</t>
  </si>
  <si>
    <t>Astrakhan</t>
  </si>
  <si>
    <t>Stavropol</t>
  </si>
  <si>
    <t>RU-BA</t>
  </si>
  <si>
    <t>Ufa</t>
  </si>
  <si>
    <t>Samara</t>
  </si>
  <si>
    <t>RU-ORL</t>
  </si>
  <si>
    <t>RU-KRS</t>
  </si>
  <si>
    <t>Kursk</t>
  </si>
  <si>
    <t>RU-PNZ</t>
  </si>
  <si>
    <t>Barnaul</t>
  </si>
  <si>
    <t>RU-KEM</t>
  </si>
  <si>
    <t>Kemerovo</t>
  </si>
  <si>
    <t>RU-OMS</t>
  </si>
  <si>
    <t>RU-KGN</t>
  </si>
  <si>
    <t>Gelendzhik</t>
  </si>
  <si>
    <t>Makhachkala</t>
  </si>
  <si>
    <t>Nizhny Novgorod</t>
  </si>
  <si>
    <t>Zyryanka</t>
  </si>
  <si>
    <t>Oktyabrskiy Airport</t>
  </si>
  <si>
    <t>RU-BEL</t>
  </si>
  <si>
    <t>RU-KB</t>
  </si>
  <si>
    <t>Belgorod</t>
  </si>
  <si>
    <t>RU-0493</t>
  </si>
  <si>
    <t>Tver</t>
  </si>
  <si>
    <t>Kurgan</t>
  </si>
  <si>
    <t>UA-21</t>
  </si>
  <si>
    <t>Khatanga</t>
  </si>
  <si>
    <t>RU-ME</t>
  </si>
  <si>
    <t>RU-MO</t>
  </si>
  <si>
    <t>Saransk</t>
  </si>
  <si>
    <t>Ulan Ude</t>
  </si>
  <si>
    <t>Pechora</t>
  </si>
  <si>
    <t>Vorkuta</t>
  </si>
  <si>
    <t>Kaluga</t>
  </si>
  <si>
    <t>Kirov</t>
  </si>
  <si>
    <t>Smolensk</t>
  </si>
  <si>
    <t>RU-VUS</t>
  </si>
  <si>
    <t>Velikiy Ustyug Airport</t>
  </si>
  <si>
    <t>Velikiy Ustyug</t>
  </si>
  <si>
    <t>ULWU</t>
  </si>
  <si>
    <t>VUS</t>
  </si>
  <si>
    <t>46.2599983215332, 60.788299560546875</t>
  </si>
  <si>
    <t>RUU</t>
  </si>
  <si>
    <t>Ruti Airport</t>
  </si>
  <si>
    <t>Kawbenaberi</t>
  </si>
  <si>
    <t>RUTI</t>
  </si>
  <si>
    <t>144.256666667, -5.334444444440001</t>
  </si>
  <si>
    <t>RVC</t>
  </si>
  <si>
    <t>River Cess Airport/Heliport</t>
  </si>
  <si>
    <t>LR-RI</t>
  </si>
  <si>
    <t>River Cess</t>
  </si>
  <si>
    <t>-9.585373, 5.471326</t>
  </si>
  <si>
    <t>RZH</t>
  </si>
  <si>
    <t>Quartz Hill Airport</t>
  </si>
  <si>
    <t>-118.206, 34.65</t>
  </si>
  <si>
    <t>S31</t>
  </si>
  <si>
    <t>Lopez Island Airport</t>
  </si>
  <si>
    <t>-122.93800354003906, 48.4838981628418</t>
  </si>
  <si>
    <t>S60</t>
  </si>
  <si>
    <t>Kenmore Air Harbor Inc Seaplane Base</t>
  </si>
  <si>
    <t>Kenmore</t>
  </si>
  <si>
    <t>KEH</t>
  </si>
  <si>
    <t>-122.259002686, 47.7547988892</t>
  </si>
  <si>
    <t>CAF</t>
  </si>
  <si>
    <t>MIN</t>
  </si>
  <si>
    <t>BEL</t>
  </si>
  <si>
    <t>PDP</t>
  </si>
  <si>
    <t>MUQ</t>
  </si>
  <si>
    <t>SA14</t>
  </si>
  <si>
    <t>Miramar Airport</t>
  </si>
  <si>
    <t>SAEM</t>
  </si>
  <si>
    <t>MJR</t>
  </si>
  <si>
    <t>-57.8697, -38.2271</t>
  </si>
  <si>
    <t>DOP</t>
  </si>
  <si>
    <t>Puerto Deseado</t>
  </si>
  <si>
    <t>Neuquen</t>
  </si>
  <si>
    <t>APO</t>
  </si>
  <si>
    <t>SA30</t>
  </si>
  <si>
    <t>Colonia Catriel Airport</t>
  </si>
  <si>
    <t>Colonia Catriel</t>
  </si>
  <si>
    <t>CCT</t>
  </si>
  <si>
    <t>-67.8349990845, -37.9101982117</t>
  </si>
  <si>
    <t>LPB</t>
  </si>
  <si>
    <t>San Salvador de Jujuy</t>
  </si>
  <si>
    <t>SJA</t>
  </si>
  <si>
    <t>BLN</t>
  </si>
  <si>
    <t>PET</t>
  </si>
  <si>
    <t>SAAC</t>
  </si>
  <si>
    <t>Comodoro Pierrestegui Airport</t>
  </si>
  <si>
    <t>COC</t>
  </si>
  <si>
    <t>-57.9966, -31.2969</t>
  </si>
  <si>
    <t>SAAG</t>
  </si>
  <si>
    <t>Gualeguaychu Airport</t>
  </si>
  <si>
    <t>GHU</t>
  </si>
  <si>
    <t>-58.6131, -33.0103</t>
  </si>
  <si>
    <t>SAAJ</t>
  </si>
  <si>
    <t>Junin Airport</t>
  </si>
  <si>
    <t>JNI</t>
  </si>
  <si>
    <t>-60.9306, -34.5459</t>
  </si>
  <si>
    <t>PER</t>
  </si>
  <si>
    <t>SAAP</t>
  </si>
  <si>
    <t>General Urquiza Airport</t>
  </si>
  <si>
    <t>-60.4804, -31.7948</t>
  </si>
  <si>
    <t>SAAR</t>
  </si>
  <si>
    <t>Islas Malvinas Airport</t>
  </si>
  <si>
    <t>-60.785, -32.9036</t>
  </si>
  <si>
    <t>VIG</t>
  </si>
  <si>
    <t>SAAV</t>
  </si>
  <si>
    <t>Sauce Viejo Airport</t>
  </si>
  <si>
    <t>SVO</t>
  </si>
  <si>
    <t>-60.8117, -31.7117</t>
  </si>
  <si>
    <t>SABE</t>
  </si>
  <si>
    <t>Jorge Newbery Airpark</t>
  </si>
  <si>
    <t>-58.4156, -34.5592</t>
  </si>
  <si>
    <t>FMA</t>
  </si>
  <si>
    <t>SACC</t>
  </si>
  <si>
    <t>La Cumbre Airport</t>
  </si>
  <si>
    <t>La Cumbre</t>
  </si>
  <si>
    <t>LCM</t>
  </si>
  <si>
    <t>CUM</t>
  </si>
  <si>
    <t>-64.5318984985, -31.005800247199996</t>
  </si>
  <si>
    <t>SACO</t>
  </si>
  <si>
    <t>Ingeniero Ambrosio Taravella Airport</t>
  </si>
  <si>
    <t>COR</t>
  </si>
  <si>
    <t>-64.208, -31.323601</t>
  </si>
  <si>
    <t>MTQ</t>
  </si>
  <si>
    <t>SADF</t>
  </si>
  <si>
    <t>FDO</t>
  </si>
  <si>
    <t>-58.5896, -34.4532</t>
  </si>
  <si>
    <t>ENO</t>
  </si>
  <si>
    <t>SADL</t>
  </si>
  <si>
    <t>La Plata Airport</t>
  </si>
  <si>
    <t>LPG</t>
  </si>
  <si>
    <t>-57.8947, -34.9722</t>
  </si>
  <si>
    <t>CPO</t>
  </si>
  <si>
    <t>SADP</t>
  </si>
  <si>
    <t>El Palomar Airport</t>
  </si>
  <si>
    <t>El Palomar</t>
  </si>
  <si>
    <t>-58.6126, -34.6099</t>
  </si>
  <si>
    <t>TQL</t>
  </si>
  <si>
    <t>SAEZ</t>
  </si>
  <si>
    <t>Ministro Pistarini International Airport</t>
  </si>
  <si>
    <t>EZE</t>
  </si>
  <si>
    <t>-58.5358, -34.8222</t>
  </si>
  <si>
    <t>SAFR</t>
  </si>
  <si>
    <t>Rafaela Airport</t>
  </si>
  <si>
    <t>Rafaela</t>
  </si>
  <si>
    <t>RAF</t>
  </si>
  <si>
    <t>-61.5017, -31.2825</t>
  </si>
  <si>
    <t>SAG</t>
  </si>
  <si>
    <t>SAHC</t>
  </si>
  <si>
    <t>Chos Malal Airport</t>
  </si>
  <si>
    <t>Chos Malal</t>
  </si>
  <si>
    <t>-70.2225036621, -37.444698333699996</t>
  </si>
  <si>
    <t>SAHE</t>
  </si>
  <si>
    <t>Caviahue Airport</t>
  </si>
  <si>
    <t>Lafontaine</t>
  </si>
  <si>
    <t>-71.009201, -37.851398</t>
  </si>
  <si>
    <t>SAHR</t>
  </si>
  <si>
    <t>Dr. Arturo H. Illia Airport</t>
  </si>
  <si>
    <t>General Roca</t>
  </si>
  <si>
    <t>GNR</t>
  </si>
  <si>
    <t>-67.6204986572, -39.0007019043</t>
  </si>
  <si>
    <t>SAHS</t>
  </si>
  <si>
    <t>Rincon De Los Sauces Airport</t>
  </si>
  <si>
    <t>Rincon de los Sauces</t>
  </si>
  <si>
    <t>RDS</t>
  </si>
  <si>
    <t>-68.9041976929, -37.3905982971</t>
  </si>
  <si>
    <t>SAHZ</t>
  </si>
  <si>
    <t>Zapala Airport</t>
  </si>
  <si>
    <t>Zapala</t>
  </si>
  <si>
    <t>APZ</t>
  </si>
  <si>
    <t>-70.113602, -38.975498</t>
  </si>
  <si>
    <t>Salamo Airport</t>
  </si>
  <si>
    <t>Salamo</t>
  </si>
  <si>
    <t>SAO</t>
  </si>
  <si>
    <t>150.7903, -9.6701</t>
  </si>
  <si>
    <t>SAME</t>
  </si>
  <si>
    <t>El Plumerillo Airport</t>
  </si>
  <si>
    <t>DOZ</t>
  </si>
  <si>
    <t>-68.7929000854, -32.8316993713</t>
  </si>
  <si>
    <t>SAMM</t>
  </si>
  <si>
    <t>Malargue</t>
  </si>
  <si>
    <t>LGS</t>
  </si>
  <si>
    <t>MLG</t>
  </si>
  <si>
    <t>-69.5743026733, -35.493598938</t>
  </si>
  <si>
    <t>SAMR</t>
  </si>
  <si>
    <t>Suboficial Ay Santiago Germano Airport</t>
  </si>
  <si>
    <t>AFA</t>
  </si>
  <si>
    <t>SRA</t>
  </si>
  <si>
    <t>-68.4039, -34.588299</t>
  </si>
  <si>
    <t>SANC</t>
  </si>
  <si>
    <t>Catamarca Airport</t>
  </si>
  <si>
    <t>Catamarca</t>
  </si>
  <si>
    <t>-65.751701355, -28.5956001282</t>
  </si>
  <si>
    <t>SANE</t>
  </si>
  <si>
    <t>SDE</t>
  </si>
  <si>
    <t>-64.3099975586, -27.765556335399996</t>
  </si>
  <si>
    <t>SANL</t>
  </si>
  <si>
    <t>Capitan V A Almonacid Airport</t>
  </si>
  <si>
    <t>IRJ</t>
  </si>
  <si>
    <t>-66.7957992554, -29.3815994263</t>
  </si>
  <si>
    <t>SANR</t>
  </si>
  <si>
    <t>-64.93595, -27.4966</t>
  </si>
  <si>
    <t>SANT</t>
  </si>
  <si>
    <t>Teniente Benjamin Matienzo Airport</t>
  </si>
  <si>
    <t>TUC</t>
  </si>
  <si>
    <t>-65.104897, -26.8409</t>
  </si>
  <si>
    <t>SANU</t>
  </si>
  <si>
    <t>Domingo Faustino Sarmiento Airport</t>
  </si>
  <si>
    <t>UAQ</t>
  </si>
  <si>
    <t>JUA</t>
  </si>
  <si>
    <t>-68.418198, -31.571501</t>
  </si>
  <si>
    <t>SANW</t>
  </si>
  <si>
    <t>CRR</t>
  </si>
  <si>
    <t>-61.927925, -29.872292</t>
  </si>
  <si>
    <t>SAOC</t>
  </si>
  <si>
    <t>Area De Material Airport</t>
  </si>
  <si>
    <t>-64.2612991333, -33.0850982666</t>
  </si>
  <si>
    <t>SAOD</t>
  </si>
  <si>
    <t>Villa Dolores Airport</t>
  </si>
  <si>
    <t>Villa Dolores</t>
  </si>
  <si>
    <t>LDR</t>
  </si>
  <si>
    <t>-65.1463012695, -31.9451999664</t>
  </si>
  <si>
    <t>MJZ</t>
  </si>
  <si>
    <t>SAOR</t>
  </si>
  <si>
    <t>Villa Reynolds Airport</t>
  </si>
  <si>
    <t>VME</t>
  </si>
  <si>
    <t>RYD</t>
  </si>
  <si>
    <t>-65.3873977661, -33.7299003601</t>
  </si>
  <si>
    <t>SAOS</t>
  </si>
  <si>
    <t>Valle Del Conlara International Airport</t>
  </si>
  <si>
    <t>-65.1865005493, -32.3847007751</t>
  </si>
  <si>
    <t>SAOU</t>
  </si>
  <si>
    <t>Brigadier Mayor D Cesar Raul Ojeda Airport</t>
  </si>
  <si>
    <t>LUQ</t>
  </si>
  <si>
    <t>UIS</t>
  </si>
  <si>
    <t>-66.3563995361, -33.2732009888</t>
  </si>
  <si>
    <t>SARC</t>
  </si>
  <si>
    <t>Corrientes Airport</t>
  </si>
  <si>
    <t>CNQ</t>
  </si>
  <si>
    <t>-58.7619, -27.4455</t>
  </si>
  <si>
    <t>SARE</t>
  </si>
  <si>
    <t>Resistencia International Airport</t>
  </si>
  <si>
    <t>-59.0561, -27.45</t>
  </si>
  <si>
    <t>SARF</t>
  </si>
  <si>
    <t>Formosa Airport</t>
  </si>
  <si>
    <t>-58.2281, -26.2127</t>
  </si>
  <si>
    <t>CAC</t>
  </si>
  <si>
    <t>SARI</t>
  </si>
  <si>
    <t>Puerto Iguazu</t>
  </si>
  <si>
    <t>IGR</t>
  </si>
  <si>
    <t>IGU</t>
  </si>
  <si>
    <t>-54.4734, -25.737301</t>
  </si>
  <si>
    <t>SARL</t>
  </si>
  <si>
    <t>Paso De Los Libres Airport</t>
  </si>
  <si>
    <t>Paso de los Libres</t>
  </si>
  <si>
    <t>AOL</t>
  </si>
  <si>
    <t>LIB</t>
  </si>
  <si>
    <t>-57.1521, -29.6894</t>
  </si>
  <si>
    <t>SARM</t>
  </si>
  <si>
    <t>Monte Caseros Airport</t>
  </si>
  <si>
    <t>MCS</t>
  </si>
  <si>
    <t>-57.6402, -30.2719</t>
  </si>
  <si>
    <t>ITU</t>
  </si>
  <si>
    <t>SARP</t>
  </si>
  <si>
    <t>Libertador Gral D Jose De San Martin Airport</t>
  </si>
  <si>
    <t>PSS</t>
  </si>
  <si>
    <t>POS</t>
  </si>
  <si>
    <t>-55.9707, -27.3858</t>
  </si>
  <si>
    <t>SAS</t>
  </si>
  <si>
    <t>Salton Sea Airport</t>
  </si>
  <si>
    <t>Salton City</t>
  </si>
  <si>
    <t>KSAS</t>
  </si>
  <si>
    <t>-115.952003479, 33.2414016724</t>
  </si>
  <si>
    <t>SASA</t>
  </si>
  <si>
    <t>Martin Miguel De Guemes International Airport</t>
  </si>
  <si>
    <t>SLA</t>
  </si>
  <si>
    <t>-65.4861984253, -24.856000900299996</t>
  </si>
  <si>
    <t>SASJ</t>
  </si>
  <si>
    <t>Gobernador Horacio Guzman International Airport</t>
  </si>
  <si>
    <t>JUJ</t>
  </si>
  <si>
    <t>-65.097801, -24.392799</t>
  </si>
  <si>
    <t>SASO</t>
  </si>
  <si>
    <t>-64.3292007446, -23.1527996063</t>
  </si>
  <si>
    <t>SAST</t>
  </si>
  <si>
    <t>General Enrique Mosconi Airport</t>
  </si>
  <si>
    <t>Tartagal</t>
  </si>
  <si>
    <t>TTG</t>
  </si>
  <si>
    <t>-63.7937011719, -22.619600296</t>
  </si>
  <si>
    <t>SATC</t>
  </si>
  <si>
    <t>Clorinda Airport</t>
  </si>
  <si>
    <t>Clorinda</t>
  </si>
  <si>
    <t>CLX</t>
  </si>
  <si>
    <t>CLO</t>
  </si>
  <si>
    <t>-57.7344, -25.3036</t>
  </si>
  <si>
    <t>SATD</t>
  </si>
  <si>
    <t>-54.5746994019, -26.3974990845</t>
  </si>
  <si>
    <t>SATG</t>
  </si>
  <si>
    <t>Goya Airport</t>
  </si>
  <si>
    <t>OYA</t>
  </si>
  <si>
    <t>GOY</t>
  </si>
  <si>
    <t>-59.2189, -29.1058</t>
  </si>
  <si>
    <t>SATK</t>
  </si>
  <si>
    <t>Alferez Armando Rodriguez Airport</t>
  </si>
  <si>
    <t>Las Lomitas</t>
  </si>
  <si>
    <t>LLS</t>
  </si>
  <si>
    <t>-60.5488014221, -24.7213993073</t>
  </si>
  <si>
    <t>SATM</t>
  </si>
  <si>
    <t>MDX</t>
  </si>
  <si>
    <t>-58.0877990723, -29.2213993073</t>
  </si>
  <si>
    <t>SATR</t>
  </si>
  <si>
    <t>Reconquista Airport</t>
  </si>
  <si>
    <t>RCQ</t>
  </si>
  <si>
    <t>-59.68, -29.2103</t>
  </si>
  <si>
    <t>SATU</t>
  </si>
  <si>
    <t>Curuzu Cuatia Airport</t>
  </si>
  <si>
    <t>UZU</t>
  </si>
  <si>
    <t>-57.9789, -29.7706</t>
  </si>
  <si>
    <t>SAVB</t>
  </si>
  <si>
    <t>El Bolson Airport</t>
  </si>
  <si>
    <t>El Bolson</t>
  </si>
  <si>
    <t>EHL</t>
  </si>
  <si>
    <t>BOL</t>
  </si>
  <si>
    <t>-71.5323028564, -41.9431991577</t>
  </si>
  <si>
    <t>SAVC</t>
  </si>
  <si>
    <t>General E. Mosconi Airport</t>
  </si>
  <si>
    <t>-67.4655, -45.7853</t>
  </si>
  <si>
    <t>SAVD</t>
  </si>
  <si>
    <t>El Maiten Airport</t>
  </si>
  <si>
    <t>El Maiten</t>
  </si>
  <si>
    <t>EMX</t>
  </si>
  <si>
    <t>-71.17250061040001, -42.0292015076</t>
  </si>
  <si>
    <t>SAVE</t>
  </si>
  <si>
    <t>Brigadier Antonio Parodi Airport</t>
  </si>
  <si>
    <t>EQS</t>
  </si>
  <si>
    <t>ESQ</t>
  </si>
  <si>
    <t>-71.139503479, -42.908000946</t>
  </si>
  <si>
    <t>SAVH</t>
  </si>
  <si>
    <t>Las Heras Airport</t>
  </si>
  <si>
    <t>LHS</t>
  </si>
  <si>
    <t>CLH</t>
  </si>
  <si>
    <t>-68.9653015137, -46.53829956049999</t>
  </si>
  <si>
    <t>SAVJ</t>
  </si>
  <si>
    <t>Ingeniero Jacobacci</t>
  </si>
  <si>
    <t>IJC</t>
  </si>
  <si>
    <t>-69.5748977661, -41.320899963399995</t>
  </si>
  <si>
    <t>SAVN</t>
  </si>
  <si>
    <t>-65.0343, -40.7512</t>
  </si>
  <si>
    <t>SAVQ</t>
  </si>
  <si>
    <t>Maquinchao Airport</t>
  </si>
  <si>
    <t>Maquinchao</t>
  </si>
  <si>
    <t>MQD</t>
  </si>
  <si>
    <t>MAQ</t>
  </si>
  <si>
    <t>-68.7078018188, -41.2430992126</t>
  </si>
  <si>
    <t>SAVR</t>
  </si>
  <si>
    <t>D. Casimiro Szlapelis Airport</t>
  </si>
  <si>
    <t>-70.812202, -45.013599</t>
  </si>
  <si>
    <t>SAVS</t>
  </si>
  <si>
    <t>Sierra Grande Airport</t>
  </si>
  <si>
    <t>-65.33940124509999, -41.5917015076</t>
  </si>
  <si>
    <t>SAVT</t>
  </si>
  <si>
    <t>Almirante Marco Andres Zar Airport</t>
  </si>
  <si>
    <t>REL</t>
  </si>
  <si>
    <t>-65.2703, -43.2105</t>
  </si>
  <si>
    <t>SAVV</t>
  </si>
  <si>
    <t>Gobernador Castello Airport</t>
  </si>
  <si>
    <t>Viedma / Carmen de Patagones</t>
  </si>
  <si>
    <t>VDM</t>
  </si>
  <si>
    <t>-63.0004, -40.8692</t>
  </si>
  <si>
    <t>SAVY</t>
  </si>
  <si>
    <t>El Tehuelche Airport</t>
  </si>
  <si>
    <t>Puerto Madryn</t>
  </si>
  <si>
    <t>DRY</t>
  </si>
  <si>
    <t>-65.1027, -42.7592</t>
  </si>
  <si>
    <t>SAWA</t>
  </si>
  <si>
    <t>Lago Argentino Airport</t>
  </si>
  <si>
    <t>El Calafate</t>
  </si>
  <si>
    <t>-72.248596, -50.336102</t>
  </si>
  <si>
    <t>SAWC</t>
  </si>
  <si>
    <t>El Calafate Airport</t>
  </si>
  <si>
    <t>-72.053101, -50.2803</t>
  </si>
  <si>
    <t>SAWD</t>
  </si>
  <si>
    <t>Puerto Deseado Airport</t>
  </si>
  <si>
    <t>PUD</t>
  </si>
  <si>
    <t>ADO</t>
  </si>
  <si>
    <t>-65.9041, -47.7353</t>
  </si>
  <si>
    <t>SAWE</t>
  </si>
  <si>
    <t>Hermes Quijada International Airport</t>
  </si>
  <si>
    <t>-67.7494, -53.7777</t>
  </si>
  <si>
    <t>SAWG</t>
  </si>
  <si>
    <t>RGL</t>
  </si>
  <si>
    <t>-69.3126, -51.6089</t>
  </si>
  <si>
    <t>SAWH</t>
  </si>
  <si>
    <t>Malvinas Argentinas Airport</t>
  </si>
  <si>
    <t>Ushuahia</t>
  </si>
  <si>
    <t>USH</t>
  </si>
  <si>
    <t>-68.2958, -54.8433</t>
  </si>
  <si>
    <t>SAWJ</t>
  </si>
  <si>
    <t>Capitan D Daniel Vazquez Airport</t>
  </si>
  <si>
    <t>San Julian</t>
  </si>
  <si>
    <t>ULA</t>
  </si>
  <si>
    <t>SJU</t>
  </si>
  <si>
    <t>-67.8026, -49.3068</t>
  </si>
  <si>
    <t>SAWM</t>
  </si>
  <si>
    <t>Rio Mayo Airport</t>
  </si>
  <si>
    <t>Rio Mayo</t>
  </si>
  <si>
    <t>ROY</t>
  </si>
  <si>
    <t>-70.2455978394, -45.703899383499994</t>
  </si>
  <si>
    <t>SAWP</t>
  </si>
  <si>
    <t>Perito Moreno Airport</t>
  </si>
  <si>
    <t>Perito Moreno</t>
  </si>
  <si>
    <t>PMQ</t>
  </si>
  <si>
    <t>PTM</t>
  </si>
  <si>
    <t>-70.978699, -46.537899</t>
  </si>
  <si>
    <t>SAWR</t>
  </si>
  <si>
    <t>Gobernador Gregores Airport</t>
  </si>
  <si>
    <t>Gobernador Gregores</t>
  </si>
  <si>
    <t>GGS</t>
  </si>
  <si>
    <t>-70.150002, -48.7831</t>
  </si>
  <si>
    <t>SAWS</t>
  </si>
  <si>
    <t>Jose De San Martin Airport</t>
  </si>
  <si>
    <t>JSM</t>
  </si>
  <si>
    <t>-70.4589004517, -44.048599243199995</t>
  </si>
  <si>
    <t>SAWT</t>
  </si>
  <si>
    <t>28 de Noviembre Airport</t>
  </si>
  <si>
    <t>Rio Turbio</t>
  </si>
  <si>
    <t>-72.2203, -51.605</t>
  </si>
  <si>
    <t>SAWU</t>
  </si>
  <si>
    <t>RZA</t>
  </si>
  <si>
    <t>-68.5792, -50.0165</t>
  </si>
  <si>
    <t>SAZB</t>
  </si>
  <si>
    <t>Comandante Espora Airport</t>
  </si>
  <si>
    <t>BHI</t>
  </si>
  <si>
    <t>-62.1693, -38.725</t>
  </si>
  <si>
    <t>SAZC</t>
  </si>
  <si>
    <t>Brigadier D.H.E. Ruiz Airport</t>
  </si>
  <si>
    <t>Coronel Suarez</t>
  </si>
  <si>
    <t>CSZ</t>
  </si>
  <si>
    <t>-61.889301, -37.446098</t>
  </si>
  <si>
    <t>SAZF</t>
  </si>
  <si>
    <t>Olavarria Airport</t>
  </si>
  <si>
    <t>OVR</t>
  </si>
  <si>
    <t>-60.216598510699995, -36.8899993896</t>
  </si>
  <si>
    <t>SAZG</t>
  </si>
  <si>
    <t>General Pico Airport</t>
  </si>
  <si>
    <t>-63.7583007812, -35.6962013245</t>
  </si>
  <si>
    <t>SAZH</t>
  </si>
  <si>
    <t>Tres Arroyos Airport</t>
  </si>
  <si>
    <t>OYO</t>
  </si>
  <si>
    <t>-60.3297, -38.3869</t>
  </si>
  <si>
    <t>SAZL</t>
  </si>
  <si>
    <t>Santa Teresita Airport</t>
  </si>
  <si>
    <t>Santa Teresita</t>
  </si>
  <si>
    <t>SST</t>
  </si>
  <si>
    <t>-56.7218, -36.5423</t>
  </si>
  <si>
    <t>SAZM</t>
  </si>
  <si>
    <t>MDP</t>
  </si>
  <si>
    <t>-57.5733, -37.9342</t>
  </si>
  <si>
    <t>SAZN</t>
  </si>
  <si>
    <t>Presidente Peron Airport</t>
  </si>
  <si>
    <t>NQN</t>
  </si>
  <si>
    <t>NEU</t>
  </si>
  <si>
    <t>-68.155701, -38.949001</t>
  </si>
  <si>
    <t>SAZO</t>
  </si>
  <si>
    <t>Necochea Airport</t>
  </si>
  <si>
    <t>NEC</t>
  </si>
  <si>
    <t>-58.8172, -38.4831</t>
  </si>
  <si>
    <t>SAZP</t>
  </si>
  <si>
    <t>Comodoro Pedro Zanni Airport</t>
  </si>
  <si>
    <t>PEH</t>
  </si>
  <si>
    <t>-61.8576, -35.8446</t>
  </si>
  <si>
    <t>SAZR</t>
  </si>
  <si>
    <t>-64.275703, -36.588299</t>
  </si>
  <si>
    <t>SAZS</t>
  </si>
  <si>
    <t>San Carlos De Bariloche Airport</t>
  </si>
  <si>
    <t>San Carlos de Bariloche</t>
  </si>
  <si>
    <t>BRC</t>
  </si>
  <si>
    <t>-71.157501, -41.151199</t>
  </si>
  <si>
    <t>SAZT</t>
  </si>
  <si>
    <t>TDL</t>
  </si>
  <si>
    <t>DIL</t>
  </si>
  <si>
    <t>-59.2279014587, -37.2374000549</t>
  </si>
  <si>
    <t>SAZV</t>
  </si>
  <si>
    <t>Villa Gesell Airport</t>
  </si>
  <si>
    <t>Villa Gesell</t>
  </si>
  <si>
    <t>VLG</t>
  </si>
  <si>
    <t>-57.0292, -37.2354</t>
  </si>
  <si>
    <t>SAZW</t>
  </si>
  <si>
    <t>Cutral-Co Airport</t>
  </si>
  <si>
    <t>Cutral-Co</t>
  </si>
  <si>
    <t>-69.2646026611, -38.939701080300004</t>
  </si>
  <si>
    <t>SAZY</t>
  </si>
  <si>
    <t>Aviador C. Campos Airport</t>
  </si>
  <si>
    <t>Chapelco/San Martin de los Andes</t>
  </si>
  <si>
    <t>-71.137299, -40.075401</t>
  </si>
  <si>
    <t>SB-VIU</t>
  </si>
  <si>
    <t>Viru Harbour Airstrip</t>
  </si>
  <si>
    <t>Viru</t>
  </si>
  <si>
    <t>AGVH</t>
  </si>
  <si>
    <t>VIU</t>
  </si>
  <si>
    <t>157.69, -8.5085</t>
  </si>
  <si>
    <t>SB29</t>
  </si>
  <si>
    <t>3 Marias</t>
  </si>
  <si>
    <t>-48.5349006652832, -6.870940208435059</t>
  </si>
  <si>
    <t>SBAA</t>
  </si>
  <si>
    <t>PA0008</t>
  </si>
  <si>
    <t>-49.301498, -8.34835</t>
  </si>
  <si>
    <t>SBAC</t>
  </si>
  <si>
    <t>Aracati Airport</t>
  </si>
  <si>
    <t>Aracati</t>
  </si>
  <si>
    <t>-37.804722, -4.568611</t>
  </si>
  <si>
    <t>SBAE</t>
  </si>
  <si>
    <t>SBAQ</t>
  </si>
  <si>
    <t>Araraquara Airport</t>
  </si>
  <si>
    <t>Araraquara</t>
  </si>
  <si>
    <t>AQA</t>
  </si>
  <si>
    <t>-48.1329994202, -21.812000274699997</t>
  </si>
  <si>
    <t>SBAR</t>
  </si>
  <si>
    <t>BR-SE</t>
  </si>
  <si>
    <t>Aracaju</t>
  </si>
  <si>
    <t>AJU</t>
  </si>
  <si>
    <t>-37.0703010559, -10.984000206</t>
  </si>
  <si>
    <t>SBAT</t>
  </si>
  <si>
    <t>Piloto Osvaldo Marques Dias Airport</t>
  </si>
  <si>
    <t>-56.1049995422, -9.8663892746</t>
  </si>
  <si>
    <t>SBAU</t>
  </si>
  <si>
    <t>-50.4247016907, -21.1413002014</t>
  </si>
  <si>
    <t>SBAX</t>
  </si>
  <si>
    <t>Romeu Zema Airport</t>
  </si>
  <si>
    <t>AAX</t>
  </si>
  <si>
    <t>-46.960399627686, -19.563199996948</t>
  </si>
  <si>
    <t>SBBE</t>
  </si>
  <si>
    <t>-48.4762992859, -1.3792500495900002</t>
  </si>
  <si>
    <t>SBBG</t>
  </si>
  <si>
    <t>Comandante Gustavo Kraemer Airport</t>
  </si>
  <si>
    <t>BGX</t>
  </si>
  <si>
    <t>-54.112201690674, -31.39049911499</t>
  </si>
  <si>
    <t>SBBH</t>
  </si>
  <si>
    <t>Pampulha - Carlos Drummond de Andrade Airport</t>
  </si>
  <si>
    <t>-43.950599670410156, -19.851200103759766</t>
  </si>
  <si>
    <t>SBBI</t>
  </si>
  <si>
    <t>Bacacheri Airport</t>
  </si>
  <si>
    <t>BFH</t>
  </si>
  <si>
    <t>-49.23199844359999, -25.4050998688</t>
  </si>
  <si>
    <t>SBBP</t>
  </si>
  <si>
    <t>Estadual Arthur Siqueira Airport</t>
  </si>
  <si>
    <t>BJP</t>
  </si>
  <si>
    <t>-46.537508, -22.979162</t>
  </si>
  <si>
    <t>SBBR</t>
  </si>
  <si>
    <t>Presidente Juscelino Kubitschek International Airport</t>
  </si>
  <si>
    <t>BSB</t>
  </si>
  <si>
    <t>DF0001</t>
  </si>
  <si>
    <t>-47.920834, -15.869167</t>
  </si>
  <si>
    <t>SBBT</t>
  </si>
  <si>
    <t>Chafei Amsei Airport</t>
  </si>
  <si>
    <t>Barretos</t>
  </si>
  <si>
    <t>SNBA</t>
  </si>
  <si>
    <t>-48.594100952148, -20.584499359131</t>
  </si>
  <si>
    <t>SBBU</t>
  </si>
  <si>
    <t>Bauru Airport</t>
  </si>
  <si>
    <t>-49.0537986755, -22.3449993134</t>
  </si>
  <si>
    <t>SBBV</t>
  </si>
  <si>
    <t>Atlas Brasil Cantanhede Airport</t>
  </si>
  <si>
    <t>BVB</t>
  </si>
  <si>
    <t>-60.6922225952, 2.84138894081</t>
  </si>
  <si>
    <t>SBBW</t>
  </si>
  <si>
    <t>-52.3889007568, -15.861300468400001</t>
  </si>
  <si>
    <t>SBBZ</t>
  </si>
  <si>
    <t>Umberto Modiano Airport</t>
  </si>
  <si>
    <t>SSBZ</t>
  </si>
  <si>
    <t>BZC</t>
  </si>
  <si>
    <t>RJ0012</t>
  </si>
  <si>
    <t>-41.96308, -22.770881</t>
  </si>
  <si>
    <t>SBCA</t>
  </si>
  <si>
    <t>Cascavel Airport</t>
  </si>
  <si>
    <t>-53.500801086399996, -25.0002994537</t>
  </si>
  <si>
    <t>SBCB</t>
  </si>
  <si>
    <t>Cabo Frio Airport</t>
  </si>
  <si>
    <t>CFB</t>
  </si>
  <si>
    <t>-42.074298858599995, -22.921699523900003</t>
  </si>
  <si>
    <t>SBCD</t>
  </si>
  <si>
    <t>CFC</t>
  </si>
  <si>
    <t>-50.9398002625, -26.78840065</t>
  </si>
  <si>
    <t>SBCF</t>
  </si>
  <si>
    <t>Tancredo Neves International Airport</t>
  </si>
  <si>
    <t>CNF</t>
  </si>
  <si>
    <t>-43.97194290161133, -19.62444305419922</t>
  </si>
  <si>
    <t>SBCG</t>
  </si>
  <si>
    <t>Campo Grande Airport</t>
  </si>
  <si>
    <t>CGR</t>
  </si>
  <si>
    <t>-54.6725006104, -20.468700408900002</t>
  </si>
  <si>
    <t>SBCH</t>
  </si>
  <si>
    <t>Serafin Enoss Bertaso Airport</t>
  </si>
  <si>
    <t>XAP</t>
  </si>
  <si>
    <t>-52.656600952148, -27.134199142456</t>
  </si>
  <si>
    <t>SBCI</t>
  </si>
  <si>
    <t>Brig. Lysias Augusto Rodrigues Airport</t>
  </si>
  <si>
    <t>-47.45869827270508, -7.32043981552124</t>
  </si>
  <si>
    <t>SBCJ</t>
  </si>
  <si>
    <t>Parauapebas</t>
  </si>
  <si>
    <t>CKS</t>
  </si>
  <si>
    <t>-50.0013885498, -6.11527776718</t>
  </si>
  <si>
    <t>SBCM</t>
  </si>
  <si>
    <t>-49.4213905334, -28.7244434357</t>
  </si>
  <si>
    <t>SBCN</t>
  </si>
  <si>
    <t>Caldas Novas</t>
  </si>
  <si>
    <t>CLV</t>
  </si>
  <si>
    <t>-48.607498168945, -17.725299835205</t>
  </si>
  <si>
    <t>Porto Alegre</t>
  </si>
  <si>
    <t>SBCP</t>
  </si>
  <si>
    <t>Bartolomeu Lisandro Airport</t>
  </si>
  <si>
    <t>Campos Dos Goytacazes</t>
  </si>
  <si>
    <t>CAW</t>
  </si>
  <si>
    <t>-41.301700592, -21.698299408</t>
  </si>
  <si>
    <t>SBCR</t>
  </si>
  <si>
    <t>-57.6713905334, -19.0119438171</t>
  </si>
  <si>
    <t>SBCT</t>
  </si>
  <si>
    <t>Afonso Pena Airport</t>
  </si>
  <si>
    <t>CWB</t>
  </si>
  <si>
    <t>-49.1758003235, -25.5284996033</t>
  </si>
  <si>
    <t>SBCV</t>
  </si>
  <si>
    <t>Caravelas Airport</t>
  </si>
  <si>
    <t>Caravelas</t>
  </si>
  <si>
    <t>SSCV</t>
  </si>
  <si>
    <t>BA0012</t>
  </si>
  <si>
    <t>-39.253101, -17.6523</t>
  </si>
  <si>
    <t>SBCX</t>
  </si>
  <si>
    <t>Hugo Cantergiani Regional Airport</t>
  </si>
  <si>
    <t>Caxias Do Sul</t>
  </si>
  <si>
    <t>CXJ</t>
  </si>
  <si>
    <t>-51.1875, -29.197099685699996</t>
  </si>
  <si>
    <t>SBCY</t>
  </si>
  <si>
    <t>Marechal Rondon Airport</t>
  </si>
  <si>
    <t>-56.1166992188, -15.6528997421</t>
  </si>
  <si>
    <t>SBCZ</t>
  </si>
  <si>
    <t>Cruzeiro do Sul Airport</t>
  </si>
  <si>
    <t>Cruzeiro Do Sul</t>
  </si>
  <si>
    <t>CZS</t>
  </si>
  <si>
    <t>AC0002</t>
  </si>
  <si>
    <t>-72.769501, -7.59991</t>
  </si>
  <si>
    <t>SBDB</t>
  </si>
  <si>
    <t>Bonito Airport</t>
  </si>
  <si>
    <t>Bonito</t>
  </si>
  <si>
    <t>BYO</t>
  </si>
  <si>
    <t>-56.4525, -21.2473</t>
  </si>
  <si>
    <t>SBDN</t>
  </si>
  <si>
    <t>Presidente Prudente Airport</t>
  </si>
  <si>
    <t>PPB</t>
  </si>
  <si>
    <t>-51.4245986938, -22.1751003265</t>
  </si>
  <si>
    <t>SBEG</t>
  </si>
  <si>
    <t>Eduardo Gomes International Airport</t>
  </si>
  <si>
    <t>-60.049702, -3.03861</t>
  </si>
  <si>
    <t>SBEK</t>
  </si>
  <si>
    <t>Jacareacanga Airport</t>
  </si>
  <si>
    <t>JCR</t>
  </si>
  <si>
    <t>-57.77690124511719, -6.233160018920898</t>
  </si>
  <si>
    <t>SBEP</t>
  </si>
  <si>
    <t>Espinosa Airport</t>
  </si>
  <si>
    <t>Espinosa</t>
  </si>
  <si>
    <t>ESI</t>
  </si>
  <si>
    <t>-42.81, -14.9336944444</t>
  </si>
  <si>
    <t>SBFI</t>
  </si>
  <si>
    <t>Cataratas International Airport</t>
  </si>
  <si>
    <t>-54.48500061035156, -25.600278854370117</t>
  </si>
  <si>
    <t>SBFL</t>
  </si>
  <si>
    <t>FLN</t>
  </si>
  <si>
    <t>-48.5525016784668, -27.670278549194336</t>
  </si>
  <si>
    <t>SBFN</t>
  </si>
  <si>
    <t>Fernando de Noronha Airport</t>
  </si>
  <si>
    <t>Fernando De Noronha</t>
  </si>
  <si>
    <t>FEN</t>
  </si>
  <si>
    <t>-32.423302, -3.85493</t>
  </si>
  <si>
    <t>SBFZ</t>
  </si>
  <si>
    <t>Pinto Martins International Airport</t>
  </si>
  <si>
    <t>-38.53260040283203, -3.776279926300049</t>
  </si>
  <si>
    <t>SBGL</t>
  </si>
  <si>
    <t>Rio De Janeiro</t>
  </si>
  <si>
    <t>-43.2505569458, -22.8099994659</t>
  </si>
  <si>
    <t>SBGM</t>
  </si>
  <si>
    <t>GJM</t>
  </si>
  <si>
    <t>-65.28479766845703, -10.786399841308594</t>
  </si>
  <si>
    <t>SBGO</t>
  </si>
  <si>
    <t>Santa Genoveva Airport</t>
  </si>
  <si>
    <t>GYN</t>
  </si>
  <si>
    <t>-49.220699310302734, -16.631999969482422</t>
  </si>
  <si>
    <t>SBGR</t>
  </si>
  <si>
    <t>GRU</t>
  </si>
  <si>
    <t>-46.47305679321289, -23.435556411743164</t>
  </si>
  <si>
    <t>SBGU</t>
  </si>
  <si>
    <t>Tancredo Thomas de Faria Airport</t>
  </si>
  <si>
    <t>Guarapuava</t>
  </si>
  <si>
    <t>SSGG</t>
  </si>
  <si>
    <t>GPB</t>
  </si>
  <si>
    <t>PR0009</t>
  </si>
  <si>
    <t>-51.520199, -25.387501</t>
  </si>
  <si>
    <t>SBGV</t>
  </si>
  <si>
    <t>Coronel Altino Machado de Oliveira Airport</t>
  </si>
  <si>
    <t>Governador Valadares</t>
  </si>
  <si>
    <t>GVR</t>
  </si>
  <si>
    <t>-41.982200622559, -18.89520072937</t>
  </si>
  <si>
    <t>SBGW</t>
  </si>
  <si>
    <t>GUJ</t>
  </si>
  <si>
    <t>-45.20479965209961, -22.79159927368164</t>
  </si>
  <si>
    <t>SBHT</t>
  </si>
  <si>
    <t>-52.254001617432, -3.2539100646973</t>
  </si>
  <si>
    <t>SBIC</t>
  </si>
  <si>
    <t>Itacoatiara Airport</t>
  </si>
  <si>
    <t>Itacoatiara</t>
  </si>
  <si>
    <t>-58.481201171875, -3.1272599697113037</t>
  </si>
  <si>
    <t>SBIH</t>
  </si>
  <si>
    <t>Itaituba Airport</t>
  </si>
  <si>
    <t>ITB</t>
  </si>
  <si>
    <t>-56.000701904297, -4.2423400878906</t>
  </si>
  <si>
    <t>SBIL</t>
  </si>
  <si>
    <t>Bahia - Jorge Amado Airport</t>
  </si>
  <si>
    <t>IOS</t>
  </si>
  <si>
    <t>-39.033199310303, -14.815999984741</t>
  </si>
  <si>
    <t>SBIP</t>
  </si>
  <si>
    <t>Usiminas Airport</t>
  </si>
  <si>
    <t>IPN</t>
  </si>
  <si>
    <t>-42.487598419189, -19.470699310303</t>
  </si>
  <si>
    <t>SBIT</t>
  </si>
  <si>
    <t>Francisco Vilela do Amaral Airport</t>
  </si>
  <si>
    <t>-49.2134017944, -18.4447002411</t>
  </si>
  <si>
    <t>SBIZ</t>
  </si>
  <si>
    <t>Prefeito Renato Moreira Airport</t>
  </si>
  <si>
    <t>Imperatriz</t>
  </si>
  <si>
    <t>IMP</t>
  </si>
  <si>
    <t>-47.459999, -5.53129</t>
  </si>
  <si>
    <t>SBJA</t>
  </si>
  <si>
    <t>Humberto Ghizzo Bortoluzzi Regional Airport</t>
  </si>
  <si>
    <t>Jaguaruna</t>
  </si>
  <si>
    <t>JJG</t>
  </si>
  <si>
    <t>-49.0596, -28.6753</t>
  </si>
  <si>
    <t>SBJF</t>
  </si>
  <si>
    <t>Francisco de Assis Airport</t>
  </si>
  <si>
    <t>Juiz De Fora</t>
  </si>
  <si>
    <t>JDF</t>
  </si>
  <si>
    <t>-43.38679885864258, -21.791500091552734</t>
  </si>
  <si>
    <t>SBJP</t>
  </si>
  <si>
    <t>Presidente Castro Pinto International Airport</t>
  </si>
  <si>
    <t>-34.9486122131, -7.145833015440001</t>
  </si>
  <si>
    <t>SBJU</t>
  </si>
  <si>
    <t>Orlando Bezerra de Menezes Airport</t>
  </si>
  <si>
    <t>Juazeiro Do Norte</t>
  </si>
  <si>
    <t>-39.270099639899996, -7.21895980835</t>
  </si>
  <si>
    <t>SBJV</t>
  </si>
  <si>
    <t>Lauro Carneiro de Loyola Airport</t>
  </si>
  <si>
    <t>JOI</t>
  </si>
  <si>
    <t>-48.797401428222656, -26.22450065612793</t>
  </si>
  <si>
    <t>SBKG</t>
  </si>
  <si>
    <t>Campina Grande</t>
  </si>
  <si>
    <t>-35.8964, -7.26992</t>
  </si>
  <si>
    <t>SBKP</t>
  </si>
  <si>
    <t>Viracopos International Airport</t>
  </si>
  <si>
    <t>VCP</t>
  </si>
  <si>
    <t>-47.1344985962, -23.0074005127</t>
  </si>
  <si>
    <t>SBLE</t>
  </si>
  <si>
    <t>LEC</t>
  </si>
  <si>
    <t>-41.2770004272, -12.4822998047</t>
  </si>
  <si>
    <t>SBLJ</t>
  </si>
  <si>
    <t>Lages Airport</t>
  </si>
  <si>
    <t>Lages</t>
  </si>
  <si>
    <t>LAJ</t>
  </si>
  <si>
    <t>-50.28150177, -27.782100677499997</t>
  </si>
  <si>
    <t>SBLN</t>
  </si>
  <si>
    <t>Lins Airport</t>
  </si>
  <si>
    <t>Lins</t>
  </si>
  <si>
    <t>SWXQ</t>
  </si>
  <si>
    <t>LIP</t>
  </si>
  <si>
    <t>-49.730499267578, -21.663999557495</t>
  </si>
  <si>
    <t>SBLO</t>
  </si>
  <si>
    <t>-51.1301002502, -23.333599090599996</t>
  </si>
  <si>
    <t>SBLP</t>
  </si>
  <si>
    <t>Bom Jesus da Lapa Airport</t>
  </si>
  <si>
    <t>Bom Jesus Da Lapa</t>
  </si>
  <si>
    <t>-43.4081001282, -13.2621002197</t>
  </si>
  <si>
    <t>SBMA</t>
  </si>
  <si>
    <t>-49.138000488299994, -5.36858987808</t>
  </si>
  <si>
    <t>SBMC</t>
  </si>
  <si>
    <t>SWIQ</t>
  </si>
  <si>
    <t>MQH</t>
  </si>
  <si>
    <t>-48.195301, -13.5491</t>
  </si>
  <si>
    <t>SBMD</t>
  </si>
  <si>
    <t>Monte Dourado Airport</t>
  </si>
  <si>
    <t>Almeirim</t>
  </si>
  <si>
    <t>MEU</t>
  </si>
  <si>
    <t>-52.6022, -0.889839</t>
  </si>
  <si>
    <t>SBME</t>
  </si>
  <si>
    <t>MEA</t>
  </si>
  <si>
    <t>-41.7659988403, -22.343000412</t>
  </si>
  <si>
    <t>SBMG</t>
  </si>
  <si>
    <t>MGF</t>
  </si>
  <si>
    <t>PR0004</t>
  </si>
  <si>
    <t>-52.016187, -23.47606</t>
  </si>
  <si>
    <t>SBMK</t>
  </si>
  <si>
    <t>Montes Claros</t>
  </si>
  <si>
    <t>MOC</t>
  </si>
  <si>
    <t>-43.818901062, -16.706899642899998</t>
  </si>
  <si>
    <t>SBML</t>
  </si>
  <si>
    <t>MII</t>
  </si>
  <si>
    <t>-49.926399231, -22.1968994141</t>
  </si>
  <si>
    <t>SBMN</t>
  </si>
  <si>
    <t>Ponta Pelada Airport</t>
  </si>
  <si>
    <t>-59.98630142211914, -3.1460399627685547</t>
  </si>
  <si>
    <t>SBMO</t>
  </si>
  <si>
    <t>Zumbi dos Palmares Airport</t>
  </si>
  <si>
    <t>-35.79169845581055, -9.510809898376465</t>
  </si>
  <si>
    <t>SBMQ</t>
  </si>
  <si>
    <t>Alberto Alcolumbre Airport</t>
  </si>
  <si>
    <t>-51.0722007751, 0.0506640002131</t>
  </si>
  <si>
    <t>SBMS</t>
  </si>
  <si>
    <t>Dix-Sept Rosado Airport</t>
  </si>
  <si>
    <t>MVF</t>
  </si>
  <si>
    <t>-37.3642997742, -5.2019200324999995</t>
  </si>
  <si>
    <t>SBMY</t>
  </si>
  <si>
    <t>MNX</t>
  </si>
  <si>
    <t>-61.278301239014, -5.8113799095154</t>
  </si>
  <si>
    <t>SBNF</t>
  </si>
  <si>
    <t>Ministro Victor Konder International Airport</t>
  </si>
  <si>
    <t>Navegantes</t>
  </si>
  <si>
    <t>NVT</t>
  </si>
  <si>
    <t>-48.651402, -26.879999</t>
  </si>
  <si>
    <t>SBNM</t>
  </si>
  <si>
    <t>GEL</t>
  </si>
  <si>
    <t>-54.169102, -28.2817</t>
  </si>
  <si>
    <t>SBOI</t>
  </si>
  <si>
    <t>Oiapoque Airport</t>
  </si>
  <si>
    <t>Oiapoque</t>
  </si>
  <si>
    <t>OYK</t>
  </si>
  <si>
    <t>-51.79690170288086, 3.85548996925354</t>
  </si>
  <si>
    <t>SBPA</t>
  </si>
  <si>
    <t>Salgado Filho Airport</t>
  </si>
  <si>
    <t>POA</t>
  </si>
  <si>
    <t>-51.1713981628418, -29.994400024414062</t>
  </si>
  <si>
    <t>SBPB</t>
  </si>
  <si>
    <t>PHB</t>
  </si>
  <si>
    <t>-41.73199844359999, -2.89374995232</t>
  </si>
  <si>
    <t>SBPC</t>
  </si>
  <si>
    <t>POO</t>
  </si>
  <si>
    <t>-46.567901611328, -21.843000411987</t>
  </si>
  <si>
    <t>SBPF</t>
  </si>
  <si>
    <t>Lauro Kurtz Airport</t>
  </si>
  <si>
    <t>Passo Fundo</t>
  </si>
  <si>
    <t>PFB</t>
  </si>
  <si>
    <t>-52.326599, -28.243999</t>
  </si>
  <si>
    <t>SBPJ</t>
  </si>
  <si>
    <t>Brigadeiro Lysias Rodrigues Airport</t>
  </si>
  <si>
    <t>PMW</t>
  </si>
  <si>
    <t>-48.35699844359999, -10.291500091600001</t>
  </si>
  <si>
    <t>SBPK</t>
  </si>
  <si>
    <t>Pelotas</t>
  </si>
  <si>
    <t>-52.327702, -31.718399</t>
  </si>
  <si>
    <t>SBPL</t>
  </si>
  <si>
    <t>Senador Nilo Coelho Airport</t>
  </si>
  <si>
    <t>Petrolina</t>
  </si>
  <si>
    <t>PNZ</t>
  </si>
  <si>
    <t>-40.56909942626953, -9.362409591674805</t>
  </si>
  <si>
    <t>SBPN</t>
  </si>
  <si>
    <t>Porto Nacional Airport</t>
  </si>
  <si>
    <t>SDPE</t>
  </si>
  <si>
    <t>PNB</t>
  </si>
  <si>
    <t>TO0003</t>
  </si>
  <si>
    <t>-48.3997, -10.719402</t>
  </si>
  <si>
    <t>SBPP</t>
  </si>
  <si>
    <t>PMG</t>
  </si>
  <si>
    <t>-55.702598571777344, -22.54960060119629</t>
  </si>
  <si>
    <t>SBPS</t>
  </si>
  <si>
    <t>Porto Seguro Airport</t>
  </si>
  <si>
    <t>-39.080898, -16.438601</t>
  </si>
  <si>
    <t>SBPV</t>
  </si>
  <si>
    <t>Governador Jorge Teixeira de Oliveira Airport</t>
  </si>
  <si>
    <t>PVH</t>
  </si>
  <si>
    <t>-63.90230178833008, -8.70928955078125</t>
  </si>
  <si>
    <t>SBRB</t>
  </si>
  <si>
    <t>RBR</t>
  </si>
  <si>
    <t>AC0001</t>
  </si>
  <si>
    <t>-67.893984, -9.869031</t>
  </si>
  <si>
    <t>SBRF</t>
  </si>
  <si>
    <t>Guararapes - Gilberto Freyre International Airport</t>
  </si>
  <si>
    <t>-34.92359924316406, -8.126489639282227</t>
  </si>
  <si>
    <t>SBRJ</t>
  </si>
  <si>
    <t>Santos Dumont Airport</t>
  </si>
  <si>
    <t>SDU</t>
  </si>
  <si>
    <t>-43.1631011963, -22.910499572799996</t>
  </si>
  <si>
    <t>SBRP</t>
  </si>
  <si>
    <t>Leite Lopes Airport</t>
  </si>
  <si>
    <t>RAO</t>
  </si>
  <si>
    <t>-47.776668548583984, -21.136388778686523</t>
  </si>
  <si>
    <t>SBRR</t>
  </si>
  <si>
    <t>Barreirinhas Airport</t>
  </si>
  <si>
    <t>SSRS</t>
  </si>
  <si>
    <t>BRB</t>
  </si>
  <si>
    <t>-42.805666, -2.756628</t>
  </si>
  <si>
    <t>SBSC</t>
  </si>
  <si>
    <t>Santa Cruz Air Force Base</t>
  </si>
  <si>
    <t>SNZ</t>
  </si>
  <si>
    <t>-43.719101, -22.9324</t>
  </si>
  <si>
    <t>SBSG</t>
  </si>
  <si>
    <t>NAT</t>
  </si>
  <si>
    <t>-35.376111, -5.768056</t>
  </si>
  <si>
    <t>SBSJ</t>
  </si>
  <si>
    <t>Professor Urbano Ernesto Stumpf Airport</t>
  </si>
  <si>
    <t>-45.86149978637695, -23.22920036315918</t>
  </si>
  <si>
    <t>SBSL</t>
  </si>
  <si>
    <t>Marechal Cunha Machado International Airport</t>
  </si>
  <si>
    <t>SLZ</t>
  </si>
  <si>
    <t>-44.234100341796875, -2.585360050201416</t>
  </si>
  <si>
    <t>SBSM</t>
  </si>
  <si>
    <t>RIA</t>
  </si>
  <si>
    <t>-53.688202, -29.711399</t>
  </si>
  <si>
    <t>SBSN</t>
  </si>
  <si>
    <t>Maestro Wilson Fonseca Airport</t>
  </si>
  <si>
    <t>STM</t>
  </si>
  <si>
    <t>-54.785831451416016, -2.4247219562530518</t>
  </si>
  <si>
    <t>SBSO</t>
  </si>
  <si>
    <t>Adolino Bedin Regional Airport</t>
  </si>
  <si>
    <t>-55.672341, -12.479177</t>
  </si>
  <si>
    <t>SBSP</t>
  </si>
  <si>
    <t>Congonhas Airport</t>
  </si>
  <si>
    <t>CGH</t>
  </si>
  <si>
    <t>-46.65638732910156, -23.626110076904297</t>
  </si>
  <si>
    <t>SBSR</t>
  </si>
  <si>
    <t>Prof. Eribelto Manoel Reino State Airport</t>
  </si>
  <si>
    <t>SJP</t>
  </si>
  <si>
    <t>-49.40650177, -20.816600799599996</t>
  </si>
  <si>
    <t>SBST</t>
  </si>
  <si>
    <t>SSZ</t>
  </si>
  <si>
    <t>-46.299720764160156, -23.928056716918945</t>
  </si>
  <si>
    <t>SBSV</t>
  </si>
  <si>
    <t>SSA</t>
  </si>
  <si>
    <t>-38.3224983215, -12.9086112976</t>
  </si>
  <si>
    <t>SBT</t>
  </si>
  <si>
    <t>SBTA</t>
  </si>
  <si>
    <t>QHP</t>
  </si>
  <si>
    <t>-45.51599884033203, -23.04010009765625</t>
  </si>
  <si>
    <t>SBTB</t>
  </si>
  <si>
    <t>Trombetas Airport</t>
  </si>
  <si>
    <t>-56.396800994873, -1.489599943161</t>
  </si>
  <si>
    <t>SBTC</t>
  </si>
  <si>
    <t>Una</t>
  </si>
  <si>
    <t>UNA</t>
  </si>
  <si>
    <t>-38.9990005493, -15.355199813799999</t>
  </si>
  <si>
    <t>SBTD</t>
  </si>
  <si>
    <t>Toledo Airport</t>
  </si>
  <si>
    <t>TOW</t>
  </si>
  <si>
    <t>-53.697498, -24.6863</t>
  </si>
  <si>
    <t>SBTE</t>
  </si>
  <si>
    <t>THE</t>
  </si>
  <si>
    <t>-42.8235015869, -5.0599398613</t>
  </si>
  <si>
    <t>SBTF</t>
  </si>
  <si>
    <t>TFF</t>
  </si>
  <si>
    <t>-64.7240982056, -3.38294005394</t>
  </si>
  <si>
    <t>SBTK</t>
  </si>
  <si>
    <t>TRQ</t>
  </si>
  <si>
    <t>-70.783302307129, -8.1552600860596</t>
  </si>
  <si>
    <t>SBTL</t>
  </si>
  <si>
    <t>SSVL</t>
  </si>
  <si>
    <t>PR0007</t>
  </si>
  <si>
    <t>-50.6516, -24.317801</t>
  </si>
  <si>
    <t>SBTR</t>
  </si>
  <si>
    <t>Torres Airport</t>
  </si>
  <si>
    <t>Torres</t>
  </si>
  <si>
    <t>TSQ</t>
  </si>
  <si>
    <t>-49.810001373291, -29.41489982605</t>
  </si>
  <si>
    <t>SBTT</t>
  </si>
  <si>
    <t>Tabatinga Airport</t>
  </si>
  <si>
    <t>Tabatinga</t>
  </si>
  <si>
    <t>TBT</t>
  </si>
  <si>
    <t>-69.93579864502, -4.2556700706482</t>
  </si>
  <si>
    <t>SBTU</t>
  </si>
  <si>
    <t>-49.72029876709, -3.7860100269318</t>
  </si>
  <si>
    <t>SBUA</t>
  </si>
  <si>
    <t>-66.9855, -0.14835</t>
  </si>
  <si>
    <t>SBUF</t>
  </si>
  <si>
    <t>Paulo Afonso Airport</t>
  </si>
  <si>
    <t>Paulo Afonso</t>
  </si>
  <si>
    <t>-38.250598907471, -9.4008798599243</t>
  </si>
  <si>
    <t>SBUG</t>
  </si>
  <si>
    <t>Rubem Berta Airport</t>
  </si>
  <si>
    <t>URG</t>
  </si>
  <si>
    <t>-57.0382003784, -29.7821998596</t>
  </si>
  <si>
    <t>SBUL</t>
  </si>
  <si>
    <t>UDI</t>
  </si>
  <si>
    <t>-48.225277, -18.883612</t>
  </si>
  <si>
    <t>SBUR</t>
  </si>
  <si>
    <t>UBA</t>
  </si>
  <si>
    <t>-47.966110229492, -19.764722824097</t>
  </si>
  <si>
    <t>SBVG</t>
  </si>
  <si>
    <t>Major Brigadeiro Trompowsky Airport</t>
  </si>
  <si>
    <t>Varginha</t>
  </si>
  <si>
    <t>VAG</t>
  </si>
  <si>
    <t>-45.4733009338, -21.5900993347</t>
  </si>
  <si>
    <t>SBVH</t>
  </si>
  <si>
    <t>Vilhena</t>
  </si>
  <si>
    <t>BVH</t>
  </si>
  <si>
    <t>-60.098300933838, -12.694399833679</t>
  </si>
  <si>
    <t>SBVT</t>
  </si>
  <si>
    <t>Eurico de Aguiar Salles Airport</t>
  </si>
  <si>
    <t>VIX</t>
  </si>
  <si>
    <t>-40.286388, -20.258057</t>
  </si>
  <si>
    <t>SBYS</t>
  </si>
  <si>
    <t>Campo Fontenelle Airport</t>
  </si>
  <si>
    <t>Pirassununga</t>
  </si>
  <si>
    <t>QPS</t>
  </si>
  <si>
    <t>-47.334800720214844, -21.984600067138672</t>
  </si>
  <si>
    <t>SBZM</t>
  </si>
  <si>
    <t>Presidente Itamar Franco Airport</t>
  </si>
  <si>
    <t>-43.173069, -21.513086</t>
  </si>
  <si>
    <t>CL-LL</t>
  </si>
  <si>
    <t>Frutillar</t>
  </si>
  <si>
    <t>SCAC</t>
  </si>
  <si>
    <t>Pupelde Airport</t>
  </si>
  <si>
    <t>Ancud</t>
  </si>
  <si>
    <t>ZUD</t>
  </si>
  <si>
    <t>-73.796571, -41.904251</t>
  </si>
  <si>
    <t>CL-CO</t>
  </si>
  <si>
    <t>Ovalle</t>
  </si>
  <si>
    <t>CL-AP</t>
  </si>
  <si>
    <t>Arica</t>
  </si>
  <si>
    <t>CL-LI</t>
  </si>
  <si>
    <t>CL-ML</t>
  </si>
  <si>
    <t>CL-BI</t>
  </si>
  <si>
    <t>CL-AI</t>
  </si>
  <si>
    <t>SCAN</t>
  </si>
  <si>
    <t>CL-VS</t>
  </si>
  <si>
    <t>Los Andes</t>
  </si>
  <si>
    <t>LOB</t>
  </si>
  <si>
    <t>-70.64669799804688, -32.81420135498047</t>
  </si>
  <si>
    <t>SCAP</t>
  </si>
  <si>
    <t>Alto Palena Airport</t>
  </si>
  <si>
    <t>Alto Palena</t>
  </si>
  <si>
    <t>WAP</t>
  </si>
  <si>
    <t>-71.806098938, -43.6119003296</t>
  </si>
  <si>
    <t>CL-LR</t>
  </si>
  <si>
    <t>SCAR</t>
  </si>
  <si>
    <t>Chacalluta Airport</t>
  </si>
  <si>
    <t>ARI</t>
  </si>
  <si>
    <t>-70.338699, -18.348499</t>
  </si>
  <si>
    <t>SCAS</t>
  </si>
  <si>
    <t>Puerto Aysen</t>
  </si>
  <si>
    <t>WPA</t>
  </si>
  <si>
    <t>-72.67030334472656, -45.399200439453125</t>
  </si>
  <si>
    <t>SCAT</t>
  </si>
  <si>
    <t>Desierto de Atacama Airport</t>
  </si>
  <si>
    <t>CL-AT</t>
  </si>
  <si>
    <t>Copiapo</t>
  </si>
  <si>
    <t>-70.7791976929, -27.2611999512</t>
  </si>
  <si>
    <t>Chillan</t>
  </si>
  <si>
    <t>SCBA</t>
  </si>
  <si>
    <t>Balmaceda Airport</t>
  </si>
  <si>
    <t>Balmaceda</t>
  </si>
  <si>
    <t>BBA</t>
  </si>
  <si>
    <t>-71.68949890136719, -45.916099548339844</t>
  </si>
  <si>
    <t>SCBE</t>
  </si>
  <si>
    <t>Barriles Airport</t>
  </si>
  <si>
    <t>CL-AN</t>
  </si>
  <si>
    <t>Tocopilla</t>
  </si>
  <si>
    <t>TOQ</t>
  </si>
  <si>
    <t>-70.06289672851562, -22.14109992980957</t>
  </si>
  <si>
    <t>SCBI</t>
  </si>
  <si>
    <t>Pampa Guanaco Airport</t>
  </si>
  <si>
    <t>Bahia Inutil</t>
  </si>
  <si>
    <t>DPB</t>
  </si>
  <si>
    <t>-68.809193, -54.049977</t>
  </si>
  <si>
    <t>Rio Claro</t>
  </si>
  <si>
    <t>SCCC</t>
  </si>
  <si>
    <t>Chile Chico Airport</t>
  </si>
  <si>
    <t>Chile Chico</t>
  </si>
  <si>
    <t>CCH</t>
  </si>
  <si>
    <t>-71.6874008178711, -46.58330154418945</t>
  </si>
  <si>
    <t>SCCF</t>
  </si>
  <si>
    <t>El Loa Airport</t>
  </si>
  <si>
    <t>Calama</t>
  </si>
  <si>
    <t>-68.90360260009766, -22.498199462890625</t>
  </si>
  <si>
    <t>SCCH</t>
  </si>
  <si>
    <t>YAI</t>
  </si>
  <si>
    <t>-72.03140258789062, -36.58250045776367</t>
  </si>
  <si>
    <t>SCCI</t>
  </si>
  <si>
    <t>PUQ</t>
  </si>
  <si>
    <t>-70.854599, -53.002602</t>
  </si>
  <si>
    <t>Osorno</t>
  </si>
  <si>
    <t>SCCQ</t>
  </si>
  <si>
    <t>Tambillos Airport</t>
  </si>
  <si>
    <t>Coquimbo</t>
  </si>
  <si>
    <t>COW</t>
  </si>
  <si>
    <t>-71.246944, -30.198889</t>
  </si>
  <si>
    <t>CL-AR</t>
  </si>
  <si>
    <t>SCCY</t>
  </si>
  <si>
    <t>Teniente Vidal Airport</t>
  </si>
  <si>
    <t>Coyhaique</t>
  </si>
  <si>
    <t>GXQ</t>
  </si>
  <si>
    <t>-72.1061019897461, -45.594200134277344</t>
  </si>
  <si>
    <t>SCDA</t>
  </si>
  <si>
    <t>Diego Aracena Airport</t>
  </si>
  <si>
    <t>Iquique</t>
  </si>
  <si>
    <t>IQQ</t>
  </si>
  <si>
    <t>-70.1812973022461, -20.535200119018555</t>
  </si>
  <si>
    <t>Puerto Varas</t>
  </si>
  <si>
    <t>Chaiten</t>
  </si>
  <si>
    <t>SCEL</t>
  </si>
  <si>
    <t>-70.78579711914062, -33.393001556396484</t>
  </si>
  <si>
    <t>SCES</t>
  </si>
  <si>
    <t>El Salvador</t>
  </si>
  <si>
    <t>-69.76519775390625, -26.311100006103516</t>
  </si>
  <si>
    <t>SCEV</t>
  </si>
  <si>
    <t>El Avellano Airport</t>
  </si>
  <si>
    <t>FRT</t>
  </si>
  <si>
    <t>-73.05000305175781, -41.117000579833984</t>
  </si>
  <si>
    <t>SCFA</t>
  </si>
  <si>
    <t>Antofagasta</t>
  </si>
  <si>
    <t>ANF</t>
  </si>
  <si>
    <t>-70.445099, -23.444501</t>
  </si>
  <si>
    <t>SCFM</t>
  </si>
  <si>
    <t>Capitan Fuentes Martinez Airport Airport</t>
  </si>
  <si>
    <t>WPR</t>
  </si>
  <si>
    <t>-70.31919860839844, -53.253700256347656</t>
  </si>
  <si>
    <t>SCFT</t>
  </si>
  <si>
    <t>Futaleufu</t>
  </si>
  <si>
    <t>FFU</t>
  </si>
  <si>
    <t>-71.8510971069336, -43.18920135498047</t>
  </si>
  <si>
    <t>SCGE</t>
  </si>
  <si>
    <t>LSQ</t>
  </si>
  <si>
    <t>-72.42539978027344, -37.40169906616211</t>
  </si>
  <si>
    <t>SCGZ</t>
  </si>
  <si>
    <t>Puerto Williams</t>
  </si>
  <si>
    <t>WPU</t>
  </si>
  <si>
    <t>-67.62629699707031, -54.93109893798828</t>
  </si>
  <si>
    <t>SCHR</t>
  </si>
  <si>
    <t>-72.5884017944336, -47.24380111694336</t>
  </si>
  <si>
    <t>SCIE</t>
  </si>
  <si>
    <t>Carriel Sur Airport</t>
  </si>
  <si>
    <t>-73.063103, -36.772701</t>
  </si>
  <si>
    <t>SCIP</t>
  </si>
  <si>
    <t>Mataveri Airport</t>
  </si>
  <si>
    <t>Isla De Pascua</t>
  </si>
  <si>
    <t>IPC</t>
  </si>
  <si>
    <t>-109.42199707, -27.1648006439</t>
  </si>
  <si>
    <t>SCJO</t>
  </si>
  <si>
    <t>ZOS</t>
  </si>
  <si>
    <t>-73.06099700927734, -40.61119842529297</t>
  </si>
  <si>
    <t>SCKP</t>
  </si>
  <si>
    <t>Coposa Airport</t>
  </si>
  <si>
    <t>Pica</t>
  </si>
  <si>
    <t>CPP</t>
  </si>
  <si>
    <t>-68.683502, -20.7505</t>
  </si>
  <si>
    <t>Pucon</t>
  </si>
  <si>
    <t>SCLL</t>
  </si>
  <si>
    <t>Vallenar Airport</t>
  </si>
  <si>
    <t>Vallenar</t>
  </si>
  <si>
    <t>VLR</t>
  </si>
  <si>
    <t>-70.75599670410156, -28.596399307250977</t>
  </si>
  <si>
    <t>SCLN</t>
  </si>
  <si>
    <t>Municipal de Linares Airport</t>
  </si>
  <si>
    <t>ZLR</t>
  </si>
  <si>
    <t>-71.54859924316406, -35.861698150634766</t>
  </si>
  <si>
    <t>SCNT</t>
  </si>
  <si>
    <t>Tte. Julio Gallardo Airport</t>
  </si>
  <si>
    <t>Puerto Natales</t>
  </si>
  <si>
    <t>-72.52839660644531, -51.67150115966797</t>
  </si>
  <si>
    <t>SCOV</t>
  </si>
  <si>
    <t>El Tuqui Airport</t>
  </si>
  <si>
    <t>-71.17559814453125, -30.559200286865234</t>
  </si>
  <si>
    <t>SCPC</t>
  </si>
  <si>
    <t>-71.91590118408203, -39.29280090332031</t>
  </si>
  <si>
    <t>Puerto Montt</t>
  </si>
  <si>
    <t>SCPQ</t>
  </si>
  <si>
    <t>Mocopulli Airport</t>
  </si>
  <si>
    <t>Dalcahue</t>
  </si>
  <si>
    <t>MHC</t>
  </si>
  <si>
    <t>-73.715693, -42.340388</t>
  </si>
  <si>
    <t>Perales Airport</t>
  </si>
  <si>
    <t>SCPV</t>
  </si>
  <si>
    <t>PUX</t>
  </si>
  <si>
    <t>-72.94670104980469, -41.34939956665039</t>
  </si>
  <si>
    <t>SCQP</t>
  </si>
  <si>
    <t>Temuco</t>
  </si>
  <si>
    <t>ZCO</t>
  </si>
  <si>
    <t>-72.6515, -38.9259</t>
  </si>
  <si>
    <t>Scranton Municipal Airport.</t>
  </si>
  <si>
    <t>-75.772, 41.4802</t>
  </si>
  <si>
    <t>SCRA</t>
  </si>
  <si>
    <t>CNR</t>
  </si>
  <si>
    <t>-70.6072998046875, -26.332500457763672</t>
  </si>
  <si>
    <t>SCRD</t>
  </si>
  <si>
    <t>Rodelillo Airport</t>
  </si>
  <si>
    <t>VAP</t>
  </si>
  <si>
    <t>-71.55750274658203, -33.06809997558594</t>
  </si>
  <si>
    <t>SCRG</t>
  </si>
  <si>
    <t>De La Independencia Airport</t>
  </si>
  <si>
    <t>Rancagua</t>
  </si>
  <si>
    <t>QRC</t>
  </si>
  <si>
    <t>-70.77570343017578, -34.17369842529297</t>
  </si>
  <si>
    <t>SCRM</t>
  </si>
  <si>
    <t>Teniente Rodolfo Marsh Martin Base</t>
  </si>
  <si>
    <t>Isla Rey Jorge</t>
  </si>
  <si>
    <t>TNM</t>
  </si>
  <si>
    <t>-58.9866981506, -62.1907997131</t>
  </si>
  <si>
    <t>SCSB</t>
  </si>
  <si>
    <t>Franco Bianco Airport</t>
  </si>
  <si>
    <t>Cerro Sombrero</t>
  </si>
  <si>
    <t>-69.33360290527344, -52.736698150634766</t>
  </si>
  <si>
    <t>SCSE</t>
  </si>
  <si>
    <t>La Florida Airport</t>
  </si>
  <si>
    <t>La Serena-Coquimbo</t>
  </si>
  <si>
    <t>LSC</t>
  </si>
  <si>
    <t>-71.199501, -29.916201</t>
  </si>
  <si>
    <t>SCSF</t>
  </si>
  <si>
    <t>SSD</t>
  </si>
  <si>
    <t>-70.70500183105469, -32.74580001831055</t>
  </si>
  <si>
    <t>SCST</t>
  </si>
  <si>
    <t>Gamboa Airport</t>
  </si>
  <si>
    <t>Castro</t>
  </si>
  <si>
    <t>WCA</t>
  </si>
  <si>
    <t>-73.77279663085938, -42.490299224853516</t>
  </si>
  <si>
    <t>SCTC</t>
  </si>
  <si>
    <t>Maquehue Airport</t>
  </si>
  <si>
    <t>PZS</t>
  </si>
  <si>
    <t>-72.637100219727, -38.766799926758</t>
  </si>
  <si>
    <t>SCTE</t>
  </si>
  <si>
    <t>El Tepual Airport</t>
  </si>
  <si>
    <t>-73.09400177001953, -41.438899993896484</t>
  </si>
  <si>
    <t>SCTI</t>
  </si>
  <si>
    <t>Los Cerrillos Airport</t>
  </si>
  <si>
    <t>ULC</t>
  </si>
  <si>
    <t>-70.6977996826, -33.493598938</t>
  </si>
  <si>
    <t>SCTL</t>
  </si>
  <si>
    <t>Panguilemo Airport</t>
  </si>
  <si>
    <t>Talca</t>
  </si>
  <si>
    <t>TLX</t>
  </si>
  <si>
    <t>-71.60169982910156, -35.37779998779297</t>
  </si>
  <si>
    <t>SCTN</t>
  </si>
  <si>
    <t>WCH</t>
  </si>
  <si>
    <t>-72.6990966796875, -42.93280029296875</t>
  </si>
  <si>
    <t>SCTO</t>
  </si>
  <si>
    <t>ZIC</t>
  </si>
  <si>
    <t>-72.34860229492188, -38.245601654052734</t>
  </si>
  <si>
    <t>SCTT</t>
  </si>
  <si>
    <t>Las Breas Airport</t>
  </si>
  <si>
    <t>Taltal</t>
  </si>
  <si>
    <t>TTC</t>
  </si>
  <si>
    <t>-70.37590026855469, -25.564300537109375</t>
  </si>
  <si>
    <t>SCVD</t>
  </si>
  <si>
    <t>Pichoy Airport</t>
  </si>
  <si>
    <t>Valdivia</t>
  </si>
  <si>
    <t>ZAL</t>
  </si>
  <si>
    <t>-73.0860977173, -39.6500015259</t>
  </si>
  <si>
    <t>SCVM</t>
  </si>
  <si>
    <t>KNA</t>
  </si>
  <si>
    <t>-71.4786, -32.9496</t>
  </si>
  <si>
    <t>SDAM</t>
  </si>
  <si>
    <t>Amarais Airport</t>
  </si>
  <si>
    <t>CPQ</t>
  </si>
  <si>
    <t>-47.10820007324219, -22.85919952392578</t>
  </si>
  <si>
    <t>Aeroclube Airport</t>
  </si>
  <si>
    <t>SDBK</t>
  </si>
  <si>
    <t>Botucatu - Tancredo de Almeida Neves Airport</t>
  </si>
  <si>
    <t>Botucatu</t>
  </si>
  <si>
    <t>QCJ</t>
  </si>
  <si>
    <t>-48.467999, -22.939501</t>
  </si>
  <si>
    <t>Pirapora</t>
  </si>
  <si>
    <t>SDCG</t>
  </si>
  <si>
    <t>Senadora Eunice Micheles Airport</t>
  </si>
  <si>
    <t>-68.9204120636, -3.46792950765</t>
  </si>
  <si>
    <t>SDCO</t>
  </si>
  <si>
    <t>Sorocaba Airport</t>
  </si>
  <si>
    <t>SOD</t>
  </si>
  <si>
    <t>-47.490002, -23.478001</t>
  </si>
  <si>
    <t>SDDR</t>
  </si>
  <si>
    <t>Dracena Airport</t>
  </si>
  <si>
    <t>Dracena</t>
  </si>
  <si>
    <t>QDC</t>
  </si>
  <si>
    <t>-51.60689926147461, -21.460500717163086</t>
  </si>
  <si>
    <t>Saidor Airport</t>
  </si>
  <si>
    <t>Saidor</t>
  </si>
  <si>
    <t>AYSD</t>
  </si>
  <si>
    <t>146.462777778, -5.62713888889</t>
  </si>
  <si>
    <t>SDIY</t>
  </si>
  <si>
    <t>SDJL</t>
  </si>
  <si>
    <t>Jales Airport</t>
  </si>
  <si>
    <t>-50.5463981628418, -20.292999267578125</t>
  </si>
  <si>
    <t>SDKK</t>
  </si>
  <si>
    <t>Mococa Airport</t>
  </si>
  <si>
    <t>Mococa</t>
  </si>
  <si>
    <t>QOA</t>
  </si>
  <si>
    <t>-47.034400939941406, -21.48780059814453</t>
  </si>
  <si>
    <t>SDLP</t>
  </si>
  <si>
    <t>QGC</t>
  </si>
  <si>
    <t>-48.774600982666016, -22.578399658203125</t>
  </si>
  <si>
    <t>QNV</t>
  </si>
  <si>
    <t>-43.46030044555664, -22.74530029296875</t>
  </si>
  <si>
    <t>Barra Do Corda</t>
  </si>
  <si>
    <t>Pouso Alegre</t>
  </si>
  <si>
    <t>SDOU</t>
  </si>
  <si>
    <t>Ourinhos Airport</t>
  </si>
  <si>
    <t>Ourinhos</t>
  </si>
  <si>
    <t>OUS</t>
  </si>
  <si>
    <t>-49.913299560546875, -22.96649932861328</t>
  </si>
  <si>
    <t>SDOW</t>
  </si>
  <si>
    <t>OIA</t>
  </si>
  <si>
    <t>-51.0499000549, -6.763100147250001</t>
  </si>
  <si>
    <t>SDPW</t>
  </si>
  <si>
    <t>Piracicaba Airport</t>
  </si>
  <si>
    <t>Piracicaba</t>
  </si>
  <si>
    <t>QHB</t>
  </si>
  <si>
    <t>-47.61819839477539, -22.71150016784668</t>
  </si>
  <si>
    <t>SDRK</t>
  </si>
  <si>
    <t>Rio Claro Airport</t>
  </si>
  <si>
    <t>QIQ</t>
  </si>
  <si>
    <t>-47.562113, -22.430104</t>
  </si>
  <si>
    <t>SDRS</t>
  </si>
  <si>
    <t>Resende Airport</t>
  </si>
  <si>
    <t>Resende</t>
  </si>
  <si>
    <t>REZ</t>
  </si>
  <si>
    <t>-44.4803009033, -22.4785003662</t>
  </si>
  <si>
    <t>SDSC</t>
  </si>
  <si>
    <t>QSC</t>
  </si>
  <si>
    <t>-47.903703, -21.875401</t>
  </si>
  <si>
    <t>SDUB</t>
  </si>
  <si>
    <t>Ubatuba Airport</t>
  </si>
  <si>
    <t>UBT</t>
  </si>
  <si>
    <t>-45.075599670410156, -23.441099166870117</t>
  </si>
  <si>
    <t>SDUN</t>
  </si>
  <si>
    <t>Itaperuna Airport</t>
  </si>
  <si>
    <t>ITP</t>
  </si>
  <si>
    <t>-41.8759002686, -21.219299316399997</t>
  </si>
  <si>
    <t>SDVG</t>
  </si>
  <si>
    <t>Votuporanga Airport</t>
  </si>
  <si>
    <t>Votuporanga</t>
  </si>
  <si>
    <t>VOT</t>
  </si>
  <si>
    <t>-50.00450134277344, -20.463199615478516</t>
  </si>
  <si>
    <t>Palo Verde Airport</t>
  </si>
  <si>
    <t>Castilho</t>
  </si>
  <si>
    <t>Limeira Airport</t>
  </si>
  <si>
    <t>Limeira</t>
  </si>
  <si>
    <t>QGB</t>
  </si>
  <si>
    <t>-47.411944, -22.603889</t>
  </si>
  <si>
    <t>Zona da Mata Regional Airport</t>
  </si>
  <si>
    <t>-43.1730575562, -21.5130558014</t>
  </si>
  <si>
    <t>SE-0016</t>
  </si>
  <si>
    <t>Scandinavian Mountains Airport</t>
  </si>
  <si>
    <t>12.840676, 61.159092</t>
  </si>
  <si>
    <t>EC-G</t>
  </si>
  <si>
    <t>EC-M</t>
  </si>
  <si>
    <t>Manta</t>
  </si>
  <si>
    <t>Machala</t>
  </si>
  <si>
    <t>EC-P</t>
  </si>
  <si>
    <t>Guayaquil</t>
  </si>
  <si>
    <t>EC-L</t>
  </si>
  <si>
    <t>SEAM</t>
  </si>
  <si>
    <t>EC-T</t>
  </si>
  <si>
    <t>Ambato</t>
  </si>
  <si>
    <t>ATF</t>
  </si>
  <si>
    <t>-78.57460021972656, -1.2120699882507324</t>
  </si>
  <si>
    <t>SECO</t>
  </si>
  <si>
    <t>Francisco De Orellana Airport</t>
  </si>
  <si>
    <t>Coca</t>
  </si>
  <si>
    <t>OCC</t>
  </si>
  <si>
    <t>-76.98680114746094, -0.4628860056400299</t>
  </si>
  <si>
    <t>SECU</t>
  </si>
  <si>
    <t>Mariscal Lamar Airport</t>
  </si>
  <si>
    <t>EC-A</t>
  </si>
  <si>
    <t>CUE</t>
  </si>
  <si>
    <t>-78.984398, -2.88947</t>
  </si>
  <si>
    <t>SEGS</t>
  </si>
  <si>
    <t>Seymour Airport</t>
  </si>
  <si>
    <t>Baltra</t>
  </si>
  <si>
    <t>GPS</t>
  </si>
  <si>
    <t>-90.26589965820312, -0.45375800132751465</t>
  </si>
  <si>
    <t>SEGU</t>
  </si>
  <si>
    <t>-79.88359832760001, -2.1574199199699997</t>
  </si>
  <si>
    <t>SEII</t>
  </si>
  <si>
    <t>General Villamil Airport</t>
  </si>
  <si>
    <t>IBB</t>
  </si>
  <si>
    <t>-90.9530029297, -0.942628026009</t>
  </si>
  <si>
    <t>SEJI</t>
  </si>
  <si>
    <t>Jipijapa Airport</t>
  </si>
  <si>
    <t>Jipijapa</t>
  </si>
  <si>
    <t>JIP</t>
  </si>
  <si>
    <t>-80.66666412353516, -1</t>
  </si>
  <si>
    <t>EC-E</t>
  </si>
  <si>
    <t>EC-U</t>
  </si>
  <si>
    <t>SELT</t>
  </si>
  <si>
    <t>Cotopaxi International Airport</t>
  </si>
  <si>
    <t>EC-X</t>
  </si>
  <si>
    <t>Latacunga</t>
  </si>
  <si>
    <t>-78.615799, -0.906833</t>
  </si>
  <si>
    <t>SEMA</t>
  </si>
  <si>
    <t>Jose Maria Velasco Ibarra Airport</t>
  </si>
  <si>
    <t>-79.94100189210002, -4.37823009491</t>
  </si>
  <si>
    <t>SEMC</t>
  </si>
  <si>
    <t>Coronel E Carvajal Airport</t>
  </si>
  <si>
    <t>Macas</t>
  </si>
  <si>
    <t>XMS</t>
  </si>
  <si>
    <t>-78.12079620361328, -2.2991700172424316</t>
  </si>
  <si>
    <t>SEMH</t>
  </si>
  <si>
    <t>General Manuel Serrano Airport</t>
  </si>
  <si>
    <t>MCH</t>
  </si>
  <si>
    <t>-79.961601, -3.2689</t>
  </si>
  <si>
    <t>SEMT</t>
  </si>
  <si>
    <t>Eloy Alfaro International Airport</t>
  </si>
  <si>
    <t>MEC</t>
  </si>
  <si>
    <t>-80.67880249023438, -0.9460780024528503</t>
  </si>
  <si>
    <t>SENL</t>
  </si>
  <si>
    <t>Nueva Loja Airport</t>
  </si>
  <si>
    <t>Lago Agrio</t>
  </si>
  <si>
    <t>LGQ</t>
  </si>
  <si>
    <t>-76.86750030520001, 0.0930560007691</t>
  </si>
  <si>
    <t>Pedernales Airport</t>
  </si>
  <si>
    <t>SEPT</t>
  </si>
  <si>
    <t>Putumayo Airport</t>
  </si>
  <si>
    <t>Puerto Putumayo</t>
  </si>
  <si>
    <t>PYO</t>
  </si>
  <si>
    <t>-75.85022, 0.115949</t>
  </si>
  <si>
    <t>SEPV</t>
  </si>
  <si>
    <t>Reales Tamarindos Airport</t>
  </si>
  <si>
    <t>Portoviejo</t>
  </si>
  <si>
    <t>PVO</t>
  </si>
  <si>
    <t>-80.47219848632812, -1.0416500568389893</t>
  </si>
  <si>
    <t>SEQM</t>
  </si>
  <si>
    <t>Mariscal Sucre International Airport</t>
  </si>
  <si>
    <t>Quito</t>
  </si>
  <si>
    <t>UIO</t>
  </si>
  <si>
    <t>-78.3575, -0.129166666667</t>
  </si>
  <si>
    <t>SERO</t>
  </si>
  <si>
    <t>Santa Rosa International Airport</t>
  </si>
  <si>
    <t>-79.996957, -3.441986</t>
  </si>
  <si>
    <t>SESA</t>
  </si>
  <si>
    <t>General Ulpiano Paez Airport</t>
  </si>
  <si>
    <t>-80.988899, -2.20499</t>
  </si>
  <si>
    <t>SESC</t>
  </si>
  <si>
    <t>Sucua Airport</t>
  </si>
  <si>
    <t>Sucua</t>
  </si>
  <si>
    <t>SUQ</t>
  </si>
  <si>
    <t>-78.16699981689453, -2.4830000400543213</t>
  </si>
  <si>
    <t>SESM</t>
  </si>
  <si>
    <t>Rio Amazonas Airport</t>
  </si>
  <si>
    <t>Shell Mera</t>
  </si>
  <si>
    <t>PTZ</t>
  </si>
  <si>
    <t>-78.0626983643, -1.5052399635299998</t>
  </si>
  <si>
    <t>SEST</t>
  </si>
  <si>
    <t>SCY</t>
  </si>
  <si>
    <t>-89.617401, -0.910206</t>
  </si>
  <si>
    <t>SESV</t>
  </si>
  <si>
    <t>-80.40270233154297, -0.6081110239028931</t>
  </si>
  <si>
    <t>EC-N</t>
  </si>
  <si>
    <t>Tena</t>
  </si>
  <si>
    <t>SETH</t>
  </si>
  <si>
    <t>Taisha Airport</t>
  </si>
  <si>
    <t>Taisha</t>
  </si>
  <si>
    <t>TSC</t>
  </si>
  <si>
    <t>-77.50279998779297, -2.3816699981689453</t>
  </si>
  <si>
    <t>SETI</t>
  </si>
  <si>
    <t>Tiputini Airport</t>
  </si>
  <si>
    <t>Tiputini</t>
  </si>
  <si>
    <t>TPN</t>
  </si>
  <si>
    <t>-75.52639770507812, -0.7761110067367554</t>
  </si>
  <si>
    <t>SETM</t>
  </si>
  <si>
    <t>Camilo Ponce Enriquez Airport</t>
  </si>
  <si>
    <t>La Toma (Catamayo)</t>
  </si>
  <si>
    <t>LOH</t>
  </si>
  <si>
    <t>-79.371902, -3.99589</t>
  </si>
  <si>
    <t>SETN</t>
  </si>
  <si>
    <t>General Rivadeneira Airport</t>
  </si>
  <si>
    <t>Tachina</t>
  </si>
  <si>
    <t>ESM</t>
  </si>
  <si>
    <t>-79.62660217285156, 0.9785190224647522</t>
  </si>
  <si>
    <t>SETR</t>
  </si>
  <si>
    <t>Tarapoa Airport</t>
  </si>
  <si>
    <t>Tarapoa</t>
  </si>
  <si>
    <t>TPC</t>
  </si>
  <si>
    <t>-76.33779907226562, -0.12295600026845932</t>
  </si>
  <si>
    <t>SETU</t>
  </si>
  <si>
    <t>Teniente Coronel Luis a Mantilla Airport</t>
  </si>
  <si>
    <t>EC-C</t>
  </si>
  <si>
    <t>TUA</t>
  </si>
  <si>
    <t>-77.70809936523438, 0.8095059990882874</t>
  </si>
  <si>
    <t>SFAL</t>
  </si>
  <si>
    <t>Port Stanley Airport</t>
  </si>
  <si>
    <t>PSY</t>
  </si>
  <si>
    <t>-57.777599334717, -51.685699462891</t>
  </si>
  <si>
    <t>-118.422, 34.289</t>
  </si>
  <si>
    <t>SFU</t>
  </si>
  <si>
    <t>Safia Airport</t>
  </si>
  <si>
    <t>Safia</t>
  </si>
  <si>
    <t>AYSF</t>
  </si>
  <si>
    <t>148.636111111, -9.59305555556</t>
  </si>
  <si>
    <t>SG</t>
  </si>
  <si>
    <t>SG-04</t>
  </si>
  <si>
    <t>Singapore</t>
  </si>
  <si>
    <t>SG-03</t>
  </si>
  <si>
    <t>SGAS</t>
  </si>
  <si>
    <t>Silvio Pettirossi International Airport</t>
  </si>
  <si>
    <t>ASU</t>
  </si>
  <si>
    <t>-57.52000045776367, -25.239999771118164</t>
  </si>
  <si>
    <t>SGAY</t>
  </si>
  <si>
    <t>Juan De Ayolas Airport</t>
  </si>
  <si>
    <t>Ayolas</t>
  </si>
  <si>
    <t>AYO</t>
  </si>
  <si>
    <t>-56.854064, -27.370554</t>
  </si>
  <si>
    <t>SGCO</t>
  </si>
  <si>
    <t>Teniente Col Carmelo Peralta Airport</t>
  </si>
  <si>
    <t>CIO</t>
  </si>
  <si>
    <t>-57.427253, -23.442363</t>
  </si>
  <si>
    <t>SGEN</t>
  </si>
  <si>
    <t>-55.837495, -27.227366</t>
  </si>
  <si>
    <t>SGES</t>
  </si>
  <si>
    <t>Guarani International Airport</t>
  </si>
  <si>
    <t>PY-10</t>
  </si>
  <si>
    <t>Ciudad del Este</t>
  </si>
  <si>
    <t>AGT</t>
  </si>
  <si>
    <t>-54.842682, -25.454516</t>
  </si>
  <si>
    <t>SGFI</t>
  </si>
  <si>
    <t>Filadelfia Airport</t>
  </si>
  <si>
    <t>FLM</t>
  </si>
  <si>
    <t>-60.053604, -22.360477</t>
  </si>
  <si>
    <t>Danilo Atienza Air Base</t>
  </si>
  <si>
    <t>120.906987, 14.49562</t>
  </si>
  <si>
    <t>SGME</t>
  </si>
  <si>
    <t>Mariscal Estigarribia</t>
  </si>
  <si>
    <t>ESG</t>
  </si>
  <si>
    <t>-60.619998931884766, -22.049999237060547</t>
  </si>
  <si>
    <t>SGPI</t>
  </si>
  <si>
    <t>Carlos Miguel Gimenez Airport</t>
  </si>
  <si>
    <t>-58.318026, -26.881224</t>
  </si>
  <si>
    <t>SGPJ</t>
  </si>
  <si>
    <t>Dr Augusto Roberto Fuster International Airport</t>
  </si>
  <si>
    <t>Pedro Juan Caballero</t>
  </si>
  <si>
    <t>-55.83000183105469, -22.639999389648438</t>
  </si>
  <si>
    <t>SIC</t>
  </si>
  <si>
    <t>Las Perlas</t>
  </si>
  <si>
    <t>-79.078, 8.2622</t>
  </si>
  <si>
    <t>Lucas do Rio Verde</t>
  </si>
  <si>
    <t>Volta Redonda</t>
  </si>
  <si>
    <t>SILC</t>
  </si>
  <si>
    <t>Municipal Bom Futuro Airport</t>
  </si>
  <si>
    <t>MT0025</t>
  </si>
  <si>
    <t>-55.95025, -13.037861</t>
  </si>
  <si>
    <t>SIMK</t>
  </si>
  <si>
    <t>Tenente Lund Pressoto Airport</t>
  </si>
  <si>
    <t>FRC</t>
  </si>
  <si>
    <t>SP0011</t>
  </si>
  <si>
    <t>-47.3829, -20.592199</t>
  </si>
  <si>
    <t>Balsas</t>
  </si>
  <si>
    <t>Santana Do Araguaia</t>
  </si>
  <si>
    <t>Santa Terezinha Airport</t>
  </si>
  <si>
    <t>Porto De Moz</t>
  </si>
  <si>
    <t>Itaqui</t>
  </si>
  <si>
    <t>Pimenta Bueno</t>
  </si>
  <si>
    <t>SIZ</t>
  </si>
  <si>
    <t>Sissano Airport</t>
  </si>
  <si>
    <t>Sissano</t>
  </si>
  <si>
    <t>AYZN</t>
  </si>
  <si>
    <t>SNO</t>
  </si>
  <si>
    <t>142.0445, -2.99944444444</t>
  </si>
  <si>
    <t>SIZX</t>
  </si>
  <si>
    <t>-57.5495, -11.2966</t>
  </si>
  <si>
    <t>SJF</t>
  </si>
  <si>
    <t>Cruz Bay Seaplane Base</t>
  </si>
  <si>
    <t>VI</t>
  </si>
  <si>
    <t>VI-U-A</t>
  </si>
  <si>
    <t>Saint John Island</t>
  </si>
  <si>
    <t>-64.796, 18.3315</t>
  </si>
  <si>
    <t>Vila Rica</t>
  </si>
  <si>
    <t>SJHG</t>
  </si>
  <si>
    <t>Confresa Airport</t>
  </si>
  <si>
    <t>-51.5635986328125, -10.634400367736816</t>
  </si>
  <si>
    <t>Itabuna</t>
  </si>
  <si>
    <t>Dourados</t>
  </si>
  <si>
    <t>SJNP</t>
  </si>
  <si>
    <t>Novo Progresso Airport</t>
  </si>
  <si>
    <t>NPR</t>
  </si>
  <si>
    <t>-55.400833, -7.125833</t>
  </si>
  <si>
    <t>Ariquemes</t>
  </si>
  <si>
    <t>Cumaru Do Norte</t>
  </si>
  <si>
    <t>Coari</t>
  </si>
  <si>
    <t>SJRG</t>
  </si>
  <si>
    <t>Rio Grande Regional Airport</t>
  </si>
  <si>
    <t>RIG</t>
  </si>
  <si>
    <t>RS0013</t>
  </si>
  <si>
    <t>-52.167184, -32.083065</t>
  </si>
  <si>
    <t>SJTC</t>
  </si>
  <si>
    <t>Bauru - Arealva Airport</t>
  </si>
  <si>
    <t>-49.0502866745, -22.166859140899998</t>
  </si>
  <si>
    <t>SJVO</t>
  </si>
  <si>
    <t>-52.2411, -15.8994</t>
  </si>
  <si>
    <t>Belmonte</t>
  </si>
  <si>
    <t>SK-001</t>
  </si>
  <si>
    <t>Arica Airport</t>
  </si>
  <si>
    <t>-71.7580604553, -2.14543733597</t>
  </si>
  <si>
    <t>SK-002</t>
  </si>
  <si>
    <t>El Encanto Airport</t>
  </si>
  <si>
    <t>El Encanto</t>
  </si>
  <si>
    <t>-73.20472222219999, -1.7533333333299999</t>
  </si>
  <si>
    <t>SK-005</t>
  </si>
  <si>
    <t>Arboletes Airport</t>
  </si>
  <si>
    <t>Arboletes</t>
  </si>
  <si>
    <t>-76.4244, 8.85705</t>
  </si>
  <si>
    <t>Turbo</t>
  </si>
  <si>
    <t>INA</t>
  </si>
  <si>
    <t>SK-008</t>
  </si>
  <si>
    <t>Jurado Airport</t>
  </si>
  <si>
    <t>Jurado</t>
  </si>
  <si>
    <t>SKJU</t>
  </si>
  <si>
    <t>JUO</t>
  </si>
  <si>
    <t>-76.6, 6.516667</t>
  </si>
  <si>
    <t>Carepa</t>
  </si>
  <si>
    <t>OTU</t>
  </si>
  <si>
    <t>SK-020</t>
  </si>
  <si>
    <t>San Juan De Uraba Airport</t>
  </si>
  <si>
    <t>San Juan De Uraba</t>
  </si>
  <si>
    <t>-76.533333, 8.766667</t>
  </si>
  <si>
    <t>SK-021</t>
  </si>
  <si>
    <t>NPU</t>
  </si>
  <si>
    <t>-76.380386, 8.28597</t>
  </si>
  <si>
    <t>Arauca</t>
  </si>
  <si>
    <t>RDN</t>
  </si>
  <si>
    <t>SRD</t>
  </si>
  <si>
    <t>CO-BOY</t>
  </si>
  <si>
    <t>CO-CAQ</t>
  </si>
  <si>
    <t>SK-045</t>
  </si>
  <si>
    <t>Puerto Rico Airport</t>
  </si>
  <si>
    <t>Puerto Rico</t>
  </si>
  <si>
    <t>-75.166667, 1.916667</t>
  </si>
  <si>
    <t>SK-046</t>
  </si>
  <si>
    <t>Solano Airport</t>
  </si>
  <si>
    <t>Solano</t>
  </si>
  <si>
    <t>SQF</t>
  </si>
  <si>
    <t>-75.2505, 0.702022</t>
  </si>
  <si>
    <t>SK-047</t>
  </si>
  <si>
    <t>Yari Airport</t>
  </si>
  <si>
    <t>Yari</t>
  </si>
  <si>
    <t>AYI</t>
  </si>
  <si>
    <t>-72.266667, -0.383333</t>
  </si>
  <si>
    <t>SK-048</t>
  </si>
  <si>
    <t>Aguaclara Airport</t>
  </si>
  <si>
    <t>CO-CAS</t>
  </si>
  <si>
    <t>Aguaclara</t>
  </si>
  <si>
    <t>ACL</t>
  </si>
  <si>
    <t>-73.002778, 4.753611</t>
  </si>
  <si>
    <t>Orocue</t>
  </si>
  <si>
    <t>Paz De Ariporo</t>
  </si>
  <si>
    <t>San Luis De Palenque</t>
  </si>
  <si>
    <t>SK-059</t>
  </si>
  <si>
    <t>Currillo Airport</t>
  </si>
  <si>
    <t>Currillo</t>
  </si>
  <si>
    <t>CUI</t>
  </si>
  <si>
    <t>-72, 4.666667</t>
  </si>
  <si>
    <t>Tauramena</t>
  </si>
  <si>
    <t>ORR</t>
  </si>
  <si>
    <t>Hato Corozal</t>
  </si>
  <si>
    <t>ORU</t>
  </si>
  <si>
    <t>El Recreo Airport</t>
  </si>
  <si>
    <t>El Yopal</t>
  </si>
  <si>
    <t>ORX</t>
  </si>
  <si>
    <t>ORJ</t>
  </si>
  <si>
    <t>SK-109</t>
  </si>
  <si>
    <t>MOY</t>
  </si>
  <si>
    <t>-72.894809, 4.906926</t>
  </si>
  <si>
    <t>VLU</t>
  </si>
  <si>
    <t>Palmarito Airport</t>
  </si>
  <si>
    <t>SK-115</t>
  </si>
  <si>
    <t>Paratebueno Airport</t>
  </si>
  <si>
    <t>Paratebueno</t>
  </si>
  <si>
    <t>EUO</t>
  </si>
  <si>
    <t>-73.2, 4.383333</t>
  </si>
  <si>
    <t>SK-116</t>
  </si>
  <si>
    <t>Pore Airport</t>
  </si>
  <si>
    <t>Pore</t>
  </si>
  <si>
    <t>PRE</t>
  </si>
  <si>
    <t>-71.983333, 5.733333</t>
  </si>
  <si>
    <t>SK-120</t>
  </si>
  <si>
    <t>San Luis De Palenque Airport</t>
  </si>
  <si>
    <t>SQE</t>
  </si>
  <si>
    <t>-71.7001, 5.400181</t>
  </si>
  <si>
    <t>OOR</t>
  </si>
  <si>
    <t>SK-131</t>
  </si>
  <si>
    <t>Tauramena Airport</t>
  </si>
  <si>
    <t>SKTA</t>
  </si>
  <si>
    <t>TAU</t>
  </si>
  <si>
    <t>-72.7424, 5.01281</t>
  </si>
  <si>
    <t>CO-CAU</t>
  </si>
  <si>
    <t>Codazzi</t>
  </si>
  <si>
    <t>SK-144</t>
  </si>
  <si>
    <t>-73.616667, 8.6</t>
  </si>
  <si>
    <t>LLO</t>
  </si>
  <si>
    <t>SK-154</t>
  </si>
  <si>
    <t>Codazzi Airport</t>
  </si>
  <si>
    <t>Hacienda Borrero</t>
  </si>
  <si>
    <t>DZI</t>
  </si>
  <si>
    <t>-73.45, 9.6</t>
  </si>
  <si>
    <t>SK-174</t>
  </si>
  <si>
    <t>LFL</t>
  </si>
  <si>
    <t>-73.2337, 10.096608</t>
  </si>
  <si>
    <t>VDP</t>
  </si>
  <si>
    <t>SK-183</t>
  </si>
  <si>
    <t>SJH</t>
  </si>
  <si>
    <t>-73.016667, 10.766667</t>
  </si>
  <si>
    <t>SK-189</t>
  </si>
  <si>
    <t>Bahia Cupica Airport</t>
  </si>
  <si>
    <t>BHF</t>
  </si>
  <si>
    <t>-77.3263, 6.55</t>
  </si>
  <si>
    <t>SK-193</t>
  </si>
  <si>
    <t>Gilgal Airport</t>
  </si>
  <si>
    <t>Villa Claret</t>
  </si>
  <si>
    <t>GGL</t>
  </si>
  <si>
    <t>-77.083333, 8.333333</t>
  </si>
  <si>
    <t>SK-197</t>
  </si>
  <si>
    <t>Unguia Airport</t>
  </si>
  <si>
    <t>Arquia</t>
  </si>
  <si>
    <t>UNC</t>
  </si>
  <si>
    <t>-77.083333, 8.033333</t>
  </si>
  <si>
    <t>SK-198</t>
  </si>
  <si>
    <t>Ayapel Airport</t>
  </si>
  <si>
    <t>-75.15, 8.3</t>
  </si>
  <si>
    <t>URT</t>
  </si>
  <si>
    <t>SK-209</t>
  </si>
  <si>
    <t>Barranco Minas Airport</t>
  </si>
  <si>
    <t>Barranco Minas</t>
  </si>
  <si>
    <t>SKBM</t>
  </si>
  <si>
    <t>NBB</t>
  </si>
  <si>
    <t>-69.8, 3.483333</t>
  </si>
  <si>
    <t>SK-217</t>
  </si>
  <si>
    <t>Medina Airport</t>
  </si>
  <si>
    <t>MND</t>
  </si>
  <si>
    <t>-73.283333, 4.516667</t>
  </si>
  <si>
    <t>CO-GUA</t>
  </si>
  <si>
    <t>SK-223</t>
  </si>
  <si>
    <t>Macanal Airport</t>
  </si>
  <si>
    <t>Macanal</t>
  </si>
  <si>
    <t>NAD</t>
  </si>
  <si>
    <t>-67.583333, 2.566667</t>
  </si>
  <si>
    <t>Morichal</t>
  </si>
  <si>
    <t>TRR</t>
  </si>
  <si>
    <t>CO-HUI</t>
  </si>
  <si>
    <t>CMP</t>
  </si>
  <si>
    <t>SK-236</t>
  </si>
  <si>
    <t>Guacamayas Airport</t>
  </si>
  <si>
    <t>Guacamayas</t>
  </si>
  <si>
    <t>GCA</t>
  </si>
  <si>
    <t>-74.95, 2.283333</t>
  </si>
  <si>
    <t>SK-245</t>
  </si>
  <si>
    <t>Santana Ramos Airport</t>
  </si>
  <si>
    <t>Santana Ramos</t>
  </si>
  <si>
    <t>SRO</t>
  </si>
  <si>
    <t>-75.25, 2.216667</t>
  </si>
  <si>
    <t>Riohacha</t>
  </si>
  <si>
    <t>URA</t>
  </si>
  <si>
    <t>Plato</t>
  </si>
  <si>
    <t>Santa Marta</t>
  </si>
  <si>
    <t>SNM</t>
  </si>
  <si>
    <t>La Gaviota Airport</t>
  </si>
  <si>
    <t>Villavicencio</t>
  </si>
  <si>
    <t>SK-272</t>
  </si>
  <si>
    <t>Barranca De Upia Airport</t>
  </si>
  <si>
    <t>Barranca De Upia</t>
  </si>
  <si>
    <t>-72.966667, 4.583333</t>
  </si>
  <si>
    <t>Canaima Airport</t>
  </si>
  <si>
    <t>SK-277</t>
  </si>
  <si>
    <t>Caquetania Airport</t>
  </si>
  <si>
    <t>Caquetania</t>
  </si>
  <si>
    <t>CQT</t>
  </si>
  <si>
    <t>-74.216667, 2.033333</t>
  </si>
  <si>
    <t>SCG</t>
  </si>
  <si>
    <t>GAN</t>
  </si>
  <si>
    <t>SK-284</t>
  </si>
  <si>
    <t>Ruperto Polania</t>
  </si>
  <si>
    <t>ELJ</t>
  </si>
  <si>
    <t>-74.133333, 2</t>
  </si>
  <si>
    <t>PPZ</t>
  </si>
  <si>
    <t>CBY</t>
  </si>
  <si>
    <t>SGG</t>
  </si>
  <si>
    <t>SK-307</t>
  </si>
  <si>
    <t>El Refugio/La Macarena Airport</t>
  </si>
  <si>
    <t>SKNA</t>
  </si>
  <si>
    <t>-73.7862, 2.1736</t>
  </si>
  <si>
    <t>CLA</t>
  </si>
  <si>
    <t>VVN</t>
  </si>
  <si>
    <t>PLO</t>
  </si>
  <si>
    <t>ACS</t>
  </si>
  <si>
    <t>SK-348</t>
  </si>
  <si>
    <t>Solita Airport</t>
  </si>
  <si>
    <t>Solita</t>
  </si>
  <si>
    <t>SOH</t>
  </si>
  <si>
    <t>-71.75, 3.016667</t>
  </si>
  <si>
    <t>SK-354</t>
  </si>
  <si>
    <t>Uribe Airport</t>
  </si>
  <si>
    <t>Uribe</t>
  </si>
  <si>
    <t>URI</t>
  </si>
  <si>
    <t>-74.4, 3.216667</t>
  </si>
  <si>
    <t>SK-360</t>
  </si>
  <si>
    <t>El Charco</t>
  </si>
  <si>
    <t>SKEH</t>
  </si>
  <si>
    <t>ECR</t>
  </si>
  <si>
    <t>-78.0941666667, 2.44944444444</t>
  </si>
  <si>
    <t>Tumaco</t>
  </si>
  <si>
    <t>SK-365</t>
  </si>
  <si>
    <t>Mosquera Airport</t>
  </si>
  <si>
    <t>Mosquera</t>
  </si>
  <si>
    <t>MQR</t>
  </si>
  <si>
    <t>-78.3361, 2.64955</t>
  </si>
  <si>
    <t>SK-367</t>
  </si>
  <si>
    <t>ISD</t>
  </si>
  <si>
    <t>-77.981753, 2.445825</t>
  </si>
  <si>
    <t>CO-NSA</t>
  </si>
  <si>
    <t>CO-PUT</t>
  </si>
  <si>
    <t>Armenia</t>
  </si>
  <si>
    <t>ARE</t>
  </si>
  <si>
    <t>CO-RIS</t>
  </si>
  <si>
    <t>Pereira</t>
  </si>
  <si>
    <t>SK-392</t>
  </si>
  <si>
    <t>Zapatoca Airport</t>
  </si>
  <si>
    <t>Zapatoca</t>
  </si>
  <si>
    <t>-73.283333, 6.816667</t>
  </si>
  <si>
    <t>CO-SUC</t>
  </si>
  <si>
    <t>SOR</t>
  </si>
  <si>
    <t>Piedras</t>
  </si>
  <si>
    <t>EPR</t>
  </si>
  <si>
    <t>SSL</t>
  </si>
  <si>
    <t>GTT</t>
  </si>
  <si>
    <t>SK-422</t>
  </si>
  <si>
    <t>-75.85, 3.216667</t>
  </si>
  <si>
    <t>LER</t>
  </si>
  <si>
    <t>SK-442</t>
  </si>
  <si>
    <t>SQB</t>
  </si>
  <si>
    <t>-75.021667, 4.408333</t>
  </si>
  <si>
    <t>BGN</t>
  </si>
  <si>
    <t>SK-462</t>
  </si>
  <si>
    <t>La Primavera Airport</t>
  </si>
  <si>
    <t>-76.216667, 3.733333</t>
  </si>
  <si>
    <t>TIB</t>
  </si>
  <si>
    <t>SK-471</t>
  </si>
  <si>
    <t>Acaricuara Airport</t>
  </si>
  <si>
    <t>Acaricuara</t>
  </si>
  <si>
    <t>ARF</t>
  </si>
  <si>
    <t>-70.133333, 0.533333</t>
  </si>
  <si>
    <t>MVU</t>
  </si>
  <si>
    <t>SK-481</t>
  </si>
  <si>
    <t>Monfort Airport</t>
  </si>
  <si>
    <t>Monfort</t>
  </si>
  <si>
    <t>MFB</t>
  </si>
  <si>
    <t>-69.75, 0.633333</t>
  </si>
  <si>
    <t>SK-482</t>
  </si>
  <si>
    <t>Morichal Airport</t>
  </si>
  <si>
    <t>MHF</t>
  </si>
  <si>
    <t>-69.916667, 1.75</t>
  </si>
  <si>
    <t>MYA</t>
  </si>
  <si>
    <t>SK-511</t>
  </si>
  <si>
    <t>Casuarito Airport</t>
  </si>
  <si>
    <t>CO-VID</t>
  </si>
  <si>
    <t>Casuarito</t>
  </si>
  <si>
    <t>-68.133333, 5.833333</t>
  </si>
  <si>
    <t>La Primavera</t>
  </si>
  <si>
    <t>PRR</t>
  </si>
  <si>
    <t>SK-521</t>
  </si>
  <si>
    <t>SKIM</t>
  </si>
  <si>
    <t>-70.4212, 5.4776</t>
  </si>
  <si>
    <t>PNQ</t>
  </si>
  <si>
    <t>SKAC</t>
  </si>
  <si>
    <t>Araracuara Airport</t>
  </si>
  <si>
    <t>Araracuara</t>
  </si>
  <si>
    <t>ACR</t>
  </si>
  <si>
    <t>-72.4083, -0.5833</t>
  </si>
  <si>
    <t>SKAD</t>
  </si>
  <si>
    <t>ACD</t>
  </si>
  <si>
    <t>-77.3, 8.51667</t>
  </si>
  <si>
    <t>SKAM</t>
  </si>
  <si>
    <t>Amalfi Airport</t>
  </si>
  <si>
    <t>Amalfi</t>
  </si>
  <si>
    <t>AFI</t>
  </si>
  <si>
    <t>-75.0667, 6.91667</t>
  </si>
  <si>
    <t>SKAN</t>
  </si>
  <si>
    <t>Andes Airport</t>
  </si>
  <si>
    <t>Andes</t>
  </si>
  <si>
    <t>-75.88038, 5.69764</t>
  </si>
  <si>
    <t>SKAP</t>
  </si>
  <si>
    <t>Gomez Nino Apiay Air Base</t>
  </si>
  <si>
    <t>Apiay</t>
  </si>
  <si>
    <t>API</t>
  </si>
  <si>
    <t>-73.5627, 4.07607</t>
  </si>
  <si>
    <t>SKAR</t>
  </si>
  <si>
    <t>El Eden Airport</t>
  </si>
  <si>
    <t>AXM</t>
  </si>
  <si>
    <t>-75.7664, 4.45278</t>
  </si>
  <si>
    <t>SKAS</t>
  </si>
  <si>
    <t>Tres De Mayo Airport</t>
  </si>
  <si>
    <t>PUU</t>
  </si>
  <si>
    <t>-76.5008, 0.505228</t>
  </si>
  <si>
    <t>SKBC</t>
  </si>
  <si>
    <t>El Banco</t>
  </si>
  <si>
    <t>ELB</t>
  </si>
  <si>
    <t>-73.9749, 9.04554</t>
  </si>
  <si>
    <t>SKBG</t>
  </si>
  <si>
    <t>Palonegro Airport</t>
  </si>
  <si>
    <t>-73.1848, 7.1265</t>
  </si>
  <si>
    <t>SKBO</t>
  </si>
  <si>
    <t>El Dorado International Airport</t>
  </si>
  <si>
    <t>-74.1469, 4.70159</t>
  </si>
  <si>
    <t>SKBQ</t>
  </si>
  <si>
    <t>Ernesto Cortissoz International Airport</t>
  </si>
  <si>
    <t>BAQ</t>
  </si>
  <si>
    <t>-74.7808, 10.8896</t>
  </si>
  <si>
    <t>SKBS</t>
  </si>
  <si>
    <t>BSC</t>
  </si>
  <si>
    <t>-77.3947, 6.20292</t>
  </si>
  <si>
    <t>SKBU</t>
  </si>
  <si>
    <t>BUN</t>
  </si>
  <si>
    <t>-76.9898, 3.81963</t>
  </si>
  <si>
    <t>SKCA</t>
  </si>
  <si>
    <t>CPB</t>
  </si>
  <si>
    <t>-77.35, 8.63333</t>
  </si>
  <si>
    <t>CBR</t>
  </si>
  <si>
    <t>SKCC</t>
  </si>
  <si>
    <t>Camilo Daza International Airport</t>
  </si>
  <si>
    <t>-72.5115, 7.92757</t>
  </si>
  <si>
    <t>SKCD</t>
  </si>
  <si>
    <t>-76.7, 5.08333</t>
  </si>
  <si>
    <t>SKCG</t>
  </si>
  <si>
    <t>CTG</t>
  </si>
  <si>
    <t>-75.513, 10.4424</t>
  </si>
  <si>
    <t>SKCI</t>
  </si>
  <si>
    <t>Carimagua Airport</t>
  </si>
  <si>
    <t>-71.3364, 4.56417</t>
  </si>
  <si>
    <t>SKCL</t>
  </si>
  <si>
    <t>Alfonso Bonilla Aragon International Airport</t>
  </si>
  <si>
    <t>-76.3816, 3.54322</t>
  </si>
  <si>
    <t>SKCM</t>
  </si>
  <si>
    <t>Cimitarra Airport</t>
  </si>
  <si>
    <t>Cimitarra</t>
  </si>
  <si>
    <t>CIM</t>
  </si>
  <si>
    <t>-73.967, 6.367</t>
  </si>
  <si>
    <t>SKCN</t>
  </si>
  <si>
    <t>Cravo Norte Airport</t>
  </si>
  <si>
    <t>Cravo Norte</t>
  </si>
  <si>
    <t>-70.2107, 6.31684</t>
  </si>
  <si>
    <t>SKCO</t>
  </si>
  <si>
    <t>TCO</t>
  </si>
  <si>
    <t>-78.7492, 1.81442</t>
  </si>
  <si>
    <t>SKCR</t>
  </si>
  <si>
    <t>CUO</t>
  </si>
  <si>
    <t>CRU</t>
  </si>
  <si>
    <t>-71.2961, 1.0136</t>
  </si>
  <si>
    <t>SKCU</t>
  </si>
  <si>
    <t>Juan H White Airport</t>
  </si>
  <si>
    <t>CAQ</t>
  </si>
  <si>
    <t>-75.1985, 7.96847</t>
  </si>
  <si>
    <t>SKCV</t>
  </si>
  <si>
    <t>CVE</t>
  </si>
  <si>
    <t>-75.6913, 9.40092</t>
  </si>
  <si>
    <t>SKCZ</t>
  </si>
  <si>
    <t>-75.2856, 9.33274</t>
  </si>
  <si>
    <t>SKEB</t>
  </si>
  <si>
    <t>El Bagre Airport</t>
  </si>
  <si>
    <t>El Bagre</t>
  </si>
  <si>
    <t>-74.8089, 7.59647</t>
  </si>
  <si>
    <t>SKEJ</t>
  </si>
  <si>
    <t>EJA</t>
  </si>
  <si>
    <t>-73.8068, 7.02433</t>
  </si>
  <si>
    <t>SKFL</t>
  </si>
  <si>
    <t>Gustavo Artunduaga Paredes Airport</t>
  </si>
  <si>
    <t>FLA</t>
  </si>
  <si>
    <t>-75.5644, 1.58919</t>
  </si>
  <si>
    <t>SKFU</t>
  </si>
  <si>
    <t>FDA</t>
  </si>
  <si>
    <t>-74.2, 10.5333</t>
  </si>
  <si>
    <t>SKGA</t>
  </si>
  <si>
    <t>LGT</t>
  </si>
  <si>
    <t>-70.925, 4.549722</t>
  </si>
  <si>
    <t>SKGI</t>
  </si>
  <si>
    <t>Santiago Vila Airport</t>
  </si>
  <si>
    <t>GIR</t>
  </si>
  <si>
    <t>-74.7967, 4.27624</t>
  </si>
  <si>
    <t>SKGO</t>
  </si>
  <si>
    <t>Cartago</t>
  </si>
  <si>
    <t>-75.9557, 4.75818</t>
  </si>
  <si>
    <t>SKGP</t>
  </si>
  <si>
    <t>Juan Casiano Airport</t>
  </si>
  <si>
    <t>Guapi</t>
  </si>
  <si>
    <t>-77.8986, 2.57013</t>
  </si>
  <si>
    <t>SKHA</t>
  </si>
  <si>
    <t>Chaparral</t>
  </si>
  <si>
    <t>CPL</t>
  </si>
  <si>
    <t>-75.467, 3.717</t>
  </si>
  <si>
    <t>SKHC</t>
  </si>
  <si>
    <t>Hato Corozal Airport</t>
  </si>
  <si>
    <t>-71.75, 6.15</t>
  </si>
  <si>
    <t>SKIB</t>
  </si>
  <si>
    <t>IBE</t>
  </si>
  <si>
    <t>-75.1333, 4.42161</t>
  </si>
  <si>
    <t>SKIG</t>
  </si>
  <si>
    <t>IGO</t>
  </si>
  <si>
    <t>-76.6865, 7.68038</t>
  </si>
  <si>
    <t>SKIP</t>
  </si>
  <si>
    <t>Ipiales</t>
  </si>
  <si>
    <t>IPI</t>
  </si>
  <si>
    <t>-77.6718, 0.861925</t>
  </si>
  <si>
    <t>SKJ</t>
  </si>
  <si>
    <t>Sitkinak Airport</t>
  </si>
  <si>
    <t>Sitkinak Island</t>
  </si>
  <si>
    <t>-154.1412, 56.5378</t>
  </si>
  <si>
    <t>SKLC</t>
  </si>
  <si>
    <t>Antonio Roldan Betancourt Airport</t>
  </si>
  <si>
    <t>-76.7164, 7.81196</t>
  </si>
  <si>
    <t>SKLG</t>
  </si>
  <si>
    <t>Caucaya Airport</t>
  </si>
  <si>
    <t>LQM</t>
  </si>
  <si>
    <t>-74.7708, -0.182278</t>
  </si>
  <si>
    <t>SKLM</t>
  </si>
  <si>
    <t>Jorge Isaac Airport</t>
  </si>
  <si>
    <t>La Mina-Maicao</t>
  </si>
  <si>
    <t>MCJ</t>
  </si>
  <si>
    <t>-72.4901, 11.2325</t>
  </si>
  <si>
    <t>SKLP</t>
  </si>
  <si>
    <t>La Pedrera Airport</t>
  </si>
  <si>
    <t>La Pedrera</t>
  </si>
  <si>
    <t>-69.5797, -1.32861</t>
  </si>
  <si>
    <t>SKLT</t>
  </si>
  <si>
    <t>Leticia</t>
  </si>
  <si>
    <t>-69.9432, -4.19355</t>
  </si>
  <si>
    <t>SKMD</t>
  </si>
  <si>
    <t>Enrique Olaya Herrera Airport</t>
  </si>
  <si>
    <t>EOH</t>
  </si>
  <si>
    <t>-75.590582, 6.220549</t>
  </si>
  <si>
    <t>SKMF</t>
  </si>
  <si>
    <t>-71.9444, 1.35</t>
  </si>
  <si>
    <t>SKMG</t>
  </si>
  <si>
    <t>Baracoa Airport</t>
  </si>
  <si>
    <t>-74.8461, 9.28474</t>
  </si>
  <si>
    <t>SKML</t>
  </si>
  <si>
    <t>Montelibano Airport</t>
  </si>
  <si>
    <t>-75.4325, 7.97174</t>
  </si>
  <si>
    <t>SKMR</t>
  </si>
  <si>
    <t>Los Garzones Airport</t>
  </si>
  <si>
    <t>-75.8258, 8.82374</t>
  </si>
  <si>
    <t>SKMU</t>
  </si>
  <si>
    <t>Fabio Alberto Leon Bentley Airport</t>
  </si>
  <si>
    <t>MVP</t>
  </si>
  <si>
    <t>-70.2339, 1.25366</t>
  </si>
  <si>
    <t>SKMZ</t>
  </si>
  <si>
    <t>La Nubia Airport</t>
  </si>
  <si>
    <t>MZL</t>
  </si>
  <si>
    <t>-75.4647, 5.0296</t>
  </si>
  <si>
    <t>SKNC</t>
  </si>
  <si>
    <t>Necocli Airport</t>
  </si>
  <si>
    <t>Necocli</t>
  </si>
  <si>
    <t>NCI</t>
  </si>
  <si>
    <t>-76.7833, 8.45</t>
  </si>
  <si>
    <t>SKNQ</t>
  </si>
  <si>
    <t>Reyes Murillo Airport</t>
  </si>
  <si>
    <t>NQU</t>
  </si>
  <si>
    <t>-77.2806, 5.6964</t>
  </si>
  <si>
    <t>SKNV</t>
  </si>
  <si>
    <t>Benito Salas Airport</t>
  </si>
  <si>
    <t>Neiva</t>
  </si>
  <si>
    <t>NVA</t>
  </si>
  <si>
    <t>-75.294, 2.95015</t>
  </si>
  <si>
    <t>SKOC</t>
  </si>
  <si>
    <t>Aguas Claras Airport</t>
  </si>
  <si>
    <t>OCV</t>
  </si>
  <si>
    <t>-73.3583, 8.31506</t>
  </si>
  <si>
    <t>SKOE</t>
  </si>
  <si>
    <t>Orocue Airport</t>
  </si>
  <si>
    <t>-71.3564, 4.79222</t>
  </si>
  <si>
    <t>SKOT</t>
  </si>
  <si>
    <t>Otu Airport</t>
  </si>
  <si>
    <t>Remedios</t>
  </si>
  <si>
    <t>-74.7155, 7.01037</t>
  </si>
  <si>
    <t>SKPC</t>
  </si>
  <si>
    <t>German Olano Airport</t>
  </si>
  <si>
    <t>PCR</t>
  </si>
  <si>
    <t>-67.4932, 6.18472</t>
  </si>
  <si>
    <t>SKPD</t>
  </si>
  <si>
    <t>Obando Airport</t>
  </si>
  <si>
    <t>-67.9062, 3.85353</t>
  </si>
  <si>
    <t>SKPE</t>
  </si>
  <si>
    <t>-75.7395, 4.81267</t>
  </si>
  <si>
    <t>SKPI</t>
  </si>
  <si>
    <t>Pitalito Airport</t>
  </si>
  <si>
    <t>Pitalito</t>
  </si>
  <si>
    <t>PTX</t>
  </si>
  <si>
    <t>-76.0857, 1.85777</t>
  </si>
  <si>
    <t>SKPL</t>
  </si>
  <si>
    <t>Plato Airport</t>
  </si>
  <si>
    <t>-74.7833, 9.8</t>
  </si>
  <si>
    <t>SKPN</t>
  </si>
  <si>
    <t>Puerto Nare Airport</t>
  </si>
  <si>
    <t>NAR</t>
  </si>
  <si>
    <t>-74.5906, 6.21002</t>
  </si>
  <si>
    <t>SKPP</t>
  </si>
  <si>
    <t>PPN</t>
  </si>
  <si>
    <t>-76.6093, 2.4544</t>
  </si>
  <si>
    <t>SKPQ</t>
  </si>
  <si>
    <t>German Olano Air Base</t>
  </si>
  <si>
    <t>La Dorada</t>
  </si>
  <si>
    <t>PQE</t>
  </si>
  <si>
    <t>-74.6574, 5.48361</t>
  </si>
  <si>
    <t>SKPR</t>
  </si>
  <si>
    <t>Puerto Berrio Airport</t>
  </si>
  <si>
    <t>Puerto Berrio</t>
  </si>
  <si>
    <t>-74.4105, 6.46034</t>
  </si>
  <si>
    <t>SKPS</t>
  </si>
  <si>
    <t>Antonio Narino Airport</t>
  </si>
  <si>
    <t>-77.2915, 1.39625</t>
  </si>
  <si>
    <t>SKPV</t>
  </si>
  <si>
    <t>El Embrujo Airport</t>
  </si>
  <si>
    <t>CO-SAP</t>
  </si>
  <si>
    <t>Providencia</t>
  </si>
  <si>
    <t>PVA</t>
  </si>
  <si>
    <t>-81.3583, 13.3569</t>
  </si>
  <si>
    <t>SKPZ</t>
  </si>
  <si>
    <t>Paz De Ariporo Airport</t>
  </si>
  <si>
    <t>-71.8866, 5.87615</t>
  </si>
  <si>
    <t>SKQU</t>
  </si>
  <si>
    <t>Mariquita Airport</t>
  </si>
  <si>
    <t>Mariquita</t>
  </si>
  <si>
    <t>MQU</t>
  </si>
  <si>
    <t>-74.8836, 5.21256</t>
  </si>
  <si>
    <t>SKRG</t>
  </si>
  <si>
    <t>MDE</t>
  </si>
  <si>
    <t>-75.4231, 6.16454</t>
  </si>
  <si>
    <t>SKRH</t>
  </si>
  <si>
    <t>Almirante Padilla Airport</t>
  </si>
  <si>
    <t>RCH</t>
  </si>
  <si>
    <t>-72.926, 11.5262</t>
  </si>
  <si>
    <t>SKSA</t>
  </si>
  <si>
    <t>Los Colonizadores Airport</t>
  </si>
  <si>
    <t>Saravena</t>
  </si>
  <si>
    <t>RVE</t>
  </si>
  <si>
    <t>SRV</t>
  </si>
  <si>
    <t>-71.857179, 6.951868</t>
  </si>
  <si>
    <t>SKSJ</t>
  </si>
  <si>
    <t>Jorge E. Gonzalez Torres Airport</t>
  </si>
  <si>
    <t>-72.6394, 2.57969</t>
  </si>
  <si>
    <t>SKSL</t>
  </si>
  <si>
    <t>Santa Rosalia</t>
  </si>
  <si>
    <t>-70.8682, 5.1309</t>
  </si>
  <si>
    <t>SKSM</t>
  </si>
  <si>
    <t>-74.2306, 11.1196</t>
  </si>
  <si>
    <t>SKSO</t>
  </si>
  <si>
    <t>Alberto Lleras Camargo Airport</t>
  </si>
  <si>
    <t>Sogamoso</t>
  </si>
  <si>
    <t>SOX</t>
  </si>
  <si>
    <t>-72.9703, 5.67732</t>
  </si>
  <si>
    <t>SKSP</t>
  </si>
  <si>
    <t>Gustavo Rojas Pinilla International Airport</t>
  </si>
  <si>
    <t>ADZ</t>
  </si>
  <si>
    <t>-81.7112, 12.5836</t>
  </si>
  <si>
    <t>SKSR</t>
  </si>
  <si>
    <t>-75.156, 8.69</t>
  </si>
  <si>
    <t>SKSV</t>
  </si>
  <si>
    <t>Eduardo Falla Solano Airport</t>
  </si>
  <si>
    <t>-74.7663, 2.15217</t>
  </si>
  <si>
    <t>SKTB</t>
  </si>
  <si>
    <t>-72.7304, 8.63152</t>
  </si>
  <si>
    <t>SKTD</t>
  </si>
  <si>
    <t>Trinidad Airport</t>
  </si>
  <si>
    <t>TDA</t>
  </si>
  <si>
    <t>-71.6625, 5.43278</t>
  </si>
  <si>
    <t>SKTL</t>
  </si>
  <si>
    <t>Golfo de Morrosquillo Airport</t>
  </si>
  <si>
    <t>TLU</t>
  </si>
  <si>
    <t>-75.5854, 9.50945</t>
  </si>
  <si>
    <t>SKTM</t>
  </si>
  <si>
    <t>Gustavo Vargas Airport</t>
  </si>
  <si>
    <t>Tame</t>
  </si>
  <si>
    <t>-71.7603, 6.45108</t>
  </si>
  <si>
    <t>SKTQ</t>
  </si>
  <si>
    <t>Tres Esquinas Air Base</t>
  </si>
  <si>
    <t>Tres Esquinas</t>
  </si>
  <si>
    <t>TQS</t>
  </si>
  <si>
    <t>-75.234, 0.7459</t>
  </si>
  <si>
    <t>SKTU</t>
  </si>
  <si>
    <t>TRB</t>
  </si>
  <si>
    <t>-76.7415, 8.07453</t>
  </si>
  <si>
    <t>MQZ</t>
  </si>
  <si>
    <t>SKUC</t>
  </si>
  <si>
    <t>Santiago Perez Airport</t>
  </si>
  <si>
    <t>AUC</t>
  </si>
  <si>
    <t>-70.7369, 7.06888</t>
  </si>
  <si>
    <t>SKUI</t>
  </si>
  <si>
    <t>UIB</t>
  </si>
  <si>
    <t>-76.6412, 5.69076</t>
  </si>
  <si>
    <t>SKUL</t>
  </si>
  <si>
    <t>ULQ</t>
  </si>
  <si>
    <t>-76.2351, 4.08836</t>
  </si>
  <si>
    <t>SKUR</t>
  </si>
  <si>
    <t>Urrao Airport</t>
  </si>
  <si>
    <t>Urrao</t>
  </si>
  <si>
    <t>URR</t>
  </si>
  <si>
    <t>-76.1425, 6.32883</t>
  </si>
  <si>
    <t>SKVG</t>
  </si>
  <si>
    <t>VGZ</t>
  </si>
  <si>
    <t>-76.6056, 0.978767</t>
  </si>
  <si>
    <t>SKVL</t>
  </si>
  <si>
    <t>PYA</t>
  </si>
  <si>
    <t>-74.457, 5.93904</t>
  </si>
  <si>
    <t>SKVP</t>
  </si>
  <si>
    <t>Valledupar</t>
  </si>
  <si>
    <t>VUP</t>
  </si>
  <si>
    <t>-73.2495, 10.435</t>
  </si>
  <si>
    <t>SKVV</t>
  </si>
  <si>
    <t>Vanguardia Airport</t>
  </si>
  <si>
    <t>VVC</t>
  </si>
  <si>
    <t>-73.6138, 4.16787</t>
  </si>
  <si>
    <t>SKYA</t>
  </si>
  <si>
    <t>Yaguara Airport</t>
  </si>
  <si>
    <t>AYG</t>
  </si>
  <si>
    <t>-73.9333, 1.54417</t>
  </si>
  <si>
    <t>SKYP</t>
  </si>
  <si>
    <t>El Yopal Airport</t>
  </si>
  <si>
    <t>EYP</t>
  </si>
  <si>
    <t>-72.384, 5.31911</t>
  </si>
  <si>
    <t>SLAG</t>
  </si>
  <si>
    <t>Monteagudo Airport</t>
  </si>
  <si>
    <t>BO-H</t>
  </si>
  <si>
    <t>MHW</t>
  </si>
  <si>
    <t>-63.96099853515625, -19.82699966430664</t>
  </si>
  <si>
    <t>SLAL</t>
  </si>
  <si>
    <t>Yamparaez</t>
  </si>
  <si>
    <t>-65.149611, -19.246835</t>
  </si>
  <si>
    <t>BO-P</t>
  </si>
  <si>
    <t>SLAP</t>
  </si>
  <si>
    <t>Apolo Airport</t>
  </si>
  <si>
    <t>BO-L</t>
  </si>
  <si>
    <t>Apolo</t>
  </si>
  <si>
    <t>APB</t>
  </si>
  <si>
    <t>-68.41190338134766, -14.735600471496582</t>
  </si>
  <si>
    <t>BO-C</t>
  </si>
  <si>
    <t>SLAS</t>
  </si>
  <si>
    <t>ASC</t>
  </si>
  <si>
    <t>-63.156700134277344, -15.930299758911133</t>
  </si>
  <si>
    <t>BO-N</t>
  </si>
  <si>
    <t>SLBJ</t>
  </si>
  <si>
    <t>Bermejo Airport</t>
  </si>
  <si>
    <t>Bermejo</t>
  </si>
  <si>
    <t>BJO</t>
  </si>
  <si>
    <t>-64.31289672850001, -22.7733001709</t>
  </si>
  <si>
    <t>Itenes</t>
  </si>
  <si>
    <t>SLCA</t>
  </si>
  <si>
    <t>Camiri Airport</t>
  </si>
  <si>
    <t>Camiri</t>
  </si>
  <si>
    <t>-63.527801513671875, -20.006399154663086</t>
  </si>
  <si>
    <t>SLCB</t>
  </si>
  <si>
    <t>Jorge Wilsterman International Airport</t>
  </si>
  <si>
    <t>Cochabamba</t>
  </si>
  <si>
    <t>-66.1771011352539, -17.421100616455078</t>
  </si>
  <si>
    <t>SLCH</t>
  </si>
  <si>
    <t>Chimore Airport</t>
  </si>
  <si>
    <t>Chimore</t>
  </si>
  <si>
    <t>-65.145568, -16.976834</t>
  </si>
  <si>
    <t>BO-O</t>
  </si>
  <si>
    <t>SLCO</t>
  </si>
  <si>
    <t>Cobija</t>
  </si>
  <si>
    <t>CIJ</t>
  </si>
  <si>
    <t>-68.7829971313, -11.040399551400002</t>
  </si>
  <si>
    <t>SLCP</t>
  </si>
  <si>
    <t>CEP</t>
  </si>
  <si>
    <t>-62.02859878540039, -16.1382999420166</t>
  </si>
  <si>
    <t>SLET</t>
  </si>
  <si>
    <t>El Trompillo Airport</t>
  </si>
  <si>
    <t>SRZ</t>
  </si>
  <si>
    <t>-63.1715011597, -17.8115997314</t>
  </si>
  <si>
    <t>SLGY</t>
  </si>
  <si>
    <t>-65.3455963135, -10.820599556</t>
  </si>
  <si>
    <t>SLHJ</t>
  </si>
  <si>
    <t>Huacaraje Airport</t>
  </si>
  <si>
    <t>-63.747898101800004, -13.5500001907</t>
  </si>
  <si>
    <t>Solomon Airport</t>
  </si>
  <si>
    <t>YSOL</t>
  </si>
  <si>
    <t>117.7627, -22.2554</t>
  </si>
  <si>
    <t>SLJE</t>
  </si>
  <si>
    <t>-60.743099212646484, -17.830799102783203</t>
  </si>
  <si>
    <t>SLJO</t>
  </si>
  <si>
    <t>-64.661697, -13.0528</t>
  </si>
  <si>
    <t>SLJV</t>
  </si>
  <si>
    <t>SJV</t>
  </si>
  <si>
    <t>-62.470298767089844, -16.27079963684082</t>
  </si>
  <si>
    <t>SLLP</t>
  </si>
  <si>
    <t>El Alto International Airport</t>
  </si>
  <si>
    <t>La Paz / El Alto</t>
  </si>
  <si>
    <t>-68.19229888916016, -16.5132999420166</t>
  </si>
  <si>
    <t>Lagunillas Airport</t>
  </si>
  <si>
    <t>SLMG</t>
  </si>
  <si>
    <t>-64.0607643127, -13.2607483767</t>
  </si>
  <si>
    <t>SLOR</t>
  </si>
  <si>
    <t>Juan Mendoza Airport</t>
  </si>
  <si>
    <t>Oruro</t>
  </si>
  <si>
    <t>-67.0762023926, -17.962600708</t>
  </si>
  <si>
    <t>SLPO</t>
  </si>
  <si>
    <t>Capitan Nicolas Rojas Airport</t>
  </si>
  <si>
    <t>POI</t>
  </si>
  <si>
    <t>-65.723734, -19.543331</t>
  </si>
  <si>
    <t>SLPR</t>
  </si>
  <si>
    <t>Puerto Rico/Manuripi</t>
  </si>
  <si>
    <t>-67.551155, -11.107663</t>
  </si>
  <si>
    <t>SLPS</t>
  </si>
  <si>
    <t>PSZ</t>
  </si>
  <si>
    <t>-57.820599, -18.975301</t>
  </si>
  <si>
    <t>SLRA</t>
  </si>
  <si>
    <t>-64.603897, -13.2639</t>
  </si>
  <si>
    <t>SLRB</t>
  </si>
  <si>
    <t>-59.76499938964844, -18.329200744628906</t>
  </si>
  <si>
    <t>SLRI</t>
  </si>
  <si>
    <t>RIB</t>
  </si>
  <si>
    <t>-66, -11</t>
  </si>
  <si>
    <t>SLRY</t>
  </si>
  <si>
    <t>Reyes Airport</t>
  </si>
  <si>
    <t>Reyes</t>
  </si>
  <si>
    <t>REY</t>
  </si>
  <si>
    <t>-67.353401, -14.3044</t>
  </si>
  <si>
    <t>SLSA</t>
  </si>
  <si>
    <t>Santa Ana Del Yacuma Airport</t>
  </si>
  <si>
    <t>Santa Ana del Yacuma</t>
  </si>
  <si>
    <t>-65.4352035522, -13.762200355500001</t>
  </si>
  <si>
    <t>SLSB</t>
  </si>
  <si>
    <t>San Borja</t>
  </si>
  <si>
    <t>SRJ</t>
  </si>
  <si>
    <t>-66.73750305175781, -14.859199523925781</t>
  </si>
  <si>
    <t>SLSI</t>
  </si>
  <si>
    <t>San Ignacio de Velasco</t>
  </si>
  <si>
    <t>SNG</t>
  </si>
  <si>
    <t>-60.962799072265625, -16.38360023498535</t>
  </si>
  <si>
    <t>SLSM</t>
  </si>
  <si>
    <t>San Ignacio de Moxos Airport</t>
  </si>
  <si>
    <t>San Ignacio de Moxos</t>
  </si>
  <si>
    <t>-65.6338, -14.9658</t>
  </si>
  <si>
    <t>SLSR</t>
  </si>
  <si>
    <t>Santa Rosa De Yacuma Airport</t>
  </si>
  <si>
    <t>-66.78679656982422, -14.066200256347656</t>
  </si>
  <si>
    <t>SLTI</t>
  </si>
  <si>
    <t>MQK</t>
  </si>
  <si>
    <t>-58.40190124511719, -16.33919906616211</t>
  </si>
  <si>
    <t>SLTJ</t>
  </si>
  <si>
    <t>Capitan Oriel Lea Plaza Airport</t>
  </si>
  <si>
    <t>Tarija</t>
  </si>
  <si>
    <t>TJA</t>
  </si>
  <si>
    <t>-64.7013015747, -21.5557003021</t>
  </si>
  <si>
    <t>SLTR</t>
  </si>
  <si>
    <t>Teniente Av. Jorge Henrich Arauz Airport</t>
  </si>
  <si>
    <t>TDD</t>
  </si>
  <si>
    <t>-64.9179992676, -14.8186998367</t>
  </si>
  <si>
    <t>SLUY</t>
  </si>
  <si>
    <t>Uyuni Airport</t>
  </si>
  <si>
    <t>Quijarro</t>
  </si>
  <si>
    <t>UYU</t>
  </si>
  <si>
    <t>-66.8483963013, -20.446300506599997</t>
  </si>
  <si>
    <t>SLVG</t>
  </si>
  <si>
    <t>Vallegrande</t>
  </si>
  <si>
    <t>VAH</t>
  </si>
  <si>
    <t>-64.09940338134766, -18.482500076293945</t>
  </si>
  <si>
    <t>SLVM</t>
  </si>
  <si>
    <t>Villamontes</t>
  </si>
  <si>
    <t>VLM</t>
  </si>
  <si>
    <t>-63.4056015015, -21.255199432399998</t>
  </si>
  <si>
    <t>SLVR</t>
  </si>
  <si>
    <t>Viru Viru International Airport</t>
  </si>
  <si>
    <t>VVI</t>
  </si>
  <si>
    <t>-63.135399, -17.6448</t>
  </si>
  <si>
    <t>SLYA</t>
  </si>
  <si>
    <t>Yacuiba Airport</t>
  </si>
  <si>
    <t>BYC</t>
  </si>
  <si>
    <t>-63.65169906616211, -21.960899353027344</t>
  </si>
  <si>
    <t>SMBN</t>
  </si>
  <si>
    <t>Albina Airport</t>
  </si>
  <si>
    <t>SR-MA</t>
  </si>
  <si>
    <t>Albina</t>
  </si>
  <si>
    <t>ABN</t>
  </si>
  <si>
    <t>-54.05009841918945, 5.512720108032227</t>
  </si>
  <si>
    <t>SMCO</t>
  </si>
  <si>
    <t>Totness Airport</t>
  </si>
  <si>
    <t>SR-CR</t>
  </si>
  <si>
    <t>Totness</t>
  </si>
  <si>
    <t>-56.32749938964844, 5.865829944610596</t>
  </si>
  <si>
    <t>SMDA</t>
  </si>
  <si>
    <t>Drietabbetje Airport</t>
  </si>
  <si>
    <t>Drietabbetje</t>
  </si>
  <si>
    <t>DRJ</t>
  </si>
  <si>
    <t>-54.672766, 4.111359</t>
  </si>
  <si>
    <t>SMH</t>
  </si>
  <si>
    <t>Sapmanga Airport</t>
  </si>
  <si>
    <t>Sapmanga</t>
  </si>
  <si>
    <t>AYSP</t>
  </si>
  <si>
    <t>146.811111111, -6.075277777779999</t>
  </si>
  <si>
    <t>SMJP</t>
  </si>
  <si>
    <t>Johan Adolf Pengel International Airport</t>
  </si>
  <si>
    <t>SR-PR</t>
  </si>
  <si>
    <t>Zandery</t>
  </si>
  <si>
    <t>PBM</t>
  </si>
  <si>
    <t>-55.1878013611, 5.4528298377999995</t>
  </si>
  <si>
    <t>SMMO</t>
  </si>
  <si>
    <t>Moengo Airstrip</t>
  </si>
  <si>
    <t>Moengo</t>
  </si>
  <si>
    <t>MOJ</t>
  </si>
  <si>
    <t>-54.4003, 5.6076</t>
  </si>
  <si>
    <t>SMNI</t>
  </si>
  <si>
    <t>Nieuw Nickerie Airport</t>
  </si>
  <si>
    <t>SR-NI</t>
  </si>
  <si>
    <t>Nieuw Nickerie</t>
  </si>
  <si>
    <t>ICK</t>
  </si>
  <si>
    <t>-57.039398193359375, 5.955560207366943</t>
  </si>
  <si>
    <t>Stockholm Airport</t>
  </si>
  <si>
    <t>151.533, -4.358</t>
  </si>
  <si>
    <t>SMPA</t>
  </si>
  <si>
    <t>Vincent Fayks Airport</t>
  </si>
  <si>
    <t>Paloemeu</t>
  </si>
  <si>
    <t>OEM</t>
  </si>
  <si>
    <t>-55.442501068115234, 3.3452799320220947</t>
  </si>
  <si>
    <t>SMST</t>
  </si>
  <si>
    <t>Stoelmanseiland Airport</t>
  </si>
  <si>
    <t>Stoelmanseiland</t>
  </si>
  <si>
    <t>-54.41666793823242, 4.349999904632568</t>
  </si>
  <si>
    <t>SMWA</t>
  </si>
  <si>
    <t>Wageningen Airstrip</t>
  </si>
  <si>
    <t>Wageningen</t>
  </si>
  <si>
    <t>-56.673328, 5.841128</t>
  </si>
  <si>
    <t>SMZO</t>
  </si>
  <si>
    <t>Zorg en Hoop Airport</t>
  </si>
  <si>
    <t>SR-PM</t>
  </si>
  <si>
    <t>Paramaribo</t>
  </si>
  <si>
    <t>-55.190701, 5.81108</t>
  </si>
  <si>
    <t>Gurupi</t>
  </si>
  <si>
    <t>SNAI</t>
  </si>
  <si>
    <t>-45.950557708740234, -9.083610534667969</t>
  </si>
  <si>
    <t>SNAL</t>
  </si>
  <si>
    <t>Arapiraca Airport</t>
  </si>
  <si>
    <t>Arapiraca</t>
  </si>
  <si>
    <t>APQ</t>
  </si>
  <si>
    <t>-36.62919998168945, -9.775360107421875</t>
  </si>
  <si>
    <t>SNAR</t>
  </si>
  <si>
    <t>Almenara</t>
  </si>
  <si>
    <t>AMJ</t>
  </si>
  <si>
    <t>-40.66722, -16.18389</t>
  </si>
  <si>
    <t>SNAX</t>
  </si>
  <si>
    <t>Marcelo Pires Halzhausen Airport</t>
  </si>
  <si>
    <t>Assis</t>
  </si>
  <si>
    <t>AIF</t>
  </si>
  <si>
    <t>-50.453056, -22.64</t>
  </si>
  <si>
    <t>SNBC</t>
  </si>
  <si>
    <t>Barra do Corda Airport</t>
  </si>
  <si>
    <t>BDC</t>
  </si>
  <si>
    <t>-45.215833, -5.5025</t>
  </si>
  <si>
    <t>SNBL</t>
  </si>
  <si>
    <t>Belmonte Airport</t>
  </si>
  <si>
    <t>BVM</t>
  </si>
  <si>
    <t>-38.87189865112305, -15.871700286865234</t>
  </si>
  <si>
    <t>SNBR</t>
  </si>
  <si>
    <t>Barreiras Airport</t>
  </si>
  <si>
    <t>-45.00899887084961, -12.078900337219238</t>
  </si>
  <si>
    <t>SNBS</t>
  </si>
  <si>
    <t>Balsas Airport</t>
  </si>
  <si>
    <t>BSS</t>
  </si>
  <si>
    <t>-46.05329895019531, -7.52603006362915</t>
  </si>
  <si>
    <t>Brumado</t>
  </si>
  <si>
    <t>SSXH</t>
  </si>
  <si>
    <t>BMS</t>
  </si>
  <si>
    <t>BA0168</t>
  </si>
  <si>
    <t>-41.817501, -14.2554</t>
  </si>
  <si>
    <t>SNBX</t>
  </si>
  <si>
    <t>BQQ</t>
  </si>
  <si>
    <t>-43.147499084472656, -11.08080005645752</t>
  </si>
  <si>
    <t>SNCP</t>
  </si>
  <si>
    <t>Carutapera Airport</t>
  </si>
  <si>
    <t>Carutapera</t>
  </si>
  <si>
    <t>-46.0172233581543, -1.2502779960632324</t>
  </si>
  <si>
    <t>SNCU</t>
  </si>
  <si>
    <t>Cururupu Airport</t>
  </si>
  <si>
    <t>Cururupu</t>
  </si>
  <si>
    <t>-44.866944, -1.821111</t>
  </si>
  <si>
    <t>SNCX</t>
  </si>
  <si>
    <t>Colatina Airport</t>
  </si>
  <si>
    <t>QCH</t>
  </si>
  <si>
    <t>-40.57939910888672, -19.48699951171875</t>
  </si>
  <si>
    <t>SNDC</t>
  </si>
  <si>
    <t>RDC</t>
  </si>
  <si>
    <t>-49.97990036010742, -8.033289909362793</t>
  </si>
  <si>
    <t>Leopoldina Airport</t>
  </si>
  <si>
    <t>Leopoldina</t>
  </si>
  <si>
    <t>LEP</t>
  </si>
  <si>
    <t>-42.727001, -21.466101</t>
  </si>
  <si>
    <t>SNDT</t>
  </si>
  <si>
    <t>Diamantina Airport</t>
  </si>
  <si>
    <t>Diamantina</t>
  </si>
  <si>
    <t>DTI</t>
  </si>
  <si>
    <t>-43.650398254399995, -18.232000351</t>
  </si>
  <si>
    <t>SNDV</t>
  </si>
  <si>
    <t>Brigadeiro Cabral Airport</t>
  </si>
  <si>
    <t>DIQ</t>
  </si>
  <si>
    <t>-44.870899200439, -20.180700302124</t>
  </si>
  <si>
    <t>SNED</t>
  </si>
  <si>
    <t>CNV</t>
  </si>
  <si>
    <t>-38.954700469971, -15.666999816895</t>
  </si>
  <si>
    <t>SNFX</t>
  </si>
  <si>
    <t>SXX</t>
  </si>
  <si>
    <t>PA0013</t>
  </si>
  <si>
    <t>-51.9523, -6.6413</t>
  </si>
  <si>
    <t>SNGA</t>
  </si>
  <si>
    <t>Guarapari Airport</t>
  </si>
  <si>
    <t>Guarapari</t>
  </si>
  <si>
    <t>GUZ</t>
  </si>
  <si>
    <t>-40.491901397700005, -20.646499633800005</t>
  </si>
  <si>
    <t>SNGD</t>
  </si>
  <si>
    <t>GDP</t>
  </si>
  <si>
    <t>-43.58219909667969, -6.782219886779785</t>
  </si>
  <si>
    <t>SNGI</t>
  </si>
  <si>
    <t>Guanambi Airport</t>
  </si>
  <si>
    <t>Guanambi</t>
  </si>
  <si>
    <t>GNM</t>
  </si>
  <si>
    <t>-42.74610137939453, -14.208200454711914</t>
  </si>
  <si>
    <t>SNGN</t>
  </si>
  <si>
    <t>Garanhuns Airport</t>
  </si>
  <si>
    <t>Garanhuns</t>
  </si>
  <si>
    <t>QGP</t>
  </si>
  <si>
    <t>-36.47159957885742, -8.834280014038086</t>
  </si>
  <si>
    <t>Tertuliano Guedes de Pinho Airport</t>
  </si>
  <si>
    <t>SWTX</t>
  </si>
  <si>
    <t>ITN</t>
  </si>
  <si>
    <t>BA0248</t>
  </si>
  <si>
    <t>-39.290401, -14.8105</t>
  </si>
  <si>
    <t>SNIC</t>
  </si>
  <si>
    <t>IRE</t>
  </si>
  <si>
    <t>-41.84700012207031, -11.339900016784668</t>
  </si>
  <si>
    <t>SNIG</t>
  </si>
  <si>
    <t>Iguatu Airport</t>
  </si>
  <si>
    <t>Iguatu</t>
  </si>
  <si>
    <t>QIG</t>
  </si>
  <si>
    <t>-39.293800354003906, -6.346640110015869</t>
  </si>
  <si>
    <t>SNIP</t>
  </si>
  <si>
    <t>Itapetinga Airport</t>
  </si>
  <si>
    <t>Itapetinga</t>
  </si>
  <si>
    <t>QIT</t>
  </si>
  <si>
    <t>-40.277198791503906, -15.244500160217285</t>
  </si>
  <si>
    <t>SNIU</t>
  </si>
  <si>
    <t>IPU</t>
  </si>
  <si>
    <t>-39.733890533447266, -14.133889198303223</t>
  </si>
  <si>
    <t>SNJB</t>
  </si>
  <si>
    <t>Jacobina Airport</t>
  </si>
  <si>
    <t>-40.5531005859375, -11.163200378417969</t>
  </si>
  <si>
    <t>SNJD</t>
  </si>
  <si>
    <t>Feira De Santana</t>
  </si>
  <si>
    <t>FEC</t>
  </si>
  <si>
    <t>BA0013</t>
  </si>
  <si>
    <t>-38.906799, -12.2003</t>
  </si>
  <si>
    <t>SNJK</t>
  </si>
  <si>
    <t>JEQ</t>
  </si>
  <si>
    <t>-40.07160186767578, -13.877699851989746</t>
  </si>
  <si>
    <t>SNJN</t>
  </si>
  <si>
    <t>JNA</t>
  </si>
  <si>
    <t>-44.385501861572266, -15.473799705505371</t>
  </si>
  <si>
    <t>SNJR</t>
  </si>
  <si>
    <t>JDR</t>
  </si>
  <si>
    <t>-44.2247238159, -21.0849990845</t>
  </si>
  <si>
    <t>SNKE</t>
  </si>
  <si>
    <t>Santana do Araguaia Airport</t>
  </si>
  <si>
    <t>-50.32849884033203, -9.31997013092041</t>
  </si>
  <si>
    <t>SNKI</t>
  </si>
  <si>
    <t>Cachoeiro do Itapemirim Airport</t>
  </si>
  <si>
    <t>Cachoeiro Do Itapemirim</t>
  </si>
  <si>
    <t>-41.1856002808, -20.834299087499996</t>
  </si>
  <si>
    <t>SNKN</t>
  </si>
  <si>
    <t>Currais Novos Airport</t>
  </si>
  <si>
    <t>Currais Novos</t>
  </si>
  <si>
    <t>QCP</t>
  </si>
  <si>
    <t>-36.540279388427734, -6.280832767486572</t>
  </si>
  <si>
    <t>SNLO</t>
  </si>
  <si>
    <t>SSO</t>
  </si>
  <si>
    <t>-45.044498443603516, -22.090900421142578</t>
  </si>
  <si>
    <t>SNMA</t>
  </si>
  <si>
    <t>Monte Alegre Airport</t>
  </si>
  <si>
    <t>Monte Alegre</t>
  </si>
  <si>
    <t>MTE</t>
  </si>
  <si>
    <t>-54.07419967651367, -1.9958000183105469</t>
  </si>
  <si>
    <t>SNMU</t>
  </si>
  <si>
    <t>Mucuri Airport</t>
  </si>
  <si>
    <t>MVS</t>
  </si>
  <si>
    <t>-39.864200592041016, -18.048900604248047</t>
  </si>
  <si>
    <t>SNMX</t>
  </si>
  <si>
    <t>SBJ</t>
  </si>
  <si>
    <t>-39.83369827270508, -18.72130012512207</t>
  </si>
  <si>
    <t>SNMZ</t>
  </si>
  <si>
    <t>Porto de Moz Airport</t>
  </si>
  <si>
    <t>PTQ</t>
  </si>
  <si>
    <t>-52.23609924316406, -1.7414499521255493</t>
  </si>
  <si>
    <t>SNNU</t>
  </si>
  <si>
    <t>Nanuque Airport</t>
  </si>
  <si>
    <t>Nanuque</t>
  </si>
  <si>
    <t>NNU</t>
  </si>
  <si>
    <t>-40.329898834228516, -17.823299407958984</t>
  </si>
  <si>
    <t>SNOS</t>
  </si>
  <si>
    <t>Passos</t>
  </si>
  <si>
    <t>PSW</t>
  </si>
  <si>
    <t>-46.661800384521484, -20.732200622558594</t>
  </si>
  <si>
    <t>SNOU</t>
  </si>
  <si>
    <t>FEJ</t>
  </si>
  <si>
    <t>-70.347221374512, -8.140832901001</t>
  </si>
  <si>
    <t>SNOX</t>
  </si>
  <si>
    <t>-55.83620071411133, -1.7140799760818481</t>
  </si>
  <si>
    <t>SNPC</t>
  </si>
  <si>
    <t>Picos Airport</t>
  </si>
  <si>
    <t>Picos</t>
  </si>
  <si>
    <t>PCS</t>
  </si>
  <si>
    <t>-41.52370071411133, -7.0620598793029785</t>
  </si>
  <si>
    <t>SNPD</t>
  </si>
  <si>
    <t>Patos de Minas Airport</t>
  </si>
  <si>
    <t>Patos De Minas</t>
  </si>
  <si>
    <t>POJ</t>
  </si>
  <si>
    <t>-46.4911994934082, -18.672800064086914</t>
  </si>
  <si>
    <t>SNPX</t>
  </si>
  <si>
    <t>Pirapora Airport</t>
  </si>
  <si>
    <t>-44.86029815673828, -17.3169002532959</t>
  </si>
  <si>
    <t>Military Camp Number 2-D</t>
  </si>
  <si>
    <t>-115.9462, 30.5288</t>
  </si>
  <si>
    <t>SNQG</t>
  </si>
  <si>
    <t>Cangapara Airport</t>
  </si>
  <si>
    <t>Floriano</t>
  </si>
  <si>
    <t>FLB</t>
  </si>
  <si>
    <t>-43.077301025390625, -6.8463897705078125</t>
  </si>
  <si>
    <t>Umuarama</t>
  </si>
  <si>
    <t>SNRD</t>
  </si>
  <si>
    <t>Prado Airport</t>
  </si>
  <si>
    <t>PDF</t>
  </si>
  <si>
    <t>-39.27119827270508, -17.29669952392578</t>
  </si>
  <si>
    <t>SNRU</t>
  </si>
  <si>
    <t>Caruaru Airport</t>
  </si>
  <si>
    <t>Caruaru</t>
  </si>
  <si>
    <t>CAU</t>
  </si>
  <si>
    <t>-36.01350021362305, -8.282389640808105</t>
  </si>
  <si>
    <t>SNSW</t>
  </si>
  <si>
    <t>Soure Airport</t>
  </si>
  <si>
    <t>Soure</t>
  </si>
  <si>
    <t>SFK</t>
  </si>
  <si>
    <t>-48.520999908447266, -0.6994310021400452</t>
  </si>
  <si>
    <t>SNTF</t>
  </si>
  <si>
    <t>9 de Maio - Teixeira de Freitas Airport</t>
  </si>
  <si>
    <t>Teixeira De Freitas</t>
  </si>
  <si>
    <t>TXF</t>
  </si>
  <si>
    <t>-39.66849899292, -17.524499893188</t>
  </si>
  <si>
    <t>SNTI</t>
  </si>
  <si>
    <t>-55.514400482177734, -1.867169976234436</t>
  </si>
  <si>
    <t>SNTO</t>
  </si>
  <si>
    <t>Juscelino Kubitscheck Airport</t>
  </si>
  <si>
    <t>-41.51359939575195, -17.89229965209961</t>
  </si>
  <si>
    <t>SNVB</t>
  </si>
  <si>
    <t>-38.992401, -13.2965</t>
  </si>
  <si>
    <t>SNVI</t>
  </si>
  <si>
    <t>QID</t>
  </si>
  <si>
    <t>-45.26919937133789, -21.790599822998047</t>
  </si>
  <si>
    <t>SNVS</t>
  </si>
  <si>
    <t>Breves Airport</t>
  </si>
  <si>
    <t>Breves</t>
  </si>
  <si>
    <t>-50.443599700927734, -1.6365300416946411</t>
  </si>
  <si>
    <t>SNWC</t>
  </si>
  <si>
    <t>Camocim Airport</t>
  </si>
  <si>
    <t>Camocim</t>
  </si>
  <si>
    <t>CMC</t>
  </si>
  <si>
    <t>-40.858001708984375, -2.8961799144744873</t>
  </si>
  <si>
    <t>SNYE</t>
  </si>
  <si>
    <t>Pinheiro Airport</t>
  </si>
  <si>
    <t>Pinheiro</t>
  </si>
  <si>
    <t>PHI</t>
  </si>
  <si>
    <t>-45.067222595214844, -2.4836111068725586</t>
  </si>
  <si>
    <t>SNYH</t>
  </si>
  <si>
    <t>ITI</t>
  </si>
  <si>
    <t>-51.17416763305664, -8.699999809265137</t>
  </si>
  <si>
    <t>SNYW</t>
  </si>
  <si>
    <t>GMS</t>
  </si>
  <si>
    <t>-44.651114, -2.109444</t>
  </si>
  <si>
    <t>SNZA</t>
  </si>
  <si>
    <t>Pouso Alegre Airport</t>
  </si>
  <si>
    <t>PPY</t>
  </si>
  <si>
    <t>-45.91910171508789, -22.289199829101562</t>
  </si>
  <si>
    <t>SNZW</t>
  </si>
  <si>
    <t>ITE</t>
  </si>
  <si>
    <t>-39.1416664124, -13.7322216034</t>
  </si>
  <si>
    <t>SO-BXX</t>
  </si>
  <si>
    <t>Borama Airport</t>
  </si>
  <si>
    <t>Borama</t>
  </si>
  <si>
    <t>BXX</t>
  </si>
  <si>
    <t>43.1495, 9.9463</t>
  </si>
  <si>
    <t>SO-GTA</t>
  </si>
  <si>
    <t>Gatokae Airport</t>
  </si>
  <si>
    <t>Gatokae</t>
  </si>
  <si>
    <t>AGOK</t>
  </si>
  <si>
    <t>GTA</t>
  </si>
  <si>
    <t>158.203056, -8.739167</t>
  </si>
  <si>
    <t>VN-52</t>
  </si>
  <si>
    <t>105.9602, 9.5814</t>
  </si>
  <si>
    <t>SOCA</t>
  </si>
  <si>
    <t>Cayenne-Rochambeau Airport</t>
  </si>
  <si>
    <t>Cayenne / Rochambeau</t>
  </si>
  <si>
    <t>-52.360401153599994, 4.819809913639999</t>
  </si>
  <si>
    <t>SOGS</t>
  </si>
  <si>
    <t>Grand-Santi Airport</t>
  </si>
  <si>
    <t>GF-SL</t>
  </si>
  <si>
    <t>Grand-Santi</t>
  </si>
  <si>
    <t>GSI</t>
  </si>
  <si>
    <t>-54.373056, 4.285833</t>
  </si>
  <si>
    <t>South Molle Island Helipad</t>
  </si>
  <si>
    <t>South Molle Island Resort</t>
  </si>
  <si>
    <t>148.8399, -20.2622</t>
  </si>
  <si>
    <t>PE-LAL</t>
  </si>
  <si>
    <t>SOOA</t>
  </si>
  <si>
    <t>Maripasoula Airport</t>
  </si>
  <si>
    <t>Maripasoula</t>
  </si>
  <si>
    <t>MPY</t>
  </si>
  <si>
    <t>-54.037201, 3.6575</t>
  </si>
  <si>
    <t>SOOG</t>
  </si>
  <si>
    <t>Saint-Georges-de-l'Oyapock Airport</t>
  </si>
  <si>
    <t>OYP</t>
  </si>
  <si>
    <t>-51.8041000366, 3.89759993553</t>
  </si>
  <si>
    <t>SOOM</t>
  </si>
  <si>
    <t>Saint-Laurent-du-Maroni Airport</t>
  </si>
  <si>
    <t>Saint-Laurent-du-Maroni</t>
  </si>
  <si>
    <t>LDX</t>
  </si>
  <si>
    <t>-54.034401, 5.48306</t>
  </si>
  <si>
    <t>SOOR</t>
  </si>
  <si>
    <t>Regina Airport</t>
  </si>
  <si>
    <t>-52.1316986084, 4.31472015381</t>
  </si>
  <si>
    <t>SOOS</t>
  </si>
  <si>
    <t>XAU</t>
  </si>
  <si>
    <t>-53.204201, 3.61361</t>
  </si>
  <si>
    <t>Al Thaurah Airport</t>
  </si>
  <si>
    <t>Al Thaurah</t>
  </si>
  <si>
    <t>40.1524, 34.3905</t>
  </si>
  <si>
    <t>PE-ANC</t>
  </si>
  <si>
    <t>PE-PIU</t>
  </si>
  <si>
    <t>PE-AMA</t>
  </si>
  <si>
    <t>PE-SAM</t>
  </si>
  <si>
    <t>PE-ARE</t>
  </si>
  <si>
    <t>SPAO</t>
  </si>
  <si>
    <t>San Juan Aposento Airport</t>
  </si>
  <si>
    <t>PE-ICA</t>
  </si>
  <si>
    <t>San Juan Aposento</t>
  </si>
  <si>
    <t>-75.16709899902344, -15.353899955749512</t>
  </si>
  <si>
    <t>SPAR</t>
  </si>
  <si>
    <t>Alerta Airport</t>
  </si>
  <si>
    <t>-69.33300018310547, -11.682999610900879</t>
  </si>
  <si>
    <t>SPAS</t>
  </si>
  <si>
    <t>Alferez FAP Alfredo Vladimir Sara Bauer Airport</t>
  </si>
  <si>
    <t>AOP</t>
  </si>
  <si>
    <t>-76.46659851070001, -2.79612994194</t>
  </si>
  <si>
    <t>SPAY</t>
  </si>
  <si>
    <t>Atalaya</t>
  </si>
  <si>
    <t>-73.766502, -10.7291</t>
  </si>
  <si>
    <t>SPBB</t>
  </si>
  <si>
    <t>Moyobamba Airport</t>
  </si>
  <si>
    <t>Moyobamba</t>
  </si>
  <si>
    <t>MBP</t>
  </si>
  <si>
    <t>-76.98832702636719, -6.0188889503479</t>
  </si>
  <si>
    <t>SPBL</t>
  </si>
  <si>
    <t>Huallaga Airport</t>
  </si>
  <si>
    <t>Bellavista</t>
  </si>
  <si>
    <t>BLP</t>
  </si>
  <si>
    <t>-76.58219909667969, -7.06056022644043</t>
  </si>
  <si>
    <t>SPBR</t>
  </si>
  <si>
    <t>Iberia Airport</t>
  </si>
  <si>
    <t>Iberia</t>
  </si>
  <si>
    <t>IBP</t>
  </si>
  <si>
    <t>-69.48870086669922, -11.411600112915039</t>
  </si>
  <si>
    <t>TCG</t>
  </si>
  <si>
    <t>SPCL</t>
  </si>
  <si>
    <t>Cap FAP David Abenzur Rengifo International Airport</t>
  </si>
  <si>
    <t>-74.57430267333984, -8.37794017791748</t>
  </si>
  <si>
    <t>PE-CAJ</t>
  </si>
  <si>
    <t>SPDR</t>
  </si>
  <si>
    <t>Trompeteros Airport</t>
  </si>
  <si>
    <t>TDP</t>
  </si>
  <si>
    <t>-75.03929901119999, -3.80601000786</t>
  </si>
  <si>
    <t>SPEO</t>
  </si>
  <si>
    <t>Teniente FAP Jaime A De Montreuil Morales Airport</t>
  </si>
  <si>
    <t>Chimbote</t>
  </si>
  <si>
    <t>-78.5238037109375, -9.149609565734863</t>
  </si>
  <si>
    <t>PE-MOQ</t>
  </si>
  <si>
    <t>SPGM</t>
  </si>
  <si>
    <t>Tingo Maria Airport</t>
  </si>
  <si>
    <t>Tingo Maria</t>
  </si>
  <si>
    <t>-75.94999694824219, -9.133000373840332</t>
  </si>
  <si>
    <t>Cajamarca</t>
  </si>
  <si>
    <t>SPHI</t>
  </si>
  <si>
    <t>Capitan FAP Jose A Quinones Gonzales International Airport</t>
  </si>
  <si>
    <t>PE-LAM</t>
  </si>
  <si>
    <t>Chiclayo</t>
  </si>
  <si>
    <t>-79.8281021118164, -6.787479877471924</t>
  </si>
  <si>
    <t>SPHO</t>
  </si>
  <si>
    <t>Coronel FAP Alfredo Mendivil Duarte Airport</t>
  </si>
  <si>
    <t>PE-AYA</t>
  </si>
  <si>
    <t>AYP</t>
  </si>
  <si>
    <t>-74.20439910888672, -13.154800415039062</t>
  </si>
  <si>
    <t>SPHY</t>
  </si>
  <si>
    <t>Andahuaylas Airport</t>
  </si>
  <si>
    <t>PE-APU</t>
  </si>
  <si>
    <t>Andahuaylas</t>
  </si>
  <si>
    <t>-73.35040283203125, -13.706399917602539</t>
  </si>
  <si>
    <t>SPHZ</t>
  </si>
  <si>
    <t>Comandante FAP German Arias Graziani Airport</t>
  </si>
  <si>
    <t>Anta</t>
  </si>
  <si>
    <t>-77.59839630126953, -9.347439765930176</t>
  </si>
  <si>
    <t>SPIL</t>
  </si>
  <si>
    <t>Quince Air Base</t>
  </si>
  <si>
    <t>Quince Mil</t>
  </si>
  <si>
    <t>UMI</t>
  </si>
  <si>
    <t>-70.75330352783203, -13.23330020904541</t>
  </si>
  <si>
    <t>SPIM</t>
  </si>
  <si>
    <t>SPJC</t>
  </si>
  <si>
    <t>-77.114305, -12.0219</t>
  </si>
  <si>
    <t>SPIZ</t>
  </si>
  <si>
    <t>Uchiza Airport</t>
  </si>
  <si>
    <t>Uchiza</t>
  </si>
  <si>
    <t>UCZ</t>
  </si>
  <si>
    <t>-76.3499984741211, -8.467000007629395</t>
  </si>
  <si>
    <t>SPJA</t>
  </si>
  <si>
    <t>Juan Simons Vela Airport</t>
  </si>
  <si>
    <t>Rioja</t>
  </si>
  <si>
    <t>RIJ</t>
  </si>
  <si>
    <t>-77.16000366210938, -6.067860126495361</t>
  </si>
  <si>
    <t>SPJE</t>
  </si>
  <si>
    <t>Shumba Airport</t>
  </si>
  <si>
    <t>JAE</t>
  </si>
  <si>
    <t>-78.774002, -5.59248</t>
  </si>
  <si>
    <t>SPJI</t>
  </si>
  <si>
    <t>Juanjui Airport</t>
  </si>
  <si>
    <t>JJI</t>
  </si>
  <si>
    <t>-76.72859954833984, -7.169099807739258</t>
  </si>
  <si>
    <t>SPJJ</t>
  </si>
  <si>
    <t>Francisco Carle Airport</t>
  </si>
  <si>
    <t>Jauja</t>
  </si>
  <si>
    <t>-75.47339630130001, -11.7831001282</t>
  </si>
  <si>
    <t>SPJL</t>
  </si>
  <si>
    <t>Inca Manco Capac International Airport</t>
  </si>
  <si>
    <t>PE-PUN</t>
  </si>
  <si>
    <t>Juliaca</t>
  </si>
  <si>
    <t>JUL</t>
  </si>
  <si>
    <t>-70.158203125, -15.467100143432617</t>
  </si>
  <si>
    <t>SPJN</t>
  </si>
  <si>
    <t>San Juan de Marcona Airport</t>
  </si>
  <si>
    <t>San Juan de Marcona</t>
  </si>
  <si>
    <t>-75.13719940185547, -15.352499961853027</t>
  </si>
  <si>
    <t>SPJR</t>
  </si>
  <si>
    <t>Mayor General FAP Armando Revoredo Iglesias Airport</t>
  </si>
  <si>
    <t>CJA</t>
  </si>
  <si>
    <t>-78.4894027709961, -7.1391801834106445</t>
  </si>
  <si>
    <t>SPLN</t>
  </si>
  <si>
    <t>San Nicolas Airport</t>
  </si>
  <si>
    <t>Rodriguez de Mendoza</t>
  </si>
  <si>
    <t>RIM</t>
  </si>
  <si>
    <t>-77.5011978149414, -6.39231014251709</t>
  </si>
  <si>
    <t>SPLO</t>
  </si>
  <si>
    <t>Ilo Airport</t>
  </si>
  <si>
    <t>Ilo</t>
  </si>
  <si>
    <t>ILQ</t>
  </si>
  <si>
    <t>-71.34400177001953, -17.69499969482422</t>
  </si>
  <si>
    <t>SPME</t>
  </si>
  <si>
    <t>Capitan FAP Pedro Canga Rodriguez Airport</t>
  </si>
  <si>
    <t>PE-TUM</t>
  </si>
  <si>
    <t>Tumbes</t>
  </si>
  <si>
    <t>TBP</t>
  </si>
  <si>
    <t>-80.38140106201172, -3.55253005027771</t>
  </si>
  <si>
    <t>SPMF</t>
  </si>
  <si>
    <t>Mayor PNP Nancy Flores Paucar Airport</t>
  </si>
  <si>
    <t>Mazamari</t>
  </si>
  <si>
    <t>MZA</t>
  </si>
  <si>
    <t>-74.535598, -11.3254</t>
  </si>
  <si>
    <t>SPMR</t>
  </si>
  <si>
    <t>-77, -11.983333587646484</t>
  </si>
  <si>
    <t>SPMS</t>
  </si>
  <si>
    <t>Moises Benzaquen Rengifo Airport</t>
  </si>
  <si>
    <t>Yurimaguas</t>
  </si>
  <si>
    <t>YMS</t>
  </si>
  <si>
    <t>-76.11820220947266, -5.893770217895508</t>
  </si>
  <si>
    <t>SPNC</t>
  </si>
  <si>
    <t>Alferez Fap David Figueroa Fernandini Airport</t>
  </si>
  <si>
    <t>-76.20480346679688, -9.878809928894043</t>
  </si>
  <si>
    <t>SPOA</t>
  </si>
  <si>
    <t>Saposoa Airport</t>
  </si>
  <si>
    <t>Plaza Saposoa</t>
  </si>
  <si>
    <t>SQU</t>
  </si>
  <si>
    <t>-76.76840209960938, -6.9600300788879395</t>
  </si>
  <si>
    <t>SPPY</t>
  </si>
  <si>
    <t>Chachapoyas Airport</t>
  </si>
  <si>
    <t>Chachapoyas</t>
  </si>
  <si>
    <t>CHH</t>
  </si>
  <si>
    <t>-77.8561019897461, -6.201809883117676</t>
  </si>
  <si>
    <t>SPQT</t>
  </si>
  <si>
    <t>Coronel FAP Francisco Secada Vignetta International Airport</t>
  </si>
  <si>
    <t>IQT</t>
  </si>
  <si>
    <t>-73.30879974365234, -3.7847399711608887</t>
  </si>
  <si>
    <t>SPQU</t>
  </si>
  <si>
    <t>Arequipa</t>
  </si>
  <si>
    <t>-71.5830993652, -16.3411006927</t>
  </si>
  <si>
    <t>SPRU</t>
  </si>
  <si>
    <t>Capitan FAP Carlos Martinez De Pinillos International Airport</t>
  </si>
  <si>
    <t>TRU</t>
  </si>
  <si>
    <t>-79.10880279541016, -8.08141040802002</t>
  </si>
  <si>
    <t>SPSO</t>
  </si>
  <si>
    <t>Pisco</t>
  </si>
  <si>
    <t>-76.22029876708984, -13.74489974975586</t>
  </si>
  <si>
    <t>SPST</t>
  </si>
  <si>
    <t>Cadete FAP Guillermo Del Castillo Paredes Airport</t>
  </si>
  <si>
    <t>Tarapoto</t>
  </si>
  <si>
    <t>TPP</t>
  </si>
  <si>
    <t>-76.37319946289062, -6.508739948272705</t>
  </si>
  <si>
    <t>SPSY</t>
  </si>
  <si>
    <t>Shiringayoc Airport</t>
  </si>
  <si>
    <t>Shiringayoc</t>
  </si>
  <si>
    <t>SYC</t>
  </si>
  <si>
    <t>-69.0625, -11.898</t>
  </si>
  <si>
    <t>SPTN</t>
  </si>
  <si>
    <t>Coronel FAP Carlos Ciriani Santa Rosa International Airport</t>
  </si>
  <si>
    <t>PE-TAC</t>
  </si>
  <si>
    <t>Tacna</t>
  </si>
  <si>
    <t>TCQ</t>
  </si>
  <si>
    <t>-70.2758026123, -18.053300857500002</t>
  </si>
  <si>
    <t>SPTU</t>
  </si>
  <si>
    <t>Padre Aldamiz International Airport</t>
  </si>
  <si>
    <t>Puerto Maldonado</t>
  </si>
  <si>
    <t>PEM</t>
  </si>
  <si>
    <t>-69.2285995483, -12.6135997772</t>
  </si>
  <si>
    <t>SPUR</t>
  </si>
  <si>
    <t>Piura</t>
  </si>
  <si>
    <t>PIU</t>
  </si>
  <si>
    <t>-80.61640167239999, -5.20574998856</t>
  </si>
  <si>
    <t>SPYL</t>
  </si>
  <si>
    <t>Capitan Montes Airport</t>
  </si>
  <si>
    <t>Talara</t>
  </si>
  <si>
    <t>-81.254096984863, -4.5766401290894</t>
  </si>
  <si>
    <t>SPZA</t>
  </si>
  <si>
    <t>Maria Reiche Neuman Airport</t>
  </si>
  <si>
    <t>Nazca</t>
  </si>
  <si>
    <t>NZC</t>
  </si>
  <si>
    <t>-74.9615020752, -14.854000091600001</t>
  </si>
  <si>
    <t>SPZO</t>
  </si>
  <si>
    <t>Alejandro Velasco Astete International Airport</t>
  </si>
  <si>
    <t>Cusco</t>
  </si>
  <si>
    <t>CUZ</t>
  </si>
  <si>
    <t>-71.9387969971, -13.535699844400002</t>
  </si>
  <si>
    <t>SQD</t>
  </si>
  <si>
    <t>Shangrao Sanqingshan Airport</t>
  </si>
  <si>
    <t>Shangrao</t>
  </si>
  <si>
    <t>ZSSR</t>
  </si>
  <si>
    <t>117.9643, 28.3797</t>
  </si>
  <si>
    <t>SQJ</t>
  </si>
  <si>
    <t>Shaxian Airport</t>
  </si>
  <si>
    <t>Sanming</t>
  </si>
  <si>
    <t>ZSSM</t>
  </si>
  <si>
    <t>117.8336, 26.4263</t>
  </si>
  <si>
    <t>SQT</t>
  </si>
  <si>
    <t>China Strait Airstrip</t>
  </si>
  <si>
    <t>Samarai Island</t>
  </si>
  <si>
    <t>AYCS</t>
  </si>
  <si>
    <t>150.690694444, -10.5627777778</t>
  </si>
  <si>
    <t>SR-AAJ</t>
  </si>
  <si>
    <t>Cayana Airstrip</t>
  </si>
  <si>
    <t>Awaradam</t>
  </si>
  <si>
    <t>SMCA</t>
  </si>
  <si>
    <t>AAJ</t>
  </si>
  <si>
    <t>-55.577907, 3.898681</t>
  </si>
  <si>
    <t>SR-KCB</t>
  </si>
  <si>
    <t>Tepoe Airstrip</t>
  </si>
  <si>
    <t>Kasikasima</t>
  </si>
  <si>
    <t>SMTP</t>
  </si>
  <si>
    <t>KCB</t>
  </si>
  <si>
    <t>-55.716999054, 3.15000009537</t>
  </si>
  <si>
    <t>SRF</t>
  </si>
  <si>
    <t>-122.51, 38.06</t>
  </si>
  <si>
    <t>SRL</t>
  </si>
  <si>
    <t>CIB</t>
  </si>
  <si>
    <t>-112.0985, 27.0927</t>
  </si>
  <si>
    <t>SRM</t>
  </si>
  <si>
    <t>Sandringham Airport</t>
  </si>
  <si>
    <t>Sandringham Station</t>
  </si>
  <si>
    <t>139.0821, -24.0568</t>
  </si>
  <si>
    <t>SRU</t>
  </si>
  <si>
    <t>Santa Cruz Sky Park</t>
  </si>
  <si>
    <t>Scotts Valley</t>
  </si>
  <si>
    <t>-122.0315, 37.0503</t>
  </si>
  <si>
    <t>Stony River 2 Airport</t>
  </si>
  <si>
    <t>Stony River</t>
  </si>
  <si>
    <t>-156.589004517, 61.7896995544</t>
  </si>
  <si>
    <t>SSAK</t>
  </si>
  <si>
    <t>Carlos Ruhl Airport</t>
  </si>
  <si>
    <t>CZB</t>
  </si>
  <si>
    <t>-53.610557556152, -28.657777786255</t>
  </si>
  <si>
    <t>SSAP</t>
  </si>
  <si>
    <t>Apucarana</t>
  </si>
  <si>
    <t>APU</t>
  </si>
  <si>
    <t>-51.384499, -23.609501</t>
  </si>
  <si>
    <t>SSBG</t>
  </si>
  <si>
    <t>BGV</t>
  </si>
  <si>
    <t>-51.5363883972, -29.1483325958</t>
  </si>
  <si>
    <t>SSBL</t>
  </si>
  <si>
    <t>Blumenau Airport</t>
  </si>
  <si>
    <t>-49.090301513671875, -26.83060073852539</t>
  </si>
  <si>
    <t>SSCK</t>
  </si>
  <si>
    <t>-52.05270004272461, -27.180599212646484</t>
  </si>
  <si>
    <t>SSCL</t>
  </si>
  <si>
    <t>MS0018</t>
  </si>
  <si>
    <t>-51.676941, -19.146861</t>
  </si>
  <si>
    <t>SSCN</t>
  </si>
  <si>
    <t>Canela Airport</t>
  </si>
  <si>
    <t>QCN</t>
  </si>
  <si>
    <t>-50.832000732421875, -29.37019920349121</t>
  </si>
  <si>
    <t>SSCP</t>
  </si>
  <si>
    <t>CKO</t>
  </si>
  <si>
    <t>-50.602500915527344, -23.15250015258789</t>
  </si>
  <si>
    <t>Dourados Airport</t>
  </si>
  <si>
    <t>SBDO</t>
  </si>
  <si>
    <t>-54.926601, -22.2019</t>
  </si>
  <si>
    <t>SSER</t>
  </si>
  <si>
    <t>Erechim Airport</t>
  </si>
  <si>
    <t>Erechim</t>
  </si>
  <si>
    <t>ERM</t>
  </si>
  <si>
    <t>-52.2682991027832, -27.66189956665039</t>
  </si>
  <si>
    <t>SSFB</t>
  </si>
  <si>
    <t>FBE</t>
  </si>
  <si>
    <t>-53.063499450683594, -26.059200286865234</t>
  </si>
  <si>
    <t>SSGY</t>
  </si>
  <si>
    <t>QGA</t>
  </si>
  <si>
    <t>-54.19169998168945, -24.081100463867188</t>
  </si>
  <si>
    <t>SSHZ</t>
  </si>
  <si>
    <t>Horizontina</t>
  </si>
  <si>
    <t>HRZ</t>
  </si>
  <si>
    <t>-54.339099884, -27.638299942</t>
  </si>
  <si>
    <t>SSIJ</t>
  </si>
  <si>
    <t>IJU</t>
  </si>
  <si>
    <t>-53.84659957885742, -28.36870002746582</t>
  </si>
  <si>
    <t>SSIQ</t>
  </si>
  <si>
    <t>Itaqui Airport</t>
  </si>
  <si>
    <t>ITQ</t>
  </si>
  <si>
    <t>-56.53670120239258, -29.173099517822266</t>
  </si>
  <si>
    <t>SSJA</t>
  </si>
  <si>
    <t>-51.5532989502, -27.1714000702</t>
  </si>
  <si>
    <t>SSKM</t>
  </si>
  <si>
    <t>CBW</t>
  </si>
  <si>
    <t>-52.3568000793, -24.009199142499998</t>
  </si>
  <si>
    <t>SSKS</t>
  </si>
  <si>
    <t>Cachoeira do Sul Airport</t>
  </si>
  <si>
    <t>Cachoeira Do Sul</t>
  </si>
  <si>
    <t>QDB</t>
  </si>
  <si>
    <t>-52.940799713134766, -30.00189971923828</t>
  </si>
  <si>
    <t>SSKU</t>
  </si>
  <si>
    <t>Curitibanos Airport</t>
  </si>
  <si>
    <t>Curitibanos</t>
  </si>
  <si>
    <t>QCR</t>
  </si>
  <si>
    <t>-50.61140060424805, -27.282499313354492</t>
  </si>
  <si>
    <t>SSKW</t>
  </si>
  <si>
    <t>Cacoal Airport</t>
  </si>
  <si>
    <t>OAL</t>
  </si>
  <si>
    <t>-61.4508, -11.496</t>
  </si>
  <si>
    <t>SSLN</t>
  </si>
  <si>
    <t>Helmuth Baungarten Airport</t>
  </si>
  <si>
    <t>Lontras</t>
  </si>
  <si>
    <t>LOI</t>
  </si>
  <si>
    <t>-49.5424995422, -27.159999847399998</t>
  </si>
  <si>
    <t>SSLT</t>
  </si>
  <si>
    <t>Alegrete Novo Airport</t>
  </si>
  <si>
    <t>-55.8933982849, -29.812700271599997</t>
  </si>
  <si>
    <t>SSMF</t>
  </si>
  <si>
    <t>Mafra Airport</t>
  </si>
  <si>
    <t>QMF</t>
  </si>
  <si>
    <t>-49.83219909667969, -26.158899307250977</t>
  </si>
  <si>
    <t>SSNG</t>
  </si>
  <si>
    <t>Montenegro Airport</t>
  </si>
  <si>
    <t>QGF</t>
  </si>
  <si>
    <t>-51.48939895629883, -29.71940040588379</t>
  </si>
  <si>
    <t>SSNH</t>
  </si>
  <si>
    <t>Novo Hamburgo Airport</t>
  </si>
  <si>
    <t>Novo Hamburgo</t>
  </si>
  <si>
    <t>QHV</t>
  </si>
  <si>
    <t>-51.08169937133789, -29.69610023498535</t>
  </si>
  <si>
    <t>SSOE</t>
  </si>
  <si>
    <t>SQX</t>
  </si>
  <si>
    <t>-53.503501892089844, -26.781600952148438</t>
  </si>
  <si>
    <t>SSOG</t>
  </si>
  <si>
    <t>Arapongas Airport</t>
  </si>
  <si>
    <t>APX</t>
  </si>
  <si>
    <t>-51.491699, -23.3529</t>
  </si>
  <si>
    <t>SSOU</t>
  </si>
  <si>
    <t>SSPB</t>
  </si>
  <si>
    <t>Juvenal Loureiro Cardoso Airport</t>
  </si>
  <si>
    <t>Pato Branco</t>
  </si>
  <si>
    <t>SBPO</t>
  </si>
  <si>
    <t>PR0018</t>
  </si>
  <si>
    <t>-52.694463, -26.217184</t>
  </si>
  <si>
    <t>SSPG</t>
  </si>
  <si>
    <t>-48.53120040893555, -25.54010009765625</t>
  </si>
  <si>
    <t>SSPI</t>
  </si>
  <si>
    <t>PVI</t>
  </si>
  <si>
    <t>-52.48849868774414, -23.08989906311035</t>
  </si>
  <si>
    <t>SSPN</t>
  </si>
  <si>
    <t>PBB</t>
  </si>
  <si>
    <t>-51.19940185546875, -19.651199340820312</t>
  </si>
  <si>
    <t>SSQT</t>
  </si>
  <si>
    <t>Castro Airport</t>
  </si>
  <si>
    <t>QAC</t>
  </si>
  <si>
    <t>-49.96030044555664, -24.8075008392334</t>
  </si>
  <si>
    <t>SSRU</t>
  </si>
  <si>
    <t>SQY</t>
  </si>
  <si>
    <t>-52.032798767089844, -31.38330078125</t>
  </si>
  <si>
    <t>SSS</t>
  </si>
  <si>
    <t>Siassi Airport</t>
  </si>
  <si>
    <t>Siassi</t>
  </si>
  <si>
    <t>147.8106, -5.5965</t>
  </si>
  <si>
    <t>SSSB</t>
  </si>
  <si>
    <t>-56.034599, -28.6549</t>
  </si>
  <si>
    <t>SSSC</t>
  </si>
  <si>
    <t>Santa Cruz do Sul Airport</t>
  </si>
  <si>
    <t>Santa Cruz Do Sul</t>
  </si>
  <si>
    <t>CSU</t>
  </si>
  <si>
    <t>-52.412200927734375, -29.684099197387695</t>
  </si>
  <si>
    <t>SSTL</t>
  </si>
  <si>
    <t>SBTG</t>
  </si>
  <si>
    <t>TJL</t>
  </si>
  <si>
    <t>-51.684200286865, -20.754199981689</t>
  </si>
  <si>
    <t>SSU</t>
  </si>
  <si>
    <t>Greenbrier Airport</t>
  </si>
  <si>
    <t>-80.336, 37.775</t>
  </si>
  <si>
    <t>SSUM</t>
  </si>
  <si>
    <t>Umuarama Airport</t>
  </si>
  <si>
    <t>UMU</t>
  </si>
  <si>
    <t>-53.31380081176758, -23.7987003326416</t>
  </si>
  <si>
    <t>SSUO</t>
  </si>
  <si>
    <t>Unifly Heliport</t>
  </si>
  <si>
    <t>ZFU</t>
  </si>
  <si>
    <t>-46.330554962200004, -23.4086112976</t>
  </si>
  <si>
    <t>SSV</t>
  </si>
  <si>
    <t>Siasi Airport</t>
  </si>
  <si>
    <t>Siasi Island</t>
  </si>
  <si>
    <t>120.833, 5.558</t>
  </si>
  <si>
    <t>SSVI</t>
  </si>
  <si>
    <t>Videira Airport</t>
  </si>
  <si>
    <t>Videira</t>
  </si>
  <si>
    <t>VIA</t>
  </si>
  <si>
    <t>-51.14189910888672, -26.99970054626465</t>
  </si>
  <si>
    <t>SSVP</t>
  </si>
  <si>
    <t>CTQ</t>
  </si>
  <si>
    <t>-53.34416580200195, -33.50222396850586</t>
  </si>
  <si>
    <t>SSVR</t>
  </si>
  <si>
    <t>Volta Redonda Airport</t>
  </si>
  <si>
    <t>QVR</t>
  </si>
  <si>
    <t>-44.085, -22.4978</t>
  </si>
  <si>
    <t>SSXX</t>
  </si>
  <si>
    <t>AXE</t>
  </si>
  <si>
    <t>-52.373054504399995, -26.875556945800003</t>
  </si>
  <si>
    <t>SSYA</t>
  </si>
  <si>
    <t>Avelino Vieira Airport</t>
  </si>
  <si>
    <t>Arapoti</t>
  </si>
  <si>
    <t>AAG</t>
  </si>
  <si>
    <t>PR0020</t>
  </si>
  <si>
    <t>-49.789101, -24.103901</t>
  </si>
  <si>
    <t>SSZR</t>
  </si>
  <si>
    <t>-54.520401, -27.9067</t>
  </si>
  <si>
    <t>SSZW</t>
  </si>
  <si>
    <t>Ponta Grossa Airport - Comandante Antonio Amilton Beraldo</t>
  </si>
  <si>
    <t>SBPG</t>
  </si>
  <si>
    <t>PGZ</t>
  </si>
  <si>
    <t>-50.1441, -25.1847</t>
  </si>
  <si>
    <t>UY</t>
  </si>
  <si>
    <t>SUAG</t>
  </si>
  <si>
    <t>Artigas International Airport</t>
  </si>
  <si>
    <t>UY-AR</t>
  </si>
  <si>
    <t>Artigas</t>
  </si>
  <si>
    <t>ATI</t>
  </si>
  <si>
    <t>-56.50790023803711, -30.400699615478516</t>
  </si>
  <si>
    <t>UY-CO</t>
  </si>
  <si>
    <t>UY-SA</t>
  </si>
  <si>
    <t>SUBU</t>
  </si>
  <si>
    <t>Bella Union Airport</t>
  </si>
  <si>
    <t>Bella Union</t>
  </si>
  <si>
    <t>BUV</t>
  </si>
  <si>
    <t>-57.0833320618, -30.3333339691</t>
  </si>
  <si>
    <t>SUCA</t>
  </si>
  <si>
    <t>Laguna de Los Patos International Airport</t>
  </si>
  <si>
    <t>Colonia del Sacramento</t>
  </si>
  <si>
    <t>CYR</t>
  </si>
  <si>
    <t>-57.770599365234, -34.456401824951</t>
  </si>
  <si>
    <t>UY-CA</t>
  </si>
  <si>
    <t>SUDU</t>
  </si>
  <si>
    <t>Santa Bernardina International Airport</t>
  </si>
  <si>
    <t>UY-DU</t>
  </si>
  <si>
    <t>Durazno</t>
  </si>
  <si>
    <t>DZO</t>
  </si>
  <si>
    <t>-56.49919891357422, -33.3588981628418</t>
  </si>
  <si>
    <t>UY-TA</t>
  </si>
  <si>
    <t>UY-PA</t>
  </si>
  <si>
    <t>SULS</t>
  </si>
  <si>
    <t>Capitan Corbeta CA Curbelo International Airport</t>
  </si>
  <si>
    <t>UY-MA</t>
  </si>
  <si>
    <t>Punta del Este</t>
  </si>
  <si>
    <t>-55.09429931640625, -34.855098724365234</t>
  </si>
  <si>
    <t>SUMO</t>
  </si>
  <si>
    <t>Cerro Largo International Airport</t>
  </si>
  <si>
    <t>UY-CL</t>
  </si>
  <si>
    <t>Melo</t>
  </si>
  <si>
    <t>-54.21670150756836, -32.33789825439453</t>
  </si>
  <si>
    <t>SUMU</t>
  </si>
  <si>
    <t>Carrasco International /General C L Berisso Airport</t>
  </si>
  <si>
    <t>MVD</t>
  </si>
  <si>
    <t>-56.0308, -34.838402</t>
  </si>
  <si>
    <t>SUPU</t>
  </si>
  <si>
    <t>Tydeo Larre Borges Airport</t>
  </si>
  <si>
    <t>Paysandu</t>
  </si>
  <si>
    <t>-58.0619010925293, -32.36330032348633</t>
  </si>
  <si>
    <t>SURV</t>
  </si>
  <si>
    <t>Presidente General Don Oscar D. Gestido International Airport</t>
  </si>
  <si>
    <t>UY-RV</t>
  </si>
  <si>
    <t>Rivera</t>
  </si>
  <si>
    <t>RVY</t>
  </si>
  <si>
    <t>-55.476200103759766, -30.974599838256836</t>
  </si>
  <si>
    <t>SUSO</t>
  </si>
  <si>
    <t>Nueva Hesperides International Airport</t>
  </si>
  <si>
    <t>STY</t>
  </si>
  <si>
    <t>-57.98529815673828, -31.438499450683594</t>
  </si>
  <si>
    <t>SUTB</t>
  </si>
  <si>
    <t>Tacuarembo Airport</t>
  </si>
  <si>
    <t>Tacuarembo</t>
  </si>
  <si>
    <t>TAW</t>
  </si>
  <si>
    <t>-55.925801, -31.749001</t>
  </si>
  <si>
    <t>SUTR</t>
  </si>
  <si>
    <t>Treinta y Tres Airport</t>
  </si>
  <si>
    <t>UY-TT</t>
  </si>
  <si>
    <t>Treinta y Tres</t>
  </si>
  <si>
    <t>TYT</t>
  </si>
  <si>
    <t>-54.347246, -33.195714</t>
  </si>
  <si>
    <t>SUVO</t>
  </si>
  <si>
    <t>Vichadero Airport</t>
  </si>
  <si>
    <t>Vichadero</t>
  </si>
  <si>
    <t>VCH</t>
  </si>
  <si>
    <t>-54.617000579833984, -31.767000198364258</t>
  </si>
  <si>
    <t>Suria Airport</t>
  </si>
  <si>
    <t>Suria</t>
  </si>
  <si>
    <t>147.45, -9.032</t>
  </si>
  <si>
    <t>VE</t>
  </si>
  <si>
    <t>VE-B</t>
  </si>
  <si>
    <t>VE-N</t>
  </si>
  <si>
    <t>VE-V</t>
  </si>
  <si>
    <t>SVAC</t>
  </si>
  <si>
    <t>Oswaldo Guevara Mujica Airport</t>
  </si>
  <si>
    <t>VE-P</t>
  </si>
  <si>
    <t>Acarigua</t>
  </si>
  <si>
    <t>AGV</t>
  </si>
  <si>
    <t>-69.23786926269531, 9.553375244140625</t>
  </si>
  <si>
    <t>VE-C</t>
  </si>
  <si>
    <t>VE-K</t>
  </si>
  <si>
    <t>VE-J</t>
  </si>
  <si>
    <t>VE-E</t>
  </si>
  <si>
    <t>SVAN</t>
  </si>
  <si>
    <t>Anaco Airport</t>
  </si>
  <si>
    <t>Anaco</t>
  </si>
  <si>
    <t>-64.4707260131836, 9.430225372314453</t>
  </si>
  <si>
    <t>VE-I</t>
  </si>
  <si>
    <t>SVAS</t>
  </si>
  <si>
    <t>Armando Schwarck Airport</t>
  </si>
  <si>
    <t>VE-F</t>
  </si>
  <si>
    <t>Guayabal</t>
  </si>
  <si>
    <t>-66.81690216064453, 6.578050136566162</t>
  </si>
  <si>
    <t>VE-Z</t>
  </si>
  <si>
    <t>VE-R</t>
  </si>
  <si>
    <t>SVBC</t>
  </si>
  <si>
    <t>-64.692222, 10.111111</t>
  </si>
  <si>
    <t>SVBI</t>
  </si>
  <si>
    <t>Barinas Airport</t>
  </si>
  <si>
    <t>Barinas</t>
  </si>
  <si>
    <t>BNS</t>
  </si>
  <si>
    <t>-70.21416667, 8.615</t>
  </si>
  <si>
    <t>VE-T</t>
  </si>
  <si>
    <t>VE-D</t>
  </si>
  <si>
    <t>SVBM</t>
  </si>
  <si>
    <t>Barquisimeto International Airport</t>
  </si>
  <si>
    <t>Barquisimeto</t>
  </si>
  <si>
    <t>BRM</t>
  </si>
  <si>
    <t>-69.3586196899414, 10.042746543884277</t>
  </si>
  <si>
    <t>VE-U</t>
  </si>
  <si>
    <t>SVBS</t>
  </si>
  <si>
    <t>Escuela Mariscal Sucre Airport</t>
  </si>
  <si>
    <t>Maracay</t>
  </si>
  <si>
    <t>MYC</t>
  </si>
  <si>
    <t>-67.64942169189453, 10.249978065490723</t>
  </si>
  <si>
    <t>SVCB</t>
  </si>
  <si>
    <t>Aeropuerto "General Tomas de Heres". Ciudad Bolivar</t>
  </si>
  <si>
    <t>CBL</t>
  </si>
  <si>
    <t>-63.5369567871, 8.12216091156</t>
  </si>
  <si>
    <t>SVCD</t>
  </si>
  <si>
    <t>Caicara del Orinoco Airport</t>
  </si>
  <si>
    <t>CXA</t>
  </si>
  <si>
    <t>-66.16280364990234, 7.625510215759277</t>
  </si>
  <si>
    <t>SVCE</t>
  </si>
  <si>
    <t>Zaraza Airport</t>
  </si>
  <si>
    <t>Zaraza</t>
  </si>
  <si>
    <t>ZRZ</t>
  </si>
  <si>
    <t>-65.280655, 9.350306</t>
  </si>
  <si>
    <t>SVCG</t>
  </si>
  <si>
    <t>Casigua El Cubo Airport</t>
  </si>
  <si>
    <t>Casigua El Cubo</t>
  </si>
  <si>
    <t>-72.53630065917969, 8.758139610290527</t>
  </si>
  <si>
    <t>SVCL</t>
  </si>
  <si>
    <t>Calabozo Airport</t>
  </si>
  <si>
    <t>Guarico</t>
  </si>
  <si>
    <t>CLZ</t>
  </si>
  <si>
    <t>-67.4170913696289, 8.92465591430664</t>
  </si>
  <si>
    <t>SVCN</t>
  </si>
  <si>
    <t>Canaima</t>
  </si>
  <si>
    <t>-62.85443115234375, 6.231988906860352</t>
  </si>
  <si>
    <t>SVCO</t>
  </si>
  <si>
    <t>Carora Airport</t>
  </si>
  <si>
    <t>Carora</t>
  </si>
  <si>
    <t>VCR</t>
  </si>
  <si>
    <t>-70.06521606445312, 10.175602912902832</t>
  </si>
  <si>
    <t>SVCP</t>
  </si>
  <si>
    <t>CUP</t>
  </si>
  <si>
    <t>-63.261680603027344, 10.660014152526855</t>
  </si>
  <si>
    <t>SVCR</t>
  </si>
  <si>
    <t>Coro</t>
  </si>
  <si>
    <t>CZE</t>
  </si>
  <si>
    <t>-69.68090057373047, 11.41494369506836</t>
  </si>
  <si>
    <t>VE-M</t>
  </si>
  <si>
    <t>Caracas</t>
  </si>
  <si>
    <t>SVCU</t>
  </si>
  <si>
    <t>-64.1304702758789, 10.450332641601562</t>
  </si>
  <si>
    <t>VE-O</t>
  </si>
  <si>
    <t>VE-Y</t>
  </si>
  <si>
    <t>SVDZ</t>
  </si>
  <si>
    <t>Puerto Paez Airport</t>
  </si>
  <si>
    <t>Puerto Paez</t>
  </si>
  <si>
    <t>-67.433609008789, 6.2333331108093</t>
  </si>
  <si>
    <t>SVED</t>
  </si>
  <si>
    <t>EOR</t>
  </si>
  <si>
    <t>-61.58333206176758, 6.733333110809326</t>
  </si>
  <si>
    <t>SVEZ</t>
  </si>
  <si>
    <t>Elorza Airport</t>
  </si>
  <si>
    <t>EOZ</t>
  </si>
  <si>
    <t>-69.53333282470703, 7.0833330154418945</t>
  </si>
  <si>
    <t>VE-S</t>
  </si>
  <si>
    <t>SVGD</t>
  </si>
  <si>
    <t>Guasdalito Airport</t>
  </si>
  <si>
    <t>-70.80000305175781, 7.233333110809326</t>
  </si>
  <si>
    <t>SVGI</t>
  </si>
  <si>
    <t>Guiria Airport</t>
  </si>
  <si>
    <t>-62.3126678467, 10.574077606200001</t>
  </si>
  <si>
    <t>SVGU</t>
  </si>
  <si>
    <t>Guanare Airport</t>
  </si>
  <si>
    <t>Guanare</t>
  </si>
  <si>
    <t>GUQ</t>
  </si>
  <si>
    <t>-69.7551498413086, 9.026944160461426</t>
  </si>
  <si>
    <t>SVHG</t>
  </si>
  <si>
    <t>Higuerote Airport</t>
  </si>
  <si>
    <t>Higuerote</t>
  </si>
  <si>
    <t>-66.092779, 10.462474</t>
  </si>
  <si>
    <t>SVIC</t>
  </si>
  <si>
    <t>ICA</t>
  </si>
  <si>
    <t>-61.739601135253906, 4.336319923400879</t>
  </si>
  <si>
    <t>SVIE</t>
  </si>
  <si>
    <t>Isla de Coche</t>
  </si>
  <si>
    <t>ICC</t>
  </si>
  <si>
    <t>-63.98159, 10.794432</t>
  </si>
  <si>
    <t>SVJC</t>
  </si>
  <si>
    <t>Josefa Camejo International Airport</t>
  </si>
  <si>
    <t>LSP</t>
  </si>
  <si>
    <t>-70.15149688720703, 11.78077507019043</t>
  </si>
  <si>
    <t>SVKA</t>
  </si>
  <si>
    <t>Kavanayen Airport</t>
  </si>
  <si>
    <t>KAV</t>
  </si>
  <si>
    <t>-61.78300094604492, 5.632999897003174</t>
  </si>
  <si>
    <t>VE-L</t>
  </si>
  <si>
    <t>SVLF</t>
  </si>
  <si>
    <t>La Fria Airport</t>
  </si>
  <si>
    <t>-72.27102661132812, 8.239167213439941</t>
  </si>
  <si>
    <t>VE-W</t>
  </si>
  <si>
    <t>VE-G</t>
  </si>
  <si>
    <t>SVMC</t>
  </si>
  <si>
    <t>La Chinita International Airport</t>
  </si>
  <si>
    <t>Maracaibo</t>
  </si>
  <si>
    <t>-71.7278594971, 10.5582084656</t>
  </si>
  <si>
    <t>SVMD</t>
  </si>
  <si>
    <t>Alberto Carnevalli Airport</t>
  </si>
  <si>
    <t>-71.161041, 8.582078</t>
  </si>
  <si>
    <t>SVMG</t>
  </si>
  <si>
    <t>Isla Margarita</t>
  </si>
  <si>
    <t>-63.96659851074219, 10.912603378295898</t>
  </si>
  <si>
    <t>SVMI</t>
  </si>
  <si>
    <t>VE-X</t>
  </si>
  <si>
    <t>-66.991222, 10.601194</t>
  </si>
  <si>
    <t>SVMT</t>
  </si>
  <si>
    <t>-63.14739990234375, 9.75452995300293</t>
  </si>
  <si>
    <t>SVON</t>
  </si>
  <si>
    <t>Oro Negro Airport</t>
  </si>
  <si>
    <t>Cabimas</t>
  </si>
  <si>
    <t>CBS</t>
  </si>
  <si>
    <t>-71.32250213623047, 10.330699920654297</t>
  </si>
  <si>
    <t>SVPA</t>
  </si>
  <si>
    <t>Cacique Aramare Airport</t>
  </si>
  <si>
    <t>Puerto Ayacucho</t>
  </si>
  <si>
    <t>PYH</t>
  </si>
  <si>
    <t>-67.606101989746, 5.6199898719788</t>
  </si>
  <si>
    <t>SVPC</t>
  </si>
  <si>
    <t>General Bartolome Salom International Airport</t>
  </si>
  <si>
    <t>-68.072998046875, 10.480500221252441</t>
  </si>
  <si>
    <t>SVPE</t>
  </si>
  <si>
    <t>-62.228599548339844, 9.979240417480469</t>
  </si>
  <si>
    <t>SVPH</t>
  </si>
  <si>
    <t>Perai Tepuy Airport</t>
  </si>
  <si>
    <t>PPH</t>
  </si>
  <si>
    <t>-61.483333587646484, 4.566667079925537</t>
  </si>
  <si>
    <t>SVPM</t>
  </si>
  <si>
    <t>Paramillo Airport</t>
  </si>
  <si>
    <t>SCI</t>
  </si>
  <si>
    <t>-72.2029037475586, 7.8013200759887695</t>
  </si>
  <si>
    <t>SVPR</t>
  </si>
  <si>
    <t>General Manuel Carlos Piar International Airport</t>
  </si>
  <si>
    <t>Puerto Ordaz-Ciudad Guayana</t>
  </si>
  <si>
    <t>-62.760398864746094, 8.288530349731445</t>
  </si>
  <si>
    <t>SVPT</t>
  </si>
  <si>
    <t>Palmarito</t>
  </si>
  <si>
    <t>-70.18329620361328, 7.566669940948486</t>
  </si>
  <si>
    <t>SVRS</t>
  </si>
  <si>
    <t>Los Roques Airport</t>
  </si>
  <si>
    <t>Gran Roque Island</t>
  </si>
  <si>
    <t>LRV</t>
  </si>
  <si>
    <t>-66.66999816890001, 11.9499998093</t>
  </si>
  <si>
    <t>SVS</t>
  </si>
  <si>
    <t>Stevens Village Airport</t>
  </si>
  <si>
    <t>Stevens Village</t>
  </si>
  <si>
    <t>-149.0545, 66.0172</t>
  </si>
  <si>
    <t>SVSA</t>
  </si>
  <si>
    <t>San Antonio Del Tachira Airport</t>
  </si>
  <si>
    <t>SVZ</t>
  </si>
  <si>
    <t>-72.439697265625, 7.840829849243164</t>
  </si>
  <si>
    <t>SVSB</t>
  </si>
  <si>
    <t>SBB</t>
  </si>
  <si>
    <t>-71.16571807861328, 7.803514003753662</t>
  </si>
  <si>
    <t>SVSE</t>
  </si>
  <si>
    <t>Santa Elena de Uairen Airport</t>
  </si>
  <si>
    <t>-61.150001525878906, 4.554999828338623</t>
  </si>
  <si>
    <t>SVSO</t>
  </si>
  <si>
    <t>Mayor Buenaventura Vivas International Airport</t>
  </si>
  <si>
    <t>-72.035103, 7.56538</t>
  </si>
  <si>
    <t>SVSP</t>
  </si>
  <si>
    <t>Sub Teniente Nestor Arias Airport</t>
  </si>
  <si>
    <t>-68.755203, 10.2787</t>
  </si>
  <si>
    <t>SVSR</t>
  </si>
  <si>
    <t>San Fernando De Apure Airport</t>
  </si>
  <si>
    <t>Inglaterra</t>
  </si>
  <si>
    <t>SFD</t>
  </si>
  <si>
    <t>-67.44400024414062, 7.883319854736328</t>
  </si>
  <si>
    <t>SVST</t>
  </si>
  <si>
    <t>El Tigre</t>
  </si>
  <si>
    <t>SOM</t>
  </si>
  <si>
    <t>-64.151084899902, 8.9451465606689</t>
  </si>
  <si>
    <t>SVSZ</t>
  </si>
  <si>
    <t>-71.94325256347656, 8.974550247192383</t>
  </si>
  <si>
    <t>SVTC</t>
  </si>
  <si>
    <t>Tucupita Airport</t>
  </si>
  <si>
    <t>Tucupita</t>
  </si>
  <si>
    <t>-62.094173431396484, 9.088994026184082</t>
  </si>
  <si>
    <t>SVTM</t>
  </si>
  <si>
    <t>Tumeremo Airport</t>
  </si>
  <si>
    <t>TMO</t>
  </si>
  <si>
    <t>-61.52893, 7.24938</t>
  </si>
  <si>
    <t>SVUM</t>
  </si>
  <si>
    <t>Uriman Airport</t>
  </si>
  <si>
    <t>URM</t>
  </si>
  <si>
    <t>-62.766666412353516, 5.3333330154418945</t>
  </si>
  <si>
    <t>SVVA</t>
  </si>
  <si>
    <t>Arturo Michelena International Airport</t>
  </si>
  <si>
    <t>VLN</t>
  </si>
  <si>
    <t>-67.92839813232422, 10.14973258972168</t>
  </si>
  <si>
    <t>SVVG</t>
  </si>
  <si>
    <t>-71.672668, 8.624139</t>
  </si>
  <si>
    <t>SVVL</t>
  </si>
  <si>
    <t>Valera</t>
  </si>
  <si>
    <t>VLV</t>
  </si>
  <si>
    <t>-70.58406066894531, 9.34047794342041</t>
  </si>
  <si>
    <t>SVVP</t>
  </si>
  <si>
    <t>Valle de La Pascua Airport</t>
  </si>
  <si>
    <t>-65.9935836792, 9.22202777863</t>
  </si>
  <si>
    <t>SWBC</t>
  </si>
  <si>
    <t>Barcelos Airport</t>
  </si>
  <si>
    <t>Barcelos</t>
  </si>
  <si>
    <t>-62.919601, -0.981292</t>
  </si>
  <si>
    <t>SWBG</t>
  </si>
  <si>
    <t>Pontes e Lacerda Airport</t>
  </si>
  <si>
    <t>LCB</t>
  </si>
  <si>
    <t>-59.3848, -15.1934</t>
  </si>
  <si>
    <t>SWBR</t>
  </si>
  <si>
    <t>Borba Airport</t>
  </si>
  <si>
    <t>RBB</t>
  </si>
  <si>
    <t>-59.60240173339844, -4.4063401222229</t>
  </si>
  <si>
    <t>SWCA</t>
  </si>
  <si>
    <t>Carauari Airport</t>
  </si>
  <si>
    <t>Carauari</t>
  </si>
  <si>
    <t>-66.89749908447266, -4.871520042419434</t>
  </si>
  <si>
    <t>SWCQ</t>
  </si>
  <si>
    <t>Costa Marques Airport</t>
  </si>
  <si>
    <t>Costa Marques</t>
  </si>
  <si>
    <t>CQS</t>
  </si>
  <si>
    <t>-64.25160217285156, -12.421099662780762</t>
  </si>
  <si>
    <t>SWDM</t>
  </si>
  <si>
    <t>Diamantino Airport</t>
  </si>
  <si>
    <t>DMT</t>
  </si>
  <si>
    <t>-56.40039825439453, -14.376899719238281</t>
  </si>
  <si>
    <t>SWDN</t>
  </si>
  <si>
    <t>DNO</t>
  </si>
  <si>
    <t>-46.846698761, -11.5953998566</t>
  </si>
  <si>
    <t>SWE</t>
  </si>
  <si>
    <t>Siwea Airport</t>
  </si>
  <si>
    <t>Siwea</t>
  </si>
  <si>
    <t>AYEW</t>
  </si>
  <si>
    <t>147.582371, -6.284181</t>
  </si>
  <si>
    <t>SWEI</t>
  </si>
  <si>
    <t>ERN</t>
  </si>
  <si>
    <t>-69.87979888916016, -6.639530181884766</t>
  </si>
  <si>
    <t>SWEK</t>
  </si>
  <si>
    <t>Canarana Airport</t>
  </si>
  <si>
    <t>-52.27055740356445, -13.574443817138672</t>
  </si>
  <si>
    <t>Porto Alegre Do Norte</t>
  </si>
  <si>
    <t>SWFX</t>
  </si>
  <si>
    <t>SXO</t>
  </si>
  <si>
    <t>-50.68960189819336, -11.632399559020996</t>
  </si>
  <si>
    <t>SWG</t>
  </si>
  <si>
    <t>Satwag Airport</t>
  </si>
  <si>
    <t>Satwag</t>
  </si>
  <si>
    <t>AYSW</t>
  </si>
  <si>
    <t>147.279166667, -6.13955555556</t>
  </si>
  <si>
    <t>SWGI</t>
  </si>
  <si>
    <t>Gurupi Airport</t>
  </si>
  <si>
    <t>GRP</t>
  </si>
  <si>
    <t>-49.132198333740234, -11.73960018157959</t>
  </si>
  <si>
    <t>SWGN</t>
  </si>
  <si>
    <t>AUX</t>
  </si>
  <si>
    <t>-48.240501, -7.22787</t>
  </si>
  <si>
    <t>SWHT</t>
  </si>
  <si>
    <t>HUW</t>
  </si>
  <si>
    <t>-63.072101593, -7.532120227810001</t>
  </si>
  <si>
    <t>SWII</t>
  </si>
  <si>
    <t>IPG</t>
  </si>
  <si>
    <t>-69.69400024414062, -2.939069986343384</t>
  </si>
  <si>
    <t>SWIY</t>
  </si>
  <si>
    <t>Santa Izabel do Morro Airport</t>
  </si>
  <si>
    <t>IDO</t>
  </si>
  <si>
    <t>-50.66619873046875, -11.57229995727539</t>
  </si>
  <si>
    <t>Juruena</t>
  </si>
  <si>
    <t>SBJI</t>
  </si>
  <si>
    <t>JPR</t>
  </si>
  <si>
    <t>-61.8465003967, -10.870800018299999</t>
  </si>
  <si>
    <t>SWJN</t>
  </si>
  <si>
    <t>JIA</t>
  </si>
  <si>
    <t>-58.701668, -11.419444</t>
  </si>
  <si>
    <t>Juruena Airport</t>
  </si>
  <si>
    <t>JRN</t>
  </si>
  <si>
    <t>-58.489444732666016, -10.305832862854004</t>
  </si>
  <si>
    <t>SWJW</t>
  </si>
  <si>
    <t>JTI</t>
  </si>
  <si>
    <t>-51.7729988098, -17.8299007416</t>
  </si>
  <si>
    <t>SWKC</t>
  </si>
  <si>
    <t>CCX</t>
  </si>
  <si>
    <t>-57.62990188598633, -16.04360008239746</t>
  </si>
  <si>
    <t>SWKO</t>
  </si>
  <si>
    <t>Coari Airport</t>
  </si>
  <si>
    <t>CIZ</t>
  </si>
  <si>
    <t>-63.132598876953125, -4.134059906005859</t>
  </si>
  <si>
    <t>SWKT</t>
  </si>
  <si>
    <t>TLZ</t>
  </si>
  <si>
    <t>-47.89970016479492, -18.216800689697266</t>
  </si>
  <si>
    <t>SWLB</t>
  </si>
  <si>
    <t>-64.76950073242188, -7.278969764709473</t>
  </si>
  <si>
    <t>SWLC</t>
  </si>
  <si>
    <t>General Leite de Castro Airport</t>
  </si>
  <si>
    <t>-50.956111907958984, -17.8347225189209</t>
  </si>
  <si>
    <t>SWMW</t>
  </si>
  <si>
    <t>MBZ</t>
  </si>
  <si>
    <t>-57.7248, -3.37217</t>
  </si>
  <si>
    <t>SWNA</t>
  </si>
  <si>
    <t>NVP</t>
  </si>
  <si>
    <t>-60.364898681640625, -5.118030071258545</t>
  </si>
  <si>
    <t>SWNI</t>
  </si>
  <si>
    <t>AQM</t>
  </si>
  <si>
    <t>-62.825557708740234, -10.178055763244629</t>
  </si>
  <si>
    <t>SWNK</t>
  </si>
  <si>
    <t>Novo Campo Airport</t>
  </si>
  <si>
    <t>Boca do Acre</t>
  </si>
  <si>
    <t>BCR</t>
  </si>
  <si>
    <t>-67.312401, -8.83456</t>
  </si>
  <si>
    <t>SWNQ</t>
  </si>
  <si>
    <t>NQL</t>
  </si>
  <si>
    <t>-48.49150085449219, -14.434900283813477</t>
  </si>
  <si>
    <t>SWNS</t>
  </si>
  <si>
    <t>-48.9271011353, -16.3623008728</t>
  </si>
  <si>
    <t>SWOB</t>
  </si>
  <si>
    <t>Fonte Boa Airport</t>
  </si>
  <si>
    <t>Fonte Boa</t>
  </si>
  <si>
    <t>FBA</t>
  </si>
  <si>
    <t>-66.0831985474, -2.5326099395800004</t>
  </si>
  <si>
    <t>SWPG</t>
  </si>
  <si>
    <t>-57.3782, -11.5404</t>
  </si>
  <si>
    <t>SWPI</t>
  </si>
  <si>
    <t>Parintins Airport</t>
  </si>
  <si>
    <t>Parintins</t>
  </si>
  <si>
    <t>-56.777198791503906, -2.6730198860168457</t>
  </si>
  <si>
    <t>SWPM</t>
  </si>
  <si>
    <t>Pimenta Bueno Airport</t>
  </si>
  <si>
    <t>PBQ</t>
  </si>
  <si>
    <t>-61.179100036621094, -11.641599655151367</t>
  </si>
  <si>
    <t>SWPQ</t>
  </si>
  <si>
    <t>Fazenda Piraguassu Airport</t>
  </si>
  <si>
    <t>-51.685001373291, -10.861110687256</t>
  </si>
  <si>
    <t>SWR</t>
  </si>
  <si>
    <t>Silur Airport</t>
  </si>
  <si>
    <t>Silur Mission</t>
  </si>
  <si>
    <t>AYZI</t>
  </si>
  <si>
    <t>153.054444444, -4.5298888888899995</t>
  </si>
  <si>
    <t>SWRA</t>
  </si>
  <si>
    <t>Arraias Airport</t>
  </si>
  <si>
    <t>AAI</t>
  </si>
  <si>
    <t>-46.884107, -13.025154</t>
  </si>
  <si>
    <t>SWRD</t>
  </si>
  <si>
    <t>Maestro Marinho Franco Airport</t>
  </si>
  <si>
    <t>SBRD</t>
  </si>
  <si>
    <t>ROO</t>
  </si>
  <si>
    <t>-54.7248, -16.586</t>
  </si>
  <si>
    <t>-59.457273, -10.188278</t>
  </si>
  <si>
    <t>SWSI</t>
  </si>
  <si>
    <t>SBSI</t>
  </si>
  <si>
    <t>OPS</t>
  </si>
  <si>
    <t>MT0002</t>
  </si>
  <si>
    <t>-55.586109, -11.885001</t>
  </si>
  <si>
    <t>SWST</t>
  </si>
  <si>
    <t>STZ</t>
  </si>
  <si>
    <t>-50.518611907958984, -10.4647216796875</t>
  </si>
  <si>
    <t>SWSX</t>
  </si>
  <si>
    <t>Sena Madureira</t>
  </si>
  <si>
    <t>SWTP</t>
  </si>
  <si>
    <t>Tapuruquara Airport</t>
  </si>
  <si>
    <t>Santa Isabel Do Rio Negro</t>
  </si>
  <si>
    <t>IRZ</t>
  </si>
  <si>
    <t>-64.9923, -0.3786</t>
  </si>
  <si>
    <t>SWTS</t>
  </si>
  <si>
    <t>TGQ</t>
  </si>
  <si>
    <t>-57.4435005188, -14.661999702500001</t>
  </si>
  <si>
    <t>SWTU</t>
  </si>
  <si>
    <t>AZL</t>
  </si>
  <si>
    <t>MT0410</t>
  </si>
  <si>
    <t>-58.866935, -13.465528</t>
  </si>
  <si>
    <t>SWTY</t>
  </si>
  <si>
    <t>Taguatinga Airport</t>
  </si>
  <si>
    <t>Taguatinga</t>
  </si>
  <si>
    <t>QHN</t>
  </si>
  <si>
    <t>-46.40055465698242, -12.433889389038086</t>
  </si>
  <si>
    <t>SWUA</t>
  </si>
  <si>
    <t>SQM</t>
  </si>
  <si>
    <t>-50.197601318359375, -13.331299781799316</t>
  </si>
  <si>
    <t>SWVB</t>
  </si>
  <si>
    <t>MTG</t>
  </si>
  <si>
    <t>-59.9458, -14.9942</t>
  </si>
  <si>
    <t>SWVC</t>
  </si>
  <si>
    <t>Vila Rica Airport</t>
  </si>
  <si>
    <t>VLP</t>
  </si>
  <si>
    <t>-51.1422233581543, -9.979443550109863</t>
  </si>
  <si>
    <t>SWXM</t>
  </si>
  <si>
    <t>Regional Orlando Villas Boas Airport</t>
  </si>
  <si>
    <t>-54.9527778625, -10.170277595500002</t>
  </si>
  <si>
    <t>SWXV</t>
  </si>
  <si>
    <t>Xavantina Airport</t>
  </si>
  <si>
    <t>NOK</t>
  </si>
  <si>
    <t>-52.34640121459961, -14.6983003616333</t>
  </si>
  <si>
    <t>SXH</t>
  </si>
  <si>
    <t>Sehulea Airport</t>
  </si>
  <si>
    <t>Sehulea</t>
  </si>
  <si>
    <t>AYSL</t>
  </si>
  <si>
    <t>SEH</t>
  </si>
  <si>
    <t>151.161861111, -9.96452777778</t>
  </si>
  <si>
    <t>SXP</t>
  </si>
  <si>
    <t>Nunam Iqua Airport</t>
  </si>
  <si>
    <t>Nunam Iqua</t>
  </si>
  <si>
    <t>-164.848006, 62.520599</t>
  </si>
  <si>
    <t>SXS</t>
  </si>
  <si>
    <t>SYAH</t>
  </si>
  <si>
    <t>Aishalton Airport</t>
  </si>
  <si>
    <t>Aishalton</t>
  </si>
  <si>
    <t>AHL</t>
  </si>
  <si>
    <t>-59.31340026855469, 2.486530065536499</t>
  </si>
  <si>
    <t>SYAN</t>
  </si>
  <si>
    <t>Annai Airport</t>
  </si>
  <si>
    <t>Annai</t>
  </si>
  <si>
    <t>NAI</t>
  </si>
  <si>
    <t>-59.12419891357422, 3.959439992904663</t>
  </si>
  <si>
    <t>SYB</t>
  </si>
  <si>
    <t>Seal Bay Seaplane Base</t>
  </si>
  <si>
    <t>Seal Bay</t>
  </si>
  <si>
    <t>-152.2018, 58.3733</t>
  </si>
  <si>
    <t>SYBR</t>
  </si>
  <si>
    <t>Baramita Airport</t>
  </si>
  <si>
    <t>Baramita</t>
  </si>
  <si>
    <t>BMJ</t>
  </si>
  <si>
    <t>-60.487998962402344, 7.370120048522949</t>
  </si>
  <si>
    <t>SYBT</t>
  </si>
  <si>
    <t>Bartica A Airport</t>
  </si>
  <si>
    <t>GY-CU</t>
  </si>
  <si>
    <t>Bartica</t>
  </si>
  <si>
    <t>GFO</t>
  </si>
  <si>
    <t>-58.655207, 6.358864</t>
  </si>
  <si>
    <t>SYCJ</t>
  </si>
  <si>
    <t>Cheddi Jagan International Airport</t>
  </si>
  <si>
    <t>GY-DE</t>
  </si>
  <si>
    <t>SYGT</t>
  </si>
  <si>
    <t>-58.25410079956055, 6.498549938201904</t>
  </si>
  <si>
    <t>Silva Bay Seaplane Base</t>
  </si>
  <si>
    <t>Gabriola Island</t>
  </si>
  <si>
    <t>-123.696, 49.15</t>
  </si>
  <si>
    <t>SYGO</t>
  </si>
  <si>
    <t>Eugene F. Correira International Airport</t>
  </si>
  <si>
    <t>Ogle</t>
  </si>
  <si>
    <t>SYEC</t>
  </si>
  <si>
    <t>OGL</t>
  </si>
  <si>
    <t>-58.1059, 6.80628</t>
  </si>
  <si>
    <t>SYIB</t>
  </si>
  <si>
    <t>Imbaimadai Airport</t>
  </si>
  <si>
    <t>Imbaimadai</t>
  </si>
  <si>
    <t>IMB</t>
  </si>
  <si>
    <t>-60.2942008972168, 5.7081098556518555</t>
  </si>
  <si>
    <t>SYKM</t>
  </si>
  <si>
    <t>Kamarang Airport</t>
  </si>
  <si>
    <t>Kamarang</t>
  </si>
  <si>
    <t>-60.614200592041016, 5.865340232849121</t>
  </si>
  <si>
    <t>SYKR</t>
  </si>
  <si>
    <t>Karanambo Airport</t>
  </si>
  <si>
    <t>Karanambo</t>
  </si>
  <si>
    <t>KRM</t>
  </si>
  <si>
    <t>-59.30970001220703, 3.7519400119781494</t>
  </si>
  <si>
    <t>SYKS</t>
  </si>
  <si>
    <t>Karasabai Airport</t>
  </si>
  <si>
    <t>Karasabai</t>
  </si>
  <si>
    <t>KRG</t>
  </si>
  <si>
    <t>-59.53329849243164, 4.033329963684082</t>
  </si>
  <si>
    <t>SYKT</t>
  </si>
  <si>
    <t>Kato Airport</t>
  </si>
  <si>
    <t>Kato</t>
  </si>
  <si>
    <t>-59.83219909667969, 4.649159908294678</t>
  </si>
  <si>
    <t>SYKZ</t>
  </si>
  <si>
    <t>Konawaruk Airport</t>
  </si>
  <si>
    <t>Konawaruk</t>
  </si>
  <si>
    <t>KKG</t>
  </si>
  <si>
    <t>-58.995, 5.2684</t>
  </si>
  <si>
    <t>SYL</t>
  </si>
  <si>
    <t>Roberts Army Heliport</t>
  </si>
  <si>
    <t>Camp Roberts/San Miguel</t>
  </si>
  <si>
    <t>KSYL</t>
  </si>
  <si>
    <t>-120.744003296, 35.814998626699996</t>
  </si>
  <si>
    <t>SYLP</t>
  </si>
  <si>
    <t>Lumid Pau Airport</t>
  </si>
  <si>
    <t>Lumid Pau</t>
  </si>
  <si>
    <t>-59.4410018921, 2.3939299583399998</t>
  </si>
  <si>
    <t>SYLT</t>
  </si>
  <si>
    <t>Lethem Airport</t>
  </si>
  <si>
    <t>Lethem</t>
  </si>
  <si>
    <t>LTM</t>
  </si>
  <si>
    <t>-59.789398, 3.37276</t>
  </si>
  <si>
    <t>SYMB</t>
  </si>
  <si>
    <t>Mabaruma Airport</t>
  </si>
  <si>
    <t>Mabaruma</t>
  </si>
  <si>
    <t>USI</t>
  </si>
  <si>
    <t>-59.78329849243164, 8.199999809265137</t>
  </si>
  <si>
    <t>SYMD</t>
  </si>
  <si>
    <t>Mahdia Airport</t>
  </si>
  <si>
    <t>Mahdia</t>
  </si>
  <si>
    <t>MHA</t>
  </si>
  <si>
    <t>-59.151100158691406, 5.277490139007568</t>
  </si>
  <si>
    <t>SYMK</t>
  </si>
  <si>
    <t>Maikwak Airport</t>
  </si>
  <si>
    <t>Maikwak</t>
  </si>
  <si>
    <t>VEG</t>
  </si>
  <si>
    <t>-59.817027, 4.898172</t>
  </si>
  <si>
    <t>SYMM</t>
  </si>
  <si>
    <t>Monkey Mountain Airport</t>
  </si>
  <si>
    <t>Monkey Mountain</t>
  </si>
  <si>
    <t>MYM</t>
  </si>
  <si>
    <t>-59.68330001831055, 4.483329772949219</t>
  </si>
  <si>
    <t>SYMR</t>
  </si>
  <si>
    <t>Matthews Ridge Airport</t>
  </si>
  <si>
    <t>Matthews Ridge</t>
  </si>
  <si>
    <t>MWJ</t>
  </si>
  <si>
    <t>-60.184777, 7.488112</t>
  </si>
  <si>
    <t>SYN</t>
  </si>
  <si>
    <t>Stanton Airfield</t>
  </si>
  <si>
    <t>KSYN</t>
  </si>
  <si>
    <t>-93.0162963867, 44.475498199499995</t>
  </si>
  <si>
    <t>SYNA</t>
  </si>
  <si>
    <t>New Amsterdam Airport</t>
  </si>
  <si>
    <t>GY-EB</t>
  </si>
  <si>
    <t>New Amsterdam</t>
  </si>
  <si>
    <t>QSX</t>
  </si>
  <si>
    <t>-57.474172, 6.244324</t>
  </si>
  <si>
    <t>SYOR</t>
  </si>
  <si>
    <t>Orinduik Airport</t>
  </si>
  <si>
    <t>Orinduik</t>
  </si>
  <si>
    <t>-60.035, 4.72527</t>
  </si>
  <si>
    <t>SYPM</t>
  </si>
  <si>
    <t>Paramakatoi Airport</t>
  </si>
  <si>
    <t>Paramakatoi</t>
  </si>
  <si>
    <t>PMT</t>
  </si>
  <si>
    <t>-59.7125, 4.6975</t>
  </si>
  <si>
    <t>SYPR</t>
  </si>
  <si>
    <t>Paruma Airport</t>
  </si>
  <si>
    <t>Paruma</t>
  </si>
  <si>
    <t>-61.05540084838867, 5.815450191497803</t>
  </si>
  <si>
    <t>SYSC</t>
  </si>
  <si>
    <t>Sand Creek Airport</t>
  </si>
  <si>
    <t>Sand Creek</t>
  </si>
  <si>
    <t>-59.51, 2.9913</t>
  </si>
  <si>
    <t>SYSK</t>
  </si>
  <si>
    <t>Skeldon Airport</t>
  </si>
  <si>
    <t>Skeldon</t>
  </si>
  <si>
    <t>SKM</t>
  </si>
  <si>
    <t>-57.14894, 5.8599</t>
  </si>
  <si>
    <t>SZN</t>
  </si>
  <si>
    <t>Santa Cruz Island Airport</t>
  </si>
  <si>
    <t>KSZN</t>
  </si>
  <si>
    <t>-119.915321, 34.060197</t>
  </si>
  <si>
    <t>SZP</t>
  </si>
  <si>
    <t>Santa Paula</t>
  </si>
  <si>
    <t>KSZP</t>
  </si>
  <si>
    <t>-119.060997, 34.34719849</t>
  </si>
  <si>
    <t>Tarapaina Airport</t>
  </si>
  <si>
    <t>Tarapaina</t>
  </si>
  <si>
    <t>161.358, -9.414</t>
  </si>
  <si>
    <t>TAPA</t>
  </si>
  <si>
    <t>V.C. Bird International Airport</t>
  </si>
  <si>
    <t>AG</t>
  </si>
  <si>
    <t>AG-03</t>
  </si>
  <si>
    <t>ANU</t>
  </si>
  <si>
    <t>-61.792702, 17.1367</t>
  </si>
  <si>
    <t>TAPH</t>
  </si>
  <si>
    <t>Codrington Airport</t>
  </si>
  <si>
    <t>AG-10</t>
  </si>
  <si>
    <t>Codrington</t>
  </si>
  <si>
    <t>BBQ</t>
  </si>
  <si>
    <t>-61.828602, 17.635799</t>
  </si>
  <si>
    <t>Tabibuga Airport</t>
  </si>
  <si>
    <t>Tabibuga</t>
  </si>
  <si>
    <t>144.6508, -5.5766</t>
  </si>
  <si>
    <t>TBE</t>
  </si>
  <si>
    <t>Timbunke Airport</t>
  </si>
  <si>
    <t>Timbunke</t>
  </si>
  <si>
    <t>AYTV</t>
  </si>
  <si>
    <t>TIM</t>
  </si>
  <si>
    <t>143.519222, -4.196633</t>
  </si>
  <si>
    <t>TBPB</t>
  </si>
  <si>
    <t>Grantley Adams International Airport</t>
  </si>
  <si>
    <t>BB</t>
  </si>
  <si>
    <t>BB-01</t>
  </si>
  <si>
    <t>Bridgetown</t>
  </si>
  <si>
    <t>-59.4925, 13.0746</t>
  </si>
  <si>
    <t>TBQ</t>
  </si>
  <si>
    <t>Tarabo Airport</t>
  </si>
  <si>
    <t>Tarabo</t>
  </si>
  <si>
    <t>AYTR</t>
  </si>
  <si>
    <t>145.532222222, -6.46666666667</t>
  </si>
  <si>
    <t>TBV</t>
  </si>
  <si>
    <t>Tabal Airstrip</t>
  </si>
  <si>
    <t>Tabal Island</t>
  </si>
  <si>
    <t>171.1615, 8.3027</t>
  </si>
  <si>
    <t>TCK</t>
  </si>
  <si>
    <t>Tinboli Airport</t>
  </si>
  <si>
    <t>Tinboli</t>
  </si>
  <si>
    <t>AYYL</t>
  </si>
  <si>
    <t>143.3838, -4.0949</t>
  </si>
  <si>
    <t>TCT</t>
  </si>
  <si>
    <t>Takotna Airport</t>
  </si>
  <si>
    <t>PPCT</t>
  </si>
  <si>
    <t>-156.029026, 62.993206</t>
  </si>
  <si>
    <t>Tetebedi Airport</t>
  </si>
  <si>
    <t>Tetebedi</t>
  </si>
  <si>
    <t>AYTF</t>
  </si>
  <si>
    <t>148.0686, -9.1586</t>
  </si>
  <si>
    <t>TDCF</t>
  </si>
  <si>
    <t>Canefield Airport</t>
  </si>
  <si>
    <t>DM</t>
  </si>
  <si>
    <t>DM-10</t>
  </si>
  <si>
    <t>Canefield</t>
  </si>
  <si>
    <t>DCF</t>
  </si>
  <si>
    <t>-61.3922004699707, 15.336700439453125</t>
  </si>
  <si>
    <t>TDPD</t>
  </si>
  <si>
    <t>Douglas-Charles Airport</t>
  </si>
  <si>
    <t>DM-02</t>
  </si>
  <si>
    <t>Marigot</t>
  </si>
  <si>
    <t>DOM</t>
  </si>
  <si>
    <t>-61.299999, 15.547</t>
  </si>
  <si>
    <t>TDS</t>
  </si>
  <si>
    <t>Sasereme Airport</t>
  </si>
  <si>
    <t>Sasereme</t>
  </si>
  <si>
    <t>AYSS</t>
  </si>
  <si>
    <t>142.868, -7.6217</t>
  </si>
  <si>
    <t>Terapo Airport</t>
  </si>
  <si>
    <t>Terapo Mission</t>
  </si>
  <si>
    <t>AYTY</t>
  </si>
  <si>
    <t>TPO</t>
  </si>
  <si>
    <t>146.194444444, -8.16972222222</t>
  </si>
  <si>
    <t>TFB</t>
  </si>
  <si>
    <t>Tifalmin Airport</t>
  </si>
  <si>
    <t>Tifalmin</t>
  </si>
  <si>
    <t>AYTH</t>
  </si>
  <si>
    <t>141.419, -5.1173</t>
  </si>
  <si>
    <t>TFFA</t>
  </si>
  <si>
    <t>GP</t>
  </si>
  <si>
    <t>GP-U-A</t>
  </si>
  <si>
    <t>Grande Anse</t>
  </si>
  <si>
    <t>DSD</t>
  </si>
  <si>
    <t>-61.0844, 16.296902</t>
  </si>
  <si>
    <t>TFFB</t>
  </si>
  <si>
    <t>Baillif Airport</t>
  </si>
  <si>
    <t>Basse Terre</t>
  </si>
  <si>
    <t>BBR</t>
  </si>
  <si>
    <t>-61.7421989440918, 16.0132999420166</t>
  </si>
  <si>
    <t>TFFC</t>
  </si>
  <si>
    <t>-61.26250076293945, 16.25779914855957</t>
  </si>
  <si>
    <t>TFFF</t>
  </si>
  <si>
    <t>MQ</t>
  </si>
  <si>
    <t>MQ-U-A</t>
  </si>
  <si>
    <t>Fort-de-France</t>
  </si>
  <si>
    <t>FDF</t>
  </si>
  <si>
    <t>-61.00320053100586, 14.590999603271484</t>
  </si>
  <si>
    <t>TFFG</t>
  </si>
  <si>
    <t>Grand Case</t>
  </si>
  <si>
    <t>SFG</t>
  </si>
  <si>
    <t>-63.047199, 18.099899</t>
  </si>
  <si>
    <t>TFFJ</t>
  </si>
  <si>
    <t>Gustaf III Airport</t>
  </si>
  <si>
    <t>BL</t>
  </si>
  <si>
    <t>BL-U-A</t>
  </si>
  <si>
    <t>Gustavia</t>
  </si>
  <si>
    <t>SBH</t>
  </si>
  <si>
    <t>-62.84360122680664, 17.904399871826172</t>
  </si>
  <si>
    <t>TFFM</t>
  </si>
  <si>
    <t>Les Bases Airport</t>
  </si>
  <si>
    <t>Grand Bourg</t>
  </si>
  <si>
    <t>GBJ</t>
  </si>
  <si>
    <t>-61.27000045776367, 15.86870002746582</t>
  </si>
  <si>
    <t>TFFR</t>
  </si>
  <si>
    <t>-61.531799, 16.265301</t>
  </si>
  <si>
    <t>TFFS</t>
  </si>
  <si>
    <t>Terre-de-Haut Airport</t>
  </si>
  <si>
    <t>Les Saintes</t>
  </si>
  <si>
    <t>LSS</t>
  </si>
  <si>
    <t>-61.5806007385, 15.86439991</t>
  </si>
  <si>
    <t>TFY</t>
  </si>
  <si>
    <t>Tarfaya Airport</t>
  </si>
  <si>
    <t>MA-LAA</t>
  </si>
  <si>
    <t>Tarfaya</t>
  </si>
  <si>
    <t>-12.9166, 27.9487</t>
  </si>
  <si>
    <t>TGL</t>
  </si>
  <si>
    <t>Tagula Airport</t>
  </si>
  <si>
    <t>Sudest Island</t>
  </si>
  <si>
    <t>AYTG</t>
  </si>
  <si>
    <t>153.202916667, -11.3311111111</t>
  </si>
  <si>
    <t>TGPY</t>
  </si>
  <si>
    <t>Point Salines International Airport</t>
  </si>
  <si>
    <t>GD-GE</t>
  </si>
  <si>
    <t>Saint George's</t>
  </si>
  <si>
    <t>GND</t>
  </si>
  <si>
    <t>-61.78620147705078, 12.004199981689453</t>
  </si>
  <si>
    <t>TGPZ</t>
  </si>
  <si>
    <t>Lauriston Airport</t>
  </si>
  <si>
    <t>GD-PA</t>
  </si>
  <si>
    <t>Carriacou Island</t>
  </si>
  <si>
    <t>-61.472801208496094, 12.476099967956543</t>
  </si>
  <si>
    <t>TH-20</t>
  </si>
  <si>
    <t>THW</t>
  </si>
  <si>
    <t>Trincomalee Harbor Waterdrome</t>
  </si>
  <si>
    <t>Trincomalee</t>
  </si>
  <si>
    <t>81.22, 8.56</t>
  </si>
  <si>
    <t>TIG</t>
  </si>
  <si>
    <t>Tingwon Airport</t>
  </si>
  <si>
    <t>Tingwon Island</t>
  </si>
  <si>
    <t>149.7107, -2.6053</t>
  </si>
  <si>
    <t>TIST</t>
  </si>
  <si>
    <t>Cyril E. King Airport</t>
  </si>
  <si>
    <t>Charlotte Amalie, Harry S. Truman Airport</t>
  </si>
  <si>
    <t>-64.97339630126953, 18.337299346923828</t>
  </si>
  <si>
    <t>TISX</t>
  </si>
  <si>
    <t>Henry E Rohlsen Airport</t>
  </si>
  <si>
    <t>Christiansted</t>
  </si>
  <si>
    <t>-64.79859924316406, 17.701900482177734</t>
  </si>
  <si>
    <t>TJ</t>
  </si>
  <si>
    <t>TJ-RR</t>
  </si>
  <si>
    <t>TJ-KT</t>
  </si>
  <si>
    <t>TJ-SU</t>
  </si>
  <si>
    <t>Dushanbe</t>
  </si>
  <si>
    <t>TJAB</t>
  </si>
  <si>
    <t>Antonio Nery Juarbe Pol Airport</t>
  </si>
  <si>
    <t>Arecibo</t>
  </si>
  <si>
    <t>-66.6753005981, 18.4500007629</t>
  </si>
  <si>
    <t>TJBQ</t>
  </si>
  <si>
    <t>Rafael Hernandez Airport</t>
  </si>
  <si>
    <t>Aguadilla</t>
  </si>
  <si>
    <t>BQN</t>
  </si>
  <si>
    <t>-67.12940216064453, 18.49489974975586</t>
  </si>
  <si>
    <t>TJC</t>
  </si>
  <si>
    <t>Ticantiki Airport</t>
  </si>
  <si>
    <t>Ticantiqui</t>
  </si>
  <si>
    <t>-78.4896, 9.4185</t>
  </si>
  <si>
    <t>TJCG</t>
  </si>
  <si>
    <t>Vieques Airport</t>
  </si>
  <si>
    <t>Vieques Island</t>
  </si>
  <si>
    <t>-65.4226989746, 18.115800857500002</t>
  </si>
  <si>
    <t>TJCP</t>
  </si>
  <si>
    <t>Benjamin Rivera Noriega Airport</t>
  </si>
  <si>
    <t>Culebra Island</t>
  </si>
  <si>
    <t>CPX</t>
  </si>
  <si>
    <t>-65.304324, 18.313289</t>
  </si>
  <si>
    <t>TJFA</t>
  </si>
  <si>
    <t>Diego Jimenez Torres Airport</t>
  </si>
  <si>
    <t>FAJ</t>
  </si>
  <si>
    <t>X95</t>
  </si>
  <si>
    <t>-65.66190338134766, 18.308900833129883</t>
  </si>
  <si>
    <t>TJIG</t>
  </si>
  <si>
    <t>Fernando Luis Ribas Dominicci Airport</t>
  </si>
  <si>
    <t>-66.09809875488281, 18.45680046081543</t>
  </si>
  <si>
    <t>TJMZ</t>
  </si>
  <si>
    <t>Eugenio Maria De Hostos Airport</t>
  </si>
  <si>
    <t>MAZ</t>
  </si>
  <si>
    <t>-67.14849853515625, 18.255699157714844</t>
  </si>
  <si>
    <t>TJPS</t>
  </si>
  <si>
    <t>Mercedita Airport</t>
  </si>
  <si>
    <t>Ponce</t>
  </si>
  <si>
    <t>PSE</t>
  </si>
  <si>
    <t>-66.56300354003906, 18.00830078125</t>
  </si>
  <si>
    <t>TJRV</t>
  </si>
  <si>
    <t>Ceiba</t>
  </si>
  <si>
    <t>NRR</t>
  </si>
  <si>
    <t>-65.6434020996, 18.245300293</t>
  </si>
  <si>
    <t>TJSJ</t>
  </si>
  <si>
    <t>Luis Munoz Marin International Airport</t>
  </si>
  <si>
    <t>-66.0018005371, 18.4393997192</t>
  </si>
  <si>
    <t>TJVQ</t>
  </si>
  <si>
    <t>Antonio Rivera Rodriguez Airport</t>
  </si>
  <si>
    <t>-65.493598938, 18.1347999573</t>
  </si>
  <si>
    <t>TKE</t>
  </si>
  <si>
    <t>Tenakee Seaplane Base</t>
  </si>
  <si>
    <t>Tenakee Springs</t>
  </si>
  <si>
    <t>-135.21800231934, 57.77970123291</t>
  </si>
  <si>
    <t>TKL</t>
  </si>
  <si>
    <t>Taku Lodge Seaplane Base</t>
  </si>
  <si>
    <t>Taku Lodge</t>
  </si>
  <si>
    <t>-133.942993164, 58.4897003174</t>
  </si>
  <si>
    <t>TKPK</t>
  </si>
  <si>
    <t>Robert L. Bradshaw International Airport</t>
  </si>
  <si>
    <t>KN</t>
  </si>
  <si>
    <t>KN-U-A</t>
  </si>
  <si>
    <t>Basseterre</t>
  </si>
  <si>
    <t>SKB</t>
  </si>
  <si>
    <t>-62.71870040893555, 17.311199188232422</t>
  </si>
  <si>
    <t>TKPN</t>
  </si>
  <si>
    <t>Vance W. Amory International Airport</t>
  </si>
  <si>
    <t>NEV</t>
  </si>
  <si>
    <t>-62.589900970458984, 17.205699920654297</t>
  </si>
  <si>
    <t>TLP</t>
  </si>
  <si>
    <t>Tumolbil Airport</t>
  </si>
  <si>
    <t>Tumolbil</t>
  </si>
  <si>
    <t>AYQL</t>
  </si>
  <si>
    <t>TUM</t>
  </si>
  <si>
    <t>141.0133, -4.7748</t>
  </si>
  <si>
    <t>TLPC</t>
  </si>
  <si>
    <t>George F. L. Charles Airport</t>
  </si>
  <si>
    <t>LC</t>
  </si>
  <si>
    <t>LC-02</t>
  </si>
  <si>
    <t>Castries</t>
  </si>
  <si>
    <t>-60.992901, 14.0202</t>
  </si>
  <si>
    <t>TLPL</t>
  </si>
  <si>
    <t>Hewanorra International Airport</t>
  </si>
  <si>
    <t>LC-11</t>
  </si>
  <si>
    <t>Vieux Fort</t>
  </si>
  <si>
    <t>UVF</t>
  </si>
  <si>
    <t>-60.952599, 13.7332</t>
  </si>
  <si>
    <t>TLT</t>
  </si>
  <si>
    <t>Tuluksak Airport</t>
  </si>
  <si>
    <t>Tuluksak</t>
  </si>
  <si>
    <t>-160.968994141, 61.096801757799994</t>
  </si>
  <si>
    <t>TM</t>
  </si>
  <si>
    <t>TM-B</t>
  </si>
  <si>
    <t>TM-A</t>
  </si>
  <si>
    <t>TM-M</t>
  </si>
  <si>
    <t>TM-L</t>
  </si>
  <si>
    <t>Mary</t>
  </si>
  <si>
    <t>TN-0002</t>
  </si>
  <si>
    <t>Enfidha - Hammamet International Airport</t>
  </si>
  <si>
    <t>TN-51</t>
  </si>
  <si>
    <t>Enfidha</t>
  </si>
  <si>
    <t>DTNH</t>
  </si>
  <si>
    <t>NBE</t>
  </si>
  <si>
    <t>10.438611, 36.075833</t>
  </si>
  <si>
    <t>TNCA</t>
  </si>
  <si>
    <t>Queen Beatrix International Airport</t>
  </si>
  <si>
    <t>AW</t>
  </si>
  <si>
    <t>AW-U-A</t>
  </si>
  <si>
    <t>Oranjestad</t>
  </si>
  <si>
    <t>-70.015198, 12.5014</t>
  </si>
  <si>
    <t>TNCB</t>
  </si>
  <si>
    <t>Flamingo International Airport</t>
  </si>
  <si>
    <t>BQ</t>
  </si>
  <si>
    <t>BQ-U-A</t>
  </si>
  <si>
    <t>Kralendijk</t>
  </si>
  <si>
    <t>BON</t>
  </si>
  <si>
    <t>-68.26850128173828, 12.130999565124512</t>
  </si>
  <si>
    <t>TNCC</t>
  </si>
  <si>
    <t>Hato International Airport</t>
  </si>
  <si>
    <t>CW</t>
  </si>
  <si>
    <t>CW-U-A</t>
  </si>
  <si>
    <t>Willemstad</t>
  </si>
  <si>
    <t>CUR</t>
  </si>
  <si>
    <t>-68.959801, 12.1889</t>
  </si>
  <si>
    <t>TNCE</t>
  </si>
  <si>
    <t>F. D. Roosevelt Airport</t>
  </si>
  <si>
    <t>Sint Eustatius</t>
  </si>
  <si>
    <t>EUX</t>
  </si>
  <si>
    <t>-62.979400634765625, 17.49650001525879</t>
  </si>
  <si>
    <t>TNCM</t>
  </si>
  <si>
    <t>Princess Juliana International Airport</t>
  </si>
  <si>
    <t>SX</t>
  </si>
  <si>
    <t>SX-U-A</t>
  </si>
  <si>
    <t>SXM</t>
  </si>
  <si>
    <t>-63.1088981628, 18.041000366200002</t>
  </si>
  <si>
    <t>TNCS</t>
  </si>
  <si>
    <t>Juancho E. Yrausquin Airport</t>
  </si>
  <si>
    <t>Saba</t>
  </si>
  <si>
    <t>-63.220001220703125, 17.645000457763672</t>
  </si>
  <si>
    <t>Jumandy Airport</t>
  </si>
  <si>
    <t>SEJD</t>
  </si>
  <si>
    <t>-77.583333, -1.059722</t>
  </si>
  <si>
    <t>TOK</t>
  </si>
  <si>
    <t>Torokina Airport</t>
  </si>
  <si>
    <t>Torokina</t>
  </si>
  <si>
    <t>155.063, -6.2015</t>
  </si>
  <si>
    <t>TOV</t>
  </si>
  <si>
    <t>Tortola West End Seaplane Base</t>
  </si>
  <si>
    <t>VG</t>
  </si>
  <si>
    <t>VG-U-A</t>
  </si>
  <si>
    <t>Tortola</t>
  </si>
  <si>
    <t>-64.583333, 18.45</t>
  </si>
  <si>
    <t>Port Alsworth Airport</t>
  </si>
  <si>
    <t>PALJ</t>
  </si>
  <si>
    <t>-154.325863, 60.201681</t>
  </si>
  <si>
    <t>TPT</t>
  </si>
  <si>
    <t>Tapeta Airport</t>
  </si>
  <si>
    <t>Tapeta</t>
  </si>
  <si>
    <t>-8.873, 6.4948</t>
  </si>
  <si>
    <t>TQPF</t>
  </si>
  <si>
    <t>Clayton J Lloyd International Airport</t>
  </si>
  <si>
    <t>AI</t>
  </si>
  <si>
    <t>AI-U-A</t>
  </si>
  <si>
    <t>The Valley</t>
  </si>
  <si>
    <t>-63.055099, 18.2048</t>
  </si>
  <si>
    <t>TR-0017</t>
  </si>
  <si>
    <t>TR-12</t>
  </si>
  <si>
    <t>LTCU</t>
  </si>
  <si>
    <t>BGG</t>
  </si>
  <si>
    <t>40.5959625244, 38.8592605591</t>
  </si>
  <si>
    <t>TR-0025</t>
  </si>
  <si>
    <t>Ordu Giresun Airport</t>
  </si>
  <si>
    <t>TR-52</t>
  </si>
  <si>
    <t>Ordu</t>
  </si>
  <si>
    <t>LTCB</t>
  </si>
  <si>
    <t>OGU</t>
  </si>
  <si>
    <t>38.080994, 40.966047</t>
  </si>
  <si>
    <t>TR-0026</t>
  </si>
  <si>
    <t>TR-76</t>
  </si>
  <si>
    <t>LTCT</t>
  </si>
  <si>
    <t>IGD</t>
  </si>
  <si>
    <t>43.8766479492, 39.9766273499</t>
  </si>
  <si>
    <t>TRPG</t>
  </si>
  <si>
    <t>John A. Osborne Airport</t>
  </si>
  <si>
    <t>MS</t>
  </si>
  <si>
    <t>MS-U-A</t>
  </si>
  <si>
    <t>Gerald's Park</t>
  </si>
  <si>
    <t>-62.19329833984375, 16.791400909423828</t>
  </si>
  <si>
    <t>TSG</t>
  </si>
  <si>
    <t>Tanacross Airport</t>
  </si>
  <si>
    <t>Tanacross</t>
  </si>
  <si>
    <t>-143.335998535, 63.374401092499994</t>
  </si>
  <si>
    <t>Tsile Tsile Airport</t>
  </si>
  <si>
    <t>Tsile Tsile</t>
  </si>
  <si>
    <t>146.3554, -6.8498</t>
  </si>
  <si>
    <t>TSK</t>
  </si>
  <si>
    <t>Taskul Airport</t>
  </si>
  <si>
    <t>Taskul</t>
  </si>
  <si>
    <t>150.4553, -2.546</t>
  </si>
  <si>
    <t>TT</t>
  </si>
  <si>
    <t>TTCP</t>
  </si>
  <si>
    <t>Tobago-Crown Point Airport</t>
  </si>
  <si>
    <t>TT-WTO</t>
  </si>
  <si>
    <t>TAB</t>
  </si>
  <si>
    <t>-60.83219909667969, 11.149700164794922</t>
  </si>
  <si>
    <t>TTPP</t>
  </si>
  <si>
    <t>Piarco International Airport</t>
  </si>
  <si>
    <t>TT-TUP</t>
  </si>
  <si>
    <t>Port of Spain</t>
  </si>
  <si>
    <t>-61.33720016479492, 10.595399856567383</t>
  </si>
  <si>
    <t>Tissa Tank Waterdrome</t>
  </si>
  <si>
    <t>Tissamaharama</t>
  </si>
  <si>
    <t>81.2906, 6.2876</t>
  </si>
  <si>
    <t>TUE</t>
  </si>
  <si>
    <t>Isla Tupile</t>
  </si>
  <si>
    <t>-78.5757, 9.4468</t>
  </si>
  <si>
    <t>TUJ</t>
  </si>
  <si>
    <t>35.5184, 6.26</t>
  </si>
  <si>
    <t>TUPA</t>
  </si>
  <si>
    <t>Captain Auguste George Airport</t>
  </si>
  <si>
    <t>Anegada</t>
  </si>
  <si>
    <t>NGD</t>
  </si>
  <si>
    <t>-64.32969665527344, 18.72719955444336</t>
  </si>
  <si>
    <t>TUPJ</t>
  </si>
  <si>
    <t>Terrance B. Lettsome International Airport</t>
  </si>
  <si>
    <t>Road Town</t>
  </si>
  <si>
    <t>EIS</t>
  </si>
  <si>
    <t>-64.54299926757812, 18.444799423217773</t>
  </si>
  <si>
    <t>TUPW</t>
  </si>
  <si>
    <t>Virgin Gorda Airport</t>
  </si>
  <si>
    <t>Spanish Town</t>
  </si>
  <si>
    <t>VIJ</t>
  </si>
  <si>
    <t>-64.42749786376953, 18.446399688720703</t>
  </si>
  <si>
    <t>Tauta Airport</t>
  </si>
  <si>
    <t>Tauta</t>
  </si>
  <si>
    <t>145.9341, -5.8335</t>
  </si>
  <si>
    <t>Tucuma Airport</t>
  </si>
  <si>
    <t>Tucuma</t>
  </si>
  <si>
    <t>BR-</t>
  </si>
  <si>
    <t>-66.43299865722656, -3.9670000076293945</t>
  </si>
  <si>
    <t>TVSA</t>
  </si>
  <si>
    <t>Argyle International Airport</t>
  </si>
  <si>
    <t>VC</t>
  </si>
  <si>
    <t>VC-U-A</t>
  </si>
  <si>
    <t>Kingstown</t>
  </si>
  <si>
    <t>SVD</t>
  </si>
  <si>
    <t>-61.149945, 13.156695</t>
  </si>
  <si>
    <t>TVSB</t>
  </si>
  <si>
    <t>J F Mitchell Airport</t>
  </si>
  <si>
    <t>VC-06</t>
  </si>
  <si>
    <t>Bequia</t>
  </si>
  <si>
    <t>BQU</t>
  </si>
  <si>
    <t>-61.2620010376, 12.9884004593</t>
  </si>
  <si>
    <t>TVSC</t>
  </si>
  <si>
    <t>Canouan Airport</t>
  </si>
  <si>
    <t>Canouan</t>
  </si>
  <si>
    <t>CIW</t>
  </si>
  <si>
    <t>-61.3424, 12.699</t>
  </si>
  <si>
    <t>TVSM</t>
  </si>
  <si>
    <t>Mustique Airport</t>
  </si>
  <si>
    <t>Mustique Island</t>
  </si>
  <si>
    <t>-61.180198669433594, 12.887900352478027</t>
  </si>
  <si>
    <t>TVSU</t>
  </si>
  <si>
    <t>Union Island International Airport</t>
  </si>
  <si>
    <t>Union Island</t>
  </si>
  <si>
    <t>-61.41194534301758, 12.60013484954834</t>
  </si>
  <si>
    <t>TVSV</t>
  </si>
  <si>
    <t>E. T. Joshua Airport</t>
  </si>
  <si>
    <t>VC-04</t>
  </si>
  <si>
    <t>-61.210899, 13.1443</t>
  </si>
  <si>
    <t>TW-0002</t>
  </si>
  <si>
    <t>Dongsha Island Airport</t>
  </si>
  <si>
    <t>Pratas Island</t>
  </si>
  <si>
    <t>RCLM</t>
  </si>
  <si>
    <t>DSX</t>
  </si>
  <si>
    <t>116.721001, 20.7066</t>
  </si>
  <si>
    <t>TW-CMJ</t>
  </si>
  <si>
    <t>Chi Mei Airport</t>
  </si>
  <si>
    <t>Chi Mei</t>
  </si>
  <si>
    <t>RCCM</t>
  </si>
  <si>
    <t>CMJ</t>
  </si>
  <si>
    <t>119.417999268, 23.2131004333</t>
  </si>
  <si>
    <t>TWH</t>
  </si>
  <si>
    <t>Two Harbors Amphibious Terminal</t>
  </si>
  <si>
    <t>-118.508611111, 33.432222222200004</t>
  </si>
  <si>
    <t>TXKF</t>
  </si>
  <si>
    <t>L.F. Wade International International Airport</t>
  </si>
  <si>
    <t>-64.67870330810547, 32.36399841308594</t>
  </si>
  <si>
    <t>TYE</t>
  </si>
  <si>
    <t>Tyonek Airport</t>
  </si>
  <si>
    <t>-151.13800048828, 61.076698303223</t>
  </si>
  <si>
    <t>TZ-GIT</t>
  </si>
  <si>
    <t>Mchauru Airport</t>
  </si>
  <si>
    <t>Geita</t>
  </si>
  <si>
    <t>HTRU</t>
  </si>
  <si>
    <t>32.172472, -2.813667</t>
  </si>
  <si>
    <t>TZ-LUY</t>
  </si>
  <si>
    <t>Lushoto Airport</t>
  </si>
  <si>
    <t>Lushoto</t>
  </si>
  <si>
    <t>LUY</t>
  </si>
  <si>
    <t>38.30419921875, -4.783259868621826</t>
  </si>
  <si>
    <t>TZO</t>
  </si>
  <si>
    <t>Tsimiroro Airport</t>
  </si>
  <si>
    <t>Ankisatra</t>
  </si>
  <si>
    <t>45.015643, -18.345064</t>
  </si>
  <si>
    <t>U41</t>
  </si>
  <si>
    <t>DBS</t>
  </si>
  <si>
    <t>-112.225997925, 44.1665992737</t>
  </si>
  <si>
    <t>UA-32</t>
  </si>
  <si>
    <t>UA-74</t>
  </si>
  <si>
    <t>UA-59</t>
  </si>
  <si>
    <t>UA-26</t>
  </si>
  <si>
    <t>UA-43</t>
  </si>
  <si>
    <t>Sevastopol</t>
  </si>
  <si>
    <t>UA-65</t>
  </si>
  <si>
    <t>UA-23</t>
  </si>
  <si>
    <t>UA-51</t>
  </si>
  <si>
    <t>UA-63</t>
  </si>
  <si>
    <t>UA-77</t>
  </si>
  <si>
    <t>UA-35</t>
  </si>
  <si>
    <t>UA-09</t>
  </si>
  <si>
    <t>Kiev</t>
  </si>
  <si>
    <t>UA-48</t>
  </si>
  <si>
    <t>UA-05</t>
  </si>
  <si>
    <t>UA-12</t>
  </si>
  <si>
    <t>Kryvyi Rih</t>
  </si>
  <si>
    <t>UA-53</t>
  </si>
  <si>
    <t>Poltava</t>
  </si>
  <si>
    <t>UA-0049</t>
  </si>
  <si>
    <t>Myrhorod Air Base</t>
  </si>
  <si>
    <t>Myrhorod</t>
  </si>
  <si>
    <t>33.641, 49.932</t>
  </si>
  <si>
    <t>UA-0050</t>
  </si>
  <si>
    <t>Kakhnovka Airfield</t>
  </si>
  <si>
    <t>Kremenchuk</t>
  </si>
  <si>
    <t>UKHK</t>
  </si>
  <si>
    <t>33.4766, 49.1342</t>
  </si>
  <si>
    <t>UA-71</t>
  </si>
  <si>
    <t>Zaporizhia</t>
  </si>
  <si>
    <t>UA-14</t>
  </si>
  <si>
    <t>Luhansk</t>
  </si>
  <si>
    <t>Dnipropetrovsk</t>
  </si>
  <si>
    <t>UA-18</t>
  </si>
  <si>
    <t>UA-68</t>
  </si>
  <si>
    <t>UA-19</t>
  </si>
  <si>
    <t>UA-07</t>
  </si>
  <si>
    <t>Lutsk</t>
  </si>
  <si>
    <t>UZ</t>
  </si>
  <si>
    <t>UZ-TO</t>
  </si>
  <si>
    <t>UAAA</t>
  </si>
  <si>
    <t>Almaty Airport</t>
  </si>
  <si>
    <t>77.04049682617188, 43.35210037231445</t>
  </si>
  <si>
    <t>UAAH</t>
  </si>
  <si>
    <t>Balkhash Airport</t>
  </si>
  <si>
    <t>Balkhash</t>
  </si>
  <si>
    <t>BXH</t>
  </si>
  <si>
    <t>75.00499725341797, 46.8932991027832</t>
  </si>
  <si>
    <t>UAAR</t>
  </si>
  <si>
    <t>Boralday Airport</t>
  </si>
  <si>
    <t>Aima Ata</t>
  </si>
  <si>
    <t>BXJ</t>
  </si>
  <si>
    <t>76.88369750976562, 43.35260009765625</t>
  </si>
  <si>
    <t>UACC</t>
  </si>
  <si>
    <t>Astana International Airport</t>
  </si>
  <si>
    <t>Astana</t>
  </si>
  <si>
    <t>71.46690368652344, 51.02220153808594</t>
  </si>
  <si>
    <t>UACK</t>
  </si>
  <si>
    <t>Kokshetau Airport</t>
  </si>
  <si>
    <t>Kokshetau</t>
  </si>
  <si>
    <t>KOV</t>
  </si>
  <si>
    <t>69.594597, 53.329102</t>
  </si>
  <si>
    <t>UACP</t>
  </si>
  <si>
    <t>Petropavlosk South Airport</t>
  </si>
  <si>
    <t>69.18389892578125, 54.77470016479492</t>
  </si>
  <si>
    <t>UADD</t>
  </si>
  <si>
    <t>Taraz Airport</t>
  </si>
  <si>
    <t>Taraz</t>
  </si>
  <si>
    <t>DMB</t>
  </si>
  <si>
    <t>71.30359649658203, 42.853599548339844</t>
  </si>
  <si>
    <t>Mount Aue Airport</t>
  </si>
  <si>
    <t>AYAE</t>
  </si>
  <si>
    <t>144.664722222, -6.23416666667</t>
  </si>
  <si>
    <t>UAFL</t>
  </si>
  <si>
    <t>Issyk-Kul International Airport</t>
  </si>
  <si>
    <t>Tamchy</t>
  </si>
  <si>
    <t>UCFL</t>
  </si>
  <si>
    <t>IKU</t>
  </si>
  <si>
    <t>76.713046, 42.58792</t>
  </si>
  <si>
    <t>UAFM</t>
  </si>
  <si>
    <t>Manas International Airport</t>
  </si>
  <si>
    <t>UCFM</t>
  </si>
  <si>
    <t>74.4776000977, 43.0612983704</t>
  </si>
  <si>
    <t>UAFO</t>
  </si>
  <si>
    <t>Osh Airport</t>
  </si>
  <si>
    <t>UCFO</t>
  </si>
  <si>
    <t>OSS</t>
  </si>
  <si>
    <t>72.793296814, 40.6090011597</t>
  </si>
  <si>
    <t>UAII</t>
  </si>
  <si>
    <t>Shymkent Airport</t>
  </si>
  <si>
    <t>Shymkent</t>
  </si>
  <si>
    <t>69.47889709472656, 42.364200592041016</t>
  </si>
  <si>
    <t>UAKD</t>
  </si>
  <si>
    <t>Zhezkazgan Airport</t>
  </si>
  <si>
    <t>Zhezkazgan</t>
  </si>
  <si>
    <t>67.733299, 47.708302</t>
  </si>
  <si>
    <t>UAKK</t>
  </si>
  <si>
    <t>Sary-Arka Airport</t>
  </si>
  <si>
    <t>KGF</t>
  </si>
  <si>
    <t>73.33439636230469, 49.670799255371094</t>
  </si>
  <si>
    <t>UAOO</t>
  </si>
  <si>
    <t>Kzyl-Orda Southwest Airport</t>
  </si>
  <si>
    <t>KZO</t>
  </si>
  <si>
    <t>65.592499, 44.706902</t>
  </si>
  <si>
    <t>UARR</t>
  </si>
  <si>
    <t>Uralsk Airport</t>
  </si>
  <si>
    <t>51.54309844970703, 51.15079879760742</t>
  </si>
  <si>
    <t>UASB</t>
  </si>
  <si>
    <t>Ekibastuz Airport</t>
  </si>
  <si>
    <t>KZ-PAV</t>
  </si>
  <si>
    <t>Ekibastuz</t>
  </si>
  <si>
    <t>EKB</t>
  </si>
  <si>
    <t>75.21499633789062, 51.590999603271484</t>
  </si>
  <si>
    <t>UASE</t>
  </si>
  <si>
    <t>Zaysan Airport</t>
  </si>
  <si>
    <t>UASZ</t>
  </si>
  <si>
    <t>SZI</t>
  </si>
  <si>
    <t>84.887675, 47.487491</t>
  </si>
  <si>
    <t>UASK</t>
  </si>
  <si>
    <t>Ust-Kamennogorsk Airport</t>
  </si>
  <si>
    <t>Ust Kamenogorsk</t>
  </si>
  <si>
    <t>82.49420166015625, 50.036598205566406</t>
  </si>
  <si>
    <t>UASP</t>
  </si>
  <si>
    <t>Pavlodar Airport</t>
  </si>
  <si>
    <t>Pavlodar</t>
  </si>
  <si>
    <t>PWQ</t>
  </si>
  <si>
    <t>77.07389831542969, 52.19499969482422</t>
  </si>
  <si>
    <t>UASS</t>
  </si>
  <si>
    <t>Semipalatinsk Airport</t>
  </si>
  <si>
    <t>PLX</t>
  </si>
  <si>
    <t>80.234398, 50.351295</t>
  </si>
  <si>
    <t>UATE</t>
  </si>
  <si>
    <t>Aktau Airport</t>
  </si>
  <si>
    <t>Aktau</t>
  </si>
  <si>
    <t>51.091999, 43.8601</t>
  </si>
  <si>
    <t>UATG</t>
  </si>
  <si>
    <t>Atyrau Airport</t>
  </si>
  <si>
    <t>Atyrau</t>
  </si>
  <si>
    <t>GUW</t>
  </si>
  <si>
    <t>51.8213996887207, 47.12189865112305</t>
  </si>
  <si>
    <t>UATT</t>
  </si>
  <si>
    <t>Aktobe Airport</t>
  </si>
  <si>
    <t>Aktyubinsk</t>
  </si>
  <si>
    <t>AKX</t>
  </si>
  <si>
    <t>57.206699, 50.2458</t>
  </si>
  <si>
    <t>UAUR</t>
  </si>
  <si>
    <t>Arkalyk North Airport</t>
  </si>
  <si>
    <t>AYK</t>
  </si>
  <si>
    <t>66.95279693603516, 50.318599700927734</t>
  </si>
  <si>
    <t>UAUU</t>
  </si>
  <si>
    <t>Kostanay West Airport</t>
  </si>
  <si>
    <t>KSN</t>
  </si>
  <si>
    <t>63.55030059814453, 53.20690155029297</t>
  </si>
  <si>
    <t>UBBB</t>
  </si>
  <si>
    <t>Heydar Aliyev International Airport</t>
  </si>
  <si>
    <t>GYD</t>
  </si>
  <si>
    <t>50.04669952392578, 40.467498779296875</t>
  </si>
  <si>
    <t>UBBG</t>
  </si>
  <si>
    <t>Ganja International Airport</t>
  </si>
  <si>
    <t>AZ-GA</t>
  </si>
  <si>
    <t>Ganja</t>
  </si>
  <si>
    <t>KVD</t>
  </si>
  <si>
    <t>46.3176, 40.737701</t>
  </si>
  <si>
    <t>UBBL</t>
  </si>
  <si>
    <t>Lankaran International Airport</t>
  </si>
  <si>
    <t>AZ-LA</t>
  </si>
  <si>
    <t>Lankaran</t>
  </si>
  <si>
    <t>LLK</t>
  </si>
  <si>
    <t>48.8180007935, 38.746398925799994</t>
  </si>
  <si>
    <t>UBBN</t>
  </si>
  <si>
    <t>Nakhchivan Airport</t>
  </si>
  <si>
    <t>AZ-NX</t>
  </si>
  <si>
    <t>Nakhchivan</t>
  </si>
  <si>
    <t>NAJ</t>
  </si>
  <si>
    <t>45.45840072631836, 39.18880081176758</t>
  </si>
  <si>
    <t>UBBQ</t>
  </si>
  <si>
    <t>Gabala International Airport</t>
  </si>
  <si>
    <t>AZ-QAB</t>
  </si>
  <si>
    <t>Gabala</t>
  </si>
  <si>
    <t>GBB</t>
  </si>
  <si>
    <t>47.7125, 40.826667</t>
  </si>
  <si>
    <t>UBBY</t>
  </si>
  <si>
    <t>Zaqatala International Airport</t>
  </si>
  <si>
    <t>AZ-ZAQ</t>
  </si>
  <si>
    <t>Zaqatala</t>
  </si>
  <si>
    <t>ZTU</t>
  </si>
  <si>
    <t>46.667221, 41.562222</t>
  </si>
  <si>
    <t>UBEE</t>
  </si>
  <si>
    <t>Yevlakh Airport</t>
  </si>
  <si>
    <t>Yevlakh</t>
  </si>
  <si>
    <t>YLV</t>
  </si>
  <si>
    <t>47.141899, 40.631901</t>
  </si>
  <si>
    <t>UBI</t>
  </si>
  <si>
    <t>Buin Airport</t>
  </si>
  <si>
    <t>Buin</t>
  </si>
  <si>
    <t>AYUI</t>
  </si>
  <si>
    <t>BUIN</t>
  </si>
  <si>
    <t>155.683333333, -6.72916666667</t>
  </si>
  <si>
    <t>AM-ER</t>
  </si>
  <si>
    <t>Yerevan</t>
  </si>
  <si>
    <t>UDSG</t>
  </si>
  <si>
    <t>Gyumri Shirak Airport</t>
  </si>
  <si>
    <t>AM-SH</t>
  </si>
  <si>
    <t>Gyumri</t>
  </si>
  <si>
    <t>LWN</t>
  </si>
  <si>
    <t>43.859298706100006, 40.7504005432</t>
  </si>
  <si>
    <t>UDYZ</t>
  </si>
  <si>
    <t>Zvartnots International Airport</t>
  </si>
  <si>
    <t>EVN</t>
  </si>
  <si>
    <t>44.3959007263, 40.1473007202</t>
  </si>
  <si>
    <t>UEBB</t>
  </si>
  <si>
    <t>Batagay Airport</t>
  </si>
  <si>
    <t>Batagay</t>
  </si>
  <si>
    <t>BQJ</t>
  </si>
  <si>
    <t>134.69500732422, 67.648002624512</t>
  </si>
  <si>
    <t>UEBS</t>
  </si>
  <si>
    <t>Sakkyryr Airport</t>
  </si>
  <si>
    <t>Batagay-Alyta</t>
  </si>
  <si>
    <t>SUK</t>
  </si>
  <si>
    <t>130.394, 67.792</t>
  </si>
  <si>
    <t>UEBT</t>
  </si>
  <si>
    <t>Ust-Kuyga Airport</t>
  </si>
  <si>
    <t>Ust-Kuyga</t>
  </si>
  <si>
    <t>UKG</t>
  </si>
  <si>
    <t>135.645004, 70.011002</t>
  </si>
  <si>
    <t>UECT</t>
  </si>
  <si>
    <t>Talakan Airport</t>
  </si>
  <si>
    <t>Talakan Oil Field</t>
  </si>
  <si>
    <t>111.044444, 59.876389</t>
  </si>
  <si>
    <t>UEEA</t>
  </si>
  <si>
    <t>Aldan Airport</t>
  </si>
  <si>
    <t>Aldan</t>
  </si>
  <si>
    <t>125.40899658203125, 58.60279846191406</t>
  </si>
  <si>
    <t>UEEE</t>
  </si>
  <si>
    <t>Yakutsk Airport</t>
  </si>
  <si>
    <t>Yakutsk</t>
  </si>
  <si>
    <t>YKS</t>
  </si>
  <si>
    <t>129.77099609375, 62.093299865722656</t>
  </si>
  <si>
    <t>UELL</t>
  </si>
  <si>
    <t>Chulman Airport</t>
  </si>
  <si>
    <t>Neryungri</t>
  </si>
  <si>
    <t>NER</t>
  </si>
  <si>
    <t>124.91400146484, 56.913898468018</t>
  </si>
  <si>
    <t>UEMA</t>
  </si>
  <si>
    <t>Khonuu</t>
  </si>
  <si>
    <t>143.261551, 66.450861</t>
  </si>
  <si>
    <t>UEMM</t>
  </si>
  <si>
    <t>Magan Airport</t>
  </si>
  <si>
    <t>Magan</t>
  </si>
  <si>
    <t>GYG</t>
  </si>
  <si>
    <t>129.545288, 62.103484</t>
  </si>
  <si>
    <t>UEMO</t>
  </si>
  <si>
    <t>Olyokminsk Airport</t>
  </si>
  <si>
    <t>Olyokminsk</t>
  </si>
  <si>
    <t>120.471001, 60.397499</t>
  </si>
  <si>
    <t>UEMT</t>
  </si>
  <si>
    <t>Ust-Nera Airport</t>
  </si>
  <si>
    <t>Ust-Nera</t>
  </si>
  <si>
    <t>USR</t>
  </si>
  <si>
    <t>143.11500549316, 64.550003051758</t>
  </si>
  <si>
    <t>UEMU</t>
  </si>
  <si>
    <t>Ust-Maya Airport</t>
  </si>
  <si>
    <t>Ust-Maya</t>
  </si>
  <si>
    <t>UMS</t>
  </si>
  <si>
    <t>134.43499755859, 60.356998443604</t>
  </si>
  <si>
    <t>UENI</t>
  </si>
  <si>
    <t>Verkhnevilyuisk Airport</t>
  </si>
  <si>
    <t>Verkhnevilyuisk</t>
  </si>
  <si>
    <t>VHV</t>
  </si>
  <si>
    <t>120.26916503906, 63.458057403564</t>
  </si>
  <si>
    <t>UENN</t>
  </si>
  <si>
    <t>Nyurba Airport</t>
  </si>
  <si>
    <t>Nyurba</t>
  </si>
  <si>
    <t>NYR</t>
  </si>
  <si>
    <t>118.336998, 63.294998</t>
  </si>
  <si>
    <t>UENS</t>
  </si>
  <si>
    <t>Suntar Airport</t>
  </si>
  <si>
    <t>Suntar</t>
  </si>
  <si>
    <t>SUY</t>
  </si>
  <si>
    <t>117.63500213623, 62.185001373291</t>
  </si>
  <si>
    <t>UENW</t>
  </si>
  <si>
    <t>Vilyuisk Airport</t>
  </si>
  <si>
    <t>Vilyuisk</t>
  </si>
  <si>
    <t>VYI</t>
  </si>
  <si>
    <t>121.69333648682, 63.75666809082</t>
  </si>
  <si>
    <t>UERL</t>
  </si>
  <si>
    <t>Lensk Airport</t>
  </si>
  <si>
    <t>Lensk</t>
  </si>
  <si>
    <t>ULK</t>
  </si>
  <si>
    <t>114.825996399, 60.7206001282</t>
  </si>
  <si>
    <t>UERO</t>
  </si>
  <si>
    <t>Olenyok Airport</t>
  </si>
  <si>
    <t>Olenyok</t>
  </si>
  <si>
    <t>ONK</t>
  </si>
  <si>
    <t>112.480003, 68.514999</t>
  </si>
  <si>
    <t>UERP</t>
  </si>
  <si>
    <t>Polyarny Airport</t>
  </si>
  <si>
    <t>Yakutia</t>
  </si>
  <si>
    <t>PYJ</t>
  </si>
  <si>
    <t>112.029998779, 66.4003982544</t>
  </si>
  <si>
    <t>UERR</t>
  </si>
  <si>
    <t>Mirny Airport</t>
  </si>
  <si>
    <t>Mirny</t>
  </si>
  <si>
    <t>114.03900146484375, 62.534698486328125</t>
  </si>
  <si>
    <t>UERS</t>
  </si>
  <si>
    <t>Saskylakh Airport</t>
  </si>
  <si>
    <t>Saskylakh</t>
  </si>
  <si>
    <t>SYS</t>
  </si>
  <si>
    <t>114.08000183105, 71.92790222168</t>
  </si>
  <si>
    <t>UESG</t>
  </si>
  <si>
    <t>Belaya Gora Airport</t>
  </si>
  <si>
    <t>Belaya Gora</t>
  </si>
  <si>
    <t>146.231506, 68.556602</t>
  </si>
  <si>
    <t>UESK</t>
  </si>
  <si>
    <t>Srednekolymsk Airport</t>
  </si>
  <si>
    <t>Srednekolymsk</t>
  </si>
  <si>
    <t>SEK</t>
  </si>
  <si>
    <t>153.7364, 67.4805</t>
  </si>
  <si>
    <t>UESO</t>
  </si>
  <si>
    <t>Chokurdakh Airport</t>
  </si>
  <si>
    <t>Chokurdah</t>
  </si>
  <si>
    <t>CKH</t>
  </si>
  <si>
    <t>147.90199279785156, 70.62310028076172</t>
  </si>
  <si>
    <t>UESS</t>
  </si>
  <si>
    <t>Cherskiy Airport</t>
  </si>
  <si>
    <t>Cherskiy</t>
  </si>
  <si>
    <t>CYX</t>
  </si>
  <si>
    <t>161.33799743652344, 68.7406005859375</t>
  </si>
  <si>
    <t>UEST</t>
  </si>
  <si>
    <t>Tiksi Airport</t>
  </si>
  <si>
    <t>IKS</t>
  </si>
  <si>
    <t>128.90299987793, 71.697700500488</t>
  </si>
  <si>
    <t>UESU</t>
  </si>
  <si>
    <t>Zyryanka Airport</t>
  </si>
  <si>
    <t>ZKP</t>
  </si>
  <si>
    <t>150.8889, 65.7485</t>
  </si>
  <si>
    <t>UG-0002</t>
  </si>
  <si>
    <t>Savannah Airstrip</t>
  </si>
  <si>
    <t>Kihihi</t>
  </si>
  <si>
    <t>KHX</t>
  </si>
  <si>
    <t>29.6997, -0.7165</t>
  </si>
  <si>
    <t>UG-OYG</t>
  </si>
  <si>
    <t>Moyo Airport</t>
  </si>
  <si>
    <t>Moyo</t>
  </si>
  <si>
    <t>HUMY</t>
  </si>
  <si>
    <t>OYG</t>
  </si>
  <si>
    <t>31.762762069702, 3.6444001197815</t>
  </si>
  <si>
    <t>Tbilisi</t>
  </si>
  <si>
    <t>GE-TB</t>
  </si>
  <si>
    <t>GE-IM</t>
  </si>
  <si>
    <t>Kutaisi</t>
  </si>
  <si>
    <t>UGB</t>
  </si>
  <si>
    <t>Ugashik Bay Airport</t>
  </si>
  <si>
    <t>-157.740005493, 57.4253997803</t>
  </si>
  <si>
    <t>UGKO</t>
  </si>
  <si>
    <t>Kopitnari Airport</t>
  </si>
  <si>
    <t>KUT</t>
  </si>
  <si>
    <t>42.4826011658, 42.176700592</t>
  </si>
  <si>
    <t>UGSB</t>
  </si>
  <si>
    <t>Batumi International Airport</t>
  </si>
  <si>
    <t>Batumi</t>
  </si>
  <si>
    <t>BUS</t>
  </si>
  <si>
    <t>41.5997009277, 41.6102981567</t>
  </si>
  <si>
    <t>UGSS</t>
  </si>
  <si>
    <t>Sukhumi Dranda Airport</t>
  </si>
  <si>
    <t>Sukhumi</t>
  </si>
  <si>
    <t>41.128101348899996, 42.8582000732</t>
  </si>
  <si>
    <t>UGTB</t>
  </si>
  <si>
    <t>Tbilisi International Airport</t>
  </si>
  <si>
    <t>TBS</t>
  </si>
  <si>
    <t>44.95470047, 41.6692008972</t>
  </si>
  <si>
    <t>Anadyr</t>
  </si>
  <si>
    <t>UHBB</t>
  </si>
  <si>
    <t>Ignatyevo Airport</t>
  </si>
  <si>
    <t>Blagoveschensk</t>
  </si>
  <si>
    <t>BQS</t>
  </si>
  <si>
    <t>127.41200256347656, 50.42539978027344</t>
  </si>
  <si>
    <t>UHBI</t>
  </si>
  <si>
    <t>Magdagachi Airport</t>
  </si>
  <si>
    <t>Magdagachi</t>
  </si>
  <si>
    <t>GDG</t>
  </si>
  <si>
    <t>125.794998, 53.473301</t>
  </si>
  <si>
    <t>UHBW</t>
  </si>
  <si>
    <t>Tynda Airport</t>
  </si>
  <si>
    <t>Tynda</t>
  </si>
  <si>
    <t>TYD</t>
  </si>
  <si>
    <t>124.778999, 55.284199</t>
  </si>
  <si>
    <t>UHHH</t>
  </si>
  <si>
    <t>Khabarovsk-Novy Airport</t>
  </si>
  <si>
    <t>Khabarovsk</t>
  </si>
  <si>
    <t>KHV</t>
  </si>
  <si>
    <t>135.18800354004, 48.52799987793</t>
  </si>
  <si>
    <t>Sovetskaya Gavan</t>
  </si>
  <si>
    <t>UHKK</t>
  </si>
  <si>
    <t>Komsomolsk-on-Amur Airport</t>
  </si>
  <si>
    <t>Komsomolsk-on-Amur</t>
  </si>
  <si>
    <t>KXK</t>
  </si>
  <si>
    <t>136.9340057373047, 50.409000396728516</t>
  </si>
  <si>
    <t>UHKM</t>
  </si>
  <si>
    <t>Maygatka Airport.</t>
  </si>
  <si>
    <t>140.033996582, 48.926998138399995</t>
  </si>
  <si>
    <t>UHMA</t>
  </si>
  <si>
    <t>Ugolny Airport</t>
  </si>
  <si>
    <t>177.740997, 64.734902</t>
  </si>
  <si>
    <t>UHMD</t>
  </si>
  <si>
    <t>Provideniya Bay Airport</t>
  </si>
  <si>
    <t>Chukotka</t>
  </si>
  <si>
    <t>PVS</t>
  </si>
  <si>
    <t>-173.2429962158203, 64.37809753417969</t>
  </si>
  <si>
    <t>UHMK</t>
  </si>
  <si>
    <t>Keperveem Airport</t>
  </si>
  <si>
    <t>Keperveem</t>
  </si>
  <si>
    <t>KPW</t>
  </si>
  <si>
    <t>166.139999, 67.845001</t>
  </si>
  <si>
    <t>UHMM</t>
  </si>
  <si>
    <t>Sokol Airport</t>
  </si>
  <si>
    <t>Magadan</t>
  </si>
  <si>
    <t>GDX</t>
  </si>
  <si>
    <t>150.72000122070312, 59.9109992980957</t>
  </si>
  <si>
    <t>UHMO</t>
  </si>
  <si>
    <t>Markovo Airport</t>
  </si>
  <si>
    <t>Markovo</t>
  </si>
  <si>
    <t>KVM</t>
  </si>
  <si>
    <t>170.417007, 64.667</t>
  </si>
  <si>
    <t>UHMP</t>
  </si>
  <si>
    <t>Pevek Airport</t>
  </si>
  <si>
    <t>PWE</t>
  </si>
  <si>
    <t>170.59700012207, 69.783302307129</t>
  </si>
  <si>
    <t>UHNB</t>
  </si>
  <si>
    <t>Bogorodskoye Airport</t>
  </si>
  <si>
    <t>Bogorodskoye</t>
  </si>
  <si>
    <t>BQG</t>
  </si>
  <si>
    <t>140.448, 52.38</t>
  </si>
  <si>
    <t>UHNN</t>
  </si>
  <si>
    <t>Nikolayevsk-na-Amure Airport</t>
  </si>
  <si>
    <t>NLI</t>
  </si>
  <si>
    <t>140.649994, 53.154999</t>
  </si>
  <si>
    <t>UHOO</t>
  </si>
  <si>
    <t>Okhotsk Airport</t>
  </si>
  <si>
    <t>Okhotsk</t>
  </si>
  <si>
    <t>OHO</t>
  </si>
  <si>
    <t>143.05650329589844, 59.410064697265625</t>
  </si>
  <si>
    <t>UHPP</t>
  </si>
  <si>
    <t>Yelizovo Airport</t>
  </si>
  <si>
    <t>Petropavlovsk-Kamchatsky</t>
  </si>
  <si>
    <t>PKC</t>
  </si>
  <si>
    <t>158.45399475097656, 53.16790008544922</t>
  </si>
  <si>
    <t>UHSB</t>
  </si>
  <si>
    <t>Burevestnik Airport</t>
  </si>
  <si>
    <t>Iturup Island</t>
  </si>
  <si>
    <t>BVV</t>
  </si>
  <si>
    <t>147.621994, 44.919998</t>
  </si>
  <si>
    <t>UHSH</t>
  </si>
  <si>
    <t>Okha Airport</t>
  </si>
  <si>
    <t>Okha</t>
  </si>
  <si>
    <t>OHH</t>
  </si>
  <si>
    <t>142.88999939, 53.5200004578</t>
  </si>
  <si>
    <t>UHSI</t>
  </si>
  <si>
    <t>Iturup Airport</t>
  </si>
  <si>
    <t>Kurilsk</t>
  </si>
  <si>
    <t>147.95549, 45.256389</t>
  </si>
  <si>
    <t>UHSK</t>
  </si>
  <si>
    <t>Shakhtyorsk Airport</t>
  </si>
  <si>
    <t>Shakhtersk</t>
  </si>
  <si>
    <t>142.082993, 49.1903</t>
  </si>
  <si>
    <t>UHSM</t>
  </si>
  <si>
    <t>Mendeleyevo Airport</t>
  </si>
  <si>
    <t>Kunashir Island</t>
  </si>
  <si>
    <t>145.682998657, 43.9584007263</t>
  </si>
  <si>
    <t>UHSO</t>
  </si>
  <si>
    <t>Zonalnoye Airport</t>
  </si>
  <si>
    <t>Tymovskoye</t>
  </si>
  <si>
    <t>ZZO</t>
  </si>
  <si>
    <t>142.761001587, 50.6692008972</t>
  </si>
  <si>
    <t>UHSS</t>
  </si>
  <si>
    <t>Yuzhno-Sakhalinsk Airport</t>
  </si>
  <si>
    <t>Yuzhno-Sakhalinsk</t>
  </si>
  <si>
    <t>UUS</t>
  </si>
  <si>
    <t>142.71800231933594, 46.88869857788086</t>
  </si>
  <si>
    <t>UHTG</t>
  </si>
  <si>
    <t>Amgu Airport</t>
  </si>
  <si>
    <t>Amgu</t>
  </si>
  <si>
    <t>AEM</t>
  </si>
  <si>
    <t>137.673568, 45.84126</t>
  </si>
  <si>
    <t>UHTQ</t>
  </si>
  <si>
    <t>Svetlaya Airport</t>
  </si>
  <si>
    <t>Svetlaya</t>
  </si>
  <si>
    <t>ETL</t>
  </si>
  <si>
    <t>138.321703, 46.541704</t>
  </si>
  <si>
    <t>UHWE</t>
  </si>
  <si>
    <t>Yedinka Airport</t>
  </si>
  <si>
    <t>Yedinka</t>
  </si>
  <si>
    <t>138.657357, 47.178201</t>
  </si>
  <si>
    <t>UHWK</t>
  </si>
  <si>
    <t>Kavalerovo Airport</t>
  </si>
  <si>
    <t>Kavalerovo</t>
  </si>
  <si>
    <t>KVR</t>
  </si>
  <si>
    <t>135.029, 44.2726</t>
  </si>
  <si>
    <t>UHWP</t>
  </si>
  <si>
    <t>Plastun Airport</t>
  </si>
  <si>
    <t>Plastun</t>
  </si>
  <si>
    <t>TLY</t>
  </si>
  <si>
    <t>136.29200744629, 44.814998626709</t>
  </si>
  <si>
    <t>UHWT</t>
  </si>
  <si>
    <t>Terney Airport</t>
  </si>
  <si>
    <t>Terney</t>
  </si>
  <si>
    <t>136.5912, 45.0825</t>
  </si>
  <si>
    <t>UHWW</t>
  </si>
  <si>
    <t>Vladivostok International Airport</t>
  </si>
  <si>
    <t>Vladivostok</t>
  </si>
  <si>
    <t>VVO</t>
  </si>
  <si>
    <t>132.1479949951172, 43.39899826049805</t>
  </si>
  <si>
    <t>UIAA</t>
  </si>
  <si>
    <t>Chita-Kadala Airport</t>
  </si>
  <si>
    <t>113.306, 52.026299</t>
  </si>
  <si>
    <t>UIBB</t>
  </si>
  <si>
    <t>Bratsk Airport</t>
  </si>
  <si>
    <t>Bratsk</t>
  </si>
  <si>
    <t>BTK</t>
  </si>
  <si>
    <t>101.697998046875, 56.370601654052734</t>
  </si>
  <si>
    <t>UIBS</t>
  </si>
  <si>
    <t>Ust-Ilimsk Airport</t>
  </si>
  <si>
    <t>Ust-Ilimsk</t>
  </si>
  <si>
    <t>UIK</t>
  </si>
  <si>
    <t>102.56500244140625, 58.13610076904297</t>
  </si>
  <si>
    <t>UIII</t>
  </si>
  <si>
    <t>Irkutsk Airport</t>
  </si>
  <si>
    <t>IKT</t>
  </si>
  <si>
    <t>104.38899993896, 52.268001556396</t>
  </si>
  <si>
    <t>UIKB</t>
  </si>
  <si>
    <t>Bodaybo Airport</t>
  </si>
  <si>
    <t>Bodaybo</t>
  </si>
  <si>
    <t>114.242996216, 57.866100311299995</t>
  </si>
  <si>
    <t>UIKE</t>
  </si>
  <si>
    <t>Yerbogachen Airport</t>
  </si>
  <si>
    <t>Erbogachen</t>
  </si>
  <si>
    <t>ERG</t>
  </si>
  <si>
    <t>108.029998779, 61.2750015259</t>
  </si>
  <si>
    <t>UIKK</t>
  </si>
  <si>
    <t>Kirensk Airport</t>
  </si>
  <si>
    <t>Kirensk</t>
  </si>
  <si>
    <t>KCK</t>
  </si>
  <si>
    <t>108.064, 57.773</t>
  </si>
  <si>
    <t>UITT</t>
  </si>
  <si>
    <t>Ust-Kut Airport</t>
  </si>
  <si>
    <t>Ust-Kut</t>
  </si>
  <si>
    <t>UKX</t>
  </si>
  <si>
    <t>105.7300033569336, 56.8567008972168</t>
  </si>
  <si>
    <t>UIUU</t>
  </si>
  <si>
    <t>Ulan-Ude Airport (Mukhino)</t>
  </si>
  <si>
    <t>UUD</t>
  </si>
  <si>
    <t>107.43800354003906, 51.80780029296875</t>
  </si>
  <si>
    <t>UJAP</t>
  </si>
  <si>
    <t>Ujae Atoll Airport</t>
  </si>
  <si>
    <t>MH-UJA</t>
  </si>
  <si>
    <t>Ujae Atoll</t>
  </si>
  <si>
    <t>UJE</t>
  </si>
  <si>
    <t>165.761993408, 8.92805957794</t>
  </si>
  <si>
    <t>UJN</t>
  </si>
  <si>
    <t>Uljin Airport</t>
  </si>
  <si>
    <t>Bongsan-ri, Uljin</t>
  </si>
  <si>
    <t>RKTL</t>
  </si>
  <si>
    <t>129.461861, 36.777049</t>
  </si>
  <si>
    <t>UKBB</t>
  </si>
  <si>
    <t>Boryspil International Airport</t>
  </si>
  <si>
    <t>KBP</t>
  </si>
  <si>
    <t>30.894699096679688, 50.345001220703125</t>
  </si>
  <si>
    <t>UKCC</t>
  </si>
  <si>
    <t>Donetsk International Airport</t>
  </si>
  <si>
    <t>Donetsk</t>
  </si>
  <si>
    <t>DOK</t>
  </si>
  <si>
    <t>37.7397, 48.073601</t>
  </si>
  <si>
    <t>UKCK</t>
  </si>
  <si>
    <t>Kramatorsk Airport</t>
  </si>
  <si>
    <t>Kramatorsk</t>
  </si>
  <si>
    <t>KRQ</t>
  </si>
  <si>
    <t>37.62889862060547, 48.70560073852539</t>
  </si>
  <si>
    <t>UKCM</t>
  </si>
  <si>
    <t>Mariupol International Airport</t>
  </si>
  <si>
    <t>Mariupol</t>
  </si>
  <si>
    <t>MPW</t>
  </si>
  <si>
    <t>37.44960021972656, 47.07609939575195</t>
  </si>
  <si>
    <t>UKCS</t>
  </si>
  <si>
    <t>Sievierodonetsk Airport</t>
  </si>
  <si>
    <t>Sievierodonetsk</t>
  </si>
  <si>
    <t>SEV</t>
  </si>
  <si>
    <t>38.541669845600005, 48.9003301015</t>
  </si>
  <si>
    <t>UKCW</t>
  </si>
  <si>
    <t>Luhansk International Airport</t>
  </si>
  <si>
    <t>VSG</t>
  </si>
  <si>
    <t>39.3740997314, 48.4174003601</t>
  </si>
  <si>
    <t>UKDB</t>
  </si>
  <si>
    <t>Berdyansk Airport</t>
  </si>
  <si>
    <t>Berdyansk</t>
  </si>
  <si>
    <t>ERD</t>
  </si>
  <si>
    <t>36.758099, 46.814999</t>
  </si>
  <si>
    <t>UKDD</t>
  </si>
  <si>
    <t>Dnipropetrovsk International Airport</t>
  </si>
  <si>
    <t>DNK</t>
  </si>
  <si>
    <t>35.10060119628906, 48.357200622558594</t>
  </si>
  <si>
    <t>UKDE</t>
  </si>
  <si>
    <t>Zaporizhzhia International Airport</t>
  </si>
  <si>
    <t>OZH</t>
  </si>
  <si>
    <t>35.31570053100586, 47.867000579833984</t>
  </si>
  <si>
    <t>UKDR</t>
  </si>
  <si>
    <t>Kryvyi Rih International Airport</t>
  </si>
  <si>
    <t>KWG</t>
  </si>
  <si>
    <t>33.209999084472656, 48.04330062866211</t>
  </si>
  <si>
    <t>UKFB</t>
  </si>
  <si>
    <t>Belbek Airport</t>
  </si>
  <si>
    <t>UKS</t>
  </si>
  <si>
    <t>33.570999145500004, 44.688999176</t>
  </si>
  <si>
    <t>UKFF</t>
  </si>
  <si>
    <t>Simferopol International Airport</t>
  </si>
  <si>
    <t>Simferopol</t>
  </si>
  <si>
    <t>SIP</t>
  </si>
  <si>
    <t>URFF</t>
  </si>
  <si>
    <t>33.975101, 45.0522</t>
  </si>
  <si>
    <t>UKFK</t>
  </si>
  <si>
    <t>Kerch Airport</t>
  </si>
  <si>
    <t>Kerch</t>
  </si>
  <si>
    <t>KHC</t>
  </si>
  <si>
    <t>36.40140151977539, 45.372501373291016</t>
  </si>
  <si>
    <t>UKH</t>
  </si>
  <si>
    <t>Mukhaizna Airport</t>
  </si>
  <si>
    <t>Mukhaizna Oil Field</t>
  </si>
  <si>
    <t>56.4013888889, 19.3863888889</t>
  </si>
  <si>
    <t>Kharkiv</t>
  </si>
  <si>
    <t>UKHH</t>
  </si>
  <si>
    <t>Kharkiv International Airport</t>
  </si>
  <si>
    <t>HRK</t>
  </si>
  <si>
    <t>36.290000915527344, 49.924800872802734</t>
  </si>
  <si>
    <t>UKHP</t>
  </si>
  <si>
    <t>Suprunovka Airport</t>
  </si>
  <si>
    <t>PLV</t>
  </si>
  <si>
    <t>34.39720153808594, 49.568599700927734</t>
  </si>
  <si>
    <t>UKHS</t>
  </si>
  <si>
    <t>Sumy Airport</t>
  </si>
  <si>
    <t>Sumy</t>
  </si>
  <si>
    <t>UMY</t>
  </si>
  <si>
    <t>34.76250076293945, 50.858299255371094</t>
  </si>
  <si>
    <t>UKKE</t>
  </si>
  <si>
    <t>Cherkasy International Airport</t>
  </si>
  <si>
    <t>Cherkasy</t>
  </si>
  <si>
    <t>31.99530029296875, 49.41559982299805</t>
  </si>
  <si>
    <t>UKKG</t>
  </si>
  <si>
    <t>Kirovograd Airport</t>
  </si>
  <si>
    <t>Kirovograd</t>
  </si>
  <si>
    <t>32.28499984741211, 48.54280090332031</t>
  </si>
  <si>
    <t>UKKK</t>
  </si>
  <si>
    <t>Kiev Zhuliany International Airport</t>
  </si>
  <si>
    <t>IEV</t>
  </si>
  <si>
    <t>30.45194, 50.40194</t>
  </si>
  <si>
    <t>UKKM</t>
  </si>
  <si>
    <t>Gostomel Airport</t>
  </si>
  <si>
    <t>GML</t>
  </si>
  <si>
    <t>30.1919002532959, 50.60350036621094</t>
  </si>
  <si>
    <t>UKKV</t>
  </si>
  <si>
    <t>Zhytomyr Airport</t>
  </si>
  <si>
    <t>ZTR</t>
  </si>
  <si>
    <t>28.738611, 50.270556</t>
  </si>
  <si>
    <t>UKLC</t>
  </si>
  <si>
    <t>Lutsk Airport</t>
  </si>
  <si>
    <t>UCK</t>
  </si>
  <si>
    <t>25.487165, 50.678404</t>
  </si>
  <si>
    <t>UKLH</t>
  </si>
  <si>
    <t>Khmelnytskyi Airport</t>
  </si>
  <si>
    <t>Khmelnytskyi</t>
  </si>
  <si>
    <t>HMJ</t>
  </si>
  <si>
    <t>26.933399, 49.359699</t>
  </si>
  <si>
    <t>UKLI</t>
  </si>
  <si>
    <t>Ivano-Frankivsk International Airport</t>
  </si>
  <si>
    <t>Ivano-Frankivsk</t>
  </si>
  <si>
    <t>IFO</t>
  </si>
  <si>
    <t>24.686100006103516, 48.88420104980469</t>
  </si>
  <si>
    <t>UKLL</t>
  </si>
  <si>
    <t>Lviv International Airport</t>
  </si>
  <si>
    <t>Lviv</t>
  </si>
  <si>
    <t>LWO</t>
  </si>
  <si>
    <t>23.956100463867188, 49.8125</t>
  </si>
  <si>
    <t>UKLN</t>
  </si>
  <si>
    <t>Chernivtsi International Airport</t>
  </si>
  <si>
    <t>Chernivtsi</t>
  </si>
  <si>
    <t>25.98080062866211, 48.259300231933594</t>
  </si>
  <si>
    <t>UKLR</t>
  </si>
  <si>
    <t>Rivne International Airport</t>
  </si>
  <si>
    <t>Rivne</t>
  </si>
  <si>
    <t>26.141599655151367, 50.60710144042969</t>
  </si>
  <si>
    <t>UKLU</t>
  </si>
  <si>
    <t>Uzhhorod International Airport</t>
  </si>
  <si>
    <t>Uzhhorod</t>
  </si>
  <si>
    <t>UDJ</t>
  </si>
  <si>
    <t>22.263399124145508, 48.634300231933594</t>
  </si>
  <si>
    <t>UKOH</t>
  </si>
  <si>
    <t>Kherson International Airport</t>
  </si>
  <si>
    <t>Kherson</t>
  </si>
  <si>
    <t>KHE</t>
  </si>
  <si>
    <t>32.506401, 46.6758</t>
  </si>
  <si>
    <t>UKON</t>
  </si>
  <si>
    <t>Mykolaiv International Airport</t>
  </si>
  <si>
    <t>Nikolayev</t>
  </si>
  <si>
    <t>NLV</t>
  </si>
  <si>
    <t>31.9197998046875, 47.057899475097656</t>
  </si>
  <si>
    <t>UKOO</t>
  </si>
  <si>
    <t>Odessa International Airport</t>
  </si>
  <si>
    <t>ODS</t>
  </si>
  <si>
    <t>30.67650032043457, 46.42679977416992</t>
  </si>
  <si>
    <t>UKRR</t>
  </si>
  <si>
    <t>Chernihiv Shestovitsa Airport</t>
  </si>
  <si>
    <t>Chernigow</t>
  </si>
  <si>
    <t>UKKL</t>
  </si>
  <si>
    <t>31.1583003998, 51.4021987915</t>
  </si>
  <si>
    <t>UKWW</t>
  </si>
  <si>
    <t>Vinnytsia/Gavyryshivka Airport</t>
  </si>
  <si>
    <t>Vinnitsa</t>
  </si>
  <si>
    <t>VIN</t>
  </si>
  <si>
    <t>28.613778, 49.242531</t>
  </si>
  <si>
    <t>ULAA</t>
  </si>
  <si>
    <t>Talagi Airport</t>
  </si>
  <si>
    <t>Archangelsk</t>
  </si>
  <si>
    <t>ARH</t>
  </si>
  <si>
    <t>40.71670150756836, 64.60030364990234</t>
  </si>
  <si>
    <t>ULAL</t>
  </si>
  <si>
    <t>Leshukonskoye Airport</t>
  </si>
  <si>
    <t>Leshukonskoye</t>
  </si>
  <si>
    <t>45.7229995728, 64.8960037231</t>
  </si>
  <si>
    <t>ULAM</t>
  </si>
  <si>
    <t>Naryan Mar Airport</t>
  </si>
  <si>
    <t>Naryan Mar</t>
  </si>
  <si>
    <t>NNM</t>
  </si>
  <si>
    <t>53.12189865112305, 67.63999938964844</t>
  </si>
  <si>
    <t>ULAS</t>
  </si>
  <si>
    <t>Solovki Airport</t>
  </si>
  <si>
    <t>Solovetsky Islands</t>
  </si>
  <si>
    <t>CSH</t>
  </si>
  <si>
    <t>35.7333335876, 65.0299987793</t>
  </si>
  <si>
    <t>ULBC</t>
  </si>
  <si>
    <t>Cherepovets Airport</t>
  </si>
  <si>
    <t>Cherepovets</t>
  </si>
  <si>
    <t>ULWC</t>
  </si>
  <si>
    <t>38.015800476100004, 59.273601532</t>
  </si>
  <si>
    <t>ULDD</t>
  </si>
  <si>
    <t>Amderma Airport</t>
  </si>
  <si>
    <t>Amderma</t>
  </si>
  <si>
    <t>61.556400299072266, 69.76329803466797</t>
  </si>
  <si>
    <t>ULDW</t>
  </si>
  <si>
    <t>Varandey Airport</t>
  </si>
  <si>
    <t>Varandey</t>
  </si>
  <si>
    <t>VRI</t>
  </si>
  <si>
    <t>58.201401, 68.848503</t>
  </si>
  <si>
    <t>ULH</t>
  </si>
  <si>
    <t>Majeed Bin Abdulaziz Airport</t>
  </si>
  <si>
    <t>Al Ula</t>
  </si>
  <si>
    <t>OEAO</t>
  </si>
  <si>
    <t>38.1288888889, 26.48</t>
  </si>
  <si>
    <t>ULKK</t>
  </si>
  <si>
    <t>Kotlas Airport</t>
  </si>
  <si>
    <t>Kotlas</t>
  </si>
  <si>
    <t>KSZ</t>
  </si>
  <si>
    <t>46.6974983215332, 61.235801696777344</t>
  </si>
  <si>
    <t>ULLI</t>
  </si>
  <si>
    <t>Pulkovo Airport</t>
  </si>
  <si>
    <t>LED</t>
  </si>
  <si>
    <t>30.262500762939453, 59.80030059814453</t>
  </si>
  <si>
    <t>ULMK</t>
  </si>
  <si>
    <t>Kirovsk-Apatity Airport</t>
  </si>
  <si>
    <t>Apatity</t>
  </si>
  <si>
    <t>KVK</t>
  </si>
  <si>
    <t>33.58829879760742, 67.46330261230469</t>
  </si>
  <si>
    <t>ULMM</t>
  </si>
  <si>
    <t>Murmansk Airport</t>
  </si>
  <si>
    <t>32.75080108642578, 68.78170013427734</t>
  </si>
  <si>
    <t>ULNN</t>
  </si>
  <si>
    <t>Novgorod Airport</t>
  </si>
  <si>
    <t>Velikiy Novgorod</t>
  </si>
  <si>
    <t>31.24169921875, 58.49330139160156</t>
  </si>
  <si>
    <t>ULOL</t>
  </si>
  <si>
    <t>Velikiye Luki Airport</t>
  </si>
  <si>
    <t>Velikiye Luki</t>
  </si>
  <si>
    <t>30.60810089111328, 56.381099700927734</t>
  </si>
  <si>
    <t>ULOO</t>
  </si>
  <si>
    <t>Pskov Airport</t>
  </si>
  <si>
    <t>28.395599365234375, 57.78390121459961</t>
  </si>
  <si>
    <t>ULPB</t>
  </si>
  <si>
    <t>Petrozavodsk Airport</t>
  </si>
  <si>
    <t>Petrozavodsk</t>
  </si>
  <si>
    <t>PES</t>
  </si>
  <si>
    <t>34.154701232910156, 61.88520050048828</t>
  </si>
  <si>
    <t>ULSS</t>
  </si>
  <si>
    <t>Rzhevka Airport</t>
  </si>
  <si>
    <t>RVH</t>
  </si>
  <si>
    <t>30.585599899291992, 59.97999954223633</t>
  </si>
  <si>
    <t>ULWW</t>
  </si>
  <si>
    <t>Vologda Airport</t>
  </si>
  <si>
    <t>VGD</t>
  </si>
  <si>
    <t>39.944400787353516, 59.282501220703125</t>
  </si>
  <si>
    <t>UMBB</t>
  </si>
  <si>
    <t>Brest Airport</t>
  </si>
  <si>
    <t>BQT</t>
  </si>
  <si>
    <t>23.8981, 52.108299</t>
  </si>
  <si>
    <t>UMGG</t>
  </si>
  <si>
    <t>Gomel Airport</t>
  </si>
  <si>
    <t>GME</t>
  </si>
  <si>
    <t>31.016700744628906, 52.527000427246094</t>
  </si>
  <si>
    <t>UMII</t>
  </si>
  <si>
    <t>Vitebsk Vostochny Airport</t>
  </si>
  <si>
    <t>VTB</t>
  </si>
  <si>
    <t>30.349599838257, 55.126499176025</t>
  </si>
  <si>
    <t>UMKK</t>
  </si>
  <si>
    <t>Khrabrovo Airport</t>
  </si>
  <si>
    <t>KGD</t>
  </si>
  <si>
    <t>20.592599868774414, 54.88999938964844</t>
  </si>
  <si>
    <t>Minsk</t>
  </si>
  <si>
    <t>UMMG</t>
  </si>
  <si>
    <t>Hrodna Airport</t>
  </si>
  <si>
    <t>Hrodna</t>
  </si>
  <si>
    <t>24.053800582885742, 53.60200119018555</t>
  </si>
  <si>
    <t>UMMM</t>
  </si>
  <si>
    <t>Minsk 1 Airport</t>
  </si>
  <si>
    <t>27.5397, 53.864498</t>
  </si>
  <si>
    <t>UMMS</t>
  </si>
  <si>
    <t>Minsk National Airport</t>
  </si>
  <si>
    <t>MSQ</t>
  </si>
  <si>
    <t>28.030700683594, 53.882499694824</t>
  </si>
  <si>
    <t>UMOO</t>
  </si>
  <si>
    <t>Mogilev Airport</t>
  </si>
  <si>
    <t>Mogilev</t>
  </si>
  <si>
    <t>MVQ</t>
  </si>
  <si>
    <t>30.09510040283203, 53.954898834228516</t>
  </si>
  <si>
    <t>UNAA</t>
  </si>
  <si>
    <t>Abakan Airport</t>
  </si>
  <si>
    <t>RU-KK</t>
  </si>
  <si>
    <t>Abakan</t>
  </si>
  <si>
    <t>91.38500213623047, 53.7400016784668</t>
  </si>
  <si>
    <t>RU-AL</t>
  </si>
  <si>
    <t>UNBB</t>
  </si>
  <si>
    <t>Barnaul Airport</t>
  </si>
  <si>
    <t>83.53849792480469, 53.363800048828125</t>
  </si>
  <si>
    <t>UNBG</t>
  </si>
  <si>
    <t>Gorno-Altaysk Airport</t>
  </si>
  <si>
    <t>Gorno-Altaysk</t>
  </si>
  <si>
    <t>85.8332977295, 51.9667015076</t>
  </si>
  <si>
    <t>UNEE</t>
  </si>
  <si>
    <t>Kemerovo Airport</t>
  </si>
  <si>
    <t>KEJ</t>
  </si>
  <si>
    <t>86.1072006225586, 55.27009963989258</t>
  </si>
  <si>
    <t>UNII</t>
  </si>
  <si>
    <t>Yeniseysk Airport</t>
  </si>
  <si>
    <t>Yeniseysk</t>
  </si>
  <si>
    <t>EIE</t>
  </si>
  <si>
    <t>92.11250305175781, 58.47420120239258</t>
  </si>
  <si>
    <t>UNIP</t>
  </si>
  <si>
    <t>Podkamennaya Tunguska Airport</t>
  </si>
  <si>
    <t>TGP</t>
  </si>
  <si>
    <t>89.994003, 61.589699</t>
  </si>
  <si>
    <t>UNKL</t>
  </si>
  <si>
    <t>Yemelyanovo Airport</t>
  </si>
  <si>
    <t>KJA</t>
  </si>
  <si>
    <t>92.493301, 56.172901</t>
  </si>
  <si>
    <t>UNKS</t>
  </si>
  <si>
    <t>Achinsk Airport</t>
  </si>
  <si>
    <t>Achinsk</t>
  </si>
  <si>
    <t>90.57080078125, 56.2682991027832</t>
  </si>
  <si>
    <t>UNKY</t>
  </si>
  <si>
    <t>Kyzyl Airport</t>
  </si>
  <si>
    <t>RU-TY</t>
  </si>
  <si>
    <t>Kyzyl</t>
  </si>
  <si>
    <t>KYZ</t>
  </si>
  <si>
    <t>94.40059661865234, 51.66939926147461</t>
  </si>
  <si>
    <t>UNNT</t>
  </si>
  <si>
    <t>Tolmachevo Airport</t>
  </si>
  <si>
    <t>OVB</t>
  </si>
  <si>
    <t>82.650703430176, 55.012599945068</t>
  </si>
  <si>
    <t>UNOO</t>
  </si>
  <si>
    <t>Omsk Central Airport</t>
  </si>
  <si>
    <t>Omsk</t>
  </si>
  <si>
    <t>OMS</t>
  </si>
  <si>
    <t>73.31050109863281, 54.96699905395508</t>
  </si>
  <si>
    <t>Tara Airport</t>
  </si>
  <si>
    <t>UNSS</t>
  </si>
  <si>
    <t>Strezhevoy Airport</t>
  </si>
  <si>
    <t>Strezhevoy</t>
  </si>
  <si>
    <t>77.66000366210001, 60.709400177</t>
  </si>
  <si>
    <t>UNTT</t>
  </si>
  <si>
    <t>Bogashevo Airport</t>
  </si>
  <si>
    <t>Tomsk</t>
  </si>
  <si>
    <t>TOF</t>
  </si>
  <si>
    <t>85.208297729492, 56.380298614502</t>
  </si>
  <si>
    <t>UNWW</t>
  </si>
  <si>
    <t>Spichenkovo Airport</t>
  </si>
  <si>
    <t>Novokuznetsk</t>
  </si>
  <si>
    <t>NOZ</t>
  </si>
  <si>
    <t>86.877197, 53.811401</t>
  </si>
  <si>
    <t>UODD</t>
  </si>
  <si>
    <t>Dikson Airport</t>
  </si>
  <si>
    <t>Dikson</t>
  </si>
  <si>
    <t>DKS</t>
  </si>
  <si>
    <t>80.37966918945312, 73.51780700683594</t>
  </si>
  <si>
    <t>UOHH</t>
  </si>
  <si>
    <t>Khatanga Airport</t>
  </si>
  <si>
    <t>HTG</t>
  </si>
  <si>
    <t>102.49099731445312, 71.97810363769531</t>
  </si>
  <si>
    <t>UOII</t>
  </si>
  <si>
    <t>Igarka Airport</t>
  </si>
  <si>
    <t>Igarka</t>
  </si>
  <si>
    <t>86.62190246582031, 67.43720245361328</t>
  </si>
  <si>
    <t>UOOO</t>
  </si>
  <si>
    <t>Norilsk-Alykel Airport</t>
  </si>
  <si>
    <t>Norilsk</t>
  </si>
  <si>
    <t>NSK</t>
  </si>
  <si>
    <t>87.33219909667969, 69.31109619140625</t>
  </si>
  <si>
    <t>UOTT</t>
  </si>
  <si>
    <t>Turukhansk Airport</t>
  </si>
  <si>
    <t>Turukhansk</t>
  </si>
  <si>
    <t>THX</t>
  </si>
  <si>
    <t>87.9353027344, 65.797203064</t>
  </si>
  <si>
    <t>URB</t>
  </si>
  <si>
    <t>Urubupunga Airport</t>
  </si>
  <si>
    <t>-51.564800262451, -20.777099609375</t>
  </si>
  <si>
    <t>URKA</t>
  </si>
  <si>
    <t>Anapa Vityazevo Airport</t>
  </si>
  <si>
    <t>Anapa</t>
  </si>
  <si>
    <t>AAQ</t>
  </si>
  <si>
    <t>37.347301483154, 45.002101898193</t>
  </si>
  <si>
    <t>URKE</t>
  </si>
  <si>
    <t>Yeysk Airport</t>
  </si>
  <si>
    <t>Yeysk</t>
  </si>
  <si>
    <t>38.21, 46.68</t>
  </si>
  <si>
    <t>URKG</t>
  </si>
  <si>
    <t>Gelendzhik Airport</t>
  </si>
  <si>
    <t>GDZ</t>
  </si>
  <si>
    <t>38.0124807358, 44.5820926295</t>
  </si>
  <si>
    <t>URKK</t>
  </si>
  <si>
    <t>Krasnodar Pashkovsky International Airport</t>
  </si>
  <si>
    <t>39.170501708984, 45.034698486328</t>
  </si>
  <si>
    <t>URML</t>
  </si>
  <si>
    <t>Uytash Airport</t>
  </si>
  <si>
    <t>47.65230178833008, 42.81679916381836</t>
  </si>
  <si>
    <t>URMM</t>
  </si>
  <si>
    <t>Mineralnyye Vody Airport</t>
  </si>
  <si>
    <t>Mineralnyye Vody</t>
  </si>
  <si>
    <t>43.08190155029297, 44.225101470947266</t>
  </si>
  <si>
    <t>URMN</t>
  </si>
  <si>
    <t>Nalchik Airport</t>
  </si>
  <si>
    <t>Nalchik</t>
  </si>
  <si>
    <t>NAL</t>
  </si>
  <si>
    <t>43.636600494384766, 43.512901306152344</t>
  </si>
  <si>
    <t>URMO</t>
  </si>
  <si>
    <t>Beslan Airport</t>
  </si>
  <si>
    <t>Beslan</t>
  </si>
  <si>
    <t>OGZ</t>
  </si>
  <si>
    <t>44.6066017151, 43.2051010132</t>
  </si>
  <si>
    <t>URMS</t>
  </si>
  <si>
    <t>Magas Airport</t>
  </si>
  <si>
    <t>RU-IN</t>
  </si>
  <si>
    <t>Magas</t>
  </si>
  <si>
    <t>45.0125999451, 43.322299957300004</t>
  </si>
  <si>
    <t>URMT</t>
  </si>
  <si>
    <t>Stavropol Shpakovskoye Airport</t>
  </si>
  <si>
    <t>STW</t>
  </si>
  <si>
    <t>42.11280059814453, 45.10919952392578</t>
  </si>
  <si>
    <t>URRP</t>
  </si>
  <si>
    <t>Platov International Airport</t>
  </si>
  <si>
    <t>Rostov-on-Don</t>
  </si>
  <si>
    <t>ROV</t>
  </si>
  <si>
    <t>39.924722, 47.493888</t>
  </si>
  <si>
    <t>URRR</t>
  </si>
  <si>
    <t>Rostov-on-Don Airport</t>
  </si>
  <si>
    <t>RVI</t>
  </si>
  <si>
    <t>39.8181, 47.258203</t>
  </si>
  <si>
    <t>URRT</t>
  </si>
  <si>
    <t>Taganrog Yuzhny Airport</t>
  </si>
  <si>
    <t>TGK</t>
  </si>
  <si>
    <t>38.8491667, 47.1983333</t>
  </si>
  <si>
    <t>Volgodonsk Airport</t>
  </si>
  <si>
    <t>URRQ</t>
  </si>
  <si>
    <t>VLK</t>
  </si>
  <si>
    <t>42.0728, 47.682098</t>
  </si>
  <si>
    <t>URSS</t>
  </si>
  <si>
    <t>Sochi International Airport</t>
  </si>
  <si>
    <t>Sochi</t>
  </si>
  <si>
    <t>39.9566, 43.449902</t>
  </si>
  <si>
    <t>URWA</t>
  </si>
  <si>
    <t>Astrakhan Airport</t>
  </si>
  <si>
    <t>ASF</t>
  </si>
  <si>
    <t>48.0063018799, 46.2832984924</t>
  </si>
  <si>
    <t>URWI</t>
  </si>
  <si>
    <t>Elista Airport</t>
  </si>
  <si>
    <t>Elista</t>
  </si>
  <si>
    <t>ESL</t>
  </si>
  <si>
    <t>44.33089828491211, 46.3739013671875</t>
  </si>
  <si>
    <t>URWW</t>
  </si>
  <si>
    <t>Volgograd International Airport</t>
  </si>
  <si>
    <t>VOG</t>
  </si>
  <si>
    <t>44.34550094604492, 48.782501220703125</t>
  </si>
  <si>
    <t>US-0099</t>
  </si>
  <si>
    <t>Havasu Airpark</t>
  </si>
  <si>
    <t>-114.364114, 34.457279</t>
  </si>
  <si>
    <t>US-0133</t>
  </si>
  <si>
    <t>US-0370</t>
  </si>
  <si>
    <t>Cape Air Seaplanes on Boston Harbor Seaplane Base</t>
  </si>
  <si>
    <t>BNH</t>
  </si>
  <si>
    <t>-71.025832, 42.352502</t>
  </si>
  <si>
    <t>US-0571</t>
  </si>
  <si>
    <t>Williston Basin International Airport</t>
  </si>
  <si>
    <t>KXWA</t>
  </si>
  <si>
    <t>XWA</t>
  </si>
  <si>
    <t>-103.748797, 48.258387</t>
  </si>
  <si>
    <t>US-0F3</t>
  </si>
  <si>
    <t>Spirit Lake Municipal Airport</t>
  </si>
  <si>
    <t>RTL</t>
  </si>
  <si>
    <t>0F3</t>
  </si>
  <si>
    <t>-95.139198303223, 43.387500762939</t>
  </si>
  <si>
    <t>US-BPA</t>
  </si>
  <si>
    <t>Grumman Bethpage Airport</t>
  </si>
  <si>
    <t>BPA</t>
  </si>
  <si>
    <t>-73.4960021973, 40.749401092499994</t>
  </si>
  <si>
    <t>USCC</t>
  </si>
  <si>
    <t>Chelyabinsk Balandino Airport</t>
  </si>
  <si>
    <t>Chelyabinsk</t>
  </si>
  <si>
    <t>61.5033, 55.305801</t>
  </si>
  <si>
    <t>USCM</t>
  </si>
  <si>
    <t>Magnitogorsk International Airport</t>
  </si>
  <si>
    <t>Magnitogorsk</t>
  </si>
  <si>
    <t>MQF</t>
  </si>
  <si>
    <t>58.755699157714844, 53.39310073852539</t>
  </si>
  <si>
    <t>USDA</t>
  </si>
  <si>
    <t>Sabetta International Airport</t>
  </si>
  <si>
    <t>Sabetta</t>
  </si>
  <si>
    <t>72.052222, 71.219167</t>
  </si>
  <si>
    <t>USDD</t>
  </si>
  <si>
    <t>Salekhard Airport</t>
  </si>
  <si>
    <t>Salekhard</t>
  </si>
  <si>
    <t>66.61100006103516, 66.5907974243164</t>
  </si>
  <si>
    <t>USDK</t>
  </si>
  <si>
    <t>Mys Kamenny Airport</t>
  </si>
  <si>
    <t>Mys Kamennyi</t>
  </si>
  <si>
    <t>73.5670013428, 68.483001709</t>
  </si>
  <si>
    <t>USDP</t>
  </si>
  <si>
    <t>Krasnoselkup Airport</t>
  </si>
  <si>
    <t>Krasnoselkup</t>
  </si>
  <si>
    <t>KKQ</t>
  </si>
  <si>
    <t>82.455, 65.717</t>
  </si>
  <si>
    <t>USDS</t>
  </si>
  <si>
    <t>Tarko-Sale Airport</t>
  </si>
  <si>
    <t>Tarko-Sale</t>
  </si>
  <si>
    <t>77.81809997559999, 64.9308013916</t>
  </si>
  <si>
    <t>USDU</t>
  </si>
  <si>
    <t>Urengoy Airport</t>
  </si>
  <si>
    <t>Urengoy</t>
  </si>
  <si>
    <t>78.43699646, 65.9599990845</t>
  </si>
  <si>
    <t>USHB</t>
  </si>
  <si>
    <t>Berezovo Airport</t>
  </si>
  <si>
    <t>EZV</t>
  </si>
  <si>
    <t>65.03050231933594, 63.92100143432617</t>
  </si>
  <si>
    <t>USHH</t>
  </si>
  <si>
    <t>Khanty Mansiysk Airport</t>
  </si>
  <si>
    <t>Khanty-Mansiysk</t>
  </si>
  <si>
    <t>69.08609771728516, 61.028499603271484</t>
  </si>
  <si>
    <t>USHI</t>
  </si>
  <si>
    <t>Igrim Airport</t>
  </si>
  <si>
    <t>IRM</t>
  </si>
  <si>
    <t>64.4393005371, 63.1987991333</t>
  </si>
  <si>
    <t>USHN</t>
  </si>
  <si>
    <t>Nyagan Airport</t>
  </si>
  <si>
    <t>Nyagan</t>
  </si>
  <si>
    <t>65.614998, 62.110001</t>
  </si>
  <si>
    <t>USHS</t>
  </si>
  <si>
    <t>Sovetskiy Airport</t>
  </si>
  <si>
    <t>Sovetskiy</t>
  </si>
  <si>
    <t>63.60191345214844, 61.326622009277344</t>
  </si>
  <si>
    <t>USHU</t>
  </si>
  <si>
    <t>Uray Airport</t>
  </si>
  <si>
    <t>Uray</t>
  </si>
  <si>
    <t>URJ</t>
  </si>
  <si>
    <t>64.82669830322266, 60.10329818725586</t>
  </si>
  <si>
    <t>USHY</t>
  </si>
  <si>
    <t>Beloyarskiy Airport</t>
  </si>
  <si>
    <t>USHQ</t>
  </si>
  <si>
    <t>EYK</t>
  </si>
  <si>
    <t>66.698601, 63.686901</t>
  </si>
  <si>
    <t>USII</t>
  </si>
  <si>
    <t>Izhevsk Airport</t>
  </si>
  <si>
    <t>Izhevsk</t>
  </si>
  <si>
    <t>IJK</t>
  </si>
  <si>
    <t>53.45750045776367, 56.82809829711914</t>
  </si>
  <si>
    <t>USKK</t>
  </si>
  <si>
    <t>Pobedilovo Airport</t>
  </si>
  <si>
    <t>RU-KIR</t>
  </si>
  <si>
    <t>KVX</t>
  </si>
  <si>
    <t>49.348300933838, 58.503299713135</t>
  </si>
  <si>
    <t>USMM</t>
  </si>
  <si>
    <t>Nadym Airport</t>
  </si>
  <si>
    <t>Nadym</t>
  </si>
  <si>
    <t>NYM</t>
  </si>
  <si>
    <t>72.69889831542969, 65.48090362548828</t>
  </si>
  <si>
    <t>USMU</t>
  </si>
  <si>
    <t>Novy Urengoy Airport</t>
  </si>
  <si>
    <t>Novy Urengoy</t>
  </si>
  <si>
    <t>NUX</t>
  </si>
  <si>
    <t>76.52030181884766, 66.06939697265625</t>
  </si>
  <si>
    <t>USNN</t>
  </si>
  <si>
    <t>Nizhnevartovsk Airport</t>
  </si>
  <si>
    <t>Nizhnevartovsk</t>
  </si>
  <si>
    <t>NJC</t>
  </si>
  <si>
    <t>76.48359680175781, 60.94929885864258</t>
  </si>
  <si>
    <t>USNR</t>
  </si>
  <si>
    <t>Raduzhny Airport</t>
  </si>
  <si>
    <t>Raduzhnyi</t>
  </si>
  <si>
    <t>RAT</t>
  </si>
  <si>
    <t>77.32890319820001, 62.1585998535</t>
  </si>
  <si>
    <t>USO</t>
  </si>
  <si>
    <t>Usino Airport</t>
  </si>
  <si>
    <t>Usino</t>
  </si>
  <si>
    <t>145.371, -5.5276</t>
  </si>
  <si>
    <t>Perm</t>
  </si>
  <si>
    <t>USPP</t>
  </si>
  <si>
    <t>Bolshoye Savino Airport</t>
  </si>
  <si>
    <t>PEE</t>
  </si>
  <si>
    <t>56.021198272705, 57.914501190186</t>
  </si>
  <si>
    <t>USRK</t>
  </si>
  <si>
    <t>Kogalym International Airport</t>
  </si>
  <si>
    <t>Kogalym</t>
  </si>
  <si>
    <t>KGP</t>
  </si>
  <si>
    <t>74.53379821777344, 62.190399169921875</t>
  </si>
  <si>
    <t>USRN</t>
  </si>
  <si>
    <t>Nefteyugansk Airport</t>
  </si>
  <si>
    <t>Nefteyugansk</t>
  </si>
  <si>
    <t>72.6500015258789, 61.108299255371094</t>
  </si>
  <si>
    <t>USRO</t>
  </si>
  <si>
    <t>Noyabrsk Airport</t>
  </si>
  <si>
    <t>Noyabrsk</t>
  </si>
  <si>
    <t>NOJ</t>
  </si>
  <si>
    <t>75.2699966430664, 63.18330001831055</t>
  </si>
  <si>
    <t>USRR</t>
  </si>
  <si>
    <t>Surgut Airport</t>
  </si>
  <si>
    <t>Surgut</t>
  </si>
  <si>
    <t>SGC</t>
  </si>
  <si>
    <t>73.40180206298828, 61.34370040893555</t>
  </si>
  <si>
    <t>Yekaterinburg</t>
  </si>
  <si>
    <t>USSS</t>
  </si>
  <si>
    <t>Koltsovo Airport</t>
  </si>
  <si>
    <t>SVX</t>
  </si>
  <si>
    <t>60.802700042725, 56.743099212646</t>
  </si>
  <si>
    <t>Tyumen</t>
  </si>
  <si>
    <t>USTO</t>
  </si>
  <si>
    <t>Tobolsk Airport</t>
  </si>
  <si>
    <t>Tobolsk</t>
  </si>
  <si>
    <t>TOX</t>
  </si>
  <si>
    <t>68.23190307617188, 58.135799407958984</t>
  </si>
  <si>
    <t>USTR</t>
  </si>
  <si>
    <t>Roshchino International Airport</t>
  </si>
  <si>
    <t>65.3243026733, 57.189601898199996</t>
  </si>
  <si>
    <t>USUU</t>
  </si>
  <si>
    <t>Kurgan Airport</t>
  </si>
  <si>
    <t>KRO</t>
  </si>
  <si>
    <t>65.41560363769531, 55.47529983520508</t>
  </si>
  <si>
    <t>Ashgabat</t>
  </si>
  <si>
    <t>UT1H</t>
  </si>
  <si>
    <t>Balkanabat Airport</t>
  </si>
  <si>
    <t>Balkanabat</t>
  </si>
  <si>
    <t>54.366001, 39.480598</t>
  </si>
  <si>
    <t>UZ-SU</t>
  </si>
  <si>
    <t>UZ-QA</t>
  </si>
  <si>
    <t>UZ-QR</t>
  </si>
  <si>
    <t>UZ-BU</t>
  </si>
  <si>
    <t>UT25</t>
  </si>
  <si>
    <t>Monument Valley Airport</t>
  </si>
  <si>
    <t>Goulding's Lodge</t>
  </si>
  <si>
    <t>GMV</t>
  </si>
  <si>
    <t>-110.200996399, 37.016700744599994</t>
  </si>
  <si>
    <t>UTAA</t>
  </si>
  <si>
    <t>Ashgabat International Airport</t>
  </si>
  <si>
    <t>58.361, 37.986801</t>
  </si>
  <si>
    <t>UTAK</t>
  </si>
  <si>
    <t>Turkmenbashi Airport</t>
  </si>
  <si>
    <t>Krasnovodsk</t>
  </si>
  <si>
    <t>53.007198, 40.063301</t>
  </si>
  <si>
    <t>UTAM</t>
  </si>
  <si>
    <t>Mary Airport</t>
  </si>
  <si>
    <t>MYP</t>
  </si>
  <si>
    <t>61.896702, 37.6194</t>
  </si>
  <si>
    <t>UTAT</t>
  </si>
  <si>
    <t>TM-D</t>
  </si>
  <si>
    <t>59.826698, 41.761101</t>
  </si>
  <si>
    <t>UTAV</t>
  </si>
  <si>
    <t>Turkmenabat Airport</t>
  </si>
  <si>
    <t>63.61330032348633, 39.08330154418945</t>
  </si>
  <si>
    <t>UTDD</t>
  </si>
  <si>
    <t>Dushanbe Airport</t>
  </si>
  <si>
    <t>DYU</t>
  </si>
  <si>
    <t>68.8249969482, 38.543300628699996</t>
  </si>
  <si>
    <t>UTDK</t>
  </si>
  <si>
    <t>Kulob Airport</t>
  </si>
  <si>
    <t>Kulyab</t>
  </si>
  <si>
    <t>TJU</t>
  </si>
  <si>
    <t>69.80500030517578, 37.98809814453125</t>
  </si>
  <si>
    <t>UTDL</t>
  </si>
  <si>
    <t>Khudzhand Airport</t>
  </si>
  <si>
    <t>Khudzhand</t>
  </si>
  <si>
    <t>LBD</t>
  </si>
  <si>
    <t>69.6947021484375, 40.21540069580078</t>
  </si>
  <si>
    <t>UTDT</t>
  </si>
  <si>
    <t>Qurghonteppa International Airport</t>
  </si>
  <si>
    <t>Kurgan-Tyube</t>
  </si>
  <si>
    <t>KQT</t>
  </si>
  <si>
    <t>68.86470031738281, 37.86640167236328</t>
  </si>
  <si>
    <t>UTKA</t>
  </si>
  <si>
    <t>Andizhan Airport</t>
  </si>
  <si>
    <t>UZ-AN</t>
  </si>
  <si>
    <t>Andizhan</t>
  </si>
  <si>
    <t>UTFA</t>
  </si>
  <si>
    <t>AZN</t>
  </si>
  <si>
    <t>72.2939987183, 40.7276992798</t>
  </si>
  <si>
    <t>UTKF</t>
  </si>
  <si>
    <t>Fergana International Airport</t>
  </si>
  <si>
    <t>UZ-FA</t>
  </si>
  <si>
    <t>Fergana</t>
  </si>
  <si>
    <t>UTFF</t>
  </si>
  <si>
    <t>FEG</t>
  </si>
  <si>
    <t>71.7450027466, 40.358798980699994</t>
  </si>
  <si>
    <t>UTKN</t>
  </si>
  <si>
    <t>Namangan Airport</t>
  </si>
  <si>
    <t>UZ-NG</t>
  </si>
  <si>
    <t>Namangan</t>
  </si>
  <si>
    <t>UTFN</t>
  </si>
  <si>
    <t>NMA</t>
  </si>
  <si>
    <t>71.5567016602, 40.9846000671</t>
  </si>
  <si>
    <t>UTNN</t>
  </si>
  <si>
    <t>Nukus Airport</t>
  </si>
  <si>
    <t>Nukus</t>
  </si>
  <si>
    <t>NCU</t>
  </si>
  <si>
    <t>59.62329864501953, 42.488399505615234</t>
  </si>
  <si>
    <t>UTNU</t>
  </si>
  <si>
    <t>Urgench Airport</t>
  </si>
  <si>
    <t>UZ-XO</t>
  </si>
  <si>
    <t>Urgench</t>
  </si>
  <si>
    <t>UGC</t>
  </si>
  <si>
    <t>60.641700744628906, 41.58430099487305</t>
  </si>
  <si>
    <t>UTSA</t>
  </si>
  <si>
    <t>Navoi Airport</t>
  </si>
  <si>
    <t>UZ-NW</t>
  </si>
  <si>
    <t>Navoi</t>
  </si>
  <si>
    <t>65.1707992553711, 40.1171989440918</t>
  </si>
  <si>
    <t>UTSB</t>
  </si>
  <si>
    <t>Bukhara Airport</t>
  </si>
  <si>
    <t>Bukhara</t>
  </si>
  <si>
    <t>64.4832992553711, 39.775001525878906</t>
  </si>
  <si>
    <t>UTSL</t>
  </si>
  <si>
    <t>Karshi Khanabad Airport</t>
  </si>
  <si>
    <t>Khanabad</t>
  </si>
  <si>
    <t>UTSK</t>
  </si>
  <si>
    <t>KSQ</t>
  </si>
  <si>
    <t>65.9215011597, 38.8335990906</t>
  </si>
  <si>
    <t>UTSN</t>
  </si>
  <si>
    <t>Sugraly Airport</t>
  </si>
  <si>
    <t>Zarafshan</t>
  </si>
  <si>
    <t>AFS</t>
  </si>
  <si>
    <t>64.23320007324219, 41.61389923095703</t>
  </si>
  <si>
    <t>UTSS</t>
  </si>
  <si>
    <t>Samarkand Airport</t>
  </si>
  <si>
    <t>UZ-SA</t>
  </si>
  <si>
    <t>Samarkand</t>
  </si>
  <si>
    <t>SKD</t>
  </si>
  <si>
    <t>66.98380279541016, 39.70050048828125</t>
  </si>
  <si>
    <t>UTST</t>
  </si>
  <si>
    <t>Termez Airport</t>
  </si>
  <si>
    <t>Termez</t>
  </si>
  <si>
    <t>TMJ</t>
  </si>
  <si>
    <t>67.30999755859375, 37.28670120239258</t>
  </si>
  <si>
    <t>Tashkent</t>
  </si>
  <si>
    <t>UTTT</t>
  </si>
  <si>
    <t>Tashkent International Airport</t>
  </si>
  <si>
    <t>TAS</t>
  </si>
  <si>
    <t>69.2811965942, 41.257900238</t>
  </si>
  <si>
    <t>UTU</t>
  </si>
  <si>
    <t>Ustupo Airport</t>
  </si>
  <si>
    <t>-77.9337, 9.1283</t>
  </si>
  <si>
    <t>UUBA</t>
  </si>
  <si>
    <t>Kostroma Sokerkino Airport</t>
  </si>
  <si>
    <t>Kostroma</t>
  </si>
  <si>
    <t>KMW</t>
  </si>
  <si>
    <t>41.019401550299996, 57.7969017029</t>
  </si>
  <si>
    <t>UUBB</t>
  </si>
  <si>
    <t>Bykovo Airport</t>
  </si>
  <si>
    <t>BKA</t>
  </si>
  <si>
    <t>38.0600013733, 55.6171989441</t>
  </si>
  <si>
    <t>UUBC</t>
  </si>
  <si>
    <t>Grabtsevo Airport</t>
  </si>
  <si>
    <t>KLF</t>
  </si>
  <si>
    <t>36.3666687012, 54.5499992371</t>
  </si>
  <si>
    <t>UUBI</t>
  </si>
  <si>
    <t>Ivanovo South Airport</t>
  </si>
  <si>
    <t>40.940799713134766, 56.93939971923828</t>
  </si>
  <si>
    <t>UUBK</t>
  </si>
  <si>
    <t>Staroselye Airport</t>
  </si>
  <si>
    <t>RYB</t>
  </si>
  <si>
    <t>38.92940139770508, 58.10419845581055</t>
  </si>
  <si>
    <t>UUBP</t>
  </si>
  <si>
    <t>BZK</t>
  </si>
  <si>
    <t>34.176399, 53.214199</t>
  </si>
  <si>
    <t>UUBW</t>
  </si>
  <si>
    <t>Zhukovsky International Airport</t>
  </si>
  <si>
    <t>ZIA</t>
  </si>
  <si>
    <t>38.150002, 55.553299</t>
  </si>
  <si>
    <t>UUDD</t>
  </si>
  <si>
    <t>Domodedovo International Airport</t>
  </si>
  <si>
    <t>DME</t>
  </si>
  <si>
    <t>37.90629959106445, 55.40879821777344</t>
  </si>
  <si>
    <t>UUDL</t>
  </si>
  <si>
    <t>Tunoshna Airport</t>
  </si>
  <si>
    <t>IAR</t>
  </si>
  <si>
    <t>40.15739822387695, 57.560699462890625</t>
  </si>
  <si>
    <t>UUEE</t>
  </si>
  <si>
    <t>Sheremetyevo International Airport</t>
  </si>
  <si>
    <t>37.4146, 55.972599</t>
  </si>
  <si>
    <t>UUEM</t>
  </si>
  <si>
    <t>Migalovo Air Base</t>
  </si>
  <si>
    <t>KLD</t>
  </si>
  <si>
    <t>35.7577018737793, 56.82469940185547</t>
  </si>
  <si>
    <t>UUMO</t>
  </si>
  <si>
    <t>Ostafyevo International Airport</t>
  </si>
  <si>
    <t>OSF</t>
  </si>
  <si>
    <t>37.507222, 55.511667</t>
  </si>
  <si>
    <t>UUMU</t>
  </si>
  <si>
    <t>Chkalovskiy Air Base</t>
  </si>
  <si>
    <t>CKL</t>
  </si>
  <si>
    <t>38.061699, 55.8783</t>
  </si>
  <si>
    <t>UUOB</t>
  </si>
  <si>
    <t>Belgorod International Airport</t>
  </si>
  <si>
    <t>36.5900993347168, 50.643798828125</t>
  </si>
  <si>
    <t>UUOK</t>
  </si>
  <si>
    <t>Kursk East Airport</t>
  </si>
  <si>
    <t>URS</t>
  </si>
  <si>
    <t>36.29560089111328, 51.7505989074707</t>
  </si>
  <si>
    <t>UUOL</t>
  </si>
  <si>
    <t>Lipetsk Airport</t>
  </si>
  <si>
    <t>LPK</t>
  </si>
  <si>
    <t>39.53779983520508, 52.70280075073242</t>
  </si>
  <si>
    <t>UUOO</t>
  </si>
  <si>
    <t>Voronezh International Airport</t>
  </si>
  <si>
    <t>VOZ</t>
  </si>
  <si>
    <t>39.22959899902344, 51.81420135498047</t>
  </si>
  <si>
    <t>UUOR</t>
  </si>
  <si>
    <t>Oryol Yuzhny Airport</t>
  </si>
  <si>
    <t>Orel</t>
  </si>
  <si>
    <t>36.0022010803, 52.934700012200004</t>
  </si>
  <si>
    <t>UUOT</t>
  </si>
  <si>
    <t>Donskoye Airport</t>
  </si>
  <si>
    <t>TBW</t>
  </si>
  <si>
    <t>41.482799530029, 52.806098937988</t>
  </si>
  <si>
    <t>Manumu Airport</t>
  </si>
  <si>
    <t>Manumu</t>
  </si>
  <si>
    <t>147.5735, -9.0746</t>
  </si>
  <si>
    <t>UUWR</t>
  </si>
  <si>
    <t>Turlatovo Airport</t>
  </si>
  <si>
    <t>Ryazan</t>
  </si>
  <si>
    <t>39.855201721191406, 54.55590057373047</t>
  </si>
  <si>
    <t>UUWV</t>
  </si>
  <si>
    <t>Klokovo Airfield</t>
  </si>
  <si>
    <t>UUBT</t>
  </si>
  <si>
    <t>TYA</t>
  </si>
  <si>
    <t>37.6, 54.239</t>
  </si>
  <si>
    <t>UUWW</t>
  </si>
  <si>
    <t>Vnukovo International Airport</t>
  </si>
  <si>
    <t>VKO</t>
  </si>
  <si>
    <t>37.2615013123, 55.5914993286</t>
  </si>
  <si>
    <t>UUYH</t>
  </si>
  <si>
    <t>Ukhta Airport</t>
  </si>
  <si>
    <t>Ukhta</t>
  </si>
  <si>
    <t>UCT</t>
  </si>
  <si>
    <t>53.8046989440918, 63.566898345947266</t>
  </si>
  <si>
    <t>UUYI</t>
  </si>
  <si>
    <t>Inta Airport</t>
  </si>
  <si>
    <t>Inta</t>
  </si>
  <si>
    <t>60.110321044921875, 66.0548324584961</t>
  </si>
  <si>
    <t>UUYP</t>
  </si>
  <si>
    <t>Pechora Airport</t>
  </si>
  <si>
    <t>57.13079833984375, 65.12110137939453</t>
  </si>
  <si>
    <t>UUYS</t>
  </si>
  <si>
    <t>Usinsk Airport</t>
  </si>
  <si>
    <t>Usinsk</t>
  </si>
  <si>
    <t>USK</t>
  </si>
  <si>
    <t>57.3671989440918, 66.00469970703125</t>
  </si>
  <si>
    <t>UUYW</t>
  </si>
  <si>
    <t>Vorkuta Airport</t>
  </si>
  <si>
    <t>VKT</t>
  </si>
  <si>
    <t>63.993099212646484, 67.48860168457031</t>
  </si>
  <si>
    <t>UUYX</t>
  </si>
  <si>
    <t>Ust-Tsylma Airport</t>
  </si>
  <si>
    <t>Ust-Tsylma</t>
  </si>
  <si>
    <t>52.20033645629999, 65.43729400630001</t>
  </si>
  <si>
    <t>UUYY</t>
  </si>
  <si>
    <t>Syktyvkar Airport</t>
  </si>
  <si>
    <t>SCW</t>
  </si>
  <si>
    <t>50.84510040283203, 61.64699935913086</t>
  </si>
  <si>
    <t>UWGG</t>
  </si>
  <si>
    <t>Nizhny Novgorod Strigino International Airport</t>
  </si>
  <si>
    <t>GOJ</t>
  </si>
  <si>
    <t>43.784000396729, 56.230098724365</t>
  </si>
  <si>
    <t>UWKB</t>
  </si>
  <si>
    <t>Bugulma Airport</t>
  </si>
  <si>
    <t>Bugulma</t>
  </si>
  <si>
    <t>UUA</t>
  </si>
  <si>
    <t>52.801700592041016, 54.63999938964844</t>
  </si>
  <si>
    <t>UWKD</t>
  </si>
  <si>
    <t>Kazan International Airport</t>
  </si>
  <si>
    <t>KZN</t>
  </si>
  <si>
    <t>49.278701782227, 55.606201171875</t>
  </si>
  <si>
    <t>UWKE</t>
  </si>
  <si>
    <t>Begishevo Airport</t>
  </si>
  <si>
    <t>Nizhnekamsk</t>
  </si>
  <si>
    <t>52.092498779296875, 55.564701080322266</t>
  </si>
  <si>
    <t>UWKJ</t>
  </si>
  <si>
    <t>Yoshkar-Ola Airport</t>
  </si>
  <si>
    <t>Yoshkar-Ola</t>
  </si>
  <si>
    <t>JOK</t>
  </si>
  <si>
    <t>47.904701232910156, 56.700599670410156</t>
  </si>
  <si>
    <t>UWKS</t>
  </si>
  <si>
    <t>Cheboksary Airport</t>
  </si>
  <si>
    <t>RU-CU</t>
  </si>
  <si>
    <t>Cheboksary</t>
  </si>
  <si>
    <t>CSY</t>
  </si>
  <si>
    <t>47.3473014831543, 56.090301513671875</t>
  </si>
  <si>
    <t>UWKV</t>
  </si>
  <si>
    <t>Zhigansk Airport</t>
  </si>
  <si>
    <t>Zhigansk</t>
  </si>
  <si>
    <t>UEVV</t>
  </si>
  <si>
    <t>ZIX</t>
  </si>
  <si>
    <t>123.361000061, 66.7965011597</t>
  </si>
  <si>
    <t>UWLL</t>
  </si>
  <si>
    <t>Ulyanovsk Baratayevka Airport</t>
  </si>
  <si>
    <t>ULV</t>
  </si>
  <si>
    <t>48.226699829100006, 54.26829910279999</t>
  </si>
  <si>
    <t>UWLW</t>
  </si>
  <si>
    <t>Ulyanovsk East Airport</t>
  </si>
  <si>
    <t>ULY</t>
  </si>
  <si>
    <t>48.80270004272461, 54.4010009765625</t>
  </si>
  <si>
    <t>UWOO</t>
  </si>
  <si>
    <t>Orenburg Central Airport</t>
  </si>
  <si>
    <t>REN</t>
  </si>
  <si>
    <t>55.45669937133789, 51.795799255371094</t>
  </si>
  <si>
    <t>UWOR</t>
  </si>
  <si>
    <t>Orsk Airport</t>
  </si>
  <si>
    <t>OSW</t>
  </si>
  <si>
    <t>58.59560012817383, 51.0724983215332</t>
  </si>
  <si>
    <t>UWPP</t>
  </si>
  <si>
    <t>Penza Airport</t>
  </si>
  <si>
    <t>Penza</t>
  </si>
  <si>
    <t>45.02109909057617, 53.110599517822266</t>
  </si>
  <si>
    <t>UWPS</t>
  </si>
  <si>
    <t>Saransk Airport</t>
  </si>
  <si>
    <t>45.212257385253906, 54.12512969970703</t>
  </si>
  <si>
    <t>UWSB</t>
  </si>
  <si>
    <t>Balakovo Airport</t>
  </si>
  <si>
    <t>Balakovo</t>
  </si>
  <si>
    <t>47.7456016541, 51.8582992554</t>
  </si>
  <si>
    <t>UWSS</t>
  </si>
  <si>
    <t>Saratov Central Airport</t>
  </si>
  <si>
    <t>RTW</t>
  </si>
  <si>
    <t>46.04669952392578, 51.564998626708984</t>
  </si>
  <si>
    <t>UWUB</t>
  </si>
  <si>
    <t>Beloretsk Airport</t>
  </si>
  <si>
    <t>Beloretsk</t>
  </si>
  <si>
    <t>BCX</t>
  </si>
  <si>
    <t>58.34000015258789, 53.9380989074707</t>
  </si>
  <si>
    <t>UWUF</t>
  </si>
  <si>
    <t>Neftekamsk Airport</t>
  </si>
  <si>
    <t>Neftekamsk</t>
  </si>
  <si>
    <t>NEF</t>
  </si>
  <si>
    <t>54.3471984863, 56.1068992615</t>
  </si>
  <si>
    <t>UWUK</t>
  </si>
  <si>
    <t>Kzyl-Yar</t>
  </si>
  <si>
    <t>OKT</t>
  </si>
  <si>
    <t>53.3883018494, 54.4399986267</t>
  </si>
  <si>
    <t>UWUU</t>
  </si>
  <si>
    <t>Ufa International Airport</t>
  </si>
  <si>
    <t>UFA</t>
  </si>
  <si>
    <t>55.874401092529, 54.557498931885</t>
  </si>
  <si>
    <t>UWWW</t>
  </si>
  <si>
    <t>Kurumoch International Airport</t>
  </si>
  <si>
    <t>KUF</t>
  </si>
  <si>
    <t>50.16429901123, 53.504901885986</t>
  </si>
  <si>
    <t>UZM</t>
  </si>
  <si>
    <t>Hope Bay Aerodrome</t>
  </si>
  <si>
    <t>CHB3</t>
  </si>
  <si>
    <t>-106.618, 68.156</t>
  </si>
  <si>
    <t>UZR</t>
  </si>
  <si>
    <t>Urzhar Airport</t>
  </si>
  <si>
    <t>Urzhar</t>
  </si>
  <si>
    <t>UASU</t>
  </si>
  <si>
    <t>81.66521, 47.09115</t>
  </si>
  <si>
    <t>VA1G</t>
  </si>
  <si>
    <t>Rewa Airport, Chorhata, REWA</t>
  </si>
  <si>
    <t>Rewa</t>
  </si>
  <si>
    <t>REW</t>
  </si>
  <si>
    <t>81.220299, 24.503401</t>
  </si>
  <si>
    <t>VA1P</t>
  </si>
  <si>
    <t>Diu Airport</t>
  </si>
  <si>
    <t>Diu</t>
  </si>
  <si>
    <t>DIU</t>
  </si>
  <si>
    <t>70.92109680175781, 20.71310043334961</t>
  </si>
  <si>
    <t>VAAH</t>
  </si>
  <si>
    <t>Sardar Vallabhbhai Patel International Airport</t>
  </si>
  <si>
    <t>Ahmedabad</t>
  </si>
  <si>
    <t>72.63469696039999, 23.0771999359</t>
  </si>
  <si>
    <t>VAAK</t>
  </si>
  <si>
    <t>Akola Airport</t>
  </si>
  <si>
    <t>Akola</t>
  </si>
  <si>
    <t>AKD</t>
  </si>
  <si>
    <t>77.058601, 20.698999</t>
  </si>
  <si>
    <t>VAAU</t>
  </si>
  <si>
    <t>Aurangabad Airport</t>
  </si>
  <si>
    <t>Aurangabad</t>
  </si>
  <si>
    <t>IXU</t>
  </si>
  <si>
    <t>75.39810180664062, 19.862699508666992</t>
  </si>
  <si>
    <t>VABB</t>
  </si>
  <si>
    <t>Chhatrapati Shivaji International Airport</t>
  </si>
  <si>
    <t>72.8678970337, 19.0886993408</t>
  </si>
  <si>
    <t>VABI</t>
  </si>
  <si>
    <t>Bilaspur Airport</t>
  </si>
  <si>
    <t>VEBU</t>
  </si>
  <si>
    <t>PAB</t>
  </si>
  <si>
    <t>82.111, 21.9884</t>
  </si>
  <si>
    <t>VABJ</t>
  </si>
  <si>
    <t>Bhuj Airport</t>
  </si>
  <si>
    <t>Bhuj</t>
  </si>
  <si>
    <t>BHJ</t>
  </si>
  <si>
    <t>69.6701965332, 23.2877998352</t>
  </si>
  <si>
    <t>VABM</t>
  </si>
  <si>
    <t>Belgaum Airport</t>
  </si>
  <si>
    <t>Belgaum</t>
  </si>
  <si>
    <t>VOBM</t>
  </si>
  <si>
    <t>IXG</t>
  </si>
  <si>
    <t>74.6183013916, 15.859299659700001</t>
  </si>
  <si>
    <t>VABO</t>
  </si>
  <si>
    <t>Vadodara Airport</t>
  </si>
  <si>
    <t>Vadodara</t>
  </si>
  <si>
    <t>73.226303, 22.336201</t>
  </si>
  <si>
    <t>VABP</t>
  </si>
  <si>
    <t>Raja Bhoj International Airport</t>
  </si>
  <si>
    <t>Bhopal</t>
  </si>
  <si>
    <t>BHO</t>
  </si>
  <si>
    <t>77.3374023438, 23.2875003815</t>
  </si>
  <si>
    <t>VABV</t>
  </si>
  <si>
    <t>Bhavnagar Airport</t>
  </si>
  <si>
    <t>Bhavnagar</t>
  </si>
  <si>
    <t>BHU</t>
  </si>
  <si>
    <t>72.1852035522, 21.752199173</t>
  </si>
  <si>
    <t>VADN</t>
  </si>
  <si>
    <t>Daman Airport</t>
  </si>
  <si>
    <t>IN-DD</t>
  </si>
  <si>
    <t>72.84320068359375, 20.43440055847168</t>
  </si>
  <si>
    <t>VAGN</t>
  </si>
  <si>
    <t>Guna Airport</t>
  </si>
  <si>
    <t>GUX</t>
  </si>
  <si>
    <t>77.347298, 24.654699</t>
  </si>
  <si>
    <t>VAGO</t>
  </si>
  <si>
    <t>Dabolim Airport</t>
  </si>
  <si>
    <t>IN-GA</t>
  </si>
  <si>
    <t>Vasco da Gama</t>
  </si>
  <si>
    <t>VOGO</t>
  </si>
  <si>
    <t>GOI</t>
  </si>
  <si>
    <t>73.8313980103, 15.3808002472</t>
  </si>
  <si>
    <t>VAHB</t>
  </si>
  <si>
    <t>Hubli Airport</t>
  </si>
  <si>
    <t>Hubli</t>
  </si>
  <si>
    <t>VOHB</t>
  </si>
  <si>
    <t>HBX</t>
  </si>
  <si>
    <t>75.08489990230001, 15.361700058</t>
  </si>
  <si>
    <t>VAID</t>
  </si>
  <si>
    <t>Devi Ahilyabai Holkar Airport</t>
  </si>
  <si>
    <t>Indore</t>
  </si>
  <si>
    <t>IDR</t>
  </si>
  <si>
    <t>75.8011016846, 22.7217998505</t>
  </si>
  <si>
    <t>VAJB</t>
  </si>
  <si>
    <t>Jabalpur Airport</t>
  </si>
  <si>
    <t>JLR</t>
  </si>
  <si>
    <t>80.052001953125, 23.177799224853516</t>
  </si>
  <si>
    <t>VAJM</t>
  </si>
  <si>
    <t>Jamnagar Airport</t>
  </si>
  <si>
    <t>Jamnagar</t>
  </si>
  <si>
    <t>70.01260375976562, 22.465499877929688</t>
  </si>
  <si>
    <t>VAKE</t>
  </si>
  <si>
    <t>Kandla Airport</t>
  </si>
  <si>
    <t>Kandla</t>
  </si>
  <si>
    <t>IXY</t>
  </si>
  <si>
    <t>70.100304, 23.1127</t>
  </si>
  <si>
    <t>VAKJ</t>
  </si>
  <si>
    <t>Khajuraho Airport</t>
  </si>
  <si>
    <t>Khajuraho</t>
  </si>
  <si>
    <t>HJR</t>
  </si>
  <si>
    <t>79.91860198970001, 24.817199707</t>
  </si>
  <si>
    <t>VAKP</t>
  </si>
  <si>
    <t>Kolhapur Airport</t>
  </si>
  <si>
    <t>KLH</t>
  </si>
  <si>
    <t>74.2893981934, 16.6646995544</t>
  </si>
  <si>
    <t>VAKS</t>
  </si>
  <si>
    <t>Keshod Airport</t>
  </si>
  <si>
    <t>IXK</t>
  </si>
  <si>
    <t>70.27040100097656, 21.317100524902344</t>
  </si>
  <si>
    <t>VAND</t>
  </si>
  <si>
    <t>Nanded Airport</t>
  </si>
  <si>
    <t>Nanded</t>
  </si>
  <si>
    <t>NDC</t>
  </si>
  <si>
    <t>77.31670379639999, 19.1833000183</t>
  </si>
  <si>
    <t>VANP</t>
  </si>
  <si>
    <t>Dr. Babasaheb Ambedkar International Airport</t>
  </si>
  <si>
    <t>Nagpur</t>
  </si>
  <si>
    <t>79.047203, 21.092199</t>
  </si>
  <si>
    <t>VAOZ</t>
  </si>
  <si>
    <t>Nashik Airport</t>
  </si>
  <si>
    <t>Nasik</t>
  </si>
  <si>
    <t>73.912903, 20.119101</t>
  </si>
  <si>
    <t>VAPO</t>
  </si>
  <si>
    <t>Pune Airport</t>
  </si>
  <si>
    <t>73.9197006225586, 18.58209991455078</t>
  </si>
  <si>
    <t>VAPR</t>
  </si>
  <si>
    <t>Porbandar Airport</t>
  </si>
  <si>
    <t>Porbandar</t>
  </si>
  <si>
    <t>PBD</t>
  </si>
  <si>
    <t>69.65720367429999, 21.6487007141</t>
  </si>
  <si>
    <t>VARG</t>
  </si>
  <si>
    <t>Ratnagiri Airport</t>
  </si>
  <si>
    <t>73.327797, 17.013599</t>
  </si>
  <si>
    <t>VARK</t>
  </si>
  <si>
    <t>Rajkot Airport</t>
  </si>
  <si>
    <t>Rajkot</t>
  </si>
  <si>
    <t>RAJ</t>
  </si>
  <si>
    <t>70.77950286869999, 22.3092002869</t>
  </si>
  <si>
    <t>VARP</t>
  </si>
  <si>
    <t>Raipur Airport</t>
  </si>
  <si>
    <t>Raipur</t>
  </si>
  <si>
    <t>VERP</t>
  </si>
  <si>
    <t>RPR</t>
  </si>
  <si>
    <t>81.7388, 21.180401</t>
  </si>
  <si>
    <t>VASD</t>
  </si>
  <si>
    <t>Shirdi Airport</t>
  </si>
  <si>
    <t>Shirdi</t>
  </si>
  <si>
    <t>74.378889, 19.688611</t>
  </si>
  <si>
    <t>VASL</t>
  </si>
  <si>
    <t>Solapur Airport</t>
  </si>
  <si>
    <t>Solapur</t>
  </si>
  <si>
    <t>SSE</t>
  </si>
  <si>
    <t>75.93479919430001, 17.6280002594</t>
  </si>
  <si>
    <t>VASU</t>
  </si>
  <si>
    <t>Surat Airport</t>
  </si>
  <si>
    <t>STV</t>
  </si>
  <si>
    <t>72.7417984009, 21.1140995026</t>
  </si>
  <si>
    <t>VAUD</t>
  </si>
  <si>
    <t>Maharana Pratap Airport</t>
  </si>
  <si>
    <t>Udaipur</t>
  </si>
  <si>
    <t>UDR</t>
  </si>
  <si>
    <t>73.89610290530001, 24.617700576799997</t>
  </si>
  <si>
    <t>VCBI</t>
  </si>
  <si>
    <t>Bandaranaike International Colombo Airport</t>
  </si>
  <si>
    <t>79.88410186767578, 7.180759906768799</t>
  </si>
  <si>
    <t>VCCA</t>
  </si>
  <si>
    <t>Anuradhapura Air Force Base</t>
  </si>
  <si>
    <t>LK-7</t>
  </si>
  <si>
    <t>Anuradhapura</t>
  </si>
  <si>
    <t>80.42790222170001, 8.30148983002</t>
  </si>
  <si>
    <t>VCCB</t>
  </si>
  <si>
    <t>Batticaloa Airport</t>
  </si>
  <si>
    <t>BTC</t>
  </si>
  <si>
    <t>81.678802, 7.70576</t>
  </si>
  <si>
    <t>VCCC</t>
  </si>
  <si>
    <t>Colombo Ratmalana Airport</t>
  </si>
  <si>
    <t>79.88619995117188, 6.821990013122559</t>
  </si>
  <si>
    <t>VCCG</t>
  </si>
  <si>
    <t>Ampara Airport</t>
  </si>
  <si>
    <t>ADP</t>
  </si>
  <si>
    <t>81.62594, 7.33776</t>
  </si>
  <si>
    <t>VCCH</t>
  </si>
  <si>
    <t>Hingurakgoda Air Force Base</t>
  </si>
  <si>
    <t>Polonnaruwa Town</t>
  </si>
  <si>
    <t>80.9814, 8.04981</t>
  </si>
  <si>
    <t>VCCJ</t>
  </si>
  <si>
    <t>Kankesanturai Airport</t>
  </si>
  <si>
    <t>Jaffna</t>
  </si>
  <si>
    <t>JAF</t>
  </si>
  <si>
    <t>80.07009887695312, 9.792329788208008</t>
  </si>
  <si>
    <t>VCCK</t>
  </si>
  <si>
    <t>Koggala Airport</t>
  </si>
  <si>
    <t>Galle</t>
  </si>
  <si>
    <t>KCT</t>
  </si>
  <si>
    <t>80.32029724121094, 5.993680000305176</t>
  </si>
  <si>
    <t>VCCN</t>
  </si>
  <si>
    <t>Katukurunda Air Force Base</t>
  </si>
  <si>
    <t>Kalutara</t>
  </si>
  <si>
    <t>KTY</t>
  </si>
  <si>
    <t>VC14</t>
  </si>
  <si>
    <t>79.9775009155, 6.55212020874</t>
  </si>
  <si>
    <t>VCCS</t>
  </si>
  <si>
    <t>Sigiriya Air Force Base</t>
  </si>
  <si>
    <t>Sigiriya</t>
  </si>
  <si>
    <t>GIU</t>
  </si>
  <si>
    <t>80.7285003662, 7.956669807430001</t>
  </si>
  <si>
    <t>VCCT</t>
  </si>
  <si>
    <t>China Bay Airport</t>
  </si>
  <si>
    <t>81.18190002441406, 8.5385103225708</t>
  </si>
  <si>
    <t>VCCW</t>
  </si>
  <si>
    <t>Weerawila Airport</t>
  </si>
  <si>
    <t>Weerawila</t>
  </si>
  <si>
    <t>WRZ</t>
  </si>
  <si>
    <t>81.23519897460001, 6.25448989868</t>
  </si>
  <si>
    <t>VCRI</t>
  </si>
  <si>
    <t>Mattala Rajapaksa International Airport</t>
  </si>
  <si>
    <t>81.124128, 6.284467</t>
  </si>
  <si>
    <t>VDBG</t>
  </si>
  <si>
    <t>Battambang Airport</t>
  </si>
  <si>
    <t>KH-2</t>
  </si>
  <si>
    <t>Battambang</t>
  </si>
  <si>
    <t>BBM</t>
  </si>
  <si>
    <t>103.2239990234375, 13.095600128173828</t>
  </si>
  <si>
    <t>VDKH</t>
  </si>
  <si>
    <t>Kampong Chhnang Airport</t>
  </si>
  <si>
    <t>KH-4</t>
  </si>
  <si>
    <t>Kampong Chhnang</t>
  </si>
  <si>
    <t>KZC</t>
  </si>
  <si>
    <t>104.564002991, 12.255200386</t>
  </si>
  <si>
    <t>VDKK</t>
  </si>
  <si>
    <t>Kaoh Kong Airport</t>
  </si>
  <si>
    <t>KH-9</t>
  </si>
  <si>
    <t>Kaoh Kong</t>
  </si>
  <si>
    <t>KKZ</t>
  </si>
  <si>
    <t>102.997083664, 11.613397118600002</t>
  </si>
  <si>
    <t>VDKT</t>
  </si>
  <si>
    <t>Kratie Airport</t>
  </si>
  <si>
    <t>KH-10</t>
  </si>
  <si>
    <t>Kratie</t>
  </si>
  <si>
    <t>KTI</t>
  </si>
  <si>
    <t>106.05500030517578, 12.48799991607666</t>
  </si>
  <si>
    <t>VDMK</t>
  </si>
  <si>
    <t>Mondulkiri Airport</t>
  </si>
  <si>
    <t>KH-11</t>
  </si>
  <si>
    <t>Sen Monorom</t>
  </si>
  <si>
    <t>MWV</t>
  </si>
  <si>
    <t>107.187252, 12.463648</t>
  </si>
  <si>
    <t>VDPP</t>
  </si>
  <si>
    <t>Phnom Penh International Airport</t>
  </si>
  <si>
    <t>KH-8</t>
  </si>
  <si>
    <t>Phnom Penh</t>
  </si>
  <si>
    <t>PNH</t>
  </si>
  <si>
    <t>104.84400177001953, 11.546600341796875</t>
  </si>
  <si>
    <t>VDRK</t>
  </si>
  <si>
    <t>Ratanakiri Airport</t>
  </si>
  <si>
    <t>KH-16</t>
  </si>
  <si>
    <t>Ratanakiri</t>
  </si>
  <si>
    <t>106.98699951171875, 13.729999542236328</t>
  </si>
  <si>
    <t>VDSR</t>
  </si>
  <si>
    <t>Siem Reap International Airport</t>
  </si>
  <si>
    <t>KH-17</t>
  </si>
  <si>
    <t>Siem Reap</t>
  </si>
  <si>
    <t>REP</t>
  </si>
  <si>
    <t>103.81300354, 13.410699844400002</t>
  </si>
  <si>
    <t>VDST</t>
  </si>
  <si>
    <t>Stung Treng Airport</t>
  </si>
  <si>
    <t>KH-19</t>
  </si>
  <si>
    <t>Stung Treng</t>
  </si>
  <si>
    <t>106.01499938964844, 13.531900405883789</t>
  </si>
  <si>
    <t>VDSV</t>
  </si>
  <si>
    <t>Sihanoukville International Airport</t>
  </si>
  <si>
    <t>KH-18</t>
  </si>
  <si>
    <t>Sihanukville</t>
  </si>
  <si>
    <t>KOS</t>
  </si>
  <si>
    <t>103.637001038, 10.57970047</t>
  </si>
  <si>
    <t>VDSY</t>
  </si>
  <si>
    <t>Krakor Airport</t>
  </si>
  <si>
    <t>KH-15</t>
  </si>
  <si>
    <t>Krakor</t>
  </si>
  <si>
    <t>KZD</t>
  </si>
  <si>
    <t>104.1486, 12.5385</t>
  </si>
  <si>
    <t>Lagunillas</t>
  </si>
  <si>
    <t>VE-0095</t>
  </si>
  <si>
    <t>Isla de Tigre  Heliport</t>
  </si>
  <si>
    <t>Isla de Tigre</t>
  </si>
  <si>
    <t>-62.43669891357422, 9.569999694824219</t>
  </si>
  <si>
    <t>VE-0114</t>
  </si>
  <si>
    <t>-71.23799896240234, 10.12399959564209</t>
  </si>
  <si>
    <t>Macagua Airport</t>
  </si>
  <si>
    <t>La Guaira</t>
  </si>
  <si>
    <t>VE-0204</t>
  </si>
  <si>
    <t>-65.28078, 9.349913</t>
  </si>
  <si>
    <t>VE-0205</t>
  </si>
  <si>
    <t>Kamarata Airport</t>
  </si>
  <si>
    <t>Kamarata</t>
  </si>
  <si>
    <t>SVKM</t>
  </si>
  <si>
    <t>-62.416000366199995, 5.75</t>
  </si>
  <si>
    <t>VE-0206</t>
  </si>
  <si>
    <t>La Guaira Airport</t>
  </si>
  <si>
    <t>LAG</t>
  </si>
  <si>
    <t>-67.0333328247, 10.5333299637</t>
  </si>
  <si>
    <t>VE-0207</t>
  </si>
  <si>
    <t>Ciudad Guayana</t>
  </si>
  <si>
    <t>SVMU</t>
  </si>
  <si>
    <t>SFX</t>
  </si>
  <si>
    <t>-62.6652, 8.2788</t>
  </si>
  <si>
    <t>VE-0208</t>
  </si>
  <si>
    <t>San Salvador de Paul Airport</t>
  </si>
  <si>
    <t>San Salvador de Paul</t>
  </si>
  <si>
    <t>SVV</t>
  </si>
  <si>
    <t>-62, 7</t>
  </si>
  <si>
    <t>VE-0209</t>
  </si>
  <si>
    <t>Wonken Airport</t>
  </si>
  <si>
    <t>Wonken</t>
  </si>
  <si>
    <t>WOK</t>
  </si>
  <si>
    <t>-61.733333587646484, 5.25</t>
  </si>
  <si>
    <t>Bentayan Airport</t>
  </si>
  <si>
    <t>VEAN</t>
  </si>
  <si>
    <t>Along Airport</t>
  </si>
  <si>
    <t>IXV</t>
  </si>
  <si>
    <t>94.802001953125, 28.17530059814453</t>
  </si>
  <si>
    <t>VEAT</t>
  </si>
  <si>
    <t>Agartala Airport</t>
  </si>
  <si>
    <t>IN-TR</t>
  </si>
  <si>
    <t>Agartala</t>
  </si>
  <si>
    <t>91.24040222170001, 23.8869991302</t>
  </si>
  <si>
    <t>Aizawl</t>
  </si>
  <si>
    <t>VEBD</t>
  </si>
  <si>
    <t>Bagdogra Airport</t>
  </si>
  <si>
    <t>Siliguri</t>
  </si>
  <si>
    <t>IXB</t>
  </si>
  <si>
    <t>88.32859802246094, 26.68120002746582</t>
  </si>
  <si>
    <t>VEBG</t>
  </si>
  <si>
    <t>Balurghat Airport</t>
  </si>
  <si>
    <t>Balurghat</t>
  </si>
  <si>
    <t>RGH</t>
  </si>
  <si>
    <t>88.79560089111328, 25.261699676513672</t>
  </si>
  <si>
    <t>VEBI</t>
  </si>
  <si>
    <t>Shillong Airport</t>
  </si>
  <si>
    <t>91.97869873046875, 25.70359992980957</t>
  </si>
  <si>
    <t>VEBS</t>
  </si>
  <si>
    <t>Biju Patnaik Airport</t>
  </si>
  <si>
    <t>Bhubaneswar</t>
  </si>
  <si>
    <t>BBI</t>
  </si>
  <si>
    <t>85.8178024292, 20.244400024399997</t>
  </si>
  <si>
    <t>Dibrugarh</t>
  </si>
  <si>
    <t>VECC</t>
  </si>
  <si>
    <t>Netaji Subhash Chandra Bose International Airport</t>
  </si>
  <si>
    <t>Kolkata</t>
  </si>
  <si>
    <t>CCU</t>
  </si>
  <si>
    <t>88.44670104980469, 22.654699325561523</t>
  </si>
  <si>
    <t>VECO</t>
  </si>
  <si>
    <t>Cooch Behar Airport</t>
  </si>
  <si>
    <t>COH</t>
  </si>
  <si>
    <t>89.4672012329, 26.330499649</t>
  </si>
  <si>
    <t>VEDB</t>
  </si>
  <si>
    <t>Dhanbad Airport</t>
  </si>
  <si>
    <t>DBD</t>
  </si>
  <si>
    <t>86.42530059814453, 23.833999633789062</t>
  </si>
  <si>
    <t>VEDG</t>
  </si>
  <si>
    <t>Kazi Nazrul Islam Airport</t>
  </si>
  <si>
    <t>RDP</t>
  </si>
  <si>
    <t>87.243, 23.6225</t>
  </si>
  <si>
    <t>VEDZ</t>
  </si>
  <si>
    <t>Daporijo Airport</t>
  </si>
  <si>
    <t>Daporijo</t>
  </si>
  <si>
    <t>94.22280120850002, 27.985500335699996</t>
  </si>
  <si>
    <t>VEGK</t>
  </si>
  <si>
    <t>Gorakhpur Airport</t>
  </si>
  <si>
    <t>Gorakhpur</t>
  </si>
  <si>
    <t>83.4496994019, 26.739700317399997</t>
  </si>
  <si>
    <t>VEGT</t>
  </si>
  <si>
    <t>Lokpriya Gopinath Bordoloi International Airport</t>
  </si>
  <si>
    <t>Guwahati</t>
  </si>
  <si>
    <t>GAU</t>
  </si>
  <si>
    <t>91.58589935302734, 26.10610008239746</t>
  </si>
  <si>
    <t>VEGY</t>
  </si>
  <si>
    <t>GAY</t>
  </si>
  <si>
    <t>84.95120239257812, 24.744300842285156</t>
  </si>
  <si>
    <t>VEIM</t>
  </si>
  <si>
    <t>Imphal Airport</t>
  </si>
  <si>
    <t>Imphal</t>
  </si>
  <si>
    <t>IMF</t>
  </si>
  <si>
    <t>93.896697998, 24.7600002289</t>
  </si>
  <si>
    <t>VEJH</t>
  </si>
  <si>
    <t>Jharsuguda Airport</t>
  </si>
  <si>
    <t>JRG</t>
  </si>
  <si>
    <t>84.0504, 21.9135</t>
  </si>
  <si>
    <t>VEJP</t>
  </si>
  <si>
    <t>Jeypore Airport</t>
  </si>
  <si>
    <t>Jeypore</t>
  </si>
  <si>
    <t>PYB</t>
  </si>
  <si>
    <t>82.552001953125, 18.8799991607666</t>
  </si>
  <si>
    <t>VEJS</t>
  </si>
  <si>
    <t>Sonari Airport</t>
  </si>
  <si>
    <t>Jamshedpur</t>
  </si>
  <si>
    <t>IXW</t>
  </si>
  <si>
    <t>86.1688, 22.8132</t>
  </si>
  <si>
    <t>VEJT</t>
  </si>
  <si>
    <t>Jorhat Airport</t>
  </si>
  <si>
    <t>Jorhat</t>
  </si>
  <si>
    <t>JRH</t>
  </si>
  <si>
    <t>94.1754989624, 26.7315006256</t>
  </si>
  <si>
    <t>VEKM</t>
  </si>
  <si>
    <t>Kamalpur Airport</t>
  </si>
  <si>
    <t>IXQ</t>
  </si>
  <si>
    <t>91.81420135498047, 24.13170051574707</t>
  </si>
  <si>
    <t>VEKR</t>
  </si>
  <si>
    <t>Kailashahar Airport</t>
  </si>
  <si>
    <t>IXH</t>
  </si>
  <si>
    <t>92.0072021484375, 24.30820083618164</t>
  </si>
  <si>
    <t>VEKU</t>
  </si>
  <si>
    <t>Silchar Airport</t>
  </si>
  <si>
    <t>Silchar</t>
  </si>
  <si>
    <t>IXS</t>
  </si>
  <si>
    <t>92.97869873050001, 24.9129009247</t>
  </si>
  <si>
    <t>VEKW</t>
  </si>
  <si>
    <t>Khowai Airport</t>
  </si>
  <si>
    <t>Khowai</t>
  </si>
  <si>
    <t>IXN</t>
  </si>
  <si>
    <t>91.603897, 24.061899</t>
  </si>
  <si>
    <t>VELP</t>
  </si>
  <si>
    <t>Lengpui Airport</t>
  </si>
  <si>
    <t>AJL</t>
  </si>
  <si>
    <t>92.6196975708, 23.840599060099997</t>
  </si>
  <si>
    <t>VELR</t>
  </si>
  <si>
    <t>North Lakhimpur Airport</t>
  </si>
  <si>
    <t>Lilabari</t>
  </si>
  <si>
    <t>IXI</t>
  </si>
  <si>
    <t>94.09760284423828, 27.295499801635742</t>
  </si>
  <si>
    <t>VEMH</t>
  </si>
  <si>
    <t>Malda Airport</t>
  </si>
  <si>
    <t>Malda</t>
  </si>
  <si>
    <t>88.133003, 25.033001</t>
  </si>
  <si>
    <t>VEMN</t>
  </si>
  <si>
    <t>Dibrugarh Airport</t>
  </si>
  <si>
    <t>DIB</t>
  </si>
  <si>
    <t>95.0168991089, 27.4839000702</t>
  </si>
  <si>
    <t>VEMR</t>
  </si>
  <si>
    <t>Dimapur Airport</t>
  </si>
  <si>
    <t>Dimapur</t>
  </si>
  <si>
    <t>DMU</t>
  </si>
  <si>
    <t>93.77110290530001, 25.883899688699998</t>
  </si>
  <si>
    <t>VEMZ</t>
  </si>
  <si>
    <t>Muzaffarpur Airport</t>
  </si>
  <si>
    <t>MZU</t>
  </si>
  <si>
    <t>85.3136978149414, 26.11910057067871</t>
  </si>
  <si>
    <t>VEPG</t>
  </si>
  <si>
    <t>Pasighat Airport</t>
  </si>
  <si>
    <t>Pasighat</t>
  </si>
  <si>
    <t>IXT</t>
  </si>
  <si>
    <t>95.33560180664062, 28.066099166870117</t>
  </si>
  <si>
    <t>VEPT</t>
  </si>
  <si>
    <t>Lok Nayak Jayaprakash Airport</t>
  </si>
  <si>
    <t>Patna</t>
  </si>
  <si>
    <t>85.0879974365, 25.591299057</t>
  </si>
  <si>
    <t>VERC</t>
  </si>
  <si>
    <t>Birsa Munda Airport</t>
  </si>
  <si>
    <t>Ranchi</t>
  </si>
  <si>
    <t>IXR</t>
  </si>
  <si>
    <t>85.3217010498, 23.314300537100003</t>
  </si>
  <si>
    <t>VERK</t>
  </si>
  <si>
    <t>Rourkela Airport</t>
  </si>
  <si>
    <t>RRK</t>
  </si>
  <si>
    <t>84.814598, 22.256701</t>
  </si>
  <si>
    <t>VERU</t>
  </si>
  <si>
    <t>Rupsi India Airport</t>
  </si>
  <si>
    <t>RUP</t>
  </si>
  <si>
    <t>89.91000366210938, 26.139699935913086</t>
  </si>
  <si>
    <t>VETZ</t>
  </si>
  <si>
    <t>Tezpur Airport</t>
  </si>
  <si>
    <t>TEZ</t>
  </si>
  <si>
    <t>92.78469848632812, 26.7091007232666</t>
  </si>
  <si>
    <t>VEVZ</t>
  </si>
  <si>
    <t>Vishakhapatnam Airport</t>
  </si>
  <si>
    <t>IN-AP</t>
  </si>
  <si>
    <t>Visakhapatnam</t>
  </si>
  <si>
    <t>VOVZ</t>
  </si>
  <si>
    <t>VTZ</t>
  </si>
  <si>
    <t>83.224503, 17.721201</t>
  </si>
  <si>
    <t>VEZO</t>
  </si>
  <si>
    <t>Ziro Airport</t>
  </si>
  <si>
    <t>Ziro</t>
  </si>
  <si>
    <t>93.828102, 27.588301</t>
  </si>
  <si>
    <t>BD-5</t>
  </si>
  <si>
    <t>VGBR</t>
  </si>
  <si>
    <t>Barisal Airport</t>
  </si>
  <si>
    <t>BD-1</t>
  </si>
  <si>
    <t>Barisal</t>
  </si>
  <si>
    <t>BZL</t>
  </si>
  <si>
    <t>90.30120086669922, 22.801000595092773</t>
  </si>
  <si>
    <t>VGCB</t>
  </si>
  <si>
    <t>Cox's Bazar Airport</t>
  </si>
  <si>
    <t>BD-2</t>
  </si>
  <si>
    <t>Cox's Bazar</t>
  </si>
  <si>
    <t>CXB</t>
  </si>
  <si>
    <t>91.96389770507812, 21.452199935913086</t>
  </si>
  <si>
    <t>VGCM</t>
  </si>
  <si>
    <t>Comilla Airport</t>
  </si>
  <si>
    <t>Comilla</t>
  </si>
  <si>
    <t>91.189697265625, 23.43720054626465</t>
  </si>
  <si>
    <t>VGEG</t>
  </si>
  <si>
    <t>Shah Amanat International Airport</t>
  </si>
  <si>
    <t>Chittagong</t>
  </si>
  <si>
    <t>CGP</t>
  </si>
  <si>
    <t>91.81330108642578, 22.24959945678711</t>
  </si>
  <si>
    <t>VGIS</t>
  </si>
  <si>
    <t>Ishurdi Airport</t>
  </si>
  <si>
    <t>Ishurdi</t>
  </si>
  <si>
    <t>IRD</t>
  </si>
  <si>
    <t>89.04940032958984, 24.15250015258789</t>
  </si>
  <si>
    <t>VGJR</t>
  </si>
  <si>
    <t>Jessore Airport</t>
  </si>
  <si>
    <t>Jashahor</t>
  </si>
  <si>
    <t>JSR</t>
  </si>
  <si>
    <t>89.16079711914062, 23.183799743652344</t>
  </si>
  <si>
    <t>VGLM</t>
  </si>
  <si>
    <t>Lalmonirhat Airport</t>
  </si>
  <si>
    <t>Lalmonirhat</t>
  </si>
  <si>
    <t>89.43309783935547, 25.887500762939453</t>
  </si>
  <si>
    <t>VGRJ</t>
  </si>
  <si>
    <t>Shah Mokhdum Airport</t>
  </si>
  <si>
    <t>Rajshahi</t>
  </si>
  <si>
    <t>RJH</t>
  </si>
  <si>
    <t>88.61650085449219, 24.43720054626465</t>
  </si>
  <si>
    <t>VGSD</t>
  </si>
  <si>
    <t>Saidpur Airport</t>
  </si>
  <si>
    <t>Saidpur</t>
  </si>
  <si>
    <t>SPD</t>
  </si>
  <si>
    <t>88.90889739990234, 25.759199142456055</t>
  </si>
  <si>
    <t>VGSG</t>
  </si>
  <si>
    <t>Thakurgaon Airport</t>
  </si>
  <si>
    <t>Thakurgaon</t>
  </si>
  <si>
    <t>TKR</t>
  </si>
  <si>
    <t>88.40360260009766, 26.016399383544922</t>
  </si>
  <si>
    <t>VGSH</t>
  </si>
  <si>
    <t>Shamshernagar Airport</t>
  </si>
  <si>
    <t>BD-6</t>
  </si>
  <si>
    <t>Shamshernagar</t>
  </si>
  <si>
    <t>ZHM</t>
  </si>
  <si>
    <t>91.8830032349, 24.416999816900002</t>
  </si>
  <si>
    <t>VGSY</t>
  </si>
  <si>
    <t>Osmany International Airport</t>
  </si>
  <si>
    <t>Sylhet</t>
  </si>
  <si>
    <t>ZYL</t>
  </si>
  <si>
    <t>91.8667984008789, 24.963199615478516</t>
  </si>
  <si>
    <t>BD-3</t>
  </si>
  <si>
    <t>Dhaka</t>
  </si>
  <si>
    <t>VGZR</t>
  </si>
  <si>
    <t>Hazrat Shahjalal International Airport</t>
  </si>
  <si>
    <t>VGHS</t>
  </si>
  <si>
    <t>DAC</t>
  </si>
  <si>
    <t>90.397783, 23.843347</t>
  </si>
  <si>
    <t>VHHH</t>
  </si>
  <si>
    <t>Hong Kong International Airport</t>
  </si>
  <si>
    <t>HKG</t>
  </si>
  <si>
    <t>113.915001, 22.308901</t>
  </si>
  <si>
    <t>VHHX</t>
  </si>
  <si>
    <t>Hong Kong International Airport Kai Tak</t>
  </si>
  <si>
    <t>114.198074341, 22.3203040432</t>
  </si>
  <si>
    <t>VHST</t>
  </si>
  <si>
    <t>Shun Tak Heliport</t>
  </si>
  <si>
    <t>114.152153015, 22.2893714905</t>
  </si>
  <si>
    <t>IN-HR</t>
  </si>
  <si>
    <t>VI22</t>
  </si>
  <si>
    <t>Charlotte Amalie Harbor Seaplane Base</t>
  </si>
  <si>
    <t>Charlotte Amalie St Thomas</t>
  </si>
  <si>
    <t>-64.9406967163086, 18.338600158691406</t>
  </si>
  <si>
    <t>VI32</t>
  </si>
  <si>
    <t>Christiansted Harbor Seaplane Base</t>
  </si>
  <si>
    <t>Christiansted St Croix</t>
  </si>
  <si>
    <t>-64.70490264892578, 17.74720001220703</t>
  </si>
  <si>
    <t>VIAG</t>
  </si>
  <si>
    <t>Agra Airport</t>
  </si>
  <si>
    <t>77.96089935302734, 27.155799865722656</t>
  </si>
  <si>
    <t>VIAL</t>
  </si>
  <si>
    <t>Allahabad Airport</t>
  </si>
  <si>
    <t>Allahabad</t>
  </si>
  <si>
    <t>81.733902, 25.4401</t>
  </si>
  <si>
    <t>VIAR</t>
  </si>
  <si>
    <t>Sri Guru Ram Dass Jee International Airport</t>
  </si>
  <si>
    <t>Amritsar</t>
  </si>
  <si>
    <t>ATQ</t>
  </si>
  <si>
    <t>74.7973022461, 31.7096004486</t>
  </si>
  <si>
    <t>VIAX</t>
  </si>
  <si>
    <t>Adampur Airport</t>
  </si>
  <si>
    <t>Adampur</t>
  </si>
  <si>
    <t>75.758797, 31.4338</t>
  </si>
  <si>
    <t>VIB</t>
  </si>
  <si>
    <t>-111.6874, 25.0552</t>
  </si>
  <si>
    <t>VIBK</t>
  </si>
  <si>
    <t>Nal Airport</t>
  </si>
  <si>
    <t>Bikaner</t>
  </si>
  <si>
    <t>BKB</t>
  </si>
  <si>
    <t>73.20719909667969, 28.070600509643555</t>
  </si>
  <si>
    <t>VIBN</t>
  </si>
  <si>
    <t>Lal Bahadur Shastri Airport</t>
  </si>
  <si>
    <t>Varanasi</t>
  </si>
  <si>
    <t>VEBN</t>
  </si>
  <si>
    <t>82.859299, 25.4524</t>
  </si>
  <si>
    <t>VIBR</t>
  </si>
  <si>
    <t>Kullu Manali Airport</t>
  </si>
  <si>
    <t>KUU</t>
  </si>
  <si>
    <t>77.15440368652344, 31.876699447631836</t>
  </si>
  <si>
    <t>VIBT</t>
  </si>
  <si>
    <t>Bhatinda Air Force Station</t>
  </si>
  <si>
    <t>BUP</t>
  </si>
  <si>
    <t>74.75579833984375, 30.270099639892578</t>
  </si>
  <si>
    <t>VIBY</t>
  </si>
  <si>
    <t>Bareilly Air Force Station</t>
  </si>
  <si>
    <t>Bareilly</t>
  </si>
  <si>
    <t>BEK</t>
  </si>
  <si>
    <t>79.45079803470001, 28.4221000671</t>
  </si>
  <si>
    <t>VICG</t>
  </si>
  <si>
    <t>Chandigarh Airport</t>
  </si>
  <si>
    <t>IN-CH</t>
  </si>
  <si>
    <t>Chandigarh</t>
  </si>
  <si>
    <t>IXC</t>
  </si>
  <si>
    <t>76.78849792480469, 30.673500061035156</t>
  </si>
  <si>
    <t>VICX</t>
  </si>
  <si>
    <t>Kanpur Airport</t>
  </si>
  <si>
    <t>Kanpur</t>
  </si>
  <si>
    <t>KNU</t>
  </si>
  <si>
    <t>80.410103, 26.404301</t>
  </si>
  <si>
    <t>IN-DL</t>
  </si>
  <si>
    <t>VIDN</t>
  </si>
  <si>
    <t>Dehradun Airport</t>
  </si>
  <si>
    <t>Dehradun</t>
  </si>
  <si>
    <t>78.180298, 30.189699</t>
  </si>
  <si>
    <t>VIDP</t>
  </si>
  <si>
    <t>Indira Gandhi International Airport</t>
  </si>
  <si>
    <t>New Delhi</t>
  </si>
  <si>
    <t>DEL</t>
  </si>
  <si>
    <t>77.103104, 28.5665</t>
  </si>
  <si>
    <t>VIF</t>
  </si>
  <si>
    <t>Vieste Airport</t>
  </si>
  <si>
    <t>Vieste</t>
  </si>
  <si>
    <t>16.166667, 41.883317</t>
  </si>
  <si>
    <t>VIGG</t>
  </si>
  <si>
    <t>Kangra Airport</t>
  </si>
  <si>
    <t>DHM</t>
  </si>
  <si>
    <t>76.26339721679688, 32.16510009765625</t>
  </si>
  <si>
    <t>VIGR</t>
  </si>
  <si>
    <t>Gwalior Airport</t>
  </si>
  <si>
    <t>Gwalior</t>
  </si>
  <si>
    <t>GWL</t>
  </si>
  <si>
    <t>78.22779846191406, 26.29330062866211</t>
  </si>
  <si>
    <t>VIHR</t>
  </si>
  <si>
    <t>Hissar Airport</t>
  </si>
  <si>
    <t>75.75530242919922, 29.179399490356445</t>
  </si>
  <si>
    <t>VIJO</t>
  </si>
  <si>
    <t>Jodhpur Airport</t>
  </si>
  <si>
    <t>Jodhpur</t>
  </si>
  <si>
    <t>JDH</t>
  </si>
  <si>
    <t>73.04889678955078, 26.251100540161133</t>
  </si>
  <si>
    <t>VIJP</t>
  </si>
  <si>
    <t>Jaipur International Airport</t>
  </si>
  <si>
    <t>Jaipur</t>
  </si>
  <si>
    <t>JAI</t>
  </si>
  <si>
    <t>75.812202, 26.8242</t>
  </si>
  <si>
    <t>VIJR</t>
  </si>
  <si>
    <t>Jaisalmer Airport</t>
  </si>
  <si>
    <t>JSA</t>
  </si>
  <si>
    <t>70.86499786376953, 26.888700485229492</t>
  </si>
  <si>
    <t>VIJU</t>
  </si>
  <si>
    <t>Jammu Airport</t>
  </si>
  <si>
    <t>Jammu</t>
  </si>
  <si>
    <t>IXJ</t>
  </si>
  <si>
    <t>74.837402, 32.689098</t>
  </si>
  <si>
    <t>VIKG</t>
  </si>
  <si>
    <t>Kishangarh Airport</t>
  </si>
  <si>
    <t>Ajmer</t>
  </si>
  <si>
    <t>KQH</t>
  </si>
  <si>
    <t>74.814147, 26.601473</t>
  </si>
  <si>
    <t>VIKO</t>
  </si>
  <si>
    <t>Kota Airport</t>
  </si>
  <si>
    <t>Kota</t>
  </si>
  <si>
    <t>KTU</t>
  </si>
  <si>
    <t>75.84559631350001, 25.160200119</t>
  </si>
  <si>
    <t>VILD</t>
  </si>
  <si>
    <t>Ludhiana Airport</t>
  </si>
  <si>
    <t>LUH</t>
  </si>
  <si>
    <t>75.95259857177734, 30.854700088500977</t>
  </si>
  <si>
    <t>VILH</t>
  </si>
  <si>
    <t>Leh Kushok Bakula Rimpochee Airport</t>
  </si>
  <si>
    <t>Leh</t>
  </si>
  <si>
    <t>77.5465011597, 34.1358985901</t>
  </si>
  <si>
    <t>VILK</t>
  </si>
  <si>
    <t>Chaudhary Charan Singh International Airport</t>
  </si>
  <si>
    <t>LKO</t>
  </si>
  <si>
    <t>80.8892974854, 26.7605991364</t>
  </si>
  <si>
    <t>VIPK</t>
  </si>
  <si>
    <t>Pathankot Airport</t>
  </si>
  <si>
    <t>Pathankot</t>
  </si>
  <si>
    <t>IXP</t>
  </si>
  <si>
    <t>75.634444, 32.233611</t>
  </si>
  <si>
    <t>VIPT</t>
  </si>
  <si>
    <t>Pantnagar Airport</t>
  </si>
  <si>
    <t>Pantnagar</t>
  </si>
  <si>
    <t>PGH</t>
  </si>
  <si>
    <t>79.473701, 29.0334</t>
  </si>
  <si>
    <t>VISM</t>
  </si>
  <si>
    <t>Shimla Airport</t>
  </si>
  <si>
    <t>77.068001, 31.0818</t>
  </si>
  <si>
    <t>VISR</t>
  </si>
  <si>
    <t>Sheikh ul Alam Airport</t>
  </si>
  <si>
    <t>Srinagar</t>
  </si>
  <si>
    <t>SXR</t>
  </si>
  <si>
    <t>74.77420043945312, 33.987098693847656</t>
  </si>
  <si>
    <t>VIST</t>
  </si>
  <si>
    <t>Satna Airport</t>
  </si>
  <si>
    <t>80.854897, 24.5623</t>
  </si>
  <si>
    <t>VIV</t>
  </si>
  <si>
    <t>Vivigani Airfield</t>
  </si>
  <si>
    <t>Vivigani</t>
  </si>
  <si>
    <t>150.318888889, -9.30333333333</t>
  </si>
  <si>
    <t>VJQ</t>
  </si>
  <si>
    <t>Gurue Airport</t>
  </si>
  <si>
    <t>Gurue</t>
  </si>
  <si>
    <t>36.9904, -15.5062</t>
  </si>
  <si>
    <t>VLAP</t>
  </si>
  <si>
    <t>Attopeu Airport</t>
  </si>
  <si>
    <t>LA-AT</t>
  </si>
  <si>
    <t>Attopeu</t>
  </si>
  <si>
    <t>AOU</t>
  </si>
  <si>
    <t>107.045278, 14.793056</t>
  </si>
  <si>
    <t>VLHS</t>
  </si>
  <si>
    <t>Ban Huoeisay Airport</t>
  </si>
  <si>
    <t>LA-BK</t>
  </si>
  <si>
    <t>Huay Xai</t>
  </si>
  <si>
    <t>100.43699646, 20.2572994232</t>
  </si>
  <si>
    <t>VLLB</t>
  </si>
  <si>
    <t>Luang Phabang International Airport</t>
  </si>
  <si>
    <t>LA-LP</t>
  </si>
  <si>
    <t>Luang Phabang</t>
  </si>
  <si>
    <t>LPQ</t>
  </si>
  <si>
    <t>102.16100311279297, 19.897300720214844</t>
  </si>
  <si>
    <t>VLLN</t>
  </si>
  <si>
    <t>Luang Namtha Airport</t>
  </si>
  <si>
    <t>LA-LM</t>
  </si>
  <si>
    <t>Luang Namtha</t>
  </si>
  <si>
    <t>LXG</t>
  </si>
  <si>
    <t>101.400002, 20.966999</t>
  </si>
  <si>
    <t>VLOS</t>
  </si>
  <si>
    <t>Oudomsay Airport</t>
  </si>
  <si>
    <t>LA-OU</t>
  </si>
  <si>
    <t>Oudomsay</t>
  </si>
  <si>
    <t>ODY</t>
  </si>
  <si>
    <t>101.99400329589844, 20.68269920349121</t>
  </si>
  <si>
    <t>VLPS</t>
  </si>
  <si>
    <t>Pakse International Airport</t>
  </si>
  <si>
    <t>LA-CH</t>
  </si>
  <si>
    <t>Pakse</t>
  </si>
  <si>
    <t>PKZ</t>
  </si>
  <si>
    <t>105.78099822998047, 15.132100105285645</t>
  </si>
  <si>
    <t>VLSB</t>
  </si>
  <si>
    <t>Sayaboury Airport</t>
  </si>
  <si>
    <t>LA-XA</t>
  </si>
  <si>
    <t>Sainyabuli</t>
  </si>
  <si>
    <t>ZBY</t>
  </si>
  <si>
    <t>101.7093, 19.2436</t>
  </si>
  <si>
    <t>VLSK</t>
  </si>
  <si>
    <t>Savannakhet Airport</t>
  </si>
  <si>
    <t>LA-SV</t>
  </si>
  <si>
    <t>ZVK</t>
  </si>
  <si>
    <t>104.76000213623047, 16.55660057067871</t>
  </si>
  <si>
    <t>VLSN</t>
  </si>
  <si>
    <t>Sam Neua Airport</t>
  </si>
  <si>
    <t>LA-HO</t>
  </si>
  <si>
    <t>104.06700134277344, 20.418399810791016</t>
  </si>
  <si>
    <t>VLSV</t>
  </si>
  <si>
    <t>Saravane Airport</t>
  </si>
  <si>
    <t>LA-SL</t>
  </si>
  <si>
    <t>Saravane</t>
  </si>
  <si>
    <t>106.410698891, 15.709439207700001</t>
  </si>
  <si>
    <t>VLTK</t>
  </si>
  <si>
    <t>Thakhek Airport</t>
  </si>
  <si>
    <t>LA-KH</t>
  </si>
  <si>
    <t>Thakhek</t>
  </si>
  <si>
    <t>THK</t>
  </si>
  <si>
    <t>104.80000305175781, 17.399999618530273</t>
  </si>
  <si>
    <t>VLVT</t>
  </si>
  <si>
    <t>Wattay International Airport</t>
  </si>
  <si>
    <t>LA-VT</t>
  </si>
  <si>
    <t>Vientiane</t>
  </si>
  <si>
    <t>102.56300354, 17.988300323500003</t>
  </si>
  <si>
    <t>VLXK</t>
  </si>
  <si>
    <t>Xieng Khouang Airport</t>
  </si>
  <si>
    <t>Xieng Khouang</t>
  </si>
  <si>
    <t>XKH</t>
  </si>
  <si>
    <t>103.157997, 19.450001</t>
  </si>
  <si>
    <t>VLXL</t>
  </si>
  <si>
    <t>Xienglom Airport</t>
  </si>
  <si>
    <t>Xienglom</t>
  </si>
  <si>
    <t>XIE</t>
  </si>
  <si>
    <t>100.815332, 19.6203</t>
  </si>
  <si>
    <t>VMI</t>
  </si>
  <si>
    <t>Dr Juan Plate Airport</t>
  </si>
  <si>
    <t>Puerto Vallemi</t>
  </si>
  <si>
    <t>-57.942581, -22.159109</t>
  </si>
  <si>
    <t>VMMC</t>
  </si>
  <si>
    <t>Macau International Airport</t>
  </si>
  <si>
    <t>MO</t>
  </si>
  <si>
    <t>MO-U-A</t>
  </si>
  <si>
    <t>Macau</t>
  </si>
  <si>
    <t>MFM</t>
  </si>
  <si>
    <t>113.592003, 22.149599</t>
  </si>
  <si>
    <t>VN-0001</t>
  </si>
  <si>
    <t>Dong Hoi Airport</t>
  </si>
  <si>
    <t>VN-24</t>
  </si>
  <si>
    <t>Dong Hoi</t>
  </si>
  <si>
    <t>VVDH</t>
  </si>
  <si>
    <t>VDH</t>
  </si>
  <si>
    <t>106.590556, 17.515</t>
  </si>
  <si>
    <t>VN-34</t>
  </si>
  <si>
    <t>VN-15</t>
  </si>
  <si>
    <t>Hanoi</t>
  </si>
  <si>
    <t>VN-47</t>
  </si>
  <si>
    <t>VN-59</t>
  </si>
  <si>
    <t>VN-60</t>
  </si>
  <si>
    <t>Da Nang</t>
  </si>
  <si>
    <t>VN-KON</t>
  </si>
  <si>
    <t>Kontum Airport</t>
  </si>
  <si>
    <t>VN-28</t>
  </si>
  <si>
    <t>Kontum</t>
  </si>
  <si>
    <t>KON</t>
  </si>
  <si>
    <t>108.01699829101562, 14.350000381469727</t>
  </si>
  <si>
    <t>VNBG</t>
  </si>
  <si>
    <t>Bajhang Airport</t>
  </si>
  <si>
    <t>Bajhang</t>
  </si>
  <si>
    <t>BJH</t>
  </si>
  <si>
    <t>81.1854019165039, 29.538999557495117</t>
  </si>
  <si>
    <t>VNBJ</t>
  </si>
  <si>
    <t>Bhojpur Airport</t>
  </si>
  <si>
    <t>NP-KO</t>
  </si>
  <si>
    <t>Bhojpur</t>
  </si>
  <si>
    <t>BHP</t>
  </si>
  <si>
    <t>87.05079650878906, 27.14739990234375</t>
  </si>
  <si>
    <t>VNBL</t>
  </si>
  <si>
    <t>Baglung Airport</t>
  </si>
  <si>
    <t>NP-DH</t>
  </si>
  <si>
    <t>Baglung</t>
  </si>
  <si>
    <t>83.66629791259766, 28.212799072265625</t>
  </si>
  <si>
    <t>VNBP</t>
  </si>
  <si>
    <t>Bharatpur Airport</t>
  </si>
  <si>
    <t>NP-NA</t>
  </si>
  <si>
    <t>Bharatpur</t>
  </si>
  <si>
    <t>BHR</t>
  </si>
  <si>
    <t>84.429398, 27.678101</t>
  </si>
  <si>
    <t>VNBR</t>
  </si>
  <si>
    <t>Bajura Airport</t>
  </si>
  <si>
    <t>Bajura</t>
  </si>
  <si>
    <t>BJU</t>
  </si>
  <si>
    <t>81.66899871826172, 29.50200080871582</t>
  </si>
  <si>
    <t>VNBT</t>
  </si>
  <si>
    <t>Baitadi Airport</t>
  </si>
  <si>
    <t>NP-MA</t>
  </si>
  <si>
    <t>Baitadi</t>
  </si>
  <si>
    <t>BIT</t>
  </si>
  <si>
    <t>80.54920196533203, 29.465299606323242</t>
  </si>
  <si>
    <t>VNBW</t>
  </si>
  <si>
    <t>Gautam Buddha Airport</t>
  </si>
  <si>
    <t>NP-LU</t>
  </si>
  <si>
    <t>Bhairawa</t>
  </si>
  <si>
    <t>BWA</t>
  </si>
  <si>
    <t>83.416293, 27.505685</t>
  </si>
  <si>
    <t>VNCG</t>
  </si>
  <si>
    <t>Bhadrapur Airport</t>
  </si>
  <si>
    <t>NP-ME</t>
  </si>
  <si>
    <t>Bhadrapur</t>
  </si>
  <si>
    <t>BDP</t>
  </si>
  <si>
    <t>88.07959747310001, 26.5708007812</t>
  </si>
  <si>
    <t>VNDG</t>
  </si>
  <si>
    <t>Tulsipur Airport</t>
  </si>
  <si>
    <t>NP-RA</t>
  </si>
  <si>
    <t>Dang</t>
  </si>
  <si>
    <t>DNP</t>
  </si>
  <si>
    <t>82.29419708251953, 28.111099243164062</t>
  </si>
  <si>
    <t>VNDH</t>
  </si>
  <si>
    <t>Dhangarhi Airport</t>
  </si>
  <si>
    <t>NP-BH</t>
  </si>
  <si>
    <t>Dhangarhi</t>
  </si>
  <si>
    <t>DHI</t>
  </si>
  <si>
    <t>80.58190155029297, 28.753299713134766</t>
  </si>
  <si>
    <t>VNDL</t>
  </si>
  <si>
    <t>Darchula Airport</t>
  </si>
  <si>
    <t>Darchula</t>
  </si>
  <si>
    <t>DAP</t>
  </si>
  <si>
    <t>80.54840087890625, 29.669200897216797</t>
  </si>
  <si>
    <t>VNDP</t>
  </si>
  <si>
    <t>Dolpa Airport</t>
  </si>
  <si>
    <t>Dolpa</t>
  </si>
  <si>
    <t>82.81909942626953, 28.985700607299805</t>
  </si>
  <si>
    <t>VNDT</t>
  </si>
  <si>
    <t>Silgadi Doti Airport</t>
  </si>
  <si>
    <t>Silgadi Doti</t>
  </si>
  <si>
    <t>SIH</t>
  </si>
  <si>
    <t>80.93599700927734, 29.263099670410156</t>
  </si>
  <si>
    <t>VNGK</t>
  </si>
  <si>
    <t>Palungtar Airport</t>
  </si>
  <si>
    <t>NP-GA</t>
  </si>
  <si>
    <t>Gorkha</t>
  </si>
  <si>
    <t>GKH</t>
  </si>
  <si>
    <t>84.4664, 28.0385</t>
  </si>
  <si>
    <t>VNJI</t>
  </si>
  <si>
    <t>Jiri Airport</t>
  </si>
  <si>
    <t>NP-JA</t>
  </si>
  <si>
    <t>Jiri</t>
  </si>
  <si>
    <t>JIR</t>
  </si>
  <si>
    <t>86.230581, 27.626313</t>
  </si>
  <si>
    <t>VNJL</t>
  </si>
  <si>
    <t>Jumla Airport</t>
  </si>
  <si>
    <t>Jumla</t>
  </si>
  <si>
    <t>JUM</t>
  </si>
  <si>
    <t>82.193298, 29.2742</t>
  </si>
  <si>
    <t>VNJP</t>
  </si>
  <si>
    <t>Janakpur Airport</t>
  </si>
  <si>
    <t>Janakpur</t>
  </si>
  <si>
    <t>JKR</t>
  </si>
  <si>
    <t>85.9224014282, 26.708799362199997</t>
  </si>
  <si>
    <t>VNJS</t>
  </si>
  <si>
    <t>Jomsom Airport</t>
  </si>
  <si>
    <t>Jomsom</t>
  </si>
  <si>
    <t>JMO</t>
  </si>
  <si>
    <t>83.723, 28.780426</t>
  </si>
  <si>
    <t>NP-SA</t>
  </si>
  <si>
    <t>VNKT</t>
  </si>
  <si>
    <t>Tribhuvan International Airport</t>
  </si>
  <si>
    <t>Kathmandu</t>
  </si>
  <si>
    <t>KTM</t>
  </si>
  <si>
    <t>85.3591, 27.6966</t>
  </si>
  <si>
    <t>VNLD</t>
  </si>
  <si>
    <t>Lamidanda Airport</t>
  </si>
  <si>
    <t>Lamidanda</t>
  </si>
  <si>
    <t>LDN</t>
  </si>
  <si>
    <t>86.66999816894531, 27.25309944152832</t>
  </si>
  <si>
    <t>VNLK</t>
  </si>
  <si>
    <t>Lukla Airport</t>
  </si>
  <si>
    <t>Lukla</t>
  </si>
  <si>
    <t>86.72969818115234, 27.686899185180664</t>
  </si>
  <si>
    <t>VNLT</t>
  </si>
  <si>
    <t>Langtang Airport</t>
  </si>
  <si>
    <t>Langtang</t>
  </si>
  <si>
    <t>LTG</t>
  </si>
  <si>
    <t>85.58300018310547, 28.200000762939453</t>
  </si>
  <si>
    <t>VNMA</t>
  </si>
  <si>
    <t>Manang Airport</t>
  </si>
  <si>
    <t>Ngawal</t>
  </si>
  <si>
    <t>NGX</t>
  </si>
  <si>
    <t>84.089203, 28.641399</t>
  </si>
  <si>
    <t>VNMG</t>
  </si>
  <si>
    <t>Meghauli Airport</t>
  </si>
  <si>
    <t>Meghauli</t>
  </si>
  <si>
    <t>84.22875, 27.5774</t>
  </si>
  <si>
    <t>VNMN</t>
  </si>
  <si>
    <t>Mahendranagar Airport</t>
  </si>
  <si>
    <t>Mahendranagar</t>
  </si>
  <si>
    <t>XMG</t>
  </si>
  <si>
    <t>80.14790344238281, 28.963199615478516</t>
  </si>
  <si>
    <t>VNNG</t>
  </si>
  <si>
    <t>Nepalgunj Airport</t>
  </si>
  <si>
    <t>Nepalgunj</t>
  </si>
  <si>
    <t>KEP</t>
  </si>
  <si>
    <t>81.66699981689453, 28.103599548339844</t>
  </si>
  <si>
    <t>VNPK</t>
  </si>
  <si>
    <t>Pokhara Airport</t>
  </si>
  <si>
    <t>Pokhara</t>
  </si>
  <si>
    <t>PKR</t>
  </si>
  <si>
    <t>83.98210144042969, 28.200899124145508</t>
  </si>
  <si>
    <t>VNPL</t>
  </si>
  <si>
    <t>Phaplu Airport</t>
  </si>
  <si>
    <t>Phaplu</t>
  </si>
  <si>
    <t>PPL</t>
  </si>
  <si>
    <t>86.584454, 27.517787</t>
  </si>
  <si>
    <t>VNRB</t>
  </si>
  <si>
    <t>Rajbiraj Airport</t>
  </si>
  <si>
    <t>Rajbiraj</t>
  </si>
  <si>
    <t>RJB</t>
  </si>
  <si>
    <t>86.733902, 26.510066</t>
  </si>
  <si>
    <t>VNRC</t>
  </si>
  <si>
    <t>Ramechhap Airport</t>
  </si>
  <si>
    <t>Ramechhap</t>
  </si>
  <si>
    <t>86.0614013671875, 27.393999099731445</t>
  </si>
  <si>
    <t>VNRK</t>
  </si>
  <si>
    <t>Rukum Chaurjahari Airport</t>
  </si>
  <si>
    <t>Rukumkot</t>
  </si>
  <si>
    <t>RUK</t>
  </si>
  <si>
    <t>82.195, 28.627001</t>
  </si>
  <si>
    <t>VNRP</t>
  </si>
  <si>
    <t>Rolpa Airport</t>
  </si>
  <si>
    <t>Rolpa</t>
  </si>
  <si>
    <t>82.756496, 28.267292</t>
  </si>
  <si>
    <t>VNRT</t>
  </si>
  <si>
    <t>Rumjatar Airport</t>
  </si>
  <si>
    <t>Rumjatar</t>
  </si>
  <si>
    <t>RUM</t>
  </si>
  <si>
    <t>86.55039978027344, 27.303499221801758</t>
  </si>
  <si>
    <t>VNSB</t>
  </si>
  <si>
    <t>Syangboche Airport</t>
  </si>
  <si>
    <t>Namche Bazaar</t>
  </si>
  <si>
    <t>SYH</t>
  </si>
  <si>
    <t>86.7124, 27.8112</t>
  </si>
  <si>
    <t>VNSI</t>
  </si>
  <si>
    <t>Simara Airport</t>
  </si>
  <si>
    <t>Simara</t>
  </si>
  <si>
    <t>84.9801025390625, 27.159500122070312</t>
  </si>
  <si>
    <t>VNSK</t>
  </si>
  <si>
    <t>Surkhet Airport</t>
  </si>
  <si>
    <t>Surkhet</t>
  </si>
  <si>
    <t>SKH</t>
  </si>
  <si>
    <t>81.636002, 28.586</t>
  </si>
  <si>
    <t>VNSR</t>
  </si>
  <si>
    <t>Sanfebagar Airport</t>
  </si>
  <si>
    <t>Sanfebagar</t>
  </si>
  <si>
    <t>FEB</t>
  </si>
  <si>
    <t>81.215317, 29.236629</t>
  </si>
  <si>
    <t>VNST</t>
  </si>
  <si>
    <t>Simikot Airport</t>
  </si>
  <si>
    <t>Simikot</t>
  </si>
  <si>
    <t>IMK</t>
  </si>
  <si>
    <t>81.81890106201172, 29.971099853515625</t>
  </si>
  <si>
    <t>VNTJ</t>
  </si>
  <si>
    <t>Taplejung Airport</t>
  </si>
  <si>
    <t>Taplejung</t>
  </si>
  <si>
    <t>TPJ</t>
  </si>
  <si>
    <t>87.69525, 27.3509</t>
  </si>
  <si>
    <t>VNTP</t>
  </si>
  <si>
    <t>Tikapur Airport</t>
  </si>
  <si>
    <t>Tikapur</t>
  </si>
  <si>
    <t>TPU</t>
  </si>
  <si>
    <t>81.123, 28.5219</t>
  </si>
  <si>
    <t>VNTR</t>
  </si>
  <si>
    <t>Tumling Tar Airport</t>
  </si>
  <si>
    <t>Tumling Tar</t>
  </si>
  <si>
    <t>87.193298, 27.315001</t>
  </si>
  <si>
    <t>VNVT</t>
  </si>
  <si>
    <t>Biratnagar Airport</t>
  </si>
  <si>
    <t>Biratnagar</t>
  </si>
  <si>
    <t>87.26399993896484, 26.48150062561035</t>
  </si>
  <si>
    <t>VO55</t>
  </si>
  <si>
    <t>Murod Kond Airport</t>
  </si>
  <si>
    <t>Latur</t>
  </si>
  <si>
    <t>VALT</t>
  </si>
  <si>
    <t>LTU</t>
  </si>
  <si>
    <t>76.464699, 18.411501</t>
  </si>
  <si>
    <t>VO80</t>
  </si>
  <si>
    <t>Tuticorin Airport</t>
  </si>
  <si>
    <t>Thoothukudi</t>
  </si>
  <si>
    <t>VOTK</t>
  </si>
  <si>
    <t>TCR</t>
  </si>
  <si>
    <t>78.025803, 8.724241</t>
  </si>
  <si>
    <t>VOAT</t>
  </si>
  <si>
    <t>Agatti Airport</t>
  </si>
  <si>
    <t>AGX</t>
  </si>
  <si>
    <t>72.1760025024414, 10.823699951171875</t>
  </si>
  <si>
    <t>Bangalore</t>
  </si>
  <si>
    <t>VOBI</t>
  </si>
  <si>
    <t>Bellary Airport</t>
  </si>
  <si>
    <t>Bellary</t>
  </si>
  <si>
    <t>BEP</t>
  </si>
  <si>
    <t>76.88279724121094, 15.162799835205078</t>
  </si>
  <si>
    <t>VOBL</t>
  </si>
  <si>
    <t>Kempegowda International Airport</t>
  </si>
  <si>
    <t>77.706299, 13.1979</t>
  </si>
  <si>
    <t>VOBR</t>
  </si>
  <si>
    <t>Bidar Air Force Station</t>
  </si>
  <si>
    <t>IXX</t>
  </si>
  <si>
    <t>77.487099, 17.9081</t>
  </si>
  <si>
    <t>VOBZ</t>
  </si>
  <si>
    <t>Vijayawada Airport</t>
  </si>
  <si>
    <t>Gannavaram</t>
  </si>
  <si>
    <t>VGA</t>
  </si>
  <si>
    <t>80.796799, 16.530399</t>
  </si>
  <si>
    <t>VOCB</t>
  </si>
  <si>
    <t>Coimbatore International Airport</t>
  </si>
  <si>
    <t>Coimbatore</t>
  </si>
  <si>
    <t>CJB</t>
  </si>
  <si>
    <t>77.0434036255, 11.029999733</t>
  </si>
  <si>
    <t>VOCI</t>
  </si>
  <si>
    <t>Cochin International Airport</t>
  </si>
  <si>
    <t>COK</t>
  </si>
  <si>
    <t>76.401901, 10.152</t>
  </si>
  <si>
    <t>VOCL</t>
  </si>
  <si>
    <t>Calicut International Airport</t>
  </si>
  <si>
    <t>Calicut</t>
  </si>
  <si>
    <t>75.95529937740001, 11.1367998123</t>
  </si>
  <si>
    <t>VOCP</t>
  </si>
  <si>
    <t>Kadapa Airport</t>
  </si>
  <si>
    <t>Kadapa</t>
  </si>
  <si>
    <t>CDP</t>
  </si>
  <si>
    <t>78.772778, 14.51</t>
  </si>
  <si>
    <t>VOCX</t>
  </si>
  <si>
    <t>Car Nicobar Air Force Station</t>
  </si>
  <si>
    <t>92.8196029663086, 9.152509689331055</t>
  </si>
  <si>
    <t>VOHS</t>
  </si>
  <si>
    <t>Rajiv Gandhi International Airport</t>
  </si>
  <si>
    <t>HYD</t>
  </si>
  <si>
    <t>78.429855, 17.231318</t>
  </si>
  <si>
    <t>VOHY</t>
  </si>
  <si>
    <t>Begumpet Airport</t>
  </si>
  <si>
    <t>BPM</t>
  </si>
  <si>
    <t>78.4675979614, 17.4531002045</t>
  </si>
  <si>
    <t>VOKN</t>
  </si>
  <si>
    <t>Kannur International Airport</t>
  </si>
  <si>
    <t>Kannur</t>
  </si>
  <si>
    <t>CNN</t>
  </si>
  <si>
    <t>75.547211, 11.918614</t>
  </si>
  <si>
    <t>VOMD</t>
  </si>
  <si>
    <t>Madurai Airport</t>
  </si>
  <si>
    <t>Madurai</t>
  </si>
  <si>
    <t>IXM</t>
  </si>
  <si>
    <t>78.09339904790001, 9.83450984955</t>
  </si>
  <si>
    <t>VOML</t>
  </si>
  <si>
    <t>Mangalore International Airport</t>
  </si>
  <si>
    <t>Mangalore</t>
  </si>
  <si>
    <t>IXE</t>
  </si>
  <si>
    <t>74.8900985718, 12.9612998962</t>
  </si>
  <si>
    <t>VOMM</t>
  </si>
  <si>
    <t>Chennai International Airport</t>
  </si>
  <si>
    <t>Chennai</t>
  </si>
  <si>
    <t>80.16929626464844, 12.990005493164062</t>
  </si>
  <si>
    <t>VOMY</t>
  </si>
  <si>
    <t>Mysore Airport</t>
  </si>
  <si>
    <t>Mysore</t>
  </si>
  <si>
    <t>MYQ</t>
  </si>
  <si>
    <t>76.655833, 12.23</t>
  </si>
  <si>
    <t>VOPB</t>
  </si>
  <si>
    <t>Vir Savarkar International Airport</t>
  </si>
  <si>
    <t>Port Blair</t>
  </si>
  <si>
    <t>IXZ</t>
  </si>
  <si>
    <t>92.72969818115234, 11.641200065612793</t>
  </si>
  <si>
    <t>VOPC</t>
  </si>
  <si>
    <t>Pondicherry Airport</t>
  </si>
  <si>
    <t>Pondicherry</t>
  </si>
  <si>
    <t>79.812, 11.968</t>
  </si>
  <si>
    <t>VOPN</t>
  </si>
  <si>
    <t>Sri Sathya Sai Airport</t>
  </si>
  <si>
    <t>Puttaparthi</t>
  </si>
  <si>
    <t>PUT</t>
  </si>
  <si>
    <t>77.7910995483, 14.1492996216</t>
  </si>
  <si>
    <t>VORG</t>
  </si>
  <si>
    <t>Basanth Nagar Airport</t>
  </si>
  <si>
    <t>Ramagundam</t>
  </si>
  <si>
    <t>RMD</t>
  </si>
  <si>
    <t>79.3923, 18.701</t>
  </si>
  <si>
    <t>VORY</t>
  </si>
  <si>
    <t>Rajahmundry Airport</t>
  </si>
  <si>
    <t>Rajahmundry</t>
  </si>
  <si>
    <t>81.81819915770001, 17.1103992462</t>
  </si>
  <si>
    <t>VOSM</t>
  </si>
  <si>
    <t>SXV</t>
  </si>
  <si>
    <t>78.06559753418, 11.78330039978</t>
  </si>
  <si>
    <t>VOTJ</t>
  </si>
  <si>
    <t>Tanjore Air Force Base</t>
  </si>
  <si>
    <t>Thanjavur</t>
  </si>
  <si>
    <t>TJV</t>
  </si>
  <si>
    <t>79.10160064697266, 10.722399711608887</t>
  </si>
  <si>
    <t>VOTP</t>
  </si>
  <si>
    <t>Tirupati Airport</t>
  </si>
  <si>
    <t>Tirupati</t>
  </si>
  <si>
    <t>79.543296814, 13.632499694800002</t>
  </si>
  <si>
    <t>VOTR</t>
  </si>
  <si>
    <t>Tiruchirapally Civil Airport Airport</t>
  </si>
  <si>
    <t>Tiruchirappally</t>
  </si>
  <si>
    <t>TRZ</t>
  </si>
  <si>
    <t>78.70970153808594, 10.765399932861328</t>
  </si>
  <si>
    <t>VOTV</t>
  </si>
  <si>
    <t>Trivandrum International Airport</t>
  </si>
  <si>
    <t>Thiruvananthapuram</t>
  </si>
  <si>
    <t>TRV</t>
  </si>
  <si>
    <t>76.9200973511, 8.48211956024</t>
  </si>
  <si>
    <t>VOWA</t>
  </si>
  <si>
    <t>Warangal Airport</t>
  </si>
  <si>
    <t>Warangal</t>
  </si>
  <si>
    <t>WGC</t>
  </si>
  <si>
    <t>79.602203, 17.9144</t>
  </si>
  <si>
    <t>VQ10</t>
  </si>
  <si>
    <t>Yongphulla Airport</t>
  </si>
  <si>
    <t>BT</t>
  </si>
  <si>
    <t>BT-41</t>
  </si>
  <si>
    <t>Tashigang</t>
  </si>
  <si>
    <t>VQTY</t>
  </si>
  <si>
    <t>91.514503, 27.256399</t>
  </si>
  <si>
    <t>VQBT</t>
  </si>
  <si>
    <t>Bathpalathang Airport</t>
  </si>
  <si>
    <t>BT-33</t>
  </si>
  <si>
    <t>Jakar</t>
  </si>
  <si>
    <t>BUT</t>
  </si>
  <si>
    <t>90.7471, 27.5622</t>
  </si>
  <si>
    <t>VQGP</t>
  </si>
  <si>
    <t>Gelephu Airport</t>
  </si>
  <si>
    <t>BT-31</t>
  </si>
  <si>
    <t>Gelephu</t>
  </si>
  <si>
    <t>GLU</t>
  </si>
  <si>
    <t>90.46412, 26.88456</t>
  </si>
  <si>
    <t>VQPR</t>
  </si>
  <si>
    <t>Paro Airport</t>
  </si>
  <si>
    <t>BT-11</t>
  </si>
  <si>
    <t>Paro</t>
  </si>
  <si>
    <t>89.42459869380001, 27.403200149499998</t>
  </si>
  <si>
    <t>VREI</t>
  </si>
  <si>
    <t>Ifuru Airport</t>
  </si>
  <si>
    <t>MV-13</t>
  </si>
  <si>
    <t>Ifuru Island</t>
  </si>
  <si>
    <t>IFU</t>
  </si>
  <si>
    <t>73.025, 5.7083</t>
  </si>
  <si>
    <t>VRMD</t>
  </si>
  <si>
    <t>Dharavandhoo Airport</t>
  </si>
  <si>
    <t>MV-20</t>
  </si>
  <si>
    <t>Baa Atoll</t>
  </si>
  <si>
    <t>DRV</t>
  </si>
  <si>
    <t>73.1302, 5.1561</t>
  </si>
  <si>
    <t>VRMF</t>
  </si>
  <si>
    <t>Fuvahmulah Airport</t>
  </si>
  <si>
    <t>MV-29</t>
  </si>
  <si>
    <t>Fuvahmulah Island</t>
  </si>
  <si>
    <t>VRMR</t>
  </si>
  <si>
    <t>73.435, -0.309722222222</t>
  </si>
  <si>
    <t>VRMG</t>
  </si>
  <si>
    <t>Gan International Airport</t>
  </si>
  <si>
    <t>MV-01</t>
  </si>
  <si>
    <t>Gan</t>
  </si>
  <si>
    <t>73.155602, -0.693342</t>
  </si>
  <si>
    <t>VRMH</t>
  </si>
  <si>
    <t>Hanimaadhoo Airport</t>
  </si>
  <si>
    <t>MV-23</t>
  </si>
  <si>
    <t>Haa Dhaalu Atoll</t>
  </si>
  <si>
    <t>73.17050170898438, 6.744229793548584</t>
  </si>
  <si>
    <t>VRMK</t>
  </si>
  <si>
    <t>Kadhdhoo Airport</t>
  </si>
  <si>
    <t>MV-05</t>
  </si>
  <si>
    <t>Kadhdhoo</t>
  </si>
  <si>
    <t>KDO</t>
  </si>
  <si>
    <t>73.52189636230469, 1.8591699600219727</t>
  </si>
  <si>
    <t>VRMM</t>
  </si>
  <si>
    <t>73.52909851074219, 4.191830158233643</t>
  </si>
  <si>
    <t>VRMO</t>
  </si>
  <si>
    <t>Kooddoo Airport</t>
  </si>
  <si>
    <t>MV-27</t>
  </si>
  <si>
    <t>Huvadhu Atoll</t>
  </si>
  <si>
    <t>GKK</t>
  </si>
  <si>
    <t>73.4336, 0.7324</t>
  </si>
  <si>
    <t>VRMT</t>
  </si>
  <si>
    <t>Kaadedhdhoo Airport</t>
  </si>
  <si>
    <t>MV-28</t>
  </si>
  <si>
    <t>KDM</t>
  </si>
  <si>
    <t>72.99690246582031, 0.48813098669052124</t>
  </si>
  <si>
    <t>VRMU</t>
  </si>
  <si>
    <t>Dhaalu Atoll Airport</t>
  </si>
  <si>
    <t>MV-17</t>
  </si>
  <si>
    <t>Kudahuvadhoo</t>
  </si>
  <si>
    <t>72.887118, 2.666075</t>
  </si>
  <si>
    <t>VRMV</t>
  </si>
  <si>
    <t>Villa Airport</t>
  </si>
  <si>
    <t>Maamigili</t>
  </si>
  <si>
    <t>VAM</t>
  </si>
  <si>
    <t>72.8358333333, 3.47055555556</t>
  </si>
  <si>
    <t>VRNT</t>
  </si>
  <si>
    <t>Thimarafushi Airport</t>
  </si>
  <si>
    <t>MV-08</t>
  </si>
  <si>
    <t>Thimarafushi</t>
  </si>
  <si>
    <t>TMF</t>
  </si>
  <si>
    <t>73.1533, 2.211</t>
  </si>
  <si>
    <t>VTBD</t>
  </si>
  <si>
    <t>Don Mueang International Airport</t>
  </si>
  <si>
    <t>TH-10</t>
  </si>
  <si>
    <t>Bangkok</t>
  </si>
  <si>
    <t>DMK</t>
  </si>
  <si>
    <t>100.607002258, 13.9125995636</t>
  </si>
  <si>
    <t>VTBH</t>
  </si>
  <si>
    <t>Sa Pran Nak Airport</t>
  </si>
  <si>
    <t>TH-16</t>
  </si>
  <si>
    <t>KKM</t>
  </si>
  <si>
    <t>100.642997742, 14.9493999481</t>
  </si>
  <si>
    <t>VTBK</t>
  </si>
  <si>
    <t>Kamphaeng Saen Airport</t>
  </si>
  <si>
    <t>TH-72</t>
  </si>
  <si>
    <t>Nakhon Pathom</t>
  </si>
  <si>
    <t>KDT</t>
  </si>
  <si>
    <t>99.9171981812, 14.1020002365</t>
  </si>
  <si>
    <t>VTBO</t>
  </si>
  <si>
    <t>Trat Airport</t>
  </si>
  <si>
    <t>TH-23</t>
  </si>
  <si>
    <t>TDX</t>
  </si>
  <si>
    <t>102.319000244, 12.274600029</t>
  </si>
  <si>
    <t>VTBS</t>
  </si>
  <si>
    <t>Suvarnabhumi Airport</t>
  </si>
  <si>
    <t>BKK</t>
  </si>
  <si>
    <t>100.74700164794922, 13.681099891662598</t>
  </si>
  <si>
    <t>VTBU</t>
  </si>
  <si>
    <t>U-Tapao International Airport</t>
  </si>
  <si>
    <t>TH-21</t>
  </si>
  <si>
    <t>Rayong</t>
  </si>
  <si>
    <t>UTP</t>
  </si>
  <si>
    <t>101.00499725341797, 12.679900169372559</t>
  </si>
  <si>
    <t>VTCC</t>
  </si>
  <si>
    <t>Chiang Mai International Airport</t>
  </si>
  <si>
    <t>TH-50</t>
  </si>
  <si>
    <t>Chiang Mai</t>
  </si>
  <si>
    <t>CNX</t>
  </si>
  <si>
    <t>98.962600708, 18.766799926799997</t>
  </si>
  <si>
    <t>VTCH</t>
  </si>
  <si>
    <t>Mae Hong Son Airport</t>
  </si>
  <si>
    <t>TH-58</t>
  </si>
  <si>
    <t>97.97579956054688, 19.301300048828125</t>
  </si>
  <si>
    <t>VTCI</t>
  </si>
  <si>
    <t>Mae Hong Son</t>
  </si>
  <si>
    <t>PYY</t>
  </si>
  <si>
    <t>98.43699646, 19.3719997406</t>
  </si>
  <si>
    <t>VTCL</t>
  </si>
  <si>
    <t>Lampang Airport</t>
  </si>
  <si>
    <t>TH-52</t>
  </si>
  <si>
    <t>LPT</t>
  </si>
  <si>
    <t>99.50420379638672, 18.27090072631836</t>
  </si>
  <si>
    <t>VTCN</t>
  </si>
  <si>
    <t>Nan Airport</t>
  </si>
  <si>
    <t>TH-55</t>
  </si>
  <si>
    <t>NNT</t>
  </si>
  <si>
    <t>100.78299713134766, 18.807899475097656</t>
  </si>
  <si>
    <t>VTCP</t>
  </si>
  <si>
    <t>Phrae Airport</t>
  </si>
  <si>
    <t>TH-54</t>
  </si>
  <si>
    <t>PRH</t>
  </si>
  <si>
    <t>100.16500091552734, 18.132200241088867</t>
  </si>
  <si>
    <t>TH-57</t>
  </si>
  <si>
    <t>VTCT</t>
  </si>
  <si>
    <t>Chiang Rai International Airport</t>
  </si>
  <si>
    <t>Chiang Rai</t>
  </si>
  <si>
    <t>CEI</t>
  </si>
  <si>
    <t>99.88289642330001, 19.952299118</t>
  </si>
  <si>
    <t>VTED</t>
  </si>
  <si>
    <t>Udorn Air Base</t>
  </si>
  <si>
    <t>TH-41</t>
  </si>
  <si>
    <t>Ban Mak Khaen</t>
  </si>
  <si>
    <t>102.80000305175781, 17.382999420166016</t>
  </si>
  <si>
    <t>VTPB</t>
  </si>
  <si>
    <t>Phetchabun Airport</t>
  </si>
  <si>
    <t>TH-67</t>
  </si>
  <si>
    <t>PHY</t>
  </si>
  <si>
    <t>101.194999695, 16.6760005951</t>
  </si>
  <si>
    <t>VTPH</t>
  </si>
  <si>
    <t>Hua Hin Airport</t>
  </si>
  <si>
    <t>TH-76</t>
  </si>
  <si>
    <t>Hua Hin</t>
  </si>
  <si>
    <t>99.951499939, 12.6361999512</t>
  </si>
  <si>
    <t>VTPI</t>
  </si>
  <si>
    <t>Takhli Airport</t>
  </si>
  <si>
    <t>TH-60</t>
  </si>
  <si>
    <t>TKH</t>
  </si>
  <si>
    <t>100.29599762, 15.277299881</t>
  </si>
  <si>
    <t>VTPM</t>
  </si>
  <si>
    <t>Mae Sot Airport</t>
  </si>
  <si>
    <t>TH-63</t>
  </si>
  <si>
    <t>98.54509735107422, 16.699899673461914</t>
  </si>
  <si>
    <t>VTPO</t>
  </si>
  <si>
    <t>Sukhothai Airport</t>
  </si>
  <si>
    <t>TH-64</t>
  </si>
  <si>
    <t>THS</t>
  </si>
  <si>
    <t>99.81819915771484, 17.238000869750977</t>
  </si>
  <si>
    <t>VTPP</t>
  </si>
  <si>
    <t>Phitsanulok Airport</t>
  </si>
  <si>
    <t>TH-65</t>
  </si>
  <si>
    <t>PHS</t>
  </si>
  <si>
    <t>100.27899932861328, 16.782899856567383</t>
  </si>
  <si>
    <t>VTPT</t>
  </si>
  <si>
    <t>Tak Airport</t>
  </si>
  <si>
    <t>99.25330352783203, 16.895999908447266</t>
  </si>
  <si>
    <t>VTPU</t>
  </si>
  <si>
    <t>Uttaradit Airport</t>
  </si>
  <si>
    <t>TH-53</t>
  </si>
  <si>
    <t>Uttaradit</t>
  </si>
  <si>
    <t>UTR</t>
  </si>
  <si>
    <t>100.0999984741211, 17.617000579833984</t>
  </si>
  <si>
    <t>VTSB</t>
  </si>
  <si>
    <t>Surat Thani Airport</t>
  </si>
  <si>
    <t>TH-84</t>
  </si>
  <si>
    <t>Surat Thani</t>
  </si>
  <si>
    <t>99.135597229, 9.13259983063</t>
  </si>
  <si>
    <t>VTSC</t>
  </si>
  <si>
    <t>Narathiwat Airport</t>
  </si>
  <si>
    <t>TH-96</t>
  </si>
  <si>
    <t>NAW</t>
  </si>
  <si>
    <t>101.74299621582031, 6.5199198722839355</t>
  </si>
  <si>
    <t>VTSE</t>
  </si>
  <si>
    <t>Chumphon Airport</t>
  </si>
  <si>
    <t>TH-86</t>
  </si>
  <si>
    <t>99.36170196533203, 10.711199760437012</t>
  </si>
  <si>
    <t>VTSF</t>
  </si>
  <si>
    <t>Nakhon Si Thammarat Airport</t>
  </si>
  <si>
    <t>TH-80</t>
  </si>
  <si>
    <t>Nakhon Si Thammarat</t>
  </si>
  <si>
    <t>99.9447021484375, 8.539620399475098</t>
  </si>
  <si>
    <t>VTSG</t>
  </si>
  <si>
    <t>Krabi Airport</t>
  </si>
  <si>
    <t>TH-81</t>
  </si>
  <si>
    <t>Krabi</t>
  </si>
  <si>
    <t>KBV</t>
  </si>
  <si>
    <t>98.9861984253, 8.09912014008</t>
  </si>
  <si>
    <t>VTSH</t>
  </si>
  <si>
    <t>Songkhla Airport</t>
  </si>
  <si>
    <t>TH-90</t>
  </si>
  <si>
    <t>SGZ</t>
  </si>
  <si>
    <t>100.60800170898438, 7.186560153961182</t>
  </si>
  <si>
    <t>VTSK</t>
  </si>
  <si>
    <t>Pattani Airport</t>
  </si>
  <si>
    <t>TH-94</t>
  </si>
  <si>
    <t>101.15399932861328, 6.785459995269775</t>
  </si>
  <si>
    <t>VTSM</t>
  </si>
  <si>
    <t>Samui Airport</t>
  </si>
  <si>
    <t>Na Thon (Ko Samui Island)</t>
  </si>
  <si>
    <t>USM</t>
  </si>
  <si>
    <t>100.06199646, 9.547789573669998</t>
  </si>
  <si>
    <t>VTSP</t>
  </si>
  <si>
    <t>Phuket International Airport</t>
  </si>
  <si>
    <t>TH-83</t>
  </si>
  <si>
    <t>Phuket</t>
  </si>
  <si>
    <t>98.316902, 8.1132</t>
  </si>
  <si>
    <t>VTSR</t>
  </si>
  <si>
    <t>Ranong Airport</t>
  </si>
  <si>
    <t>TH-85</t>
  </si>
  <si>
    <t>UNN</t>
  </si>
  <si>
    <t>98.58550262451172, 9.777620315551758</t>
  </si>
  <si>
    <t>VTSS</t>
  </si>
  <si>
    <t>Hat Yai International Airport</t>
  </si>
  <si>
    <t>Hat Yai</t>
  </si>
  <si>
    <t>HDY</t>
  </si>
  <si>
    <t>100.392997742, 6.93320989609</t>
  </si>
  <si>
    <t>VTST</t>
  </si>
  <si>
    <t>Trang Airport</t>
  </si>
  <si>
    <t>TH-92</t>
  </si>
  <si>
    <t>TST</t>
  </si>
  <si>
    <t>99.6166000366211, 7.508739948272705</t>
  </si>
  <si>
    <t>VTUD</t>
  </si>
  <si>
    <t>Udon Thani Airport</t>
  </si>
  <si>
    <t>Udon Thani</t>
  </si>
  <si>
    <t>UTH</t>
  </si>
  <si>
    <t>102.788002014, 17.386400222800003</t>
  </si>
  <si>
    <t>VTUI</t>
  </si>
  <si>
    <t>Sakon Nakhon Airport</t>
  </si>
  <si>
    <t>TH-47</t>
  </si>
  <si>
    <t>104.11900329589844, 17.195100784301758</t>
  </si>
  <si>
    <t>VTUJ</t>
  </si>
  <si>
    <t>Surin Airport</t>
  </si>
  <si>
    <t>TH-32</t>
  </si>
  <si>
    <t>Surin</t>
  </si>
  <si>
    <t>PXR</t>
  </si>
  <si>
    <t>103.49800109863, 14.868300437927</t>
  </si>
  <si>
    <t>VTUK</t>
  </si>
  <si>
    <t>Khon Kaen Airport</t>
  </si>
  <si>
    <t>TH-40</t>
  </si>
  <si>
    <t>Khon Kaen</t>
  </si>
  <si>
    <t>KKC</t>
  </si>
  <si>
    <t>102.783996582, 16.466600418099997</t>
  </si>
  <si>
    <t>VTUL</t>
  </si>
  <si>
    <t>Loei Airport</t>
  </si>
  <si>
    <t>TH-42</t>
  </si>
  <si>
    <t>101.72200012207031, 17.43910026550293</t>
  </si>
  <si>
    <t>TH-30</t>
  </si>
  <si>
    <t>VTUO</t>
  </si>
  <si>
    <t>Buri Ram Airport</t>
  </si>
  <si>
    <t>TH-31</t>
  </si>
  <si>
    <t>BFV</t>
  </si>
  <si>
    <t>103.25299835205078, 15.229499816894531</t>
  </si>
  <si>
    <t>VTUQ</t>
  </si>
  <si>
    <t>Nakhon Ratchasima Airport</t>
  </si>
  <si>
    <t>NAK</t>
  </si>
  <si>
    <t>102.31300354003906, 14.94950008392334</t>
  </si>
  <si>
    <t>TH-45</t>
  </si>
  <si>
    <t>VTUU</t>
  </si>
  <si>
    <t>Ubon Ratchathani Airport</t>
  </si>
  <si>
    <t>TH-34</t>
  </si>
  <si>
    <t>Ubon Ratchathani</t>
  </si>
  <si>
    <t>UBP</t>
  </si>
  <si>
    <t>104.870002747, 15.2512998581</t>
  </si>
  <si>
    <t>VTUV</t>
  </si>
  <si>
    <t>Roi Et Airport</t>
  </si>
  <si>
    <t>103.77400207519531, 16.11680030822754</t>
  </si>
  <si>
    <t>VTUW</t>
  </si>
  <si>
    <t>Nakhon Phanom Airport</t>
  </si>
  <si>
    <t>TH-48</t>
  </si>
  <si>
    <t>KOP</t>
  </si>
  <si>
    <t>104.64299774169922, 17.383800506591797</t>
  </si>
  <si>
    <t>VUU</t>
  </si>
  <si>
    <t>Mvuu Camp Airport</t>
  </si>
  <si>
    <t>MW-MH</t>
  </si>
  <si>
    <t>Liwonde National Park</t>
  </si>
  <si>
    <t>35.3013888889, -14.8386111111</t>
  </si>
  <si>
    <t>VN-61</t>
  </si>
  <si>
    <t>VVBM</t>
  </si>
  <si>
    <t>Buon Ma Thuot Airport</t>
  </si>
  <si>
    <t>VN-33</t>
  </si>
  <si>
    <t>Buon Ma Thuot</t>
  </si>
  <si>
    <t>BMV</t>
  </si>
  <si>
    <t>108.120002747, 12.668299675</t>
  </si>
  <si>
    <t>VVCA</t>
  </si>
  <si>
    <t>Chu Lai International Airport</t>
  </si>
  <si>
    <t>VN-29</t>
  </si>
  <si>
    <t>Dung Quat Bay</t>
  </si>
  <si>
    <t>VCL</t>
  </si>
  <si>
    <t>108.706001282, 15.403300285299999</t>
  </si>
  <si>
    <t>VVCI</t>
  </si>
  <si>
    <t>Cat Bi International Airport</t>
  </si>
  <si>
    <t>Haiphong</t>
  </si>
  <si>
    <t>106.7249984741211, 20.819400787353516</t>
  </si>
  <si>
    <t>VN-35</t>
  </si>
  <si>
    <t>VVCM</t>
  </si>
  <si>
    <t>Ca Mau City</t>
  </si>
  <si>
    <t>CAH</t>
  </si>
  <si>
    <t>105.177778, 9.177667</t>
  </si>
  <si>
    <t>VVCR</t>
  </si>
  <si>
    <t>Cam Ranh Airport</t>
  </si>
  <si>
    <t>Nha Trang</t>
  </si>
  <si>
    <t>CXR</t>
  </si>
  <si>
    <t>109.21900177001953, 11.998200416564941</t>
  </si>
  <si>
    <t>VVCS</t>
  </si>
  <si>
    <t>Co Ong Airport</t>
  </si>
  <si>
    <t>VN-43</t>
  </si>
  <si>
    <t>Con Dao</t>
  </si>
  <si>
    <t>VCS</t>
  </si>
  <si>
    <t>106.633003, 8.73183</t>
  </si>
  <si>
    <t>VVCT</t>
  </si>
  <si>
    <t>Can Tho International Airport</t>
  </si>
  <si>
    <t>VN-02</t>
  </si>
  <si>
    <t>Can Tho</t>
  </si>
  <si>
    <t>105.711997986, 10.085100174</t>
  </si>
  <si>
    <t>VVDB</t>
  </si>
  <si>
    <t>Dien Bien Phu Airport</t>
  </si>
  <si>
    <t>VN-01</t>
  </si>
  <si>
    <t>Dien Bien Phu</t>
  </si>
  <si>
    <t>103.008003235, 21.3974990845</t>
  </si>
  <si>
    <t>VVDL</t>
  </si>
  <si>
    <t>Lien Khuong Airport</t>
  </si>
  <si>
    <t>Da Lat</t>
  </si>
  <si>
    <t>DLI</t>
  </si>
  <si>
    <t>108.366997, 11.75</t>
  </si>
  <si>
    <t>VVDN</t>
  </si>
  <si>
    <t>Da Nang International Airport</t>
  </si>
  <si>
    <t>DAD</t>
  </si>
  <si>
    <t>108.1989974975586, 16.043899536132812</t>
  </si>
  <si>
    <t>Las Malvinas/Echarate Airport</t>
  </si>
  <si>
    <t>Las Malvinas</t>
  </si>
  <si>
    <t>SPWT</t>
  </si>
  <si>
    <t>-72.939332, -11.854861</t>
  </si>
  <si>
    <t>VVNB</t>
  </si>
  <si>
    <t>Noi Bai International Airport</t>
  </si>
  <si>
    <t>105.80699920654297, 21.221200942993164</t>
  </si>
  <si>
    <t>VVNS</t>
  </si>
  <si>
    <t>Na-San Airport</t>
  </si>
  <si>
    <t>VN-05</t>
  </si>
  <si>
    <t>Son-La</t>
  </si>
  <si>
    <t>SQH</t>
  </si>
  <si>
    <t>104.03299713134766, 21.216999053955078</t>
  </si>
  <si>
    <t>VVNT</t>
  </si>
  <si>
    <t>Nha Trang Air Base</t>
  </si>
  <si>
    <t>NHA</t>
  </si>
  <si>
    <t>109.192001, 12.2275</t>
  </si>
  <si>
    <t>VVPB</t>
  </si>
  <si>
    <t>Phu Bai Airport</t>
  </si>
  <si>
    <t>VN-56</t>
  </si>
  <si>
    <t>Hue</t>
  </si>
  <si>
    <t>107.70300293, 16.401500701899998</t>
  </si>
  <si>
    <t>VVPC</t>
  </si>
  <si>
    <t>Phu Cat Airport</t>
  </si>
  <si>
    <t>VN-31</t>
  </si>
  <si>
    <t>Quy Nohn</t>
  </si>
  <si>
    <t>UIH</t>
  </si>
  <si>
    <t>109.042, 13.955</t>
  </si>
  <si>
    <t>VVPK</t>
  </si>
  <si>
    <t>Pleiku Airport</t>
  </si>
  <si>
    <t>VN-30</t>
  </si>
  <si>
    <t>Pleiku</t>
  </si>
  <si>
    <t>PXU</t>
  </si>
  <si>
    <t>108.01699829101562, 14.004500389099121</t>
  </si>
  <si>
    <t>VVPQ</t>
  </si>
  <si>
    <t>Phu Quoc International Airport</t>
  </si>
  <si>
    <t>Phu Quoc Island</t>
  </si>
  <si>
    <t>PQC</t>
  </si>
  <si>
    <t>103.9931, 10.1698</t>
  </si>
  <si>
    <t>VVPR</t>
  </si>
  <si>
    <t>Phan Rang Airport</t>
  </si>
  <si>
    <t>VN-07</t>
  </si>
  <si>
    <t>Phan Rang</t>
  </si>
  <si>
    <t>108.952003479, 11.6335000992</t>
  </si>
  <si>
    <t>VVPT</t>
  </si>
  <si>
    <t>Phan Thiet Airport</t>
  </si>
  <si>
    <t>VN-40</t>
  </si>
  <si>
    <t>Phan Thiet</t>
  </si>
  <si>
    <t>108.06900024414062, 10.906399726867676</t>
  </si>
  <si>
    <t>VVRG</t>
  </si>
  <si>
    <t>Rach Gia Airport</t>
  </si>
  <si>
    <t>Rach Gia</t>
  </si>
  <si>
    <t>VKG</t>
  </si>
  <si>
    <t>105.132379532, 9.95802997234</t>
  </si>
  <si>
    <t>VVTH</t>
  </si>
  <si>
    <t>Dong Tac Airport</t>
  </si>
  <si>
    <t>VN-49</t>
  </si>
  <si>
    <t>Tuy Hoa</t>
  </si>
  <si>
    <t>TBB</t>
  </si>
  <si>
    <t>109.333999634, 13.049599647500001</t>
  </si>
  <si>
    <t>VVTS</t>
  </si>
  <si>
    <t>Tan Son Nhat International Airport</t>
  </si>
  <si>
    <t>VN-23</t>
  </si>
  <si>
    <t>Ho Chi Minh City</t>
  </si>
  <si>
    <t>SGN</t>
  </si>
  <si>
    <t>106.652000427, 10.8187999725</t>
  </si>
  <si>
    <t>VVTX</t>
  </si>
  <si>
    <t>Tho Xuan Airport</t>
  </si>
  <si>
    <t>VN-21</t>
  </si>
  <si>
    <t>THD</t>
  </si>
  <si>
    <t>105.467778, 19.901667</t>
  </si>
  <si>
    <t>VVVD</t>
  </si>
  <si>
    <t>VN-13</t>
  </si>
  <si>
    <t>Ha Long</t>
  </si>
  <si>
    <t>VDO</t>
  </si>
  <si>
    <t>107.414167, 21.117778</t>
  </si>
  <si>
    <t>VVVH</t>
  </si>
  <si>
    <t>Vinh Airport</t>
  </si>
  <si>
    <t>VN-26</t>
  </si>
  <si>
    <t>Vinh</t>
  </si>
  <si>
    <t>VII</t>
  </si>
  <si>
    <t>105.67099762, 18.7376003265</t>
  </si>
  <si>
    <t>VVVT</t>
  </si>
  <si>
    <t>Vung Tau Airport</t>
  </si>
  <si>
    <t>Vung Tau</t>
  </si>
  <si>
    <t>VTG</t>
  </si>
  <si>
    <t>107.09500122070312, 10.3725004196167</t>
  </si>
  <si>
    <t>MM-03</t>
  </si>
  <si>
    <t>Magway</t>
  </si>
  <si>
    <t>VYAN</t>
  </si>
  <si>
    <t>Ann Airport</t>
  </si>
  <si>
    <t>MM-16</t>
  </si>
  <si>
    <t>Aeng</t>
  </si>
  <si>
    <t>VBA</t>
  </si>
  <si>
    <t>94.0261, 19.769199</t>
  </si>
  <si>
    <t>MM-04</t>
  </si>
  <si>
    <t>VYBG</t>
  </si>
  <si>
    <t>Bagan Airport</t>
  </si>
  <si>
    <t>Nyaung U</t>
  </si>
  <si>
    <t>NYU</t>
  </si>
  <si>
    <t>94.9301986694336, 21.178800582885742</t>
  </si>
  <si>
    <t>VYBM</t>
  </si>
  <si>
    <t>Banmaw Airport</t>
  </si>
  <si>
    <t>Banmaw</t>
  </si>
  <si>
    <t>97.24620056152344, 24.268999099731445</t>
  </si>
  <si>
    <t>VYBP</t>
  </si>
  <si>
    <t>Bokpyinn Airport</t>
  </si>
  <si>
    <t>MM-05</t>
  </si>
  <si>
    <t>Bokpyinn</t>
  </si>
  <si>
    <t>VBP</t>
  </si>
  <si>
    <t>98.735901, 11.1494</t>
  </si>
  <si>
    <t>MM-06</t>
  </si>
  <si>
    <t>Mandalay</t>
  </si>
  <si>
    <t>VYDW</t>
  </si>
  <si>
    <t>Dawei Airport</t>
  </si>
  <si>
    <t>Dawei</t>
  </si>
  <si>
    <t>98.20359802246094, 14.103899955749512</t>
  </si>
  <si>
    <t>VYEL</t>
  </si>
  <si>
    <t>Naypyidaw Airport</t>
  </si>
  <si>
    <t>Pyinmana</t>
  </si>
  <si>
    <t>VYNT</t>
  </si>
  <si>
    <t>NYT</t>
  </si>
  <si>
    <t>96.200996, 19.623501</t>
  </si>
  <si>
    <t>VYGG</t>
  </si>
  <si>
    <t>Gangaw Airport</t>
  </si>
  <si>
    <t>Gangaw</t>
  </si>
  <si>
    <t>GAW</t>
  </si>
  <si>
    <t>94.1343994140625, 22.174699783325195</t>
  </si>
  <si>
    <t>VYGW</t>
  </si>
  <si>
    <t>Gwa Airport</t>
  </si>
  <si>
    <t>Gwa</t>
  </si>
  <si>
    <t>GWA</t>
  </si>
  <si>
    <t>94.58329772949219, 17.600000381469727</t>
  </si>
  <si>
    <t>VYHH</t>
  </si>
  <si>
    <t>Heho Airport</t>
  </si>
  <si>
    <t>Heho</t>
  </si>
  <si>
    <t>96.79199981689453, 20.746999740600586</t>
  </si>
  <si>
    <t>VYHL</t>
  </si>
  <si>
    <t>Hommalinn Airport</t>
  </si>
  <si>
    <t>MM-01</t>
  </si>
  <si>
    <t>Hommalinn</t>
  </si>
  <si>
    <t>HOX</t>
  </si>
  <si>
    <t>94.91400146484375, 24.899599075317383</t>
  </si>
  <si>
    <t>VYHN</t>
  </si>
  <si>
    <t>Tilin Airport</t>
  </si>
  <si>
    <t>Tilin</t>
  </si>
  <si>
    <t>94.0999984741211, 21.700000762939453</t>
  </si>
  <si>
    <t>VYKG</t>
  </si>
  <si>
    <t>Kengtung Airport</t>
  </si>
  <si>
    <t>Kengtung</t>
  </si>
  <si>
    <t>KET</t>
  </si>
  <si>
    <t>99.63600158691406, 21.301599502563477</t>
  </si>
  <si>
    <t>VYKI</t>
  </si>
  <si>
    <t>Kanti Airport</t>
  </si>
  <si>
    <t>Kanti</t>
  </si>
  <si>
    <t>KHM</t>
  </si>
  <si>
    <t>95.67440032958984, 25.988300323486328</t>
  </si>
  <si>
    <t>VYKL</t>
  </si>
  <si>
    <t>Kalay Airport</t>
  </si>
  <si>
    <t>Kalemyo</t>
  </si>
  <si>
    <t>KMV</t>
  </si>
  <si>
    <t>94.05110168457031, 23.188800811767578</t>
  </si>
  <si>
    <t>VYKP</t>
  </si>
  <si>
    <t>Kyaukpyu Airport</t>
  </si>
  <si>
    <t>Kyaukpyu</t>
  </si>
  <si>
    <t>KYP</t>
  </si>
  <si>
    <t>93.53479766845703, 19.42639923095703</t>
  </si>
  <si>
    <t>VYKT</t>
  </si>
  <si>
    <t>Kawthoung Airport</t>
  </si>
  <si>
    <t>Kawthoung</t>
  </si>
  <si>
    <t>KAW</t>
  </si>
  <si>
    <t>98.53800201416016, 10.049300193786621</t>
  </si>
  <si>
    <t>VYKU</t>
  </si>
  <si>
    <t>Kyauktu Airport</t>
  </si>
  <si>
    <t>Kyauktu</t>
  </si>
  <si>
    <t>KYT</t>
  </si>
  <si>
    <t>94.13330078125, 21.399999618530273</t>
  </si>
  <si>
    <t>VYLK</t>
  </si>
  <si>
    <t>Loikaw Airport</t>
  </si>
  <si>
    <t>MM-12</t>
  </si>
  <si>
    <t>Loikaw</t>
  </si>
  <si>
    <t>LIW</t>
  </si>
  <si>
    <t>97.21479797363281, 19.691499710083008</t>
  </si>
  <si>
    <t>VYLS</t>
  </si>
  <si>
    <t>Lashio Airport</t>
  </si>
  <si>
    <t>Lashio</t>
  </si>
  <si>
    <t>97.752197265625, 22.9778995513916</t>
  </si>
  <si>
    <t>VYMD</t>
  </si>
  <si>
    <t>Mandalay International Airport</t>
  </si>
  <si>
    <t>MDL</t>
  </si>
  <si>
    <t>95.97789764404297, 21.702199935913086</t>
  </si>
  <si>
    <t>VYME</t>
  </si>
  <si>
    <t>Myeik Airport</t>
  </si>
  <si>
    <t>Mkeik</t>
  </si>
  <si>
    <t>MGZ</t>
  </si>
  <si>
    <t>98.62149810791016, 12.439800262451172</t>
  </si>
  <si>
    <t>VYMK</t>
  </si>
  <si>
    <t>Myitkyina Airport</t>
  </si>
  <si>
    <t>Myitkyina</t>
  </si>
  <si>
    <t>MYT</t>
  </si>
  <si>
    <t>97.35189819335938, 25.38360023498535</t>
  </si>
  <si>
    <t>VYMM</t>
  </si>
  <si>
    <t>Mawlamyine Airport</t>
  </si>
  <si>
    <t>MM-15</t>
  </si>
  <si>
    <t>Mawlamyine</t>
  </si>
  <si>
    <t>MNU</t>
  </si>
  <si>
    <t>97.66069793701172, 16.444700241088867</t>
  </si>
  <si>
    <t>VYMN</t>
  </si>
  <si>
    <t>Manaung Airport</t>
  </si>
  <si>
    <t>Manaung</t>
  </si>
  <si>
    <t>93.68890380859375, 18.845800399780273</t>
  </si>
  <si>
    <t>VYMO</t>
  </si>
  <si>
    <t>Momeik Airport</t>
  </si>
  <si>
    <t>96.64530181884766, 23.092500686645508</t>
  </si>
  <si>
    <t>VYMS</t>
  </si>
  <si>
    <t>Mong Hsat Airport</t>
  </si>
  <si>
    <t>Mong Hsat</t>
  </si>
  <si>
    <t>MOG</t>
  </si>
  <si>
    <t>99.25679779052734, 20.516799926757812</t>
  </si>
  <si>
    <t>VYMT</t>
  </si>
  <si>
    <t>Mong Tong Airport</t>
  </si>
  <si>
    <t>Mong Tong</t>
  </si>
  <si>
    <t>MGK</t>
  </si>
  <si>
    <t>98.8989028930664, 20.29669952392578</t>
  </si>
  <si>
    <t>VYMW</t>
  </si>
  <si>
    <t>Magway Airport</t>
  </si>
  <si>
    <t>MWQ</t>
  </si>
  <si>
    <t>94.941399, 20.1656</t>
  </si>
  <si>
    <t>VYMY</t>
  </si>
  <si>
    <t>Monywar Airport</t>
  </si>
  <si>
    <t>Monywar</t>
  </si>
  <si>
    <t>NYW</t>
  </si>
  <si>
    <t>95.093479, 22.221638</t>
  </si>
  <si>
    <t>VYNS</t>
  </si>
  <si>
    <t>Namsang Airport</t>
  </si>
  <si>
    <t>Namsang</t>
  </si>
  <si>
    <t>NMS</t>
  </si>
  <si>
    <t>97.73590087890625, 20.890499114990234</t>
  </si>
  <si>
    <t>Namtu Airport</t>
  </si>
  <si>
    <t>Namtu</t>
  </si>
  <si>
    <t>VYNU</t>
  </si>
  <si>
    <t>NMT</t>
  </si>
  <si>
    <t>97.383003, 23.083</t>
  </si>
  <si>
    <t>VYPA</t>
  </si>
  <si>
    <t>Hpa-N Airport</t>
  </si>
  <si>
    <t>MM-13</t>
  </si>
  <si>
    <t>Hpa-N</t>
  </si>
  <si>
    <t>PAA</t>
  </si>
  <si>
    <t>97.67459869384766, 16.893699645996094</t>
  </si>
  <si>
    <t>VYPK</t>
  </si>
  <si>
    <t>Pauk Airport</t>
  </si>
  <si>
    <t>Pauk</t>
  </si>
  <si>
    <t>94.48690032958984, 21.449199676513672</t>
  </si>
  <si>
    <t>VYPN</t>
  </si>
  <si>
    <t>Pathein Airport</t>
  </si>
  <si>
    <t>Pathein</t>
  </si>
  <si>
    <t>BSX</t>
  </si>
  <si>
    <t>94.7799, 16.815201</t>
  </si>
  <si>
    <t>VYPP</t>
  </si>
  <si>
    <t>Hpapun Airport</t>
  </si>
  <si>
    <t>Pa Pun</t>
  </si>
  <si>
    <t>PPU</t>
  </si>
  <si>
    <t>97.449798584, 18.0666999817</t>
  </si>
  <si>
    <t>VYPT</t>
  </si>
  <si>
    <t>Putao Airport</t>
  </si>
  <si>
    <t>Putao</t>
  </si>
  <si>
    <t>PBU</t>
  </si>
  <si>
    <t>97.42630004882812, 27.32990074157715</t>
  </si>
  <si>
    <t>VYPU</t>
  </si>
  <si>
    <t>Pakhokku Airport</t>
  </si>
  <si>
    <t>Pakhokku</t>
  </si>
  <si>
    <t>PKK</t>
  </si>
  <si>
    <t>95.11125, 21.4043</t>
  </si>
  <si>
    <t>VYPY</t>
  </si>
  <si>
    <t>Pyay Airport</t>
  </si>
  <si>
    <t>Pye</t>
  </si>
  <si>
    <t>PRU</t>
  </si>
  <si>
    <t>95.26599884033203, 18.824499130249023</t>
  </si>
  <si>
    <t>VYSW</t>
  </si>
  <si>
    <t>Sittwe Airport</t>
  </si>
  <si>
    <t>Sittwe</t>
  </si>
  <si>
    <t>AKY</t>
  </si>
  <si>
    <t>92.87259674072266, 20.132699966430664</t>
  </si>
  <si>
    <t>VYTD</t>
  </si>
  <si>
    <t>Thandwe Airport</t>
  </si>
  <si>
    <t>Thandwe</t>
  </si>
  <si>
    <t>SNW</t>
  </si>
  <si>
    <t>94.30010223388672, 18.4606990814209</t>
  </si>
  <si>
    <t>VYTL</t>
  </si>
  <si>
    <t>Tachileik Airport</t>
  </si>
  <si>
    <t>Tachileik</t>
  </si>
  <si>
    <t>THL</t>
  </si>
  <si>
    <t>99.9354019165039, 20.483800888061523</t>
  </si>
  <si>
    <t>VYYE</t>
  </si>
  <si>
    <t>Ye Airport</t>
  </si>
  <si>
    <t>Ye</t>
  </si>
  <si>
    <t>XYE</t>
  </si>
  <si>
    <t>97.86699676513672, 15.300000190734863</t>
  </si>
  <si>
    <t>VYYY</t>
  </si>
  <si>
    <t>Yangon International Airport</t>
  </si>
  <si>
    <t>Yangon</t>
  </si>
  <si>
    <t>RGN</t>
  </si>
  <si>
    <t>96.1332015991, 16.907300949099998</t>
  </si>
  <si>
    <t>W33</t>
  </si>
  <si>
    <t>Friday Harbor Seaplane Base</t>
  </si>
  <si>
    <t>FBS</t>
  </si>
  <si>
    <t>-123.010002136, 48.537300109899995</t>
  </si>
  <si>
    <t>Roche Harbor</t>
  </si>
  <si>
    <t>W49</t>
  </si>
  <si>
    <t>Rosario Seaplane Base</t>
  </si>
  <si>
    <t>-122.867996216, 48.6456985474</t>
  </si>
  <si>
    <t>W55</t>
  </si>
  <si>
    <t>Kenmore Air Harbor Seaplane Base</t>
  </si>
  <si>
    <t>LKE</t>
  </si>
  <si>
    <t>-122.338996887, 47.6290016174</t>
  </si>
  <si>
    <t>WA09</t>
  </si>
  <si>
    <t>Roche Harbor Airport</t>
  </si>
  <si>
    <t>-123.138999939, 48.6123008728</t>
  </si>
  <si>
    <t>WA44</t>
  </si>
  <si>
    <t>Maranggo Airport</t>
  </si>
  <si>
    <t>Waha-Tomea Island</t>
  </si>
  <si>
    <t>TQQ</t>
  </si>
  <si>
    <t>123.91699981689, -5.7645702362061</t>
  </si>
  <si>
    <t>WA83</t>
  </si>
  <si>
    <t>Westsound/Wsx Seaplane Base</t>
  </si>
  <si>
    <t>Westsound</t>
  </si>
  <si>
    <t>WSX</t>
  </si>
  <si>
    <t>-122.95300293, 48.6179008484</t>
  </si>
  <si>
    <t>WAAA</t>
  </si>
  <si>
    <t>Hasanuddin International Airport</t>
  </si>
  <si>
    <t>Ujung Pandang-Celebes Island</t>
  </si>
  <si>
    <t>UPG</t>
  </si>
  <si>
    <t>119.55400085449219, -5.061629772186279</t>
  </si>
  <si>
    <t>WAAJ</t>
  </si>
  <si>
    <t>Tampa Padang Airport</t>
  </si>
  <si>
    <t>Mamuju-Celebes Island</t>
  </si>
  <si>
    <t>WAWJ</t>
  </si>
  <si>
    <t>MJU</t>
  </si>
  <si>
    <t>119.033333, -2.583333</t>
  </si>
  <si>
    <t>WAB</t>
  </si>
  <si>
    <t>Wabag Airport</t>
  </si>
  <si>
    <t>Wabag</t>
  </si>
  <si>
    <t>143.72, -5.4915</t>
  </si>
  <si>
    <t>WABB</t>
  </si>
  <si>
    <t>Frans Kaisiepo Airport</t>
  </si>
  <si>
    <t>Biak-Supiori Island</t>
  </si>
  <si>
    <t>BIK</t>
  </si>
  <si>
    <t>136.10800170898438, -1.190019965171814</t>
  </si>
  <si>
    <t>WABD</t>
  </si>
  <si>
    <t>Moanamani Airport</t>
  </si>
  <si>
    <t>Moanamani-Papua Island</t>
  </si>
  <si>
    <t>ONI</t>
  </si>
  <si>
    <t>136.0832977294922, -3.9834020137786865</t>
  </si>
  <si>
    <t>WABG</t>
  </si>
  <si>
    <t>Wagethe Airport</t>
  </si>
  <si>
    <t>Wagethe-Papua Island</t>
  </si>
  <si>
    <t>WET</t>
  </si>
  <si>
    <t>136.2779998779297, -4.044229984283447</t>
  </si>
  <si>
    <t>WABI</t>
  </si>
  <si>
    <t>Nabire Airport</t>
  </si>
  <si>
    <t>Nabire-Papua Island</t>
  </si>
  <si>
    <t>NBX</t>
  </si>
  <si>
    <t>135.496002, -3.36818</t>
  </si>
  <si>
    <t>WABL</t>
  </si>
  <si>
    <t>Illaga Airport</t>
  </si>
  <si>
    <t>Illaga-Papua Island</t>
  </si>
  <si>
    <t>ILA</t>
  </si>
  <si>
    <t>137.6225, -3.97648</t>
  </si>
  <si>
    <t>WABN</t>
  </si>
  <si>
    <t>Kokonau Airport</t>
  </si>
  <si>
    <t>Kokonau-Papua Island</t>
  </si>
  <si>
    <t>KOX</t>
  </si>
  <si>
    <t>136.43515, -4.71075</t>
  </si>
  <si>
    <t>Serui Airport</t>
  </si>
  <si>
    <t>Serui-Japen Island</t>
  </si>
  <si>
    <t>ZRI</t>
  </si>
  <si>
    <t>136.24099731445312, -1.8755799531936646</t>
  </si>
  <si>
    <t>WABP</t>
  </si>
  <si>
    <t>Moses Kilangin Airport</t>
  </si>
  <si>
    <t>Timika-Papua Island</t>
  </si>
  <si>
    <t>WAYY</t>
  </si>
  <si>
    <t>136.886993, -4.52828</t>
  </si>
  <si>
    <t>WABT</t>
  </si>
  <si>
    <t>Enarotali Airport</t>
  </si>
  <si>
    <t>Enarotali-Papua Island</t>
  </si>
  <si>
    <t>EWI</t>
  </si>
  <si>
    <t>136.3769989013672, -3.9258999824523926</t>
  </si>
  <si>
    <t>WAD</t>
  </si>
  <si>
    <t>Andriamena Airport</t>
  </si>
  <si>
    <t>Andriamena</t>
  </si>
  <si>
    <t>47.7233, -17.631</t>
  </si>
  <si>
    <t>WADA</t>
  </si>
  <si>
    <t>Selaparang Airport</t>
  </si>
  <si>
    <t>Mataram-Lombok Island</t>
  </si>
  <si>
    <t>116.095001221, -8.560709953309999</t>
  </si>
  <si>
    <t>WADB</t>
  </si>
  <si>
    <t>Muhammad Salahuddin Airport</t>
  </si>
  <si>
    <t>Bima-Sumbawa Island</t>
  </si>
  <si>
    <t>118.68699645996, -8.5396499633789</t>
  </si>
  <si>
    <t>WADD</t>
  </si>
  <si>
    <t>Ngurah Rai (Bali) International Airport</t>
  </si>
  <si>
    <t>Denpasar-Bali Island</t>
  </si>
  <si>
    <t>DPS</t>
  </si>
  <si>
    <t>115.16699981689, -8.7481698989868</t>
  </si>
  <si>
    <t>WADL</t>
  </si>
  <si>
    <t>Lombok International Airport</t>
  </si>
  <si>
    <t>Mataram</t>
  </si>
  <si>
    <t>116.276675, -8.757322</t>
  </si>
  <si>
    <t>WADS</t>
  </si>
  <si>
    <t>Sumbawa Besar Airport</t>
  </si>
  <si>
    <t>Sumbawa Island</t>
  </si>
  <si>
    <t>SWQ</t>
  </si>
  <si>
    <t>117.41200256347656, -8.48904037475586</t>
  </si>
  <si>
    <t>WADT</t>
  </si>
  <si>
    <t>Tambolaka Airport</t>
  </si>
  <si>
    <t>Waikabubak-Sumba Island</t>
  </si>
  <si>
    <t>WATK</t>
  </si>
  <si>
    <t>TMC</t>
  </si>
  <si>
    <t>119.244003, -9.40972</t>
  </si>
  <si>
    <t>WADW</t>
  </si>
  <si>
    <t>Umbu Mehang Kunda Airport</t>
  </si>
  <si>
    <t>Waingapu-Sumba Island</t>
  </si>
  <si>
    <t>WATU</t>
  </si>
  <si>
    <t>WGP</t>
  </si>
  <si>
    <t>120.302002, -9.66922</t>
  </si>
  <si>
    <t>WAFD</t>
  </si>
  <si>
    <t>Bua Airport</t>
  </si>
  <si>
    <t>Palopo</t>
  </si>
  <si>
    <t>120.245018, -3.082997</t>
  </si>
  <si>
    <t>WAHI</t>
  </si>
  <si>
    <t>Yogyakarta International Airport</t>
  </si>
  <si>
    <t>ID-YO</t>
  </si>
  <si>
    <t>Yogyakarta</t>
  </si>
  <si>
    <t>YIA</t>
  </si>
  <si>
    <t>110.057264, -7.905338</t>
  </si>
  <si>
    <t>WAJA</t>
  </si>
  <si>
    <t>Arso Airport</t>
  </si>
  <si>
    <t>Arso-Papua Island</t>
  </si>
  <si>
    <t>ARJ</t>
  </si>
  <si>
    <t>140.78334045410156, -2.933332920074463</t>
  </si>
  <si>
    <t>WAJB</t>
  </si>
  <si>
    <t>Bokondini Airport</t>
  </si>
  <si>
    <t>Bokondini</t>
  </si>
  <si>
    <t>BUI</t>
  </si>
  <si>
    <t>138.6755, -3.6822</t>
  </si>
  <si>
    <t>WAJI</t>
  </si>
  <si>
    <t>Sarmi Airport</t>
  </si>
  <si>
    <t>Sarmi-Papua Island</t>
  </si>
  <si>
    <t>ZRM</t>
  </si>
  <si>
    <t>138.75, -1.8695499897</t>
  </si>
  <si>
    <t>WAJJ</t>
  </si>
  <si>
    <t>Sentani International Airport</t>
  </si>
  <si>
    <t>Jayapura-Papua Island</t>
  </si>
  <si>
    <t>DJJ</t>
  </si>
  <si>
    <t>140.5160064698, -2.5769500733</t>
  </si>
  <si>
    <t>WAJL</t>
  </si>
  <si>
    <t>Lereh Airport</t>
  </si>
  <si>
    <t>Lereh-Papua Island</t>
  </si>
  <si>
    <t>LHI</t>
  </si>
  <si>
    <t>139.952, -3.0795</t>
  </si>
  <si>
    <t>WAJM</t>
  </si>
  <si>
    <t>Mulia Airport</t>
  </si>
  <si>
    <t>Mulia-Papua Island</t>
  </si>
  <si>
    <t>WABQ</t>
  </si>
  <si>
    <t>LII</t>
  </si>
  <si>
    <t>137.957, -3.7018</t>
  </si>
  <si>
    <t>WAJO</t>
  </si>
  <si>
    <t>Oksibil Airport</t>
  </si>
  <si>
    <t>Oksibil-Papua Island</t>
  </si>
  <si>
    <t>140.6277, -4.9071</t>
  </si>
  <si>
    <t>WAJR</t>
  </si>
  <si>
    <t>Waris Airport</t>
  </si>
  <si>
    <t>Swach</t>
  </si>
  <si>
    <t>WAR</t>
  </si>
  <si>
    <t>140.994, -3.235</t>
  </si>
  <si>
    <t>WAJS</t>
  </si>
  <si>
    <t>Senggeh Airport</t>
  </si>
  <si>
    <t>Senggeh</t>
  </si>
  <si>
    <t>140.779, -3.45</t>
  </si>
  <si>
    <t>WAJU</t>
  </si>
  <si>
    <t>Ubrub Airport</t>
  </si>
  <si>
    <t>Ubrub-Papua Island</t>
  </si>
  <si>
    <t>UBR</t>
  </si>
  <si>
    <t>140.8838, -3.67565</t>
  </si>
  <si>
    <t>WAJW</t>
  </si>
  <si>
    <t>Wamena Airport</t>
  </si>
  <si>
    <t>Wamena-Papua Island</t>
  </si>
  <si>
    <t>WMX</t>
  </si>
  <si>
    <t>138.957001, -4.10251</t>
  </si>
  <si>
    <t>WAKD</t>
  </si>
  <si>
    <t>Mindiptana Airport</t>
  </si>
  <si>
    <t>Mindiptana-Papua Island</t>
  </si>
  <si>
    <t>140.36700439453125, -5.75</t>
  </si>
  <si>
    <t>WAKE</t>
  </si>
  <si>
    <t>Bade Airport</t>
  </si>
  <si>
    <t>Bade</t>
  </si>
  <si>
    <t>BXD</t>
  </si>
  <si>
    <t>139.58333, -7.175902</t>
  </si>
  <si>
    <t>WAKK</t>
  </si>
  <si>
    <t>Mopah Airport</t>
  </si>
  <si>
    <t>Merauke-Papua Island</t>
  </si>
  <si>
    <t>MKQ</t>
  </si>
  <si>
    <t>140.41799926757812, -8.52029037475586</t>
  </si>
  <si>
    <t>WAKO</t>
  </si>
  <si>
    <t>Okaba Airport</t>
  </si>
  <si>
    <t>Okaba-Papua Island</t>
  </si>
  <si>
    <t>OKQ</t>
  </si>
  <si>
    <t>139.7233, -8.0946</t>
  </si>
  <si>
    <t>WAKP</t>
  </si>
  <si>
    <t>Kepi Airport</t>
  </si>
  <si>
    <t>Kepi-Papua Island</t>
  </si>
  <si>
    <t>KEI</t>
  </si>
  <si>
    <t>139.3318, -6.5418</t>
  </si>
  <si>
    <t>WAKT</t>
  </si>
  <si>
    <t>Tanah Merah Airport</t>
  </si>
  <si>
    <t>Tanah Merah-Papua Island</t>
  </si>
  <si>
    <t>TMH</t>
  </si>
  <si>
    <t>140.29800415039062, -6.099219799041748</t>
  </si>
  <si>
    <t>WALG</t>
  </si>
  <si>
    <t>Tanjung Harapan Airport</t>
  </si>
  <si>
    <t>Tanjung Selor-Borneo Island</t>
  </si>
  <si>
    <t>TJS</t>
  </si>
  <si>
    <t>117.373611111, 2.83583333333</t>
  </si>
  <si>
    <t>WALJ</t>
  </si>
  <si>
    <t>Datadawai Airport</t>
  </si>
  <si>
    <t>Datadawai-Borneo Island</t>
  </si>
  <si>
    <t>DTD</t>
  </si>
  <si>
    <t>114.5306, 0.8106</t>
  </si>
  <si>
    <t>WALK</t>
  </si>
  <si>
    <t>Kalimarau Airport</t>
  </si>
  <si>
    <t>Tanjung Redeb - Borneo Island</t>
  </si>
  <si>
    <t>WAQT</t>
  </si>
  <si>
    <t>BEJ</t>
  </si>
  <si>
    <t>117.431999, 2.1555</t>
  </si>
  <si>
    <t>WALL</t>
  </si>
  <si>
    <t>Sultan Aji Muhamad Sulaiman Airport</t>
  </si>
  <si>
    <t>Kotamadya Balikpapan</t>
  </si>
  <si>
    <t>BPN</t>
  </si>
  <si>
    <t>116.893997192, -1.26827001572</t>
  </si>
  <si>
    <t>WALR</t>
  </si>
  <si>
    <t>Juwata Airport</t>
  </si>
  <si>
    <t>Tarakan Island</t>
  </si>
  <si>
    <t>WAQQ</t>
  </si>
  <si>
    <t>117.569444, 3.326667</t>
  </si>
  <si>
    <t>WALT</t>
  </si>
  <si>
    <t>Tanjung Santan Airport</t>
  </si>
  <si>
    <t>Santan-Borneo Island</t>
  </si>
  <si>
    <t>TSX</t>
  </si>
  <si>
    <t>117.45300293, -0.0929730013013</t>
  </si>
  <si>
    <t>WALV</t>
  </si>
  <si>
    <t>Bunyu Airport</t>
  </si>
  <si>
    <t>Bunju Island</t>
  </si>
  <si>
    <t>BYQ</t>
  </si>
  <si>
    <t>WA1C</t>
  </si>
  <si>
    <t>117.866996765, 3.45571994781</t>
  </si>
  <si>
    <t>WAMA</t>
  </si>
  <si>
    <t>Gamarmalamo Airport</t>
  </si>
  <si>
    <t>Galela-Celebes Island</t>
  </si>
  <si>
    <t>GLX</t>
  </si>
  <si>
    <t>127.78600311279297, 1.8383300304412842</t>
  </si>
  <si>
    <t>ID-SA</t>
  </si>
  <si>
    <t>WAME</t>
  </si>
  <si>
    <t>Buli Airport</t>
  </si>
  <si>
    <t>Pekaulang</t>
  </si>
  <si>
    <t>WAEM</t>
  </si>
  <si>
    <t>PGQ</t>
  </si>
  <si>
    <t>128.3825, 0.9194</t>
  </si>
  <si>
    <t>WAMG</t>
  </si>
  <si>
    <t>Jalaluddin Airport</t>
  </si>
  <si>
    <t>ID-GO</t>
  </si>
  <si>
    <t>Gorontalo-Celebes Island</t>
  </si>
  <si>
    <t>122.849998474, 0.63711899519</t>
  </si>
  <si>
    <t>WAMH</t>
  </si>
  <si>
    <t>Tahuna-Sangihe Island</t>
  </si>
  <si>
    <t>125.52799987792969, 3.6832098960876465</t>
  </si>
  <si>
    <t>WAMI</t>
  </si>
  <si>
    <t>Sultan Bantilan Airport</t>
  </si>
  <si>
    <t>Toli Toli-Celebes Island</t>
  </si>
  <si>
    <t>TLI</t>
  </si>
  <si>
    <t>120.793658, 1.123428</t>
  </si>
  <si>
    <t>WAMJ</t>
  </si>
  <si>
    <t>Gebe Airport</t>
  </si>
  <si>
    <t>Gebe Island</t>
  </si>
  <si>
    <t>GEB</t>
  </si>
  <si>
    <t>129.45799255371094, -0.07888899743556976</t>
  </si>
  <si>
    <t>WAMK</t>
  </si>
  <si>
    <t>Kao Airport</t>
  </si>
  <si>
    <t>Kao-Celebes Island</t>
  </si>
  <si>
    <t>KAZ</t>
  </si>
  <si>
    <t>127.89600372314453, 1.1852799654006958</t>
  </si>
  <si>
    <t>WAML</t>
  </si>
  <si>
    <t>Mutiara Airport</t>
  </si>
  <si>
    <t>Palu-Celebes Island</t>
  </si>
  <si>
    <t>PLW</t>
  </si>
  <si>
    <t>119.91000366210938, -0.9185420274734497</t>
  </si>
  <si>
    <t>WAMM</t>
  </si>
  <si>
    <t>Sam Ratulangi Airport</t>
  </si>
  <si>
    <t>Manado-Celebes Island</t>
  </si>
  <si>
    <t>MDC</t>
  </si>
  <si>
    <t>124.9260025024414, 1.5492600202560425</t>
  </si>
  <si>
    <t>WAMN</t>
  </si>
  <si>
    <t>Melangguane Airport</t>
  </si>
  <si>
    <t>Karakelong Island</t>
  </si>
  <si>
    <t>126.672997, 4.00694</t>
  </si>
  <si>
    <t>WAMP</t>
  </si>
  <si>
    <t>Kasiguncu Airport</t>
  </si>
  <si>
    <t>Poso-Celebes Island</t>
  </si>
  <si>
    <t>PSJ</t>
  </si>
  <si>
    <t>120.657997131, -1.41674995422</t>
  </si>
  <si>
    <t>WAMR</t>
  </si>
  <si>
    <t>Pitu Airport</t>
  </si>
  <si>
    <t>Gotalalamo-Morotai Island</t>
  </si>
  <si>
    <t>OTI</t>
  </si>
  <si>
    <t>128.324996948, 2.0459899902300003</t>
  </si>
  <si>
    <t>WAMT</t>
  </si>
  <si>
    <t>Sultan Babullah Airport</t>
  </si>
  <si>
    <t>Sango-Ternate Island</t>
  </si>
  <si>
    <t>WAEE</t>
  </si>
  <si>
    <t>TTE</t>
  </si>
  <si>
    <t>127.380997, 0.831414</t>
  </si>
  <si>
    <t>WAMW</t>
  </si>
  <si>
    <t>Syukuran Aminuddin Amir Airport</t>
  </si>
  <si>
    <t>Luwok - Celebes Island</t>
  </si>
  <si>
    <t>LUW</t>
  </si>
  <si>
    <t>122.772003, -1.03892</t>
  </si>
  <si>
    <t>WAMY</t>
  </si>
  <si>
    <t>Buol Airport</t>
  </si>
  <si>
    <t>Buol-Celebes Island</t>
  </si>
  <si>
    <t>UOL</t>
  </si>
  <si>
    <t>121.4141, 1.1027</t>
  </si>
  <si>
    <t>WAN</t>
  </si>
  <si>
    <t>Waverney Airport</t>
  </si>
  <si>
    <t>Waverney</t>
  </si>
  <si>
    <t>141.9254, -25.3563</t>
  </si>
  <si>
    <t>WAOC</t>
  </si>
  <si>
    <t>Batu Licin Airport</t>
  </si>
  <si>
    <t>ID-KS</t>
  </si>
  <si>
    <t>Batu Licin-Borneo Island</t>
  </si>
  <si>
    <t>BTW</t>
  </si>
  <si>
    <t>115.995002747, -3.4124100208300003</t>
  </si>
  <si>
    <t>WAOI</t>
  </si>
  <si>
    <t>Iskandar Airport</t>
  </si>
  <si>
    <t>Pangkalanbun-Borneo Island</t>
  </si>
  <si>
    <t>WAGI</t>
  </si>
  <si>
    <t>PKN</t>
  </si>
  <si>
    <t>111.672997, -2.7052</t>
  </si>
  <si>
    <t>WAOK</t>
  </si>
  <si>
    <t>Gusti Syamsir Alam Airport</t>
  </si>
  <si>
    <t>Stagen - Laut Island</t>
  </si>
  <si>
    <t>KBU</t>
  </si>
  <si>
    <t>116.165001, -3.29472</t>
  </si>
  <si>
    <t>WAON</t>
  </si>
  <si>
    <t>Warukin Airport</t>
  </si>
  <si>
    <t>Tanta-Tabalong-Borneo Island</t>
  </si>
  <si>
    <t>TJG</t>
  </si>
  <si>
    <t>115.435997009, -2.21655988693</t>
  </si>
  <si>
    <t>WAOO</t>
  </si>
  <si>
    <t>Syamsudin Noor Airport</t>
  </si>
  <si>
    <t>Banjarmasin-Borneo Island</t>
  </si>
  <si>
    <t>114.76300048828125, -3.4423599243164062</t>
  </si>
  <si>
    <t>WAOP</t>
  </si>
  <si>
    <t>Tjilik Riwut Airport</t>
  </si>
  <si>
    <t>Palangkaraya-Kalimantan Tengah</t>
  </si>
  <si>
    <t>PKY</t>
  </si>
  <si>
    <t>113.943000793, -2.22513008118</t>
  </si>
  <si>
    <t>WAOS</t>
  </si>
  <si>
    <t>Sampit(Hasan) Airport</t>
  </si>
  <si>
    <t>Sampit-Borneo Island</t>
  </si>
  <si>
    <t>WAGS</t>
  </si>
  <si>
    <t>112.975555, -2.501389</t>
  </si>
  <si>
    <t>WAPA</t>
  </si>
  <si>
    <t>Amahai-Seram Island</t>
  </si>
  <si>
    <t>AHI</t>
  </si>
  <si>
    <t>128.925994873, -3.34800004959</t>
  </si>
  <si>
    <t>WAPC</t>
  </si>
  <si>
    <t>Bandanaira Airport</t>
  </si>
  <si>
    <t>Banda-Naira Island</t>
  </si>
  <si>
    <t>NDA</t>
  </si>
  <si>
    <t>129.9054, -4.5214</t>
  </si>
  <si>
    <t>WAPD</t>
  </si>
  <si>
    <t>Rar Gwamar Airport</t>
  </si>
  <si>
    <t>Dobo-Warmar Island</t>
  </si>
  <si>
    <t>134.212005615, -5.7722201347399995</t>
  </si>
  <si>
    <t>WAPE</t>
  </si>
  <si>
    <t>Mangole Airport, Falabisahaya</t>
  </si>
  <si>
    <t>Mangole Island</t>
  </si>
  <si>
    <t>125.83000183105469, -1.875789999961853</t>
  </si>
  <si>
    <t>WAPF</t>
  </si>
  <si>
    <t>Karel Sadsuitubun Airport</t>
  </si>
  <si>
    <t>Langgur</t>
  </si>
  <si>
    <t>132.759444, -5.760278</t>
  </si>
  <si>
    <t>WAPG</t>
  </si>
  <si>
    <t>Namrole Airport</t>
  </si>
  <si>
    <t>Namrole-Buru Island</t>
  </si>
  <si>
    <t>NRE</t>
  </si>
  <si>
    <t>126.7012, -3.8548</t>
  </si>
  <si>
    <t>WAPH</t>
  </si>
  <si>
    <t>Oesman Sadik Airport</t>
  </si>
  <si>
    <t>Labuha-Halmahera Island</t>
  </si>
  <si>
    <t>WAEL</t>
  </si>
  <si>
    <t>127.501999, -0.635259</t>
  </si>
  <si>
    <t>WAPI</t>
  </si>
  <si>
    <t>Saumlaki/Olilit Airport</t>
  </si>
  <si>
    <t>131.305999756, -7.9886097908</t>
  </si>
  <si>
    <t>WAPK</t>
  </si>
  <si>
    <t>Nangasuri Airport</t>
  </si>
  <si>
    <t>Maikoor Island</t>
  </si>
  <si>
    <t>BJK</t>
  </si>
  <si>
    <t>134.2740020751953, -6.066199779510498</t>
  </si>
  <si>
    <t>WAPN</t>
  </si>
  <si>
    <t>Emalamo Sanana Airport</t>
  </si>
  <si>
    <t>Sanana-Seram Island</t>
  </si>
  <si>
    <t>SQN</t>
  </si>
  <si>
    <t>125.96700286865234, -2.080509901046753</t>
  </si>
  <si>
    <t>WAPP</t>
  </si>
  <si>
    <t>Pattimura Airport, Ambon</t>
  </si>
  <si>
    <t>Ambon</t>
  </si>
  <si>
    <t>AMQ</t>
  </si>
  <si>
    <t>128.089004517, -3.7102599144</t>
  </si>
  <si>
    <t>WAPR</t>
  </si>
  <si>
    <t>Namlea Airport</t>
  </si>
  <si>
    <t>Namlea-Buru Island</t>
  </si>
  <si>
    <t>127.0999984741211, -3.235569953918457</t>
  </si>
  <si>
    <t>WAPT</t>
  </si>
  <si>
    <t>Taliabu Island Airport</t>
  </si>
  <si>
    <t>Tikong-Taliabu Island</t>
  </si>
  <si>
    <t>TAX</t>
  </si>
  <si>
    <t>124.55899810791016, -1.6426299810409546</t>
  </si>
  <si>
    <t>WAPV</t>
  </si>
  <si>
    <t>Wahai,Seram Island</t>
  </si>
  <si>
    <t>Seram Island</t>
  </si>
  <si>
    <t>WBA</t>
  </si>
  <si>
    <t>129.484, -2.8114</t>
  </si>
  <si>
    <t>WARA</t>
  </si>
  <si>
    <t>Abdul Rachman Saleh Airport</t>
  </si>
  <si>
    <t>Malang-Java Island</t>
  </si>
  <si>
    <t>112.714996338, -7.926559925079999</t>
  </si>
  <si>
    <t>WARC</t>
  </si>
  <si>
    <t>Ngloram Airport</t>
  </si>
  <si>
    <t>Tjepu-Java Island</t>
  </si>
  <si>
    <t>CPF</t>
  </si>
  <si>
    <t>111.548166667, -7.19484166667</t>
  </si>
  <si>
    <t>WARJ</t>
  </si>
  <si>
    <t>Adisutjipto International Airport</t>
  </si>
  <si>
    <t>Yogyakarta-Java Island</t>
  </si>
  <si>
    <t>WAHH</t>
  </si>
  <si>
    <t>110.431999, -7.78818</t>
  </si>
  <si>
    <t>WARQ</t>
  </si>
  <si>
    <t>Adi Sumarmo Wiryokusumo Airport</t>
  </si>
  <si>
    <t>Sukarata(Solo)-Java Island</t>
  </si>
  <si>
    <t>WAHQ</t>
  </si>
  <si>
    <t>SOC</t>
  </si>
  <si>
    <t>110.750494, -7.513564</t>
  </si>
  <si>
    <t>WARR</t>
  </si>
  <si>
    <t>Juanda International Airport</t>
  </si>
  <si>
    <t>Surabaya</t>
  </si>
  <si>
    <t>SUB</t>
  </si>
  <si>
    <t>112.78700256347656, -7.3798298835754395</t>
  </si>
  <si>
    <t>WARS</t>
  </si>
  <si>
    <t>Achmad Yani Airport</t>
  </si>
  <si>
    <t>Semarang-Java Island</t>
  </si>
  <si>
    <t>WAHS</t>
  </si>
  <si>
    <t>SRG</t>
  </si>
  <si>
    <t>110.375, -6.97273</t>
  </si>
  <si>
    <t>WART</t>
  </si>
  <si>
    <t>Trunojoyo Airport</t>
  </si>
  <si>
    <t>Sumenep-Madura Island</t>
  </si>
  <si>
    <t>SUP</t>
  </si>
  <si>
    <t>113.89023, -7.0242</t>
  </si>
  <si>
    <t>Dewadaru - Kemujan Island</t>
  </si>
  <si>
    <t>Karimunjawa</t>
  </si>
  <si>
    <t>WASB</t>
  </si>
  <si>
    <t>Stenkol Airport</t>
  </si>
  <si>
    <t>Bintuni</t>
  </si>
  <si>
    <t>133.5164, -2.1033</t>
  </si>
  <si>
    <t>WASC</t>
  </si>
  <si>
    <t>Abresso Airport</t>
  </si>
  <si>
    <t>Ransiki-Papua Island</t>
  </si>
  <si>
    <t>134.175, -1.496771</t>
  </si>
  <si>
    <t>WASE</t>
  </si>
  <si>
    <t>Kebar Airport</t>
  </si>
  <si>
    <t>Kebar-Papua Island</t>
  </si>
  <si>
    <t>KEQ</t>
  </si>
  <si>
    <t>133.1280059814453, -0.6371009945869446</t>
  </si>
  <si>
    <t>WASF</t>
  </si>
  <si>
    <t>Fakfak Airport</t>
  </si>
  <si>
    <t>Fakfak-Papua Island</t>
  </si>
  <si>
    <t>FKQ</t>
  </si>
  <si>
    <t>132.26699829101562, -2.9201900959014893</t>
  </si>
  <si>
    <t>WASI</t>
  </si>
  <si>
    <t>Inanwatan Airport</t>
  </si>
  <si>
    <t>Inanwatan Airport-Papua Island</t>
  </si>
  <si>
    <t>INX</t>
  </si>
  <si>
    <t>132.16099548339844, -2.1280999183654785</t>
  </si>
  <si>
    <t>WASK</t>
  </si>
  <si>
    <t>Kaimana Airport</t>
  </si>
  <si>
    <t>Kaimana-Papua Island</t>
  </si>
  <si>
    <t>KNG</t>
  </si>
  <si>
    <t>133.6959991455078, -3.6445200443267822</t>
  </si>
  <si>
    <t>WASM</t>
  </si>
  <si>
    <t>Merdei Airport</t>
  </si>
  <si>
    <t>Merdei-Papua Island</t>
  </si>
  <si>
    <t>RDE</t>
  </si>
  <si>
    <t>133.33299255371094, -1.5833300352096558</t>
  </si>
  <si>
    <t>WASN</t>
  </si>
  <si>
    <t>Marinda Airport</t>
  </si>
  <si>
    <t>Waisai</t>
  </si>
  <si>
    <t>RJM</t>
  </si>
  <si>
    <t>130.773333, -0.423056</t>
  </si>
  <si>
    <t>WASO</t>
  </si>
  <si>
    <t>Babo Airport</t>
  </si>
  <si>
    <t>Babo-Papua Island</t>
  </si>
  <si>
    <t>BXB</t>
  </si>
  <si>
    <t>133.43899536132812, -2.5322399139404297</t>
  </si>
  <si>
    <t>WASR</t>
  </si>
  <si>
    <t>Rendani Airport</t>
  </si>
  <si>
    <t>Manokwari-Papua Island</t>
  </si>
  <si>
    <t>WAUU</t>
  </si>
  <si>
    <t>MKW</t>
  </si>
  <si>
    <t>134.048996, -0.891833</t>
  </si>
  <si>
    <t>WASS</t>
  </si>
  <si>
    <t>Sorong-Papua Island</t>
  </si>
  <si>
    <t>WAST</t>
  </si>
  <si>
    <t>Teminabuan Airport</t>
  </si>
  <si>
    <t>Atinjoe-Papua Island</t>
  </si>
  <si>
    <t>TXM</t>
  </si>
  <si>
    <t>132.02099609375, -1.4447200298309326</t>
  </si>
  <si>
    <t>WASW</t>
  </si>
  <si>
    <t>Wasior Airport</t>
  </si>
  <si>
    <t>Wasior-Papua Island</t>
  </si>
  <si>
    <t>WSR</t>
  </si>
  <si>
    <t>134.5061, -2.721</t>
  </si>
  <si>
    <t>WATB</t>
  </si>
  <si>
    <t>Bajawa Soa Airport</t>
  </si>
  <si>
    <t>Bajawa</t>
  </si>
  <si>
    <t>BJW</t>
  </si>
  <si>
    <t>121.057426929, -8.70743498008</t>
  </si>
  <si>
    <t>WATC</t>
  </si>
  <si>
    <t>Maumere(Wai Oti) Airport</t>
  </si>
  <si>
    <t>Maumere-Flores Island</t>
  </si>
  <si>
    <t>MOF</t>
  </si>
  <si>
    <t>122.236999512, -8.64064979553</t>
  </si>
  <si>
    <t>WATE</t>
  </si>
  <si>
    <t>Ende (H Hasan Aroeboesman) Airport</t>
  </si>
  <si>
    <t>Ende-Flores Island</t>
  </si>
  <si>
    <t>ENE</t>
  </si>
  <si>
    <t>121.661003113, -8.8492898941</t>
  </si>
  <si>
    <t>WATG</t>
  </si>
  <si>
    <t>Frans Sales Lega Airport</t>
  </si>
  <si>
    <t>Satar Tacik-Flores Island</t>
  </si>
  <si>
    <t>RTG</t>
  </si>
  <si>
    <t>120.47699737549, -8.5970096588135</t>
  </si>
  <si>
    <t>WATM</t>
  </si>
  <si>
    <t>Mali Airport</t>
  </si>
  <si>
    <t>Alor Island</t>
  </si>
  <si>
    <t>ARD</t>
  </si>
  <si>
    <t>124.59700012207031, -8.132340431213379</t>
  </si>
  <si>
    <t>WATO</t>
  </si>
  <si>
    <t>Komodo Airport</t>
  </si>
  <si>
    <t>Labuan Bajo - Flores Island</t>
  </si>
  <si>
    <t>LBJ</t>
  </si>
  <si>
    <t>119.889, -8.48666</t>
  </si>
  <si>
    <t>WATS</t>
  </si>
  <si>
    <t>Sabu-Tardanu Airport</t>
  </si>
  <si>
    <t>Sabu-Sawu Island</t>
  </si>
  <si>
    <t>121.8482, -10.4924</t>
  </si>
  <si>
    <t>WATT</t>
  </si>
  <si>
    <t>El Tari Airport</t>
  </si>
  <si>
    <t>Kupang-Timor Island</t>
  </si>
  <si>
    <t>123.6709976196289, -10.171600341796875</t>
  </si>
  <si>
    <t>WAWB</t>
  </si>
  <si>
    <t>Betoambari Airport</t>
  </si>
  <si>
    <t>Bau Bau-Butung Island</t>
  </si>
  <si>
    <t>BUW</t>
  </si>
  <si>
    <t>122.56900024414062, -5.486879825592041</t>
  </si>
  <si>
    <t>WAWD</t>
  </si>
  <si>
    <t>Matahora Airport</t>
  </si>
  <si>
    <t>Wangi-wangi Island</t>
  </si>
  <si>
    <t>WNI</t>
  </si>
  <si>
    <t>123.634, -5.293996</t>
  </si>
  <si>
    <t>WAWH</t>
  </si>
  <si>
    <t>Selayar/Aroepala Airport</t>
  </si>
  <si>
    <t>Benteng</t>
  </si>
  <si>
    <t>KSR</t>
  </si>
  <si>
    <t>120.4362, -6.1751</t>
  </si>
  <si>
    <t>WAWM</t>
  </si>
  <si>
    <t>Andi Jemma Airport</t>
  </si>
  <si>
    <t>Masamba-Celebes Island</t>
  </si>
  <si>
    <t>WAAM</t>
  </si>
  <si>
    <t>MXB</t>
  </si>
  <si>
    <t>120.323997, -2.55803</t>
  </si>
  <si>
    <t>WAWS</t>
  </si>
  <si>
    <t>Soroako Airport</t>
  </si>
  <si>
    <t>Soroako-Celebes Island</t>
  </si>
  <si>
    <t>SQR</t>
  </si>
  <si>
    <t>121.35800170898438, -2.5311999320983887</t>
  </si>
  <si>
    <t>WAWT</t>
  </si>
  <si>
    <t>Pongtiku Airport</t>
  </si>
  <si>
    <t>Makale</t>
  </si>
  <si>
    <t>TTR</t>
  </si>
  <si>
    <t>119.82199859619, -3.0447399616241</t>
  </si>
  <si>
    <t>WAWW</t>
  </si>
  <si>
    <t>Wolter Monginsidi Airport</t>
  </si>
  <si>
    <t>Kendari-Celebes Island</t>
  </si>
  <si>
    <t>KDI</t>
  </si>
  <si>
    <t>122.41799926757812, -4.081610202789307</t>
  </si>
  <si>
    <t>WAXX</t>
  </si>
  <si>
    <t>Dominique Edward Osok Airport</t>
  </si>
  <si>
    <t>SOQ</t>
  </si>
  <si>
    <t>131.287, -0.894</t>
  </si>
  <si>
    <t>BN</t>
  </si>
  <si>
    <t>WBB</t>
  </si>
  <si>
    <t>Stebbins Airport</t>
  </si>
  <si>
    <t>Stebbins</t>
  </si>
  <si>
    <t>-162.277999878, 63.5159988403</t>
  </si>
  <si>
    <t>WBC</t>
  </si>
  <si>
    <t>Wapolu Airport</t>
  </si>
  <si>
    <t>Wapolu</t>
  </si>
  <si>
    <t>AYWJ</t>
  </si>
  <si>
    <t>150.5093, -9.3376</t>
  </si>
  <si>
    <t>WBGB</t>
  </si>
  <si>
    <t>Bintulu Airport</t>
  </si>
  <si>
    <t>Bintulu</t>
  </si>
  <si>
    <t>BTU</t>
  </si>
  <si>
    <t>113.019996643, 3.12385010719</t>
  </si>
  <si>
    <t>WBGC</t>
  </si>
  <si>
    <t>Belaga Airport</t>
  </si>
  <si>
    <t>Belaga</t>
  </si>
  <si>
    <t>113.766998291, 2.65000009537</t>
  </si>
  <si>
    <t>WBGD</t>
  </si>
  <si>
    <t>Long Semado Airport</t>
  </si>
  <si>
    <t>Long Semado</t>
  </si>
  <si>
    <t>LSM</t>
  </si>
  <si>
    <t>115.599998474, 4.21700000763</t>
  </si>
  <si>
    <t>WBGF</t>
  </si>
  <si>
    <t>Long Lellang Airport</t>
  </si>
  <si>
    <t>Long Datih</t>
  </si>
  <si>
    <t>115.153999329, 3.4210000038099997</t>
  </si>
  <si>
    <t>WBGG</t>
  </si>
  <si>
    <t>Kuching International Airport</t>
  </si>
  <si>
    <t>Kuching</t>
  </si>
  <si>
    <t>KCH</t>
  </si>
  <si>
    <t>110.34700012207031, 1.4846999645233154</t>
  </si>
  <si>
    <t>WBGI</t>
  </si>
  <si>
    <t>Long Seridan Airport</t>
  </si>
  <si>
    <t>Long Seridan</t>
  </si>
  <si>
    <t>ODN</t>
  </si>
  <si>
    <t>115.05000305175781, 3.9670000076293945</t>
  </si>
  <si>
    <t>WBGJ</t>
  </si>
  <si>
    <t>Limbang Airport</t>
  </si>
  <si>
    <t>Limbang</t>
  </si>
  <si>
    <t>115.01000213623047, 4.808300018310547</t>
  </si>
  <si>
    <t>WBGK</t>
  </si>
  <si>
    <t>Mukah Airport</t>
  </si>
  <si>
    <t>Mukah</t>
  </si>
  <si>
    <t>MKM</t>
  </si>
  <si>
    <t>112.080002, 2.90639</t>
  </si>
  <si>
    <t>WBGL</t>
  </si>
  <si>
    <t>Long Akah Airport</t>
  </si>
  <si>
    <t>Long Akah</t>
  </si>
  <si>
    <t>LKH</t>
  </si>
  <si>
    <t>114.78299713134766, 3.299999952316284</t>
  </si>
  <si>
    <t>WBGM</t>
  </si>
  <si>
    <t>Marudi Airport</t>
  </si>
  <si>
    <t>Marudi</t>
  </si>
  <si>
    <t>114.3290023803711, 4.178979873657227</t>
  </si>
  <si>
    <t>WBGN</t>
  </si>
  <si>
    <t>Sematan Airport</t>
  </si>
  <si>
    <t>Sematan</t>
  </si>
  <si>
    <t>BSE</t>
  </si>
  <si>
    <t>109.76300048828125, 1.8136099576950073</t>
  </si>
  <si>
    <t>WBGP</t>
  </si>
  <si>
    <t>Kapit Airport</t>
  </si>
  <si>
    <t>Kapit</t>
  </si>
  <si>
    <t>KPI</t>
  </si>
  <si>
    <t>112.931468248, 2.01052374505</t>
  </si>
  <si>
    <t>WBGQ</t>
  </si>
  <si>
    <t>Bakalalan Airport</t>
  </si>
  <si>
    <t>Bakalalan</t>
  </si>
  <si>
    <t>BKM</t>
  </si>
  <si>
    <t>115.61799621582031, 3.9739999771118164</t>
  </si>
  <si>
    <t>WBGR</t>
  </si>
  <si>
    <t>Miri Airport</t>
  </si>
  <si>
    <t>Miri</t>
  </si>
  <si>
    <t>113.98699951171875, 4.322010040283203</t>
  </si>
  <si>
    <t>WBGS</t>
  </si>
  <si>
    <t>Sibu Airport</t>
  </si>
  <si>
    <t>Sibu</t>
  </si>
  <si>
    <t>SBW</t>
  </si>
  <si>
    <t>111.98500061035156, 2.2616000175476074</t>
  </si>
  <si>
    <t>WBGT</t>
  </si>
  <si>
    <t>Tanjung Manis Airport</t>
  </si>
  <si>
    <t>Tanjung Manis</t>
  </si>
  <si>
    <t>111.2020034790039, 2.177839994430542</t>
  </si>
  <si>
    <t>WBGU</t>
  </si>
  <si>
    <t>Long Sukang Airport</t>
  </si>
  <si>
    <t>Long Sukang</t>
  </si>
  <si>
    <t>LSU</t>
  </si>
  <si>
    <t>115.49400329589844, 4.552219867706299</t>
  </si>
  <si>
    <t>WBGW</t>
  </si>
  <si>
    <t>Lawas Airport</t>
  </si>
  <si>
    <t>Lawas</t>
  </si>
  <si>
    <t>LWY</t>
  </si>
  <si>
    <t>115.407997, 4.84917</t>
  </si>
  <si>
    <t>WBGY</t>
  </si>
  <si>
    <t>Simanggang Airport</t>
  </si>
  <si>
    <t>Sri Aman</t>
  </si>
  <si>
    <t>111.4636, 1.2219</t>
  </si>
  <si>
    <t>WBGZ</t>
  </si>
  <si>
    <t>Bario Airport</t>
  </si>
  <si>
    <t>Bario</t>
  </si>
  <si>
    <t>BBN</t>
  </si>
  <si>
    <t>115.47899627685547, 3.7338900566101074</t>
  </si>
  <si>
    <t>WBKA</t>
  </si>
  <si>
    <t>Semporna Airport</t>
  </si>
  <si>
    <t>Semporna</t>
  </si>
  <si>
    <t>118.58300018310547, 4.449999809265137</t>
  </si>
  <si>
    <t>WBKD</t>
  </si>
  <si>
    <t>Lahad Datu Airport</t>
  </si>
  <si>
    <t>Lahad Datu</t>
  </si>
  <si>
    <t>LDU</t>
  </si>
  <si>
    <t>118.3239974975586, 5.032249927520752</t>
  </si>
  <si>
    <t>WBKE</t>
  </si>
  <si>
    <t>Telupid Airport</t>
  </si>
  <si>
    <t>Telupid</t>
  </si>
  <si>
    <t>117.1259994506836, 5.628610134124756</t>
  </si>
  <si>
    <t>WBKG</t>
  </si>
  <si>
    <t>Keningau Airport</t>
  </si>
  <si>
    <t>Keningau</t>
  </si>
  <si>
    <t>KGU</t>
  </si>
  <si>
    <t>116.16200256347656, 5.357490062713623</t>
  </si>
  <si>
    <t>WBKH</t>
  </si>
  <si>
    <t>Sahabat [Sahabat 16] Airport</t>
  </si>
  <si>
    <t>Sahabat</t>
  </si>
  <si>
    <t>119.09400177001953, 5.087779998779297</t>
  </si>
  <si>
    <t>WBKK</t>
  </si>
  <si>
    <t>Kota Kinabalu International Airport</t>
  </si>
  <si>
    <t>Kota Kinabalu</t>
  </si>
  <si>
    <t>BKI</t>
  </si>
  <si>
    <t>116.0510025024414, 5.9372100830078125</t>
  </si>
  <si>
    <t>WBKL</t>
  </si>
  <si>
    <t>Labuan Airport</t>
  </si>
  <si>
    <t>MY-15</t>
  </si>
  <si>
    <t>Labuan</t>
  </si>
  <si>
    <t>LBU</t>
  </si>
  <si>
    <t>115.25, 5.300680160522461</t>
  </si>
  <si>
    <t>WBKM</t>
  </si>
  <si>
    <t>Tomanggong Airport</t>
  </si>
  <si>
    <t>Tomanggong</t>
  </si>
  <si>
    <t>TMG</t>
  </si>
  <si>
    <t>118.65763, 5.40257</t>
  </si>
  <si>
    <t>WBKN</t>
  </si>
  <si>
    <t>Long Pasia Airport</t>
  </si>
  <si>
    <t>Long Miau</t>
  </si>
  <si>
    <t>115.71700286865234, 4.400000095367432</t>
  </si>
  <si>
    <t>WBKO</t>
  </si>
  <si>
    <t>Sepulot Airport</t>
  </si>
  <si>
    <t>Sepulot</t>
  </si>
  <si>
    <t>SPE</t>
  </si>
  <si>
    <t>116.46700286865234, 4.732999801635742</t>
  </si>
  <si>
    <t>WBKP</t>
  </si>
  <si>
    <t>Pamol Airport</t>
  </si>
  <si>
    <t>Pamol</t>
  </si>
  <si>
    <t>PAY</t>
  </si>
  <si>
    <t>117.39991760253906, 5.999300003051758</t>
  </si>
  <si>
    <t>WBKR</t>
  </si>
  <si>
    <t>Ranau Airport</t>
  </si>
  <si>
    <t>Ranau</t>
  </si>
  <si>
    <t>RNU</t>
  </si>
  <si>
    <t>116.66699981689453, 5.949999809265137</t>
  </si>
  <si>
    <t>WBKS</t>
  </si>
  <si>
    <t>Sandakan Airport</t>
  </si>
  <si>
    <t>Sandakan</t>
  </si>
  <si>
    <t>SDK</t>
  </si>
  <si>
    <t>118.05899810791016, 5.900899887084961</t>
  </si>
  <si>
    <t>WBKT</t>
  </si>
  <si>
    <t>Kudat Airport</t>
  </si>
  <si>
    <t>Kudat</t>
  </si>
  <si>
    <t>KUD</t>
  </si>
  <si>
    <t>116.83599853515625, 6.922500133514404</t>
  </si>
  <si>
    <t>WBKW</t>
  </si>
  <si>
    <t>Tawau Airport</t>
  </si>
  <si>
    <t>Tawau</t>
  </si>
  <si>
    <t>TWU</t>
  </si>
  <si>
    <t>118.12799835205078, 4.320159912109375</t>
  </si>
  <si>
    <t>WBMU</t>
  </si>
  <si>
    <t>Mulu Airport</t>
  </si>
  <si>
    <t>Mulu</t>
  </si>
  <si>
    <t>MZV</t>
  </si>
  <si>
    <t>114.80500030517578, 4.048329830169678</t>
  </si>
  <si>
    <t>WBSB</t>
  </si>
  <si>
    <t>Brunei International Airport</t>
  </si>
  <si>
    <t>BN-BM</t>
  </si>
  <si>
    <t>Bandar Seri Begawan</t>
  </si>
  <si>
    <t>114.9280014038086, 4.944200038909912</t>
  </si>
  <si>
    <t>WEA</t>
  </si>
  <si>
    <t>Parker County Airport</t>
  </si>
  <si>
    <t>KWEA</t>
  </si>
  <si>
    <t>-97.6824035645, 32.7462997437</t>
  </si>
  <si>
    <t>WED</t>
  </si>
  <si>
    <t>Wedau Airport</t>
  </si>
  <si>
    <t>Wedau</t>
  </si>
  <si>
    <t>WDU</t>
  </si>
  <si>
    <t>150.0826, -10.0954</t>
  </si>
  <si>
    <t>WGU</t>
  </si>
  <si>
    <t>Wagau Airport</t>
  </si>
  <si>
    <t>Wagau</t>
  </si>
  <si>
    <t>146.8022, -6.8519</t>
  </si>
  <si>
    <t>WGY</t>
  </si>
  <si>
    <t>Wagny Airport</t>
  </si>
  <si>
    <t>Wagny</t>
  </si>
  <si>
    <t>12.2608, -0.6035</t>
  </si>
  <si>
    <t>WHL</t>
  </si>
  <si>
    <t>146.445331, -38.682382</t>
  </si>
  <si>
    <t>WI1A</t>
  </si>
  <si>
    <t>Nusawiru Airport</t>
  </si>
  <si>
    <t>Cijulang</t>
  </si>
  <si>
    <t>WICN</t>
  </si>
  <si>
    <t>CJN</t>
  </si>
  <si>
    <t>108.488995, -7.719895</t>
  </si>
  <si>
    <t>Bandung-Java Island</t>
  </si>
  <si>
    <t>ID-BT</t>
  </si>
  <si>
    <t>WIBB</t>
  </si>
  <si>
    <t>Sultan Syarif Kasim Ii (Simpang Tiga) Airport</t>
  </si>
  <si>
    <t>Pekanbaru-Sumatra Island</t>
  </si>
  <si>
    <t>PKU</t>
  </si>
  <si>
    <t>101.44499969482422, 0.46078601479530334</t>
  </si>
  <si>
    <t>WIBD</t>
  </si>
  <si>
    <t>Pinang Kampai Airport</t>
  </si>
  <si>
    <t>Dumai-Sumatra Island</t>
  </si>
  <si>
    <t>DUM</t>
  </si>
  <si>
    <t>101.433998, 1.60919</t>
  </si>
  <si>
    <t>WIBR</t>
  </si>
  <si>
    <t>Sipora Island</t>
  </si>
  <si>
    <t>RKO</t>
  </si>
  <si>
    <t>99.70069885253906, -2.0991199016571045</t>
  </si>
  <si>
    <t>WIBS</t>
  </si>
  <si>
    <t>Sungai Pakning Bengkalis Airport</t>
  </si>
  <si>
    <t>Bengkalis-Sumatra Island</t>
  </si>
  <si>
    <t>102.13999938964844, 1.3700000047683716</t>
  </si>
  <si>
    <t>WIBT</t>
  </si>
  <si>
    <t>Sei Bati Airport</t>
  </si>
  <si>
    <t>Tanjung Balai-Karinmunbesar Island</t>
  </si>
  <si>
    <t>TJB</t>
  </si>
  <si>
    <t>103.3931, 1.0527</t>
  </si>
  <si>
    <t>WICA</t>
  </si>
  <si>
    <t>Kertajati International Airport</t>
  </si>
  <si>
    <t>Kertajati</t>
  </si>
  <si>
    <t>KJT</t>
  </si>
  <si>
    <t>108.166692, -6.648924</t>
  </si>
  <si>
    <t>WICC</t>
  </si>
  <si>
    <t>Husein Sastranegara International Airport</t>
  </si>
  <si>
    <t>107.57599639892578, -6.900629997253418</t>
  </si>
  <si>
    <t>WICD</t>
  </si>
  <si>
    <t>Penggung Airport</t>
  </si>
  <si>
    <t>Cirebon-Java Island</t>
  </si>
  <si>
    <t>CBN</t>
  </si>
  <si>
    <t>WIIC</t>
  </si>
  <si>
    <t>108.540000916, -6.756140232090001</t>
  </si>
  <si>
    <t>WICM</t>
  </si>
  <si>
    <t>Cibeureum Airport</t>
  </si>
  <si>
    <t>Tasikmalaya-Java Island</t>
  </si>
  <si>
    <t>TSY</t>
  </si>
  <si>
    <t>108.246002197, -7.346600055690001</t>
  </si>
  <si>
    <t>WID</t>
  </si>
  <si>
    <t>RAF Wildenrath</t>
  </si>
  <si>
    <t>British Armed Forces</t>
  </si>
  <si>
    <t>6.2151, 51.1141</t>
  </si>
  <si>
    <t>WIDD</t>
  </si>
  <si>
    <t>Hang Nadim International Airport</t>
  </si>
  <si>
    <t>Batam Island</t>
  </si>
  <si>
    <t>BTH</t>
  </si>
  <si>
    <t>104.119003296, 1.12102997303</t>
  </si>
  <si>
    <t>WIDE</t>
  </si>
  <si>
    <t>Pasir Pangaraan Airport</t>
  </si>
  <si>
    <t>Pasir Pengarayan-Sumatra Island</t>
  </si>
  <si>
    <t>PPR</t>
  </si>
  <si>
    <t>100.37000274658203, 0.8454310297966003</t>
  </si>
  <si>
    <t>WIDL</t>
  </si>
  <si>
    <t>Letung Airport</t>
  </si>
  <si>
    <t>Bukit Padi</t>
  </si>
  <si>
    <t>LMU</t>
  </si>
  <si>
    <t>105.754444, 2.964167</t>
  </si>
  <si>
    <t>WIDN</t>
  </si>
  <si>
    <t>Raja Haji Fisabilillah International Airport</t>
  </si>
  <si>
    <t>Tanjung Pinang-Bintan Island</t>
  </si>
  <si>
    <t>TNJ</t>
  </si>
  <si>
    <t>104.531997681, 0.922683000565</t>
  </si>
  <si>
    <t>WIDS</t>
  </si>
  <si>
    <t>Pasirkuning-Singkep Island</t>
  </si>
  <si>
    <t>SIQ</t>
  </si>
  <si>
    <t>104.5790023803711, -0.47918900847435</t>
  </si>
  <si>
    <t>WIHH</t>
  </si>
  <si>
    <t>Halim Perdanakusuma International Airport</t>
  </si>
  <si>
    <t>ID-JK</t>
  </si>
  <si>
    <t>106.89099884033203, -6.266610145568848</t>
  </si>
  <si>
    <t>WIHL</t>
  </si>
  <si>
    <t>Tunggul Wulung Airport</t>
  </si>
  <si>
    <t>109.033996582, -7.645060062410001</t>
  </si>
  <si>
    <t>WIHP</t>
  </si>
  <si>
    <t>Pondok Cabe Air Base</t>
  </si>
  <si>
    <t>PCB</t>
  </si>
  <si>
    <t>106.76499938964844, -6.3369598388671875</t>
  </si>
  <si>
    <t>WIII</t>
  </si>
  <si>
    <t>Soekarno-Hatta International Airport</t>
  </si>
  <si>
    <t>CGK</t>
  </si>
  <si>
    <t>106.65599823, -6.1255698204</t>
  </si>
  <si>
    <t>WIKL</t>
  </si>
  <si>
    <t>Silampari Airport</t>
  </si>
  <si>
    <t>Lubuk Linggau-Sumatra Island</t>
  </si>
  <si>
    <t>102.901001, -3.27775</t>
  </si>
  <si>
    <t>WILL</t>
  </si>
  <si>
    <t>Radin Inten II (Branti) Airport</t>
  </si>
  <si>
    <t>Bandar Lampung-Sumatra Island</t>
  </si>
  <si>
    <t>TKG</t>
  </si>
  <si>
    <t>105.175556, -5.240556</t>
  </si>
  <si>
    <t>WILP</t>
  </si>
  <si>
    <t>Muhammad Taufiq Kiemas Airport</t>
  </si>
  <si>
    <t>Krui</t>
  </si>
  <si>
    <t>103.936501, -5.211562</t>
  </si>
  <si>
    <t>WIMB</t>
  </si>
  <si>
    <t>Binaka Airport</t>
  </si>
  <si>
    <t>Gunung Sitoli-Nias Island</t>
  </si>
  <si>
    <t>GNS</t>
  </si>
  <si>
    <t>97.704697, 1.16638</t>
  </si>
  <si>
    <t>WIME</t>
  </si>
  <si>
    <t>Aek Godang Airport</t>
  </si>
  <si>
    <t>Padang Sidempuan-Sumatra Island</t>
  </si>
  <si>
    <t>99.430496, 1.4001</t>
  </si>
  <si>
    <t>WIMK</t>
  </si>
  <si>
    <t>Soewondo Air Force Base</t>
  </si>
  <si>
    <t>Medan-Sumatra Island</t>
  </si>
  <si>
    <t>MES</t>
  </si>
  <si>
    <t>98.671111, 3.559167</t>
  </si>
  <si>
    <t>WIMM</t>
  </si>
  <si>
    <t>Kualanamu International Airport</t>
  </si>
  <si>
    <t>98.885278, 3.642222</t>
  </si>
  <si>
    <t>WIMN</t>
  </si>
  <si>
    <t>Silangit Airport</t>
  </si>
  <si>
    <t>Siborong-Borong</t>
  </si>
  <si>
    <t>DTB</t>
  </si>
  <si>
    <t>98.991898, 2.25973</t>
  </si>
  <si>
    <t>WIMP</t>
  </si>
  <si>
    <t>Sibisa Airport</t>
  </si>
  <si>
    <t>Parapat-Sumatra Island</t>
  </si>
  <si>
    <t>98.933334350586, 2.6666669845581</t>
  </si>
  <si>
    <t>WIMS</t>
  </si>
  <si>
    <t>Dr Ferdinand Lumban Tobing Airport</t>
  </si>
  <si>
    <t>Sibolga-Sumatra Island</t>
  </si>
  <si>
    <t>FLZ</t>
  </si>
  <si>
    <t>98.888901, 1.55594</t>
  </si>
  <si>
    <t>WIOD</t>
  </si>
  <si>
    <t>H.AS. Hanandjoeddin International Airport</t>
  </si>
  <si>
    <t>ID-BB</t>
  </si>
  <si>
    <t>Tanjung Pandan-Belitung Island</t>
  </si>
  <si>
    <t>WIKT</t>
  </si>
  <si>
    <t>TJQ</t>
  </si>
  <si>
    <t>107.754997, -2.74572</t>
  </si>
  <si>
    <t>WIOG</t>
  </si>
  <si>
    <t>Nanga Pinoh Airport</t>
  </si>
  <si>
    <t>Nanga Pinoh-Borneo Island</t>
  </si>
  <si>
    <t>NPO</t>
  </si>
  <si>
    <t>111.74800109863, -0.34886899590492</t>
  </si>
  <si>
    <t>WIOK</t>
  </si>
  <si>
    <t>Ketapang(Rahadi Usman) Airport</t>
  </si>
  <si>
    <t>Ketapang-Borneo Island</t>
  </si>
  <si>
    <t>KTG</t>
  </si>
  <si>
    <t>109.96299743652344, -1.816640019416809</t>
  </si>
  <si>
    <t>WIOM</t>
  </si>
  <si>
    <t>Tarempa Airport</t>
  </si>
  <si>
    <t>Matak Island</t>
  </si>
  <si>
    <t>106.25800323486328, 3.3481199741363525</t>
  </si>
  <si>
    <t>WION</t>
  </si>
  <si>
    <t>Ranai Airport</t>
  </si>
  <si>
    <t>Ranai-Natuna Besar Island</t>
  </si>
  <si>
    <t>WIDO</t>
  </si>
  <si>
    <t>NTX</t>
  </si>
  <si>
    <t>108.388, 3.90871</t>
  </si>
  <si>
    <t>WIOO</t>
  </si>
  <si>
    <t>Supadio Airport</t>
  </si>
  <si>
    <t>Pontianak-Borneo Island</t>
  </si>
  <si>
    <t>PNK</t>
  </si>
  <si>
    <t>109.40399932861328, -0.15071099996566772</t>
  </si>
  <si>
    <t>WIOP</t>
  </si>
  <si>
    <t>Pangsuma Airport</t>
  </si>
  <si>
    <t>Putussibau-Borneo Island</t>
  </si>
  <si>
    <t>PSU</t>
  </si>
  <si>
    <t>112.93699645996094, 0.8355780243873596</t>
  </si>
  <si>
    <t>WIOS</t>
  </si>
  <si>
    <t>Sintang(Susilo) Airport</t>
  </si>
  <si>
    <t>Sintang-Borneo Island</t>
  </si>
  <si>
    <t>SQG</t>
  </si>
  <si>
    <t>111.4729995727539, 0.06361900269985199</t>
  </si>
  <si>
    <t>WIPA</t>
  </si>
  <si>
    <t>Sultan Thaha Airport</t>
  </si>
  <si>
    <t>Jambi-Sumatra Island</t>
  </si>
  <si>
    <t>WIJJ</t>
  </si>
  <si>
    <t>DJB</t>
  </si>
  <si>
    <t>103.643997, -1.63802</t>
  </si>
  <si>
    <t>WIPI</t>
  </si>
  <si>
    <t>Muara Bungo Airport</t>
  </si>
  <si>
    <t>Muara Bungo</t>
  </si>
  <si>
    <t>MRBMWS</t>
  </si>
  <si>
    <t>102.135, -1.1278</t>
  </si>
  <si>
    <t>WIPK</t>
  </si>
  <si>
    <t>Pangkal Pinang (Depati Amir) Airport</t>
  </si>
  <si>
    <t>Pangkal Pinang-Palaubangka Island</t>
  </si>
  <si>
    <t>PGK</t>
  </si>
  <si>
    <t>106.138999939, -2.16219997406</t>
  </si>
  <si>
    <t>WIPL</t>
  </si>
  <si>
    <t>Fatmawati Soekarno Airport</t>
  </si>
  <si>
    <t>Bengkulu-Sumatra Island</t>
  </si>
  <si>
    <t>WIGG</t>
  </si>
  <si>
    <t>102.338997, -3.8637</t>
  </si>
  <si>
    <t>WIPP</t>
  </si>
  <si>
    <t>Sultan Mahmud Badaruddin II Airport</t>
  </si>
  <si>
    <t>Palembang-Sumatra Island</t>
  </si>
  <si>
    <t>104.69999694824, -2.8982501029968</t>
  </si>
  <si>
    <t>WIPQ</t>
  </si>
  <si>
    <t>Pendopo Airport</t>
  </si>
  <si>
    <t>Talang Gudang-Sumatra Island</t>
  </si>
  <si>
    <t>PDO</t>
  </si>
  <si>
    <t>103.87999725341797, -3.2860701084136963</t>
  </si>
  <si>
    <t>WIPR</t>
  </si>
  <si>
    <t>Japura Airport</t>
  </si>
  <si>
    <t>Rengat-Sumatra Island</t>
  </si>
  <si>
    <t>RGT</t>
  </si>
  <si>
    <t>102.33499908447266, -0.35280799865722656</t>
  </si>
  <si>
    <t>WIPT</t>
  </si>
  <si>
    <t>Minangkabau International Airport</t>
  </si>
  <si>
    <t>Ketaping/Padang - Sumatra Island</t>
  </si>
  <si>
    <t>WIEE</t>
  </si>
  <si>
    <t>100.280998, -0.786917</t>
  </si>
  <si>
    <t>WIPU</t>
  </si>
  <si>
    <t>Muko Muko Airport</t>
  </si>
  <si>
    <t>Muko Muko-Sumatra Island</t>
  </si>
  <si>
    <t>MPC</t>
  </si>
  <si>
    <t>101.08799743652344, -2.5418601036071777</t>
  </si>
  <si>
    <t>WIPV</t>
  </si>
  <si>
    <t>Keluang Airport</t>
  </si>
  <si>
    <t>Keluang-Sumatra Island</t>
  </si>
  <si>
    <t>103.95500183105469, -2.6235299110412598</t>
  </si>
  <si>
    <t>WIPY</t>
  </si>
  <si>
    <t>Bentayan-Sumatra Island</t>
  </si>
  <si>
    <t>PXA</t>
  </si>
  <si>
    <t>104.092003, -2.43443</t>
  </si>
  <si>
    <t>WITA</t>
  </si>
  <si>
    <t>Teuku Cut Ali Airport</t>
  </si>
  <si>
    <t>Tapak Tuan-Sumatra Island</t>
  </si>
  <si>
    <t>97.2869, 3.1707</t>
  </si>
  <si>
    <t>WITB</t>
  </si>
  <si>
    <t>Maimun Saleh Airport</t>
  </si>
  <si>
    <t>Sabang-We Island</t>
  </si>
  <si>
    <t>WITN</t>
  </si>
  <si>
    <t>SBG</t>
  </si>
  <si>
    <t>95.33969879150001, 5.87412977219</t>
  </si>
  <si>
    <t>WITC</t>
  </si>
  <si>
    <t>Seunagan Airport</t>
  </si>
  <si>
    <t>Peureumeue-Sumatra Island</t>
  </si>
  <si>
    <t>MEQ</t>
  </si>
  <si>
    <t>96.21700286865234, 4.25</t>
  </si>
  <si>
    <t>WITK</t>
  </si>
  <si>
    <t>Rembele Airport</t>
  </si>
  <si>
    <t>Takengon</t>
  </si>
  <si>
    <t>TXE</t>
  </si>
  <si>
    <t>96.849444, 4.720833</t>
  </si>
  <si>
    <t>WITL</t>
  </si>
  <si>
    <t>Lhok Sukon Airport</t>
  </si>
  <si>
    <t>Lhok Sukon-Sumatra Island</t>
  </si>
  <si>
    <t>LSX</t>
  </si>
  <si>
    <t>97.25920104980469, 5.069509983062744</t>
  </si>
  <si>
    <t>WITM</t>
  </si>
  <si>
    <t>Malikus Saleh Airport</t>
  </si>
  <si>
    <t>Lhok Seumawe-Sumatra Island</t>
  </si>
  <si>
    <t>LSW</t>
  </si>
  <si>
    <t>96.95030212402344, 5.226679801940918</t>
  </si>
  <si>
    <t>WITT</t>
  </si>
  <si>
    <t>Sultan Iskandar Muda International Airport</t>
  </si>
  <si>
    <t>Banda Aceh</t>
  </si>
  <si>
    <t>BTJ</t>
  </si>
  <si>
    <t>95.42063713070002, 5.522872024010001</t>
  </si>
  <si>
    <t>WJBK</t>
  </si>
  <si>
    <t>Berkley Municipal Heliport</t>
  </si>
  <si>
    <t>JBK</t>
  </si>
  <si>
    <t>-122.3065, 37.8666</t>
  </si>
  <si>
    <t>MY-06</t>
  </si>
  <si>
    <t>MY-08</t>
  </si>
  <si>
    <t>MY-11</t>
  </si>
  <si>
    <t>MY-03</t>
  </si>
  <si>
    <t>WMAN</t>
  </si>
  <si>
    <t>Sungai Tiang Airport</t>
  </si>
  <si>
    <t>Taman Negara</t>
  </si>
  <si>
    <t>SXT</t>
  </si>
  <si>
    <t>102.3949966430664, 4.330277919769287</t>
  </si>
  <si>
    <t>WMAU</t>
  </si>
  <si>
    <t>Mersing Airport</t>
  </si>
  <si>
    <t>Mersing</t>
  </si>
  <si>
    <t>MEP</t>
  </si>
  <si>
    <t>103.86699676513672, 2.382999897003174</t>
  </si>
  <si>
    <t>WMBA</t>
  </si>
  <si>
    <t>Sitiawan Airport</t>
  </si>
  <si>
    <t>Sitiawan</t>
  </si>
  <si>
    <t>SWY</t>
  </si>
  <si>
    <t>100.6993, 4.2222</t>
  </si>
  <si>
    <t>MY-02</t>
  </si>
  <si>
    <t>WMBI</t>
  </si>
  <si>
    <t>Taiping (Tekah) Airport</t>
  </si>
  <si>
    <t>Taiping</t>
  </si>
  <si>
    <t>TPG</t>
  </si>
  <si>
    <t>100.71700286865, 4.8670001029968</t>
  </si>
  <si>
    <t>WMBT</t>
  </si>
  <si>
    <t>Pulau Tioman Airport</t>
  </si>
  <si>
    <t>Pulau Tioman</t>
  </si>
  <si>
    <t>TOD</t>
  </si>
  <si>
    <t>104.16000366210938, 2.8181800842285156</t>
  </si>
  <si>
    <t>WMKA</t>
  </si>
  <si>
    <t>Sultan Abdul Halim Airport</t>
  </si>
  <si>
    <t>Alor Satar</t>
  </si>
  <si>
    <t>AOR</t>
  </si>
  <si>
    <t>100.39800262451172, 6.189670085906982</t>
  </si>
  <si>
    <t>WMKB</t>
  </si>
  <si>
    <t>Butterworth Airport</t>
  </si>
  <si>
    <t>MY-07</t>
  </si>
  <si>
    <t>Butterworth</t>
  </si>
  <si>
    <t>BWH</t>
  </si>
  <si>
    <t>100.39099884033203, 5.4659199714660645</t>
  </si>
  <si>
    <t>WMKC</t>
  </si>
  <si>
    <t>Sultan Ismail Petra Airport</t>
  </si>
  <si>
    <t>Kota Baharu</t>
  </si>
  <si>
    <t>KBR</t>
  </si>
  <si>
    <t>102.29299926757812, 6.1668500900268555</t>
  </si>
  <si>
    <t>WMKD</t>
  </si>
  <si>
    <t>Kuantan Airport</t>
  </si>
  <si>
    <t>Kuantan</t>
  </si>
  <si>
    <t>KUA</t>
  </si>
  <si>
    <t>103.20899963378906, 3.7753899097442627</t>
  </si>
  <si>
    <t>WMKE</t>
  </si>
  <si>
    <t>Kerteh Airport</t>
  </si>
  <si>
    <t>Kerteh</t>
  </si>
  <si>
    <t>KTE</t>
  </si>
  <si>
    <t>103.427001953125, 4.537220001220703</t>
  </si>
  <si>
    <t>MY-14</t>
  </si>
  <si>
    <t>Kuala Lumpur</t>
  </si>
  <si>
    <t>WMKI</t>
  </si>
  <si>
    <t>Sultan Azlan Shah Airport</t>
  </si>
  <si>
    <t>Ipoh</t>
  </si>
  <si>
    <t>IPH</t>
  </si>
  <si>
    <t>101.09200286865234, 4.567969799041748</t>
  </si>
  <si>
    <t>WMKJ</t>
  </si>
  <si>
    <t>Senai International Airport</t>
  </si>
  <si>
    <t>Johor Bahru</t>
  </si>
  <si>
    <t>JHB</t>
  </si>
  <si>
    <t>103.669998, 1.64131</t>
  </si>
  <si>
    <t>WMKK</t>
  </si>
  <si>
    <t>Kuala Lumpur International Airport</t>
  </si>
  <si>
    <t>KUL</t>
  </si>
  <si>
    <t>101.70999908447, 2.745579957962</t>
  </si>
  <si>
    <t>WMKL</t>
  </si>
  <si>
    <t>Langkawi International Airport</t>
  </si>
  <si>
    <t>Langkawi</t>
  </si>
  <si>
    <t>LGK</t>
  </si>
  <si>
    <t>99.72869873046875, 6.329730033874512</t>
  </si>
  <si>
    <t>WMKM</t>
  </si>
  <si>
    <t>Malacca Airport</t>
  </si>
  <si>
    <t>MY-04</t>
  </si>
  <si>
    <t>Malacca</t>
  </si>
  <si>
    <t>MKZ</t>
  </si>
  <si>
    <t>102.251998901, 2.2633600235</t>
  </si>
  <si>
    <t>WMKN</t>
  </si>
  <si>
    <t>Sultan Mahmud Airport</t>
  </si>
  <si>
    <t>Kuala Terengganu</t>
  </si>
  <si>
    <t>TGG</t>
  </si>
  <si>
    <t>103.10299682617188, 5.3826398849487305</t>
  </si>
  <si>
    <t>WMKP</t>
  </si>
  <si>
    <t>Penang International Airport</t>
  </si>
  <si>
    <t>Penang</t>
  </si>
  <si>
    <t>100.2770004272461, 5.297140121459961</t>
  </si>
  <si>
    <t>WMPA</t>
  </si>
  <si>
    <t>Pulau Pangkor Airport</t>
  </si>
  <si>
    <t>Pangkor Island</t>
  </si>
  <si>
    <t>PKG</t>
  </si>
  <si>
    <t>100.5530014038086, 4.244719982147217</t>
  </si>
  <si>
    <t>WMPR</t>
  </si>
  <si>
    <t>LTS Pulau Redang Airport</t>
  </si>
  <si>
    <t>Redang</t>
  </si>
  <si>
    <t>103.00700378417969, 5.765279769897461</t>
  </si>
  <si>
    <t>WMSA</t>
  </si>
  <si>
    <t>Sultan Abdul Aziz Shah International Airport</t>
  </si>
  <si>
    <t>MY-10</t>
  </si>
  <si>
    <t>Subang</t>
  </si>
  <si>
    <t>SZB</t>
  </si>
  <si>
    <t>101.54900360107422, 3.130579948425293</t>
  </si>
  <si>
    <t>WN07</t>
  </si>
  <si>
    <t>Decatur Shores Airport</t>
  </si>
  <si>
    <t>DTR</t>
  </si>
  <si>
    <t>-122.814002991, 48.499801635699995</t>
  </si>
  <si>
    <t>WNU</t>
  </si>
  <si>
    <t>Wanuma Airport</t>
  </si>
  <si>
    <t>Wanuma</t>
  </si>
  <si>
    <t>AYWH</t>
  </si>
  <si>
    <t>WUA</t>
  </si>
  <si>
    <t>145.3213, -4.8961</t>
  </si>
  <si>
    <t>WPAT</t>
  </si>
  <si>
    <t>Atauro Airport</t>
  </si>
  <si>
    <t>Atauro</t>
  </si>
  <si>
    <t>AUT</t>
  </si>
  <si>
    <t>125.606378, -8.243133</t>
  </si>
  <si>
    <t>WPDB</t>
  </si>
  <si>
    <t>Suai Airport</t>
  </si>
  <si>
    <t>TL-CO</t>
  </si>
  <si>
    <t>Suai</t>
  </si>
  <si>
    <t>UAI</t>
  </si>
  <si>
    <t>125.28700256347656, -9.30331039428711</t>
  </si>
  <si>
    <t>WPDL</t>
  </si>
  <si>
    <t>Presidente Nicolau Lobato International Airport</t>
  </si>
  <si>
    <t>125.526000977, -8.54640007019</t>
  </si>
  <si>
    <t>WPEC</t>
  </si>
  <si>
    <t>Cakung Airport</t>
  </si>
  <si>
    <t>TL-BA</t>
  </si>
  <si>
    <t>Baucau</t>
  </si>
  <si>
    <t>BCH</t>
  </si>
  <si>
    <t>126.401000977, -8.489029884339999</t>
  </si>
  <si>
    <t>WPMN</t>
  </si>
  <si>
    <t>Maliana Airport</t>
  </si>
  <si>
    <t>TL-BO</t>
  </si>
  <si>
    <t>Maliana</t>
  </si>
  <si>
    <t>125.214996, -8.97224</t>
  </si>
  <si>
    <t>WPOC</t>
  </si>
  <si>
    <t>TL-OE</t>
  </si>
  <si>
    <t>Oecussi-Ambeno</t>
  </si>
  <si>
    <t>OEC</t>
  </si>
  <si>
    <t>124.343002, -9.19806</t>
  </si>
  <si>
    <t>WPVQ</t>
  </si>
  <si>
    <t>Viqueque Airport</t>
  </si>
  <si>
    <t>TL-VI</t>
  </si>
  <si>
    <t>Viqueque</t>
  </si>
  <si>
    <t>126.37300109863281, -8.88379955291748</t>
  </si>
  <si>
    <t>WRKA</t>
  </si>
  <si>
    <t>Haliwen Airport</t>
  </si>
  <si>
    <t>Atambua-Timor Island</t>
  </si>
  <si>
    <t>WATA</t>
  </si>
  <si>
    <t>124.904998779, -9.073049545289999</t>
  </si>
  <si>
    <t>WRKL</t>
  </si>
  <si>
    <t>Gewayentana Airport</t>
  </si>
  <si>
    <t>Larantuka-Flores Island</t>
  </si>
  <si>
    <t>WATL</t>
  </si>
  <si>
    <t>123.002, -8.274424</t>
  </si>
  <si>
    <t>WRKR</t>
  </si>
  <si>
    <t>David Constantijn Saudale Airport</t>
  </si>
  <si>
    <t>Ba'a - Rote Island</t>
  </si>
  <si>
    <t>WATR</t>
  </si>
  <si>
    <t>123.0747, -10.7673</t>
  </si>
  <si>
    <t>WRLA</t>
  </si>
  <si>
    <t>Sanggata/Sangkimah Airport</t>
  </si>
  <si>
    <t>Sanggata/Sangkimah</t>
  </si>
  <si>
    <t>WALA</t>
  </si>
  <si>
    <t>SGQ</t>
  </si>
  <si>
    <t>117.543, 0.3847</t>
  </si>
  <si>
    <t>WRLB</t>
  </si>
  <si>
    <t>Long Bawan Airport</t>
  </si>
  <si>
    <t>Long Bawan-Borneo Island</t>
  </si>
  <si>
    <t>WALB</t>
  </si>
  <si>
    <t>LBW</t>
  </si>
  <si>
    <t>115.6921, 3.9028</t>
  </si>
  <si>
    <t>WRLC</t>
  </si>
  <si>
    <t>Bontang Airport</t>
  </si>
  <si>
    <t>Bontang-Borneo Island</t>
  </si>
  <si>
    <t>WALC</t>
  </si>
  <si>
    <t>BXT</t>
  </si>
  <si>
    <t>117.474998, 0.119691</t>
  </si>
  <si>
    <t>WRLF</t>
  </si>
  <si>
    <t>Nunukan Airport</t>
  </si>
  <si>
    <t>Nunukan-Nunukan Island</t>
  </si>
  <si>
    <t>WALF</t>
  </si>
  <si>
    <t>NNX</t>
  </si>
  <si>
    <t>117.666666667, 4.13333333333</t>
  </si>
  <si>
    <t>WRLH</t>
  </si>
  <si>
    <t>Tanah Grogot Airport</t>
  </si>
  <si>
    <t>Tanah Grogot-Borneo Island</t>
  </si>
  <si>
    <t>TNB</t>
  </si>
  <si>
    <t>116.202003479, -1.91013002396</t>
  </si>
  <si>
    <t>WRLP</t>
  </si>
  <si>
    <t>Long Apung Airport</t>
  </si>
  <si>
    <t>Long Apung-Borneo Island</t>
  </si>
  <si>
    <t>WALP</t>
  </si>
  <si>
    <t>LPU</t>
  </si>
  <si>
    <t>114.970297, 1.704486</t>
  </si>
  <si>
    <t>WRLY</t>
  </si>
  <si>
    <t>Senipah Heliport</t>
  </si>
  <si>
    <t>Senipah</t>
  </si>
  <si>
    <t>WALY</t>
  </si>
  <si>
    <t>SZH</t>
  </si>
  <si>
    <t>117.147701, -0.975679</t>
  </si>
  <si>
    <t>Birch Creek Airport</t>
  </si>
  <si>
    <t>WSA</t>
  </si>
  <si>
    <t>Wasua Airport</t>
  </si>
  <si>
    <t>Wasua</t>
  </si>
  <si>
    <t>AYIW</t>
  </si>
  <si>
    <t>142.8697, -8.2836</t>
  </si>
  <si>
    <t>WSAP</t>
  </si>
  <si>
    <t>Paya Lebar Air Base</t>
  </si>
  <si>
    <t>QPG</t>
  </si>
  <si>
    <t>103.91000366210938, 1.3604199886322021</t>
  </si>
  <si>
    <t>WSAT</t>
  </si>
  <si>
    <t>Tengah Air Base</t>
  </si>
  <si>
    <t>TGA</t>
  </si>
  <si>
    <t>103.708999634, 1.38725996017</t>
  </si>
  <si>
    <t>WSB</t>
  </si>
  <si>
    <t>Steamboat Bay Seaplane Base</t>
  </si>
  <si>
    <t>Steamboat Bay</t>
  </si>
  <si>
    <t>-133.641998291, 55.5295982361</t>
  </si>
  <si>
    <t>WSJ</t>
  </si>
  <si>
    <t>San Juan /Uganik/ Seaplane Base</t>
  </si>
  <si>
    <t>UGI</t>
  </si>
  <si>
    <t>-153.320999, 57.7304</t>
  </si>
  <si>
    <t>Wiseman Airport</t>
  </si>
  <si>
    <t>Wiseman</t>
  </si>
  <si>
    <t>-150.123001099, 67.4046020508</t>
  </si>
  <si>
    <t>WSSL</t>
  </si>
  <si>
    <t>Seletar Airport</t>
  </si>
  <si>
    <t>SG-02</t>
  </si>
  <si>
    <t>Seletar</t>
  </si>
  <si>
    <t>XSP</t>
  </si>
  <si>
    <t>103.86799621582031, 1.416949987411499</t>
  </si>
  <si>
    <t>WSSS</t>
  </si>
  <si>
    <t>Singapore Changi Airport</t>
  </si>
  <si>
    <t>103.994003, 1.35019</t>
  </si>
  <si>
    <t>WTT</t>
  </si>
  <si>
    <t>Wantoat Airport</t>
  </si>
  <si>
    <t>Wantoat</t>
  </si>
  <si>
    <t>AYWC</t>
  </si>
  <si>
    <t>WNT</t>
  </si>
  <si>
    <t>146.467777778, -6.1325</t>
  </si>
  <si>
    <t>WUV</t>
  </si>
  <si>
    <t>Wuvulu Island Airport</t>
  </si>
  <si>
    <t>Wuvulu Island</t>
  </si>
  <si>
    <t>AYVW</t>
  </si>
  <si>
    <t>142.836666667, -1.73611111111</t>
  </si>
  <si>
    <t>WV66</t>
  </si>
  <si>
    <t>Glendale Fokker Field</t>
  </si>
  <si>
    <t>GWV</t>
  </si>
  <si>
    <t>-80.7594985962, 39.948699951200005</t>
  </si>
  <si>
    <t>WZQ</t>
  </si>
  <si>
    <t>Urad Middle Banner</t>
  </si>
  <si>
    <t>108.53454, 41.45958</t>
  </si>
  <si>
    <t>X-TRPM</t>
  </si>
  <si>
    <t>W. H. Bramble Airport</t>
  </si>
  <si>
    <t>TRPM</t>
  </si>
  <si>
    <t>-62.15639877319336, 16.758899688720703</t>
  </si>
  <si>
    <t>X44</t>
  </si>
  <si>
    <t>Miami Seaplane Base</t>
  </si>
  <si>
    <t>MPB</t>
  </si>
  <si>
    <t>-80.170303344727, 25.778299331665</t>
  </si>
  <si>
    <t>XBB</t>
  </si>
  <si>
    <t>Blubber Bay Seaplane Base</t>
  </si>
  <si>
    <t>Blubber Bay</t>
  </si>
  <si>
    <t>-124.621064, 49.793958</t>
  </si>
  <si>
    <t>XBN</t>
  </si>
  <si>
    <t>Biniguni Airport</t>
  </si>
  <si>
    <t>Biniguni</t>
  </si>
  <si>
    <t>AYBZ</t>
  </si>
  <si>
    <t>149.303888889, -9.6425</t>
  </si>
  <si>
    <t>XIG</t>
  </si>
  <si>
    <t>Xinguara Municipal Airport</t>
  </si>
  <si>
    <t>-49.9765, -7.0906</t>
  </si>
  <si>
    <t>XLO</t>
  </si>
  <si>
    <t>VN-44</t>
  </si>
  <si>
    <t>105.473144, 10.330134</t>
  </si>
  <si>
    <t>XMA</t>
  </si>
  <si>
    <t>Maramag Airport</t>
  </si>
  <si>
    <t>Maramag</t>
  </si>
  <si>
    <t>125.0333, 7.7538</t>
  </si>
  <si>
    <t>XMUC</t>
  </si>
  <si>
    <t>11.69029999, 48.137798309</t>
  </si>
  <si>
    <t>XNG</t>
  </si>
  <si>
    <t>108.771816, 15.115474</t>
  </si>
  <si>
    <t>XRQ</t>
  </si>
  <si>
    <t>Xinbarag Youqi Baogede Airport</t>
  </si>
  <si>
    <t>New Barag Right Banner</t>
  </si>
  <si>
    <t>116.939382, 48.575585</t>
  </si>
  <si>
    <t>XUBS</t>
  </si>
  <si>
    <t>Smolensk North Airport</t>
  </si>
  <si>
    <t>LNX</t>
  </si>
  <si>
    <t>32.025, 54.824</t>
  </si>
  <si>
    <t>XVL</t>
  </si>
  <si>
    <t>Vinh Long Airfield</t>
  </si>
  <si>
    <t>Vinh Long</t>
  </si>
  <si>
    <t>105.9445, 10.2509</t>
  </si>
  <si>
    <t>XXZ</t>
  </si>
  <si>
    <t>Modi</t>
  </si>
  <si>
    <t>179.999894, 89.999845</t>
  </si>
  <si>
    <t>XZM</t>
  </si>
  <si>
    <t>Macau Heliport at Outer Harbour Ferry Terminal</t>
  </si>
  <si>
    <t>113.559, 22.1971</t>
  </si>
  <si>
    <t>Y01</t>
  </si>
  <si>
    <t>Waukon Municipal Airport</t>
  </si>
  <si>
    <t>Waukon</t>
  </si>
  <si>
    <t>UKN</t>
  </si>
  <si>
    <t>-91.469497680664, 43.280498504639</t>
  </si>
  <si>
    <t>YABA</t>
  </si>
  <si>
    <t>ALH</t>
  </si>
  <si>
    <t>117.80899810791016, -34.94329833984375</t>
  </si>
  <si>
    <t>YABI</t>
  </si>
  <si>
    <t>Abingdon Downs Airport</t>
  </si>
  <si>
    <t>ABG</t>
  </si>
  <si>
    <t>143.167007446, -17.616699218799997</t>
  </si>
  <si>
    <t>YADS</t>
  </si>
  <si>
    <t>Alton Downs Airport</t>
  </si>
  <si>
    <t>AWN</t>
  </si>
  <si>
    <t>139.259906, -26.488959</t>
  </si>
  <si>
    <t>YAGD</t>
  </si>
  <si>
    <t>Augustus Downs Airport</t>
  </si>
  <si>
    <t>AUD</t>
  </si>
  <si>
    <t>139.8780059814453, -18.514999389648438</t>
  </si>
  <si>
    <t>YAJ</t>
  </si>
  <si>
    <t>Lyall Harbour Seaplane Base</t>
  </si>
  <si>
    <t>Saturna Island</t>
  </si>
  <si>
    <t>-123.1816, 48.7952</t>
  </si>
  <si>
    <t>YALA</t>
  </si>
  <si>
    <t>Marla Airport</t>
  </si>
  <si>
    <t>133.6269989013672, -27.33329963684082</t>
  </si>
  <si>
    <t>YALX</t>
  </si>
  <si>
    <t>Alexandria Homestead Airport</t>
  </si>
  <si>
    <t>AXL</t>
  </si>
  <si>
    <t>136.7100067138672, -19.060199737548828</t>
  </si>
  <si>
    <t>YAMC</t>
  </si>
  <si>
    <t>Aramac Airport</t>
  </si>
  <si>
    <t>AXC</t>
  </si>
  <si>
    <t>145.24200439453125, -22.966699600219727</t>
  </si>
  <si>
    <t>YAMK</t>
  </si>
  <si>
    <t>Andamooka Airport</t>
  </si>
  <si>
    <t>137.136993, -30.438299</t>
  </si>
  <si>
    <t>YAMM</t>
  </si>
  <si>
    <t>Ammaroo Airport</t>
  </si>
  <si>
    <t>AMX</t>
  </si>
  <si>
    <t>135.24200439453125, -21.738300323486328</t>
  </si>
  <si>
    <t>YAMT</t>
  </si>
  <si>
    <t>Amata Airport</t>
  </si>
  <si>
    <t>131.202732, -26.097363</t>
  </si>
  <si>
    <t>YANG</t>
  </si>
  <si>
    <t>West Angelas Airport</t>
  </si>
  <si>
    <t>WLP</t>
  </si>
  <si>
    <t>118.707222222, -23.1355555556</t>
  </si>
  <si>
    <t>YANL</t>
  </si>
  <si>
    <t>Anthony Lagoon Airport</t>
  </si>
  <si>
    <t>135.535068512, -18.018079031</t>
  </si>
  <si>
    <t>YAPH</t>
  </si>
  <si>
    <t>Alpha Airport</t>
  </si>
  <si>
    <t>Alpha</t>
  </si>
  <si>
    <t>ABH</t>
  </si>
  <si>
    <t>146.584, -23.646099</t>
  </si>
  <si>
    <t>YAQ</t>
  </si>
  <si>
    <t>Maple Bay Seaplane Base</t>
  </si>
  <si>
    <t>Maple Bay</t>
  </si>
  <si>
    <t>-123.6084, 48.8167</t>
  </si>
  <si>
    <t>YARA</t>
  </si>
  <si>
    <t>Ararat Airport</t>
  </si>
  <si>
    <t>142.98899841308594, -37.30939865112305</t>
  </si>
  <si>
    <t>YARG</t>
  </si>
  <si>
    <t>128.451004, -16.6369</t>
  </si>
  <si>
    <t>YARM</t>
  </si>
  <si>
    <t>Armidale Airport</t>
  </si>
  <si>
    <t>Armidale</t>
  </si>
  <si>
    <t>151.617004395, -30.528099060099997</t>
  </si>
  <si>
    <t>YARY</t>
  </si>
  <si>
    <t>Arrabury Airport</t>
  </si>
  <si>
    <t>141.047771, -26.693023</t>
  </si>
  <si>
    <t>YAUR</t>
  </si>
  <si>
    <t>Aurukun Airport</t>
  </si>
  <si>
    <t>Aurukun</t>
  </si>
  <si>
    <t>AUU</t>
  </si>
  <si>
    <t>141.72065, -13.354067</t>
  </si>
  <si>
    <t>YAUS</t>
  </si>
  <si>
    <t>Austral Downs Airport</t>
  </si>
  <si>
    <t>AWP</t>
  </si>
  <si>
    <t>137.75, -20.5</t>
  </si>
  <si>
    <t>YAUV</t>
  </si>
  <si>
    <t>Auvergne Airport</t>
  </si>
  <si>
    <t>AVG</t>
  </si>
  <si>
    <t>130, -15.699999809265137</t>
  </si>
  <si>
    <t>YAYE</t>
  </si>
  <si>
    <t>Ayers Rock Connellan Airport</t>
  </si>
  <si>
    <t>Ayers Rock</t>
  </si>
  <si>
    <t>AYQ</t>
  </si>
  <si>
    <t>130.975998, -25.1861</t>
  </si>
  <si>
    <t>YAYR</t>
  </si>
  <si>
    <t>Ayr Airport</t>
  </si>
  <si>
    <t>AYR</t>
  </si>
  <si>
    <t>147.32899475097656, -19.584400177001953</t>
  </si>
  <si>
    <t>YBAF</t>
  </si>
  <si>
    <t>Brisbane Archerfield Airport</t>
  </si>
  <si>
    <t>153.007995605, -27.5702991486</t>
  </si>
  <si>
    <t>YBAM</t>
  </si>
  <si>
    <t>Northern Peninsula Airport</t>
  </si>
  <si>
    <t>Bamaga</t>
  </si>
  <si>
    <t>YNPE</t>
  </si>
  <si>
    <t>ABM</t>
  </si>
  <si>
    <t>142.459, -10.9508</t>
  </si>
  <si>
    <t>YBAR</t>
  </si>
  <si>
    <t>Barcaldine Airport</t>
  </si>
  <si>
    <t>Barcaldine</t>
  </si>
  <si>
    <t>BCI</t>
  </si>
  <si>
    <t>145.307006836, -23.5652999878</t>
  </si>
  <si>
    <t>YBAS</t>
  </si>
  <si>
    <t>Alice Springs Airport</t>
  </si>
  <si>
    <t>Alice Springs</t>
  </si>
  <si>
    <t>ASP</t>
  </si>
  <si>
    <t>133.90199279785156, -23.806699752807617</t>
  </si>
  <si>
    <t>YBAU</t>
  </si>
  <si>
    <t>Badu Island Airport</t>
  </si>
  <si>
    <t>BDD</t>
  </si>
  <si>
    <t>142.1734, -10.149999618499999</t>
  </si>
  <si>
    <t>YBAW</t>
  </si>
  <si>
    <t>Barkly Downs Airport</t>
  </si>
  <si>
    <t>BKP</t>
  </si>
  <si>
    <t>138.474722222, -20.4958333333</t>
  </si>
  <si>
    <t>YBBE</t>
  </si>
  <si>
    <t>Big Bell Airport</t>
  </si>
  <si>
    <t>Big Bell</t>
  </si>
  <si>
    <t>BBE</t>
  </si>
  <si>
    <t>117.672996521, -27.3285999298</t>
  </si>
  <si>
    <t>YBBN</t>
  </si>
  <si>
    <t>Brisbane International Airport</t>
  </si>
  <si>
    <t>153.11700439453125, -27.384199142456055</t>
  </si>
  <si>
    <t>YBCG</t>
  </si>
  <si>
    <t>Gold Coast Airport</t>
  </si>
  <si>
    <t>OOL</t>
  </si>
  <si>
    <t>153.505004883, -28.1644001007</t>
  </si>
  <si>
    <t>YBCK</t>
  </si>
  <si>
    <t>Blackall Airport</t>
  </si>
  <si>
    <t>Blackall</t>
  </si>
  <si>
    <t>BKQ</t>
  </si>
  <si>
    <t>145.429000854, -24.427799224900003</t>
  </si>
  <si>
    <t>YBCS</t>
  </si>
  <si>
    <t>Cairns International Airport</t>
  </si>
  <si>
    <t>Cairns</t>
  </si>
  <si>
    <t>145.755004883, -16.885799408</t>
  </si>
  <si>
    <t>YBCV</t>
  </si>
  <si>
    <t>Charleville Airport</t>
  </si>
  <si>
    <t>Charleville</t>
  </si>
  <si>
    <t>146.261993408, -26.4132995605</t>
  </si>
  <si>
    <t>YBDF</t>
  </si>
  <si>
    <t>Bedford Downs Airport</t>
  </si>
  <si>
    <t>BDW</t>
  </si>
  <si>
    <t>127.462997437, -17.286699295</t>
  </si>
  <si>
    <t>YBDG</t>
  </si>
  <si>
    <t>144.330001831, -36.7393989563</t>
  </si>
  <si>
    <t>YBDV</t>
  </si>
  <si>
    <t>Birdsville Airport</t>
  </si>
  <si>
    <t>139.34800720214844, -25.897499084472656</t>
  </si>
  <si>
    <t>YBEB</t>
  </si>
  <si>
    <t>Bellburn Airstrip</t>
  </si>
  <si>
    <t>Pumululu National Park</t>
  </si>
  <si>
    <t>BXF</t>
  </si>
  <si>
    <t>128.305, -17.545</t>
  </si>
  <si>
    <t>YBEO</t>
  </si>
  <si>
    <t>Betoota Airport</t>
  </si>
  <si>
    <t>BTX</t>
  </si>
  <si>
    <t>140.7830047607422, -25.641700744628906</t>
  </si>
  <si>
    <t>YBGB</t>
  </si>
  <si>
    <t>Beagle Bay Airport</t>
  </si>
  <si>
    <t>Beagle Bay</t>
  </si>
  <si>
    <t>122.6464, -17.0165</t>
  </si>
  <si>
    <t>YBGD</t>
  </si>
  <si>
    <t>Boolgeeda</t>
  </si>
  <si>
    <t>OCM</t>
  </si>
  <si>
    <t>117.275, -22.54</t>
  </si>
  <si>
    <t>YBGO</t>
  </si>
  <si>
    <t>Balgo Hill Airport</t>
  </si>
  <si>
    <t>Balgo</t>
  </si>
  <si>
    <t>BQW</t>
  </si>
  <si>
    <t>127.973, -20.1483</t>
  </si>
  <si>
    <t>YBH</t>
  </si>
  <si>
    <t>Bull Harbour Water Aerodrome</t>
  </si>
  <si>
    <t>Bull Harbour</t>
  </si>
  <si>
    <t>AH6</t>
  </si>
  <si>
    <t>-127.9372, 50.9179</t>
  </si>
  <si>
    <t>YBHI</t>
  </si>
  <si>
    <t>Broken Hill Airport</t>
  </si>
  <si>
    <t>Broken Hill</t>
  </si>
  <si>
    <t>BHQ</t>
  </si>
  <si>
    <t>141.472000122, -32.0013999939</t>
  </si>
  <si>
    <t>YBHM</t>
  </si>
  <si>
    <t>Hamilton Island Airport</t>
  </si>
  <si>
    <t>Hamilton Island</t>
  </si>
  <si>
    <t>148.95199585, -20.3581008911</t>
  </si>
  <si>
    <t>YBIE</t>
  </si>
  <si>
    <t>Bedourie Airport</t>
  </si>
  <si>
    <t>BEU</t>
  </si>
  <si>
    <t>139.4600067138672, -24.346099853515625</t>
  </si>
  <si>
    <t>YBIL</t>
  </si>
  <si>
    <t>Billiluna Airport</t>
  </si>
  <si>
    <t>BIW</t>
  </si>
  <si>
    <t>127.666999817, -19.566699981699998</t>
  </si>
  <si>
    <t>YBIZ</t>
  </si>
  <si>
    <t>Bizant Airport</t>
  </si>
  <si>
    <t>Lakefield National Park</t>
  </si>
  <si>
    <t>BZP</t>
  </si>
  <si>
    <t>144.119444444, -14.7402777778</t>
  </si>
  <si>
    <t>YBJ</t>
  </si>
  <si>
    <t>Baie-Johan-Beetz Water Aerodrome</t>
  </si>
  <si>
    <t>Baie-Johan-Beetz</t>
  </si>
  <si>
    <t>SG6</t>
  </si>
  <si>
    <t>-62.8063, 50.2838</t>
  </si>
  <si>
    <t>YBKE</t>
  </si>
  <si>
    <t>Bourke Airport</t>
  </si>
  <si>
    <t>BRK</t>
  </si>
  <si>
    <t>145.95199584960938, -30.039199829101562</t>
  </si>
  <si>
    <t>YBKT</t>
  </si>
  <si>
    <t>Burketown Airport</t>
  </si>
  <si>
    <t>BUC</t>
  </si>
  <si>
    <t>139.53399658203125, -17.748600006103516</t>
  </si>
  <si>
    <t>YBLA</t>
  </si>
  <si>
    <t>Benalla Airport</t>
  </si>
  <si>
    <t>146.0070037841797, -36.55189895629883</t>
  </si>
  <si>
    <t>YBLC</t>
  </si>
  <si>
    <t>Balcanoona Airport</t>
  </si>
  <si>
    <t>139.33700561523438, -30.53499984741211</t>
  </si>
  <si>
    <t>YBLL</t>
  </si>
  <si>
    <t>Bollon Airport</t>
  </si>
  <si>
    <t>BLS</t>
  </si>
  <si>
    <t>147.48300170898438, -28.058300018310547</t>
  </si>
  <si>
    <t>YBLN</t>
  </si>
  <si>
    <t>Busselton Regional Airport</t>
  </si>
  <si>
    <t>BQB</t>
  </si>
  <si>
    <t>115.401596069, -33.6884231567</t>
  </si>
  <si>
    <t>YBMA</t>
  </si>
  <si>
    <t>Mount Isa Airport</t>
  </si>
  <si>
    <t>Mount Isa</t>
  </si>
  <si>
    <t>139.488998413, -20.663900375399997</t>
  </si>
  <si>
    <t>YBMC</t>
  </si>
  <si>
    <t>Sunshine Coast Airport</t>
  </si>
  <si>
    <t>Maroochydore</t>
  </si>
  <si>
    <t>YBSU</t>
  </si>
  <si>
    <t>MCY</t>
  </si>
  <si>
    <t>153.091003, -26.6033</t>
  </si>
  <si>
    <t>YBMD</t>
  </si>
  <si>
    <t>Bloomfield River Airport</t>
  </si>
  <si>
    <t>BFC</t>
  </si>
  <si>
    <t>145.330001831, -15.8736000061</t>
  </si>
  <si>
    <t>YBMK</t>
  </si>
  <si>
    <t>149.179992676, -21.171699523900003</t>
  </si>
  <si>
    <t>YBNA</t>
  </si>
  <si>
    <t>Ballina Byron Gateway Airport</t>
  </si>
  <si>
    <t>Ballina</t>
  </si>
  <si>
    <t>BNK</t>
  </si>
  <si>
    <t>153.56199646, -28.8339004517</t>
  </si>
  <si>
    <t>YBNS</t>
  </si>
  <si>
    <t>Bairnsdale Airport</t>
  </si>
  <si>
    <t>BSJ</t>
  </si>
  <si>
    <t>147.5679931640625, -37.88750076293945</t>
  </si>
  <si>
    <t>YBOI</t>
  </si>
  <si>
    <t>Boigu Airport</t>
  </si>
  <si>
    <t>142.218002319, -9.23278045654</t>
  </si>
  <si>
    <t>YBOK</t>
  </si>
  <si>
    <t>Oakey Airport</t>
  </si>
  <si>
    <t>151.73500061035156, -27.411399841308594</t>
  </si>
  <si>
    <t>YBOU</t>
  </si>
  <si>
    <t>Boulia Airport</t>
  </si>
  <si>
    <t>BQL</t>
  </si>
  <si>
    <t>139.89999389648438, -22.913299560546875</t>
  </si>
  <si>
    <t>YBPI</t>
  </si>
  <si>
    <t>Brampton Island Airport</t>
  </si>
  <si>
    <t>BMP</t>
  </si>
  <si>
    <t>149.27000427246094, -20.803300857543945</t>
  </si>
  <si>
    <t>YBPN</t>
  </si>
  <si>
    <t>Proserpine Whitsunday Coast Airport</t>
  </si>
  <si>
    <t>Proserpine</t>
  </si>
  <si>
    <t>PPP</t>
  </si>
  <si>
    <t>148.552001953, -20.4950008392</t>
  </si>
  <si>
    <t>YBQ</t>
  </si>
  <si>
    <t>Telegraph Harbour Seaplane Base</t>
  </si>
  <si>
    <t>Thetis Island</t>
  </si>
  <si>
    <t>-123.664, 48.97</t>
  </si>
  <si>
    <t>YBRK</t>
  </si>
  <si>
    <t>Rockhampton Airport</t>
  </si>
  <si>
    <t>ROK</t>
  </si>
  <si>
    <t>150.475006104, -23.3819007874</t>
  </si>
  <si>
    <t>YBRL</t>
  </si>
  <si>
    <t>Borroloola Airport</t>
  </si>
  <si>
    <t>BOX</t>
  </si>
  <si>
    <t>136.302001953125, -16.075300216674805</t>
  </si>
  <si>
    <t>YBRM</t>
  </si>
  <si>
    <t>Broome International Airport</t>
  </si>
  <si>
    <t>Broome</t>
  </si>
  <si>
    <t>BME</t>
  </si>
  <si>
    <t>122.23200225830078, -17.944700241088867</t>
  </si>
  <si>
    <t>YBRN</t>
  </si>
  <si>
    <t>Balranald Airport</t>
  </si>
  <si>
    <t>BZD</t>
  </si>
  <si>
    <t>143.5780029296875, -34.623600006103516</t>
  </si>
  <si>
    <t>YBRU</t>
  </si>
  <si>
    <t>Brunette Downs Airport</t>
  </si>
  <si>
    <t>BTD</t>
  </si>
  <si>
    <t>135.93800354, -18.639999389599996</t>
  </si>
  <si>
    <t>YBRW</t>
  </si>
  <si>
    <t>Brewarrina Airport</t>
  </si>
  <si>
    <t>BWQ</t>
  </si>
  <si>
    <t>146.81700134277344, -29.973899841308594</t>
  </si>
  <si>
    <t>YBRY</t>
  </si>
  <si>
    <t>Barimunya Airport</t>
  </si>
  <si>
    <t>BYP</t>
  </si>
  <si>
    <t>119.16600036621, -22.673900604248</t>
  </si>
  <si>
    <t>Weipa</t>
  </si>
  <si>
    <t>YBTH</t>
  </si>
  <si>
    <t>BHS</t>
  </si>
  <si>
    <t>149.651992798, -33.4094009399</t>
  </si>
  <si>
    <t>YBTI</t>
  </si>
  <si>
    <t>Bathurst Island Airport</t>
  </si>
  <si>
    <t>BRT</t>
  </si>
  <si>
    <t>130.6199951171875, -11.769200325012207</t>
  </si>
  <si>
    <t>YBTL</t>
  </si>
  <si>
    <t>Townsville Airport</t>
  </si>
  <si>
    <t>Townsville</t>
  </si>
  <si>
    <t>146.76499938964844, -19.252500534057617</t>
  </si>
  <si>
    <t>YBTR</t>
  </si>
  <si>
    <t>Blackwater Airport</t>
  </si>
  <si>
    <t>BLT</t>
  </si>
  <si>
    <t>148.8070068359375, -23.603099822998047</t>
  </si>
  <si>
    <t>YBTV</t>
  </si>
  <si>
    <t>Batavia Downs Airport</t>
  </si>
  <si>
    <t>BVW</t>
  </si>
  <si>
    <t>142.675003052, -12.6591997147</t>
  </si>
  <si>
    <t>YBUD</t>
  </si>
  <si>
    <t>Bundaberg Airport</t>
  </si>
  <si>
    <t>Bundaberg</t>
  </si>
  <si>
    <t>BDB</t>
  </si>
  <si>
    <t>152.319000244, -24.903900146499996</t>
  </si>
  <si>
    <t>Burnie</t>
  </si>
  <si>
    <t>YBUN</t>
  </si>
  <si>
    <t>Bunbury Airport</t>
  </si>
  <si>
    <t>115.677001953125, -33.378299713134766</t>
  </si>
  <si>
    <t>YBWM</t>
  </si>
  <si>
    <t>Bulimba Airport</t>
  </si>
  <si>
    <t>143.479003906, -16.8808002472</t>
  </si>
  <si>
    <t>YBWN</t>
  </si>
  <si>
    <t>ZBO</t>
  </si>
  <si>
    <t>148.21499633789062, -20.018299102783203</t>
  </si>
  <si>
    <t>YBWP</t>
  </si>
  <si>
    <t>Weipa Airport</t>
  </si>
  <si>
    <t>WEI</t>
  </si>
  <si>
    <t>141.925003052, -12.6786003113</t>
  </si>
  <si>
    <t>YBWR</t>
  </si>
  <si>
    <t>Bolwarra Airport</t>
  </si>
  <si>
    <t>144.169006348, -17.388299942</t>
  </si>
  <si>
    <t>YBWW</t>
  </si>
  <si>
    <t>Toowoomba Wellcamp Airport</t>
  </si>
  <si>
    <t>Toowoomba</t>
  </si>
  <si>
    <t>WTB</t>
  </si>
  <si>
    <t>151.793335, -27.558332</t>
  </si>
  <si>
    <t>YBWX</t>
  </si>
  <si>
    <t>Barrow Island Airport</t>
  </si>
  <si>
    <t>BWB</t>
  </si>
  <si>
    <t>115.40599822998047, -20.86440086364746</t>
  </si>
  <si>
    <t>YBYS</t>
  </si>
  <si>
    <t>Beverley Springs Airport</t>
  </si>
  <si>
    <t>BVZ</t>
  </si>
  <si>
    <t>125.43299865722656, -16.733299255371094</t>
  </si>
  <si>
    <t>YCAC</t>
  </si>
  <si>
    <t>Cattle Creek Airport</t>
  </si>
  <si>
    <t>CTR</t>
  </si>
  <si>
    <t>131.548995972, -17.607000351</t>
  </si>
  <si>
    <t>YCAG</t>
  </si>
  <si>
    <t>Caiguna Airport</t>
  </si>
  <si>
    <t>CGV</t>
  </si>
  <si>
    <t>125.49299621582031, -32.26499938964844</t>
  </si>
  <si>
    <t>YCAH</t>
  </si>
  <si>
    <t>Coolah Airport</t>
  </si>
  <si>
    <t>149.61000061035156, -31.773300170898438</t>
  </si>
  <si>
    <t>YCAR</t>
  </si>
  <si>
    <t>CVQ</t>
  </si>
  <si>
    <t>113.67174, -24.880211</t>
  </si>
  <si>
    <t>YCAS</t>
  </si>
  <si>
    <t>153.06700134277344, -28.88279914855957</t>
  </si>
  <si>
    <t>YCBA</t>
  </si>
  <si>
    <t>Cobar Airport</t>
  </si>
  <si>
    <t>CAZ</t>
  </si>
  <si>
    <t>145.79400634765625, -31.538299560546875</t>
  </si>
  <si>
    <t>YCBB</t>
  </si>
  <si>
    <t>Coonabarabran Airport</t>
  </si>
  <si>
    <t>149.26699829101562, -31.332500457763672</t>
  </si>
  <si>
    <t>YCBE</t>
  </si>
  <si>
    <t>Canobie Airport</t>
  </si>
  <si>
    <t>Canobie</t>
  </si>
  <si>
    <t>140.927001953, -19.479400634799998</t>
  </si>
  <si>
    <t>YCBN</t>
  </si>
  <si>
    <t>Cape Barren Island Airport</t>
  </si>
  <si>
    <t>CBI</t>
  </si>
  <si>
    <t>148.01699829101562, -40.391700744628906</t>
  </si>
  <si>
    <t>YCBP</t>
  </si>
  <si>
    <t>Coober Pedy Airport</t>
  </si>
  <si>
    <t>CPD</t>
  </si>
  <si>
    <t>134.7209930419922, -29.040000915527344</t>
  </si>
  <si>
    <t>YCBR</t>
  </si>
  <si>
    <t>Collarenebri Airport</t>
  </si>
  <si>
    <t>CRB</t>
  </si>
  <si>
    <t>148.58200073242188, -29.521699905395508</t>
  </si>
  <si>
    <t>YCCA</t>
  </si>
  <si>
    <t>Chinchilla Airport</t>
  </si>
  <si>
    <t>CCL</t>
  </si>
  <si>
    <t>150.61700439453125, -26.774999618530273</t>
  </si>
  <si>
    <t>YCCT</t>
  </si>
  <si>
    <t>Coconut Island Airport</t>
  </si>
  <si>
    <t>143.07000732421875, -10.050000190734863</t>
  </si>
  <si>
    <t>YCCY</t>
  </si>
  <si>
    <t>Cloncurry Airport</t>
  </si>
  <si>
    <t>Cloncurry</t>
  </si>
  <si>
    <t>CNJ</t>
  </si>
  <si>
    <t>140.503997803, -20.668600082399998</t>
  </si>
  <si>
    <t>YCDO</t>
  </si>
  <si>
    <t>Condobolin Airport</t>
  </si>
  <si>
    <t>CBX</t>
  </si>
  <si>
    <t>147.20899963378906, -33.06439971923828</t>
  </si>
  <si>
    <t>YCDR</t>
  </si>
  <si>
    <t>Caloundra Airport</t>
  </si>
  <si>
    <t>CUD</t>
  </si>
  <si>
    <t>153.10000610351562, -26.799999237060547</t>
  </si>
  <si>
    <t>YCDU</t>
  </si>
  <si>
    <t>Ceduna Airport</t>
  </si>
  <si>
    <t>133.7100067138672, -32.13059997558594</t>
  </si>
  <si>
    <t>YCEE</t>
  </si>
  <si>
    <t>Cleve Airport</t>
  </si>
  <si>
    <t>136.5050048828125, -33.70970153808594</t>
  </si>
  <si>
    <t>YCF</t>
  </si>
  <si>
    <t>Cortes Bay Water Aerodrome</t>
  </si>
  <si>
    <t>Cortes Bay</t>
  </si>
  <si>
    <t>AM6</t>
  </si>
  <si>
    <t>-124.930002, 50.0630001</t>
  </si>
  <si>
    <t>YCFD</t>
  </si>
  <si>
    <t>Camfield Airport</t>
  </si>
  <si>
    <t>CFI</t>
  </si>
  <si>
    <t>131.32699584960938, -17.021699905395508</t>
  </si>
  <si>
    <t>YCFH</t>
  </si>
  <si>
    <t>Clifton Hills Airport</t>
  </si>
  <si>
    <t>Clifton Hills</t>
  </si>
  <si>
    <t>CFH</t>
  </si>
  <si>
    <t>138.891998291, -27.018299102800004</t>
  </si>
  <si>
    <t>YCFL</t>
  </si>
  <si>
    <t>Cape Flattery Airport</t>
  </si>
  <si>
    <t>CQP</t>
  </si>
  <si>
    <t>145.311667, -14.970832</t>
  </si>
  <si>
    <t>YCGO</t>
  </si>
  <si>
    <t>Chillagoe Airport</t>
  </si>
  <si>
    <t>144.529006958, -17.1427993774</t>
  </si>
  <si>
    <t>YCHB</t>
  </si>
  <si>
    <t>Cherrabah Airport</t>
  </si>
  <si>
    <t>Cherrabah Homestead Resort</t>
  </si>
  <si>
    <t>152.08895, -28.4301</t>
  </si>
  <si>
    <t>YCHK</t>
  </si>
  <si>
    <t>Graeme Rowley Aerodrome</t>
  </si>
  <si>
    <t>Christmas Creek Mine</t>
  </si>
  <si>
    <t>CKW</t>
  </si>
  <si>
    <t>119.6426, -22.3543</t>
  </si>
  <si>
    <t>YCHT</t>
  </si>
  <si>
    <t>Charters Towers Airport</t>
  </si>
  <si>
    <t>CXT</t>
  </si>
  <si>
    <t>146.2729949951172, -20.043100357055664</t>
  </si>
  <si>
    <t>YCIN</t>
  </si>
  <si>
    <t>RAAF Base Curtin</t>
  </si>
  <si>
    <t>DCN</t>
  </si>
  <si>
    <t>123.82800293, -17.5813999176</t>
  </si>
  <si>
    <t>YCKI</t>
  </si>
  <si>
    <t>Croker Island Airport</t>
  </si>
  <si>
    <t>132.48300170898438, -11.164999961853027</t>
  </si>
  <si>
    <t>YCKN</t>
  </si>
  <si>
    <t>Cooktown Airport</t>
  </si>
  <si>
    <t>CTN</t>
  </si>
  <si>
    <t>145.1840057373047, -15.444700241088867</t>
  </si>
  <si>
    <t>YCMT</t>
  </si>
  <si>
    <t>Clermont Airport</t>
  </si>
  <si>
    <t>CMQ</t>
  </si>
  <si>
    <t>147.62100219726562, -22.773099899291992</t>
  </si>
  <si>
    <t>YCMU</t>
  </si>
  <si>
    <t>Cunnamulla Airport</t>
  </si>
  <si>
    <t>145.6219940185547, -28.030000686645508</t>
  </si>
  <si>
    <t>YCMW</t>
  </si>
  <si>
    <t>Camooweal Airport</t>
  </si>
  <si>
    <t>138.125, -19.911699295043945</t>
  </si>
  <si>
    <t>YCNF</t>
  </si>
  <si>
    <t>Camp Nifty Airport</t>
  </si>
  <si>
    <t>NIF</t>
  </si>
  <si>
    <t>121.58699798583984, -21.67169952392578</t>
  </si>
  <si>
    <t>YCNK</t>
  </si>
  <si>
    <t>Cessnock Airport</t>
  </si>
  <si>
    <t>151.341995, -32.787498</t>
  </si>
  <si>
    <t>YCNM</t>
  </si>
  <si>
    <t>Coonamble Airport</t>
  </si>
  <si>
    <t>148.37600708007812, -30.983299255371094</t>
  </si>
  <si>
    <t>YCOD</t>
  </si>
  <si>
    <t>Cordillo Downs Airport</t>
  </si>
  <si>
    <t>Cordillo Downs</t>
  </si>
  <si>
    <t>ODL</t>
  </si>
  <si>
    <t>140.63800048828125, -26.74530029296875</t>
  </si>
  <si>
    <t>YCOE</t>
  </si>
  <si>
    <t>Coen Airport</t>
  </si>
  <si>
    <t>Coen</t>
  </si>
  <si>
    <t>CUQ</t>
  </si>
  <si>
    <t>143.113311, -13.761133</t>
  </si>
  <si>
    <t>YCOI</t>
  </si>
  <si>
    <t>Collie Airport</t>
  </si>
  <si>
    <t>Collie</t>
  </si>
  <si>
    <t>116.217002869, -33.3666992188</t>
  </si>
  <si>
    <t>YCOM</t>
  </si>
  <si>
    <t>Cooma Snowy Mountains Airport</t>
  </si>
  <si>
    <t>Cooma</t>
  </si>
  <si>
    <t>OOM</t>
  </si>
  <si>
    <t>148.973999023, -36.3005981445</t>
  </si>
  <si>
    <t>YCOO</t>
  </si>
  <si>
    <t>Cooinda Airport</t>
  </si>
  <si>
    <t>132.53199768066406, -12.903300285339355</t>
  </si>
  <si>
    <t>YCOR</t>
  </si>
  <si>
    <t>Corowa Airport</t>
  </si>
  <si>
    <t>CWW</t>
  </si>
  <si>
    <t>146.35699462890625, -35.99470138549805</t>
  </si>
  <si>
    <t>YCPN</t>
  </si>
  <si>
    <t>Carpentaria Downs Airport</t>
  </si>
  <si>
    <t>Carpentaria Downs</t>
  </si>
  <si>
    <t>CFP</t>
  </si>
  <si>
    <t>144.317001343, -18.7166996002</t>
  </si>
  <si>
    <t>YCRG</t>
  </si>
  <si>
    <t>Corryong Airport</t>
  </si>
  <si>
    <t>CYG</t>
  </si>
  <si>
    <t>147.88800048828125, -36.18280029296875</t>
  </si>
  <si>
    <t>YCRK</t>
  </si>
  <si>
    <t>Christmas Creek Station Airport</t>
  </si>
  <si>
    <t>Christmas Creek</t>
  </si>
  <si>
    <t>CXQ</t>
  </si>
  <si>
    <t>125.9338, -18.8728</t>
  </si>
  <si>
    <t>YCRY</t>
  </si>
  <si>
    <t>CDQ</t>
  </si>
  <si>
    <t>142.25799560546875, -18.225000381469727</t>
  </si>
  <si>
    <t>YCSV</t>
  </si>
  <si>
    <t>Collinsville Airport</t>
  </si>
  <si>
    <t>KCE</t>
  </si>
  <si>
    <t>147.86000061035156, -20.59670066833496</t>
  </si>
  <si>
    <t>YCTM</t>
  </si>
  <si>
    <t>Cootamundra Airport</t>
  </si>
  <si>
    <t>148.0279998779297, -34.6239013671875</t>
  </si>
  <si>
    <t>YCUA</t>
  </si>
  <si>
    <t>Cudal Airport</t>
  </si>
  <si>
    <t>CUG</t>
  </si>
  <si>
    <t>148.76300048828125, -33.27830123901367</t>
  </si>
  <si>
    <t>YCUE</t>
  </si>
  <si>
    <t>Cue Airport</t>
  </si>
  <si>
    <t>CUY</t>
  </si>
  <si>
    <t>117.91799926757812, -27.446699142456055</t>
  </si>
  <si>
    <t>YCWA</t>
  </si>
  <si>
    <t>Coondewanna Airport</t>
  </si>
  <si>
    <t>Coondewanna</t>
  </si>
  <si>
    <t>CJF</t>
  </si>
  <si>
    <t>118.81300354004, -22.96669960022</t>
  </si>
  <si>
    <t>YCWI</t>
  </si>
  <si>
    <t>Cowarie Airport</t>
  </si>
  <si>
    <t>CWR</t>
  </si>
  <si>
    <t>138.3280029296875, -27.711700439453125</t>
  </si>
  <si>
    <t>YCWL</t>
  </si>
  <si>
    <t>Cowell Airport</t>
  </si>
  <si>
    <t>CCW</t>
  </si>
  <si>
    <t>136.89199829101562, -33.66669845581055</t>
  </si>
  <si>
    <t>YCWR</t>
  </si>
  <si>
    <t>Cowra Airport</t>
  </si>
  <si>
    <t>CWT</t>
  </si>
  <si>
    <t>148.6490020751953, -33.84469985961914</t>
  </si>
  <si>
    <t>YCWY</t>
  </si>
  <si>
    <t>Coolawanyah Airport</t>
  </si>
  <si>
    <t>Coolawanyah Station</t>
  </si>
  <si>
    <t>COY</t>
  </si>
  <si>
    <t>117.755, -21.7946</t>
  </si>
  <si>
    <t>YDAJ</t>
  </si>
  <si>
    <t>Dajarra Airport</t>
  </si>
  <si>
    <t>DJR</t>
  </si>
  <si>
    <t>139.5330047607422, -21.70829963684082</t>
  </si>
  <si>
    <t>YDAY</t>
  </si>
  <si>
    <t>Dalby Airport</t>
  </si>
  <si>
    <t>DBY</t>
  </si>
  <si>
    <t>151.26699829101562, -27.15530014038086</t>
  </si>
  <si>
    <t>YDBI</t>
  </si>
  <si>
    <t>Dirranbandi Airport</t>
  </si>
  <si>
    <t>DRN</t>
  </si>
  <si>
    <t>148.2169952392578, -28.591699600219727</t>
  </si>
  <si>
    <t>YDBR</t>
  </si>
  <si>
    <t>DNB</t>
  </si>
  <si>
    <t>142.39999389648438, -16.049999237060547</t>
  </si>
  <si>
    <t>YDBY</t>
  </si>
  <si>
    <t>Derby Airport</t>
  </si>
  <si>
    <t>DRB</t>
  </si>
  <si>
    <t>123.66100311279297, -17.3700008392334</t>
  </si>
  <si>
    <t>YDDF</t>
  </si>
  <si>
    <t>Drumduff Airport</t>
  </si>
  <si>
    <t>Drumduff</t>
  </si>
  <si>
    <t>DFP</t>
  </si>
  <si>
    <t>143.011993408, -16.0529994965</t>
  </si>
  <si>
    <t>Wauchope</t>
  </si>
  <si>
    <t>YDGA</t>
  </si>
  <si>
    <t>Dalgaranga Gold Mine Airport</t>
  </si>
  <si>
    <t>DGD</t>
  </si>
  <si>
    <t>117.316388889, -27.830277777800003</t>
  </si>
  <si>
    <t>YDGN</t>
  </si>
  <si>
    <t>Doongan Airport</t>
  </si>
  <si>
    <t>DNG</t>
  </si>
  <si>
    <t>126.302235, -15.386429</t>
  </si>
  <si>
    <t>YDIX</t>
  </si>
  <si>
    <t>Dixie Airport</t>
  </si>
  <si>
    <t>New Dixie</t>
  </si>
  <si>
    <t>DXD</t>
  </si>
  <si>
    <t>143.316049576, -15.1174944348</t>
  </si>
  <si>
    <t>YDKI</t>
  </si>
  <si>
    <t>Dunk Island Airport</t>
  </si>
  <si>
    <t>Dunk Island</t>
  </si>
  <si>
    <t>DKI</t>
  </si>
  <si>
    <t>146.13999939, -17.9416999817</t>
  </si>
  <si>
    <t>YDLK</t>
  </si>
  <si>
    <t>Dulkaninna Airport</t>
  </si>
  <si>
    <t>Dulkaninna</t>
  </si>
  <si>
    <t>DLK</t>
  </si>
  <si>
    <t>138.4810028076172, -29.0132999420166</t>
  </si>
  <si>
    <t>YDLQ</t>
  </si>
  <si>
    <t>Deniliquin Airport</t>
  </si>
  <si>
    <t>Deniliquin</t>
  </si>
  <si>
    <t>DNQ</t>
  </si>
  <si>
    <t>144.945999146, -35.5593986511</t>
  </si>
  <si>
    <t>YDLT</t>
  </si>
  <si>
    <t>Delta Downs Airport</t>
  </si>
  <si>
    <t>DDN</t>
  </si>
  <si>
    <t>141.31700134277344, -16.99169921875</t>
  </si>
  <si>
    <t>YDLV</t>
  </si>
  <si>
    <t>Delissaville Airport</t>
  </si>
  <si>
    <t>DLV</t>
  </si>
  <si>
    <t>130.68499755859375, -12.550000190734863</t>
  </si>
  <si>
    <t>YDLW</t>
  </si>
  <si>
    <t>Daly Waters Airport</t>
  </si>
  <si>
    <t>Daly Waters</t>
  </si>
  <si>
    <t>DYW</t>
  </si>
  <si>
    <t>133.383378983, -16.264695066399998</t>
  </si>
  <si>
    <t>YDMG</t>
  </si>
  <si>
    <t>Doomadgee Airport</t>
  </si>
  <si>
    <t>DMD</t>
  </si>
  <si>
    <t>138.822006, -17.9403</t>
  </si>
  <si>
    <t>YDMN</t>
  </si>
  <si>
    <t>Daly River Airport</t>
  </si>
  <si>
    <t>DVR</t>
  </si>
  <si>
    <t>130.69387817382812, -13.74980640411377</t>
  </si>
  <si>
    <t>YDNI</t>
  </si>
  <si>
    <t>Darnley Island Airport</t>
  </si>
  <si>
    <t>Darnley Island</t>
  </si>
  <si>
    <t>NLF</t>
  </si>
  <si>
    <t>143.76699829101562, -9.583330154418945</t>
  </si>
  <si>
    <t>Singleton</t>
  </si>
  <si>
    <t>YDOR</t>
  </si>
  <si>
    <t>Dorunda Airport</t>
  </si>
  <si>
    <t>Dorunda Outstation</t>
  </si>
  <si>
    <t>DRD</t>
  </si>
  <si>
    <t>141.8238, -16.5537</t>
  </si>
  <si>
    <t>YDPD</t>
  </si>
  <si>
    <t>Davenport Downs Airport</t>
  </si>
  <si>
    <t>141.10800170898438, -24.149999618530273</t>
  </si>
  <si>
    <t>YDPO</t>
  </si>
  <si>
    <t>Devonport Airport</t>
  </si>
  <si>
    <t>Devonport</t>
  </si>
  <si>
    <t>DPO</t>
  </si>
  <si>
    <t>146.429992676, -41.1697006226</t>
  </si>
  <si>
    <t>YDRA</t>
  </si>
  <si>
    <t>Dongara Airport</t>
  </si>
  <si>
    <t>DOX</t>
  </si>
  <si>
    <t>114.927334, -29.298128</t>
  </si>
  <si>
    <t>YDRD</t>
  </si>
  <si>
    <t>Drysdale River Airport</t>
  </si>
  <si>
    <t>126.38109684, -15.7135703992</t>
  </si>
  <si>
    <t>YDRH</t>
  </si>
  <si>
    <t>Durham Downs Airport</t>
  </si>
  <si>
    <t>DHD</t>
  </si>
  <si>
    <t>141.89999389648438, -27.075000762939453</t>
  </si>
  <si>
    <t>YDRI</t>
  </si>
  <si>
    <t>Durrie Airport</t>
  </si>
  <si>
    <t>DRR</t>
  </si>
  <si>
    <t>140.22799682617188, -25.684999465942383</t>
  </si>
  <si>
    <t>YDUN</t>
  </si>
  <si>
    <t>Dunwich Airport</t>
  </si>
  <si>
    <t>Stradbroke Island</t>
  </si>
  <si>
    <t>153.42799377441, -27.516700744629</t>
  </si>
  <si>
    <t>YDVR</t>
  </si>
  <si>
    <t>Docker River Airport</t>
  </si>
  <si>
    <t>DKV</t>
  </si>
  <si>
    <t>129.07000732421875, -24.860000610351562</t>
  </si>
  <si>
    <t>YDYS</t>
  </si>
  <si>
    <t>Dysart Airport</t>
  </si>
  <si>
    <t>148.36399841308594, -22.62220001220703</t>
  </si>
  <si>
    <t>YE-WDA</t>
  </si>
  <si>
    <t>Wadi Ain Airport</t>
  </si>
  <si>
    <t>Wadi Ain</t>
  </si>
  <si>
    <t>WDA</t>
  </si>
  <si>
    <t>45.54999923706055, 14.866999626159668</t>
  </si>
  <si>
    <t>YECH</t>
  </si>
  <si>
    <t>Echuca Airport</t>
  </si>
  <si>
    <t>ECH</t>
  </si>
  <si>
    <t>144.76199340820312, -36.15719985961914</t>
  </si>
  <si>
    <t>YECL</t>
  </si>
  <si>
    <t>Eucla Airport</t>
  </si>
  <si>
    <t>EUC</t>
  </si>
  <si>
    <t>128.88299560546875, -31.700000762939453</t>
  </si>
  <si>
    <t>YEDA</t>
  </si>
  <si>
    <t>Etadunna Airport</t>
  </si>
  <si>
    <t>Etadunna</t>
  </si>
  <si>
    <t>ETD</t>
  </si>
  <si>
    <t>138.58900451660156, -28.740800857543945</t>
  </si>
  <si>
    <t>YEEB</t>
  </si>
  <si>
    <t>Eneabba Airport</t>
  </si>
  <si>
    <t>Eneabba</t>
  </si>
  <si>
    <t>ENB</t>
  </si>
  <si>
    <t>115.24600219726562, -29.832500457763672</t>
  </si>
  <si>
    <t>YEIN</t>
  </si>
  <si>
    <t>Einasleigh Airport</t>
  </si>
  <si>
    <t>Einasleigh</t>
  </si>
  <si>
    <t>EIH</t>
  </si>
  <si>
    <t>144.093994141, -18.503299713100002</t>
  </si>
  <si>
    <t>YELD</t>
  </si>
  <si>
    <t>Elcho Island Airport</t>
  </si>
  <si>
    <t>Elcho Island</t>
  </si>
  <si>
    <t>135.570999146, -12.019399642899998</t>
  </si>
  <si>
    <t>YELK</t>
  </si>
  <si>
    <t>Elkedra Airport</t>
  </si>
  <si>
    <t>EKD</t>
  </si>
  <si>
    <t>135.444000244, -21.172500610399997</t>
  </si>
  <si>
    <t>YEML</t>
  </si>
  <si>
    <t>Emerald Airport</t>
  </si>
  <si>
    <t>EMD</t>
  </si>
  <si>
    <t>148.179000854, -23.5674991608</t>
  </si>
  <si>
    <t>YEQ</t>
  </si>
  <si>
    <t>Yenkis(Yankisa) Airport</t>
  </si>
  <si>
    <t>AYYK</t>
  </si>
  <si>
    <t>YIS</t>
  </si>
  <si>
    <t>143.917666667, -5.10972222222</t>
  </si>
  <si>
    <t>YERL</t>
  </si>
  <si>
    <t>Erldunda Airport</t>
  </si>
  <si>
    <t>133.253997803, -25.205799102800004</t>
  </si>
  <si>
    <t>YERN</t>
  </si>
  <si>
    <t>Ernabella Airport</t>
  </si>
  <si>
    <t>ERB</t>
  </si>
  <si>
    <t>132.1820068359375, -26.2632999420166</t>
  </si>
  <si>
    <t>YESE</t>
  </si>
  <si>
    <t>Elrose Airport</t>
  </si>
  <si>
    <t>Elrose Mine</t>
  </si>
  <si>
    <t>ERQ</t>
  </si>
  <si>
    <t>141.0066, -20.9764</t>
  </si>
  <si>
    <t>YESP</t>
  </si>
  <si>
    <t>Esperance Airport</t>
  </si>
  <si>
    <t>121.822998, -33.684399</t>
  </si>
  <si>
    <t>Eva Downs Airport</t>
  </si>
  <si>
    <t>Eva Downs</t>
  </si>
  <si>
    <t>EVD</t>
  </si>
  <si>
    <t>134.863006592, -18.0009994507</t>
  </si>
  <si>
    <t>YEVD</t>
  </si>
  <si>
    <t>Evans Head Aerodrome</t>
  </si>
  <si>
    <t>EVH</t>
  </si>
  <si>
    <t>153.4199981689453, -29.093299865722656</t>
  </si>
  <si>
    <t>YEXM</t>
  </si>
  <si>
    <t>Exmouth Airport</t>
  </si>
  <si>
    <t>EXM</t>
  </si>
  <si>
    <t>114.0999984741211, -22.033300399780273</t>
  </si>
  <si>
    <t>YFBS</t>
  </si>
  <si>
    <t>Forbes Airport</t>
  </si>
  <si>
    <t>Forbes</t>
  </si>
  <si>
    <t>FRB</t>
  </si>
  <si>
    <t>147.934998, -33.363602</t>
  </si>
  <si>
    <t>YFDF</t>
  </si>
  <si>
    <t>Fortescue - Dave Forrest Aerodrome</t>
  </si>
  <si>
    <t>Cloudbreak Village</t>
  </si>
  <si>
    <t>KFE</t>
  </si>
  <si>
    <t>119.437143, -22.290754</t>
  </si>
  <si>
    <t>YFIL</t>
  </si>
  <si>
    <t>Finley Airport</t>
  </si>
  <si>
    <t>145.550003052, -35.666698455799995</t>
  </si>
  <si>
    <t>YFLI</t>
  </si>
  <si>
    <t>Flinders Island Airport</t>
  </si>
  <si>
    <t>Flinders Island</t>
  </si>
  <si>
    <t>FLS</t>
  </si>
  <si>
    <t>147.992996216, -40.0917015076</t>
  </si>
  <si>
    <t>YFLO</t>
  </si>
  <si>
    <t>Flora Valley Airport</t>
  </si>
  <si>
    <t>FVL</t>
  </si>
  <si>
    <t>128.417007446, -18.2833003998</t>
  </si>
  <si>
    <t>YFNE</t>
  </si>
  <si>
    <t>Finke Airport</t>
  </si>
  <si>
    <t>Finke</t>
  </si>
  <si>
    <t>FIK</t>
  </si>
  <si>
    <t>134.582992554, -25.5946998596</t>
  </si>
  <si>
    <t>YFRT</t>
  </si>
  <si>
    <t>Forrest Airport</t>
  </si>
  <si>
    <t>FOS</t>
  </si>
  <si>
    <t>128.11500549316406, -30.83810043334961</t>
  </si>
  <si>
    <t>YFRV</t>
  </si>
  <si>
    <t>Oombulgurri Airport</t>
  </si>
  <si>
    <t>Forrest River Mission</t>
  </si>
  <si>
    <t>FVR</t>
  </si>
  <si>
    <t>127.8401, -15.1647</t>
  </si>
  <si>
    <t>YFST</t>
  </si>
  <si>
    <t>Forster (Wallis Is) Airport</t>
  </si>
  <si>
    <t>152.47900390625, -32.204200744628906</t>
  </si>
  <si>
    <t>YFTZ</t>
  </si>
  <si>
    <t>Fitzroy Crossing Airport</t>
  </si>
  <si>
    <t>FIZ</t>
  </si>
  <si>
    <t>125.55899810791016, -18.181900024414062</t>
  </si>
  <si>
    <t>YGAM</t>
  </si>
  <si>
    <t>Gamboola Airport</t>
  </si>
  <si>
    <t>GBP</t>
  </si>
  <si>
    <t>143.667007446, -16.5499992371</t>
  </si>
  <si>
    <t>YGAY</t>
  </si>
  <si>
    <t>Gayndah Airport</t>
  </si>
  <si>
    <t>GAH</t>
  </si>
  <si>
    <t>151.61900329589844, -25.61440086364746</t>
  </si>
  <si>
    <t>YGBI</t>
  </si>
  <si>
    <t>South Goulburn Is Airport</t>
  </si>
  <si>
    <t>133.3820037841797, -11.649999618530273</t>
  </si>
  <si>
    <t>YGDH</t>
  </si>
  <si>
    <t>Gunnedah Airport</t>
  </si>
  <si>
    <t>GUH</t>
  </si>
  <si>
    <t>150.25100708007812, -30.96109962463379</t>
  </si>
  <si>
    <t>YGDI</t>
  </si>
  <si>
    <t>Goondiwindi Airport</t>
  </si>
  <si>
    <t>150.32000732421875, -28.521400451660156</t>
  </si>
  <si>
    <t>YGDN</t>
  </si>
  <si>
    <t>Gordon Downs Airport</t>
  </si>
  <si>
    <t>Gordon Downs</t>
  </si>
  <si>
    <t>128.5919952392578, -18.6781005859375</t>
  </si>
  <si>
    <t>YGDS</t>
  </si>
  <si>
    <t>Gregory Downs Airport</t>
  </si>
  <si>
    <t>GGD</t>
  </si>
  <si>
    <t>139.23300170898438, -18.625</t>
  </si>
  <si>
    <t>YGDW</t>
  </si>
  <si>
    <t>Granite Downs Airport</t>
  </si>
  <si>
    <t>GTS</t>
  </si>
  <si>
    <t>133.60699462890625, -26.948299407958984</t>
  </si>
  <si>
    <t>YGE</t>
  </si>
  <si>
    <t>Gorge Harbour Seaplane Base</t>
  </si>
  <si>
    <t>Gorge Harbour</t>
  </si>
  <si>
    <t>-125.0235, 50.0994</t>
  </si>
  <si>
    <t>YGEL</t>
  </si>
  <si>
    <t>Geraldton Airport</t>
  </si>
  <si>
    <t>GET</t>
  </si>
  <si>
    <t>114.707001, -28.796101</t>
  </si>
  <si>
    <t>YGFN</t>
  </si>
  <si>
    <t>Grafton Airport</t>
  </si>
  <si>
    <t>GFN</t>
  </si>
  <si>
    <t>153.02999877929688, -29.7593994140625</t>
  </si>
  <si>
    <t>YGIA</t>
  </si>
  <si>
    <t>Ginbata Airport</t>
  </si>
  <si>
    <t>Ginbata</t>
  </si>
  <si>
    <t>GBW</t>
  </si>
  <si>
    <t>120.03553, -22.5812</t>
  </si>
  <si>
    <t>YGIB</t>
  </si>
  <si>
    <t>Gibb River Airport</t>
  </si>
  <si>
    <t>GBV</t>
  </si>
  <si>
    <t>126.44499969482422, -16.42329978942871</t>
  </si>
  <si>
    <t>YGKL</t>
  </si>
  <si>
    <t>Great Keppel Is Airport</t>
  </si>
  <si>
    <t>Great Keppel Island</t>
  </si>
  <si>
    <t>GKL</t>
  </si>
  <si>
    <t>150.942001343, -23.1833000183</t>
  </si>
  <si>
    <t>YGLA</t>
  </si>
  <si>
    <t>GLT</t>
  </si>
  <si>
    <t>151.223007, -23.869699</t>
  </si>
  <si>
    <t>YGLB</t>
  </si>
  <si>
    <t>Goulburn Airport</t>
  </si>
  <si>
    <t>GUL</t>
  </si>
  <si>
    <t>149.7259979248047, -34.810298919677734</t>
  </si>
  <si>
    <t>YGLE</t>
  </si>
  <si>
    <t>Glengyle Airport</t>
  </si>
  <si>
    <t>GLG</t>
  </si>
  <si>
    <t>139.60000610351562, -24.808300018310547</t>
  </si>
  <si>
    <t>YGLG</t>
  </si>
  <si>
    <t>Geelong Airport</t>
  </si>
  <si>
    <t>GEX</t>
  </si>
  <si>
    <t>144.33299255371094, -38.224998474121094</t>
  </si>
  <si>
    <t>YGLI</t>
  </si>
  <si>
    <t>Glen Innes Airport</t>
  </si>
  <si>
    <t>GLI</t>
  </si>
  <si>
    <t>151.68899536132812, -29.674999237060547</t>
  </si>
  <si>
    <t>YGLO</t>
  </si>
  <si>
    <t>Glenormiston Airport</t>
  </si>
  <si>
    <t>138.8249969482422, -22.8882999420166</t>
  </si>
  <si>
    <t>Greenway Sound Seaplane Base</t>
  </si>
  <si>
    <t>Broughton Island</t>
  </si>
  <si>
    <t>CYGN</t>
  </si>
  <si>
    <t>-126.775, 50.839</t>
  </si>
  <si>
    <t>YGNF</t>
  </si>
  <si>
    <t>GFE</t>
  </si>
  <si>
    <t>148.132995605, -34</t>
  </si>
  <si>
    <t>YGNV</t>
  </si>
  <si>
    <t>Greenvale Airport</t>
  </si>
  <si>
    <t>GVP</t>
  </si>
  <si>
    <t>145.0136, -18.9966</t>
  </si>
  <si>
    <t>YGON</t>
  </si>
  <si>
    <t>Mount Gordon Airport</t>
  </si>
  <si>
    <t>Mount Gordon Mine</t>
  </si>
  <si>
    <t>GPD</t>
  </si>
  <si>
    <t>139.40425, -19.77265</t>
  </si>
  <si>
    <t>YGPT</t>
  </si>
  <si>
    <t>Garden Point Airport</t>
  </si>
  <si>
    <t>GPN</t>
  </si>
  <si>
    <t>130.4219970703125, -11.40250015258789</t>
  </si>
  <si>
    <t>YGSC</t>
  </si>
  <si>
    <t>Gascoyne Junction Airport</t>
  </si>
  <si>
    <t>Gascoyne Junction</t>
  </si>
  <si>
    <t>115.2026, -25.0546</t>
  </si>
  <si>
    <t>YGTE</t>
  </si>
  <si>
    <t>Groote Eylandt Airport</t>
  </si>
  <si>
    <t>Groote Eylandt</t>
  </si>
  <si>
    <t>136.460006714, -13.975000381500001</t>
  </si>
  <si>
    <t>YGTH</t>
  </si>
  <si>
    <t>Griffith Airport</t>
  </si>
  <si>
    <t>GFF</t>
  </si>
  <si>
    <t>146.067001343, -34.2508010864</t>
  </si>
  <si>
    <t>YGTN</t>
  </si>
  <si>
    <t>143.52999877929688, -18.30500030517578</t>
  </si>
  <si>
    <t>YGTO</t>
  </si>
  <si>
    <t>Georgetown (Tas) Airport</t>
  </si>
  <si>
    <t>GEE</t>
  </si>
  <si>
    <t>146.83999633789062, -41.08000183105469</t>
  </si>
  <si>
    <t>YGYM</t>
  </si>
  <si>
    <t>Gympie Airport</t>
  </si>
  <si>
    <t>GYP</t>
  </si>
  <si>
    <t>152.70199584960938, -26.282800674438477</t>
  </si>
  <si>
    <t>YHAW</t>
  </si>
  <si>
    <t>Wilpena Pound Airport</t>
  </si>
  <si>
    <t>Hawker</t>
  </si>
  <si>
    <t>HWK</t>
  </si>
  <si>
    <t>138.46807861328125, -31.855907440185547</t>
  </si>
  <si>
    <t>YHAY</t>
  </si>
  <si>
    <t>Hay Airport</t>
  </si>
  <si>
    <t>HXX</t>
  </si>
  <si>
    <t>144.8300018310547, -34.53139877319336</t>
  </si>
  <si>
    <t>YHBA</t>
  </si>
  <si>
    <t>Hervey Bay Airport</t>
  </si>
  <si>
    <t>Hervey Bay</t>
  </si>
  <si>
    <t>152.880004883, -25.3188991547</t>
  </si>
  <si>
    <t>YHBR</t>
  </si>
  <si>
    <t>Humbert River Airport</t>
  </si>
  <si>
    <t>130.63027954101562, -16.489669799804688</t>
  </si>
  <si>
    <t>YHBY</t>
  </si>
  <si>
    <t>Henbury Airport</t>
  </si>
  <si>
    <t>133.236, -24.584</t>
  </si>
  <si>
    <t>YHDY</t>
  </si>
  <si>
    <t>Headingly Airport</t>
  </si>
  <si>
    <t>138.2830047607422, -21.33329963684082</t>
  </si>
  <si>
    <t>YHHY</t>
  </si>
  <si>
    <t>Highbury Airport</t>
  </si>
  <si>
    <t>143.145996094, -16.4244003296</t>
  </si>
  <si>
    <t>YHID</t>
  </si>
  <si>
    <t>Horn Island Airport</t>
  </si>
  <si>
    <t>Horn Island</t>
  </si>
  <si>
    <t>HID</t>
  </si>
  <si>
    <t>142.289993286, -10.586400032</t>
  </si>
  <si>
    <t>YHIL</t>
  </si>
  <si>
    <t>119.3922, -21.7244</t>
  </si>
  <si>
    <t>YHLC</t>
  </si>
  <si>
    <t>Halls Creek Airport</t>
  </si>
  <si>
    <t>HCQ</t>
  </si>
  <si>
    <t>127.66999816894531, -18.23390007019043</t>
  </si>
  <si>
    <t>YHMB</t>
  </si>
  <si>
    <t>Hermannsburg Airport</t>
  </si>
  <si>
    <t>HMG</t>
  </si>
  <si>
    <t>132.80499267578125, -23.93000030517578</t>
  </si>
  <si>
    <t>YHML</t>
  </si>
  <si>
    <t>Hamilton Airport</t>
  </si>
  <si>
    <t>142.06500244140625, -37.64889907836914</t>
  </si>
  <si>
    <t>YHOO</t>
  </si>
  <si>
    <t>Hooker Creek Airport</t>
  </si>
  <si>
    <t>Lajamanu</t>
  </si>
  <si>
    <t>HOK</t>
  </si>
  <si>
    <t>130.638000488, -18.3367004395</t>
  </si>
  <si>
    <t>YHOT</t>
  </si>
  <si>
    <t>Mount Hotham Airport</t>
  </si>
  <si>
    <t>Mount Hotham</t>
  </si>
  <si>
    <t>MHU</t>
  </si>
  <si>
    <t>147.333999634, -37.0475006104</t>
  </si>
  <si>
    <t>Hopetoun Airport</t>
  </si>
  <si>
    <t>YHPN</t>
  </si>
  <si>
    <t>142.36000061035156, -35.715301513671875</t>
  </si>
  <si>
    <t>YHPV</t>
  </si>
  <si>
    <t>Hope Vale Airport</t>
  </si>
  <si>
    <t>Hope Vale</t>
  </si>
  <si>
    <t>145.1035, -15.2923</t>
  </si>
  <si>
    <t>YHSM</t>
  </si>
  <si>
    <t>Horsham Airport</t>
  </si>
  <si>
    <t>142.17300415039062, -36.669700622558594</t>
  </si>
  <si>
    <t>YHTL</t>
  </si>
  <si>
    <t>Heathlands Airport</t>
  </si>
  <si>
    <t>142.57699585, -11.7369003296</t>
  </si>
  <si>
    <t>YHUG</t>
  </si>
  <si>
    <t>Hughenden Airport</t>
  </si>
  <si>
    <t>144.22500610351562, -20.815000534057617</t>
  </si>
  <si>
    <t>YIDK</t>
  </si>
  <si>
    <t>Indulkana Airport</t>
  </si>
  <si>
    <t>IDK</t>
  </si>
  <si>
    <t>133.3249969482422, -26.966699600219727</t>
  </si>
  <si>
    <t>YIFL</t>
  </si>
  <si>
    <t>IFL</t>
  </si>
  <si>
    <t>146.01199340820312, -17.55940055847168</t>
  </si>
  <si>
    <t>YIFY</t>
  </si>
  <si>
    <t>Iffley Airport</t>
  </si>
  <si>
    <t>IFF</t>
  </si>
  <si>
    <t>141.2169952392578, -18.899999618530273</t>
  </si>
  <si>
    <t>YIGM</t>
  </si>
  <si>
    <t>Ingham Airport</t>
  </si>
  <si>
    <t>IGH</t>
  </si>
  <si>
    <t>146.15199279785156, -18.660600662231445</t>
  </si>
  <si>
    <t>YIKM</t>
  </si>
  <si>
    <t>Inkerman Airport</t>
  </si>
  <si>
    <t>IKP</t>
  </si>
  <si>
    <t>141.44200134277344, -16.274999618530273</t>
  </si>
  <si>
    <t>YINJ</t>
  </si>
  <si>
    <t>Injune Airport</t>
  </si>
  <si>
    <t>Injune</t>
  </si>
  <si>
    <t>148.5497, -25.851</t>
  </si>
  <si>
    <t>YINN</t>
  </si>
  <si>
    <t>Innamincka Airport</t>
  </si>
  <si>
    <t>INM</t>
  </si>
  <si>
    <t>140.73300170898438, -27.700000762939453</t>
  </si>
  <si>
    <t>YINW</t>
  </si>
  <si>
    <t>Inverway Airport</t>
  </si>
  <si>
    <t>Inverway</t>
  </si>
  <si>
    <t>IVW</t>
  </si>
  <si>
    <t>129.643005371, -17.8411006927</t>
  </si>
  <si>
    <t>YISF</t>
  </si>
  <si>
    <t>Isisford Airport</t>
  </si>
  <si>
    <t>ISI</t>
  </si>
  <si>
    <t>144.4250030517578, -24.25830078125</t>
  </si>
  <si>
    <t>YIVL</t>
  </si>
  <si>
    <t>Inverell Airport</t>
  </si>
  <si>
    <t>IVR</t>
  </si>
  <si>
    <t>151.143997192, -29.888299942</t>
  </si>
  <si>
    <t>YJAB</t>
  </si>
  <si>
    <t>Jabiru Airport</t>
  </si>
  <si>
    <t>132.89300537109375, -12.658300399780273</t>
  </si>
  <si>
    <t>YJDA</t>
  </si>
  <si>
    <t>Jundah Airport</t>
  </si>
  <si>
    <t>JUN</t>
  </si>
  <si>
    <t>143.05799865722656, -24.841699600219727</t>
  </si>
  <si>
    <t>YJIN</t>
  </si>
  <si>
    <t>Jindabyne Airport</t>
  </si>
  <si>
    <t>QJD</t>
  </si>
  <si>
    <t>148.6020050048828, -36.426700592041016</t>
  </si>
  <si>
    <t>YJLC</t>
  </si>
  <si>
    <t>Julia Creek Airport</t>
  </si>
  <si>
    <t>JCK</t>
  </si>
  <si>
    <t>141.72300720214844, -20.66830062866211</t>
  </si>
  <si>
    <t>YJNB</t>
  </si>
  <si>
    <t>Jurien Bay Airport</t>
  </si>
  <si>
    <t>115.055914, -30.301629</t>
  </si>
  <si>
    <t>YKAL</t>
  </si>
  <si>
    <t>Kalumburu Airport</t>
  </si>
  <si>
    <t>UBU</t>
  </si>
  <si>
    <t>126.63200378417969, -14.288299560546875</t>
  </si>
  <si>
    <t>YKBL</t>
  </si>
  <si>
    <t>Kambalda Airport</t>
  </si>
  <si>
    <t>Kambalda</t>
  </si>
  <si>
    <t>121.5978, -31.1907</t>
  </si>
  <si>
    <t>YKBR</t>
  </si>
  <si>
    <t>Kalbarri Airport</t>
  </si>
  <si>
    <t>Kalbarri</t>
  </si>
  <si>
    <t>KAX</t>
  </si>
  <si>
    <t>114.259169, -27.692813</t>
  </si>
  <si>
    <t>YKBY</t>
  </si>
  <si>
    <t>Streaky Bay Airport</t>
  </si>
  <si>
    <t>KBY</t>
  </si>
  <si>
    <t>134.29299926757812, -32.83580017089844</t>
  </si>
  <si>
    <t>YKCA</t>
  </si>
  <si>
    <t>Kings Canyon Airport</t>
  </si>
  <si>
    <t>Kings Canyon Resort</t>
  </si>
  <si>
    <t>KBJ</t>
  </si>
  <si>
    <t>131.490005493, -24.2600002289</t>
  </si>
  <si>
    <t>YKCS</t>
  </si>
  <si>
    <t>Kings Creek Airport</t>
  </si>
  <si>
    <t>KCS</t>
  </si>
  <si>
    <t>131.8350067138672, -24.42329978942871</t>
  </si>
  <si>
    <t>YKER</t>
  </si>
  <si>
    <t>Kerang Airport</t>
  </si>
  <si>
    <t>143.93899536132812, -35.751399993896484</t>
  </si>
  <si>
    <t>YKII</t>
  </si>
  <si>
    <t>King Island Airport</t>
  </si>
  <si>
    <t>KNS</t>
  </si>
  <si>
    <t>143.8780059814453, -39.877498626708984</t>
  </si>
  <si>
    <t>YKIR</t>
  </si>
  <si>
    <t>Kirkimbie Station Airport</t>
  </si>
  <si>
    <t>Kirkimbie</t>
  </si>
  <si>
    <t>KBB</t>
  </si>
  <si>
    <t>129.210006714, -17.7791996002</t>
  </si>
  <si>
    <t>YKKG</t>
  </si>
  <si>
    <t>Kalkgurung Airport</t>
  </si>
  <si>
    <t>KFG</t>
  </si>
  <si>
    <t>130.80799865722656, -17.431900024414062</t>
  </si>
  <si>
    <t>YKLA</t>
  </si>
  <si>
    <t>Koolatah Airport</t>
  </si>
  <si>
    <t>KOH</t>
  </si>
  <si>
    <t>142.438995361, -15.888600349399999</t>
  </si>
  <si>
    <t>YKLB</t>
  </si>
  <si>
    <t>Koolburra Airport</t>
  </si>
  <si>
    <t>Koolburra</t>
  </si>
  <si>
    <t>KKP</t>
  </si>
  <si>
    <t>143.9550018310547, -15.318900108337402</t>
  </si>
  <si>
    <t>YKMB</t>
  </si>
  <si>
    <t>Karumba Airport</t>
  </si>
  <si>
    <t>KRB</t>
  </si>
  <si>
    <t>140.8300018310547, -17.45669937133789</t>
  </si>
  <si>
    <t>YKML</t>
  </si>
  <si>
    <t>Kamileroi Airport</t>
  </si>
  <si>
    <t>140.0570068359375, -19.375</t>
  </si>
  <si>
    <t>YKMP</t>
  </si>
  <si>
    <t>Kempsey Airport</t>
  </si>
  <si>
    <t>KPS</t>
  </si>
  <si>
    <t>152.77000427246094, -31.074399948120117</t>
  </si>
  <si>
    <t>YKNG</t>
  </si>
  <si>
    <t>Katanning Airport</t>
  </si>
  <si>
    <t>KNI</t>
  </si>
  <si>
    <t>117.63300323486328, -33.71670150756836</t>
  </si>
  <si>
    <t>YKOW</t>
  </si>
  <si>
    <t>Kowanyama Airport</t>
  </si>
  <si>
    <t>Kowanyama</t>
  </si>
  <si>
    <t>141.75100708007812, -15.485600471496582</t>
  </si>
  <si>
    <t>YKPR</t>
  </si>
  <si>
    <t>Kalpowar Airport</t>
  </si>
  <si>
    <t>Kalpower</t>
  </si>
  <si>
    <t>KPP</t>
  </si>
  <si>
    <t>144.22, -14.89</t>
  </si>
  <si>
    <t>YKRY</t>
  </si>
  <si>
    <t>Kingaroy Airport</t>
  </si>
  <si>
    <t>KGY</t>
  </si>
  <si>
    <t>151.84100341796875, -26.580799102783203</t>
  </si>
  <si>
    <t>YKSC</t>
  </si>
  <si>
    <t>Kingscote Airport</t>
  </si>
  <si>
    <t>KGC</t>
  </si>
  <si>
    <t>137.52099609375, -35.71390151977539</t>
  </si>
  <si>
    <t>YKT</t>
  </si>
  <si>
    <t>Klemtu Water Aerodrome</t>
  </si>
  <si>
    <t>Klemtu</t>
  </si>
  <si>
    <t>-128.521757126, 52.6076345452</t>
  </si>
  <si>
    <t>YKUB</t>
  </si>
  <si>
    <t>Kubin Airport</t>
  </si>
  <si>
    <t>Moa Island</t>
  </si>
  <si>
    <t>KUG</t>
  </si>
  <si>
    <t>142.218002319, -10.225000381500001</t>
  </si>
  <si>
    <t>YKUR</t>
  </si>
  <si>
    <t>Kurundi Airport</t>
  </si>
  <si>
    <t>Kurundi Station</t>
  </si>
  <si>
    <t>KRD</t>
  </si>
  <si>
    <t>134.6706, -20.51</t>
  </si>
  <si>
    <t>YLAH</t>
  </si>
  <si>
    <t>Lawn Hill Airport</t>
  </si>
  <si>
    <t>LWH</t>
  </si>
  <si>
    <t>138.63499450683594, -18.568300247192383</t>
  </si>
  <si>
    <t>YLEC</t>
  </si>
  <si>
    <t>Leigh Creek Airport</t>
  </si>
  <si>
    <t>LGH</t>
  </si>
  <si>
    <t>138.42599487304688, -30.59830093383789</t>
  </si>
  <si>
    <t>YLEO</t>
  </si>
  <si>
    <t>Leonora Airport</t>
  </si>
  <si>
    <t>Leonora</t>
  </si>
  <si>
    <t>LNO</t>
  </si>
  <si>
    <t>121.31500244140625, -28.87809944152832</t>
  </si>
  <si>
    <t>YLEV</t>
  </si>
  <si>
    <t>Lake Evella Airport</t>
  </si>
  <si>
    <t>LEL</t>
  </si>
  <si>
    <t>135.80599975585938, -12.498900413513184</t>
  </si>
  <si>
    <t>YLFD</t>
  </si>
  <si>
    <t>LFP</t>
  </si>
  <si>
    <t>144.203, -14.9207</t>
  </si>
  <si>
    <t>YLHI</t>
  </si>
  <si>
    <t>Lord Howe Island Airport</t>
  </si>
  <si>
    <t>Lord Howe Island</t>
  </si>
  <si>
    <t>LDH</t>
  </si>
  <si>
    <t>159.07699585, -31.5382995605</t>
  </si>
  <si>
    <t>YLHR</t>
  </si>
  <si>
    <t>Lockhart River Airport</t>
  </si>
  <si>
    <t>Lockhart River</t>
  </si>
  <si>
    <t>IRG</t>
  </si>
  <si>
    <t>143.304993, -12.7869</t>
  </si>
  <si>
    <t>YLHS</t>
  </si>
  <si>
    <t>Lyndhurst Airport</t>
  </si>
  <si>
    <t>Lyndhurst</t>
  </si>
  <si>
    <t>144.371002197, -19.1958007812</t>
  </si>
  <si>
    <t>YLIM</t>
  </si>
  <si>
    <t>Limbunya Airport</t>
  </si>
  <si>
    <t>Limbunya</t>
  </si>
  <si>
    <t>129.882003784, -17.2355995178</t>
  </si>
  <si>
    <t>YLIN</t>
  </si>
  <si>
    <t>Lindeman Island Airport</t>
  </si>
  <si>
    <t>Lindeman Island</t>
  </si>
  <si>
    <t>LDC</t>
  </si>
  <si>
    <t>149.039993286, -20.4535999298</t>
  </si>
  <si>
    <t>YLIS</t>
  </si>
  <si>
    <t>Lismore Airport</t>
  </si>
  <si>
    <t>LSY</t>
  </si>
  <si>
    <t>153.259994507, -28.8302993774</t>
  </si>
  <si>
    <t>YLKN</t>
  </si>
  <si>
    <t>Lake Nash Airport</t>
  </si>
  <si>
    <t>Alpurrurulam</t>
  </si>
  <si>
    <t>137.9178, -20.9807</t>
  </si>
  <si>
    <t>YLLE</t>
  </si>
  <si>
    <t>Ballera Airport</t>
  </si>
  <si>
    <t>BBL</t>
  </si>
  <si>
    <t>141.809458, -27.405633</t>
  </si>
  <si>
    <t>YLND</t>
  </si>
  <si>
    <t>Lakeland Airport</t>
  </si>
  <si>
    <t>Lakeland Downs</t>
  </si>
  <si>
    <t>LKD</t>
  </si>
  <si>
    <t>144.850006104, -15.8332996368</t>
  </si>
  <si>
    <t>YLOK</t>
  </si>
  <si>
    <t>Lock Airport</t>
  </si>
  <si>
    <t>Lock</t>
  </si>
  <si>
    <t>135.6929931640625, -33.5442008972168</t>
  </si>
  <si>
    <t>YLOR</t>
  </si>
  <si>
    <t>Lorraine Airport</t>
  </si>
  <si>
    <t>LOA</t>
  </si>
  <si>
    <t>139.90699768066406, -18.99329948425293</t>
  </si>
  <si>
    <t>YLOV</t>
  </si>
  <si>
    <t>Lotus Vale Airport</t>
  </si>
  <si>
    <t>Lotus Vale</t>
  </si>
  <si>
    <t>LTV</t>
  </si>
  <si>
    <t>141.37600708, -17.048299789399998</t>
  </si>
  <si>
    <t>YLP</t>
  </si>
  <si>
    <t>Mingan Airport</t>
  </si>
  <si>
    <t>Mingan</t>
  </si>
  <si>
    <t>-64.1528, 50.2869</t>
  </si>
  <si>
    <t>YLRA</t>
  </si>
  <si>
    <t>Laura Airport</t>
  </si>
  <si>
    <t>LUU</t>
  </si>
  <si>
    <t>144.4499969482422, -15.550000190734863</t>
  </si>
  <si>
    <t>YLRD</t>
  </si>
  <si>
    <t>Lightning Ridge Airport</t>
  </si>
  <si>
    <t>147.98399353027344, -29.45669937133789</t>
  </si>
  <si>
    <t>YLRE</t>
  </si>
  <si>
    <t>Longreach Airport</t>
  </si>
  <si>
    <t>Longreach</t>
  </si>
  <si>
    <t>144.279998779, -23.4342002869</t>
  </si>
  <si>
    <t>YLRS</t>
  </si>
  <si>
    <t>New Laura Airport</t>
  </si>
  <si>
    <t>LUT</t>
  </si>
  <si>
    <t>144.36700439453125, -15.183300018310547</t>
  </si>
  <si>
    <t>YLST</t>
  </si>
  <si>
    <t>Leinster Airport</t>
  </si>
  <si>
    <t>120.7030029296875, -27.843299865722656</t>
  </si>
  <si>
    <t>YLTN</t>
  </si>
  <si>
    <t>Laverton Airport</t>
  </si>
  <si>
    <t>122.42400360107422, -28.61359977722168</t>
  </si>
  <si>
    <t>YLTV</t>
  </si>
  <si>
    <t>Latrobe Valley Airport</t>
  </si>
  <si>
    <t>Morwell</t>
  </si>
  <si>
    <t>TGN</t>
  </si>
  <si>
    <t>146.470001, -38.207199</t>
  </si>
  <si>
    <t>YLZI</t>
  </si>
  <si>
    <t>Lizard Island Airport</t>
  </si>
  <si>
    <t>LZR</t>
  </si>
  <si>
    <t>145.454571, -14.673273</t>
  </si>
  <si>
    <t>YMAA</t>
  </si>
  <si>
    <t>Mabuiag Island Airport</t>
  </si>
  <si>
    <t>Mabuiag Island</t>
  </si>
  <si>
    <t>UBB</t>
  </si>
  <si>
    <t>142.18299865722656, -9.949999809265137</t>
  </si>
  <si>
    <t>YMAV</t>
  </si>
  <si>
    <t>Avalon Airport</t>
  </si>
  <si>
    <t>AVV</t>
  </si>
  <si>
    <t>144.468994, -38.039398</t>
  </si>
  <si>
    <t>YMAY</t>
  </si>
  <si>
    <t>Albury Airport</t>
  </si>
  <si>
    <t>Albury</t>
  </si>
  <si>
    <t>ABX</t>
  </si>
  <si>
    <t>146.95799255371094, -36.06779861450195</t>
  </si>
  <si>
    <t>YMBA</t>
  </si>
  <si>
    <t>Mareeba Airport</t>
  </si>
  <si>
    <t>MRG</t>
  </si>
  <si>
    <t>145.41900634765625, -17.06920051574707</t>
  </si>
  <si>
    <t>YMBL</t>
  </si>
  <si>
    <t>Marble Bar Airport</t>
  </si>
  <si>
    <t>MBB</t>
  </si>
  <si>
    <t>119.83300018310547, -21.163299560546875</t>
  </si>
  <si>
    <t>Maryborough Airport</t>
  </si>
  <si>
    <t>YMCO</t>
  </si>
  <si>
    <t>Mallacoota Airport</t>
  </si>
  <si>
    <t>XMC</t>
  </si>
  <si>
    <t>149.72000122070312, -37.59830093383789</t>
  </si>
  <si>
    <t>YMCR</t>
  </si>
  <si>
    <t>Manners Creek Airport</t>
  </si>
  <si>
    <t>137.98300170898438, -22.100000381469727</t>
  </si>
  <si>
    <t>YMCT</t>
  </si>
  <si>
    <t>Millicent Airport</t>
  </si>
  <si>
    <t>140.36599731445312, -37.58359909057617</t>
  </si>
  <si>
    <t>YMDG</t>
  </si>
  <si>
    <t>Mudgee Airport</t>
  </si>
  <si>
    <t>Mudgee</t>
  </si>
  <si>
    <t>DGE</t>
  </si>
  <si>
    <t>149.610992432, -32.5625</t>
  </si>
  <si>
    <t>YMDI</t>
  </si>
  <si>
    <t>Mandora Airport</t>
  </si>
  <si>
    <t>Mandora</t>
  </si>
  <si>
    <t>MQA</t>
  </si>
  <si>
    <t>120.837997437, -19.7383003235</t>
  </si>
  <si>
    <t>YMDS</t>
  </si>
  <si>
    <t>Macdonald Downs Airport</t>
  </si>
  <si>
    <t>MNW</t>
  </si>
  <si>
    <t>135.199005127, -22.444000244099996</t>
  </si>
  <si>
    <t>YMEK</t>
  </si>
  <si>
    <t>Meekatharra Airport</t>
  </si>
  <si>
    <t>MKR</t>
  </si>
  <si>
    <t>118.5479965209961, -26.6117000579834</t>
  </si>
  <si>
    <t>YMEN</t>
  </si>
  <si>
    <t>Melbourne Essendon Airport</t>
  </si>
  <si>
    <t>144.901993, -37.7281</t>
  </si>
  <si>
    <t>YMER</t>
  </si>
  <si>
    <t>Merimbula Airport</t>
  </si>
  <si>
    <t>Merimbula</t>
  </si>
  <si>
    <t>149.901000977, -36.9085998535</t>
  </si>
  <si>
    <t>YMEU</t>
  </si>
  <si>
    <t>Merluna Airport</t>
  </si>
  <si>
    <t>Merluna</t>
  </si>
  <si>
    <t>MLV</t>
  </si>
  <si>
    <t>142.4536, -13.0649</t>
  </si>
  <si>
    <t>YMGB</t>
  </si>
  <si>
    <t>Milingimbi Airport</t>
  </si>
  <si>
    <t>Milingimbi Island</t>
  </si>
  <si>
    <t>MGT</t>
  </si>
  <si>
    <t>134.893997192, -12.0944004059</t>
  </si>
  <si>
    <t>YMGD</t>
  </si>
  <si>
    <t>Maningrida Airport</t>
  </si>
  <si>
    <t>Maningrida</t>
  </si>
  <si>
    <t>134.23399353, -12.0560998917</t>
  </si>
  <si>
    <t>YMGN</t>
  </si>
  <si>
    <t>Mount Gunson Airport</t>
  </si>
  <si>
    <t>Mount Gunson</t>
  </si>
  <si>
    <t>137.174443333, -31.4597</t>
  </si>
  <si>
    <t>YMGR</t>
  </si>
  <si>
    <t>Margaret River (Station) Airport</t>
  </si>
  <si>
    <t>MGV</t>
  </si>
  <si>
    <t>126.883003235, -18.6217002869</t>
  </si>
  <si>
    <t>YMGT</t>
  </si>
  <si>
    <t>Margaret River Airport</t>
  </si>
  <si>
    <t>115.099998474, -33.9305992126</t>
  </si>
  <si>
    <t>YMGV</t>
  </si>
  <si>
    <t>Musgrave Airport</t>
  </si>
  <si>
    <t>Musgrave</t>
  </si>
  <si>
    <t>143.5047, -14.7757</t>
  </si>
  <si>
    <t>YMHB</t>
  </si>
  <si>
    <t>Hobart International Airport</t>
  </si>
  <si>
    <t>147.509994507, -42.836101532</t>
  </si>
  <si>
    <t>YMHO</t>
  </si>
  <si>
    <t>Mount House Airport</t>
  </si>
  <si>
    <t>MHO</t>
  </si>
  <si>
    <t>125.70999908447266, -17.05500030517578</t>
  </si>
  <si>
    <t>YMHU</t>
  </si>
  <si>
    <t>McArthur River Mine Airport</t>
  </si>
  <si>
    <t>McArthur River Mine</t>
  </si>
  <si>
    <t>MCV</t>
  </si>
  <si>
    <t>136.083999634, -16.4424991608</t>
  </si>
  <si>
    <t>YMIA</t>
  </si>
  <si>
    <t>Mildura Airport</t>
  </si>
  <si>
    <t>Mildura</t>
  </si>
  <si>
    <t>MQL</t>
  </si>
  <si>
    <t>142.085998535, -34.229198455799995</t>
  </si>
  <si>
    <t>YMIN</t>
  </si>
  <si>
    <t>Minlaton Airport</t>
  </si>
  <si>
    <t>XML</t>
  </si>
  <si>
    <t>137.5330047607422, -34.75</t>
  </si>
  <si>
    <t>YMIP</t>
  </si>
  <si>
    <t>Mitchell Plateau Airport</t>
  </si>
  <si>
    <t>Mitchell Plateau</t>
  </si>
  <si>
    <t>MIH</t>
  </si>
  <si>
    <t>125.8239974975586, -14.791399955749512</t>
  </si>
  <si>
    <t>YMIT</t>
  </si>
  <si>
    <t>147.93699645996094, -26.483299255371094</t>
  </si>
  <si>
    <t>YMJM</t>
  </si>
  <si>
    <t>Manjimup Airport</t>
  </si>
  <si>
    <t>MJP</t>
  </si>
  <si>
    <t>116.13999938964844, -34.26530075073242</t>
  </si>
  <si>
    <t>Maitland Airport</t>
  </si>
  <si>
    <t>YMLS</t>
  </si>
  <si>
    <t>WLE</t>
  </si>
  <si>
    <t>150.17500305176, -26.808300018311</t>
  </si>
  <si>
    <t>YMLT</t>
  </si>
  <si>
    <t>Launceston Airport</t>
  </si>
  <si>
    <t>Launceston</t>
  </si>
  <si>
    <t>LST</t>
  </si>
  <si>
    <t>147.214004517, -41.54529953</t>
  </si>
  <si>
    <t>YMMB</t>
  </si>
  <si>
    <t>Melbourne Moorabbin Airport</t>
  </si>
  <si>
    <t>MBW</t>
  </si>
  <si>
    <t>145.1020050048828, -37.975799560546875</t>
  </si>
  <si>
    <t>YMMI</t>
  </si>
  <si>
    <t>Murrin Murrin Airport</t>
  </si>
  <si>
    <t>Murrin Murrin</t>
  </si>
  <si>
    <t>WUI</t>
  </si>
  <si>
    <t>121.89099, -28.705299</t>
  </si>
  <si>
    <t>YMML</t>
  </si>
  <si>
    <t>MEL</t>
  </si>
  <si>
    <t>144.843002, -37.673302</t>
  </si>
  <si>
    <t>YMMU</t>
  </si>
  <si>
    <t>Middlemount Airport</t>
  </si>
  <si>
    <t>MMM</t>
  </si>
  <si>
    <t>148.7050018310547, -22.802499771118164</t>
  </si>
  <si>
    <t>YMND</t>
  </si>
  <si>
    <t>151.492912, -32.701265</t>
  </si>
  <si>
    <t>YMNE</t>
  </si>
  <si>
    <t>Mount Keith Airport</t>
  </si>
  <si>
    <t>WME</t>
  </si>
  <si>
    <t>120.55500030517578, -27.286399841308594</t>
  </si>
  <si>
    <t>YMNK</t>
  </si>
  <si>
    <t>Monkira Airport</t>
  </si>
  <si>
    <t>ONR</t>
  </si>
  <si>
    <t>140.5330047607422, -24.816699981689453</t>
  </si>
  <si>
    <t>YMNS</t>
  </si>
  <si>
    <t>Mount Swan Airport</t>
  </si>
  <si>
    <t>MSF</t>
  </si>
  <si>
    <t>135.034512, -22.624696</t>
  </si>
  <si>
    <t>YMNY</t>
  </si>
  <si>
    <t>Morney Airport</t>
  </si>
  <si>
    <t>OXY</t>
  </si>
  <si>
    <t>141.43299865722656, -25.358299255371094</t>
  </si>
  <si>
    <t>YMOG</t>
  </si>
  <si>
    <t>Mount Magnet Airport</t>
  </si>
  <si>
    <t>MMG</t>
  </si>
  <si>
    <t>117.84200286865234, -28.116100311279297</t>
  </si>
  <si>
    <t>YMOO</t>
  </si>
  <si>
    <t>Mooraberree Airport</t>
  </si>
  <si>
    <t>140.98300170898438, -25.25</t>
  </si>
  <si>
    <t>YMOR</t>
  </si>
  <si>
    <t>Moree Airport</t>
  </si>
  <si>
    <t>Moree</t>
  </si>
  <si>
    <t>MRZ</t>
  </si>
  <si>
    <t>149.845001221, -29.498899459799997</t>
  </si>
  <si>
    <t>YMOT</t>
  </si>
  <si>
    <t>Moreton Airport</t>
  </si>
  <si>
    <t>Moreton</t>
  </si>
  <si>
    <t>MET</t>
  </si>
  <si>
    <t>142.638000488, -12.444199562099998</t>
  </si>
  <si>
    <t>YMPA</t>
  </si>
  <si>
    <t>Minnipa Airport</t>
  </si>
  <si>
    <t>135.14500427246094, -32.843299865722656</t>
  </si>
  <si>
    <t>YMQA</t>
  </si>
  <si>
    <t>Marqua Airport</t>
  </si>
  <si>
    <t>Marqua</t>
  </si>
  <si>
    <t>MQE</t>
  </si>
  <si>
    <t>137.25100708007812, -22.80579948425293</t>
  </si>
  <si>
    <t>YMRB</t>
  </si>
  <si>
    <t>Moranbah Airport</t>
  </si>
  <si>
    <t>148.07699585, -22.057800293</t>
  </si>
  <si>
    <t>YMRE</t>
  </si>
  <si>
    <t>Marree Airport</t>
  </si>
  <si>
    <t>RRE</t>
  </si>
  <si>
    <t>138.06500244140625, -29.663299560546875</t>
  </si>
  <si>
    <t>YMRW</t>
  </si>
  <si>
    <t>Morawa Airport</t>
  </si>
  <si>
    <t>MWB</t>
  </si>
  <si>
    <t>116.02200317382812, -29.20170021057129</t>
  </si>
  <si>
    <t>YMRY</t>
  </si>
  <si>
    <t>Moruya Airport</t>
  </si>
  <si>
    <t>Moruya</t>
  </si>
  <si>
    <t>150.143997192, -35.8978004456</t>
  </si>
  <si>
    <t>YMSF</t>
  </si>
  <si>
    <t>Mount Sanford Station Airport</t>
  </si>
  <si>
    <t>MTD</t>
  </si>
  <si>
    <t>130.55499267578125, -16.978300094604492</t>
  </si>
  <si>
    <t>YMTA</t>
  </si>
  <si>
    <t>Mittebah Airport</t>
  </si>
  <si>
    <t>MIY</t>
  </si>
  <si>
    <t>137.0815, -18.8093</t>
  </si>
  <si>
    <t>YMTB</t>
  </si>
  <si>
    <t>Muttaburra Airport</t>
  </si>
  <si>
    <t>UTB</t>
  </si>
  <si>
    <t>144.5330047607422, -22.58329963684082</t>
  </si>
  <si>
    <t>YMTG</t>
  </si>
  <si>
    <t>Mount Gambier Airport</t>
  </si>
  <si>
    <t>MGB</t>
  </si>
  <si>
    <t>140.78500366210938, -37.745601654052734</t>
  </si>
  <si>
    <t>YMTI</t>
  </si>
  <si>
    <t>Mornington Island Airport</t>
  </si>
  <si>
    <t>139.17799377441406, -16.662500381469727</t>
  </si>
  <si>
    <t>YMTO</t>
  </si>
  <si>
    <t>Monto Airport</t>
  </si>
  <si>
    <t>MNQ</t>
  </si>
  <si>
    <t>151.10000610351562, -24.885799407958984</t>
  </si>
  <si>
    <t>YMUC</t>
  </si>
  <si>
    <t>Muccan Station Airport</t>
  </si>
  <si>
    <t>Muccan Station</t>
  </si>
  <si>
    <t>120.06700134277344, -20.658899307250977</t>
  </si>
  <si>
    <t>YMUG</t>
  </si>
  <si>
    <t>Mungeranie Airport</t>
  </si>
  <si>
    <t>Mungeranie</t>
  </si>
  <si>
    <t>138.65699768066406, -28.009199142456055</t>
  </si>
  <si>
    <t>YMUI</t>
  </si>
  <si>
    <t>Murray Island Airport</t>
  </si>
  <si>
    <t>Murray Island</t>
  </si>
  <si>
    <t>YMAE</t>
  </si>
  <si>
    <t>MYI</t>
  </si>
  <si>
    <t>144.054992676, -9.91666984558</t>
  </si>
  <si>
    <t>YMUK</t>
  </si>
  <si>
    <t>Mulka Airport</t>
  </si>
  <si>
    <t>Mulka</t>
  </si>
  <si>
    <t>MVK</t>
  </si>
  <si>
    <t>138.64999389648438, -28.34779930114746</t>
  </si>
  <si>
    <t>YMUP</t>
  </si>
  <si>
    <t>Mulga Park Airport</t>
  </si>
  <si>
    <t>MUP</t>
  </si>
  <si>
    <t>131.649993896, -25.860000610399997</t>
  </si>
  <si>
    <t>YMVG</t>
  </si>
  <si>
    <t>Mount Cavenagh Airport</t>
  </si>
  <si>
    <t>133.199996948, -25.9666996002</t>
  </si>
  <si>
    <t>YMWA</t>
  </si>
  <si>
    <t>Mullewa Airport</t>
  </si>
  <si>
    <t>MXU</t>
  </si>
  <si>
    <t>115.51699829101562, -28.475000381469727</t>
  </si>
  <si>
    <t>YMWT</t>
  </si>
  <si>
    <t>Moolawatana Airport</t>
  </si>
  <si>
    <t>Moolawatana Station</t>
  </si>
  <si>
    <t>MWT</t>
  </si>
  <si>
    <t>139.765, -29.9069</t>
  </si>
  <si>
    <t>YMWX</t>
  </si>
  <si>
    <t>Marion Downs Airport</t>
  </si>
  <si>
    <t>Marion Downs</t>
  </si>
  <si>
    <t>MXD</t>
  </si>
  <si>
    <t>139.649663, -23.363702</t>
  </si>
  <si>
    <t>YMYB</t>
  </si>
  <si>
    <t>Maryborough</t>
  </si>
  <si>
    <t>MBH</t>
  </si>
  <si>
    <t>152.714996, -25.5133</t>
  </si>
  <si>
    <t>YMYT</t>
  </si>
  <si>
    <t>Merty Merty Airport</t>
  </si>
  <si>
    <t>RTY</t>
  </si>
  <si>
    <t>140.31700134277344, -28.58329963684082</t>
  </si>
  <si>
    <t>YNAP</t>
  </si>
  <si>
    <t>Nappa Merrie Airport</t>
  </si>
  <si>
    <t>NMR</t>
  </si>
  <si>
    <t>141.13299560546875, -27.558300018310547</t>
  </si>
  <si>
    <t>YNAR</t>
  </si>
  <si>
    <t>Narrandera Airport</t>
  </si>
  <si>
    <t>Narrandera</t>
  </si>
  <si>
    <t>146.511993408, -34.7022018433</t>
  </si>
  <si>
    <t>YNBR</t>
  </si>
  <si>
    <t>Narrabri Airport</t>
  </si>
  <si>
    <t>Narrabri</t>
  </si>
  <si>
    <t>149.82699585, -30.3192005157</t>
  </si>
  <si>
    <t>YNGU</t>
  </si>
  <si>
    <t>Ngukurr Airport</t>
  </si>
  <si>
    <t>RPM</t>
  </si>
  <si>
    <t>134.7469940185547, -14.722800254821777</t>
  </si>
  <si>
    <t>YNHS</t>
  </si>
  <si>
    <t>Nambucca Heads Airport</t>
  </si>
  <si>
    <t>Nambucca Heads</t>
  </si>
  <si>
    <t>NBH</t>
  </si>
  <si>
    <t>153, -30.649999618530273</t>
  </si>
  <si>
    <t>YNIC</t>
  </si>
  <si>
    <t>NLS</t>
  </si>
  <si>
    <t>128.89999389648438, -18.049999237060547</t>
  </si>
  <si>
    <t>YNKA</t>
  </si>
  <si>
    <t>Noonkanbah Airport</t>
  </si>
  <si>
    <t>NKB</t>
  </si>
  <si>
    <t>124.851997375, -18.4946994781</t>
  </si>
  <si>
    <t>YNMN</t>
  </si>
  <si>
    <t>New Moon Airport</t>
  </si>
  <si>
    <t>Basalt</t>
  </si>
  <si>
    <t>NMP</t>
  </si>
  <si>
    <t>145.773, -19.2</t>
  </si>
  <si>
    <t>YNPB</t>
  </si>
  <si>
    <t>Napperby Airport</t>
  </si>
  <si>
    <t>Napperby</t>
  </si>
  <si>
    <t>NPP</t>
  </si>
  <si>
    <t>132.7632, -22.5312</t>
  </si>
  <si>
    <t>YNRC</t>
  </si>
  <si>
    <t>Naracoorte Airport</t>
  </si>
  <si>
    <t>140.72500610351562, -36.98529815673828</t>
  </si>
  <si>
    <t>YNRG</t>
  </si>
  <si>
    <t>Narrogin Airport</t>
  </si>
  <si>
    <t>Narrogin</t>
  </si>
  <si>
    <t>NRG</t>
  </si>
  <si>
    <t>117.08000183105, -32.930000305176</t>
  </si>
  <si>
    <t>YNRM</t>
  </si>
  <si>
    <t>Narromine Airport</t>
  </si>
  <si>
    <t>QRM</t>
  </si>
  <si>
    <t>148.22500610351562, -32.214698791503906</t>
  </si>
  <si>
    <t>YNRV</t>
  </si>
  <si>
    <t>Ravensthorpe Airport</t>
  </si>
  <si>
    <t>RVT</t>
  </si>
  <si>
    <t>120.208000183, -33.7971992493</t>
  </si>
  <si>
    <t>YNSH</t>
  </si>
  <si>
    <t>Noosa Airport</t>
  </si>
  <si>
    <t>NSV</t>
  </si>
  <si>
    <t>153.06300354003906, -26.42329978942871</t>
  </si>
  <si>
    <t>YNSM</t>
  </si>
  <si>
    <t>Norseman Airport</t>
  </si>
  <si>
    <t>NSM</t>
  </si>
  <si>
    <t>121.75499725341797, -32.209999084472656</t>
  </si>
  <si>
    <t>Yantai Penglai International Airport</t>
  </si>
  <si>
    <t>120.987222, 37.657222</t>
  </si>
  <si>
    <t>YNTN</t>
  </si>
  <si>
    <t>Normanton Airport</t>
  </si>
  <si>
    <t>NTN</t>
  </si>
  <si>
    <t>141.069664, -17.68409</t>
  </si>
  <si>
    <t>YNUB</t>
  </si>
  <si>
    <t>Nullabor Motel Airport</t>
  </si>
  <si>
    <t>NUR</t>
  </si>
  <si>
    <t>130.90199279785156, -31.441699981689453</t>
  </si>
  <si>
    <t>YNUL</t>
  </si>
  <si>
    <t>Nullagine Airport</t>
  </si>
  <si>
    <t>NLL</t>
  </si>
  <si>
    <t>120.197998046875, -21.913299560546875</t>
  </si>
  <si>
    <t>YNUM</t>
  </si>
  <si>
    <t>Numbulwar Airport</t>
  </si>
  <si>
    <t>NUB</t>
  </si>
  <si>
    <t>135.7169952392578, -14.271699905395508</t>
  </si>
  <si>
    <t>YNUT</t>
  </si>
  <si>
    <t>Nutwood Downs Airport</t>
  </si>
  <si>
    <t>Nutwood Downs</t>
  </si>
  <si>
    <t>UTD</t>
  </si>
  <si>
    <t>134.1459, -15.8074</t>
  </si>
  <si>
    <t>YNWN</t>
  </si>
  <si>
    <t>Newman</t>
  </si>
  <si>
    <t>ZNE</t>
  </si>
  <si>
    <t>119.803001404, -23.417800903299998</t>
  </si>
  <si>
    <t>YNYN</t>
  </si>
  <si>
    <t>Nyngan Airport</t>
  </si>
  <si>
    <t>NYN</t>
  </si>
  <si>
    <t>147.2030029296875, -31.55109977722168</t>
  </si>
  <si>
    <t>YOEN</t>
  </si>
  <si>
    <t>Oenpelli Airport</t>
  </si>
  <si>
    <t>OPI</t>
  </si>
  <si>
    <t>133.00599670410156, -12.324999809265137</t>
  </si>
  <si>
    <t>YOI</t>
  </si>
  <si>
    <t>Opinaca Aerodrome</t>
  </si>
  <si>
    <t>-76.611944, 52.221944</t>
  </si>
  <si>
    <t>YOLA</t>
  </si>
  <si>
    <t>Colac Airport</t>
  </si>
  <si>
    <t>Colac</t>
  </si>
  <si>
    <t>XCO</t>
  </si>
  <si>
    <t>143.679993, -38.286701</t>
  </si>
  <si>
    <t>YOLD</t>
  </si>
  <si>
    <t>Olympic Dam Airport</t>
  </si>
  <si>
    <t>Olympic Dam</t>
  </si>
  <si>
    <t>OLP</t>
  </si>
  <si>
    <t>136.876998901, -30.485000610399997</t>
  </si>
  <si>
    <t>YOLW</t>
  </si>
  <si>
    <t>Onslow Airport</t>
  </si>
  <si>
    <t>ONS</t>
  </si>
  <si>
    <t>115.1129989624, -21.668300628662</t>
  </si>
  <si>
    <t>YOOD</t>
  </si>
  <si>
    <t>Oodnadatta Airport</t>
  </si>
  <si>
    <t>ODD</t>
  </si>
  <si>
    <t>135.44700622558594, -27.56170082092285</t>
  </si>
  <si>
    <t>YOOM</t>
  </si>
  <si>
    <t>Moomba Airport</t>
  </si>
  <si>
    <t>MOO</t>
  </si>
  <si>
    <t>140.19700622558594, -28.09939956665039</t>
  </si>
  <si>
    <t>YORB</t>
  </si>
  <si>
    <t>Orbost Airport</t>
  </si>
  <si>
    <t>148.61000061035156, -37.790000915527344</t>
  </si>
  <si>
    <t>YORG</t>
  </si>
  <si>
    <t>Orange Airport</t>
  </si>
  <si>
    <t>OAG</t>
  </si>
  <si>
    <t>149.132995605, -33.3816986084</t>
  </si>
  <si>
    <t>YORV</t>
  </si>
  <si>
    <t>Ord River Airport</t>
  </si>
  <si>
    <t>Ord River</t>
  </si>
  <si>
    <t>ODR</t>
  </si>
  <si>
    <t>128.91200256347656, -17.34079933166504</t>
  </si>
  <si>
    <t>YOSB</t>
  </si>
  <si>
    <t>Osborne Mine Airport</t>
  </si>
  <si>
    <t>140.554992676, -22.0816993713</t>
  </si>
  <si>
    <t>YOUY</t>
  </si>
  <si>
    <t>Ouyen Airport</t>
  </si>
  <si>
    <t>OYN</t>
  </si>
  <si>
    <t>142.354488373, -35.0890124268</t>
  </si>
  <si>
    <t>YPAD</t>
  </si>
  <si>
    <t>Adelaide International Airport</t>
  </si>
  <si>
    <t>ADL</t>
  </si>
  <si>
    <t>138.531006, -34.945</t>
  </si>
  <si>
    <t>YPAG</t>
  </si>
  <si>
    <t>Port Augusta Airport</t>
  </si>
  <si>
    <t>PUG</t>
  </si>
  <si>
    <t>137.7169952392578, -32.506900787353516</t>
  </si>
  <si>
    <t>YPAM</t>
  </si>
  <si>
    <t>Palm Island Airport</t>
  </si>
  <si>
    <t>PMK</t>
  </si>
  <si>
    <t>146.58099365234375, -18.755300521850586</t>
  </si>
  <si>
    <t>YPBO</t>
  </si>
  <si>
    <t>Paraburdoo Airport</t>
  </si>
  <si>
    <t>Paraburdoo</t>
  </si>
  <si>
    <t>117.745002747, -23.1711006165</t>
  </si>
  <si>
    <t>YPCC</t>
  </si>
  <si>
    <t>Cocos (Keeling) Islands Airport</t>
  </si>
  <si>
    <t>CC</t>
  </si>
  <si>
    <t>CC-U-A</t>
  </si>
  <si>
    <t>Cocos (Keeling) Islands</t>
  </si>
  <si>
    <t>CCK</t>
  </si>
  <si>
    <t>96.8339004517, -12.1883001328</t>
  </si>
  <si>
    <t>YPDA</t>
  </si>
  <si>
    <t>Parndana Airport</t>
  </si>
  <si>
    <t>Kangaroo Island</t>
  </si>
  <si>
    <t>PDN</t>
  </si>
  <si>
    <t>137.264, -35.807</t>
  </si>
  <si>
    <t>YPDI</t>
  </si>
  <si>
    <t>Pandie Pandie Airport</t>
  </si>
  <si>
    <t>139.39999389648438, -26.11669921875</t>
  </si>
  <si>
    <t>YPDN</t>
  </si>
  <si>
    <t>Darwin International Airport</t>
  </si>
  <si>
    <t>Darwin</t>
  </si>
  <si>
    <t>DRW</t>
  </si>
  <si>
    <t>130.8769989013672, -12.41469955444336</t>
  </si>
  <si>
    <t>YPDO</t>
  </si>
  <si>
    <t>Pardoo Airport</t>
  </si>
  <si>
    <t>Pardoo</t>
  </si>
  <si>
    <t>119.58999633789062, -20.11750030517578</t>
  </si>
  <si>
    <t>YPEC</t>
  </si>
  <si>
    <t>Lake Macquarie Airport</t>
  </si>
  <si>
    <t>YLMQ</t>
  </si>
  <si>
    <t>BEO</t>
  </si>
  <si>
    <t>151.647995, -33.0667</t>
  </si>
  <si>
    <t>YPGV</t>
  </si>
  <si>
    <t>Gove Airport</t>
  </si>
  <si>
    <t>Nhulunbuy</t>
  </si>
  <si>
    <t>136.817993164, -12.269399642899998</t>
  </si>
  <si>
    <t>YPIR</t>
  </si>
  <si>
    <t>Port Pirie Airport</t>
  </si>
  <si>
    <t>PPI</t>
  </si>
  <si>
    <t>137.9949951171875, -33.23889923095703</t>
  </si>
  <si>
    <t>YPJT</t>
  </si>
  <si>
    <t>Perth Jandakot Airport</t>
  </si>
  <si>
    <t>JAD</t>
  </si>
  <si>
    <t>115.88099670410156, -32.09749984741211</t>
  </si>
  <si>
    <t>YPKA</t>
  </si>
  <si>
    <t>Karratha Airport</t>
  </si>
  <si>
    <t>Karratha</t>
  </si>
  <si>
    <t>KTA</t>
  </si>
  <si>
    <t>116.773002625, -20.712200164799995</t>
  </si>
  <si>
    <t>YPKG</t>
  </si>
  <si>
    <t>Kalgoorlie Boulder Airport</t>
  </si>
  <si>
    <t>Kalgoorlie</t>
  </si>
  <si>
    <t>KGI</t>
  </si>
  <si>
    <t>121.461997986, -30.789400100699996</t>
  </si>
  <si>
    <t>YPKS</t>
  </si>
  <si>
    <t>Parkes Airport</t>
  </si>
  <si>
    <t>Parkes</t>
  </si>
  <si>
    <t>PKE</t>
  </si>
  <si>
    <t>148.238998413, -33.131401062</t>
  </si>
  <si>
    <t>YPKT</t>
  </si>
  <si>
    <t>Port Keats Airport</t>
  </si>
  <si>
    <t>PKT</t>
  </si>
  <si>
    <t>129.5290069580078, -14.25</t>
  </si>
  <si>
    <t>YPKU</t>
  </si>
  <si>
    <t>Kununurra Airport</t>
  </si>
  <si>
    <t>Kununurra</t>
  </si>
  <si>
    <t>KNX</t>
  </si>
  <si>
    <t>128.707992554, -15.7781000137</t>
  </si>
  <si>
    <t>YPLC</t>
  </si>
  <si>
    <t>Port Lincoln Airport</t>
  </si>
  <si>
    <t>Port Lincoln</t>
  </si>
  <si>
    <t>135.880004883, -34.6053009033</t>
  </si>
  <si>
    <t>YPLM</t>
  </si>
  <si>
    <t>Learmonth Airport</t>
  </si>
  <si>
    <t>Exmouth</t>
  </si>
  <si>
    <t>LEA</t>
  </si>
  <si>
    <t>114.088996887, -22.235599517799997</t>
  </si>
  <si>
    <t>YPMH</t>
  </si>
  <si>
    <t>Prominent Hill Airport</t>
  </si>
  <si>
    <t>OZ Minerals Prominent Hill Mine</t>
  </si>
  <si>
    <t>PXH</t>
  </si>
  <si>
    <t>135.5244, -29.716</t>
  </si>
  <si>
    <t>YPMP</t>
  </si>
  <si>
    <t>Pormpuraaw Airport</t>
  </si>
  <si>
    <t>Pormpuraaw</t>
  </si>
  <si>
    <t>141.60908, -14.896451</t>
  </si>
  <si>
    <t>YPMQ</t>
  </si>
  <si>
    <t>Port Macquarie Airport</t>
  </si>
  <si>
    <t>Port Macquarie</t>
  </si>
  <si>
    <t>PQQ</t>
  </si>
  <si>
    <t>152.863006592, -31.4358005524</t>
  </si>
  <si>
    <t>YPNG</t>
  </si>
  <si>
    <t>Penong Airport</t>
  </si>
  <si>
    <t>Penong</t>
  </si>
  <si>
    <t>133, -31.916700363159</t>
  </si>
  <si>
    <t>YPOD</t>
  </si>
  <si>
    <t>Portland Airport</t>
  </si>
  <si>
    <t>PTJ</t>
  </si>
  <si>
    <t>141.4709930419922, -38.31809997558594</t>
  </si>
  <si>
    <t>YPPD</t>
  </si>
  <si>
    <t>Port Hedland International Airport</t>
  </si>
  <si>
    <t>Port Hedland</t>
  </si>
  <si>
    <t>PHE</t>
  </si>
  <si>
    <t>118.625999451, -20.3777999878</t>
  </si>
  <si>
    <t>YPPH</t>
  </si>
  <si>
    <t>Perth International Airport</t>
  </si>
  <si>
    <t>115.96700286865234, -31.94029998779297</t>
  </si>
  <si>
    <t>YPSH</t>
  </si>
  <si>
    <t>Penneshaw Airport</t>
  </si>
  <si>
    <t>Ironstone</t>
  </si>
  <si>
    <t>137.962875366, -35.7558462874</t>
  </si>
  <si>
    <t>YPTN</t>
  </si>
  <si>
    <t>Tindal Airport</t>
  </si>
  <si>
    <t>KTR</t>
  </si>
  <si>
    <t>132.3780059814453, -14.521100044250488</t>
  </si>
  <si>
    <t>YPWR</t>
  </si>
  <si>
    <t>Woomera Airfield</t>
  </si>
  <si>
    <t>Woomera</t>
  </si>
  <si>
    <t>UMR</t>
  </si>
  <si>
    <t>136.81700134277344, -31.14419937133789</t>
  </si>
  <si>
    <t>YPXM</t>
  </si>
  <si>
    <t>Christmas Island Airport</t>
  </si>
  <si>
    <t>CX</t>
  </si>
  <si>
    <t>CX-U-A</t>
  </si>
  <si>
    <t>Christmas Island</t>
  </si>
  <si>
    <t>XCH</t>
  </si>
  <si>
    <t>105.69000244140625, -10.450599670410156</t>
  </si>
  <si>
    <t>YQDI</t>
  </si>
  <si>
    <t>Quirindi Airport</t>
  </si>
  <si>
    <t>UIR</t>
  </si>
  <si>
    <t>150.51400756835938, -31.4906005859375</t>
  </si>
  <si>
    <t>YQJ</t>
  </si>
  <si>
    <t>April Point Seaplane Base</t>
  </si>
  <si>
    <t>Quadra Island</t>
  </si>
  <si>
    <t>-125.235, 50.065</t>
  </si>
  <si>
    <t>YQLP</t>
  </si>
  <si>
    <t>Quilpie Airport</t>
  </si>
  <si>
    <t>ULP</t>
  </si>
  <si>
    <t>144.2530059814453, -26.612199783325195</t>
  </si>
  <si>
    <t>YQNS</t>
  </si>
  <si>
    <t>UEE</t>
  </si>
  <si>
    <t>145.531998, -42.075001</t>
  </si>
  <si>
    <t>YRBR</t>
  </si>
  <si>
    <t>RRV</t>
  </si>
  <si>
    <t>136.945007324, -16.7182998657</t>
  </si>
  <si>
    <t>YRC</t>
  </si>
  <si>
    <t>Refuge Cove Seaplane Base</t>
  </si>
  <si>
    <t>Desolation Sound</t>
  </si>
  <si>
    <t>-124.843, 50.1234</t>
  </si>
  <si>
    <t>YRD</t>
  </si>
  <si>
    <t>Dean River Airport</t>
  </si>
  <si>
    <t>Kimsquit Valley</t>
  </si>
  <si>
    <t>-126.964957, 52.82371</t>
  </si>
  <si>
    <t>YREN</t>
  </si>
  <si>
    <t>Renmark Airport</t>
  </si>
  <si>
    <t>140.6739959716797, -34.1963996887207</t>
  </si>
  <si>
    <t>YRMD</t>
  </si>
  <si>
    <t>143.11500549316406, -20.701900482177734</t>
  </si>
  <si>
    <t>YRNG</t>
  </si>
  <si>
    <t>Ramingining Airport</t>
  </si>
  <si>
    <t>134.8979949951172, -12.356399536132812</t>
  </si>
  <si>
    <t>YROB</t>
  </si>
  <si>
    <t>Robinhood Airport</t>
  </si>
  <si>
    <t>143.7100067138672, -18.844999313354492</t>
  </si>
  <si>
    <t>YROE</t>
  </si>
  <si>
    <t>Roebourne Airport</t>
  </si>
  <si>
    <t>Roebourne</t>
  </si>
  <si>
    <t>RBU</t>
  </si>
  <si>
    <t>117.156997681, -20.7616996765</t>
  </si>
  <si>
    <t>YROI</t>
  </si>
  <si>
    <t>Robinvale Airport</t>
  </si>
  <si>
    <t>RBC</t>
  </si>
  <si>
    <t>142.7830047607422, -34.650001525878906</t>
  </si>
  <si>
    <t>YROM</t>
  </si>
  <si>
    <t>Roma Airport</t>
  </si>
  <si>
    <t>148.774993896, -26.545000076300003</t>
  </si>
  <si>
    <t>YRRB</t>
  </si>
  <si>
    <t>Roper Bar Airport</t>
  </si>
  <si>
    <t>Roper Bar</t>
  </si>
  <si>
    <t>134.525485, -14.734814</t>
  </si>
  <si>
    <t>YRSB</t>
  </si>
  <si>
    <t>Roseberth Airport</t>
  </si>
  <si>
    <t>RSB</t>
  </si>
  <si>
    <t>139.64999389648438, -25.83329963684082</t>
  </si>
  <si>
    <t>YRTI</t>
  </si>
  <si>
    <t>Rottnest Island Airport</t>
  </si>
  <si>
    <t>115.540001, -32.006699</t>
  </si>
  <si>
    <t>YRTP</t>
  </si>
  <si>
    <t>Rutland Plains Airport</t>
  </si>
  <si>
    <t>RTP</t>
  </si>
  <si>
    <t>141.84300231933594, -15.64330005645752</t>
  </si>
  <si>
    <t>YRYH</t>
  </si>
  <si>
    <t>Roy Hill Station Airport</t>
  </si>
  <si>
    <t>RHL</t>
  </si>
  <si>
    <t>119.959030151, -22.625815891</t>
  </si>
  <si>
    <t>YSAN</t>
  </si>
  <si>
    <t>Sandstone Airport</t>
  </si>
  <si>
    <t>NDS</t>
  </si>
  <si>
    <t>119.2969970703125, -27.979999542236328</t>
  </si>
  <si>
    <t>YSBK</t>
  </si>
  <si>
    <t>Sydney Bankstown Airport</t>
  </si>
  <si>
    <t>BWU</t>
  </si>
  <si>
    <t>150.98800659179688, -33.924400329589844</t>
  </si>
  <si>
    <t>YSCB</t>
  </si>
  <si>
    <t>Canberra International Airport</t>
  </si>
  <si>
    <t>149.19500732421875, -35.30690002441406</t>
  </si>
  <si>
    <t>YSCD</t>
  </si>
  <si>
    <t>Carosue Dam Airport</t>
  </si>
  <si>
    <t>Carosue Dam Gold Mine</t>
  </si>
  <si>
    <t>WCD</t>
  </si>
  <si>
    <t>122.3221, -30.1737</t>
  </si>
  <si>
    <t>YSCH</t>
  </si>
  <si>
    <t>Coffs Harbour Airport</t>
  </si>
  <si>
    <t>Coffs Harbour</t>
  </si>
  <si>
    <t>YCFS</t>
  </si>
  <si>
    <t>153.115997, -30.320601</t>
  </si>
  <si>
    <t>YSCN</t>
  </si>
  <si>
    <t>Camden Airport</t>
  </si>
  <si>
    <t>150.68699645996094, -34.04029846191406</t>
  </si>
  <si>
    <t>YSCO</t>
  </si>
  <si>
    <t>Scone Airport</t>
  </si>
  <si>
    <t>NSO</t>
  </si>
  <si>
    <t>150.83200073242188, -32.037200927734375</t>
  </si>
  <si>
    <t>YSCR</t>
  </si>
  <si>
    <t>SQC</t>
  </si>
  <si>
    <t>119.36000061035156, -31.239999771118164</t>
  </si>
  <si>
    <t>YSDU</t>
  </si>
  <si>
    <t>Dubbo City Regional Airport</t>
  </si>
  <si>
    <t>Dubbo</t>
  </si>
  <si>
    <t>DBO</t>
  </si>
  <si>
    <t>148.574996948, -32.2167015076</t>
  </si>
  <si>
    <t>YSGE</t>
  </si>
  <si>
    <t>SGO</t>
  </si>
  <si>
    <t>148.59500122070312, -28.049699783325195</t>
  </si>
  <si>
    <t>YSGT</t>
  </si>
  <si>
    <t>SIX</t>
  </si>
  <si>
    <t>151.193056, -32.600832</t>
  </si>
  <si>
    <t>YSGW</t>
  </si>
  <si>
    <t>South Galway Airport</t>
  </si>
  <si>
    <t>ZGL</t>
  </si>
  <si>
    <t>142.10800170898438, -25.683300018310547</t>
  </si>
  <si>
    <t>YSHG</t>
  </si>
  <si>
    <t>Shay Gap Airport</t>
  </si>
  <si>
    <t>Shay Gap</t>
  </si>
  <si>
    <t>SGP</t>
  </si>
  <si>
    <t>120.14099884033203, -20.424699783325195</t>
  </si>
  <si>
    <t>YSHK</t>
  </si>
  <si>
    <t>Shark Bay Airport</t>
  </si>
  <si>
    <t>MJK</t>
  </si>
  <si>
    <t>113.577003479, -25.8938999176</t>
  </si>
  <si>
    <t>YSHR</t>
  </si>
  <si>
    <t>Shute Harbour Airport</t>
  </si>
  <si>
    <t>JHQ</t>
  </si>
  <si>
    <t>148.755556, -20.277221</t>
  </si>
  <si>
    <t>YSHT</t>
  </si>
  <si>
    <t>Shepparton Airport</t>
  </si>
  <si>
    <t>SHT</t>
  </si>
  <si>
    <t>145.39300537109375, -36.42890167236328</t>
  </si>
  <si>
    <t>YSII</t>
  </si>
  <si>
    <t>Saibai Island Airport</t>
  </si>
  <si>
    <t>Saibai Island</t>
  </si>
  <si>
    <t>142.625, -9.378330230710002</t>
  </si>
  <si>
    <t>YSMI</t>
  </si>
  <si>
    <t>Smithton Airport</t>
  </si>
  <si>
    <t>145.08399963378906, -40.834999084472656</t>
  </si>
  <si>
    <t>YSMP</t>
  </si>
  <si>
    <t>Smith Point Airport</t>
  </si>
  <si>
    <t>SHU</t>
  </si>
  <si>
    <t>132.149993896, -11.149999618499999</t>
  </si>
  <si>
    <t>YSMR</t>
  </si>
  <si>
    <t>Strathmore Airport</t>
  </si>
  <si>
    <t>STH</t>
  </si>
  <si>
    <t>142.56700134277344, -17.850000381469727</t>
  </si>
  <si>
    <t>YSNB</t>
  </si>
  <si>
    <t>Snake Bay Airport</t>
  </si>
  <si>
    <t>SNB</t>
  </si>
  <si>
    <t>130.6540069580078, -11.422800064086914</t>
  </si>
  <si>
    <t>YSNF</t>
  </si>
  <si>
    <t>Norfolk Island International Airport</t>
  </si>
  <si>
    <t>NF</t>
  </si>
  <si>
    <t>NF-U-A</t>
  </si>
  <si>
    <t>Burnt Pine</t>
  </si>
  <si>
    <t>NLK</t>
  </si>
  <si>
    <t>167.93899536132812, -29.04159927368164</t>
  </si>
  <si>
    <t>YSNW</t>
  </si>
  <si>
    <t>Nowra Airport</t>
  </si>
  <si>
    <t>150.53700256347656, -34.94889831542969</t>
  </si>
  <si>
    <t>YSPE</t>
  </si>
  <si>
    <t>Stanthorpe Airport</t>
  </si>
  <si>
    <t>151.99099731445312, -28.62030029296875</t>
  </si>
  <si>
    <t>YSPK</t>
  </si>
  <si>
    <t>144.56700134277344, -18.63330078125</t>
  </si>
  <si>
    <t>YSPT</t>
  </si>
  <si>
    <t>Southport Airport</t>
  </si>
  <si>
    <t>SHQ</t>
  </si>
  <si>
    <t>153.372143, -27.922054</t>
  </si>
  <si>
    <t>YSPV</t>
  </si>
  <si>
    <t>KSV</t>
  </si>
  <si>
    <t>140.6999969482422, -23.549999237060547</t>
  </si>
  <si>
    <t>YSRI</t>
  </si>
  <si>
    <t>RAAF Base Richmond</t>
  </si>
  <si>
    <t>XRH</t>
  </si>
  <si>
    <t>150.781006, -33.600601</t>
  </si>
  <si>
    <t>YSRN</t>
  </si>
  <si>
    <t>Strahan Airport</t>
  </si>
  <si>
    <t>SRN</t>
  </si>
  <si>
    <t>145.29200744628906, -42.154998779296875</t>
  </si>
  <si>
    <t>YSSY</t>
  </si>
  <si>
    <t>Sydney Kingsford Smith International Airport</t>
  </si>
  <si>
    <t>SYD</t>
  </si>
  <si>
    <t>151.177001953125, -33.94609832763672</t>
  </si>
  <si>
    <t>YSTH</t>
  </si>
  <si>
    <t>St Helens Airport</t>
  </si>
  <si>
    <t>148.28199768066406, -41.336700439453125</t>
  </si>
  <si>
    <t>YSTI</t>
  </si>
  <si>
    <t>Stephens Island Seaplane Base</t>
  </si>
  <si>
    <t>Stephens Island</t>
  </si>
  <si>
    <t>143.55, -9.51</t>
  </si>
  <si>
    <t>YSTW</t>
  </si>
  <si>
    <t>Tamworth Airport</t>
  </si>
  <si>
    <t>Tamworth</t>
  </si>
  <si>
    <t>TMW</t>
  </si>
  <si>
    <t>150.847000122, -31.0839004517</t>
  </si>
  <si>
    <t>YSVP</t>
  </si>
  <si>
    <t>Silver Plains Airport</t>
  </si>
  <si>
    <t>Silver Plains</t>
  </si>
  <si>
    <t>SSP</t>
  </si>
  <si>
    <t>143.5537, -13.9754</t>
  </si>
  <si>
    <t>YSWG</t>
  </si>
  <si>
    <t>Wagga Wagga City Airport</t>
  </si>
  <si>
    <t>Wagga Wagga</t>
  </si>
  <si>
    <t>WGA</t>
  </si>
  <si>
    <t>147.466003418, -35.1652984619</t>
  </si>
  <si>
    <t>YSWH</t>
  </si>
  <si>
    <t>Swan Hill Airport</t>
  </si>
  <si>
    <t>SWH</t>
  </si>
  <si>
    <t>143.5330047607422, -35.37580108642578</t>
  </si>
  <si>
    <t>YSWL</t>
  </si>
  <si>
    <t>Stawell Airport</t>
  </si>
  <si>
    <t>SWC</t>
  </si>
  <si>
    <t>142.74099731445312, -37.07170104980469</t>
  </si>
  <si>
    <t>YTAA</t>
  </si>
  <si>
    <t>XTR</t>
  </si>
  <si>
    <t>150.4770050048828, -27.156700134277344</t>
  </si>
  <si>
    <t>YTAB</t>
  </si>
  <si>
    <t>Tableland Homestead Airport</t>
  </si>
  <si>
    <t>126.900001526, -17.2833003998</t>
  </si>
  <si>
    <t>YTAM</t>
  </si>
  <si>
    <t>Taroom Airport</t>
  </si>
  <si>
    <t>XTO</t>
  </si>
  <si>
    <t>149.89999389648438, -25.801700592041016</t>
  </si>
  <si>
    <t>YTAR</t>
  </si>
  <si>
    <t>Tarcoola Airport</t>
  </si>
  <si>
    <t>Tarcoola</t>
  </si>
  <si>
    <t>TAQ</t>
  </si>
  <si>
    <t>134.583999634, -30.7033004761</t>
  </si>
  <si>
    <t>YTBF</t>
  </si>
  <si>
    <t>Pattaya Airpark</t>
  </si>
  <si>
    <t>Pattaya</t>
  </si>
  <si>
    <t>VTBF</t>
  </si>
  <si>
    <t>100.949444, 12.8325</t>
  </si>
  <si>
    <t>YTBR</t>
  </si>
  <si>
    <t>Timber Creek Airport</t>
  </si>
  <si>
    <t>TBK</t>
  </si>
  <si>
    <t>130.44500732421875, -15.619999885559082</t>
  </si>
  <si>
    <t>YTDR</t>
  </si>
  <si>
    <t>Theodore Airport</t>
  </si>
  <si>
    <t>TDR</t>
  </si>
  <si>
    <t>150.09300231933594, -24.99329948425293</t>
  </si>
  <si>
    <t>YTEE</t>
  </si>
  <si>
    <t>Trepell Airport</t>
  </si>
  <si>
    <t>Trepell</t>
  </si>
  <si>
    <t>TQP</t>
  </si>
  <si>
    <t>140.88800048828, -21.834999084473</t>
  </si>
  <si>
    <t>YTEF</t>
  </si>
  <si>
    <t>Telfer Airport</t>
  </si>
  <si>
    <t>TEF</t>
  </si>
  <si>
    <t>122.22899627685547, -21.71500015258789</t>
  </si>
  <si>
    <t>YTEM</t>
  </si>
  <si>
    <t>Temora Airport</t>
  </si>
  <si>
    <t>TEM</t>
  </si>
  <si>
    <t>147.51199340820312, -34.4213981628418</t>
  </si>
  <si>
    <t>YTGA</t>
  </si>
  <si>
    <t>Tangalooma Airport</t>
  </si>
  <si>
    <t>153.363006592, -27.1299991608</t>
  </si>
  <si>
    <t>YTGM</t>
  </si>
  <si>
    <t>Thargomindah Airport</t>
  </si>
  <si>
    <t>XTG</t>
  </si>
  <si>
    <t>143.81100463867188, -27.986400604248047</t>
  </si>
  <si>
    <t>YTHD</t>
  </si>
  <si>
    <t>Theda Station Airport</t>
  </si>
  <si>
    <t>Theda Station</t>
  </si>
  <si>
    <t>TDN</t>
  </si>
  <si>
    <t>126.496002197, -14.788100242599999</t>
  </si>
  <si>
    <t>YTHY</t>
  </si>
  <si>
    <t>Thylungra Airport</t>
  </si>
  <si>
    <t>TYG</t>
  </si>
  <si>
    <t>143.4669952392578, -26.08329963684082</t>
  </si>
  <si>
    <t>YTIB</t>
  </si>
  <si>
    <t>Tibooburra Airport</t>
  </si>
  <si>
    <t>TYB</t>
  </si>
  <si>
    <t>142.05799865722656, -29.451099395751953</t>
  </si>
  <si>
    <t>YTKY</t>
  </si>
  <si>
    <t>Turkey Creek</t>
  </si>
  <si>
    <t>TKY</t>
  </si>
  <si>
    <t>128.205993652, -17.0408000946</t>
  </si>
  <si>
    <t>YTMO</t>
  </si>
  <si>
    <t>The Monument Airport</t>
  </si>
  <si>
    <t>Phosphate Hill</t>
  </si>
  <si>
    <t>PHQ</t>
  </si>
  <si>
    <t>139.92399597168, -21.811100006104</t>
  </si>
  <si>
    <t>YTMU</t>
  </si>
  <si>
    <t>Tumut Airport</t>
  </si>
  <si>
    <t>148.24099731445312, -35.26279830932617</t>
  </si>
  <si>
    <t>YTMY</t>
  </si>
  <si>
    <t>Tobermorey Airport</t>
  </si>
  <si>
    <t>Tobermorey</t>
  </si>
  <si>
    <t>TYP</t>
  </si>
  <si>
    <t>137.9530029296875, -22.255800247192383</t>
  </si>
  <si>
    <t>YTNB</t>
  </si>
  <si>
    <t>Tanbar Airport</t>
  </si>
  <si>
    <t>Tanbar Station</t>
  </si>
  <si>
    <t>TXR</t>
  </si>
  <si>
    <t>141.92799377441, -25.847799301147</t>
  </si>
  <si>
    <t>YTNG</t>
  </si>
  <si>
    <t>Thangool Airport</t>
  </si>
  <si>
    <t>THG</t>
  </si>
  <si>
    <t>150.5760040283203, -24.493900299072266</t>
  </si>
  <si>
    <t>YTNK</t>
  </si>
  <si>
    <t>Tennant Creek Airport</t>
  </si>
  <si>
    <t>Tennant Creek</t>
  </si>
  <si>
    <t>TCA</t>
  </si>
  <si>
    <t>134.18299865722656, -19.6343994140625</t>
  </si>
  <si>
    <t>YTOC</t>
  </si>
  <si>
    <t>Tocumwal Airport</t>
  </si>
  <si>
    <t>TCW</t>
  </si>
  <si>
    <t>145.60800170898438, -35.81169891357422</t>
  </si>
  <si>
    <t>YTRE</t>
  </si>
  <si>
    <t>Taree Airport</t>
  </si>
  <si>
    <t>Taree</t>
  </si>
  <si>
    <t>152.514007568, -31.8885993958</t>
  </si>
  <si>
    <t>YTST</t>
  </si>
  <si>
    <t>Truscott-Mungalalu Airport</t>
  </si>
  <si>
    <t>Anjo Peninsula</t>
  </si>
  <si>
    <t>TTX</t>
  </si>
  <si>
    <t>126.3809967041, -14.089699745178</t>
  </si>
  <si>
    <t>YTU</t>
  </si>
  <si>
    <t>Tasu Water Aerodrome</t>
  </si>
  <si>
    <t>Tasu</t>
  </si>
  <si>
    <t>AP4</t>
  </si>
  <si>
    <t>-132.04, 52.7630555556</t>
  </si>
  <si>
    <t>YTWB</t>
  </si>
  <si>
    <t>Toowoomba Airport</t>
  </si>
  <si>
    <t>TWB</t>
  </si>
  <si>
    <t>151.916, -27.542801</t>
  </si>
  <si>
    <t>YTY</t>
  </si>
  <si>
    <t>Yangzhou Taizhou Airport</t>
  </si>
  <si>
    <t>ZSYA</t>
  </si>
  <si>
    <t>119.717141, 32.560184</t>
  </si>
  <si>
    <t>YUDA</t>
  </si>
  <si>
    <t>Undara Airport</t>
  </si>
  <si>
    <t>UDA</t>
  </si>
  <si>
    <t>144.60000610351562, -18.200000762939453</t>
  </si>
  <si>
    <t>YUNY</t>
  </si>
  <si>
    <t>Cluny Airport</t>
  </si>
  <si>
    <t>CZY</t>
  </si>
  <si>
    <t>139.61700439453125, -24.516700744628906</t>
  </si>
  <si>
    <t>YUSL</t>
  </si>
  <si>
    <t>Useless Loop Airport</t>
  </si>
  <si>
    <t>USL</t>
  </si>
  <si>
    <t>113.4000015258789, -26.16670036315918</t>
  </si>
  <si>
    <t>YVRD</t>
  </si>
  <si>
    <t>Victoria River Downs Airport</t>
  </si>
  <si>
    <t>VCD</t>
  </si>
  <si>
    <t>131.00497436523438, -16.402124404907227</t>
  </si>
  <si>
    <t>YVRS</t>
  </si>
  <si>
    <t>Vanrook Station Airport</t>
  </si>
  <si>
    <t>141.9499969482422, -16.963300704956055</t>
  </si>
  <si>
    <t>YWAC</t>
  </si>
  <si>
    <t>Wauchope Airport</t>
  </si>
  <si>
    <t>134.215276, -20.640614</t>
  </si>
  <si>
    <t>YWAL</t>
  </si>
  <si>
    <t>Wallal Airport</t>
  </si>
  <si>
    <t>Wallal</t>
  </si>
  <si>
    <t>WLA</t>
  </si>
  <si>
    <t>120.649002075, -19.7735996246</t>
  </si>
  <si>
    <t>YWAV</t>
  </si>
  <si>
    <t>Wave Hill Airport</t>
  </si>
  <si>
    <t>WAV</t>
  </si>
  <si>
    <t>131.1179962158203, -17.393299102783203</t>
  </si>
  <si>
    <t>YWBL</t>
  </si>
  <si>
    <t>Warrnambool Airport</t>
  </si>
  <si>
    <t>WMB</t>
  </si>
  <si>
    <t>142.44700622558594, -38.2952995300293</t>
  </si>
  <si>
    <t>YWBS</t>
  </si>
  <si>
    <t>Warraber Island Airport</t>
  </si>
  <si>
    <t>Sue Islet</t>
  </si>
  <si>
    <t>142.8249969482422, -10.20829963684082</t>
  </si>
  <si>
    <t>YWCA</t>
  </si>
  <si>
    <t>Wilcannia Airport</t>
  </si>
  <si>
    <t>WIO</t>
  </si>
  <si>
    <t>143.375, -31.526399612426758</t>
  </si>
  <si>
    <t>YWCH</t>
  </si>
  <si>
    <t>Walcha Airport</t>
  </si>
  <si>
    <t>WLC</t>
  </si>
  <si>
    <t>151.56700134277344, -31</t>
  </si>
  <si>
    <t>YWCK</t>
  </si>
  <si>
    <t>Warwick Airport</t>
  </si>
  <si>
    <t>WAZ</t>
  </si>
  <si>
    <t>151.9429931640625, -28.14940071105957</t>
  </si>
  <si>
    <t>YWDA</t>
  </si>
  <si>
    <t>Windarra Airport</t>
  </si>
  <si>
    <t>WND</t>
  </si>
  <si>
    <t>122.241996765, -28.4750003815</t>
  </si>
  <si>
    <t>YWDG</t>
  </si>
  <si>
    <t>Windarling Airport</t>
  </si>
  <si>
    <t>Windarling Mine</t>
  </si>
  <si>
    <t>WRN</t>
  </si>
  <si>
    <t>119.39, -30.031667</t>
  </si>
  <si>
    <t>YWDH</t>
  </si>
  <si>
    <t>Windorah Airport</t>
  </si>
  <si>
    <t>WNR</t>
  </si>
  <si>
    <t>142.66700744628906, -25.41309928894043</t>
  </si>
  <si>
    <t>YWDL</t>
  </si>
  <si>
    <t>Wondoola Airport</t>
  </si>
  <si>
    <t>Wondoola</t>
  </si>
  <si>
    <t>WON</t>
  </si>
  <si>
    <t>140.891998291, -18.5750007629</t>
  </si>
  <si>
    <t>YWDV</t>
  </si>
  <si>
    <t>Mount Full Stop Airport</t>
  </si>
  <si>
    <t>Wando Vale</t>
  </si>
  <si>
    <t>MFL</t>
  </si>
  <si>
    <t>144.8852, -19.67</t>
  </si>
  <si>
    <t>YWGT</t>
  </si>
  <si>
    <t>Wangaratta Airport</t>
  </si>
  <si>
    <t>WGT</t>
  </si>
  <si>
    <t>146.3070068359375, -36.41579818725586</t>
  </si>
  <si>
    <t>YWHA</t>
  </si>
  <si>
    <t>Whyalla Airport</t>
  </si>
  <si>
    <t>Whyalla</t>
  </si>
  <si>
    <t>WYA</t>
  </si>
  <si>
    <t>137.51400756835938, -33.05889892578125</t>
  </si>
  <si>
    <t>YWHI</t>
  </si>
  <si>
    <t>Whitsunday Island Airport</t>
  </si>
  <si>
    <t>WSY</t>
  </si>
  <si>
    <t>148.755, -20.27611</t>
  </si>
  <si>
    <t>YWIT</t>
  </si>
  <si>
    <t>Wittenoom Airport</t>
  </si>
  <si>
    <t>WIT</t>
  </si>
  <si>
    <t>118.3479995727539, -22.218299865722656</t>
  </si>
  <si>
    <t>YWKB</t>
  </si>
  <si>
    <t>Warracknabeal Airport</t>
  </si>
  <si>
    <t>WKB</t>
  </si>
  <si>
    <t>142.41900634765625, -36.32109832763672</t>
  </si>
  <si>
    <t>YWLG</t>
  </si>
  <si>
    <t>Walgett Airport</t>
  </si>
  <si>
    <t>WGE</t>
  </si>
  <si>
    <t>148.12600708007812, -30.032800674438477</t>
  </si>
  <si>
    <t>YWLM</t>
  </si>
  <si>
    <t>Williamtown</t>
  </si>
  <si>
    <t>NTL</t>
  </si>
  <si>
    <t>151.83399963378906, -32.79499816894531</t>
  </si>
  <si>
    <t>YWLU</t>
  </si>
  <si>
    <t>Wiluna Airport</t>
  </si>
  <si>
    <t>120.22100067138672, -26.629199981689453</t>
  </si>
  <si>
    <t>YWMP</t>
  </si>
  <si>
    <t>Wrotham Park Airport</t>
  </si>
  <si>
    <t>WPK</t>
  </si>
  <si>
    <t>144.0019989013672, -16.658300399780273</t>
  </si>
  <si>
    <t>YWND</t>
  </si>
  <si>
    <t>Wondai Airport</t>
  </si>
  <si>
    <t>WDI</t>
  </si>
  <si>
    <t>151.85800170898438, -26.283300399780273</t>
  </si>
  <si>
    <t>YWOL</t>
  </si>
  <si>
    <t>Shellharbour Airport</t>
  </si>
  <si>
    <t>YSHL</t>
  </si>
  <si>
    <t>150.789001, -34.5611</t>
  </si>
  <si>
    <t>YWOR</t>
  </si>
  <si>
    <t>Wollogorang Airport</t>
  </si>
  <si>
    <t>WLL</t>
  </si>
  <si>
    <t>137.93453, -17.2199</t>
  </si>
  <si>
    <t>YWRN</t>
  </si>
  <si>
    <t>QRR</t>
  </si>
  <si>
    <t>147.80299377441406, -31.733299255371094</t>
  </si>
  <si>
    <t>YWSL</t>
  </si>
  <si>
    <t>West Sale Airport</t>
  </si>
  <si>
    <t>Sale</t>
  </si>
  <si>
    <t>SXE</t>
  </si>
  <si>
    <t>146.965335, -38.090827</t>
  </si>
  <si>
    <t>YWTL</t>
  </si>
  <si>
    <t>WLO</t>
  </si>
  <si>
    <t>129.32000732421875, -16.6299991607666</t>
  </si>
  <si>
    <t>YWTN</t>
  </si>
  <si>
    <t>Winton Airport</t>
  </si>
  <si>
    <t>WIN</t>
  </si>
  <si>
    <t>143.08599853515625, -22.36359977722168</t>
  </si>
  <si>
    <t>YWUD</t>
  </si>
  <si>
    <t>Wudinna Airport</t>
  </si>
  <si>
    <t>WUD</t>
  </si>
  <si>
    <t>135.44700622558594, -33.04330062866211</t>
  </si>
  <si>
    <t>YWWA</t>
  </si>
  <si>
    <t>Wee Waa Airport</t>
  </si>
  <si>
    <t>WEW</t>
  </si>
  <si>
    <t>149.4080047607422, -30.25830078125</t>
  </si>
  <si>
    <t>YWWG</t>
  </si>
  <si>
    <t>Warrawagine Airport</t>
  </si>
  <si>
    <t>WRW</t>
  </si>
  <si>
    <t>120.702003479, -20.8442001343</t>
  </si>
  <si>
    <t>YWWI</t>
  </si>
  <si>
    <t>Woodie Woodie Airport</t>
  </si>
  <si>
    <t>Woodie Woodie</t>
  </si>
  <si>
    <t>WWI</t>
  </si>
  <si>
    <t>121.23400115966797, -21.662799835205078</t>
  </si>
  <si>
    <t>YWWL</t>
  </si>
  <si>
    <t>West Wyalong Airport</t>
  </si>
  <si>
    <t>WWY</t>
  </si>
  <si>
    <t>147.190994263, -33.9371986389</t>
  </si>
  <si>
    <t>YWYM</t>
  </si>
  <si>
    <t>Wyndham Airport</t>
  </si>
  <si>
    <t>WYN</t>
  </si>
  <si>
    <t>128.1529998779297, -15.51140022277832</t>
  </si>
  <si>
    <t>YWYY</t>
  </si>
  <si>
    <t>Wynyard Airport</t>
  </si>
  <si>
    <t>145.7310028076172, -40.9989013671875</t>
  </si>
  <si>
    <t>YYA</t>
  </si>
  <si>
    <t>Sanhe Airport</t>
  </si>
  <si>
    <t>Yueyang</t>
  </si>
  <si>
    <t>113.278, 29.314</t>
  </si>
  <si>
    <t>YYAL</t>
  </si>
  <si>
    <t>Yalgoo Airport</t>
  </si>
  <si>
    <t>Yalgoo</t>
  </si>
  <si>
    <t>YLG</t>
  </si>
  <si>
    <t>116.683998108, -28.355300903299998</t>
  </si>
  <si>
    <t>YYKI</t>
  </si>
  <si>
    <t>Yorke Island Airport</t>
  </si>
  <si>
    <t>Yorke Island</t>
  </si>
  <si>
    <t>OKR</t>
  </si>
  <si>
    <t>143.405673, -9.752801</t>
  </si>
  <si>
    <t>YYLR</t>
  </si>
  <si>
    <t>Yeelirrie Airport</t>
  </si>
  <si>
    <t>KYF</t>
  </si>
  <si>
    <t>120.095672607, -27.277060037800002</t>
  </si>
  <si>
    <t>YYMI</t>
  </si>
  <si>
    <t>Yam Island Airport</t>
  </si>
  <si>
    <t>Yam Island</t>
  </si>
  <si>
    <t>XMY</t>
  </si>
  <si>
    <t>142.7760009765625, -9.90110969543457</t>
  </si>
  <si>
    <t>YYND</t>
  </si>
  <si>
    <t>Yuendumu Airport</t>
  </si>
  <si>
    <t>YUE</t>
  </si>
  <si>
    <t>131.78199768066406, -22.254199981689453</t>
  </si>
  <si>
    <t>YYNG</t>
  </si>
  <si>
    <t>148.2480010986328, -34.25559997558594</t>
  </si>
  <si>
    <t>YYOR</t>
  </si>
  <si>
    <t>Yorketown Airport</t>
  </si>
  <si>
    <t>137.61700439453125, -35</t>
  </si>
  <si>
    <t>YYTA</t>
  </si>
  <si>
    <t>Yalata Mission Airport</t>
  </si>
  <si>
    <t>Yalata Mission</t>
  </si>
  <si>
    <t>KYI</t>
  </si>
  <si>
    <t>131.8249969482422, -31.470600128173828</t>
  </si>
  <si>
    <t>Z13</t>
  </si>
  <si>
    <t>Akiachak Airport</t>
  </si>
  <si>
    <t>-161.42199707031, 60.904800415039</t>
  </si>
  <si>
    <t>Z48</t>
  </si>
  <si>
    <t>Bear Creek 3 Airport</t>
  </si>
  <si>
    <t>BCC</t>
  </si>
  <si>
    <t>-156.149454117, 63.5733160384</t>
  </si>
  <si>
    <t>Z59</t>
  </si>
  <si>
    <t>Bethel Seaplane Base</t>
  </si>
  <si>
    <t>JBT</t>
  </si>
  <si>
    <t>-161.742996216, 60.782001495399996</t>
  </si>
  <si>
    <t>Z71</t>
  </si>
  <si>
    <t>Cape Pole Seaplane Base</t>
  </si>
  <si>
    <t>Cape Pole</t>
  </si>
  <si>
    <t>-133.79699707, 55.9663009644</t>
  </si>
  <si>
    <t>Z78</t>
  </si>
  <si>
    <t>Chignik Bay Seaplane Base</t>
  </si>
  <si>
    <t>KBW</t>
  </si>
  <si>
    <t>-158.401000977, 56.295600891099994</t>
  </si>
  <si>
    <t>Z91</t>
  </si>
  <si>
    <t>Birch Creek</t>
  </si>
  <si>
    <t>KBC</t>
  </si>
  <si>
    <t>-145.824005127, 66.2740020752</t>
  </si>
  <si>
    <t>Z93</t>
  </si>
  <si>
    <t>Copper Center 2 Airport</t>
  </si>
  <si>
    <t>Copper Center</t>
  </si>
  <si>
    <t>CZC</t>
  </si>
  <si>
    <t>-145.294006348, 61.9412002563</t>
  </si>
  <si>
    <t>ZA-0021</t>
  </si>
  <si>
    <t>Pretoria Central Heliport</t>
  </si>
  <si>
    <t>28.220600128173828, -25.65570068359375</t>
  </si>
  <si>
    <t>ZA-0069</t>
  </si>
  <si>
    <t>Ulusaba Airport</t>
  </si>
  <si>
    <t>Ulusaba</t>
  </si>
  <si>
    <t>FAUS</t>
  </si>
  <si>
    <t>ULX</t>
  </si>
  <si>
    <t>31.3549003601, -24.7854003906</t>
  </si>
  <si>
    <t>ZA-0072</t>
  </si>
  <si>
    <t>Tanda Tula Airport</t>
  </si>
  <si>
    <t>Welverdiend</t>
  </si>
  <si>
    <t>FATD</t>
  </si>
  <si>
    <t>TDT</t>
  </si>
  <si>
    <t>31.2999992371, -24.533599853499997</t>
  </si>
  <si>
    <t>ZA-0094</t>
  </si>
  <si>
    <t>Hazyview Airport</t>
  </si>
  <si>
    <t>Hazyview</t>
  </si>
  <si>
    <t>HZV</t>
  </si>
  <si>
    <t>31.131900787353516, -25.050100326538086</t>
  </si>
  <si>
    <t>ZA-0095</t>
  </si>
  <si>
    <t>Khoka Moya Airport</t>
  </si>
  <si>
    <t>Khoka Moya</t>
  </si>
  <si>
    <t>KHO</t>
  </si>
  <si>
    <t>31.41510009765625, -24.593000411987305</t>
  </si>
  <si>
    <t>ZA-0096</t>
  </si>
  <si>
    <t>Mkambati Airport</t>
  </si>
  <si>
    <t>Mkambati</t>
  </si>
  <si>
    <t>MBM</t>
  </si>
  <si>
    <t>29.966699600219727, -31.283300399780273</t>
  </si>
  <si>
    <t>ZA-0097</t>
  </si>
  <si>
    <t>INY</t>
  </si>
  <si>
    <t>31.385499954223633, -24.777700424194336</t>
  </si>
  <si>
    <t>ZA-0098</t>
  </si>
  <si>
    <t>Tshipise Airport</t>
  </si>
  <si>
    <t>Tshipise</t>
  </si>
  <si>
    <t>TSD</t>
  </si>
  <si>
    <t>30.175600051879883, -22.619300842285156</t>
  </si>
  <si>
    <t>ZA-0138</t>
  </si>
  <si>
    <t>Singita Safari Lodge Airport</t>
  </si>
  <si>
    <t>Singita Safari Lodge</t>
  </si>
  <si>
    <t>FASP</t>
  </si>
  <si>
    <t>SSX</t>
  </si>
  <si>
    <t>31.42194, -24.801985</t>
  </si>
  <si>
    <t>ZA-KIG</t>
  </si>
  <si>
    <t>Koingnaas Airport</t>
  </si>
  <si>
    <t>Koingnaas</t>
  </si>
  <si>
    <t>KIG</t>
  </si>
  <si>
    <t>17.279199600219727, -30.18779945373535</t>
  </si>
  <si>
    <t>ZBAA</t>
  </si>
  <si>
    <t>Beijing Capital International Airport</t>
  </si>
  <si>
    <t>PEK</t>
  </si>
  <si>
    <t>116.58499908447266, 40.080101013183594</t>
  </si>
  <si>
    <t>ZBAD</t>
  </si>
  <si>
    <t>Beijing Daxing International Airport</t>
  </si>
  <si>
    <t>PKX</t>
  </si>
  <si>
    <t>116.41092, 39.509945</t>
  </si>
  <si>
    <t>ZBCD</t>
  </si>
  <si>
    <t>Chengde Puning Airport</t>
  </si>
  <si>
    <t>Chengde</t>
  </si>
  <si>
    <t>118.073889, 41.1225</t>
  </si>
  <si>
    <t>ZBCF</t>
  </si>
  <si>
    <t>Chifeng Airport</t>
  </si>
  <si>
    <t>118.90799713134766, 42.23500061035156</t>
  </si>
  <si>
    <t>ZBCZ</t>
  </si>
  <si>
    <t>Changzhi Airport</t>
  </si>
  <si>
    <t>Changzhi</t>
  </si>
  <si>
    <t>CIH</t>
  </si>
  <si>
    <t>113.125999, 36.247501</t>
  </si>
  <si>
    <t>ZBDH</t>
  </si>
  <si>
    <t>Qinhuangdao Beidaihe Airport</t>
  </si>
  <si>
    <t>Qinhuangdao</t>
  </si>
  <si>
    <t>BPE</t>
  </si>
  <si>
    <t>119.058889, 39.666389</t>
  </si>
  <si>
    <t>ZBDS</t>
  </si>
  <si>
    <t>Ordos Ejin Horo Airport</t>
  </si>
  <si>
    <t>Ordos</t>
  </si>
  <si>
    <t>DSN</t>
  </si>
  <si>
    <t>109.861388889, 39.49</t>
  </si>
  <si>
    <t>ZBDT</t>
  </si>
  <si>
    <t>Datong Airport</t>
  </si>
  <si>
    <t>113.482002, 40.060299</t>
  </si>
  <si>
    <t>ZBER</t>
  </si>
  <si>
    <t>Erenhot Saiwusu International Airport</t>
  </si>
  <si>
    <t>Erenhot</t>
  </si>
  <si>
    <t>ERL</t>
  </si>
  <si>
    <t>112.096667, 43.4225</t>
  </si>
  <si>
    <t>ZBES</t>
  </si>
  <si>
    <t>Arxan Yi'ershi Airport</t>
  </si>
  <si>
    <t>Arxan</t>
  </si>
  <si>
    <t>YIE</t>
  </si>
  <si>
    <t>119.9117, 47.3106</t>
  </si>
  <si>
    <t>ZBHD</t>
  </si>
  <si>
    <t>Handan Airport</t>
  </si>
  <si>
    <t>Handan</t>
  </si>
  <si>
    <t>HDG</t>
  </si>
  <si>
    <t>114.425555556, 36.5258333333</t>
  </si>
  <si>
    <t>ZBHH</t>
  </si>
  <si>
    <t>Baita International Airport</t>
  </si>
  <si>
    <t>Hohhot</t>
  </si>
  <si>
    <t>111.823997, 40.851398</t>
  </si>
  <si>
    <t>ZBHZ</t>
  </si>
  <si>
    <t>Holingol Huolinhe Airport</t>
  </si>
  <si>
    <t>Holingol</t>
  </si>
  <si>
    <t>119.407222, 45.487222</t>
  </si>
  <si>
    <t>ME-21</t>
  </si>
  <si>
    <t>19.233334, 43.116669</t>
  </si>
  <si>
    <t>ZBLA</t>
  </si>
  <si>
    <t>Hulunbuir Hailar Airport</t>
  </si>
  <si>
    <t>HLD</t>
  </si>
  <si>
    <t>119.824997, 49.205002</t>
  </si>
  <si>
    <t>ZBLF</t>
  </si>
  <si>
    <t>Linfen Qiaoli Airport</t>
  </si>
  <si>
    <t>111.641236, 36.132629</t>
  </si>
  <si>
    <t>ZBLL</t>
  </si>
  <si>
    <t>LLV</t>
  </si>
  <si>
    <t>111.142778, 37.683333</t>
  </si>
  <si>
    <t>ZBMZ</t>
  </si>
  <si>
    <t>Manzhouli Xijiao Airport</t>
  </si>
  <si>
    <t>NZH</t>
  </si>
  <si>
    <t>117.33, 49.566667</t>
  </si>
  <si>
    <t>ZBNY</t>
  </si>
  <si>
    <t>Beijing Nanyuan Airport</t>
  </si>
  <si>
    <t>116.38800048828125, 39.782798767089844</t>
  </si>
  <si>
    <t>ZBOW</t>
  </si>
  <si>
    <t>Baotou Airport</t>
  </si>
  <si>
    <t>Baotou</t>
  </si>
  <si>
    <t>109.99700164794922, 40.560001373291016</t>
  </si>
  <si>
    <t>ZBSJ</t>
  </si>
  <si>
    <t>Shijiazhuang Daguocun International Airport</t>
  </si>
  <si>
    <t>Shijiazhuang</t>
  </si>
  <si>
    <t>114.6969985961914, 38.28070068359375</t>
  </si>
  <si>
    <t>ZBTJ</t>
  </si>
  <si>
    <t>Tianjin Binhai International Airport</t>
  </si>
  <si>
    <t>Tianjin</t>
  </si>
  <si>
    <t>117.346000671, 39.124401092499994</t>
  </si>
  <si>
    <t>ZBTL</t>
  </si>
  <si>
    <t>Tongliao Airport</t>
  </si>
  <si>
    <t>Tongliao</t>
  </si>
  <si>
    <t>TGO</t>
  </si>
  <si>
    <t>122.199997, 43.556702</t>
  </si>
  <si>
    <t>ZBUC</t>
  </si>
  <si>
    <t>Ulanqab Jining Airport</t>
  </si>
  <si>
    <t>Ulanqab</t>
  </si>
  <si>
    <t>UCB</t>
  </si>
  <si>
    <t>113.108056, 41.129722</t>
  </si>
  <si>
    <t>ZBUH</t>
  </si>
  <si>
    <t>Wuhai Airport</t>
  </si>
  <si>
    <t>Wuhai</t>
  </si>
  <si>
    <t>106.7993, 39.7934</t>
  </si>
  <si>
    <t>ZBUL</t>
  </si>
  <si>
    <t>Ulanhot Airport</t>
  </si>
  <si>
    <t>Ulanhot</t>
  </si>
  <si>
    <t>122.008333, 46.195333</t>
  </si>
  <si>
    <t>ZBXH</t>
  </si>
  <si>
    <t>Xilinhot Airport</t>
  </si>
  <si>
    <t>Xilinhot</t>
  </si>
  <si>
    <t>XIL</t>
  </si>
  <si>
    <t>115.96399688720703, 43.91559982299805</t>
  </si>
  <si>
    <t>ZBXT</t>
  </si>
  <si>
    <t>Xingtai Dalian Airport</t>
  </si>
  <si>
    <t>Xingtai</t>
  </si>
  <si>
    <t>XNT</t>
  </si>
  <si>
    <t>114.4293, 36.8831</t>
  </si>
  <si>
    <t>ZBXZ</t>
  </si>
  <si>
    <t>Xinzhou Wutaishan Airport</t>
  </si>
  <si>
    <t>Xinzhou</t>
  </si>
  <si>
    <t>WUT</t>
  </si>
  <si>
    <t>112.969173, 38.597456</t>
  </si>
  <si>
    <t>ZBYC</t>
  </si>
  <si>
    <t>Yuncheng Guangong Airport</t>
  </si>
  <si>
    <t>Yuncheng</t>
  </si>
  <si>
    <t>YCU</t>
  </si>
  <si>
    <t>111.031388889, 35.116391</t>
  </si>
  <si>
    <t>ZBYN</t>
  </si>
  <si>
    <t>Taiyuan Wusu Airport</t>
  </si>
  <si>
    <t>Taiyuan</t>
  </si>
  <si>
    <t>TYN</t>
  </si>
  <si>
    <t>112.62799835205078, 37.74689865112305</t>
  </si>
  <si>
    <t>ZBYZ</t>
  </si>
  <si>
    <t>Bayannur Tianjitai Airport</t>
  </si>
  <si>
    <t>Bavannur</t>
  </si>
  <si>
    <t>RLK</t>
  </si>
  <si>
    <t>107.7428, 40.926</t>
  </si>
  <si>
    <t>ZBZL</t>
  </si>
  <si>
    <t>Chengjisihan Airport</t>
  </si>
  <si>
    <t>Zhalantun</t>
  </si>
  <si>
    <t>NZL</t>
  </si>
  <si>
    <t>122.767503, 47.865833</t>
  </si>
  <si>
    <t>ZDY</t>
  </si>
  <si>
    <t>Delma Airport</t>
  </si>
  <si>
    <t>OMDL</t>
  </si>
  <si>
    <t>52.3352, 24.51</t>
  </si>
  <si>
    <t>ZEN</t>
  </si>
  <si>
    <t>Zenag Airport</t>
  </si>
  <si>
    <t>Zenag</t>
  </si>
  <si>
    <t>AYZA</t>
  </si>
  <si>
    <t>146.61625, -6.9522222222200005</t>
  </si>
  <si>
    <t>ZGBH</t>
  </si>
  <si>
    <t>Beihai Airport</t>
  </si>
  <si>
    <t>Beihai</t>
  </si>
  <si>
    <t>BHY</t>
  </si>
  <si>
    <t>109.293999, 21.5394</t>
  </si>
  <si>
    <t>ZGCD</t>
  </si>
  <si>
    <t>Changde Airport</t>
  </si>
  <si>
    <t>Changde</t>
  </si>
  <si>
    <t>CGD</t>
  </si>
  <si>
    <t>111.63999939, 28.9188995361</t>
  </si>
  <si>
    <t>ZGCJ</t>
  </si>
  <si>
    <t>Zhijiang Airport</t>
  </si>
  <si>
    <t>Huaihua</t>
  </si>
  <si>
    <t>HJJ</t>
  </si>
  <si>
    <t>109.7, 27.4411111111</t>
  </si>
  <si>
    <t>ZGDY</t>
  </si>
  <si>
    <t>Dayong Airport</t>
  </si>
  <si>
    <t>Dayong</t>
  </si>
  <si>
    <t>DYG</t>
  </si>
  <si>
    <t>110.443001, 29.1028</t>
  </si>
  <si>
    <t>ZGGG</t>
  </si>
  <si>
    <t>Guangzhou Baiyun International Airport</t>
  </si>
  <si>
    <t>113.29900360107422, 23.39240074157715</t>
  </si>
  <si>
    <t>ZGHA</t>
  </si>
  <si>
    <t>Changsha Huanghua International Airport</t>
  </si>
  <si>
    <t>113.220001221, 28.189199447599997</t>
  </si>
  <si>
    <t>ZGHC</t>
  </si>
  <si>
    <t>Hechi Jinchengjiang Airport</t>
  </si>
  <si>
    <t>Hechi</t>
  </si>
  <si>
    <t>107.6997, 24.805</t>
  </si>
  <si>
    <t>ZGHU</t>
  </si>
  <si>
    <t>Huayuan Airport</t>
  </si>
  <si>
    <t>Shihezi</t>
  </si>
  <si>
    <t>ZWHZ</t>
  </si>
  <si>
    <t>SHF</t>
  </si>
  <si>
    <t>85.8905, 44.2421</t>
  </si>
  <si>
    <t>ZGHY</t>
  </si>
  <si>
    <t>Hengyang Nanyue Airport</t>
  </si>
  <si>
    <t>Hengyang</t>
  </si>
  <si>
    <t>112.627998, 26.9053</t>
  </si>
  <si>
    <t>ZGKL</t>
  </si>
  <si>
    <t>Guilin Liangjiang International Airport</t>
  </si>
  <si>
    <t>Guilin City</t>
  </si>
  <si>
    <t>KWL</t>
  </si>
  <si>
    <t>110.03900146484375, 25.21809959411621</t>
  </si>
  <si>
    <t>ZGLG</t>
  </si>
  <si>
    <t>Lingling Airport</t>
  </si>
  <si>
    <t>Yongzhou</t>
  </si>
  <si>
    <t>111.610043, 26.338661</t>
  </si>
  <si>
    <t>ZGMX</t>
  </si>
  <si>
    <t>Meixian Airport</t>
  </si>
  <si>
    <t>Meixian</t>
  </si>
  <si>
    <t>MXZ</t>
  </si>
  <si>
    <t>116.13300323486328, 24.350000381469727</t>
  </si>
  <si>
    <t>ZGNN</t>
  </si>
  <si>
    <t>Nanning Wuxu Airport</t>
  </si>
  <si>
    <t>Nanning</t>
  </si>
  <si>
    <t>NNG</t>
  </si>
  <si>
    <t>108.1719970703125, 22.608299255371094</t>
  </si>
  <si>
    <t>ZGOW</t>
  </si>
  <si>
    <t>Jieyang Chaoshan International Airport</t>
  </si>
  <si>
    <t>SWA</t>
  </si>
  <si>
    <t>116.5033, 23.552</t>
  </si>
  <si>
    <t>ZGSD</t>
  </si>
  <si>
    <t>Zhuhai Jinwan Airport</t>
  </si>
  <si>
    <t>Zhuhai</t>
  </si>
  <si>
    <t>ZUH</t>
  </si>
  <si>
    <t>113.375999, 22.006399</t>
  </si>
  <si>
    <t>ZGSY</t>
  </si>
  <si>
    <t>Shaoyang Wugang Airport</t>
  </si>
  <si>
    <t>Shaoyang</t>
  </si>
  <si>
    <t>WGN</t>
  </si>
  <si>
    <t>110.642, 26.802</t>
  </si>
  <si>
    <t>ZGSZ</t>
  </si>
  <si>
    <t>Shenzhen Bao'an International Airport</t>
  </si>
  <si>
    <t>Shenzhen</t>
  </si>
  <si>
    <t>SZX</t>
  </si>
  <si>
    <t>113.81099700927734, 22.639299392700195</t>
  </si>
  <si>
    <t>ZGWZ</t>
  </si>
  <si>
    <t>Wuzhou Changzhoudao Airport</t>
  </si>
  <si>
    <t>Wuzhou</t>
  </si>
  <si>
    <t>WUZ</t>
  </si>
  <si>
    <t>111.248001, 23.456699</t>
  </si>
  <si>
    <t>ZGXN</t>
  </si>
  <si>
    <t>Xingning Airport</t>
  </si>
  <si>
    <t>Xingning</t>
  </si>
  <si>
    <t>XIN</t>
  </si>
  <si>
    <t>115.758003, 24.1492</t>
  </si>
  <si>
    <t>ZGZH</t>
  </si>
  <si>
    <t>Liuzhou Bailian Airport</t>
  </si>
  <si>
    <t>Liuzhou</t>
  </si>
  <si>
    <t>LZH</t>
  </si>
  <si>
    <t>109.390999, 24.2075</t>
  </si>
  <si>
    <t>ZGZJ</t>
  </si>
  <si>
    <t>Zhanjiang Airport</t>
  </si>
  <si>
    <t>Zhanjiang</t>
  </si>
  <si>
    <t>ZHA</t>
  </si>
  <si>
    <t>110.358002, 21.214399</t>
  </si>
  <si>
    <t>ZHAY</t>
  </si>
  <si>
    <t>Anyang Airport</t>
  </si>
  <si>
    <t>AYN</t>
  </si>
  <si>
    <t>114.344002, 36.1339</t>
  </si>
  <si>
    <t>ZHCC</t>
  </si>
  <si>
    <t>Zhengzhou Xinzheng International Airport</t>
  </si>
  <si>
    <t>CGO</t>
  </si>
  <si>
    <t>113.841003418, 34.519699096699995</t>
  </si>
  <si>
    <t>ZHES</t>
  </si>
  <si>
    <t>Enshi Airport</t>
  </si>
  <si>
    <t>Enshi</t>
  </si>
  <si>
    <t>ENH</t>
  </si>
  <si>
    <t>109.48500061, 30.3202991486</t>
  </si>
  <si>
    <t>ZHGH</t>
  </si>
  <si>
    <t>Guangzhou MR Air Base</t>
  </si>
  <si>
    <t>Guanghua</t>
  </si>
  <si>
    <t>LHK</t>
  </si>
  <si>
    <t>111.69499969482422, 32.389400482177734</t>
  </si>
  <si>
    <t>ZHHH</t>
  </si>
  <si>
    <t>Wuhan Tianhe International Airport</t>
  </si>
  <si>
    <t>WUH</t>
  </si>
  <si>
    <t>114.208, 30.7838</t>
  </si>
  <si>
    <t>ZHLY</t>
  </si>
  <si>
    <t>Luoyang Airport</t>
  </si>
  <si>
    <t>Luoyang</t>
  </si>
  <si>
    <t>LYA</t>
  </si>
  <si>
    <t>112.388000488, 34.741100311299995</t>
  </si>
  <si>
    <t>ZHNY</t>
  </si>
  <si>
    <t>Nanyang Jiangying Airport</t>
  </si>
  <si>
    <t>Nanyang</t>
  </si>
  <si>
    <t>NNY</t>
  </si>
  <si>
    <t>112.614998, 32.980801</t>
  </si>
  <si>
    <t>ZHSN</t>
  </si>
  <si>
    <t>Shennongjia Hongping Airport</t>
  </si>
  <si>
    <t>Shennongjia</t>
  </si>
  <si>
    <t>110.34, 31.626</t>
  </si>
  <si>
    <t>ZHSS</t>
  </si>
  <si>
    <t>Shashi Airport</t>
  </si>
  <si>
    <t>Shashi</t>
  </si>
  <si>
    <t>SHS</t>
  </si>
  <si>
    <t>112.279861, 30.324289</t>
  </si>
  <si>
    <t>ZHSY</t>
  </si>
  <si>
    <t>Shiyan Wudangshan Airport</t>
  </si>
  <si>
    <t>Shiyan</t>
  </si>
  <si>
    <t>WDS</t>
  </si>
  <si>
    <t>110.907778, 32.591667</t>
  </si>
  <si>
    <t>ZHXF</t>
  </si>
  <si>
    <t>Xiangyang Liuji Airport</t>
  </si>
  <si>
    <t>Xiangfan</t>
  </si>
  <si>
    <t>XFN</t>
  </si>
  <si>
    <t>112.291, 32.1506</t>
  </si>
  <si>
    <t>ZHYC</t>
  </si>
  <si>
    <t>Yichang Sanxia Airport</t>
  </si>
  <si>
    <t>YIH</t>
  </si>
  <si>
    <t>111.479988, 30.55655</t>
  </si>
  <si>
    <t>ZIZ</t>
  </si>
  <si>
    <t>Zamzama Heliport</t>
  </si>
  <si>
    <t>Zamzama Gas Field</t>
  </si>
  <si>
    <t>67.66725, 26.710944444400003</t>
  </si>
  <si>
    <t>ZJHK</t>
  </si>
  <si>
    <t>Haikou Meilan International Airport</t>
  </si>
  <si>
    <t>Haikou</t>
  </si>
  <si>
    <t>HAK</t>
  </si>
  <si>
    <t>110.45899963378906, 19.934900283813477</t>
  </si>
  <si>
    <t>ZJQH</t>
  </si>
  <si>
    <t>Qionghai Bo'ao Airport</t>
  </si>
  <si>
    <t>Qionghai</t>
  </si>
  <si>
    <t>110.454775, 19.13824</t>
  </si>
  <si>
    <t>ZJSY</t>
  </si>
  <si>
    <t>Sanya Phoenix International Airport</t>
  </si>
  <si>
    <t>Sanya</t>
  </si>
  <si>
    <t>SYX</t>
  </si>
  <si>
    <t>109.41200256347656, 18.302900314331055</t>
  </si>
  <si>
    <t>ZKPY</t>
  </si>
  <si>
    <t>Pyongyang Sunan International Airport</t>
  </si>
  <si>
    <t>FNJ</t>
  </si>
  <si>
    <t>125.669998, 39.224098</t>
  </si>
  <si>
    <t>ZKSD</t>
  </si>
  <si>
    <t>Sondok Airport</t>
  </si>
  <si>
    <t>DSO</t>
  </si>
  <si>
    <t>127.473999, 39.745201</t>
  </si>
  <si>
    <t>ZKWS</t>
  </si>
  <si>
    <t>Wonsan Kalma International Airport</t>
  </si>
  <si>
    <t>127.486, 39.166801</t>
  </si>
  <si>
    <t>ZLAK</t>
  </si>
  <si>
    <t>Ankang Wulipu Airport</t>
  </si>
  <si>
    <t>Ankang</t>
  </si>
  <si>
    <t>108.931, 32.708099</t>
  </si>
  <si>
    <t>ZLDH</t>
  </si>
  <si>
    <t>Dunhuang Airport</t>
  </si>
  <si>
    <t>Dunhuang</t>
  </si>
  <si>
    <t>DNH</t>
  </si>
  <si>
    <t>94.80919647216797, 40.16109848022461</t>
  </si>
  <si>
    <t>ZLDL</t>
  </si>
  <si>
    <t>Delingha Airport</t>
  </si>
  <si>
    <t>Delingha</t>
  </si>
  <si>
    <t>97.268658, 37.125286</t>
  </si>
  <si>
    <t>ZLG</t>
  </si>
  <si>
    <t>-17.074167, 20.836389</t>
  </si>
  <si>
    <t>ZLGM</t>
  </si>
  <si>
    <t>Golmud Airport</t>
  </si>
  <si>
    <t>Golmud</t>
  </si>
  <si>
    <t>GOQ</t>
  </si>
  <si>
    <t>94.786102, 36.4006</t>
  </si>
  <si>
    <t>ZLGY</t>
  </si>
  <si>
    <t>Guyuan Liupanshan Airport</t>
  </si>
  <si>
    <t>Guyuan</t>
  </si>
  <si>
    <t>GYU</t>
  </si>
  <si>
    <t>106.216944444, 36.0788888889</t>
  </si>
  <si>
    <t>ZLHX</t>
  </si>
  <si>
    <t>Huatugou Airport</t>
  </si>
  <si>
    <t>Mengnai</t>
  </si>
  <si>
    <t>90.841495, 38.201984</t>
  </si>
  <si>
    <t>ZLHZ</t>
  </si>
  <si>
    <t>Hanzhong Chenggu Airport</t>
  </si>
  <si>
    <t>HZG</t>
  </si>
  <si>
    <t>107.206014, 33.134136</t>
  </si>
  <si>
    <t>Yinchuan/Xincheng Air Base</t>
  </si>
  <si>
    <t>106.009003, 38.481899</t>
  </si>
  <si>
    <t>ZLJN</t>
  </si>
  <si>
    <t>Jining Qufu Airport</t>
  </si>
  <si>
    <t>Jining</t>
  </si>
  <si>
    <t>ZSJG</t>
  </si>
  <si>
    <t>JNG</t>
  </si>
  <si>
    <t>116.346667, 35.292778</t>
  </si>
  <si>
    <t>ZLJQ</t>
  </si>
  <si>
    <t>Jiayuguan Airport</t>
  </si>
  <si>
    <t>Jiayuguan</t>
  </si>
  <si>
    <t>JGN</t>
  </si>
  <si>
    <t>98.3414, 39.856899</t>
  </si>
  <si>
    <t>ZLLL</t>
  </si>
  <si>
    <t>Lanzhou Zhongchuan Airport</t>
  </si>
  <si>
    <t>103.620002747, 36.5152015686</t>
  </si>
  <si>
    <t>ZLLN</t>
  </si>
  <si>
    <t>Longnan Chengzhou Airport</t>
  </si>
  <si>
    <t>Longnan</t>
  </si>
  <si>
    <t>105.797, 33.788</t>
  </si>
  <si>
    <t>ZLQY</t>
  </si>
  <si>
    <t>Qingyang Airport</t>
  </si>
  <si>
    <t>Qingyang</t>
  </si>
  <si>
    <t>IQN</t>
  </si>
  <si>
    <t>107.602997, 35.799702</t>
  </si>
  <si>
    <t>ZLSN</t>
  </si>
  <si>
    <t>Xi'an Xiguan Airport</t>
  </si>
  <si>
    <t>Xi'an</t>
  </si>
  <si>
    <t>SIA</t>
  </si>
  <si>
    <t>109.120003, 34.376701</t>
  </si>
  <si>
    <t>ZLXH</t>
  </si>
  <si>
    <t>Gannan Xiahe Airport</t>
  </si>
  <si>
    <t>Xiahe</t>
  </si>
  <si>
    <t>GXH</t>
  </si>
  <si>
    <t>102.6447, 34.8105</t>
  </si>
  <si>
    <t>ZLXN</t>
  </si>
  <si>
    <t>Xining Caojiabu Airport</t>
  </si>
  <si>
    <t>Xining</t>
  </si>
  <si>
    <t>XNN</t>
  </si>
  <si>
    <t>102.042999, 36.5275</t>
  </si>
  <si>
    <t>ZLXY</t>
  </si>
  <si>
    <t>Xi'an Xianyang International Airport</t>
  </si>
  <si>
    <t>XIY</t>
  </si>
  <si>
    <t>108.751999, 34.447102</t>
  </si>
  <si>
    <t>ZLYA</t>
  </si>
  <si>
    <t>Yan'an Ershilipu Airport</t>
  </si>
  <si>
    <t>Yan'an</t>
  </si>
  <si>
    <t>ENY</t>
  </si>
  <si>
    <t>109.554001, 36.636902</t>
  </si>
  <si>
    <t>ZLYL</t>
  </si>
  <si>
    <t>Yulin Yuyang Airport</t>
  </si>
  <si>
    <t>Yulin</t>
  </si>
  <si>
    <t>UYN</t>
  </si>
  <si>
    <t>109.590927, 38.35971</t>
  </si>
  <si>
    <t>ZLZW</t>
  </si>
  <si>
    <t>Zhongwei Shapotou Airport</t>
  </si>
  <si>
    <t>Zhongwei</t>
  </si>
  <si>
    <t>ZHY</t>
  </si>
  <si>
    <t>105.154454, 37.573125</t>
  </si>
  <si>
    <t>ZMAH</t>
  </si>
  <si>
    <t>Arvaikheer Airport</t>
  </si>
  <si>
    <t>MN-055</t>
  </si>
  <si>
    <t>Arvaikheer</t>
  </si>
  <si>
    <t>102.802001953125, 46.250301361083984</t>
  </si>
  <si>
    <t>ZMAT</t>
  </si>
  <si>
    <t>Altai Airport</t>
  </si>
  <si>
    <t>MN-065</t>
  </si>
  <si>
    <t>Altai</t>
  </si>
  <si>
    <t>LTI</t>
  </si>
  <si>
    <t>96.22109985351562, 46.376399993896484</t>
  </si>
  <si>
    <t>MN-039</t>
  </si>
  <si>
    <t>ZMBH</t>
  </si>
  <si>
    <t>Bayankhongor Airport</t>
  </si>
  <si>
    <t>MN-069</t>
  </si>
  <si>
    <t>Bayankhongor</t>
  </si>
  <si>
    <t>BYN</t>
  </si>
  <si>
    <t>100.7040023803711, 46.163299560546875</t>
  </si>
  <si>
    <t>ZMBN</t>
  </si>
  <si>
    <t>Bulgan Airport</t>
  </si>
  <si>
    <t>MN-067</t>
  </si>
  <si>
    <t>Bulgan</t>
  </si>
  <si>
    <t>103.47599792480469, 48.85499954223633</t>
  </si>
  <si>
    <t>ZMBR</t>
  </si>
  <si>
    <t>Bulagtai Resort Airport</t>
  </si>
  <si>
    <t>MN-053</t>
  </si>
  <si>
    <t>Umnugobitour</t>
  </si>
  <si>
    <t>UGT</t>
  </si>
  <si>
    <t>104.114985466, 43.749304182</t>
  </si>
  <si>
    <t>ZMBS</t>
  </si>
  <si>
    <t>Bulgan Sum Airport</t>
  </si>
  <si>
    <t>MN-043</t>
  </si>
  <si>
    <t>91.584198, 46.100601</t>
  </si>
  <si>
    <t>ZMBU</t>
  </si>
  <si>
    <t>Baruun Urt Airport</t>
  </si>
  <si>
    <t>MN-051</t>
  </si>
  <si>
    <t>UUN</t>
  </si>
  <si>
    <t>113.28500366210938, 46.660301208496094</t>
  </si>
  <si>
    <t>ZMCD</t>
  </si>
  <si>
    <t>Choibalsan Airport</t>
  </si>
  <si>
    <t>114.64600372314453, 48.13570022583008</t>
  </si>
  <si>
    <t>ZMCK</t>
  </si>
  <si>
    <t>Ulaanbaatar International Airport</t>
  </si>
  <si>
    <t>MN-047</t>
  </si>
  <si>
    <t>Ulaanbaatar</t>
  </si>
  <si>
    <t>UBN</t>
  </si>
  <si>
    <t>106.819833, 47.646916</t>
  </si>
  <si>
    <t>ZMD</t>
  </si>
  <si>
    <t>Sena Madureira Airport</t>
  </si>
  <si>
    <t>-68.6108, -9.116</t>
  </si>
  <si>
    <t>ZMDN</t>
  </si>
  <si>
    <t>Donoi Airport</t>
  </si>
  <si>
    <t>ULZ</t>
  </si>
  <si>
    <t>96.5258, 47.7093</t>
  </si>
  <si>
    <t>ZMDZ</t>
  </si>
  <si>
    <t>Dalanzadgad Airport</t>
  </si>
  <si>
    <t>Dalanzadgad</t>
  </si>
  <si>
    <t>104.43000030517578, 43.59170150756836</t>
  </si>
  <si>
    <t>ZMHH</t>
  </si>
  <si>
    <t>Kharkhorin Airport</t>
  </si>
  <si>
    <t>KHR</t>
  </si>
  <si>
    <t>102.826111, 47.246667</t>
  </si>
  <si>
    <t>ZMHU</t>
  </si>
  <si>
    <t>Khujirt Airport</t>
  </si>
  <si>
    <t>Khujirt</t>
  </si>
  <si>
    <t>HJT</t>
  </si>
  <si>
    <t>102.773002625, 46.9258003235</t>
  </si>
  <si>
    <t>ZMKD</t>
  </si>
  <si>
    <t>Khovd Airport</t>
  </si>
  <si>
    <t>Khovd</t>
  </si>
  <si>
    <t>91.6281967163086, 47.9541015625</t>
  </si>
  <si>
    <t>ZMMN</t>
  </si>
  <si>
    <t>MXV</t>
  </si>
  <si>
    <t>100.0989990234375, 49.663299560546875</t>
  </si>
  <si>
    <t>ZMTG</t>
  </si>
  <si>
    <t>Tselserleg Airport</t>
  </si>
  <si>
    <t>MN-073</t>
  </si>
  <si>
    <t>Tselserleg</t>
  </si>
  <si>
    <t>TSZ</t>
  </si>
  <si>
    <t>101.47755, 47.46544</t>
  </si>
  <si>
    <t>ZMTL</t>
  </si>
  <si>
    <t>Tosontsengel Airport</t>
  </si>
  <si>
    <t>Tosontsengel</t>
  </si>
  <si>
    <t>TNZ</t>
  </si>
  <si>
    <t>98.2941, 48.73887</t>
  </si>
  <si>
    <t>ZMUB</t>
  </si>
  <si>
    <t>Buyant-Ukhaa International Airport</t>
  </si>
  <si>
    <t>MN-1</t>
  </si>
  <si>
    <t>Ulan Bator</t>
  </si>
  <si>
    <t>ULN</t>
  </si>
  <si>
    <t>106.766998, 47.843102</t>
  </si>
  <si>
    <t>ZMUG</t>
  </si>
  <si>
    <t>Ulaangom Airport</t>
  </si>
  <si>
    <t>MN-046</t>
  </si>
  <si>
    <t>Ulaangom</t>
  </si>
  <si>
    <t>ULO</t>
  </si>
  <si>
    <t>91.938273, 50.066588</t>
  </si>
  <si>
    <t>ZMUL</t>
  </si>
  <si>
    <t>Ulgii Mongolei Airport</t>
  </si>
  <si>
    <t>MN-071</t>
  </si>
  <si>
    <t>ULG</t>
  </si>
  <si>
    <t>89.9225006104, 48.9933013916</t>
  </si>
  <si>
    <t>ZNC</t>
  </si>
  <si>
    <t>Nyac Airport</t>
  </si>
  <si>
    <t>Nyac</t>
  </si>
  <si>
    <t>-159.994003296, 60.9807014465</t>
  </si>
  <si>
    <t>ZNU</t>
  </si>
  <si>
    <t>Namu Water Aerodrome</t>
  </si>
  <si>
    <t>Namu</t>
  </si>
  <si>
    <t>-127.869357, 51.862825</t>
  </si>
  <si>
    <t>ZPCW</t>
  </si>
  <si>
    <t>Cangyuan Washan Airport</t>
  </si>
  <si>
    <t>Cangyuan Va Autonomous County</t>
  </si>
  <si>
    <t>CWJ</t>
  </si>
  <si>
    <t>99.373611, 23.273889</t>
  </si>
  <si>
    <t>ZPDL</t>
  </si>
  <si>
    <t>Dali Airport</t>
  </si>
  <si>
    <t>Xiaguan</t>
  </si>
  <si>
    <t>DLU</t>
  </si>
  <si>
    <t>100.319, 25.649401</t>
  </si>
  <si>
    <t>ZPDQ</t>
  </si>
  <si>
    <t>Diqing Airport</t>
  </si>
  <si>
    <t>Shangri-La</t>
  </si>
  <si>
    <t>DIG</t>
  </si>
  <si>
    <t>99.6772, 27.7936</t>
  </si>
  <si>
    <t>ZPJH</t>
  </si>
  <si>
    <t>Xishuangbanna Gasa Airport</t>
  </si>
  <si>
    <t>Jinghong</t>
  </si>
  <si>
    <t>JHG</t>
  </si>
  <si>
    <t>100.76000213623047, 21.973899841308594</t>
  </si>
  <si>
    <t>ZPJM</t>
  </si>
  <si>
    <t>Lancang Jingmai Airport</t>
  </si>
  <si>
    <t>Lancang Lahu Autonomous County</t>
  </si>
  <si>
    <t>JMJ</t>
  </si>
  <si>
    <t>99.786389, 22.415833</t>
  </si>
  <si>
    <t>ZPLJ</t>
  </si>
  <si>
    <t>Lijiang</t>
  </si>
  <si>
    <t>LJG</t>
  </si>
  <si>
    <t>100.246002197, 26.6800003052</t>
  </si>
  <si>
    <t>ZPLX</t>
  </si>
  <si>
    <t>Mangshi Airport</t>
  </si>
  <si>
    <t>Luxi</t>
  </si>
  <si>
    <t>ZPMS</t>
  </si>
  <si>
    <t>98.5317, 24.4011</t>
  </si>
  <si>
    <t>ZPPP</t>
  </si>
  <si>
    <t>Kunming Changshui International Airport</t>
  </si>
  <si>
    <t>KMG</t>
  </si>
  <si>
    <t>102.9291667, 25.1019444</t>
  </si>
  <si>
    <t>ZPSM</t>
  </si>
  <si>
    <t>Pu'er Simao Airport</t>
  </si>
  <si>
    <t>Pu'er</t>
  </si>
  <si>
    <t>100.959, 22.793301</t>
  </si>
  <si>
    <t>ZPWS</t>
  </si>
  <si>
    <t>Wenshan Puzhehei Airport</t>
  </si>
  <si>
    <t>Wenshan</t>
  </si>
  <si>
    <t>WNH</t>
  </si>
  <si>
    <t>104.3255, 23.5583</t>
  </si>
  <si>
    <t>ZPZT</t>
  </si>
  <si>
    <t>Zhaotong Airport</t>
  </si>
  <si>
    <t>Zhaotong</t>
  </si>
  <si>
    <t>103.75499725341797, 27.325599670410156</t>
  </si>
  <si>
    <t>ZSAM</t>
  </si>
  <si>
    <t>Xiamen Gaoqi International Airport</t>
  </si>
  <si>
    <t>Xiamen</t>
  </si>
  <si>
    <t>XMN</t>
  </si>
  <si>
    <t>118.12799835205078, 24.54400062561035</t>
  </si>
  <si>
    <t>ZSAQ</t>
  </si>
  <si>
    <t>Anqing Tianzhushan Airport</t>
  </si>
  <si>
    <t>Anqing</t>
  </si>
  <si>
    <t>AQG</t>
  </si>
  <si>
    <t>117.050003, 30.582199</t>
  </si>
  <si>
    <t>ZSBB</t>
  </si>
  <si>
    <t>Bengbu Airport</t>
  </si>
  <si>
    <t>Bengbu</t>
  </si>
  <si>
    <t>BFU</t>
  </si>
  <si>
    <t>117.320244444, 32.8477333333</t>
  </si>
  <si>
    <t>ZSCG</t>
  </si>
  <si>
    <t>Changzhou Benniu Airport</t>
  </si>
  <si>
    <t>Changzhou</t>
  </si>
  <si>
    <t>CZX</t>
  </si>
  <si>
    <t>119.778999, 31.919701</t>
  </si>
  <si>
    <t>ZSCN</t>
  </si>
  <si>
    <t>Nanchang Changbei International Airport</t>
  </si>
  <si>
    <t>KHN</t>
  </si>
  <si>
    <t>115.9000015258789, 28.864999771118164</t>
  </si>
  <si>
    <t>ZSFY</t>
  </si>
  <si>
    <t>Fuyang Xiguan Airport</t>
  </si>
  <si>
    <t>Fuyang</t>
  </si>
  <si>
    <t>115.734364, 32.882157</t>
  </si>
  <si>
    <t>ZSFZ</t>
  </si>
  <si>
    <t>Fuzhou Changle International Airport</t>
  </si>
  <si>
    <t>FOC</t>
  </si>
  <si>
    <t>119.66300201416016, 25.935100555419922</t>
  </si>
  <si>
    <t>ZSGZ</t>
  </si>
  <si>
    <t>Ganzhou Airport</t>
  </si>
  <si>
    <t>Ganzhou</t>
  </si>
  <si>
    <t>KOW</t>
  </si>
  <si>
    <t>114.778889, 25.853333</t>
  </si>
  <si>
    <t>ZSHC</t>
  </si>
  <si>
    <t>Hangzhou Xiaoshan International Airport</t>
  </si>
  <si>
    <t>120.43399810791016, 30.22949981689453</t>
  </si>
  <si>
    <t>ZSJD</t>
  </si>
  <si>
    <t>Jingdezhen Airport</t>
  </si>
  <si>
    <t>Jingdezhen</t>
  </si>
  <si>
    <t>JDZ</t>
  </si>
  <si>
    <t>117.176002502, 29.3386001587</t>
  </si>
  <si>
    <t>ZSJJ</t>
  </si>
  <si>
    <t>Jiujiang Lushan Airport</t>
  </si>
  <si>
    <t>Jiujiang</t>
  </si>
  <si>
    <t>JIU</t>
  </si>
  <si>
    <t>115.801111, 29.476944</t>
  </si>
  <si>
    <t>ZSJN</t>
  </si>
  <si>
    <t>Yaoqiang Airport</t>
  </si>
  <si>
    <t>Jinan</t>
  </si>
  <si>
    <t>TNA</t>
  </si>
  <si>
    <t>117.21600341796875, 36.857200622558594</t>
  </si>
  <si>
    <t>ZSJU</t>
  </si>
  <si>
    <t>Quzhou Airport</t>
  </si>
  <si>
    <t>Quzhou</t>
  </si>
  <si>
    <t>JUZ</t>
  </si>
  <si>
    <t>118.899002, 28.965799</t>
  </si>
  <si>
    <t>ZSLD</t>
  </si>
  <si>
    <t>Longyan Guanzhishan Airport</t>
  </si>
  <si>
    <t>Longyan</t>
  </si>
  <si>
    <t>116.747001648, 25.6746997833</t>
  </si>
  <si>
    <t>ZSLG</t>
  </si>
  <si>
    <t>Lianyungang Airport</t>
  </si>
  <si>
    <t>Lianyungang</t>
  </si>
  <si>
    <t>LYG</t>
  </si>
  <si>
    <t>118.873611, 34.571667</t>
  </si>
  <si>
    <t>ZSLQ</t>
  </si>
  <si>
    <t>Huangyan Luqiao Airport</t>
  </si>
  <si>
    <t>Huangyan</t>
  </si>
  <si>
    <t>HYN</t>
  </si>
  <si>
    <t>121.42900085449219, 28.56220054626465</t>
  </si>
  <si>
    <t>ZSLY</t>
  </si>
  <si>
    <t>Shubuling Airport</t>
  </si>
  <si>
    <t>Linyi</t>
  </si>
  <si>
    <t>LYI</t>
  </si>
  <si>
    <t>118.41200256347656, 35.04610061645508</t>
  </si>
  <si>
    <t>ZSNB</t>
  </si>
  <si>
    <t>Ningbo Lishe International Airport</t>
  </si>
  <si>
    <t>Ningbo</t>
  </si>
  <si>
    <t>NGB</t>
  </si>
  <si>
    <t>121.46199798583984, 29.82670021057129</t>
  </si>
  <si>
    <t>ZSNJ</t>
  </si>
  <si>
    <t>Nanjing Lukou Airport</t>
  </si>
  <si>
    <t>NKG</t>
  </si>
  <si>
    <t>118.86199951171875, 31.742000579833984</t>
  </si>
  <si>
    <t>ZSOF</t>
  </si>
  <si>
    <t>Hefei Luogang International Airport</t>
  </si>
  <si>
    <t>Hefei</t>
  </si>
  <si>
    <t>117.2979965209961, 31.780000686645508</t>
  </si>
  <si>
    <t>ZSPD</t>
  </si>
  <si>
    <t>Shanghai Pudong International Airport</t>
  </si>
  <si>
    <t>121.80500030517578, 31.143400192260742</t>
  </si>
  <si>
    <t>ZSQD</t>
  </si>
  <si>
    <t>Liuting Airport</t>
  </si>
  <si>
    <t>Qingdao</t>
  </si>
  <si>
    <t>TAO</t>
  </si>
  <si>
    <t>120.374000549, 36.2661018372</t>
  </si>
  <si>
    <t>ZSQZ</t>
  </si>
  <si>
    <t>Quanzhou Jinjiang International Airport</t>
  </si>
  <si>
    <t>Quanzhou</t>
  </si>
  <si>
    <t>JJN</t>
  </si>
  <si>
    <t>118.589996, 24.7964</t>
  </si>
  <si>
    <t>ZSRG</t>
  </si>
  <si>
    <t>Rugao Air Base</t>
  </si>
  <si>
    <t>Rugao</t>
  </si>
  <si>
    <t>120.50165557861328, 32.25788497924805</t>
  </si>
  <si>
    <t>ZSRZ</t>
  </si>
  <si>
    <t>Rizhao Shanzihe Airport</t>
  </si>
  <si>
    <t>Rizhao</t>
  </si>
  <si>
    <t>RIZ</t>
  </si>
  <si>
    <t>119.324403, 35.405033</t>
  </si>
  <si>
    <t>ZSSS</t>
  </si>
  <si>
    <t>Shanghai Hongqiao International Airport</t>
  </si>
  <si>
    <t>SHA</t>
  </si>
  <si>
    <t>121.33599853515625, 31.197900772094727</t>
  </si>
  <si>
    <t>ZSSZ</t>
  </si>
  <si>
    <t>Suzhou Guangfu Airport</t>
  </si>
  <si>
    <t>Suzhou</t>
  </si>
  <si>
    <t>SZV</t>
  </si>
  <si>
    <t>120.401001, 31.2631</t>
  </si>
  <si>
    <t>ZSTX</t>
  </si>
  <si>
    <t>Tunxi International Airport</t>
  </si>
  <si>
    <t>Huangshan</t>
  </si>
  <si>
    <t>TXN</t>
  </si>
  <si>
    <t>118.25599670410156, 29.733299255371094</t>
  </si>
  <si>
    <t>ZSWF</t>
  </si>
  <si>
    <t>Weifang Airport</t>
  </si>
  <si>
    <t>Weifang</t>
  </si>
  <si>
    <t>WEF</t>
  </si>
  <si>
    <t>119.119003, 36.646702</t>
  </si>
  <si>
    <t>ZSWH</t>
  </si>
  <si>
    <t>Weihai Airport</t>
  </si>
  <si>
    <t>Weihai</t>
  </si>
  <si>
    <t>WEH</t>
  </si>
  <si>
    <t>122.22899627685547, 37.18709945678711</t>
  </si>
  <si>
    <t>ZSWU</t>
  </si>
  <si>
    <t>Wuhu Air Base</t>
  </si>
  <si>
    <t>Wuhu</t>
  </si>
  <si>
    <t>WHU</t>
  </si>
  <si>
    <t>118.408997, 31.3906</t>
  </si>
  <si>
    <t>ZSWX</t>
  </si>
  <si>
    <t>Sunan Shuofang International Airport</t>
  </si>
  <si>
    <t>Wuxi</t>
  </si>
  <si>
    <t>WUX</t>
  </si>
  <si>
    <t>120.429000854, 31.494400024399997</t>
  </si>
  <si>
    <t>ZSWY</t>
  </si>
  <si>
    <t>Nanping Wuyishan Airport</t>
  </si>
  <si>
    <t>Wuyishan</t>
  </si>
  <si>
    <t>WUS</t>
  </si>
  <si>
    <t>118.000999, 27.7019</t>
  </si>
  <si>
    <t>ZSWZ</t>
  </si>
  <si>
    <t>Wenzhou Longwan International Airport</t>
  </si>
  <si>
    <t>Wenzhou</t>
  </si>
  <si>
    <t>WNZ</t>
  </si>
  <si>
    <t>120.851997, 27.912201</t>
  </si>
  <si>
    <t>ZSXZ</t>
  </si>
  <si>
    <t>Xuzhou Guanyin Airport</t>
  </si>
  <si>
    <t>Xuzhou</t>
  </si>
  <si>
    <t>XUZ</t>
  </si>
  <si>
    <t>117.555278, 34.059056</t>
  </si>
  <si>
    <t>Yangzhou and Taizhou</t>
  </si>
  <si>
    <t>119.7198, 32.5634</t>
  </si>
  <si>
    <t>ZSYC</t>
  </si>
  <si>
    <t>Yichun Mingyueshan Airport</t>
  </si>
  <si>
    <t>Yichun</t>
  </si>
  <si>
    <t>YIC</t>
  </si>
  <si>
    <t>114.3062, 27.8025</t>
  </si>
  <si>
    <t>ZSYN</t>
  </si>
  <si>
    <t>Yancheng Airport</t>
  </si>
  <si>
    <t>Yancheng</t>
  </si>
  <si>
    <t>YNZ</t>
  </si>
  <si>
    <t>120.203056, 33.425833</t>
  </si>
  <si>
    <t>ZSYW</t>
  </si>
  <si>
    <t>Yiwu Airport</t>
  </si>
  <si>
    <t>Yiwu</t>
  </si>
  <si>
    <t>YIW</t>
  </si>
  <si>
    <t>120.031997681, 29.3446998596</t>
  </si>
  <si>
    <t>ZSZS</t>
  </si>
  <si>
    <t>Zhoushan Airport</t>
  </si>
  <si>
    <t>Zhoushan</t>
  </si>
  <si>
    <t>122.361999512, 29.9342002869</t>
  </si>
  <si>
    <t>ZUAL</t>
  </si>
  <si>
    <t>Ngari Gunsa Airport</t>
  </si>
  <si>
    <t>Shiquanhe</t>
  </si>
  <si>
    <t>NGQ</t>
  </si>
  <si>
    <t>80.0530555556, 32.1</t>
  </si>
  <si>
    <t>ZUAS</t>
  </si>
  <si>
    <t>Anshun Huangguoshu Airport</t>
  </si>
  <si>
    <t>Anshun</t>
  </si>
  <si>
    <t>105.873333333, 26.2605555556</t>
  </si>
  <si>
    <t>ZUBD</t>
  </si>
  <si>
    <t>Qamdo Bangda Airport</t>
  </si>
  <si>
    <t>Bangda</t>
  </si>
  <si>
    <t>BPX</t>
  </si>
  <si>
    <t>97.1082992553711, 30.553600311279297</t>
  </si>
  <si>
    <t>ZUBJ</t>
  </si>
  <si>
    <t>Bijie Feixiong Airport</t>
  </si>
  <si>
    <t>Bijie</t>
  </si>
  <si>
    <t>BFJ</t>
  </si>
  <si>
    <t>105.472097, 27.267066</t>
  </si>
  <si>
    <t>ZUCK</t>
  </si>
  <si>
    <t>Chongqing Jiangbei International Airport</t>
  </si>
  <si>
    <t>CKG</t>
  </si>
  <si>
    <t>106.64199829101562, 29.719200134277344</t>
  </si>
  <si>
    <t>ZUDC</t>
  </si>
  <si>
    <t>Daocheng Yading Airport</t>
  </si>
  <si>
    <t>Daocheng County</t>
  </si>
  <si>
    <t>100.053333, 29.323056</t>
  </si>
  <si>
    <t>ZUDX</t>
  </si>
  <si>
    <t>Dachuan Airport</t>
  </si>
  <si>
    <t>Dazhou</t>
  </si>
  <si>
    <t>DAX</t>
  </si>
  <si>
    <t>107.4295, 31.1302</t>
  </si>
  <si>
    <t>ZUGH</t>
  </si>
  <si>
    <t>Guanghan Airport</t>
  </si>
  <si>
    <t>Civil Aviation Flight University of China</t>
  </si>
  <si>
    <t>GHN</t>
  </si>
  <si>
    <t>104.3296, 30.9485</t>
  </si>
  <si>
    <t>ZUGU</t>
  </si>
  <si>
    <t>Guangyuan Airport</t>
  </si>
  <si>
    <t>Guangyuan</t>
  </si>
  <si>
    <t>GYS</t>
  </si>
  <si>
    <t>105.7020034790039, 32.3911018371582</t>
  </si>
  <si>
    <t>ZUGY</t>
  </si>
  <si>
    <t>Longdongbao Airport</t>
  </si>
  <si>
    <t>106.8010025024414, 26.53849983215332</t>
  </si>
  <si>
    <t>ZUJZ</t>
  </si>
  <si>
    <t>Jiuzhai Huanglong Airport</t>
  </si>
  <si>
    <t>Jiuzhaigou</t>
  </si>
  <si>
    <t>JZH</t>
  </si>
  <si>
    <t>103.682222222, 32.8533333333</t>
  </si>
  <si>
    <t>ZUKD</t>
  </si>
  <si>
    <t>Kangding Airport</t>
  </si>
  <si>
    <t>Kangding</t>
  </si>
  <si>
    <t>KGT</t>
  </si>
  <si>
    <t>101.73872, 30.142464</t>
  </si>
  <si>
    <t>ZUKJ</t>
  </si>
  <si>
    <t>Kaili Airport</t>
  </si>
  <si>
    <t>Huangping</t>
  </si>
  <si>
    <t>KJH</t>
  </si>
  <si>
    <t>107.988, 26.972</t>
  </si>
  <si>
    <t>ZULB</t>
  </si>
  <si>
    <t>Libo Airport</t>
  </si>
  <si>
    <t>Libo County</t>
  </si>
  <si>
    <t>LLB</t>
  </si>
  <si>
    <t>107.961667, 25.4525</t>
  </si>
  <si>
    <t>ZULP</t>
  </si>
  <si>
    <t>Liangping Airport</t>
  </si>
  <si>
    <t>Liangping</t>
  </si>
  <si>
    <t>LIA</t>
  </si>
  <si>
    <t>107.786003, 30.679399</t>
  </si>
  <si>
    <t>ZULS</t>
  </si>
  <si>
    <t>Lhasa Gonggar Airport</t>
  </si>
  <si>
    <t>Lhasa</t>
  </si>
  <si>
    <t>LXA</t>
  </si>
  <si>
    <t>90.91190338130001, 29.2978000641</t>
  </si>
  <si>
    <t>ZULZ</t>
  </si>
  <si>
    <t>Luzhou Airport</t>
  </si>
  <si>
    <t>Luzhou</t>
  </si>
  <si>
    <t>LZO</t>
  </si>
  <si>
    <t>105.39299774169922, 28.85219955444336</t>
  </si>
  <si>
    <t>ZUMH</t>
  </si>
  <si>
    <t>ZMUH</t>
  </si>
  <si>
    <t>UNR</t>
  </si>
  <si>
    <t>110.6092, 47.30486</t>
  </si>
  <si>
    <t>ZUMT</t>
  </si>
  <si>
    <t>Zunyi Maotai Airport</t>
  </si>
  <si>
    <t>Zunyi</t>
  </si>
  <si>
    <t>WMT</t>
  </si>
  <si>
    <t>106.33268, 27.81638</t>
  </si>
  <si>
    <t>ZUMY</t>
  </si>
  <si>
    <t>Mianyang Airport</t>
  </si>
  <si>
    <t>Mianyang</t>
  </si>
  <si>
    <t>MIG</t>
  </si>
  <si>
    <t>104.74099731445312, 31.4281005859375</t>
  </si>
  <si>
    <t>ZUNC</t>
  </si>
  <si>
    <t>Nanchong Gaoping Airport</t>
  </si>
  <si>
    <t>Nanchong</t>
  </si>
  <si>
    <t>106.1626, 30.79545</t>
  </si>
  <si>
    <t>ZUNP</t>
  </si>
  <si>
    <t>Liping Airport</t>
  </si>
  <si>
    <t>Liping</t>
  </si>
  <si>
    <t>HZH</t>
  </si>
  <si>
    <t>109.1499, 26.32217</t>
  </si>
  <si>
    <t>ZUNZ</t>
  </si>
  <si>
    <t>Nyingchi Airport</t>
  </si>
  <si>
    <t>Nyingchi</t>
  </si>
  <si>
    <t>LZY</t>
  </si>
  <si>
    <t>94.33529663085938, 29.303300857543945</t>
  </si>
  <si>
    <t>ZUPS</t>
  </si>
  <si>
    <t>Liupanshui Yuezhao Airport</t>
  </si>
  <si>
    <t>Liupanshui</t>
  </si>
  <si>
    <t>LPF</t>
  </si>
  <si>
    <t>104.979, 26.609417</t>
  </si>
  <si>
    <t>ZUTC</t>
  </si>
  <si>
    <t>Tengchong Tuofeng Airport</t>
  </si>
  <si>
    <t>Tengchong</t>
  </si>
  <si>
    <t>TCZ</t>
  </si>
  <si>
    <t>98.48583333330001, 24.9380555556</t>
  </si>
  <si>
    <t>ZUTR</t>
  </si>
  <si>
    <t>Tongren Fenghuang Airport</t>
  </si>
  <si>
    <t>TEN</t>
  </si>
  <si>
    <t>109.308889, 27.883333</t>
  </si>
  <si>
    <t>ZUUU</t>
  </si>
  <si>
    <t>Chengdu Shuangliu International Airport</t>
  </si>
  <si>
    <t>Chengdu</t>
  </si>
  <si>
    <t>CTU</t>
  </si>
  <si>
    <t>103.9469985961914, 30.578500747680664</t>
  </si>
  <si>
    <t>ZUWX</t>
  </si>
  <si>
    <t>Wanxian Airport</t>
  </si>
  <si>
    <t>Wanxian</t>
  </si>
  <si>
    <t>WXN</t>
  </si>
  <si>
    <t>108.433, 30.8017</t>
  </si>
  <si>
    <t>ZUXC</t>
  </si>
  <si>
    <t>Xichang Qingshan Airport</t>
  </si>
  <si>
    <t>Xichang</t>
  </si>
  <si>
    <t>102.18399810791016, 27.989099502563477</t>
  </si>
  <si>
    <t>ZUYB</t>
  </si>
  <si>
    <t>Yibin Caiba Airport</t>
  </si>
  <si>
    <t>Yibin</t>
  </si>
  <si>
    <t>YBP</t>
  </si>
  <si>
    <t>104.545, 28.8005555556</t>
  </si>
  <si>
    <t>ZUYI</t>
  </si>
  <si>
    <t>Xingyi Airport</t>
  </si>
  <si>
    <t>Xingyi</t>
  </si>
  <si>
    <t>ACX</t>
  </si>
  <si>
    <t>104.959444444, 25.0863888889</t>
  </si>
  <si>
    <t>ZUZY</t>
  </si>
  <si>
    <t>Zunyi Xinzhou Airport</t>
  </si>
  <si>
    <t>ZYI</t>
  </si>
  <si>
    <t>107.0007, 27.5895</t>
  </si>
  <si>
    <t>ZWAK</t>
  </si>
  <si>
    <t>AKU</t>
  </si>
  <si>
    <t>80.291702, 41.262501</t>
  </si>
  <si>
    <t>ZWAX</t>
  </si>
  <si>
    <t>Alashankou Bole (Bortala) airport</t>
  </si>
  <si>
    <t>Bole</t>
  </si>
  <si>
    <t>ZWBL</t>
  </si>
  <si>
    <t>BPL</t>
  </si>
  <si>
    <t>82.3, 44.895</t>
  </si>
  <si>
    <t>ZWCM</t>
  </si>
  <si>
    <t>Qiemo Yudu Airport</t>
  </si>
  <si>
    <t>Qiemo</t>
  </si>
  <si>
    <t>IQM</t>
  </si>
  <si>
    <t>85.465556, 38.233611</t>
  </si>
  <si>
    <t>ZWFY</t>
  </si>
  <si>
    <t>Fuyun Koktokay Airport</t>
  </si>
  <si>
    <t>Fuyun</t>
  </si>
  <si>
    <t>FYN</t>
  </si>
  <si>
    <t>89.512006, 46.804169</t>
  </si>
  <si>
    <t>ZWHM</t>
  </si>
  <si>
    <t>Hami Airport</t>
  </si>
  <si>
    <t>Hami</t>
  </si>
  <si>
    <t>93.669197, 42.8414</t>
  </si>
  <si>
    <t>ZWKC</t>
  </si>
  <si>
    <t>Kuqa Airport</t>
  </si>
  <si>
    <t>Kuqa</t>
  </si>
  <si>
    <t>KCA</t>
  </si>
  <si>
    <t>82.872917, 41.677856</t>
  </si>
  <si>
    <t>ZWKL</t>
  </si>
  <si>
    <t>Korla Airport</t>
  </si>
  <si>
    <t>Korla</t>
  </si>
  <si>
    <t>KRL</t>
  </si>
  <si>
    <t>86.12889862060547, 41.69779968261719</t>
  </si>
  <si>
    <t>ZWKM</t>
  </si>
  <si>
    <t>Karamay Airport</t>
  </si>
  <si>
    <t>Karamay</t>
  </si>
  <si>
    <t>KRY</t>
  </si>
  <si>
    <t>84.9527, 45.46655</t>
  </si>
  <si>
    <t>ZWKN</t>
  </si>
  <si>
    <t>Kanas Airport</t>
  </si>
  <si>
    <t>Burqin</t>
  </si>
  <si>
    <t>KJI</t>
  </si>
  <si>
    <t>86.9959, 48.2223</t>
  </si>
  <si>
    <t>ZWNL</t>
  </si>
  <si>
    <t>Xinyuan Nalati Airport</t>
  </si>
  <si>
    <t>Xinyuan County</t>
  </si>
  <si>
    <t>NLT</t>
  </si>
  <si>
    <t>83.3786, 43.4318</t>
  </si>
  <si>
    <t>ZWRQ</t>
  </si>
  <si>
    <t>Ruoqiang Loulan Airport</t>
  </si>
  <si>
    <t>Ruoqiang Town</t>
  </si>
  <si>
    <t>RQA</t>
  </si>
  <si>
    <t>88.008333, 38.974722</t>
  </si>
  <si>
    <t>ZWSC</t>
  </si>
  <si>
    <t>Yeerqiang Airport</t>
  </si>
  <si>
    <t>Shache</t>
  </si>
  <si>
    <t>QSZ</t>
  </si>
  <si>
    <t>77.075192, 38.281055</t>
  </si>
  <si>
    <t>ZWSH</t>
  </si>
  <si>
    <t>Kashgar Airport</t>
  </si>
  <si>
    <t>Kashgar</t>
  </si>
  <si>
    <t>KHG</t>
  </si>
  <si>
    <t>76.0199966431, 39.5429000854</t>
  </si>
  <si>
    <t>ZWSS</t>
  </si>
  <si>
    <t>Shanshan Airport</t>
  </si>
  <si>
    <t>Shanshan</t>
  </si>
  <si>
    <t>SXJ</t>
  </si>
  <si>
    <t>90.24749755859375, 42.91170120239258</t>
  </si>
  <si>
    <t>ZWTC</t>
  </si>
  <si>
    <t>Tacheng Airport</t>
  </si>
  <si>
    <t>Tacheng</t>
  </si>
  <si>
    <t>83.3407974243164, 46.67250061035156</t>
  </si>
  <si>
    <t>ZWTN</t>
  </si>
  <si>
    <t>Hotan Airport</t>
  </si>
  <si>
    <t>Hotan</t>
  </si>
  <si>
    <t>79.86489868164062, 37.03850173950195</t>
  </si>
  <si>
    <t>ZWTP</t>
  </si>
  <si>
    <t>Turpan Jiaohe Airport</t>
  </si>
  <si>
    <t>Turpan</t>
  </si>
  <si>
    <t>TLQ</t>
  </si>
  <si>
    <t>89.0987, 43.0308</t>
  </si>
  <si>
    <t>ZWWW</t>
  </si>
  <si>
    <t>URC</t>
  </si>
  <si>
    <t>87.47419738769531, 43.907100677490234</t>
  </si>
  <si>
    <t>ZWYN</t>
  </si>
  <si>
    <t>Yining Airport</t>
  </si>
  <si>
    <t>Yining</t>
  </si>
  <si>
    <t>YIN</t>
  </si>
  <si>
    <t>81.330299, 43.955799</t>
  </si>
  <si>
    <t>ZYAS</t>
  </si>
  <si>
    <t>Anshan Air Base</t>
  </si>
  <si>
    <t>Anshan</t>
  </si>
  <si>
    <t>AOG</t>
  </si>
  <si>
    <t>122.853996, 41.105301</t>
  </si>
  <si>
    <t>ZYCC</t>
  </si>
  <si>
    <t>Longjia Airport</t>
  </si>
  <si>
    <t>CGQ</t>
  </si>
  <si>
    <t>125.684997559, 43.9962005615</t>
  </si>
  <si>
    <t>ZYCH</t>
  </si>
  <si>
    <t>Changhai Airport</t>
  </si>
  <si>
    <t>Changhai</t>
  </si>
  <si>
    <t>122.666944444, 39.2666666667</t>
  </si>
  <si>
    <t>ZYCY</t>
  </si>
  <si>
    <t>Chaoyang Airport</t>
  </si>
  <si>
    <t>Chaoyang</t>
  </si>
  <si>
    <t>120.434998, 41.538101</t>
  </si>
  <si>
    <t>ZYDU</t>
  </si>
  <si>
    <t>Wudalianchi Dedu Airport</t>
  </si>
  <si>
    <t>Wudalianchi</t>
  </si>
  <si>
    <t>DTU</t>
  </si>
  <si>
    <t>126.133, 48.445</t>
  </si>
  <si>
    <t>ZYFY</t>
  </si>
  <si>
    <t>Dongji Aiport</t>
  </si>
  <si>
    <t>Fuyuan</t>
  </si>
  <si>
    <t>134.366447, 48.199494</t>
  </si>
  <si>
    <t>ZYHB</t>
  </si>
  <si>
    <t>Taiping Airport</t>
  </si>
  <si>
    <t>126.25, 45.6234016418457</t>
  </si>
  <si>
    <t>ZYHE</t>
  </si>
  <si>
    <t>Heihe Airport</t>
  </si>
  <si>
    <t>Heihe</t>
  </si>
  <si>
    <t>127.308883667, 50.1716209371</t>
  </si>
  <si>
    <t>ZYJL</t>
  </si>
  <si>
    <t>Jilin Airport</t>
  </si>
  <si>
    <t>Jilin</t>
  </si>
  <si>
    <t>126.396004, 44.002201</t>
  </si>
  <si>
    <t>ZYJM</t>
  </si>
  <si>
    <t>Jiamusi Airport</t>
  </si>
  <si>
    <t>Jiamusi</t>
  </si>
  <si>
    <t>JMU</t>
  </si>
  <si>
    <t>130.464996338, 46.84339904789999</t>
  </si>
  <si>
    <t>ZYJS</t>
  </si>
  <si>
    <t>Jiansanjiang Airport</t>
  </si>
  <si>
    <t>Jiansanjiang</t>
  </si>
  <si>
    <t>JSJ</t>
  </si>
  <si>
    <t>132.660278, 47.11</t>
  </si>
  <si>
    <t>ZYJX</t>
  </si>
  <si>
    <t>Jixi Xingkaihu Airport</t>
  </si>
  <si>
    <t>Jixi</t>
  </si>
  <si>
    <t>JXA</t>
  </si>
  <si>
    <t>131.193, 45.293</t>
  </si>
  <si>
    <t>ZYJZ</t>
  </si>
  <si>
    <t>Jinzhou Airport</t>
  </si>
  <si>
    <t>JNZ</t>
  </si>
  <si>
    <t>121.06199645996094, 41.10139846801758</t>
  </si>
  <si>
    <t>ZYLD</t>
  </si>
  <si>
    <t>Lindu Airport</t>
  </si>
  <si>
    <t>LDS</t>
  </si>
  <si>
    <t>129.019125, 47.7520555556</t>
  </si>
  <si>
    <t>ZYLS</t>
  </si>
  <si>
    <t>Yushu Batang Airport</t>
  </si>
  <si>
    <t>Yushu</t>
  </si>
  <si>
    <t>YUS</t>
  </si>
  <si>
    <t>97.0363888889, 32.836388888900004</t>
  </si>
  <si>
    <t>ZYMD</t>
  </si>
  <si>
    <t>Mudanjiang Hailang International Airport</t>
  </si>
  <si>
    <t>Mudanjiang</t>
  </si>
  <si>
    <t>129.569000244, 44.5241012573</t>
  </si>
  <si>
    <t>ZYMH</t>
  </si>
  <si>
    <t>Gu-Lian Airport</t>
  </si>
  <si>
    <t>Mohe</t>
  </si>
  <si>
    <t>OHE</t>
  </si>
  <si>
    <t>122.43, 52.912777777799995</t>
  </si>
  <si>
    <t>ZYQQ</t>
  </si>
  <si>
    <t>Qiqihar Sanjiazi Airport</t>
  </si>
  <si>
    <t>Qiqihar</t>
  </si>
  <si>
    <t>NDG</t>
  </si>
  <si>
    <t>123.91799926757812, 47.239601135253906</t>
  </si>
  <si>
    <t>ZYSQ</t>
  </si>
  <si>
    <t>Songyuan Chaganhu Airport</t>
  </si>
  <si>
    <t>Qian Gorlos Mongol Autonomous County</t>
  </si>
  <si>
    <t>YSQ</t>
  </si>
  <si>
    <t>124.550178, 44.938114</t>
  </si>
  <si>
    <t>ZYTL</t>
  </si>
  <si>
    <t>Zhoushuizi Airport</t>
  </si>
  <si>
    <t>121.53900146484375, 38.9656982421875</t>
  </si>
  <si>
    <t>ZYTN</t>
  </si>
  <si>
    <t>Tonghua Sanyuanpu Airport</t>
  </si>
  <si>
    <t>Tonghua</t>
  </si>
  <si>
    <t>125.703333333, 42.2538888889</t>
  </si>
  <si>
    <t>ZYTX</t>
  </si>
  <si>
    <t>Taoxian Airport</t>
  </si>
  <si>
    <t>SHE</t>
  </si>
  <si>
    <t>123.48300170898438, 41.639801025390625</t>
  </si>
  <si>
    <t>ZYYJ</t>
  </si>
  <si>
    <t>Yanji Chaoyangchuan Airport</t>
  </si>
  <si>
    <t>Yanji</t>
  </si>
  <si>
    <t>YNJ</t>
  </si>
  <si>
    <t>129.451004028, 42.8828010559</t>
  </si>
  <si>
    <t>ZYYK</t>
  </si>
  <si>
    <t>Yingkou Lanqi Airport</t>
  </si>
  <si>
    <t>Yingkou</t>
  </si>
  <si>
    <t>YKH</t>
  </si>
  <si>
    <t>122.3586, 40.542524</t>
  </si>
  <si>
    <t>x</t>
  </si>
  <si>
    <t>y</t>
  </si>
  <si>
    <t>OrÅ«zgÄn Airport</t>
  </si>
  <si>
    <t>OrÅ«zgÄn</t>
  </si>
  <si>
    <t>Mar de CortÃ©s International Airport</t>
  </si>
  <si>
    <t>Puerto PeÃ±asco</t>
  </si>
  <si>
    <t>Abou-DeÃ¯a Airport</t>
  </si>
  <si>
    <t>Abou-DeÃ¯a</t>
  </si>
  <si>
    <t>Saenz PeÃ±a Airport</t>
  </si>
  <si>
    <t>Presidencia Roque SÃ¡enz PeÃ±a</t>
  </si>
  <si>
    <t>ConcepciÃ³n Airport</t>
  </si>
  <si>
    <t>ConcepciÃ³n</t>
  </si>
  <si>
    <t>PehuajÃ³</t>
  </si>
  <si>
    <t>CÃ³rdoba</t>
  </si>
  <si>
    <t>San NicolÃ¡s</t>
  </si>
  <si>
    <t>Wonga WonguÃ© Presidential Reserve</t>
  </si>
  <si>
    <t>BahÃ­a de los Ãngeles Airport</t>
  </si>
  <si>
    <t>BahÃ­a de los Ãngeles</t>
  </si>
  <si>
    <t>BorgarfjÃ¶rÃ°ur eystri Airport</t>
  </si>
  <si>
    <t>BorgarfjÃ¶rÃ°ur eystri</t>
  </si>
  <si>
    <t>BakkafjÃ¶rÃ°ur Airport</t>
  </si>
  <si>
    <t>BakkafjÃ¶rÃ°ur</t>
  </si>
  <si>
    <t>BlÃ¶nduÃ³s</t>
  </si>
  <si>
    <t>BÃºÃ°ardalur Airport</t>
  </si>
  <si>
    <t>BÃºÃ°ardalur</t>
  </si>
  <si>
    <t>BreiÃ°dalsvÃ­k Airport</t>
  </si>
  <si>
    <t>BreiÃ°dalsvÃ­k</t>
  </si>
  <si>
    <t>DjÃºpivogur Airport</t>
  </si>
  <si>
    <t>DjÃºpivogur</t>
  </si>
  <si>
    <t>EgilsstaÃ°ir Airport</t>
  </si>
  <si>
    <t>EgilsstaÃ°ir</t>
  </si>
  <si>
    <t>FÃ¡skrÃºÃ°sfjÃ¶rÃ°ur Airport</t>
  </si>
  <si>
    <t>FÃ¡skrÃºÃ°sfjÃ¶rÃ°ur</t>
  </si>
  <si>
    <t>FagurhÃ³lsmÃ½ri Airport</t>
  </si>
  <si>
    <t>FagurhÃ³lsmÃ½ri</t>
  </si>
  <si>
    <t>GrundarfjÃ¶rÃ°ur Airport</t>
  </si>
  <si>
    <t>GrundarfjÃ¶rÃ°ur</t>
  </si>
  <si>
    <t>GjÃ¶gur Airport</t>
  </si>
  <si>
    <t>GjÃ¶gur</t>
  </si>
  <si>
    <t>GrÃ­msey Airport</t>
  </si>
  <si>
    <t>GrÃ­msey</t>
  </si>
  <si>
    <t>HÃ³lmavÃ­k Airport</t>
  </si>
  <si>
    <t>HÃ³lmavÃ­k</t>
  </si>
  <si>
    <t>HornafjÃ¶rÃ°ur Airport</t>
  </si>
  <si>
    <t>HÃ¶fn</t>
  </si>
  <si>
    <t>HÃºsavÃ­k Airport</t>
  </si>
  <si>
    <t>HÃºsavÃ­k</t>
  </si>
  <si>
    <t>KrÃ³kstaÃ°armelar Airport</t>
  </si>
  <si>
    <t>IngjaldssanÃ°ur Airport</t>
  </si>
  <si>
    <t>OnundarfjÃ¶rÃ°ur</t>
  </si>
  <si>
    <t>ÃsafjÃ¶rÃ°ur Airport</t>
  </si>
  <si>
    <t>ÃsafjÃ¶rÃ°ur</t>
  </si>
  <si>
    <t>ReykjavÃ­k</t>
  </si>
  <si>
    <t>KÃ³pasker Airport</t>
  </si>
  <si>
    <t>KÃ³pasker</t>
  </si>
  <si>
    <t>SauÃ°Ã¡rkrÃ³kur Airport</t>
  </si>
  <si>
    <t>SauÃ°Ã¡rkrÃ³kur</t>
  </si>
  <si>
    <t>NorÃ°fjÃ¶rÃ°ur Airport</t>
  </si>
  <si>
    <t>NorÃ°fjÃ¶rÃ°ur</t>
  </si>
  <si>
    <t>ÃlafsfjÃ¶rÃ°ur Airport</t>
  </si>
  <si>
    <t>ÃlafsfjÃ¶rÃ°ur</t>
  </si>
  <si>
    <t>PatreksfjÃ¶rÃ°ur Airport</t>
  </si>
  <si>
    <t>PatreksfjÃ¶rÃ°ur</t>
  </si>
  <si>
    <t>ReykhÃ³lar Airport</t>
  </si>
  <si>
    <t>ReykhÃ³lar</t>
  </si>
  <si>
    <t>RaufarhÃ¶fn Airport</t>
  </si>
  <si>
    <t>RaufarhÃ¶fn</t>
  </si>
  <si>
    <t>ReykjahlÃ­Ã° Airport</t>
  </si>
  <si>
    <t>SiglufjÃ¶rÃ°ur Airport</t>
  </si>
  <si>
    <t>SiglufjÃ¶rÃ°ur</t>
  </si>
  <si>
    <t>StykkishÃ³lmur Airport</t>
  </si>
  <si>
    <t>StykkishÃ³lmur</t>
  </si>
  <si>
    <t>Ãingeyri Airport</t>
  </si>
  <si>
    <t>Ãingeyri</t>
  </si>
  <si>
    <t>VopnafjÃ¶rÃ°ur Airport</t>
  </si>
  <si>
    <t>VopnafjÃ¶rÃ°ur</t>
  </si>
  <si>
    <t>PriÅ¡tina International Airport</t>
  </si>
  <si>
    <t>MossorÃ³</t>
  </si>
  <si>
    <t>CorumbÃ¡</t>
  </si>
  <si>
    <t>TucumÃ£ Airport</t>
  </si>
  <si>
    <t>TucumÃ£</t>
  </si>
  <si>
    <t>CametÃ¡</t>
  </si>
  <si>
    <t>RondonÃ³polis</t>
  </si>
  <si>
    <t>RibeirÃ£o Preto</t>
  </si>
  <si>
    <t>ArujÃ¡</t>
  </si>
  <si>
    <t>LÃ¡brea</t>
  </si>
  <si>
    <t>BrasÃ­lia</t>
  </si>
  <si>
    <t>SÃ£o LuÃ­s</t>
  </si>
  <si>
    <t>OriximinÃ¡</t>
  </si>
  <si>
    <t>CÃ¡ceres</t>
  </si>
  <si>
    <t>MauÃ©s</t>
  </si>
  <si>
    <t>SÃ£o Paulo</t>
  </si>
  <si>
    <t>SÃ£o FÃ©lix do Xingu</t>
  </si>
  <si>
    <t>Ji-ParanÃ¡</t>
  </si>
  <si>
    <t>GoiÃ¢nia</t>
  </si>
  <si>
    <t>DivinÃ³polis</t>
  </si>
  <si>
    <t>AraguaÃ­na</t>
  </si>
  <si>
    <t>FlorianÃ³polis</t>
  </si>
  <si>
    <t>SÃ£o Carlos</t>
  </si>
  <si>
    <t>SÃ£o Pedro Airport</t>
  </si>
  <si>
    <t>MaceiÃ³</t>
  </si>
  <si>
    <t>MacapÃ¡</t>
  </si>
  <si>
    <t>GuaÃ­ra</t>
  </si>
  <si>
    <t>Nova IguaÃ§u</t>
  </si>
  <si>
    <t>Novo AripuanÃ£</t>
  </si>
  <si>
    <t>TaubatÃ©</t>
  </si>
  <si>
    <t>TrÃªs Lagoas</t>
  </si>
  <si>
    <t>MarabÃ¡</t>
  </si>
  <si>
    <t>TucuruÃ­</t>
  </si>
  <si>
    <t>MacaÃ©</t>
  </si>
  <si>
    <t>GuarujÃ¡</t>
  </si>
  <si>
    <t>ParanaguÃ¡</t>
  </si>
  <si>
    <t>HumaitÃ¡</t>
  </si>
  <si>
    <t>Ponta PorÃ£</t>
  </si>
  <si>
    <t>OurilÃ¢ndia do Norte</t>
  </si>
  <si>
    <t>MontrÃ©al</t>
  </si>
  <si>
    <t>WhatÃ¬ Airport</t>
  </si>
  <si>
    <t>WhatÃ¬</t>
  </si>
  <si>
    <t>WekweÃ¨tÃ¬ Airport</t>
  </si>
  <si>
    <t>WekweÃ¨tÃ¬</t>
  </si>
  <si>
    <t>New CametÃ¡ Airport</t>
  </si>
  <si>
    <t>Tangshan SannÃ¼he Airport</t>
  </si>
  <si>
    <t>XigazÃª</t>
  </si>
  <si>
    <t>MedellÃ­n</t>
  </si>
  <si>
    <t>IbaguÃ©</t>
  </si>
  <si>
    <t>TarapacÃ¡ Airport</t>
  </si>
  <si>
    <t>TarapacÃ¡</t>
  </si>
  <si>
    <t>Lebel-sur-QuÃ©villon</t>
  </si>
  <si>
    <t>RiviÃ¨re-du-Loup</t>
  </si>
  <si>
    <t>Sept-Ãles</t>
  </si>
  <si>
    <t>TÃªte-Ã -la-Baleine Airport</t>
  </si>
  <si>
    <t>TÃªte-Ã -la-Baleine</t>
  </si>
  <si>
    <t>La TabatiÃ¨re Airport</t>
  </si>
  <si>
    <t>La TabatiÃ¨re</t>
  </si>
  <si>
    <t>GeÃ§itkale</t>
  </si>
  <si>
    <t>Dolbeau-St-FÃ©licien</t>
  </si>
  <si>
    <t>RiviÃ¨re Rouge</t>
  </si>
  <si>
    <t>La Grande RiviÃ¨re Airport</t>
  </si>
  <si>
    <t>La Grande RiviÃ¨re</t>
  </si>
  <si>
    <t>GaspÃ© (Michel-Pouliot) Airport</t>
  </si>
  <si>
    <t>GaspÃ©</t>
  </si>
  <si>
    <t>Ãles-de-la-Madeleine Airport</t>
  </si>
  <si>
    <t>Ãles-de-la-Madeleine</t>
  </si>
  <si>
    <t>Hearst RenÃ© Fontaine Municipal Airport</t>
  </si>
  <si>
    <t>MontrÃ©al / Saint-Hubert Airport</t>
  </si>
  <si>
    <t>Greater Moncton RomÃ©o LeBlanc International Airport</t>
  </si>
  <si>
    <t>GamÃ¨tÃ¬</t>
  </si>
  <si>
    <t>RiviÃ¨re-du-Loup Airport</t>
  </si>
  <si>
    <t>Trois-RiviÃ¨res Airport</t>
  </si>
  <si>
    <t>Trois-RiviÃ¨res</t>
  </si>
  <si>
    <t>DÃ©line Airport</t>
  </si>
  <si>
    <t>DÃ©line</t>
  </si>
  <si>
    <t>Sept-Ãles Airport</t>
  </si>
  <si>
    <t>CorazÃ³n de JesÃºs Airport</t>
  </si>
  <si>
    <t>CorazÃ³n de JesÃºs and NarganÃ¡ Islands</t>
  </si>
  <si>
    <t>BÃ©jaÃ¯a</t>
  </si>
  <si>
    <t>SÃ©tif</t>
  </si>
  <si>
    <t>Aguenar â Hadj Bey Akhamok Airport</t>
  </si>
  <si>
    <t>Cheikh Larbi TÃ©bessi Airport</t>
  </si>
  <si>
    <t>TÃ©bessi</t>
  </si>
  <si>
    <t>BÃ©char</t>
  </si>
  <si>
    <t>Zenata â Messali El Hadj Airport</t>
  </si>
  <si>
    <t>BÃ©char Boudghene Ben Ali Lotfi Airport</t>
  </si>
  <si>
    <t>Sidi Bel AbbÃ¨s</t>
  </si>
  <si>
    <t>NoumÃ©rat - Moufdi Zakaria Airport</t>
  </si>
  <si>
    <t>GhardaÃ¯a</t>
  </si>
  <si>
    <t>In AmÃ©nas Airport</t>
  </si>
  <si>
    <t>AmÃ©nas</t>
  </si>
  <si>
    <t>SavÃ© Airport</t>
  </si>
  <si>
    <t>SavÃ©</t>
  </si>
  <si>
    <t>DÃ¼sseldorf</t>
  </si>
  <si>
    <t>MÃ¶nchengladbach</t>
  </si>
  <si>
    <t>BÃ¶blingen Flugfeld</t>
  </si>
  <si>
    <t>BÃ¶blingen</t>
  </si>
  <si>
    <t>ZabrÃ© Airport</t>
  </si>
  <si>
    <t>ZabrÃ©</t>
  </si>
  <si>
    <t>BouakÃ© Airport</t>
  </si>
  <si>
    <t>Grand-BÃ©rÃ©by</t>
  </si>
  <si>
    <t>SÃ¸nderborg</t>
  </si>
  <si>
    <t>GabÃ¨s Matmata International Airport</t>
  </si>
  <si>
    <t>GabÃ¨s</t>
  </si>
  <si>
    <t>LomÃ©-Tokoin Airport</t>
  </si>
  <si>
    <t>LomÃ©</t>
  </si>
  <si>
    <t>LiÃ¨ge</t>
  </si>
  <si>
    <t>LiÃ¨ge Airport</t>
  </si>
  <si>
    <t>MÃ©ndez Airport</t>
  </si>
  <si>
    <t>Santiago de MÃ©ndez</t>
  </si>
  <si>
    <t>Riesa-GÃ¶hlis Airport</t>
  </si>
  <si>
    <t>Rechlin-LÃ¤rz Airport</t>
  </si>
  <si>
    <t>LÃ¤rz</t>
  </si>
  <si>
    <t>Flugplatz GÃ¼ttin / RÃ¼gen</t>
  </si>
  <si>
    <t>RÃ¼gen</t>
  </si>
  <si>
    <t>KÃ¶then Airport</t>
  </si>
  <si>
    <t>KÃ¶then</t>
  </si>
  <si>
    <t>PeenemÃ¼nde Airport</t>
  </si>
  <si>
    <t>PeenemÃ¼nde</t>
  </si>
  <si>
    <t>Berlin-SchÃ¶nefeld Airport</t>
  </si>
  <si>
    <t>MÃ¼nster OsnabrÃ¼ck Airport</t>
  </si>
  <si>
    <t>MÃ¼nster</t>
  </si>
  <si>
    <t>DÃ¼sseldorf Airport</t>
  </si>
  <si>
    <t>SaarbrÃ¼cken Airport</t>
  </si>
  <si>
    <t>SaarbrÃ¼cken</t>
  </si>
  <si>
    <t>LÃ¼beck Blankensee Airport</t>
  </si>
  <si>
    <t>LÃ¼beck</t>
  </si>
  <si>
    <t>NeumÃ¼nster Airport</t>
  </si>
  <si>
    <t>NeumÃ¼nster</t>
  </si>
  <si>
    <t>Aachen-MerzbrÃ¼ck Airport</t>
  </si>
  <si>
    <t>MÃ¶nchengladbach Airport</t>
  </si>
  <si>
    <t>ZweibrÃ¼cken Airport</t>
  </si>
  <si>
    <t>ZweibrÃ¼cken</t>
  </si>
  <si>
    <t>Heide-BÃ¼sum Airport</t>
  </si>
  <si>
    <t>BÃ¼sum</t>
  </si>
  <si>
    <t>Flensburg-SchÃ¤ferhaus Airport</t>
  </si>
  <si>
    <t>Helgoland-DÃ¼ne Airport</t>
  </si>
  <si>
    <t>Wyk auf FÃ¶hr Airport</t>
  </si>
  <si>
    <t>Wyk auf FÃ¶hr</t>
  </si>
  <si>
    <t>KÃ¤rdla Airport</t>
  </si>
  <si>
    <t>KÃ¤rdla</t>
  </si>
  <si>
    <t>PÃ¤rnu Airport</t>
  </si>
  <si>
    <t>PÃ¤rnu</t>
  </si>
  <si>
    <t>HyvinkÃ¤Ã¤ Airfield</t>
  </si>
  <si>
    <t>HyvinkÃ¤Ã¤</t>
  </si>
  <si>
    <t>JyvÃ¤skylÃ¤n Maalaiskunta</t>
  </si>
  <si>
    <t>KittilÃ¤ Airport</t>
  </si>
  <si>
    <t>KittilÃ¤</t>
  </si>
  <si>
    <t>Kuopio / SiilinjÃ¤rvi</t>
  </si>
  <si>
    <t>SeinÃ¤joki Airport</t>
  </si>
  <si>
    <t>SeinÃ¤joki / Ilmajoki</t>
  </si>
  <si>
    <t>Inis MÃ³r</t>
  </si>
  <si>
    <t>Inis OÃ­rr</t>
  </si>
  <si>
    <t>Inis MeÃ¡in</t>
  </si>
  <si>
    <t>LÃ¦sÃ¸ Airport</t>
  </si>
  <si>
    <t>LÃ¦sÃ¸</t>
  </si>
  <si>
    <t>RÃ¸nne</t>
  </si>
  <si>
    <t>SÃ¸nderborg Airport</t>
  </si>
  <si>
    <t>Skjern / RingkÃ¸bing</t>
  </si>
  <si>
    <t>VejrÃ¸</t>
  </si>
  <si>
    <t>Ãlesund Airport</t>
  </si>
  <si>
    <t>Ãlesund</t>
  </si>
  <si>
    <t>AndÃ¸ya Airport</t>
  </si>
  <si>
    <t>FÃ¸rde Airport</t>
  </si>
  <si>
    <t>FÃ¸rde</t>
  </si>
  <si>
    <t>BrÃ¸nnÃ¸ysund Airport</t>
  </si>
  <si>
    <t>BrÃ¸nnÃ¸y</t>
  </si>
  <si>
    <t>BodÃ¸ Airport</t>
  </si>
  <si>
    <t>BodÃ¸</t>
  </si>
  <si>
    <t>BÃ¥tsfjord Airport</t>
  </si>
  <si>
    <t>BÃ¥tsfjord</t>
  </si>
  <si>
    <t>BerlevÃ¥g Airport</t>
  </si>
  <si>
    <t>BerlevÃ¥g</t>
  </si>
  <si>
    <t>MÃ¥lselv</t>
  </si>
  <si>
    <t>FlorÃ¸ Airport</t>
  </si>
  <si>
    <t>FlorÃ¸</t>
  </si>
  <si>
    <t>KarmÃ¸y</t>
  </si>
  <si>
    <t>HonningsvÃ¥g</t>
  </si>
  <si>
    <t>Kirkenes Airport (HÃ¸ybuktmoen)</t>
  </si>
  <si>
    <t>ÃrÃ¸</t>
  </si>
  <si>
    <t>MosjÃ¸en Airport (KjÃ¦rstad)</t>
  </si>
  <si>
    <t>Namsos HÃ¸knesÃ¸ra Airport</t>
  </si>
  <si>
    <t>Ãrland Airport</t>
  </si>
  <si>
    <t>Ãrland</t>
  </si>
  <si>
    <t>Ãrsta-Volda Airport, Hovden</t>
  </si>
  <si>
    <t>Ãrsta</t>
  </si>
  <si>
    <t>Mo i Rana Airport, RÃ¸ssvoll</t>
  </si>
  <si>
    <t>RÃ¸rvik Airport, Ryum</t>
  </si>
  <si>
    <t>RÃ¸rvik</t>
  </si>
  <si>
    <t>RÃ¸ros Airport</t>
  </si>
  <si>
    <t>RÃ¸ros</t>
  </si>
  <si>
    <t>RÃ¸st Airport</t>
  </si>
  <si>
    <t>SvolvÃ¦r Helle Airport</t>
  </si>
  <si>
    <t>SvolvÃ¦r</t>
  </si>
  <si>
    <t>SÃ¸rkjosen Airport</t>
  </si>
  <si>
    <t>SÃ¸rkjosen</t>
  </si>
  <si>
    <t>VardÃ¸ Airport, Svartnes</t>
  </si>
  <si>
    <t>VardÃ¸</t>
  </si>
  <si>
    <t>SandnessjÃ¸en Airport (Stokka)</t>
  </si>
  <si>
    <t>TromsÃ¸ Airport</t>
  </si>
  <si>
    <t>TromsÃ¸</t>
  </si>
  <si>
    <t>Trondheim Airport VÃ¦rnes</t>
  </si>
  <si>
    <t>VadsÃ¸ Airport</t>
  </si>
  <si>
    <t>VadsÃ¸</t>
  </si>
  <si>
    <t>VÃ¦rÃ¸y Heliport</t>
  </si>
  <si>
    <t>VÃ¦rÃ¸y</t>
  </si>
  <si>
    <t>BiaÅa Podlaska Airfield</t>
  </si>
  <si>
    <t>BiaÅa Podlaska</t>
  </si>
  <si>
    <t>CzÄstochowa-Rudniki</t>
  </si>
  <si>
    <t>CzÄstochowa</t>
  </si>
  <si>
    <t>GdaÅsk Lech WaÅÄsa Airport</t>
  </si>
  <si>
    <t>GdaÅsk</t>
  </si>
  <si>
    <t>KrakÃ³w John Paul II International Airport</t>
  </si>
  <si>
    <t>KrakÃ³w</t>
  </si>
  <si>
    <t>ÅÃ³dÅº WÅadysÅaw Reymont Airport</t>
  </si>
  <si>
    <t>ÅÃ³dÅº</t>
  </si>
  <si>
    <t>PoznaÅ</t>
  </si>
  <si>
    <t>PoznaÅ-Åawica Airport</t>
  </si>
  <si>
    <t>RzeszÃ³w</t>
  </si>
  <si>
    <t>RzeszÃ³w-Jasionka Airport</t>
  </si>
  <si>
    <t>Szczecin-GoleniÃ³w "SolidarnoÅÄ" Airport</t>
  </si>
  <si>
    <t>Copernicus WrocÅaw Airport</t>
  </si>
  <si>
    <t>WrocÅaw</t>
  </si>
  <si>
    <t>Zielona GÃ³ra-Babimost Airport</t>
  </si>
  <si>
    <t>LinkÃ¶ping</t>
  </si>
  <si>
    <t>NorrkÃ¶ping</t>
  </si>
  <si>
    <t>VÃ¤xjÃ¶</t>
  </si>
  <si>
    <t>JÃ¶nkÃ¶ping Airport</t>
  </si>
  <si>
    <t>JÃ¶nkÃ¶ping</t>
  </si>
  <si>
    <t>LidkÃ¶ping-Hovby Airport</t>
  </si>
  <si>
    <t>LidkÃ¶ping</t>
  </si>
  <si>
    <t>SkÃ¶vde Airport</t>
  </si>
  <si>
    <t>SkÃ¶vde</t>
  </si>
  <si>
    <t>TrollhÃ¤ttan-VÃ¤nersborg Airport</t>
  </si>
  <si>
    <t>TrollhÃ¤ttan</t>
  </si>
  <si>
    <t>Stockholm / NykÃ¶ping</t>
  </si>
  <si>
    <t>MalmÃ¶ Sturup Airport</t>
  </si>
  <si>
    <t>MalmÃ¶</t>
  </si>
  <si>
    <t>VÃ¤xjÃ¶ Kronoberg Airport</t>
  </si>
  <si>
    <t>GÃ¤llivare Airport</t>
  </si>
  <si>
    <t>GÃ¤llivare</t>
  </si>
  <si>
    <t>Kramfors SollefteÃ¥ Airport</t>
  </si>
  <si>
    <t>Kramfors / SollefteÃ¥</t>
  </si>
  <si>
    <t>Sundsvall-HÃ¤rnÃ¶sand Airport</t>
  </si>
  <si>
    <t>Sundsvall/ HÃ¤rnÃ¶sand</t>
  </si>
  <si>
    <t>ÃrnskÃ¶ldsvik Airport</t>
  </si>
  <si>
    <t>ÃrnskÃ¶ldsvik</t>
  </si>
  <si>
    <t>SkellefteÃ¥ Airport</t>
  </si>
  <si>
    <t>SkellefteÃ¥</t>
  </si>
  <si>
    <t>UmeÃ¥ Airport</t>
  </si>
  <si>
    <t>UmeÃ¥</t>
  </si>
  <si>
    <t>SÃ¶derhamn Airport</t>
  </si>
  <si>
    <t>SÃ¶derhamn</t>
  </si>
  <si>
    <t>Ãre Ãstersund Airport</t>
  </si>
  <si>
    <t>Ãstersund</t>
  </si>
  <si>
    <t>Ãrebro Airport</t>
  </si>
  <si>
    <t>Ãrebro</t>
  </si>
  <si>
    <t>Stockholm VÃ¤sterÃ¥s Airport</t>
  </si>
  <si>
    <t>Stockholm / VÃ¤sterÃ¥s</t>
  </si>
  <si>
    <t>LuleÃ¥ Airport</t>
  </si>
  <si>
    <t>LuleÃ¥</t>
  </si>
  <si>
    <t>GÃ¤vle Sandviken Airport</t>
  </si>
  <si>
    <t>GÃ¤vle / Sandviken</t>
  </si>
  <si>
    <t>LinkÃ¶ping City Airport</t>
  </si>
  <si>
    <t>NorrkÃ¶ping Airport</t>
  </si>
  <si>
    <t>VÃ¤stervik Airport</t>
  </si>
  <si>
    <t>VÃ¤stervik</t>
  </si>
  <si>
    <t>Ãngelholm-Helsingborg Airport</t>
  </si>
  <si>
    <t>Ãngelholm</t>
  </si>
  <si>
    <t>FÃ¼rstenfeldbruck Air Base</t>
  </si>
  <si>
    <t>FÃ¼rstenfeldbruck</t>
  </si>
  <si>
    <t>GÃ¼tersloh Air Base</t>
  </si>
  <si>
    <t>GÃ¼tersloh</t>
  </si>
  <si>
    <t>LiepÄja International Airport</t>
  </si>
  <si>
    <t>LiepÄja</t>
  </si>
  <si>
    <t>PanevÄÅ¾ys</t>
  </si>
  <si>
    <t>PanevÄÅ¾ys Air Base</t>
  </si>
  <si>
    <t>Å iauliai International Airport</t>
  </si>
  <si>
    <t>Å iauliai</t>
  </si>
  <si>
    <t>N'DÃ©lÃ© Airport</t>
  </si>
  <si>
    <t>N'DÃ©lÃ©</t>
  </si>
  <si>
    <t>BerbÃ©rati Airport</t>
  </si>
  <si>
    <t>BerbÃ©rati</t>
  </si>
  <si>
    <t>Ouanda DjallÃ© Airport</t>
  </si>
  <si>
    <t>Ouanda DjallÃ©</t>
  </si>
  <si>
    <t>RafaÃ¯ Airport</t>
  </si>
  <si>
    <t>RafaÃ¯</t>
  </si>
  <si>
    <t>AnnobÃ³n Airport</t>
  </si>
  <si>
    <t>San Antonio de PalÃ©</t>
  </si>
  <si>
    <t>MengomeyÃ©n</t>
  </si>
  <si>
    <t>KaÃ©lÃ© Airport</t>
  </si>
  <si>
    <t>KaÃ©lÃ©</t>
  </si>
  <si>
    <t>N'GaoundÃ©rÃ© Airport</t>
  </si>
  <si>
    <t>N'GaoundÃ©rÃ©</t>
  </si>
  <si>
    <t>YaoundÃ© Airport</t>
  </si>
  <si>
    <t>YaoundÃ©</t>
  </si>
  <si>
    <t>YaoundÃ© Nsimalen International Airport</t>
  </si>
  <si>
    <t>MohÃ©li Bandar Es Eslam Airport</t>
  </si>
  <si>
    <t>Port BergÃ© Airport</t>
  </si>
  <si>
    <t>Port BergÃ©</t>
  </si>
  <si>
    <t>TÃ´lanaro Airport</t>
  </si>
  <si>
    <t>TÃ´lanaro</t>
  </si>
  <si>
    <t>N'DjolÃ©</t>
  </si>
  <si>
    <t>SÃ£o TomÃ© International Airport</t>
  </si>
  <si>
    <t>SÃ£o TomÃ©</t>
  </si>
  <si>
    <t>MocÃ­mboa da Praia Airport</t>
  </si>
  <si>
    <t>MocÃ­mboa da Praia</t>
  </si>
  <si>
    <t>FrÃ©gate Island Airport</t>
  </si>
  <si>
    <t>FrÃ©gate Island</t>
  </si>
  <si>
    <t>YÃ©limanÃ© Airport</t>
  </si>
  <si>
    <t>YÃ©limanÃ©</t>
  </si>
  <si>
    <t>GarachinÃ© Airport</t>
  </si>
  <si>
    <t>GarachinÃ©</t>
  </si>
  <si>
    <t>SaÃ¯ss Airport</t>
  </si>
  <si>
    <t>Rabat-SalÃ© Airport</t>
  </si>
  <si>
    <t>El AaiÃºn</t>
  </si>
  <si>
    <t>TÃ©touan</t>
  </si>
  <si>
    <t>LÃ©opold SÃ©dar Senghor International Airport</t>
  </si>
  <si>
    <t>KÃ©dougou Airport</t>
  </si>
  <si>
    <t>KÃ©dougou</t>
  </si>
  <si>
    <t>NÃ©ma Airport</t>
  </si>
  <si>
    <t>NÃ©ma</t>
  </si>
  <si>
    <t>KaÃ©di Airport</t>
  </si>
  <si>
    <t>KaÃ©di</t>
  </si>
  <si>
    <t>NouakchottâOumtounsy International Airport</t>
  </si>
  <si>
    <t>SÃ©libaby Airport</t>
  </si>
  <si>
    <t>SÃ©libaby</t>
  </si>
  <si>
    <t>ZouÃ©rate</t>
  </si>
  <si>
    <t>El PetÃ©n Airport</t>
  </si>
  <si>
    <t>LabÃ©</t>
  </si>
  <si>
    <t>NzÃ©rÃ©korÃ© Airport</t>
  </si>
  <si>
    <t>NzÃ©rÃ©korÃ©</t>
  </si>
  <si>
    <t>BokÃ© Baralande Airport</t>
  </si>
  <si>
    <t>BokÃ©</t>
  </si>
  <si>
    <t>AmÃ­lcar Cabral International Airport</t>
  </si>
  <si>
    <t>SÃ£o Filipe Airport</t>
  </si>
  <si>
    <t>SÃ£o Filipe</t>
  </si>
  <si>
    <t>PreguiÃ§a Airport</t>
  </si>
  <si>
    <t>PreguiÃ§a</t>
  </si>
  <si>
    <t>SÃ£o Pedro</t>
  </si>
  <si>
    <t>CaÃ±on City</t>
  </si>
  <si>
    <t>ClarksvilleâMontgomery County Regional Airport</t>
  </si>
  <si>
    <t>Kochi Airport (é«ç¥ç©ºæ¸¯)</t>
  </si>
  <si>
    <t>GreenwoodâLeflore Airport</t>
  </si>
  <si>
    <t>GreeleyâWeld County Airport</t>
  </si>
  <si>
    <t>SamjiyÅn Airport</t>
  </si>
  <si>
    <t>SamjiyÅn</t>
  </si>
  <si>
    <t>Chuja, Hachâuja-do (Chujado Islands)</t>
  </si>
  <si>
    <t>RoanokeâBlacksburg Regional Airport</t>
  </si>
  <si>
    <t>LoÅ¡inj Island Airport</t>
  </si>
  <si>
    <t>LoÅ¡inj</t>
  </si>
  <si>
    <t>BraÄ Island</t>
  </si>
  <si>
    <t>AlmerÃ­a International Airport</t>
  </si>
  <si>
    <t>AlmerÃ­a</t>
  </si>
  <si>
    <t>RanÃ³n</t>
  </si>
  <si>
    <t>MÃ¡laga</t>
  </si>
  <si>
    <t>CÃ³rdoba Airport</t>
  </si>
  <si>
    <t>JaÃ©n</t>
  </si>
  <si>
    <t>CastellÃ³n-Costa Azahar Airport</t>
  </si>
  <si>
    <t>CastellÃ³n de la Plana</t>
  </si>
  <si>
    <t>A CoruÃ±a Airport</t>
  </si>
  <si>
    <t>Monflorite/AlcalÃ¡ del Obispo</t>
  </si>
  <si>
    <t>LeÃ³n</t>
  </si>
  <si>
    <t>LogroÃ±o-Agoncillo Airport</t>
  </si>
  <si>
    <t>LogroÃ±o</t>
  </si>
  <si>
    <t>Adolfo SuÃ¡rez MadridâBarajas Airport</t>
  </si>
  <si>
    <t>MÃ¡laga Airport</t>
  </si>
  <si>
    <t>MorÃ³n</t>
  </si>
  <si>
    <t>TorrejÃ³n Airport</t>
  </si>
  <si>
    <t>Le Touquet-CÃ´te d'Opale Airport</t>
  </si>
  <si>
    <t>Bordeaux-MÃ©rignac Airport</t>
  </si>
  <si>
    <t>Bordeaux/MÃ©rignac</t>
  </si>
  <si>
    <t>Bergerac-RoumaniÃ¨re Airport</t>
  </si>
  <si>
    <t>Bergerac/RoumaniÃ¨re</t>
  </si>
  <si>
    <t>Cognac-ChÃ¢teaubernard (BA 709) Air Base</t>
  </si>
  <si>
    <t>Cognac/ChÃ¢teaubernard</t>
  </si>
  <si>
    <t>La Rochelle-Ãle de RÃ© Airport</t>
  </si>
  <si>
    <t>La Rochelle/Ãle de RÃ©</t>
  </si>
  <si>
    <t>MontluÃ§on-GuÃ©ret Airport</t>
  </si>
  <si>
    <t>MontluÃ§on/GuÃ©ret</t>
  </si>
  <si>
    <t>Niort-SouchÃ© Airport</t>
  </si>
  <si>
    <t>Niort/SouchÃ©</t>
  </si>
  <si>
    <t>Pau PyrÃ©nÃ©es Airport</t>
  </si>
  <si>
    <t>Pau/PyrÃ©nÃ©es (Uzein)</t>
  </si>
  <si>
    <t>Tarbes-Lourdes-PyrÃ©nÃ©es Airport</t>
  </si>
  <si>
    <t>Tarbes/Lourdes/PyrÃ©nÃ©es</t>
  </si>
  <si>
    <t>AngoulÃªme-Brie-Champniers Airport</t>
  </si>
  <si>
    <t>AngoulÃªme/Brie/Champniers</t>
  </si>
  <si>
    <t>PÃ©rigueux-Bassillac Airport</t>
  </si>
  <si>
    <t>PÃ©rigueux/Bassillac</t>
  </si>
  <si>
    <t>Albi-Le SÃ©questre Airport</t>
  </si>
  <si>
    <t>Albi/Le SÃ©questre</t>
  </si>
  <si>
    <t>Royan-MÃ©dis Airport</t>
  </si>
  <si>
    <t>Royan/MÃ©dis</t>
  </si>
  <si>
    <t>Ãle d'Yeu Airport</t>
  </si>
  <si>
    <t>Ãle d'Yeu</t>
  </si>
  <si>
    <t>MegÃ¨ve Altiport</t>
  </si>
  <si>
    <t>MegÃ¨ve</t>
  </si>
  <si>
    <t>Aubenas-ArdÃ¨che MÃ©ridional Airport</t>
  </si>
  <si>
    <t>Aubenas/ArdÃ¨che MÃ©ridional</t>
  </si>
  <si>
    <t>Angers/MarcÃ©</t>
  </si>
  <si>
    <t>Ajaccio-NapolÃ©on Bonaparte Airport</t>
  </si>
  <si>
    <t>Ajaccio/NapolÃ©on Bonaparte</t>
  </si>
  <si>
    <t>MÃ©ribel Altiport</t>
  </si>
  <si>
    <t>ChambÃ©ry-Savoie Airport</t>
  </si>
  <si>
    <t>ChambÃ©ry/Aix-les-Bains</t>
  </si>
  <si>
    <t>Lyon Saint-ExupÃ©ry Airport</t>
  </si>
  <si>
    <t>Grenoble-IsÃ¨re Airport</t>
  </si>
  <si>
    <t>Saint-Ãtienne-de-Saint-Geoirs</t>
  </si>
  <si>
    <t>ChÃ¢teauroux-DÃ©ols "Marcel Dassault" Airport</t>
  </si>
  <si>
    <t>ChÃ¢teauroux/DÃ©ols</t>
  </si>
  <si>
    <t>Saint-Ãtienne-BouthÃ©on Airport</t>
  </si>
  <si>
    <t>Saint-Ãtienne/BouthÃ©on</t>
  </si>
  <si>
    <t>Nice-CÃ´te d'Azur Airport</t>
  </si>
  <si>
    <t>Perpignan-Rivesaltes (LlabanÃ¨re) Airport</t>
  </si>
  <si>
    <t>Montpellier-MÃ©diterranÃ©e Airport</t>
  </si>
  <si>
    <t>Montpellier/MÃ©diterranÃ©e</t>
  </si>
  <si>
    <t>BÃ©ziers-Vias Airport</t>
  </si>
  <si>
    <t>BÃ©ziers/Vias</t>
  </si>
  <si>
    <t>Mende/BrÃ©noux</t>
  </si>
  <si>
    <t>Mont-Dauphin - St-CrÃ©pin Airport</t>
  </si>
  <si>
    <t>Paris Beauvais TillÃ© Airport</t>
  </si>
  <si>
    <t>Beauvais/TillÃ©</t>
  </si>
  <si>
    <t>Ãvreux-Fauville (BA 105) Air Base</t>
  </si>
  <si>
    <t>Ãvreux/Fauville</t>
  </si>
  <si>
    <t>OrlÃ©ans-Bricy (BA 123) Air Base</t>
  </si>
  <si>
    <t>OrlÃ©ans/Bricy</t>
  </si>
  <si>
    <t>ChÃ¢lons-Vatry Airport</t>
  </si>
  <si>
    <t>Rouen/VallÃ©e de Seine</t>
  </si>
  <si>
    <t>AÃ©rodrome de Pontoise - Cormeilles en Vexin</t>
  </si>
  <si>
    <t>Villacoublay-VÃ©lizy (BA 107) Air Base</t>
  </si>
  <si>
    <t>Villacoublay/VÃ©lizy</t>
  </si>
  <si>
    <t>Maubeuge-Ãlesmes Airport</t>
  </si>
  <si>
    <t>Maubeuge/Ãlesmes</t>
  </si>
  <si>
    <t>Charleville-MÃ©ziÃ¨res Airport</t>
  </si>
  <si>
    <t>Charleville-MÃ©ziÃ¨res</t>
  </si>
  <si>
    <t>Lorient/Lann/BihouÃ©</t>
  </si>
  <si>
    <t>Lannion-CÃ´te de Granit Airport</t>
  </si>
  <si>
    <t>BÃ¢le/Mulhouse</t>
  </si>
  <si>
    <t>Ãpinal-Mirecourt Airport</t>
  </si>
  <si>
    <t>Ãpinal/Mirecourt</t>
  </si>
  <si>
    <t>Toulon-HyÃ¨res Airport</t>
  </si>
  <si>
    <t>Toulon/HyÃ¨res/Le Palyvestre</t>
  </si>
  <si>
    <t>FrÃ©jus Airport</t>
  </si>
  <si>
    <t>FrÃ©jus</t>
  </si>
  <si>
    <t>NÃ®mes-Arles-Camargue Airport</t>
  </si>
  <si>
    <t>NÃ®mes/Garons</t>
  </si>
  <si>
    <t>La MÃ´le Airport</t>
  </si>
  <si>
    <t>La MÃ´le</t>
  </si>
  <si>
    <t>PÃ©cs-PogÃ¡ny Airport</t>
  </si>
  <si>
    <t>PÃ©cs-PogÃ¡ny</t>
  </si>
  <si>
    <t>HÃ©vÃ­zâBalaton Airport</t>
  </si>
  <si>
    <t>SÃ¡rmellÃ©k</t>
  </si>
  <si>
    <t>TaszÃ¡r Air Base</t>
  </si>
  <si>
    <t>TaszÃ¡r</t>
  </si>
  <si>
    <t>L'AquilaâPreturo Airport</t>
  </si>
  <si>
    <t>Bari Karol WojtyÅa Airport</t>
  </si>
  <si>
    <t>Brindisi â Salento Airport</t>
  </si>
  <si>
    <t>FalconeâBorsellino Airport</t>
  </si>
  <si>
    <t>TortolÃ¬ Airport</t>
  </si>
  <si>
    <t>ForlÃ¬ Airport</t>
  </si>
  <si>
    <t>ForlÃ¬ (FC)</t>
  </si>
  <si>
    <t>TriesteâFriuli Venezia Giulia Airport</t>
  </si>
  <si>
    <t>CiampinoâG. B. Pastine International Airport</t>
  </si>
  <si>
    <t>Leonardo da VinciâFiumicino Airport</t>
  </si>
  <si>
    <t>NÃ¡poli</t>
  </si>
  <si>
    <t>Perugia San Francesco d'Assisi â Umbria International Airport</t>
  </si>
  <si>
    <t>Ljubljana JoÅ¾e PuÄnik Airport</t>
  </si>
  <si>
    <t>HoleÅ¡ov Airport</t>
  </si>
  <si>
    <t>HoleÅ¡ov</t>
  </si>
  <si>
    <t>UherskÃ© HradiÅ¡tÄ</t>
  </si>
  <si>
    <t>MariÃ¡nskÃ© LÃ¡znÄ Airport</t>
  </si>
  <si>
    <t>MariÃ¡nskÃ© LÃ¡znÄ</t>
  </si>
  <si>
    <t>Ostrava Leos JanÃ¡Äek Airport</t>
  </si>
  <si>
    <t>PÅerov Air Base</t>
  </si>
  <si>
    <t>PÅerov</t>
  </si>
  <si>
    <t>VÃ¡clav Havel Airport Prague</t>
  </si>
  <si>
    <t>Brno-TuÅany Airport</t>
  </si>
  <si>
    <t>Klagenfurt am WÃ¶rthersee</t>
  </si>
  <si>
    <t>Linz HÃ¶rsching Airport</t>
  </si>
  <si>
    <t>BraganÃ§a Airport</t>
  </si>
  <si>
    <t>BraganÃ§a</t>
  </si>
  <si>
    <t>Praia da VitÃ³ria</t>
  </si>
  <si>
    <t>JoÃ£o Paulo II Airport</t>
  </si>
  <si>
    <t>PortimÃ£o Airport</t>
  </si>
  <si>
    <t>PortimÃ£o</t>
  </si>
  <si>
    <t>Francisco de SÃ¡ Carneiro Airport</t>
  </si>
  <si>
    <t>SÃ£o Jorge Airport</t>
  </si>
  <si>
    <t>SantarÃ©m</t>
  </si>
  <si>
    <t>BacÄu Airport</t>
  </si>
  <si>
    <t>BacÄu</t>
  </si>
  <si>
    <t>MaramureÈ International Airport</t>
  </si>
  <si>
    <t>BÄneasa International Airport</t>
  </si>
  <si>
    <t>Mihail KogÄlniceanu International Airport</t>
  </si>
  <si>
    <t>ConstanÅ£a</t>
  </si>
  <si>
    <t>CaransebeÅ Airport</t>
  </si>
  <si>
    <t>CaransebeÅ</t>
  </si>
  <si>
    <t>IaÅi Airport</t>
  </si>
  <si>
    <t>IaÅi</t>
  </si>
  <si>
    <t>Henri CoandÄ International Airport</t>
  </si>
  <si>
    <t>Transilvania TÃ¢rgu MureÅ International Airport</t>
  </si>
  <si>
    <t>TÃ¢rgu MureÅ</t>
  </si>
  <si>
    <t>TimiÅoara Traian Vuia Airport</t>
  </si>
  <si>
    <t>TimiÅoara</t>
  </si>
  <si>
    <t>ZÃ¼rich Airport</t>
  </si>
  <si>
    <t>GÃ¶kÃ§eada Airport</t>
  </si>
  <si>
    <t>GÃ¶kÃ§eada</t>
  </si>
  <si>
    <t>EsenboÄa International Airport</t>
  </si>
  <si>
    <t>Ä°ncirlik Air Base</t>
  </si>
  <si>
    <t>Sivas Nuri DemiraÄ Airport</t>
  </si>
  <si>
    <t>Malatya ErhaÃ§ Airport</t>
  </si>
  <si>
    <t>Ãardak Airport</t>
  </si>
  <si>
    <t>NevÅehir Kapadokya Airport</t>
  </si>
  <si>
    <t>NevÅehir</t>
  </si>
  <si>
    <t>AtatÃ¼rk International Airport</t>
  </si>
  <si>
    <t>ÃÄ±ldÄ±r Airport</t>
  </si>
  <si>
    <t>AydÄ±n</t>
  </si>
  <si>
    <t>BalÄ±kesir Merkez Airport</t>
  </si>
  <si>
    <t>BandÄ±rma Airport</t>
  </si>
  <si>
    <t>Ãanakkale Airport</t>
  </si>
  <si>
    <t>Ãanakkale</t>
  </si>
  <si>
    <t>EskiÅehir Air Base</t>
  </si>
  <si>
    <t>Ä°zmir</t>
  </si>
  <si>
    <t>ÃiÄli Airport</t>
  </si>
  <si>
    <t>UÅak Airport</t>
  </si>
  <si>
    <t>UÅak</t>
  </si>
  <si>
    <t>Bursa YeniÅehir Airport</t>
  </si>
  <si>
    <t>TekirdaÄ Ãorlu Airport</t>
  </si>
  <si>
    <t>Ãorlu</t>
  </si>
  <si>
    <t>ImsÄ±k Airport</t>
  </si>
  <si>
    <t>EskiÅehir</t>
  </si>
  <si>
    <t>AltÄ±ntaÅ</t>
  </si>
  <si>
    <t>ElazÄ±Ä Airport</t>
  </si>
  <si>
    <t>ElazÄ±Ä</t>
  </si>
  <si>
    <t>ÅanlÄ±urfa Airport</t>
  </si>
  <si>
    <t>ÅanlÄ±urfa</t>
  </si>
  <si>
    <t>MuÅ Airport</t>
  </si>
  <si>
    <t>MuÅ</t>
  </si>
  <si>
    <t>KahramanmaraÅ Airport</t>
  </si>
  <si>
    <t>KahramanmaraÅ</t>
  </si>
  <si>
    <t>AÄrÄ± Airport</t>
  </si>
  <si>
    <t>AdÄ±yaman Airport</t>
  </si>
  <si>
    <t>AdÄ±yaman</t>
  </si>
  <si>
    <t>ÅanlÄ±urfa GAP Airport</t>
  </si>
  <si>
    <t>ÅÄ±rnak Åerafettin ElÃ§i Airport</t>
  </si>
  <si>
    <t>ÅÄ±rnak</t>
  </si>
  <si>
    <t>Hakkari YÃ¼ksekova Airport</t>
  </si>
  <si>
    <t>SÃ¼leyman Demirel International Airport</t>
  </si>
  <si>
    <t>BalÄ±kesir KÃ¶rfez Airport</t>
  </si>
  <si>
    <t>Samsun ÃarÅamba Airport</t>
  </si>
  <si>
    <t>Sabiha GÃ¶kÃ§en International Airport</t>
  </si>
  <si>
    <t>GazipaÅa Airport</t>
  </si>
  <si>
    <t>GazipaÅa</t>
  </si>
  <si>
    <t>BÄlÈi International Airport</t>
  </si>
  <si>
    <t>BÄlÈi</t>
  </si>
  <si>
    <t>ChiÅinÄu International Airport</t>
  </si>
  <si>
    <t>ChiÅinÄu</t>
  </si>
  <si>
    <t>KoÅ¡ice</t>
  </si>
  <si>
    <t>M. R. Å tefÃ¡nik Airport</t>
  </si>
  <si>
    <t>KoÅ¡ice Airport</t>
  </si>
  <si>
    <t>LuÄenec Airport</t>
  </si>
  <si>
    <t>LuÄenec</t>
  </si>
  <si>
    <t>PieÅ¡Å¥any Airport</t>
  </si>
  <si>
    <t>PieÅ¡Å¥any</t>
  </si>
  <si>
    <t>PreÅ¡ov Air Base</t>
  </si>
  <si>
    <t>PreÅ¡ov</t>
  </si>
  <si>
    <t>SliaÄ Airport</t>
  </si>
  <si>
    <t>SliaÄ</t>
  </si>
  <si>
    <t>Å½ilina Airport</t>
  </si>
  <si>
    <t>Å½ilina</t>
  </si>
  <si>
    <t>SamanÃ¡ El Catey International Airport</t>
  </si>
  <si>
    <t>Constanza - ExpediciÃ³n 14 de Junio National Airport</t>
  </si>
  <si>
    <t>Las AmÃ©ricas International Airport</t>
  </si>
  <si>
    <t>MÃ©douneu Airport</t>
  </si>
  <si>
    <t>MÃ©douneu, Gabon</t>
  </si>
  <si>
    <t>PoptÃºn Airport</t>
  </si>
  <si>
    <t>PoptÃºn</t>
  </si>
  <si>
    <t>San JosÃ© Airport</t>
  </si>
  <si>
    <t>Puerto San JosÃ©</t>
  </si>
  <si>
    <t>La UniÃ³n</t>
  </si>
  <si>
    <t>El ArrayÃ¡n Airport</t>
  </si>
  <si>
    <t>RamÃ³n Villeda Morales International Airport</t>
  </si>
  <si>
    <t>Santa Rosa de CopÃ¡n Airport</t>
  </si>
  <si>
    <t>Santa Rosa de CopÃ¡n</t>
  </si>
  <si>
    <t>CopÃ¡n Ruinas Airport</t>
  </si>
  <si>
    <t>CopÃ¡n Ruinas</t>
  </si>
  <si>
    <t>ToncontÃ­n International Airport</t>
  </si>
  <si>
    <t>Santa MarÃ­a</t>
  </si>
  <si>
    <t>JesÃºs TerÃ¡n Paredo International Airport</t>
  </si>
  <si>
    <t>BahÃ­as de Huatulco International Airport</t>
  </si>
  <si>
    <t>Ciudad AcuÃ±a New International Airport</t>
  </si>
  <si>
    <t>Ciudad AcuÃ±a</t>
  </si>
  <si>
    <t>CuliacÃ¡n</t>
  </si>
  <si>
    <t>Ciudad ObregÃ³n International Airport</t>
  </si>
  <si>
    <t>Ciudad ObregÃ³n</t>
  </si>
  <si>
    <t>ComitÃ¡n</t>
  </si>
  <si>
    <t>Ingeniero Alberto AcuÃ±a Ongay International Airport</t>
  </si>
  <si>
    <t>Abraham GonzÃ¡lez International Airport</t>
  </si>
  <si>
    <t>Ciudad JuÃ¡rez</t>
  </si>
  <si>
    <t>Ciudad ConstituciÃ³n Airport</t>
  </si>
  <si>
    <t>Ciudad ConstituciÃ³n</t>
  </si>
  <si>
    <t>General JosÃ© MarÃ­a YÃ¡Ã±ez International Airport</t>
  </si>
  <si>
    <t>LÃ¡zaro CÃ¡rdenas Airport</t>
  </si>
  <si>
    <t>LÃ¡zaro CÃ¡rdenas</t>
  </si>
  <si>
    <t>Del BajÃ­o International Airport</t>
  </si>
  <si>
    <t>Manuel MÃ¡rquez de LeÃ³n International Airport</t>
  </si>
  <si>
    <t>MÃ©rida</t>
  </si>
  <si>
    <t>General Rodolfo SÃ¡nchez Taboada International Airport</t>
  </si>
  <si>
    <t>MinatitlÃ¡n/Coatzacoalcos National Airport</t>
  </si>
  <si>
    <t>MinatitlÃ¡n</t>
  </si>
  <si>
    <t>MazatlÃ¡n</t>
  </si>
  <si>
    <t>QuetzalcÃ³atl International Airport</t>
  </si>
  <si>
    <t>XoxocotlÃ¡n International Airport</t>
  </si>
  <si>
    <t>El TajÃ­n National Airport</t>
  </si>
  <si>
    <t>Hermanos SerdÃ¡n International Airport</t>
  </si>
  <si>
    <t>Licenciado Gustavo DÃ­az Ordaz International Airport</t>
  </si>
  <si>
    <t>QuerÃ©taro Intercontinental Airport</t>
  </si>
  <si>
    <t>QuerÃ©taro</t>
  </si>
  <si>
    <t>San JosÃ© del Cabo</t>
  </si>
  <si>
    <t>San Luis PotosÃ­</t>
  </si>
  <si>
    <t>Tuxtla GutiÃ©rrez</t>
  </si>
  <si>
    <t>TorreÃ³n</t>
  </si>
  <si>
    <t>General Abelardo L. RodrÃ­guez International Airport</t>
  </si>
  <si>
    <t>CancÃºn International Airport</t>
  </si>
  <si>
    <t>CancÃºn</t>
  </si>
  <si>
    <t>Carlos Rovirosa PÃ©rez International Airport</t>
  </si>
  <si>
    <t>Isla ColÃ³n</t>
  </si>
  <si>
    <t>ChitrÃ©</t>
  </si>
  <si>
    <t>Cap Manuel NiÃ±o International Airport</t>
  </si>
  <si>
    <t>ColÃ³n</t>
  </si>
  <si>
    <t>PanamÃ¡ City</t>
  </si>
  <si>
    <t>JaquÃ© Airport</t>
  </si>
  <si>
    <t>JaquÃ©</t>
  </si>
  <si>
    <t>RÃ­o Hato</t>
  </si>
  <si>
    <t>CaÃ±as</t>
  </si>
  <si>
    <t>PÃ©rez ZeledÃ³n</t>
  </si>
  <si>
    <t>MonseÃ±or Ãscar Arnulfo Romero International Airport</t>
  </si>
  <si>
    <t>JÃ©rÃ©mie Airport</t>
  </si>
  <si>
    <t>Vilo AcuÃ±a International Airport</t>
  </si>
  <si>
    <t>ColÃ³n Airport</t>
  </si>
  <si>
    <t>GuantÃ¡namo</t>
  </si>
  <si>
    <t>JosÃ© MartÃ­ International Airport</t>
  </si>
  <si>
    <t>ApatzingÃ¡n</t>
  </si>
  <si>
    <t>San Luis RÃ­o Colorado Airport</t>
  </si>
  <si>
    <t>San Luis RÃ­o Colorado</t>
  </si>
  <si>
    <t>Ãlamos Airport</t>
  </si>
  <si>
    <t>Ãlamos</t>
  </si>
  <si>
    <t>ChokwÃ© Airport</t>
  </si>
  <si>
    <t>ChokwÃ©</t>
  </si>
  <si>
    <t>UlÃ©i Airport</t>
  </si>
  <si>
    <t>Ãle Art - Waala Airport</t>
  </si>
  <si>
    <t>KonÃ© Airport</t>
  </si>
  <si>
    <t>KonÃ©</t>
  </si>
  <si>
    <t>Ãle des Pins Airport</t>
  </si>
  <si>
    <t>Ãle des Pins</t>
  </si>
  <si>
    <t>NoumÃ©a Magenta Airport</t>
  </si>
  <si>
    <t>NoumÃ©a</t>
  </si>
  <si>
    <t>Edmond CanÃ© Airport</t>
  </si>
  <si>
    <t>Ãle Ouen</t>
  </si>
  <si>
    <t>MarÃ© Airport</t>
  </si>
  <si>
    <t>MarÃ©</t>
  </si>
  <si>
    <t>OuvÃ©a Airport</t>
  </si>
  <si>
    <t>OuvÃ©a</t>
  </si>
  <si>
    <t>Taâif Regional Airport</t>
  </si>
  <si>
    <t>Taâif</t>
  </si>
  <si>
    <t>HÄ«t</t>
  </si>
  <si>
    <t>CotriguaÃ§u</t>
  </si>
  <si>
    <t>PlayÃ³n Chico Airport</t>
  </si>
  <si>
    <t>PlayÃ³n Chico</t>
  </si>
  <si>
    <t>Bahia PiÃ±a Airport</t>
  </si>
  <si>
    <t>Bahia PiÃ±a</t>
  </si>
  <si>
    <t>El Real de Santa MarÃ­a</t>
  </si>
  <si>
    <t>Boca de SÃ¡balo</t>
  </si>
  <si>
    <t>UtqiaÄ¡vik</t>
  </si>
  <si>
    <t>Presidente JosÃ© Sarney Airport</t>
  </si>
  <si>
    <t>RoÃ§a Porto Alegre Airport</t>
  </si>
  <si>
    <t>HagÃ¥tÃ±a, Guam International Airport</t>
  </si>
  <si>
    <t>Ãbidos</t>
  </si>
  <si>
    <t>BahÃ­a Negra Airport</t>
  </si>
  <si>
    <t>BahÃ­a Negra</t>
  </si>
  <si>
    <t>Åzora</t>
  </si>
  <si>
    <t>Asahikawa / HokkaidÅ</t>
  </si>
  <si>
    <t>RegiÃ³n de Murcia International Airport</t>
  </si>
  <si>
    <t>MinamidaitÅ</t>
  </si>
  <si>
    <t>KitadaitÅjima</t>
  </si>
  <si>
    <t>Pasay / ParaÃ±aque, Metro Manila</t>
  </si>
  <si>
    <t>Comodoro D.R. SalomÃ³n Airport</t>
  </si>
  <si>
    <t>Vicecomodoro Angel D. La Paz AragonÃ©s Airport</t>
  </si>
  <si>
    <t>Termas de RÃ­o Hondo international Airport</t>
  </si>
  <si>
    <t>Termas de RÃ­o Hondo</t>
  </si>
  <si>
    <t>San Miguel de TucumÃ¡n</t>
  </si>
  <si>
    <t>Cataratas Del IguazÃº International Airport</t>
  </si>
  <si>
    <t>OrÃ¡n Airport</t>
  </si>
  <si>
    <t>OrÃ¡n</t>
  </si>
  <si>
    <t>Cabo F.A.A. H. R. BordÃ³n Airport</t>
  </si>
  <si>
    <t>Antoine de Saint ExupÃ©ry Airport</t>
  </si>
  <si>
    <t>Piloto Civil N. FernÃ¡ndez Airport</t>
  </si>
  <si>
    <t>Ãstor Piazzola International Airport</t>
  </si>
  <si>
    <t>HÃ©roes De Malvinas Airport</t>
  </si>
  <si>
    <t>ConceiÃ§Ã£o do Araguaia Airport</t>
  </si>
  <si>
    <t>ConceiÃ§Ã£o do Araguaia</t>
  </si>
  <si>
    <t>AnÃ¡polis</t>
  </si>
  <si>
    <t>AraÃ§atuba Airport</t>
  </si>
  <si>
    <t>AraÃ§atuba</t>
  </si>
  <si>
    <t>AraxÃ¡</t>
  </si>
  <si>
    <t>Val de Cans/JÃºlio Cezar Ribeiro International Airport</t>
  </si>
  <si>
    <t>BelÃ©m</t>
  </si>
  <si>
    <t>BagÃ©</t>
  </si>
  <si>
    <t>BraganÃ§a Paulista</t>
  </si>
  <si>
    <t>Barra do GarÃ§as Airport</t>
  </si>
  <si>
    <t>Barra Do GarÃ§as</t>
  </si>
  <si>
    <t>CaÃ§ador Airport</t>
  </si>
  <si>
    <t>CaÃ§ador</t>
  </si>
  <si>
    <t>ChapecÃ³</t>
  </si>
  <si>
    <t>CarajÃ¡s Airport</t>
  </si>
  <si>
    <t>DiomÃ­cio Freitas Airport</t>
  </si>
  <si>
    <t>CriciÃºma</t>
  </si>
  <si>
    <t>Nelson Ribeiro GuimarÃ£es Airport</t>
  </si>
  <si>
    <t>CorumbÃ¡ International Airport</t>
  </si>
  <si>
    <t>CuiabÃ¡</t>
  </si>
  <si>
    <t>Foz Do IguaÃ§u</t>
  </si>
  <si>
    <t>HercÃ­lio Luz International Airport</t>
  </si>
  <si>
    <t>Rio GaleÃ£o â Tom Jobim International Airport</t>
  </si>
  <si>
    <t>GuajarÃ¡-Mirim Airport</t>
  </si>
  <si>
    <t>GuajarÃ¡-Mirim</t>
  </si>
  <si>
    <t>Guarulhos - Governador AndrÃ© Franco Montoro International Airport</t>
  </si>
  <si>
    <t>GuaratinguetÃ¡ Airport</t>
  </si>
  <si>
    <t>GuaratinguetÃ¡</t>
  </si>
  <si>
    <t>IlhÃ©us</t>
  </si>
  <si>
    <t>JoÃ£o Pessoa</t>
  </si>
  <si>
    <t>Presidente JoÃ£o Suassuna Airport</t>
  </si>
  <si>
    <t>Coronel HorÃ¡cio de Mattos Airport</t>
  </si>
  <si>
    <t>LenÃ§Ã³is</t>
  </si>
  <si>
    <t>Governador JosÃ© Richa Airport</t>
  </si>
  <si>
    <t>JoÃ£o Correa da Rocha Airport</t>
  </si>
  <si>
    <t>MinaÃ§u Airport</t>
  </si>
  <si>
    <t>MinaÃ§u</t>
  </si>
  <si>
    <t>MacaÃ© Airport</t>
  </si>
  <si>
    <t>Regional de MaringÃ¡ - SÃ­lvio Name JÃºnior Airport</t>
  </si>
  <si>
    <t>MaringÃ¡</t>
  </si>
  <si>
    <t>MÃ¡rio Ribeiro Airport</t>
  </si>
  <si>
    <t>Frank Miloye MilenkowichiâMarÃ­lia State Airport</t>
  </si>
  <si>
    <t>MarÃ­lia</t>
  </si>
  <si>
    <t>ManicorÃ© Airport</t>
  </si>
  <si>
    <t>ManicorÃ©</t>
  </si>
  <si>
    <t>Santo Ãngelo Airport</t>
  </si>
  <si>
    <t>Santo Ãngelo</t>
  </si>
  <si>
    <t>Prefeito Doutor JoÃ£o Silva Filho Airport</t>
  </si>
  <si>
    <t>ParnaÃ­ba</t>
  </si>
  <si>
    <t>PoÃ§os de Caldas - Embaixador Walther Moreira Salles Airport</t>
  </si>
  <si>
    <t>PoÃ§os De Caldas</t>
  </si>
  <si>
    <t>JoÃ£o SimÃµes Lopes Neto International Airport</t>
  </si>
  <si>
    <t>Ponta PorÃ£ Airport</t>
  </si>
  <si>
    <t>Rio Branco-PlÃ¡cido de Castro International Airport</t>
  </si>
  <si>
    <t>Governador AluÃ­zio Alves International Airport</t>
  </si>
  <si>
    <t>SÃ£o JosÃ© Dos Campos</t>
  </si>
  <si>
    <t>SÃ£o JosÃ© Do Rio Preto</t>
  </si>
  <si>
    <t>Base AÃ©rea de Santos Airport</t>
  </si>
  <si>
    <t>Deputado Luiz Eduardo MagalhÃ£es International Airport</t>
  </si>
  <si>
    <t>Base de AviaÃ§Ã£o de TaubatÃ© Airport</t>
  </si>
  <si>
    <t>Hotel TransamÃ©rica Airport</t>
  </si>
  <si>
    <t>Senador PetrÃ´nio Portela Airport</t>
  </si>
  <si>
    <t>TefÃ© Airport</t>
  </si>
  <si>
    <t>TefÃ©</t>
  </si>
  <si>
    <t>TarauacÃ¡ Airport</t>
  </si>
  <si>
    <t>TarauacÃ¡</t>
  </si>
  <si>
    <t>TelÃªmaco Borba Airport</t>
  </si>
  <si>
    <t>TelÃªmaco Borba</t>
  </si>
  <si>
    <t>TucuruÃ­ Airport</t>
  </si>
  <si>
    <t>SÃ£o Gabriel da Cachoeira Airport</t>
  </si>
  <si>
    <t>SÃ£o Gabriel Da Cachoeira</t>
  </si>
  <si>
    <t>Ten. Cel. Aviador CÃ©sar Bombonato Airport</t>
  </si>
  <si>
    <t>UberlÃ¢ndia</t>
  </si>
  <si>
    <t>MÃ¡rio de Almeida Franco Airport</t>
  </si>
  <si>
    <t>Brigadeiro CamarÃ£o Airport</t>
  </si>
  <si>
    <t>VitÃ³ria</t>
  </si>
  <si>
    <t>Cabo 1Â° Juan RomÃ¡n Airport</t>
  </si>
  <si>
    <t>Gral. Bernardo OÂ´Higgins Airport</t>
  </si>
  <si>
    <t>Pdte. Carlos IbaÃ±ez del Campo Airport</t>
  </si>
  <si>
    <t>Comodoro Arturo Merino BenÃ­tez International Airport</t>
  </si>
  <si>
    <t>Ricardo GarcÃ­a Posada Airport</t>
  </si>
  <si>
    <t>AndrÃ©s Sabella GÃ¡lvez International Airport</t>
  </si>
  <si>
    <t>FutaleufÃº Airport</t>
  </si>
  <si>
    <t>MarÃ­a Dolores Airport</t>
  </si>
  <si>
    <t>Guardiamarina ZaÃ±artu Airport</t>
  </si>
  <si>
    <t>CaÃ±al Bajo Carlos - Hott Siebert Airport</t>
  </si>
  <si>
    <t>PucÃ³n Airport</t>
  </si>
  <si>
    <t>La AraucanÃ­a Airport</t>
  </si>
  <si>
    <t>ChaÃ±aral Airport</t>
  </si>
  <si>
    <t>ChaÃ±aral</t>
  </si>
  <si>
    <t>ViÃ±a Del Mar</t>
  </si>
  <si>
    <t>Santa BÃ¡rbara Airport</t>
  </si>
  <si>
    <t>VÃ­ctor LafÃ³n Airport</t>
  </si>
  <si>
    <t>ChaitÃ©n Airport</t>
  </si>
  <si>
    <t>ViÃ±a del mar Airport</t>
  </si>
  <si>
    <t>SÃ£o Paulo De OlivenÃ§a</t>
  </si>
  <si>
    <t>LenÃ§Ã³is Paulista Airport</t>
  </si>
  <si>
    <t>LenÃ§Ã³is Paulista</t>
  </si>
  <si>
    <t>SÃ£o FÃ©lix Do Araguaia</t>
  </si>
  <si>
    <t>OurilÃ¢ndia do Norte Airport</t>
  </si>
  <si>
    <t>MÃ¡rio Pereira LopesâSÃ£o Carlos Airport</t>
  </si>
  <si>
    <t>TangarÃ¡ Da Serra</t>
  </si>
  <si>
    <t>ValenÃ§a Airport</t>
  </si>
  <si>
    <t>ValenÃ§a</t>
  </si>
  <si>
    <t>SÃ¤len and Trysil</t>
  </si>
  <si>
    <t>ChachoÃ¡n Airport</t>
  </si>
  <si>
    <t>JosÃ© JoaquÃ­n de Olmedo International Airport</t>
  </si>
  <si>
    <t>MacarÃ¡</t>
  </si>
  <si>
    <t>San CristÃ³bal Airport</t>
  </si>
  <si>
    <t>San CristÃ³bal</t>
  </si>
  <si>
    <t>BahÃ­a de Caraquez</t>
  </si>
  <si>
    <t>TulcÃ¡n</t>
  </si>
  <si>
    <t>AsunciÃ³n</t>
  </si>
  <si>
    <t>EncarnaciÃ³n Airport</t>
  </si>
  <si>
    <t>EncarnaciÃ³n</t>
  </si>
  <si>
    <t>Dr. Luis Maria ArgaÃ±a International Airport</t>
  </si>
  <si>
    <t>San JosÃ© Island Airport</t>
  </si>
  <si>
    <t>AripuanÃ£</t>
  </si>
  <si>
    <t>Vila Bela Da SantÃ­ssima Trindade</t>
  </si>
  <si>
    <t>JuÃ­na</t>
  </si>
  <si>
    <t>CatalÃ£o</t>
  </si>
  <si>
    <t>InÃ¡cio LuÃ­s do Nascimento Airport</t>
  </si>
  <si>
    <t>Santa VitÃ³ria Do Palmar</t>
  </si>
  <si>
    <t>SÃ£o Borja</t>
  </si>
  <si>
    <t>IpiaÃº</t>
  </si>
  <si>
    <t>JequiÃ©</t>
  </si>
  <si>
    <t>AragarÃ§as Airport</t>
  </si>
  <si>
    <t>AragarÃ§as</t>
  </si>
  <si>
    <t>SÃ£o Miguel Do Araguaia</t>
  </si>
  <si>
    <t>San Pedro de UrabÃ¡</t>
  </si>
  <si>
    <t>San Vicente Del CaguÃ¡n</t>
  </si>
  <si>
    <t>San Juan Del CÃ©sar Airport</t>
  </si>
  <si>
    <t>San Juan Del CÃ©sar</t>
  </si>
  <si>
    <t>BahÃ­a Cupica</t>
  </si>
  <si>
    <t>San JosÃ© Del Guaviare</t>
  </si>
  <si>
    <t>FundaciÃ³n</t>
  </si>
  <si>
    <t>Puerto LÃ³pez</t>
  </si>
  <si>
    <t>IscuandÃ©</t>
  </si>
  <si>
    <t>CÃºcuta</t>
  </si>
  <si>
    <t>CampiÃ±a</t>
  </si>
  <si>
    <t>Puerto CarreÃ±o</t>
  </si>
  <si>
    <t>Alcides FernÃ¡ndez Airport</t>
  </si>
  <si>
    <t>AcandÃ­</t>
  </si>
  <si>
    <t>Puerto AsÃ­s</t>
  </si>
  <si>
    <t>JosÃ© Celestino Mutis Airport</t>
  </si>
  <si>
    <t>BahÃ­a Solano</t>
  </si>
  <si>
    <t>Gerardo Tobar LÃ³pez Airport</t>
  </si>
  <si>
    <t>CapurganÃ¡ Airport</t>
  </si>
  <si>
    <t>CapurganÃ¡</t>
  </si>
  <si>
    <t>Rafael NuÃ±ez International Airport</t>
  </si>
  <si>
    <t>CarurÃº Airport</t>
  </si>
  <si>
    <t>CarurÃº</t>
  </si>
  <si>
    <t>CoveÃ±as Airport</t>
  </si>
  <si>
    <t>CoveÃ±as</t>
  </si>
  <si>
    <t>YariguÃ­es Airport</t>
  </si>
  <si>
    <t>FundaciÃ³n Airport</t>
  </si>
  <si>
    <t>ChigorodÃ³ Airport</t>
  </si>
  <si>
    <t>ChigorodÃ³</t>
  </si>
  <si>
    <t>Puerto LeguÃ­zamo</t>
  </si>
  <si>
    <t>Alfredo VÃ¡squez Cobo International Airport</t>
  </si>
  <si>
    <t>MaganguÃ©</t>
  </si>
  <si>
    <t>MontelÃ­bano</t>
  </si>
  <si>
    <t>MonterÃ­a</t>
  </si>
  <si>
    <t>MitÃº</t>
  </si>
  <si>
    <t>NuquÃ­</t>
  </si>
  <si>
    <t>OcaÃ±a</t>
  </si>
  <si>
    <t>Puerto InÃ­rida</t>
  </si>
  <si>
    <t>MatecaÃ±a International Airport</t>
  </si>
  <si>
    <t>Guillermo LeÃ³n Valencia Airport</t>
  </si>
  <si>
    <t>PopayÃ¡n</t>
  </si>
  <si>
    <t>Jose Maria CÃ³rdova International Airport</t>
  </si>
  <si>
    <t>SimÃ³n BolÃ­var International Airport</t>
  </si>
  <si>
    <t>San AndrÃ©s</t>
  </si>
  <si>
    <t>TibÃº Airport</t>
  </si>
  <si>
    <t>TibÃº</t>
  </si>
  <si>
    <t>TolÃº</t>
  </si>
  <si>
    <t>Gonzalo MejÃ­a Airport</t>
  </si>
  <si>
    <t>El CaraÃ±o Airport</t>
  </si>
  <si>
    <t>QuibdÃ³</t>
  </si>
  <si>
    <t>Heriberto GÃ­l MartÃ­nez Airport</t>
  </si>
  <si>
    <t>TuluÃ¡</t>
  </si>
  <si>
    <t>Villa GarzÃ³n Airport</t>
  </si>
  <si>
    <t>Villa GarzÃ³n</t>
  </si>
  <si>
    <t>VelÃ¡squez Airport</t>
  </si>
  <si>
    <t>Puerto BoyacÃ¡</t>
  </si>
  <si>
    <t>Alfonso LÃ³pez Pumarejo Airport</t>
  </si>
  <si>
    <t>El BaÃ±ado</t>
  </si>
  <si>
    <t>AlcantarÃ­ Airport</t>
  </si>
  <si>
    <t>AscenciÃ³n De Guarayos Airport</t>
  </si>
  <si>
    <t>AscensiÃ³n de Guarayos</t>
  </si>
  <si>
    <t>CapitÃ¡n AnÃ­bal Arab Airport</t>
  </si>
  <si>
    <t>CapitÃ¡n de Av. Emilio BeltrÃ¡n Airport</t>
  </si>
  <si>
    <t>GuayaramerÃ­n</t>
  </si>
  <si>
    <t>San JosÃ© De Chiquitos Airport</t>
  </si>
  <si>
    <t>San JosÃ© de Chiquitos</t>
  </si>
  <si>
    <t>San JoaquÃ­n Airport</t>
  </si>
  <si>
    <t>San JoaquÃ­n</t>
  </si>
  <si>
    <t>PotosÃ­</t>
  </si>
  <si>
    <t>CapitÃ¡n Av. Salvador Ogaya G. airport</t>
  </si>
  <si>
    <t>Puerto SuÃ¡rez</t>
  </si>
  <si>
    <t>San RamÃ³n Airport</t>
  </si>
  <si>
    <t>San RamÃ³n / MamorÃ©</t>
  </si>
  <si>
    <t>RoborÃ© Airport</t>
  </si>
  <si>
    <t>RoborÃ©</t>
  </si>
  <si>
    <t>CapitÃ¡n Av. Selin Zeitun Lopez Airport</t>
  </si>
  <si>
    <t>CapitÃ¡n Av. German Quiroga G. Airport</t>
  </si>
  <si>
    <t>CapitÃ¡n Av. Juan Cochamanidis S. Airport</t>
  </si>
  <si>
    <t>San MatÃ­as Airport</t>
  </si>
  <si>
    <t>San MatÃ­as</t>
  </si>
  <si>
    <t>CapitÃ¡n Av. Vidal Villagomez Toledo Airport</t>
  </si>
  <si>
    <t>Teniente Coronel Rafael PabÃ³n Airport</t>
  </si>
  <si>
    <t>YacuÃ­ba</t>
  </si>
  <si>
    <t>Alto ParnaÃ­ba Airport</t>
  </si>
  <si>
    <t>Alto ParnaÃ­ba</t>
  </si>
  <si>
    <t>Cirilo QueirÃ³z Airport</t>
  </si>
  <si>
    <t>SÃ³crates Mariani Bittencourt Airport</t>
  </si>
  <si>
    <t>RedenÃ§Ã£o Airport</t>
  </si>
  <si>
    <t>RedenÃ§Ã£o</t>
  </si>
  <si>
    <t>SÃ³crates Rezende Airport</t>
  </si>
  <si>
    <t>FeijÃ³ Airport</t>
  </si>
  <si>
    <t>ItuberÃ¡</t>
  </si>
  <si>
    <t>SÃ£o FÃ©lix do Xingu Airport</t>
  </si>
  <si>
    <t>GuimarÃ£es</t>
  </si>
  <si>
    <t>IrecÃª Airport</t>
  </si>
  <si>
    <t>IrecÃª</t>
  </si>
  <si>
    <t>JoaÃ§aba</t>
  </si>
  <si>
    <t>IpiaÃº Airport</t>
  </si>
  <si>
    <t>JoÃ£o Durval Carneiro Airport</t>
  </si>
  <si>
    <t>JequiÃ© Airport</t>
  </si>
  <si>
    <t>JanuÃ¡ria Airport</t>
  </si>
  <si>
    <t>JanuÃ¡ria</t>
  </si>
  <si>
    <t>Prefeito OctÃ¡vio de Almeida Neves Airport</t>
  </si>
  <si>
    <t>SÃ£o JoÃ£o Del Rei</t>
  </si>
  <si>
    <t>SÃ£o LourenÃ§o Airport</t>
  </si>
  <si>
    <t>SÃ£o LourenÃ§o</t>
  </si>
  <si>
    <t>SÃ£o Mateus Airport</t>
  </si>
  <si>
    <t>SÃ£o Mateus</t>
  </si>
  <si>
    <t>Municipal JosÃ© Figueiredo Airport</t>
  </si>
  <si>
    <t>FeijÃ³</t>
  </si>
  <si>
    <t>OriximinÃ¡ Airport</t>
  </si>
  <si>
    <t>San QuintÃ­n Military Airstrip</t>
  </si>
  <si>
    <t>Ãbidos Airport</t>
  </si>
  <si>
    <t>TeÃ³filo Otoni</t>
  </si>
  <si>
    <t>MÃ©lio Viana Airport</t>
  </si>
  <si>
    <t>TrÃªs CoraÃ§Ãµes</t>
  </si>
  <si>
    <t>AgropecuÃ¡ria Castanhais Airport</t>
  </si>
  <si>
    <t>AntÃ´nio Guerreiro Airport</t>
  </si>
  <si>
    <t>ItuberÃ¡ Airport</t>
  </si>
  <si>
    <t>SÃ³c TrÄng Airport</t>
  </si>
  <si>
    <t>SÃ³c TrÄng</t>
  </si>
  <si>
    <t>SaÃºl Airport</t>
  </si>
  <si>
    <t>SaÃºl</t>
  </si>
  <si>
    <t>Teniente General Gerardo PÃ©rez Pinedo Airport</t>
  </si>
  <si>
    <t>Jorge ChÃ¡vez International Airport</t>
  </si>
  <si>
    <t>JuanjuÃ­</t>
  </si>
  <si>
    <t>HuÃ¡nuco</t>
  </si>
  <si>
    <t>RodrÃ­guez BallÃ³n International Airport</t>
  </si>
  <si>
    <t>CapitÃ¡n FAP RenÃ¡n ElÃ­as Olivera International Airport</t>
  </si>
  <si>
    <t>CapitÃ¡n FAP Guillermo Concha Iberico International Airport</t>
  </si>
  <si>
    <t>Captain JoÃ£o Busse Airport</t>
  </si>
  <si>
    <t>Aeroclube de Bento GonÃ§alves Airport</t>
  </si>
  <si>
    <t>Bento GonÃ§alves</t>
  </si>
  <si>
    <t>ConcÃ³rdia Airport</t>
  </si>
  <si>
    <t>ConcÃ³rdia</t>
  </si>
  <si>
    <t>CassilÃ¢ndia Airport</t>
  </si>
  <si>
    <t>CassilÃ¢ndia</t>
  </si>
  <si>
    <t>CornÃ©lio ProcÃ³pio Airport</t>
  </si>
  <si>
    <t>CornÃ©lio ProcÃ³pio</t>
  </si>
  <si>
    <t>Francisco BeltrÃ£o Airport</t>
  </si>
  <si>
    <t>Francisco BeltrÃ£o</t>
  </si>
  <si>
    <t>GuaÃ­ra Airport</t>
  </si>
  <si>
    <t>Walter BÃ¼ndchen Airport</t>
  </si>
  <si>
    <t>IjuÃ­ Airport</t>
  </si>
  <si>
    <t>IjuÃ­</t>
  </si>
  <si>
    <t>Campo MourÃ£o Airport</t>
  </si>
  <si>
    <t>Campo MourÃ£o</t>
  </si>
  <si>
    <t>SÃ£o Miguel do Oeste Airport</t>
  </si>
  <si>
    <t>SÃ£o Miguel Do Oeste</t>
  </si>
  <si>
    <t>ParanaguÃ¡ Airport</t>
  </si>
  <si>
    <t>ParanavaÃ­ Airport</t>
  </si>
  <si>
    <t>ParanavaÃ­</t>
  </si>
  <si>
    <t>ParanaÃ­ba Airport</t>
  </si>
  <si>
    <t>ParanaÃ­ba</t>
  </si>
  <si>
    <t>SÃ£o LourenÃ§o do Sul Airport</t>
  </si>
  <si>
    <t>SÃ£o LourenÃ§o Do Sul</t>
  </si>
  <si>
    <t>SÃ£o Borja Airport</t>
  </si>
  <si>
    <t>PlÃ­nio Alarcom Airport</t>
  </si>
  <si>
    <t>Santa VitÃ³ria do Palmar Airport</t>
  </si>
  <si>
    <t>XanxerÃª Airport</t>
  </si>
  <si>
    <t>XanxerÃª</t>
  </si>
  <si>
    <t>General JosÃ© Antonio Anzoategui International Airport</t>
  </si>
  <si>
    <t>General Francisco BermÃºdez Airport</t>
  </si>
  <si>
    <t>CarÃºpano</t>
  </si>
  <si>
    <t>JosÃ© Leonardo Chirinos Airport</t>
  </si>
  <si>
    <t>CumanÃ¡ (Antonio JosÃ© de Sucre) Airport</t>
  </si>
  <si>
    <t>IcabarÃº Airport</t>
  </si>
  <si>
    <t>AndrÃ©s Miguel Salazar Marcano Airport</t>
  </si>
  <si>
    <t>ParaguanÃ¡</t>
  </si>
  <si>
    <t>Del Caribe Santiago MariÃ±o International Airport</t>
  </si>
  <si>
    <t>MaturÃ­n Airport</t>
  </si>
  <si>
    <t>Santa BÃ¡rbara de Barinas Airport</t>
  </si>
  <si>
    <t>Santa BÃ¡rbara</t>
  </si>
  <si>
    <t>San TomÃ© Airport</t>
  </si>
  <si>
    <t>Santa BÃ¡rbara del Zulia Airport</t>
  </si>
  <si>
    <t>Juan Pablo PÃ©rez Alfonso Airport</t>
  </si>
  <si>
    <t>El VigÃ­a</t>
  </si>
  <si>
    <t>Dr. Antonio NicolÃ¡s BriceÃ±o Airport</t>
  </si>
  <si>
    <t>DianÃ³polis Airport</t>
  </si>
  <si>
    <t>DianÃ³polis</t>
  </si>
  <si>
    <t>EirunepÃ© Airport</t>
  </si>
  <si>
    <t>EirunepÃ©</t>
  </si>
  <si>
    <t>SÃ£o FÃ©lix do Araguaia Airport</t>
  </si>
  <si>
    <t>AraguaÃ­na Airport</t>
  </si>
  <si>
    <t>Porto Dos GaÃºchos</t>
  </si>
  <si>
    <t>HumaitÃ¡ Airport</t>
  </si>
  <si>
    <t>Santo AntÃ´nio Do IÃ§Ã¡</t>
  </si>
  <si>
    <t>CristalÃ¢ndia</t>
  </si>
  <si>
    <t>Ji-ParanÃ¡ Airport</t>
  </si>
  <si>
    <t>JuÃ­na Airport</t>
  </si>
  <si>
    <t>JataÃ­ Airport</t>
  </si>
  <si>
    <t>JataÃ­</t>
  </si>
  <si>
    <t>CÃ¡ceres Airport</t>
  </si>
  <si>
    <t>CatalÃ£o Airport</t>
  </si>
  <si>
    <t>LÃ¡brea Airport</t>
  </si>
  <si>
    <t>MauÃ©s Airport</t>
  </si>
  <si>
    <t>Novo AripuanÃ£ Airport</t>
  </si>
  <si>
    <t>NiquelÃ¢ndia Airport</t>
  </si>
  <si>
    <t>NiquelÃ¢ndia</t>
  </si>
  <si>
    <t>AnÃ¡polis Airport</t>
  </si>
  <si>
    <t>Porto dos GaÃºchos Airport</t>
  </si>
  <si>
    <t>AripuanÃ£ Airport</t>
  </si>
  <si>
    <t>Presidente JoÃ£o Batista Figueiredo Airport</t>
  </si>
  <si>
    <t>TangarÃ¡ da Serra Airport</t>
  </si>
  <si>
    <t>Fazenda TucunarÃ© Airport</t>
  </si>
  <si>
    <t>SÃ£o Miguel do Araguaia Airport</t>
  </si>
  <si>
    <t>Vila Bela da SantÃ­ssima Trindade Airport</t>
  </si>
  <si>
    <t>MatupÃ¡</t>
  </si>
  <si>
    <t>La DÃ©sirade Airport</t>
  </si>
  <si>
    <t>St-FranÃ§ois Airport</t>
  </si>
  <si>
    <t>St-FranÃ§ois</t>
  </si>
  <si>
    <t>Martinique AimÃ© CÃ©saire International Airport</t>
  </si>
  <si>
    <t>L'EspÃ©rance Airport</t>
  </si>
  <si>
    <t>Pointe-Ã -Pitre Le Raizet</t>
  </si>
  <si>
    <t>Pointe-Ã -Pitre</t>
  </si>
  <si>
    <t>JosÃ© Aponte de la Torre Airport</t>
  </si>
  <si>
    <t>BingÃ¶l Ãeltiksuyu Airport</t>
  </si>
  <si>
    <t>BingÃ¶l</t>
  </si>
  <si>
    <t>IÄdÄ±r Airport</t>
  </si>
  <si>
    <t>IÄdÄ±r</t>
  </si>
  <si>
    <t>DaÅoguz Airport</t>
  </si>
  <si>
    <t>DaÅoguz</t>
  </si>
  <si>
    <t>TÃ¼rkmenabat</t>
  </si>
  <si>
    <t>Villa ConstituciÃ³n Airport</t>
  </si>
  <si>
    <t>MalÃ© International Airport</t>
  </si>
  <si>
    <t>MalÃ©</t>
  </si>
  <si>
    <t>CÃ  Mau Airport</t>
  </si>
  <si>
    <t>Thanh HÃ³a</t>
  </si>
  <si>
    <t>VÃ¢n Äá»n International Airport</t>
  </si>
  <si>
    <t>Rota Do SÃ¢ndalo Oecusse Airport</t>
  </si>
  <si>
    <t>Long XuyÃªn Airport</t>
  </si>
  <si>
    <t>Long XuyÃªn</t>
  </si>
  <si>
    <t>Flughafen MÃ¼nchen-Riem</t>
  </si>
  <si>
    <t>Quáº£ng NgÃ£i Airfield</t>
  </si>
  <si>
    <t>Quáº£ng NgÃ£i</t>
  </si>
  <si>
    <t>ÃlÃ©onore Mine</t>
  </si>
  <si>
    <t>Å½abljak Airport</t>
  </si>
  <si>
    <t>LÃ¼liang Airport</t>
  </si>
  <si>
    <t>LÃ¼liang</t>
  </si>
  <si>
    <t>SÅndÅng-ni</t>
  </si>
  <si>
    <t>La GÃ¼era Airport</t>
  </si>
  <si>
    <t>La GÃ¼era</t>
  </si>
  <si>
    <t>MÃ¶rÃ¶n Airport</t>
  </si>
  <si>
    <t>MÃ¶rÃ¶n</t>
  </si>
  <si>
    <t>ÃndÃ¶rkhaan Airport</t>
  </si>
  <si>
    <t>ÃndÃ¶rkhaan</t>
  </si>
  <si>
    <t>ÃrÃ¼mqi Diwopu International Airport</t>
  </si>
  <si>
    <t>ÃrÃ¼mqi</t>
  </si>
  <si>
    <t>from_x</t>
  </si>
  <si>
    <t>from_y</t>
  </si>
  <si>
    <t>Distance</t>
  </si>
  <si>
    <t>haul</t>
  </si>
  <si>
    <t>air_dist_mi</t>
  </si>
  <si>
    <t>Haul</t>
  </si>
  <si>
    <t>Medium</t>
  </si>
  <si>
    <t>Long</t>
  </si>
  <si>
    <t>Class</t>
  </si>
  <si>
    <t>Business</t>
  </si>
  <si>
    <t>Premium Economy</t>
  </si>
  <si>
    <t>Economy</t>
  </si>
  <si>
    <t>First</t>
  </si>
  <si>
    <t>input_class</t>
  </si>
  <si>
    <t>row.people.businesstravel.airtravel.shorthaul</t>
  </si>
  <si>
    <t>Air travel / Short haul</t>
  </si>
  <si>
    <t>mile</t>
  </si>
  <si>
    <t>row.people.businesstravel.airtravel.mediumhaul.business</t>
  </si>
  <si>
    <t>Medium haul / Business class</t>
  </si>
  <si>
    <t>row.people.businesstravel.airtravel.mediumhaul.economy</t>
  </si>
  <si>
    <t>Medium haul / Economy</t>
  </si>
  <si>
    <t>row.people.businesstravel.airtravel.mediumhaul.unsure</t>
  </si>
  <si>
    <t>Medium haul / Unsure</t>
  </si>
  <si>
    <t>row.people.businesstravel.airtravel.longhaul.firstclass</t>
  </si>
  <si>
    <t>Long haul / First class</t>
  </si>
  <si>
    <t>row.people.businesstravel.airtravel.longhaul.business</t>
  </si>
  <si>
    <t>Long haul / Business class</t>
  </si>
  <si>
    <t>row.people.businesstravel.airtravel.longhaul.premiumeconomy</t>
  </si>
  <si>
    <t>Long haul / Premium economy</t>
  </si>
  <si>
    <t>row.people.businesstravel.airtravel.longhaul.economy</t>
  </si>
  <si>
    <t>Long haul / Economy</t>
  </si>
  <si>
    <t>row.people.businesstravel.airtravel.longhaul.unsure</t>
  </si>
  <si>
    <t>Long haul / Unsure</t>
  </si>
  <si>
    <t>row.people.businesstravel.cartravel.car.northamerica</t>
  </si>
  <si>
    <t>Car / North America</t>
  </si>
  <si>
    <t>row.people.businesstravel.cartravel.car.asia</t>
  </si>
  <si>
    <t>Car / Asia Pacific</t>
  </si>
  <si>
    <t>row.people.businesstravel.cartravel.car.europe</t>
  </si>
  <si>
    <t>Car / Europe</t>
  </si>
  <si>
    <t>row.people.businesstravel.cartravel.car.latin</t>
  </si>
  <si>
    <t>Car / Latin America and the Caribbean</t>
  </si>
  <si>
    <t>row.people.businesstravel.cartravel.car.africa</t>
  </si>
  <si>
    <t>Car / Middle East, Turkey and Africa</t>
  </si>
  <si>
    <t>row.people.businesstravel.cartravel.truck.northamerica</t>
  </si>
  <si>
    <t>Truck/Van / North America</t>
  </si>
  <si>
    <t>row.people.businesstravel.cartravel.truck.asia</t>
  </si>
  <si>
    <t>Truck/Van / Asia Pacific</t>
  </si>
  <si>
    <t>row.people.businesstravel.cartravel.truck.europe</t>
  </si>
  <si>
    <t>Truck/Van / Europe</t>
  </si>
  <si>
    <t>row.people.businesstravel.cartravel.truck.latin</t>
  </si>
  <si>
    <t>Truck/Van / Latin America and the Caribbean</t>
  </si>
  <si>
    <t>row.people.businesstravel.cartravel.truck.africa</t>
  </si>
  <si>
    <t>Truck/Van / Middle East, Turkey and Africa</t>
  </si>
  <si>
    <t>row.people.businesstravel.cartravel.fueltype.gasoline</t>
  </si>
  <si>
    <t>Car / Gasoline</t>
  </si>
  <si>
    <t>gallon</t>
  </si>
  <si>
    <t>row.people.businesstravel.cartravel.fueltype.diesel</t>
  </si>
  <si>
    <t>Car / Diesel</t>
  </si>
  <si>
    <t>row.people.businesstravel.cartravel.fueltype.lpg</t>
  </si>
  <si>
    <t>Car / LPG</t>
  </si>
  <si>
    <t>row.people.businesstravel.railtravel.northamerica</t>
  </si>
  <si>
    <t>Rail travel / North America</t>
  </si>
  <si>
    <t>row.people.businesstravel.railtravel.asia</t>
  </si>
  <si>
    <t>Rail travel / Asia Pacific</t>
  </si>
  <si>
    <t>row.people.businesstravel.railtravel.europe</t>
  </si>
  <si>
    <t>Rail travel / Europe</t>
  </si>
  <si>
    <t>km</t>
  </si>
  <si>
    <t>row.people.businesstravel.railtravel.latin</t>
  </si>
  <si>
    <t>Rail travel / Latin America and the Caribbean</t>
  </si>
  <si>
    <t>row.people.businesstravel.railtravel.africa</t>
  </si>
  <si>
    <t>Rail travel / Middle East, Turkey and Africa</t>
  </si>
  <si>
    <t>month</t>
  </si>
  <si>
    <t>input_tag</t>
  </si>
  <si>
    <t>output_tag</t>
  </si>
  <si>
    <t>tag</t>
  </si>
  <si>
    <t>distance_total</t>
  </si>
  <si>
    <t>year</t>
  </si>
  <si>
    <t>Number of passengers</t>
  </si>
  <si>
    <t>Flight class</t>
  </si>
  <si>
    <t>month-year</t>
  </si>
  <si>
    <t>order</t>
  </si>
  <si>
    <t>Entry ID</t>
  </si>
  <si>
    <t>Row ID</t>
  </si>
  <si>
    <t>Name</t>
  </si>
  <si>
    <t>Amount Unit</t>
  </si>
  <si>
    <t>Amount</t>
  </si>
  <si>
    <t>Spend ($)</t>
  </si>
  <si>
    <t>Region</t>
  </si>
  <si>
    <t>North America</t>
  </si>
  <si>
    <t>Europe</t>
  </si>
  <si>
    <t>Asia Pacific</t>
  </si>
  <si>
    <t>Latin America and the Caribbean</t>
  </si>
  <si>
    <t>Middle East, Turkey and Africa</t>
  </si>
  <si>
    <t>Rail travel</t>
  </si>
  <si>
    <t>From (IATA Code)</t>
  </si>
  <si>
    <t>To (IATA Code)</t>
  </si>
  <si>
    <t>row.people.commuting.distance.car</t>
  </si>
  <si>
    <t>Distance / Car &amp; Motorcycle</t>
  </si>
  <si>
    <t>row.people.commuting.distance.carpool2</t>
  </si>
  <si>
    <t>Distance / Carpool (2-3 occupants)</t>
  </si>
  <si>
    <t>row.people.commuting.distance.carpool4</t>
  </si>
  <si>
    <t>Distance / Carpool (4+ occupants)</t>
  </si>
  <si>
    <t>row.people.commuting.distance.subway</t>
  </si>
  <si>
    <t>Distance / Subway/rapid transit</t>
  </si>
  <si>
    <t>row.people.commuting.distance.commuterrail</t>
  </si>
  <si>
    <t>Distance / Commuter rail</t>
  </si>
  <si>
    <t>row.people.commuting.distance.bus</t>
  </si>
  <si>
    <t>Distance / Bus or shuttle</t>
  </si>
  <si>
    <t>row.people.commuting.distance.ferry</t>
  </si>
  <si>
    <t>Distance / Ferry</t>
  </si>
  <si>
    <t>row.people.commuting.distance.walk</t>
  </si>
  <si>
    <t>Distance / Walk, bike, e-bike, e-scooter</t>
  </si>
  <si>
    <t>row.people.remote-workforce.equipment</t>
  </si>
  <si>
    <t>Remote workforce</t>
  </si>
  <si>
    <t>w</t>
  </si>
  <si>
    <t>row.people.remote-workforce.other</t>
  </si>
  <si>
    <t>unit</t>
  </si>
  <si>
    <t>Start</t>
  </si>
  <si>
    <t>Month</t>
  </si>
  <si>
    <t>Year</t>
  </si>
  <si>
    <t>End</t>
  </si>
  <si>
    <t>Months</t>
  </si>
  <si>
    <t>Year Start</t>
  </si>
  <si>
    <t>Paste as values into bulk import sheet</t>
  </si>
  <si>
    <t>to_x</t>
  </si>
  <si>
    <t>to_y</t>
  </si>
  <si>
    <t>Select a date range</t>
  </si>
  <si>
    <t>This should match the date range for the Sustain.Life business travel bulk import template.</t>
  </si>
  <si>
    <t>When cataloging is complete, paste the Output table columns into the appropriate columns of the bulk import template for business travel.</t>
  </si>
  <si>
    <t>error check</t>
  </si>
  <si>
    <t xml:space="preserve">       Business travel tracker</t>
  </si>
  <si>
    <t>In order to automatically calculate distance, enter the three-digit IATA (International Air Tranport Association) code into the From and To fields. (Looking for a code? Visit https://www.ccra.com/airport-codes/)</t>
  </si>
  <si>
    <t>spend_total</t>
  </si>
  <si>
    <t>Copy the below cells</t>
  </si>
  <si>
    <t>Ticket type</t>
  </si>
  <si>
    <t>Units</t>
  </si>
  <si>
    <t>Unit</t>
  </si>
  <si>
    <t>mi</t>
  </si>
  <si>
    <t>Miles conversion</t>
  </si>
  <si>
    <t>output display</t>
  </si>
  <si>
    <t>FSO</t>
  </si>
  <si>
    <t>CSL</t>
  </si>
  <si>
    <t>Unsure</t>
  </si>
  <si>
    <t>Franklin County State Airport</t>
  </si>
  <si>
    <t>Swanton</t>
  </si>
  <si>
    <t>39.9699294536, -77.6392807762</t>
  </si>
  <si>
    <t>KFSO</t>
  </si>
  <si>
    <t>MMSL</t>
  </si>
  <si>
    <t>Cabo San Lucas International Airport</t>
  </si>
  <si>
    <t>Cabo San Lucas</t>
  </si>
  <si>
    <t>23.150999396, -109.71916379</t>
  </si>
  <si>
    <t>combined months and years from both tables (for gathering uniques)</t>
  </si>
  <si>
    <t>TFU</t>
  </si>
  <si>
    <t>Chengdu Tianfu International Airport</t>
  </si>
  <si>
    <t>CN-SC</t>
  </si>
  <si>
    <t>ZUTF</t>
  </si>
  <si>
    <t>30.3148, 104.4428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</si>
</sst>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&quot;$&quot;* #,##0_);_(&quot;$&quot;* \(#,##0\);_(&quot;$&quot;* &quot;-&quot;??_);_(@_)"/>
  </numFmts>
  <fonts count="14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4"/>
      <color theme="0"/>
      <name val="Arial"/>
      <family val="2"/>
    </font>
    <font>
      <sz val="12"/>
      <color theme="0"/>
      <name val="Arial"/>
      <family val="2"/>
    </font>
    <font>
      <b/>
      <sz val="11"/>
      <color rgb="FFFF0000"/>
      <name val="Arial"/>
      <family val="2"/>
    </font>
    <font>
      <sz val="16"/>
      <color theme="1"/>
      <name val="Arial"/>
      <family val="2"/>
    </font>
    <font>
      <sz val="14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7">
    <xf numFmtId="0" fontId="0" fillId="0" borderId="0" xfId="0"/>
    <xf numFmtId="0" fontId="3" fillId="0" borderId="0" xfId="0" applyFont="1"/>
    <xf numFmtId="14" fontId="0" fillId="0" borderId="0" xfId="0" applyNumberFormat="1"/>
    <xf numFmtId="0" fontId="2" fillId="0" borderId="0" xfId="0" applyFont="1"/>
    <xf numFmtId="2" fontId="0" fillId="0" borderId="0" xfId="0" applyNumberFormat="1"/>
    <xf numFmtId="0" fontId="0" fillId="0" borderId="1" xfId="0" applyBorder="1"/>
    <xf numFmtId="0" fontId="0" fillId="5" borderId="1" xfId="0" applyFill="1" applyBorder="1"/>
    <xf numFmtId="2" fontId="0" fillId="0" borderId="1" xfId="0" applyNumberFormat="1" applyBorder="1"/>
    <xf numFmtId="2" fontId="0" fillId="6" borderId="1" xfId="0" applyNumberFormat="1" applyFill="1" applyBorder="1"/>
    <xf numFmtId="14" fontId="0" fillId="0" borderId="1" xfId="0" applyNumberFormat="1" applyBorder="1"/>
    <xf numFmtId="0" fontId="7" fillId="2" borderId="0" xfId="0" applyFont="1" applyFill="1" applyAlignment="1">
      <alignment vertical="center" wrapText="1"/>
    </xf>
    <xf numFmtId="0" fontId="8" fillId="2" borderId="0" xfId="0" applyFont="1" applyFill="1"/>
    <xf numFmtId="0" fontId="7" fillId="2" borderId="2" xfId="0" applyFont="1" applyFill="1" applyBorder="1" applyAlignment="1">
      <alignment vertical="center" wrapText="1"/>
    </xf>
    <xf numFmtId="0" fontId="7" fillId="3" borderId="1" xfId="0" applyFont="1" applyFill="1" applyBorder="1"/>
    <xf numFmtId="0" fontId="7" fillId="3" borderId="1" xfId="0" applyFont="1" applyFill="1" applyBorder="1" applyAlignment="1">
      <alignment wrapText="1"/>
    </xf>
    <xf numFmtId="0" fontId="7" fillId="3" borderId="10" xfId="0" applyFont="1" applyFill="1" applyBorder="1"/>
    <xf numFmtId="0" fontId="7" fillId="2" borderId="0" xfId="0" applyFont="1" applyFill="1"/>
    <xf numFmtId="43" fontId="8" fillId="2" borderId="1" xfId="2" applyFont="1" applyFill="1" applyBorder="1"/>
    <xf numFmtId="0" fontId="8" fillId="2" borderId="4" xfId="0" applyFont="1" applyFill="1" applyBorder="1"/>
    <xf numFmtId="0" fontId="8" fillId="2" borderId="5" xfId="0" applyFont="1" applyFill="1" applyBorder="1"/>
    <xf numFmtId="0" fontId="8" fillId="2" borderId="1" xfId="0" applyFont="1" applyFill="1" applyBorder="1"/>
    <xf numFmtId="164" fontId="8" fillId="2" borderId="1" xfId="0" applyNumberFormat="1" applyFont="1" applyFill="1" applyBorder="1" applyAlignment="1">
      <alignment horizontal="left"/>
    </xf>
    <xf numFmtId="14" fontId="8" fillId="2" borderId="1" xfId="0" applyNumberFormat="1" applyFont="1" applyFill="1" applyBorder="1" applyAlignment="1">
      <alignment horizontal="left"/>
    </xf>
    <xf numFmtId="0" fontId="7" fillId="2" borderId="2" xfId="0" applyFont="1" applyFill="1" applyBorder="1" applyAlignment="1">
      <alignment horizontal="left" vertical="center" wrapText="1"/>
    </xf>
    <xf numFmtId="2" fontId="8" fillId="2" borderId="1" xfId="0" applyNumberFormat="1" applyFont="1" applyFill="1" applyBorder="1" applyAlignment="1">
      <alignment horizontal="left"/>
    </xf>
    <xf numFmtId="0" fontId="7" fillId="0" borderId="0" xfId="0" applyFont="1"/>
    <xf numFmtId="0" fontId="8" fillId="0" borderId="0" xfId="0" applyFont="1"/>
    <xf numFmtId="17" fontId="8" fillId="0" borderId="0" xfId="0" applyNumberFormat="1" applyFont="1"/>
    <xf numFmtId="0" fontId="11" fillId="0" borderId="0" xfId="0" applyFont="1"/>
    <xf numFmtId="0" fontId="7" fillId="8" borderId="1" xfId="0" applyFont="1" applyFill="1" applyBorder="1"/>
    <xf numFmtId="0" fontId="7" fillId="8" borderId="1" xfId="0" applyFont="1" applyFill="1" applyBorder="1" applyAlignment="1">
      <alignment wrapText="1"/>
    </xf>
    <xf numFmtId="0" fontId="5" fillId="7" borderId="1" xfId="0" applyFont="1" applyFill="1" applyBorder="1" applyProtection="1">
      <protection locked="0"/>
    </xf>
    <xf numFmtId="0" fontId="8" fillId="2" borderId="4" xfId="0" applyFont="1" applyFill="1" applyBorder="1" applyProtection="1">
      <protection locked="0"/>
    </xf>
    <xf numFmtId="0" fontId="8" fillId="2" borderId="3" xfId="0" applyFont="1" applyFill="1" applyBorder="1" applyAlignment="1" applyProtection="1">
      <alignment horizontal="left"/>
      <protection locked="0"/>
    </xf>
    <xf numFmtId="0" fontId="8" fillId="2" borderId="3" xfId="0" applyFont="1" applyFill="1" applyBorder="1" applyAlignment="1" applyProtection="1">
      <alignment horizontal="right"/>
      <protection locked="0"/>
    </xf>
    <xf numFmtId="14" fontId="8" fillId="2" borderId="9" xfId="0" applyNumberFormat="1" applyFont="1" applyFill="1" applyBorder="1" applyAlignment="1" applyProtection="1">
      <alignment horizontal="right"/>
      <protection locked="0"/>
    </xf>
    <xf numFmtId="14" fontId="8" fillId="2" borderId="1" xfId="0" applyNumberFormat="1" applyFont="1" applyFill="1" applyBorder="1" applyAlignment="1" applyProtection="1">
      <alignment horizontal="right"/>
      <protection locked="0"/>
    </xf>
    <xf numFmtId="14" fontId="8" fillId="2" borderId="6" xfId="0" applyNumberFormat="1" applyFont="1" applyFill="1" applyBorder="1" applyAlignment="1" applyProtection="1">
      <alignment horizontal="left"/>
      <protection locked="0"/>
    </xf>
    <xf numFmtId="14" fontId="8" fillId="2" borderId="11" xfId="0" applyNumberFormat="1" applyFont="1" applyFill="1" applyBorder="1" applyAlignment="1" applyProtection="1">
      <alignment horizontal="left"/>
      <protection locked="0"/>
    </xf>
    <xf numFmtId="0" fontId="8" fillId="2" borderId="4" xfId="0" applyFont="1" applyFill="1" applyBorder="1" applyAlignment="1" applyProtection="1">
      <alignment horizontal="right"/>
      <protection locked="0"/>
    </xf>
    <xf numFmtId="0" fontId="8" fillId="2" borderId="4" xfId="0" applyFont="1" applyFill="1" applyBorder="1" applyAlignment="1" applyProtection="1">
      <alignment horizontal="left"/>
      <protection locked="0"/>
    </xf>
    <xf numFmtId="0" fontId="8" fillId="2" borderId="7" xfId="0" applyFont="1" applyFill="1" applyBorder="1" applyProtection="1">
      <protection locked="0"/>
    </xf>
    <xf numFmtId="0" fontId="8" fillId="2" borderId="5" xfId="0" applyFont="1" applyFill="1" applyBorder="1" applyProtection="1">
      <protection locked="0"/>
    </xf>
    <xf numFmtId="0" fontId="8" fillId="4" borderId="4" xfId="0" applyFont="1" applyFill="1" applyBorder="1" applyAlignment="1" applyProtection="1">
      <alignment horizontal="left"/>
      <protection locked="0"/>
    </xf>
    <xf numFmtId="0" fontId="8" fillId="2" borderId="1" xfId="0" applyFont="1" applyFill="1" applyBorder="1" applyAlignment="1" applyProtection="1">
      <alignment horizontal="left"/>
      <protection locked="0"/>
    </xf>
    <xf numFmtId="0" fontId="8" fillId="2" borderId="7" xfId="0" applyFont="1" applyFill="1" applyBorder="1" applyAlignment="1" applyProtection="1">
      <alignment horizontal="right"/>
      <protection locked="0"/>
    </xf>
    <xf numFmtId="14" fontId="8" fillId="2" borderId="1" xfId="0" applyNumberFormat="1" applyFont="1" applyFill="1" applyBorder="1" applyAlignment="1" applyProtection="1">
      <alignment horizontal="left"/>
      <protection locked="0"/>
    </xf>
    <xf numFmtId="14" fontId="8" fillId="2" borderId="12" xfId="0" applyNumberFormat="1" applyFont="1" applyFill="1" applyBorder="1" applyAlignment="1" applyProtection="1">
      <alignment horizontal="left"/>
      <protection locked="0"/>
    </xf>
    <xf numFmtId="44" fontId="8" fillId="2" borderId="6" xfId="1" applyFont="1" applyFill="1" applyBorder="1" applyAlignment="1" applyProtection="1">
      <alignment horizontal="left"/>
      <protection locked="0"/>
    </xf>
    <xf numFmtId="0" fontId="8" fillId="2" borderId="3" xfId="0" applyFont="1" applyFill="1" applyBorder="1" applyProtection="1">
      <protection locked="0"/>
    </xf>
    <xf numFmtId="44" fontId="8" fillId="2" borderId="7" xfId="1" applyFont="1" applyFill="1" applyBorder="1" applyAlignment="1" applyProtection="1">
      <alignment horizontal="left"/>
      <protection locked="0"/>
    </xf>
    <xf numFmtId="44" fontId="8" fillId="2" borderId="7" xfId="0" applyNumberFormat="1" applyFont="1" applyFill="1" applyBorder="1" applyProtection="1">
      <protection locked="0"/>
    </xf>
    <xf numFmtId="8" fontId="8" fillId="2" borderId="7" xfId="0" applyNumberFormat="1" applyFont="1" applyFill="1" applyBorder="1" applyProtection="1">
      <protection locked="0"/>
    </xf>
    <xf numFmtId="14" fontId="8" fillId="2" borderId="8" xfId="0" applyNumberFormat="1" applyFont="1" applyFill="1" applyBorder="1" applyAlignment="1" applyProtection="1">
      <alignment horizontal="right"/>
      <protection locked="0"/>
    </xf>
    <xf numFmtId="14" fontId="8" fillId="2" borderId="3" xfId="0" applyNumberFormat="1" applyFont="1" applyFill="1" applyBorder="1" applyAlignment="1" applyProtection="1">
      <alignment horizontal="left"/>
      <protection locked="0"/>
    </xf>
    <xf numFmtId="43" fontId="8" fillId="2" borderId="1" xfId="2" applyFont="1" applyFill="1" applyBorder="1" applyProtection="1">
      <protection locked="0"/>
    </xf>
    <xf numFmtId="0" fontId="4" fillId="2" borderId="0" xfId="0" applyFont="1" applyFill="1"/>
    <xf numFmtId="0" fontId="5" fillId="2" borderId="0" xfId="0" applyFont="1" applyFill="1"/>
    <xf numFmtId="0" fontId="6" fillId="2" borderId="0" xfId="0" applyFont="1" applyFill="1"/>
    <xf numFmtId="0" fontId="5" fillId="2" borderId="0" xfId="0" applyFont="1" applyFill="1" applyAlignment="1">
      <alignment horizontal="right"/>
    </xf>
    <xf numFmtId="0" fontId="9" fillId="2" borderId="0" xfId="0" applyFont="1" applyFill="1" applyAlignment="1">
      <alignment horizontal="right"/>
    </xf>
    <xf numFmtId="14" fontId="10" fillId="2" borderId="0" xfId="0" applyNumberFormat="1" applyFont="1" applyFill="1"/>
    <xf numFmtId="0" fontId="12" fillId="2" borderId="0" xfId="0" applyFont="1" applyFill="1"/>
    <xf numFmtId="165" fontId="8" fillId="2" borderId="6" xfId="1" applyNumberFormat="1" applyFont="1" applyFill="1" applyBorder="1" applyAlignment="1" applyProtection="1">
      <alignment horizontal="left"/>
      <protection locked="0"/>
    </xf>
    <xf numFmtId="165" fontId="8" fillId="2" borderId="7" xfId="1" applyNumberFormat="1" applyFont="1" applyFill="1" applyBorder="1" applyAlignment="1" applyProtection="1">
      <alignment horizontal="left"/>
      <protection locked="0"/>
    </xf>
    <xf numFmtId="165" fontId="8" fillId="2" borderId="7" xfId="1" applyNumberFormat="1" applyFont="1" applyFill="1" applyBorder="1" applyProtection="1">
      <protection locked="0"/>
    </xf>
    <xf numFmtId="0" fontId="8" fillId="0" borderId="0" xfId="0" applyFont="1" applyProtection="1">
      <protection locked="0"/>
    </xf>
    <xf numFmtId="0" fontId="7" fillId="10" borderId="1" xfId="0" applyFont="1" applyFill="1" applyBorder="1"/>
    <xf numFmtId="0" fontId="7" fillId="10" borderId="1" xfId="0" applyFont="1" applyFill="1" applyBorder="1" applyAlignment="1">
      <alignment wrapText="1"/>
    </xf>
    <xf numFmtId="0" fontId="7" fillId="10" borderId="10" xfId="0" applyFont="1" applyFill="1" applyBorder="1"/>
    <xf numFmtId="0" fontId="8" fillId="2" borderId="5" xfId="0" applyFont="1" applyFill="1" applyBorder="1" applyAlignment="1" applyProtection="1">
      <alignment horizontal="right"/>
      <protection locked="0"/>
    </xf>
    <xf numFmtId="0" fontId="8" fillId="2" borderId="1" xfId="0" applyFont="1" applyFill="1" applyBorder="1" applyAlignment="1" applyProtection="1">
      <alignment horizontal="right"/>
      <protection locked="0"/>
    </xf>
    <xf numFmtId="2" fontId="13" fillId="2" borderId="0" xfId="0" applyNumberFormat="1" applyFont="1" applyFill="1"/>
    <xf numFmtId="0" fontId="13" fillId="2" borderId="0" xfId="0" applyFont="1" applyFill="1"/>
    <xf numFmtId="2" fontId="5" fillId="7" borderId="1" xfId="0" applyNumberFormat="1" applyFont="1" applyFill="1" applyBorder="1"/>
    <xf numFmtId="43" fontId="8" fillId="2" borderId="0" xfId="0" applyNumberFormat="1" applyFont="1" applyFill="1"/>
    <xf numFmtId="0" fontId="8" fillId="0" borderId="1" xfId="0" applyFont="1" applyBorder="1" applyAlignment="1" applyProtection="1">
      <alignment horizontal="left"/>
      <protection locked="0"/>
    </xf>
    <xf numFmtId="0" fontId="8" fillId="0" borderId="5" xfId="0" applyFont="1" applyBorder="1" applyAlignment="1" applyProtection="1">
      <alignment horizontal="right"/>
      <protection locked="0"/>
    </xf>
    <xf numFmtId="0" fontId="8" fillId="0" borderId="1" xfId="0" applyFont="1" applyBorder="1" applyAlignment="1" applyProtection="1">
      <alignment horizontal="right"/>
      <protection locked="0"/>
    </xf>
    <xf numFmtId="14" fontId="8" fillId="0" borderId="1" xfId="0" applyNumberFormat="1" applyFont="1" applyBorder="1" applyAlignment="1" applyProtection="1">
      <alignment horizontal="right"/>
      <protection locked="0"/>
    </xf>
    <xf numFmtId="0" fontId="8" fillId="0" borderId="7" xfId="0" applyFont="1" applyBorder="1" applyProtection="1">
      <protection locked="0"/>
    </xf>
    <xf numFmtId="0" fontId="8" fillId="0" borderId="4" xfId="0" applyFont="1" applyBorder="1" applyProtection="1">
      <protection locked="0"/>
    </xf>
    <xf numFmtId="43" fontId="8" fillId="0" borderId="1" xfId="2" applyFont="1" applyFill="1" applyBorder="1"/>
    <xf numFmtId="8" fontId="8" fillId="0" borderId="7" xfId="0" applyNumberFormat="1" applyFont="1" applyBorder="1" applyProtection="1">
      <protection locked="0"/>
    </xf>
    <xf numFmtId="0" fontId="7" fillId="2" borderId="0" xfId="0" applyFont="1" applyFill="1" applyAlignment="1">
      <alignment horizontal="left" vertical="center" wrapText="1"/>
    </xf>
    <xf numFmtId="0" fontId="7" fillId="2" borderId="2" xfId="0" applyFont="1" applyFill="1" applyBorder="1" applyAlignment="1">
      <alignment horizontal="left" vertical="top" wrapText="1"/>
    </xf>
    <xf numFmtId="0" fontId="8" fillId="9" borderId="0" xfId="0" applyFont="1" applyFill="1" applyAlignment="1">
      <alignment horizontal="center"/>
    </xf>
  </cellXfs>
  <cellStyles count="3">
    <cellStyle name="Comma" xfId="2" builtinId="3"/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DDEBF8"/>
      <color rgb="FFF7AA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313267</xdr:colOff>
      <xdr:row>12</xdr:row>
      <xdr:rowOff>222249</xdr:rowOff>
    </xdr:from>
    <xdr:to>
      <xdr:col>14</xdr:col>
      <xdr:colOff>545042</xdr:colOff>
      <xdr:row>35</xdr:row>
      <xdr:rowOff>79374</xdr:rowOff>
    </xdr:to>
    <xdr:pic>
      <xdr:nvPicPr>
        <xdr:cNvPr id="3" name="Picture 2" descr="Busy train station">
          <a:extLst>
            <a:ext uri="{FF2B5EF4-FFF2-40B4-BE49-F238E27FC236}">
              <a16:creationId xmlns:a16="http://schemas.microsoft.com/office/drawing/2014/main" id="{AE71201A-8166-4175-B5E2-BED51362FC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41"/>
        <a:stretch/>
      </xdr:blipFill>
      <xdr:spPr>
        <a:xfrm>
          <a:off x="1138767" y="2656416"/>
          <a:ext cx="10987617" cy="5212291"/>
        </a:xfrm>
        <a:prstGeom prst="rect">
          <a:avLst/>
        </a:prstGeom>
      </xdr:spPr>
    </xdr:pic>
    <xdr:clientData/>
  </xdr:twoCellAnchor>
  <xdr:twoCellAnchor editAs="oneCell">
    <xdr:from>
      <xdr:col>0</xdr:col>
      <xdr:colOff>133276</xdr:colOff>
      <xdr:row>0</xdr:row>
      <xdr:rowOff>23518</xdr:rowOff>
    </xdr:from>
    <xdr:to>
      <xdr:col>2</xdr:col>
      <xdr:colOff>329264</xdr:colOff>
      <xdr:row>1</xdr:row>
      <xdr:rowOff>88657</xdr:rowOff>
    </xdr:to>
    <xdr:pic>
      <xdr:nvPicPr>
        <xdr:cNvPr id="2" name="Picture 1" descr="Logo">
          <a:extLst>
            <a:ext uri="{FF2B5EF4-FFF2-40B4-BE49-F238E27FC236}">
              <a16:creationId xmlns:a16="http://schemas.microsoft.com/office/drawing/2014/main" id="{E1BA8288-B4F7-C960-11B1-0887BDC01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276" y="23518"/>
          <a:ext cx="1842284" cy="316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6E0FB-CF28-CD4D-9ED3-C79F220E2C46}">
  <sheetPr codeName="Sheet1">
    <tabColor theme="4" tint="0.59999389629810485"/>
  </sheetPr>
  <dimension ref="B1:G12"/>
  <sheetViews>
    <sheetView tabSelected="1" zoomScale="81" zoomScaleNormal="120" workbookViewId="0">
      <selection activeCell="J1" sqref="J1"/>
    </sheetView>
  </sheetViews>
  <sheetFormatPr defaultColWidth="10.83203125" defaultRowHeight="17.5" x14ac:dyDescent="0.35"/>
  <cols>
    <col min="1" max="4" width="10.83203125" style="57"/>
    <col min="5" max="5" width="11.1640625" style="57" bestFit="1" customWidth="1"/>
    <col min="6" max="16384" width="10.83203125" style="57"/>
  </cols>
  <sheetData>
    <row r="1" spans="2:7" ht="20" x14ac:dyDescent="0.4">
      <c r="C1" s="62" t="s">
        <v>47076</v>
      </c>
    </row>
    <row r="3" spans="2:7" ht="18" x14ac:dyDescent="0.4">
      <c r="B3" s="56" t="s">
        <v>47072</v>
      </c>
    </row>
    <row r="4" spans="2:7" x14ac:dyDescent="0.35">
      <c r="B4" s="57" t="s">
        <v>47073</v>
      </c>
    </row>
    <row r="5" spans="2:7" ht="7.5" customHeight="1" x14ac:dyDescent="0.35">
      <c r="B5" s="58"/>
    </row>
    <row r="6" spans="2:7" x14ac:dyDescent="0.35">
      <c r="C6" s="59" t="s">
        <v>47064</v>
      </c>
      <c r="D6" s="59" t="s">
        <v>47065</v>
      </c>
      <c r="E6" s="60" t="s">
        <v>5</v>
      </c>
    </row>
    <row r="7" spans="2:7" x14ac:dyDescent="0.35">
      <c r="B7" s="57" t="s">
        <v>47063</v>
      </c>
      <c r="C7" s="31">
        <v>1</v>
      </c>
      <c r="D7" s="31">
        <v>2023</v>
      </c>
      <c r="E7" s="61">
        <f>DATE(D7,C7,1)</f>
        <v>44927</v>
      </c>
    </row>
    <row r="8" spans="2:7" x14ac:dyDescent="0.35">
      <c r="B8" s="57" t="s">
        <v>47066</v>
      </c>
      <c r="C8" s="31">
        <v>10</v>
      </c>
      <c r="D8" s="31">
        <v>2023</v>
      </c>
      <c r="E8" s="61">
        <f>DATE(D8,C8,EOMONTH(C8,0))</f>
        <v>45230</v>
      </c>
    </row>
    <row r="9" spans="2:7" x14ac:dyDescent="0.35">
      <c r="C9" s="72" t="str">
        <f>IF(DATE(D8,C8,EOMONTH(C8,0))-DATE(D7,C7,1)&gt;365,"Date range exceeds 1 year, reduce selection to less than 1 year","")</f>
        <v/>
      </c>
      <c r="D9" s="73"/>
      <c r="E9" s="61"/>
      <c r="G9"/>
    </row>
    <row r="10" spans="2:7" x14ac:dyDescent="0.35">
      <c r="B10" s="57" t="s">
        <v>47081</v>
      </c>
      <c r="C10" s="74" t="s">
        <v>47083</v>
      </c>
    </row>
    <row r="12" spans="2:7" x14ac:dyDescent="0.35">
      <c r="B12" s="57" t="s">
        <v>47074</v>
      </c>
    </row>
  </sheetData>
  <sheetProtection selectLockedCells="1"/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F8F73C9-2247-EC40-A0D6-8E1A3EB49DD8}">
          <x14:formula1>
            <xm:f>_lookups!$O$2:$O$13</xm:f>
          </x14:formula1>
          <xm:sqref>C7:C8</xm:sqref>
        </x14:dataValidation>
        <x14:dataValidation type="list" allowBlank="1" showInputMessage="1" showErrorMessage="1" xr:uid="{A761EB84-75AE-944C-BB95-6884FF92F264}">
          <x14:formula1>
            <xm:f>_lookups!$Q$2:$Q$7</xm:f>
          </x14:formula1>
          <xm:sqref>D7</xm:sqref>
        </x14:dataValidation>
        <x14:dataValidation type="list" allowBlank="1" showInputMessage="1" showErrorMessage="1" xr:uid="{65B43A2C-C838-8144-875D-AFA8A81C9E3A}">
          <x14:formula1>
            <xm:f>_lookups!$R$2:$R$3</xm:f>
          </x14:formula1>
          <xm:sqref>D8</xm:sqref>
        </x14:dataValidation>
        <x14:dataValidation type="list" allowBlank="1" showInputMessage="1" showErrorMessage="1" xr:uid="{3693273D-8F7F-754F-AB11-066E6273DEAD}">
          <x14:formula1>
            <xm:f>_lookups!$U$2:$U$3</xm:f>
          </x14:formula1>
          <xm:sqref>C10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1EA52-DCBA-1F41-9B44-E1D451FDE07C}">
  <sheetPr codeName="Sheet2">
    <tabColor theme="9" tint="0.79998168889431442"/>
  </sheetPr>
  <dimension ref="A1:Q253"/>
  <sheetViews>
    <sheetView zoomScale="55" zoomScaleNormal="120" workbookViewId="0">
      <pane ySplit="3" topLeftCell="A4" activePane="bottomLeft" state="frozen"/>
      <selection pane="bottomLeft" activeCell="B4" sqref="B4"/>
    </sheetView>
  </sheetViews>
  <sheetFormatPr defaultColWidth="10.83203125" defaultRowHeight="19" customHeight="1" outlineLevelCol="1" x14ac:dyDescent="0.3"/>
  <cols>
    <col min="1" max="1" width="10.83203125" style="11"/>
    <col min="2" max="2" width="22.5" style="11" customWidth="1"/>
    <col min="3" max="3" width="24.5" style="11" customWidth="1"/>
    <col min="4" max="4" width="16.5" style="11" customWidth="1"/>
    <col min="5" max="5" width="14.5" style="11" customWidth="1"/>
    <col min="6" max="6" width="16.5" style="11" customWidth="1"/>
    <col min="7" max="7" width="35" style="11" customWidth="1"/>
    <col min="8" max="10" width="16.5" style="11" customWidth="1"/>
    <col min="11" max="15" width="16.5" style="11" hidden="1" customWidth="1" outlineLevel="1"/>
    <col min="16" max="16" width="16.5" style="11" customWidth="1" collapsed="1"/>
    <col min="17" max="17" width="42.5" style="11" customWidth="1"/>
    <col min="18" max="16384" width="10.83203125" style="11"/>
  </cols>
  <sheetData>
    <row r="1" spans="1:17" ht="50" customHeight="1" x14ac:dyDescent="0.3">
      <c r="B1" s="84" t="str">
        <f>_xlfn.CONCAT("Enter ground travel that occurred between ",TEXT(Start!E7,"MM/DD/YY")," and ",TEXT(Start!E8,"MM/DD/YY"))</f>
        <v>Enter ground travel that occurred between 01/01/23 and 10/31/23</v>
      </c>
      <c r="C1" s="84"/>
      <c r="D1" s="84"/>
      <c r="E1" s="84"/>
      <c r="F1" s="84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36" customHeight="1" x14ac:dyDescent="0.3">
      <c r="B2" s="23"/>
      <c r="C2" s="23"/>
      <c r="D2" s="23"/>
      <c r="E2" s="23"/>
      <c r="F2" s="23"/>
      <c r="G2" s="12"/>
      <c r="H2" s="12"/>
      <c r="I2" s="12"/>
      <c r="J2" s="12"/>
      <c r="K2" s="12"/>
      <c r="L2" s="12"/>
      <c r="M2" s="12"/>
      <c r="N2" s="12"/>
      <c r="O2" s="12"/>
      <c r="P2" s="12"/>
    </row>
    <row r="3" spans="1:17" s="16" customFormat="1" ht="55" customHeight="1" x14ac:dyDescent="0.3">
      <c r="A3" s="11"/>
      <c r="B3" s="29" t="s">
        <v>0</v>
      </c>
      <c r="C3" s="29" t="s">
        <v>1</v>
      </c>
      <c r="D3" s="29" t="s">
        <v>2</v>
      </c>
      <c r="E3" s="30" t="s">
        <v>47023</v>
      </c>
      <c r="F3" s="29" t="s">
        <v>5</v>
      </c>
      <c r="G3" s="29" t="s">
        <v>47033</v>
      </c>
      <c r="H3" s="29" t="s">
        <v>3</v>
      </c>
      <c r="I3" s="29" t="s">
        <v>4</v>
      </c>
      <c r="J3" s="29" t="str">
        <f>_xlfn.CONCAT("Distance (",Start!C10,")")</f>
        <v>Distance (mi)</v>
      </c>
      <c r="K3" s="29" t="s">
        <v>47020</v>
      </c>
      <c r="L3" s="29" t="str">
        <f>_xlfn.CONCAT("Passenger-", Start!C10)</f>
        <v>Passenger-mi</v>
      </c>
      <c r="M3" s="29" t="s">
        <v>47017</v>
      </c>
      <c r="N3" s="29" t="s">
        <v>47022</v>
      </c>
      <c r="O3" s="29" t="s">
        <v>47025</v>
      </c>
      <c r="P3" s="29" t="s">
        <v>6</v>
      </c>
      <c r="Q3" s="29" t="s">
        <v>7</v>
      </c>
    </row>
    <row r="4" spans="1:17" ht="19" customHeight="1" x14ac:dyDescent="0.3">
      <c r="B4" s="32"/>
      <c r="C4" s="33"/>
      <c r="D4" s="33"/>
      <c r="E4" s="34"/>
      <c r="F4" s="53"/>
      <c r="G4" s="36"/>
      <c r="H4" s="37"/>
      <c r="I4" s="38"/>
      <c r="J4" s="33"/>
      <c r="K4" s="22" t="str">
        <f t="shared" ref="K4:K67" si="0">_xlfn.CONCAT(D4," / ",G4)</f>
        <v xml:space="preserve"> / </v>
      </c>
      <c r="L4" s="24">
        <f>IF(D4="Rail travel",J4*E4,J4)</f>
        <v>0</v>
      </c>
      <c r="M4" s="24" t="str">
        <f>IF(F4="","",MONTH(F4))</f>
        <v/>
      </c>
      <c r="N4" s="24" t="str">
        <f>IF(F4="","",YEAR(F4))</f>
        <v/>
      </c>
      <c r="O4" s="22" t="str">
        <f>IF(F4="","",DATE(N4,M4,1))</f>
        <v/>
      </c>
      <c r="P4" s="63"/>
      <c r="Q4" s="49"/>
    </row>
    <row r="5" spans="1:17" ht="19" customHeight="1" x14ac:dyDescent="0.3">
      <c r="B5" s="32"/>
      <c r="C5" s="33"/>
      <c r="D5" s="33"/>
      <c r="E5" s="39"/>
      <c r="F5" s="35"/>
      <c r="G5" s="36"/>
      <c r="H5" s="37"/>
      <c r="I5" s="38"/>
      <c r="J5" s="40"/>
      <c r="K5" s="22" t="str">
        <f t="shared" si="0"/>
        <v xml:space="preserve"> / </v>
      </c>
      <c r="L5" s="24">
        <f t="shared" ref="L5:L68" si="1">IF(D5="Rail travel",J5*E5,J5)</f>
        <v>0</v>
      </c>
      <c r="M5" s="24" t="str">
        <f t="shared" ref="M5:M68" si="2">IF(F5="","",MONTH(F5))</f>
        <v/>
      </c>
      <c r="N5" s="24" t="str">
        <f t="shared" ref="N5:N68" si="3">IF(F5="","",YEAR(F5))</f>
        <v/>
      </c>
      <c r="O5" s="22" t="str">
        <f t="shared" ref="O5:O68" si="4">IF(F5="","",DATE(N5,M5,1))</f>
        <v/>
      </c>
      <c r="P5" s="64"/>
      <c r="Q5" s="32"/>
    </row>
    <row r="6" spans="1:17" ht="19" customHeight="1" x14ac:dyDescent="0.3">
      <c r="B6" s="32"/>
      <c r="C6" s="33"/>
      <c r="D6" s="33"/>
      <c r="E6" s="39"/>
      <c r="F6" s="35"/>
      <c r="G6" s="36"/>
      <c r="H6" s="37"/>
      <c r="I6" s="38"/>
      <c r="J6" s="40"/>
      <c r="K6" s="22" t="str">
        <f t="shared" si="0"/>
        <v xml:space="preserve"> / </v>
      </c>
      <c r="L6" s="24">
        <f t="shared" si="1"/>
        <v>0</v>
      </c>
      <c r="M6" s="24" t="str">
        <f t="shared" si="2"/>
        <v/>
      </c>
      <c r="N6" s="24" t="str">
        <f t="shared" si="3"/>
        <v/>
      </c>
      <c r="O6" s="22" t="str">
        <f t="shared" si="4"/>
        <v/>
      </c>
      <c r="P6" s="64"/>
      <c r="Q6" s="32"/>
    </row>
    <row r="7" spans="1:17" ht="19" customHeight="1" x14ac:dyDescent="0.3">
      <c r="B7" s="32"/>
      <c r="C7" s="33"/>
      <c r="D7" s="33"/>
      <c r="E7" s="39"/>
      <c r="F7" s="35"/>
      <c r="G7" s="36"/>
      <c r="H7" s="37"/>
      <c r="I7" s="38"/>
      <c r="J7" s="40"/>
      <c r="K7" s="22" t="str">
        <f t="shared" si="0"/>
        <v xml:space="preserve"> / </v>
      </c>
      <c r="L7" s="24">
        <f t="shared" si="1"/>
        <v>0</v>
      </c>
      <c r="M7" s="24" t="str">
        <f t="shared" si="2"/>
        <v/>
      </c>
      <c r="N7" s="24" t="str">
        <f t="shared" si="3"/>
        <v/>
      </c>
      <c r="O7" s="22" t="str">
        <f t="shared" si="4"/>
        <v/>
      </c>
      <c r="P7" s="64"/>
      <c r="Q7" s="32"/>
    </row>
    <row r="8" spans="1:17" ht="19" customHeight="1" x14ac:dyDescent="0.3">
      <c r="B8" s="32"/>
      <c r="C8" s="33"/>
      <c r="D8" s="33"/>
      <c r="E8" s="39"/>
      <c r="F8" s="53"/>
      <c r="G8" s="36"/>
      <c r="H8" s="37"/>
      <c r="I8" s="38"/>
      <c r="J8" s="40"/>
      <c r="K8" s="22" t="str">
        <f t="shared" si="0"/>
        <v xml:space="preserve"> / </v>
      </c>
      <c r="L8" s="24">
        <f t="shared" si="1"/>
        <v>0</v>
      </c>
      <c r="M8" s="24" t="str">
        <f t="shared" si="2"/>
        <v/>
      </c>
      <c r="N8" s="24" t="str">
        <f t="shared" si="3"/>
        <v/>
      </c>
      <c r="O8" s="22" t="str">
        <f t="shared" si="4"/>
        <v/>
      </c>
      <c r="P8" s="65"/>
      <c r="Q8" s="32"/>
    </row>
    <row r="9" spans="1:17" ht="19" customHeight="1" x14ac:dyDescent="0.3">
      <c r="B9" s="32"/>
      <c r="C9" s="33"/>
      <c r="D9" s="33"/>
      <c r="E9" s="39"/>
      <c r="F9" s="35"/>
      <c r="G9" s="36"/>
      <c r="H9" s="41"/>
      <c r="I9" s="42"/>
      <c r="J9" s="40"/>
      <c r="K9" s="22" t="str">
        <f t="shared" si="0"/>
        <v xml:space="preserve"> / </v>
      </c>
      <c r="L9" s="24">
        <f t="shared" si="1"/>
        <v>0</v>
      </c>
      <c r="M9" s="24" t="str">
        <f t="shared" si="2"/>
        <v/>
      </c>
      <c r="N9" s="24" t="str">
        <f t="shared" si="3"/>
        <v/>
      </c>
      <c r="O9" s="22" t="str">
        <f t="shared" si="4"/>
        <v/>
      </c>
      <c r="P9" s="65"/>
      <c r="Q9" s="32"/>
    </row>
    <row r="10" spans="1:17" ht="19" customHeight="1" x14ac:dyDescent="0.3">
      <c r="B10" s="32"/>
      <c r="C10" s="33"/>
      <c r="D10" s="33"/>
      <c r="E10" s="39"/>
      <c r="F10" s="35"/>
      <c r="G10" s="36"/>
      <c r="H10" s="41"/>
      <c r="I10" s="42"/>
      <c r="J10" s="40"/>
      <c r="K10" s="22" t="str">
        <f t="shared" si="0"/>
        <v xml:space="preserve"> / </v>
      </c>
      <c r="L10" s="24">
        <f t="shared" si="1"/>
        <v>0</v>
      </c>
      <c r="M10" s="24" t="str">
        <f t="shared" si="2"/>
        <v/>
      </c>
      <c r="N10" s="24" t="str">
        <f t="shared" si="3"/>
        <v/>
      </c>
      <c r="O10" s="22" t="str">
        <f t="shared" si="4"/>
        <v/>
      </c>
      <c r="P10" s="65"/>
      <c r="Q10" s="32"/>
    </row>
    <row r="11" spans="1:17" ht="19" customHeight="1" x14ac:dyDescent="0.3">
      <c r="B11" s="32"/>
      <c r="C11" s="33"/>
      <c r="D11" s="33"/>
      <c r="E11" s="39"/>
      <c r="F11" s="35"/>
      <c r="G11" s="36"/>
      <c r="H11" s="41"/>
      <c r="I11" s="42"/>
      <c r="J11" s="40"/>
      <c r="K11" s="22" t="str">
        <f t="shared" si="0"/>
        <v xml:space="preserve"> / </v>
      </c>
      <c r="L11" s="24">
        <f t="shared" si="1"/>
        <v>0</v>
      </c>
      <c r="M11" s="24" t="str">
        <f t="shared" si="2"/>
        <v/>
      </c>
      <c r="N11" s="24" t="str">
        <f t="shared" si="3"/>
        <v/>
      </c>
      <c r="O11" s="22" t="str">
        <f t="shared" si="4"/>
        <v/>
      </c>
      <c r="P11" s="65"/>
      <c r="Q11" s="32"/>
    </row>
    <row r="12" spans="1:17" ht="19" customHeight="1" x14ac:dyDescent="0.3">
      <c r="B12" s="32"/>
      <c r="C12" s="33"/>
      <c r="D12" s="33"/>
      <c r="E12" s="39"/>
      <c r="F12" s="53"/>
      <c r="G12" s="36"/>
      <c r="H12" s="41"/>
      <c r="I12" s="42"/>
      <c r="J12" s="40"/>
      <c r="K12" s="22" t="str">
        <f t="shared" si="0"/>
        <v xml:space="preserve"> / </v>
      </c>
      <c r="L12" s="24">
        <f t="shared" si="1"/>
        <v>0</v>
      </c>
      <c r="M12" s="24" t="str">
        <f t="shared" si="2"/>
        <v/>
      </c>
      <c r="N12" s="24" t="str">
        <f t="shared" si="3"/>
        <v/>
      </c>
      <c r="O12" s="22" t="str">
        <f t="shared" si="4"/>
        <v/>
      </c>
      <c r="P12" s="65"/>
      <c r="Q12" s="32"/>
    </row>
    <row r="13" spans="1:17" ht="19" customHeight="1" x14ac:dyDescent="0.3">
      <c r="B13" s="32"/>
      <c r="C13" s="33"/>
      <c r="D13" s="33"/>
      <c r="E13" s="39"/>
      <c r="F13" s="35"/>
      <c r="G13" s="36"/>
      <c r="H13" s="41"/>
      <c r="I13" s="42"/>
      <c r="J13" s="40"/>
      <c r="K13" s="22" t="str">
        <f t="shared" si="0"/>
        <v xml:space="preserve"> / </v>
      </c>
      <c r="L13" s="24">
        <f t="shared" si="1"/>
        <v>0</v>
      </c>
      <c r="M13" s="24" t="str">
        <f t="shared" si="2"/>
        <v/>
      </c>
      <c r="N13" s="24" t="str">
        <f t="shared" si="3"/>
        <v/>
      </c>
      <c r="O13" s="22" t="str">
        <f t="shared" si="4"/>
        <v/>
      </c>
      <c r="P13" s="65"/>
      <c r="Q13" s="32"/>
    </row>
    <row r="14" spans="1:17" ht="19" customHeight="1" x14ac:dyDescent="0.3">
      <c r="B14" s="32"/>
      <c r="C14" s="33"/>
      <c r="D14" s="33"/>
      <c r="E14" s="39"/>
      <c r="F14" s="35"/>
      <c r="G14" s="36"/>
      <c r="H14" s="41"/>
      <c r="I14" s="42"/>
      <c r="J14" s="43"/>
      <c r="K14" s="22" t="str">
        <f t="shared" si="0"/>
        <v xml:space="preserve"> / </v>
      </c>
      <c r="L14" s="24">
        <f t="shared" si="1"/>
        <v>0</v>
      </c>
      <c r="M14" s="24" t="str">
        <f t="shared" si="2"/>
        <v/>
      </c>
      <c r="N14" s="24" t="str">
        <f t="shared" si="3"/>
        <v/>
      </c>
      <c r="O14" s="22" t="str">
        <f t="shared" si="4"/>
        <v/>
      </c>
      <c r="P14" s="65"/>
      <c r="Q14" s="32"/>
    </row>
    <row r="15" spans="1:17" ht="19" customHeight="1" x14ac:dyDescent="0.3">
      <c r="B15" s="32"/>
      <c r="C15" s="33"/>
      <c r="D15" s="33"/>
      <c r="E15" s="39"/>
      <c r="F15" s="35"/>
      <c r="G15" s="36"/>
      <c r="H15" s="41"/>
      <c r="I15" s="42"/>
      <c r="J15" s="43"/>
      <c r="K15" s="22" t="str">
        <f t="shared" si="0"/>
        <v xml:space="preserve"> / </v>
      </c>
      <c r="L15" s="24">
        <f t="shared" si="1"/>
        <v>0</v>
      </c>
      <c r="M15" s="24" t="str">
        <f t="shared" si="2"/>
        <v/>
      </c>
      <c r="N15" s="24" t="str">
        <f t="shared" si="3"/>
        <v/>
      </c>
      <c r="O15" s="22" t="str">
        <f t="shared" si="4"/>
        <v/>
      </c>
      <c r="P15" s="65"/>
      <c r="Q15" s="32"/>
    </row>
    <row r="16" spans="1:17" ht="19" customHeight="1" x14ac:dyDescent="0.3">
      <c r="B16" s="32"/>
      <c r="C16" s="33"/>
      <c r="D16" s="33"/>
      <c r="E16" s="39"/>
      <c r="F16" s="53"/>
      <c r="G16" s="36"/>
      <c r="H16" s="41"/>
      <c r="I16" s="42"/>
      <c r="J16" s="43"/>
      <c r="K16" s="22" t="str">
        <f t="shared" si="0"/>
        <v xml:space="preserve"> / </v>
      </c>
      <c r="L16" s="24">
        <f t="shared" si="1"/>
        <v>0</v>
      </c>
      <c r="M16" s="24" t="str">
        <f t="shared" si="2"/>
        <v/>
      </c>
      <c r="N16" s="24" t="str">
        <f t="shared" si="3"/>
        <v/>
      </c>
      <c r="O16" s="22" t="str">
        <f t="shared" si="4"/>
        <v/>
      </c>
      <c r="P16" s="65"/>
      <c r="Q16" s="32"/>
    </row>
    <row r="17" spans="2:17" ht="19" customHeight="1" x14ac:dyDescent="0.3">
      <c r="B17" s="32"/>
      <c r="C17" s="32"/>
      <c r="D17" s="33"/>
      <c r="E17" s="39"/>
      <c r="F17" s="35"/>
      <c r="G17" s="36"/>
      <c r="H17" s="41"/>
      <c r="I17" s="42"/>
      <c r="J17" s="43"/>
      <c r="K17" s="22" t="str">
        <f t="shared" si="0"/>
        <v xml:space="preserve"> / </v>
      </c>
      <c r="L17" s="24">
        <f t="shared" si="1"/>
        <v>0</v>
      </c>
      <c r="M17" s="24" t="str">
        <f t="shared" si="2"/>
        <v/>
      </c>
      <c r="N17" s="24" t="str">
        <f t="shared" si="3"/>
        <v/>
      </c>
      <c r="O17" s="22" t="str">
        <f t="shared" si="4"/>
        <v/>
      </c>
      <c r="P17" s="65"/>
      <c r="Q17" s="32"/>
    </row>
    <row r="18" spans="2:17" ht="19" customHeight="1" x14ac:dyDescent="0.3">
      <c r="B18" s="32"/>
      <c r="C18" s="33"/>
      <c r="D18" s="33"/>
      <c r="E18" s="39"/>
      <c r="F18" s="35"/>
      <c r="G18" s="36"/>
      <c r="H18" s="37"/>
      <c r="I18" s="38"/>
      <c r="J18" s="43"/>
      <c r="K18" s="22" t="str">
        <f t="shared" si="0"/>
        <v xml:space="preserve"> / </v>
      </c>
      <c r="L18" s="24">
        <f t="shared" si="1"/>
        <v>0</v>
      </c>
      <c r="M18" s="24" t="str">
        <f t="shared" si="2"/>
        <v/>
      </c>
      <c r="N18" s="24" t="str">
        <f t="shared" si="3"/>
        <v/>
      </c>
      <c r="O18" s="22" t="str">
        <f t="shared" si="4"/>
        <v/>
      </c>
      <c r="P18" s="65"/>
      <c r="Q18" s="32"/>
    </row>
    <row r="19" spans="2:17" ht="19" customHeight="1" x14ac:dyDescent="0.3">
      <c r="B19" s="32"/>
      <c r="C19" s="33"/>
      <c r="D19" s="33"/>
      <c r="E19" s="39"/>
      <c r="F19" s="35"/>
      <c r="G19" s="36"/>
      <c r="H19" s="37"/>
      <c r="I19" s="38"/>
      <c r="J19" s="43"/>
      <c r="K19" s="22" t="str">
        <f t="shared" si="0"/>
        <v xml:space="preserve"> / </v>
      </c>
      <c r="L19" s="24">
        <f t="shared" si="1"/>
        <v>0</v>
      </c>
      <c r="M19" s="24" t="str">
        <f t="shared" si="2"/>
        <v/>
      </c>
      <c r="N19" s="24" t="str">
        <f t="shared" si="3"/>
        <v/>
      </c>
      <c r="O19" s="22" t="str">
        <f t="shared" si="4"/>
        <v/>
      </c>
      <c r="P19" s="65"/>
      <c r="Q19" s="32"/>
    </row>
    <row r="20" spans="2:17" ht="19" customHeight="1" x14ac:dyDescent="0.3">
      <c r="B20" s="32"/>
      <c r="C20" s="33"/>
      <c r="D20" s="33"/>
      <c r="E20" s="39"/>
      <c r="F20" s="35"/>
      <c r="G20" s="36"/>
      <c r="H20" s="37"/>
      <c r="I20" s="38"/>
      <c r="J20" s="43"/>
      <c r="K20" s="22" t="str">
        <f t="shared" si="0"/>
        <v xml:space="preserve"> / </v>
      </c>
      <c r="L20" s="24">
        <f t="shared" si="1"/>
        <v>0</v>
      </c>
      <c r="M20" s="24" t="str">
        <f t="shared" si="2"/>
        <v/>
      </c>
      <c r="N20" s="24" t="str">
        <f t="shared" si="3"/>
        <v/>
      </c>
      <c r="O20" s="22" t="str">
        <f t="shared" si="4"/>
        <v/>
      </c>
      <c r="P20" s="65"/>
      <c r="Q20" s="32"/>
    </row>
    <row r="21" spans="2:17" ht="19" customHeight="1" x14ac:dyDescent="0.3">
      <c r="B21" s="32"/>
      <c r="C21" s="33"/>
      <c r="D21" s="33"/>
      <c r="E21" s="39"/>
      <c r="F21" s="35"/>
      <c r="G21" s="36"/>
      <c r="H21" s="37"/>
      <c r="I21" s="38"/>
      <c r="J21" s="43"/>
      <c r="K21" s="22" t="str">
        <f t="shared" si="0"/>
        <v xml:space="preserve"> / </v>
      </c>
      <c r="L21" s="24">
        <f t="shared" si="1"/>
        <v>0</v>
      </c>
      <c r="M21" s="24" t="str">
        <f t="shared" si="2"/>
        <v/>
      </c>
      <c r="N21" s="24" t="str">
        <f t="shared" si="3"/>
        <v/>
      </c>
      <c r="O21" s="22" t="str">
        <f t="shared" si="4"/>
        <v/>
      </c>
      <c r="P21" s="65"/>
      <c r="Q21" s="32"/>
    </row>
    <row r="22" spans="2:17" ht="19" customHeight="1" x14ac:dyDescent="0.3">
      <c r="B22" s="32"/>
      <c r="C22" s="33"/>
      <c r="D22" s="33"/>
      <c r="E22" s="39"/>
      <c r="F22" s="35"/>
      <c r="G22" s="36"/>
      <c r="H22" s="37"/>
      <c r="I22" s="38"/>
      <c r="J22" s="40"/>
      <c r="K22" s="22" t="str">
        <f t="shared" si="0"/>
        <v xml:space="preserve"> / </v>
      </c>
      <c r="L22" s="24">
        <f t="shared" si="1"/>
        <v>0</v>
      </c>
      <c r="M22" s="24" t="str">
        <f t="shared" si="2"/>
        <v/>
      </c>
      <c r="N22" s="24" t="str">
        <f t="shared" si="3"/>
        <v/>
      </c>
      <c r="O22" s="22" t="str">
        <f t="shared" si="4"/>
        <v/>
      </c>
      <c r="P22" s="65"/>
      <c r="Q22" s="32"/>
    </row>
    <row r="23" spans="2:17" ht="19" customHeight="1" x14ac:dyDescent="0.3">
      <c r="B23" s="32"/>
      <c r="C23" s="33"/>
      <c r="D23" s="33"/>
      <c r="E23" s="39"/>
      <c r="F23" s="35"/>
      <c r="G23" s="36"/>
      <c r="H23" s="37"/>
      <c r="I23" s="38"/>
      <c r="J23" s="40"/>
      <c r="K23" s="22" t="str">
        <f t="shared" si="0"/>
        <v xml:space="preserve"> / </v>
      </c>
      <c r="L23" s="24">
        <f t="shared" si="1"/>
        <v>0</v>
      </c>
      <c r="M23" s="24" t="str">
        <f t="shared" si="2"/>
        <v/>
      </c>
      <c r="N23" s="24" t="str">
        <f t="shared" si="3"/>
        <v/>
      </c>
      <c r="O23" s="22" t="str">
        <f t="shared" si="4"/>
        <v/>
      </c>
      <c r="P23" s="65"/>
      <c r="Q23" s="32"/>
    </row>
    <row r="24" spans="2:17" ht="19" customHeight="1" x14ac:dyDescent="0.3">
      <c r="B24" s="32"/>
      <c r="C24" s="33"/>
      <c r="D24" s="33"/>
      <c r="E24" s="39"/>
      <c r="F24" s="35"/>
      <c r="G24" s="36"/>
      <c r="H24" s="37"/>
      <c r="I24" s="38"/>
      <c r="J24" s="40"/>
      <c r="K24" s="22" t="str">
        <f t="shared" si="0"/>
        <v xml:space="preserve"> / </v>
      </c>
      <c r="L24" s="24">
        <f t="shared" si="1"/>
        <v>0</v>
      </c>
      <c r="M24" s="24" t="str">
        <f t="shared" si="2"/>
        <v/>
      </c>
      <c r="N24" s="24" t="str">
        <f t="shared" si="3"/>
        <v/>
      </c>
      <c r="O24" s="22" t="str">
        <f t="shared" si="4"/>
        <v/>
      </c>
      <c r="P24" s="65"/>
      <c r="Q24" s="32"/>
    </row>
    <row r="25" spans="2:17" ht="19" customHeight="1" x14ac:dyDescent="0.3">
      <c r="B25" s="32"/>
      <c r="C25" s="33"/>
      <c r="D25" s="33"/>
      <c r="E25" s="39"/>
      <c r="F25" s="35"/>
      <c r="G25" s="36"/>
      <c r="H25" s="37"/>
      <c r="I25" s="38"/>
      <c r="J25" s="40"/>
      <c r="K25" s="22" t="str">
        <f t="shared" si="0"/>
        <v xml:space="preserve"> / </v>
      </c>
      <c r="L25" s="24">
        <f t="shared" si="1"/>
        <v>0</v>
      </c>
      <c r="M25" s="24" t="str">
        <f t="shared" si="2"/>
        <v/>
      </c>
      <c r="N25" s="24" t="str">
        <f t="shared" si="3"/>
        <v/>
      </c>
      <c r="O25" s="22" t="str">
        <f t="shared" si="4"/>
        <v/>
      </c>
      <c r="P25" s="65"/>
      <c r="Q25" s="32"/>
    </row>
    <row r="26" spans="2:17" ht="19" customHeight="1" x14ac:dyDescent="0.3">
      <c r="B26" s="32"/>
      <c r="C26" s="33"/>
      <c r="D26" s="33"/>
      <c r="E26" s="39"/>
      <c r="F26" s="35"/>
      <c r="G26" s="36"/>
      <c r="H26" s="37"/>
      <c r="I26" s="38"/>
      <c r="J26" s="40"/>
      <c r="K26" s="22" t="str">
        <f t="shared" si="0"/>
        <v xml:space="preserve"> / </v>
      </c>
      <c r="L26" s="24">
        <f t="shared" si="1"/>
        <v>0</v>
      </c>
      <c r="M26" s="24" t="str">
        <f t="shared" si="2"/>
        <v/>
      </c>
      <c r="N26" s="24" t="str">
        <f t="shared" si="3"/>
        <v/>
      </c>
      <c r="O26" s="22" t="str">
        <f t="shared" si="4"/>
        <v/>
      </c>
      <c r="P26" s="65"/>
      <c r="Q26" s="32"/>
    </row>
    <row r="27" spans="2:17" ht="19" customHeight="1" x14ac:dyDescent="0.3">
      <c r="B27" s="32"/>
      <c r="C27" s="44"/>
      <c r="D27" s="44"/>
      <c r="E27" s="45"/>
      <c r="F27" s="35"/>
      <c r="G27" s="36"/>
      <c r="H27" s="46"/>
      <c r="I27" s="47"/>
      <c r="J27" s="40"/>
      <c r="K27" s="22" t="str">
        <f t="shared" si="0"/>
        <v xml:space="preserve"> / </v>
      </c>
      <c r="L27" s="24">
        <f t="shared" si="1"/>
        <v>0</v>
      </c>
      <c r="M27" s="24" t="str">
        <f t="shared" si="2"/>
        <v/>
      </c>
      <c r="N27" s="24" t="str">
        <f t="shared" si="3"/>
        <v/>
      </c>
      <c r="O27" s="22" t="str">
        <f t="shared" si="4"/>
        <v/>
      </c>
      <c r="P27" s="65"/>
      <c r="Q27" s="32"/>
    </row>
    <row r="28" spans="2:17" ht="19" customHeight="1" x14ac:dyDescent="0.3">
      <c r="B28" s="32"/>
      <c r="C28" s="44"/>
      <c r="D28" s="44"/>
      <c r="E28" s="45"/>
      <c r="F28" s="35"/>
      <c r="G28" s="36"/>
      <c r="H28" s="46"/>
      <c r="I28" s="47"/>
      <c r="J28" s="40"/>
      <c r="K28" s="22" t="str">
        <f t="shared" si="0"/>
        <v xml:space="preserve"> / </v>
      </c>
      <c r="L28" s="24">
        <f t="shared" si="1"/>
        <v>0</v>
      </c>
      <c r="M28" s="24" t="str">
        <f t="shared" si="2"/>
        <v/>
      </c>
      <c r="N28" s="24" t="str">
        <f t="shared" si="3"/>
        <v/>
      </c>
      <c r="O28" s="22" t="str">
        <f t="shared" si="4"/>
        <v/>
      </c>
      <c r="P28" s="65"/>
      <c r="Q28" s="32"/>
    </row>
    <row r="29" spans="2:17" ht="19" customHeight="1" x14ac:dyDescent="0.3">
      <c r="B29" s="32"/>
      <c r="C29" s="44"/>
      <c r="D29" s="44"/>
      <c r="E29" s="45"/>
      <c r="F29" s="35"/>
      <c r="G29" s="36"/>
      <c r="H29" s="46"/>
      <c r="I29" s="47"/>
      <c r="J29" s="40"/>
      <c r="K29" s="22" t="str">
        <f t="shared" si="0"/>
        <v xml:space="preserve"> / </v>
      </c>
      <c r="L29" s="24">
        <f t="shared" si="1"/>
        <v>0</v>
      </c>
      <c r="M29" s="24" t="str">
        <f t="shared" si="2"/>
        <v/>
      </c>
      <c r="N29" s="24" t="str">
        <f t="shared" si="3"/>
        <v/>
      </c>
      <c r="O29" s="22" t="str">
        <f t="shared" si="4"/>
        <v/>
      </c>
      <c r="P29" s="65"/>
      <c r="Q29" s="32"/>
    </row>
    <row r="30" spans="2:17" ht="19" customHeight="1" x14ac:dyDescent="0.3">
      <c r="B30" s="32"/>
      <c r="C30" s="44"/>
      <c r="D30" s="44"/>
      <c r="E30" s="45"/>
      <c r="F30" s="35"/>
      <c r="G30" s="36"/>
      <c r="H30" s="46"/>
      <c r="I30" s="47"/>
      <c r="J30" s="40"/>
      <c r="K30" s="22" t="str">
        <f t="shared" si="0"/>
        <v xml:space="preserve"> / </v>
      </c>
      <c r="L30" s="24">
        <f t="shared" si="1"/>
        <v>0</v>
      </c>
      <c r="M30" s="24" t="str">
        <f t="shared" si="2"/>
        <v/>
      </c>
      <c r="N30" s="24" t="str">
        <f t="shared" si="3"/>
        <v/>
      </c>
      <c r="O30" s="22" t="str">
        <f t="shared" si="4"/>
        <v/>
      </c>
      <c r="P30" s="65"/>
      <c r="Q30" s="32"/>
    </row>
    <row r="31" spans="2:17" ht="19" customHeight="1" x14ac:dyDescent="0.3">
      <c r="B31" s="32"/>
      <c r="C31" s="44"/>
      <c r="D31" s="44"/>
      <c r="E31" s="45"/>
      <c r="F31" s="35"/>
      <c r="G31" s="36"/>
      <c r="H31" s="46"/>
      <c r="I31" s="47"/>
      <c r="J31" s="40"/>
      <c r="K31" s="22" t="str">
        <f t="shared" si="0"/>
        <v xml:space="preserve"> / </v>
      </c>
      <c r="L31" s="24">
        <f t="shared" si="1"/>
        <v>0</v>
      </c>
      <c r="M31" s="24" t="str">
        <f t="shared" si="2"/>
        <v/>
      </c>
      <c r="N31" s="24" t="str">
        <f t="shared" si="3"/>
        <v/>
      </c>
      <c r="O31" s="22" t="str">
        <f t="shared" si="4"/>
        <v/>
      </c>
      <c r="P31" s="65"/>
      <c r="Q31" s="32"/>
    </row>
    <row r="32" spans="2:17" ht="19" customHeight="1" x14ac:dyDescent="0.3">
      <c r="B32" s="32"/>
      <c r="C32" s="44"/>
      <c r="D32" s="44"/>
      <c r="E32" s="45"/>
      <c r="F32" s="35"/>
      <c r="G32" s="36"/>
      <c r="H32" s="46"/>
      <c r="I32" s="47"/>
      <c r="J32" s="40"/>
      <c r="K32" s="22" t="str">
        <f t="shared" si="0"/>
        <v xml:space="preserve"> / </v>
      </c>
      <c r="L32" s="24">
        <f t="shared" si="1"/>
        <v>0</v>
      </c>
      <c r="M32" s="24" t="str">
        <f t="shared" si="2"/>
        <v/>
      </c>
      <c r="N32" s="24" t="str">
        <f t="shared" si="3"/>
        <v/>
      </c>
      <c r="O32" s="22" t="str">
        <f t="shared" si="4"/>
        <v/>
      </c>
      <c r="P32" s="65"/>
      <c r="Q32" s="32"/>
    </row>
    <row r="33" spans="2:17" ht="19" customHeight="1" x14ac:dyDescent="0.3">
      <c r="B33" s="32"/>
      <c r="C33" s="44"/>
      <c r="D33" s="44"/>
      <c r="E33" s="45"/>
      <c r="F33" s="35"/>
      <c r="G33" s="36"/>
      <c r="H33" s="46"/>
      <c r="I33" s="47"/>
      <c r="J33" s="40"/>
      <c r="K33" s="22" t="str">
        <f t="shared" si="0"/>
        <v xml:space="preserve"> / </v>
      </c>
      <c r="L33" s="24">
        <f t="shared" si="1"/>
        <v>0</v>
      </c>
      <c r="M33" s="24" t="str">
        <f t="shared" si="2"/>
        <v/>
      </c>
      <c r="N33" s="24" t="str">
        <f t="shared" si="3"/>
        <v/>
      </c>
      <c r="O33" s="22" t="str">
        <f t="shared" si="4"/>
        <v/>
      </c>
      <c r="P33" s="65"/>
      <c r="Q33" s="32"/>
    </row>
    <row r="34" spans="2:17" ht="19" customHeight="1" x14ac:dyDescent="0.3">
      <c r="B34" s="32"/>
      <c r="C34" s="44"/>
      <c r="D34" s="44"/>
      <c r="E34" s="45"/>
      <c r="F34" s="35"/>
      <c r="G34" s="36"/>
      <c r="H34" s="46"/>
      <c r="I34" s="47"/>
      <c r="J34" s="40"/>
      <c r="K34" s="22" t="str">
        <f t="shared" si="0"/>
        <v xml:space="preserve"> / </v>
      </c>
      <c r="L34" s="24">
        <f t="shared" si="1"/>
        <v>0</v>
      </c>
      <c r="M34" s="24" t="str">
        <f t="shared" si="2"/>
        <v/>
      </c>
      <c r="N34" s="24" t="str">
        <f t="shared" si="3"/>
        <v/>
      </c>
      <c r="O34" s="22" t="str">
        <f t="shared" si="4"/>
        <v/>
      </c>
      <c r="P34" s="65"/>
      <c r="Q34" s="32"/>
    </row>
    <row r="35" spans="2:17" ht="19" customHeight="1" x14ac:dyDescent="0.3">
      <c r="B35" s="32"/>
      <c r="C35" s="44"/>
      <c r="D35" s="44"/>
      <c r="E35" s="45"/>
      <c r="F35" s="35"/>
      <c r="G35" s="36"/>
      <c r="H35" s="46"/>
      <c r="I35" s="47"/>
      <c r="J35" s="40"/>
      <c r="K35" s="22" t="str">
        <f t="shared" si="0"/>
        <v xml:space="preserve"> / </v>
      </c>
      <c r="L35" s="24">
        <f t="shared" si="1"/>
        <v>0</v>
      </c>
      <c r="M35" s="24" t="str">
        <f t="shared" si="2"/>
        <v/>
      </c>
      <c r="N35" s="24" t="str">
        <f t="shared" si="3"/>
        <v/>
      </c>
      <c r="O35" s="22" t="str">
        <f t="shared" si="4"/>
        <v/>
      </c>
      <c r="P35" s="65"/>
      <c r="Q35" s="32"/>
    </row>
    <row r="36" spans="2:17" ht="19" customHeight="1" x14ac:dyDescent="0.3">
      <c r="B36" s="32"/>
      <c r="C36" s="44"/>
      <c r="D36" s="44"/>
      <c r="E36" s="45"/>
      <c r="F36" s="35"/>
      <c r="G36" s="36"/>
      <c r="H36" s="46"/>
      <c r="I36" s="47"/>
      <c r="J36" s="40"/>
      <c r="K36" s="22" t="str">
        <f t="shared" si="0"/>
        <v xml:space="preserve"> / </v>
      </c>
      <c r="L36" s="24">
        <f t="shared" si="1"/>
        <v>0</v>
      </c>
      <c r="M36" s="24" t="str">
        <f t="shared" si="2"/>
        <v/>
      </c>
      <c r="N36" s="24" t="str">
        <f t="shared" si="3"/>
        <v/>
      </c>
      <c r="O36" s="22" t="str">
        <f t="shared" si="4"/>
        <v/>
      </c>
      <c r="P36" s="65"/>
      <c r="Q36" s="32"/>
    </row>
    <row r="37" spans="2:17" ht="19" customHeight="1" x14ac:dyDescent="0.3">
      <c r="B37" s="32"/>
      <c r="C37" s="44"/>
      <c r="D37" s="44"/>
      <c r="E37" s="45"/>
      <c r="F37" s="35"/>
      <c r="G37" s="36"/>
      <c r="H37" s="46"/>
      <c r="I37" s="47"/>
      <c r="J37" s="40"/>
      <c r="K37" s="22" t="str">
        <f t="shared" si="0"/>
        <v xml:space="preserve"> / </v>
      </c>
      <c r="L37" s="24">
        <f t="shared" si="1"/>
        <v>0</v>
      </c>
      <c r="M37" s="24" t="str">
        <f t="shared" si="2"/>
        <v/>
      </c>
      <c r="N37" s="24" t="str">
        <f t="shared" si="3"/>
        <v/>
      </c>
      <c r="O37" s="22" t="str">
        <f t="shared" si="4"/>
        <v/>
      </c>
      <c r="P37" s="65"/>
      <c r="Q37" s="32"/>
    </row>
    <row r="38" spans="2:17" ht="19" customHeight="1" x14ac:dyDescent="0.3">
      <c r="B38" s="32"/>
      <c r="C38" s="44"/>
      <c r="D38" s="44"/>
      <c r="E38" s="45"/>
      <c r="F38" s="35"/>
      <c r="G38" s="36"/>
      <c r="H38" s="46"/>
      <c r="I38" s="47"/>
      <c r="J38" s="40"/>
      <c r="K38" s="22" t="str">
        <f t="shared" si="0"/>
        <v xml:space="preserve"> / </v>
      </c>
      <c r="L38" s="24">
        <f t="shared" si="1"/>
        <v>0</v>
      </c>
      <c r="M38" s="24" t="str">
        <f t="shared" si="2"/>
        <v/>
      </c>
      <c r="N38" s="24" t="str">
        <f t="shared" si="3"/>
        <v/>
      </c>
      <c r="O38" s="22" t="str">
        <f t="shared" si="4"/>
        <v/>
      </c>
      <c r="P38" s="65"/>
      <c r="Q38" s="32"/>
    </row>
    <row r="39" spans="2:17" ht="19" customHeight="1" x14ac:dyDescent="0.3">
      <c r="B39" s="32"/>
      <c r="C39" s="44"/>
      <c r="D39" s="44"/>
      <c r="E39" s="45"/>
      <c r="F39" s="35"/>
      <c r="G39" s="36"/>
      <c r="H39" s="46"/>
      <c r="I39" s="47"/>
      <c r="J39" s="40"/>
      <c r="K39" s="22" t="str">
        <f t="shared" si="0"/>
        <v xml:space="preserve"> / </v>
      </c>
      <c r="L39" s="24">
        <f t="shared" si="1"/>
        <v>0</v>
      </c>
      <c r="M39" s="24" t="str">
        <f t="shared" si="2"/>
        <v/>
      </c>
      <c r="N39" s="24" t="str">
        <f t="shared" si="3"/>
        <v/>
      </c>
      <c r="O39" s="22" t="str">
        <f t="shared" si="4"/>
        <v/>
      </c>
      <c r="P39" s="65"/>
      <c r="Q39" s="32"/>
    </row>
    <row r="40" spans="2:17" ht="19" customHeight="1" x14ac:dyDescent="0.3">
      <c r="B40" s="32"/>
      <c r="C40" s="44"/>
      <c r="D40" s="44"/>
      <c r="E40" s="45"/>
      <c r="F40" s="35"/>
      <c r="G40" s="36"/>
      <c r="H40" s="46"/>
      <c r="I40" s="47"/>
      <c r="J40" s="40"/>
      <c r="K40" s="22" t="str">
        <f t="shared" si="0"/>
        <v xml:space="preserve"> / </v>
      </c>
      <c r="L40" s="24">
        <f t="shared" si="1"/>
        <v>0</v>
      </c>
      <c r="M40" s="24" t="str">
        <f t="shared" si="2"/>
        <v/>
      </c>
      <c r="N40" s="24" t="str">
        <f t="shared" si="3"/>
        <v/>
      </c>
      <c r="O40" s="22" t="str">
        <f t="shared" si="4"/>
        <v/>
      </c>
      <c r="P40" s="65"/>
      <c r="Q40" s="32"/>
    </row>
    <row r="41" spans="2:17" ht="19" customHeight="1" x14ac:dyDescent="0.3">
      <c r="B41" s="32"/>
      <c r="C41" s="44"/>
      <c r="D41" s="44"/>
      <c r="E41" s="45"/>
      <c r="F41" s="35"/>
      <c r="G41" s="36"/>
      <c r="H41" s="46"/>
      <c r="I41" s="47"/>
      <c r="J41" s="40"/>
      <c r="K41" s="22" t="str">
        <f t="shared" ref="K41:K65" si="5">_xlfn.CONCAT(D41," / ",G41)</f>
        <v xml:space="preserve"> / </v>
      </c>
      <c r="L41" s="24">
        <f t="shared" ref="L41:L65" si="6">IF(D41="Rail travel",J41*E41,J41)</f>
        <v>0</v>
      </c>
      <c r="M41" s="24" t="str">
        <f t="shared" ref="M41:M65" si="7">IF(F41="","",MONTH(F41))</f>
        <v/>
      </c>
      <c r="N41" s="24" t="str">
        <f t="shared" ref="N41:N65" si="8">IF(F41="","",YEAR(F41))</f>
        <v/>
      </c>
      <c r="O41" s="22" t="str">
        <f t="shared" ref="O41:O65" si="9">IF(F41="","",DATE(N41,M41,1))</f>
        <v/>
      </c>
      <c r="P41" s="65"/>
      <c r="Q41" s="32"/>
    </row>
    <row r="42" spans="2:17" ht="19" customHeight="1" x14ac:dyDescent="0.3">
      <c r="B42" s="32"/>
      <c r="C42" s="44"/>
      <c r="D42" s="44"/>
      <c r="E42" s="45"/>
      <c r="F42" s="35"/>
      <c r="G42" s="36"/>
      <c r="H42" s="46"/>
      <c r="I42" s="47"/>
      <c r="J42" s="40"/>
      <c r="K42" s="22" t="str">
        <f t="shared" si="5"/>
        <v xml:space="preserve"> / </v>
      </c>
      <c r="L42" s="24">
        <f t="shared" si="6"/>
        <v>0</v>
      </c>
      <c r="M42" s="24" t="str">
        <f t="shared" si="7"/>
        <v/>
      </c>
      <c r="N42" s="24" t="str">
        <f t="shared" si="8"/>
        <v/>
      </c>
      <c r="O42" s="22" t="str">
        <f t="shared" si="9"/>
        <v/>
      </c>
      <c r="P42" s="65"/>
      <c r="Q42" s="32"/>
    </row>
    <row r="43" spans="2:17" ht="19" customHeight="1" x14ac:dyDescent="0.3">
      <c r="B43" s="32"/>
      <c r="C43" s="44"/>
      <c r="D43" s="44"/>
      <c r="E43" s="45"/>
      <c r="F43" s="35"/>
      <c r="G43" s="36"/>
      <c r="H43" s="46"/>
      <c r="I43" s="47"/>
      <c r="J43" s="40"/>
      <c r="K43" s="22" t="str">
        <f t="shared" si="5"/>
        <v xml:space="preserve"> / </v>
      </c>
      <c r="L43" s="24">
        <f t="shared" si="6"/>
        <v>0</v>
      </c>
      <c r="M43" s="24" t="str">
        <f t="shared" si="7"/>
        <v/>
      </c>
      <c r="N43" s="24" t="str">
        <f t="shared" si="8"/>
        <v/>
      </c>
      <c r="O43" s="22" t="str">
        <f t="shared" si="9"/>
        <v/>
      </c>
      <c r="P43" s="65"/>
      <c r="Q43" s="32"/>
    </row>
    <row r="44" spans="2:17" ht="19" customHeight="1" x14ac:dyDescent="0.3">
      <c r="B44" s="32"/>
      <c r="C44" s="44"/>
      <c r="D44" s="44"/>
      <c r="E44" s="45"/>
      <c r="F44" s="35"/>
      <c r="G44" s="36"/>
      <c r="H44" s="46"/>
      <c r="I44" s="47"/>
      <c r="J44" s="40"/>
      <c r="K44" s="22" t="str">
        <f t="shared" si="5"/>
        <v xml:space="preserve"> / </v>
      </c>
      <c r="L44" s="24">
        <f t="shared" si="6"/>
        <v>0</v>
      </c>
      <c r="M44" s="24" t="str">
        <f t="shared" si="7"/>
        <v/>
      </c>
      <c r="N44" s="24" t="str">
        <f t="shared" si="8"/>
        <v/>
      </c>
      <c r="O44" s="22" t="str">
        <f t="shared" si="9"/>
        <v/>
      </c>
      <c r="P44" s="65"/>
      <c r="Q44" s="32"/>
    </row>
    <row r="45" spans="2:17" ht="19" customHeight="1" x14ac:dyDescent="0.3">
      <c r="B45" s="32"/>
      <c r="C45" s="44"/>
      <c r="D45" s="44"/>
      <c r="E45" s="45"/>
      <c r="F45" s="35"/>
      <c r="G45" s="36"/>
      <c r="H45" s="46"/>
      <c r="I45" s="47"/>
      <c r="J45" s="40"/>
      <c r="K45" s="22" t="str">
        <f t="shared" si="5"/>
        <v xml:space="preserve"> / </v>
      </c>
      <c r="L45" s="24">
        <f t="shared" si="6"/>
        <v>0</v>
      </c>
      <c r="M45" s="24" t="str">
        <f t="shared" si="7"/>
        <v/>
      </c>
      <c r="N45" s="24" t="str">
        <f t="shared" si="8"/>
        <v/>
      </c>
      <c r="O45" s="22" t="str">
        <f t="shared" si="9"/>
        <v/>
      </c>
      <c r="P45" s="65"/>
      <c r="Q45" s="32"/>
    </row>
    <row r="46" spans="2:17" ht="19" customHeight="1" x14ac:dyDescent="0.3">
      <c r="B46" s="32"/>
      <c r="C46" s="44"/>
      <c r="D46" s="44"/>
      <c r="E46" s="45"/>
      <c r="F46" s="35"/>
      <c r="G46" s="36"/>
      <c r="H46" s="46"/>
      <c r="I46" s="47"/>
      <c r="J46" s="40"/>
      <c r="K46" s="22" t="str">
        <f t="shared" si="5"/>
        <v xml:space="preserve"> / </v>
      </c>
      <c r="L46" s="24">
        <f t="shared" si="6"/>
        <v>0</v>
      </c>
      <c r="M46" s="24" t="str">
        <f t="shared" si="7"/>
        <v/>
      </c>
      <c r="N46" s="24" t="str">
        <f t="shared" si="8"/>
        <v/>
      </c>
      <c r="O46" s="22" t="str">
        <f t="shared" si="9"/>
        <v/>
      </c>
      <c r="P46" s="65"/>
      <c r="Q46" s="32"/>
    </row>
    <row r="47" spans="2:17" ht="19" customHeight="1" x14ac:dyDescent="0.3">
      <c r="B47" s="32"/>
      <c r="C47" s="44"/>
      <c r="D47" s="44"/>
      <c r="E47" s="45"/>
      <c r="F47" s="35"/>
      <c r="G47" s="36"/>
      <c r="H47" s="46"/>
      <c r="I47" s="47"/>
      <c r="J47" s="40"/>
      <c r="K47" s="22" t="str">
        <f t="shared" si="5"/>
        <v xml:space="preserve"> / </v>
      </c>
      <c r="L47" s="24">
        <f t="shared" si="6"/>
        <v>0</v>
      </c>
      <c r="M47" s="24" t="str">
        <f t="shared" si="7"/>
        <v/>
      </c>
      <c r="N47" s="24" t="str">
        <f t="shared" si="8"/>
        <v/>
      </c>
      <c r="O47" s="22" t="str">
        <f t="shared" si="9"/>
        <v/>
      </c>
      <c r="P47" s="65"/>
      <c r="Q47" s="32"/>
    </row>
    <row r="48" spans="2:17" ht="19" customHeight="1" x14ac:dyDescent="0.3">
      <c r="B48" s="32"/>
      <c r="C48" s="44"/>
      <c r="D48" s="44"/>
      <c r="E48" s="45"/>
      <c r="F48" s="35"/>
      <c r="G48" s="36"/>
      <c r="H48" s="46"/>
      <c r="I48" s="47"/>
      <c r="J48" s="40"/>
      <c r="K48" s="22" t="str">
        <f t="shared" si="5"/>
        <v xml:space="preserve"> / </v>
      </c>
      <c r="L48" s="24">
        <f t="shared" si="6"/>
        <v>0</v>
      </c>
      <c r="M48" s="24" t="str">
        <f t="shared" si="7"/>
        <v/>
      </c>
      <c r="N48" s="24" t="str">
        <f t="shared" si="8"/>
        <v/>
      </c>
      <c r="O48" s="22" t="str">
        <f t="shared" si="9"/>
        <v/>
      </c>
      <c r="P48" s="65"/>
      <c r="Q48" s="32"/>
    </row>
    <row r="49" spans="2:17" ht="19" customHeight="1" x14ac:dyDescent="0.3">
      <c r="B49" s="32"/>
      <c r="C49" s="44"/>
      <c r="D49" s="44"/>
      <c r="E49" s="45"/>
      <c r="F49" s="35"/>
      <c r="G49" s="36"/>
      <c r="H49" s="46"/>
      <c r="I49" s="47"/>
      <c r="J49" s="40"/>
      <c r="K49" s="22" t="str">
        <f t="shared" si="5"/>
        <v xml:space="preserve"> / </v>
      </c>
      <c r="L49" s="24">
        <f t="shared" si="6"/>
        <v>0</v>
      </c>
      <c r="M49" s="24" t="str">
        <f t="shared" si="7"/>
        <v/>
      </c>
      <c r="N49" s="24" t="str">
        <f t="shared" si="8"/>
        <v/>
      </c>
      <c r="O49" s="22" t="str">
        <f t="shared" si="9"/>
        <v/>
      </c>
      <c r="P49" s="65"/>
      <c r="Q49" s="32"/>
    </row>
    <row r="50" spans="2:17" ht="19" customHeight="1" x14ac:dyDescent="0.3">
      <c r="B50" s="32"/>
      <c r="C50" s="44"/>
      <c r="D50" s="44"/>
      <c r="E50" s="45"/>
      <c r="F50" s="35"/>
      <c r="G50" s="36"/>
      <c r="H50" s="46"/>
      <c r="I50" s="47"/>
      <c r="J50" s="40"/>
      <c r="K50" s="22" t="str">
        <f t="shared" si="5"/>
        <v xml:space="preserve"> / </v>
      </c>
      <c r="L50" s="24">
        <f t="shared" si="6"/>
        <v>0</v>
      </c>
      <c r="M50" s="24" t="str">
        <f t="shared" si="7"/>
        <v/>
      </c>
      <c r="N50" s="24" t="str">
        <f t="shared" si="8"/>
        <v/>
      </c>
      <c r="O50" s="22" t="str">
        <f t="shared" si="9"/>
        <v/>
      </c>
      <c r="P50" s="65"/>
      <c r="Q50" s="32"/>
    </row>
    <row r="51" spans="2:17" ht="19" customHeight="1" x14ac:dyDescent="0.3">
      <c r="B51" s="32"/>
      <c r="C51" s="44"/>
      <c r="D51" s="44"/>
      <c r="E51" s="45"/>
      <c r="F51" s="35"/>
      <c r="G51" s="36"/>
      <c r="H51" s="46"/>
      <c r="I51" s="47"/>
      <c r="J51" s="40"/>
      <c r="K51" s="22" t="str">
        <f t="shared" si="5"/>
        <v xml:space="preserve"> / </v>
      </c>
      <c r="L51" s="24">
        <f t="shared" si="6"/>
        <v>0</v>
      </c>
      <c r="M51" s="24" t="str">
        <f t="shared" si="7"/>
        <v/>
      </c>
      <c r="N51" s="24" t="str">
        <f t="shared" si="8"/>
        <v/>
      </c>
      <c r="O51" s="22" t="str">
        <f t="shared" si="9"/>
        <v/>
      </c>
      <c r="P51" s="65"/>
      <c r="Q51" s="32"/>
    </row>
    <row r="52" spans="2:17" ht="19" customHeight="1" x14ac:dyDescent="0.3">
      <c r="B52" s="32"/>
      <c r="C52" s="44"/>
      <c r="D52" s="44"/>
      <c r="E52" s="45"/>
      <c r="F52" s="35"/>
      <c r="G52" s="36"/>
      <c r="H52" s="46"/>
      <c r="I52" s="47"/>
      <c r="J52" s="40"/>
      <c r="K52" s="22" t="str">
        <f t="shared" si="5"/>
        <v xml:space="preserve"> / </v>
      </c>
      <c r="L52" s="24">
        <f t="shared" si="6"/>
        <v>0</v>
      </c>
      <c r="M52" s="24" t="str">
        <f t="shared" si="7"/>
        <v/>
      </c>
      <c r="N52" s="24" t="str">
        <f t="shared" si="8"/>
        <v/>
      </c>
      <c r="O52" s="22" t="str">
        <f t="shared" si="9"/>
        <v/>
      </c>
      <c r="P52" s="65"/>
      <c r="Q52" s="32"/>
    </row>
    <row r="53" spans="2:17" ht="19" customHeight="1" x14ac:dyDescent="0.3">
      <c r="B53" s="32"/>
      <c r="C53" s="44"/>
      <c r="D53" s="44"/>
      <c r="E53" s="45"/>
      <c r="F53" s="35"/>
      <c r="G53" s="36"/>
      <c r="H53" s="46"/>
      <c r="I53" s="47"/>
      <c r="J53" s="40"/>
      <c r="K53" s="22" t="str">
        <f t="shared" si="5"/>
        <v xml:space="preserve"> / </v>
      </c>
      <c r="L53" s="24">
        <f t="shared" si="6"/>
        <v>0</v>
      </c>
      <c r="M53" s="24" t="str">
        <f t="shared" si="7"/>
        <v/>
      </c>
      <c r="N53" s="24" t="str">
        <f t="shared" si="8"/>
        <v/>
      </c>
      <c r="O53" s="22" t="str">
        <f t="shared" si="9"/>
        <v/>
      </c>
      <c r="P53" s="65"/>
      <c r="Q53" s="32"/>
    </row>
    <row r="54" spans="2:17" ht="19" customHeight="1" x14ac:dyDescent="0.3">
      <c r="B54" s="32"/>
      <c r="C54" s="44"/>
      <c r="D54" s="44"/>
      <c r="E54" s="45"/>
      <c r="F54" s="35"/>
      <c r="G54" s="36"/>
      <c r="H54" s="46"/>
      <c r="I54" s="47"/>
      <c r="J54" s="40"/>
      <c r="K54" s="22" t="str">
        <f t="shared" si="5"/>
        <v xml:space="preserve"> / </v>
      </c>
      <c r="L54" s="24">
        <f t="shared" si="6"/>
        <v>0</v>
      </c>
      <c r="M54" s="24" t="str">
        <f t="shared" si="7"/>
        <v/>
      </c>
      <c r="N54" s="24" t="str">
        <f t="shared" si="8"/>
        <v/>
      </c>
      <c r="O54" s="22" t="str">
        <f t="shared" si="9"/>
        <v/>
      </c>
      <c r="P54" s="65"/>
      <c r="Q54" s="32"/>
    </row>
    <row r="55" spans="2:17" ht="19" customHeight="1" x14ac:dyDescent="0.3">
      <c r="B55" s="32"/>
      <c r="C55" s="44"/>
      <c r="D55" s="44"/>
      <c r="E55" s="45"/>
      <c r="F55" s="35"/>
      <c r="G55" s="36"/>
      <c r="H55" s="46"/>
      <c r="I55" s="47"/>
      <c r="J55" s="40"/>
      <c r="K55" s="22" t="str">
        <f t="shared" si="5"/>
        <v xml:space="preserve"> / </v>
      </c>
      <c r="L55" s="24">
        <f t="shared" si="6"/>
        <v>0</v>
      </c>
      <c r="M55" s="24" t="str">
        <f t="shared" si="7"/>
        <v/>
      </c>
      <c r="N55" s="24" t="str">
        <f t="shared" si="8"/>
        <v/>
      </c>
      <c r="O55" s="22" t="str">
        <f t="shared" si="9"/>
        <v/>
      </c>
      <c r="P55" s="65"/>
      <c r="Q55" s="32"/>
    </row>
    <row r="56" spans="2:17" ht="19" customHeight="1" x14ac:dyDescent="0.3">
      <c r="B56" s="32"/>
      <c r="C56" s="44"/>
      <c r="D56" s="44"/>
      <c r="E56" s="45"/>
      <c r="F56" s="35"/>
      <c r="G56" s="36"/>
      <c r="H56" s="46"/>
      <c r="I56" s="47"/>
      <c r="J56" s="40"/>
      <c r="K56" s="22" t="str">
        <f t="shared" si="5"/>
        <v xml:space="preserve"> / </v>
      </c>
      <c r="L56" s="24">
        <f t="shared" si="6"/>
        <v>0</v>
      </c>
      <c r="M56" s="24" t="str">
        <f t="shared" si="7"/>
        <v/>
      </c>
      <c r="N56" s="24" t="str">
        <f t="shared" si="8"/>
        <v/>
      </c>
      <c r="O56" s="22" t="str">
        <f t="shared" si="9"/>
        <v/>
      </c>
      <c r="P56" s="65"/>
      <c r="Q56" s="32"/>
    </row>
    <row r="57" spans="2:17" ht="19" customHeight="1" x14ac:dyDescent="0.3">
      <c r="B57" s="32"/>
      <c r="C57" s="44"/>
      <c r="D57" s="44"/>
      <c r="E57" s="45"/>
      <c r="F57" s="35"/>
      <c r="G57" s="36"/>
      <c r="H57" s="46"/>
      <c r="I57" s="47"/>
      <c r="J57" s="40"/>
      <c r="K57" s="22" t="str">
        <f t="shared" si="5"/>
        <v xml:space="preserve"> / </v>
      </c>
      <c r="L57" s="24">
        <f t="shared" si="6"/>
        <v>0</v>
      </c>
      <c r="M57" s="24" t="str">
        <f t="shared" si="7"/>
        <v/>
      </c>
      <c r="N57" s="24" t="str">
        <f t="shared" si="8"/>
        <v/>
      </c>
      <c r="O57" s="22" t="str">
        <f t="shared" si="9"/>
        <v/>
      </c>
      <c r="P57" s="65"/>
      <c r="Q57" s="32"/>
    </row>
    <row r="58" spans="2:17" ht="19" customHeight="1" x14ac:dyDescent="0.3">
      <c r="B58" s="32"/>
      <c r="C58" s="44"/>
      <c r="D58" s="44"/>
      <c r="E58" s="45"/>
      <c r="F58" s="35"/>
      <c r="G58" s="36"/>
      <c r="H58" s="46"/>
      <c r="I58" s="47"/>
      <c r="J58" s="40"/>
      <c r="K58" s="22" t="str">
        <f t="shared" si="5"/>
        <v xml:space="preserve"> / </v>
      </c>
      <c r="L58" s="24">
        <f t="shared" si="6"/>
        <v>0</v>
      </c>
      <c r="M58" s="24" t="str">
        <f t="shared" si="7"/>
        <v/>
      </c>
      <c r="N58" s="24" t="str">
        <f t="shared" si="8"/>
        <v/>
      </c>
      <c r="O58" s="22" t="str">
        <f t="shared" si="9"/>
        <v/>
      </c>
      <c r="P58" s="65"/>
      <c r="Q58" s="32"/>
    </row>
    <row r="59" spans="2:17" ht="19" customHeight="1" x14ac:dyDescent="0.3">
      <c r="B59" s="32"/>
      <c r="C59" s="44"/>
      <c r="D59" s="44"/>
      <c r="E59" s="45"/>
      <c r="F59" s="35"/>
      <c r="G59" s="36"/>
      <c r="H59" s="46"/>
      <c r="I59" s="47"/>
      <c r="J59" s="40"/>
      <c r="K59" s="22" t="str">
        <f t="shared" si="5"/>
        <v xml:space="preserve"> / </v>
      </c>
      <c r="L59" s="24">
        <f t="shared" si="6"/>
        <v>0</v>
      </c>
      <c r="M59" s="24" t="str">
        <f t="shared" si="7"/>
        <v/>
      </c>
      <c r="N59" s="24" t="str">
        <f t="shared" si="8"/>
        <v/>
      </c>
      <c r="O59" s="22" t="str">
        <f t="shared" si="9"/>
        <v/>
      </c>
      <c r="P59" s="65"/>
      <c r="Q59" s="32"/>
    </row>
    <row r="60" spans="2:17" ht="19" customHeight="1" x14ac:dyDescent="0.3">
      <c r="B60" s="32"/>
      <c r="C60" s="44"/>
      <c r="D60" s="44"/>
      <c r="E60" s="45"/>
      <c r="F60" s="35"/>
      <c r="G60" s="36"/>
      <c r="H60" s="46"/>
      <c r="I60" s="47"/>
      <c r="J60" s="40"/>
      <c r="K60" s="22" t="str">
        <f t="shared" si="5"/>
        <v xml:space="preserve"> / </v>
      </c>
      <c r="L60" s="24">
        <f t="shared" si="6"/>
        <v>0</v>
      </c>
      <c r="M60" s="24" t="str">
        <f t="shared" si="7"/>
        <v/>
      </c>
      <c r="N60" s="24" t="str">
        <f t="shared" si="8"/>
        <v/>
      </c>
      <c r="O60" s="22" t="str">
        <f t="shared" si="9"/>
        <v/>
      </c>
      <c r="P60" s="65"/>
      <c r="Q60" s="32"/>
    </row>
    <row r="61" spans="2:17" ht="19" customHeight="1" x14ac:dyDescent="0.3">
      <c r="B61" s="32"/>
      <c r="C61" s="44"/>
      <c r="D61" s="44"/>
      <c r="E61" s="45"/>
      <c r="F61" s="35"/>
      <c r="G61" s="36"/>
      <c r="H61" s="46"/>
      <c r="I61" s="47"/>
      <c r="J61" s="40"/>
      <c r="K61" s="22" t="str">
        <f t="shared" si="5"/>
        <v xml:space="preserve"> / </v>
      </c>
      <c r="L61" s="24">
        <f t="shared" si="6"/>
        <v>0</v>
      </c>
      <c r="M61" s="24" t="str">
        <f t="shared" si="7"/>
        <v/>
      </c>
      <c r="N61" s="24" t="str">
        <f t="shared" si="8"/>
        <v/>
      </c>
      <c r="O61" s="22" t="str">
        <f t="shared" si="9"/>
        <v/>
      </c>
      <c r="P61" s="65"/>
      <c r="Q61" s="32"/>
    </row>
    <row r="62" spans="2:17" ht="19" customHeight="1" x14ac:dyDescent="0.3">
      <c r="B62" s="32"/>
      <c r="C62" s="44"/>
      <c r="D62" s="44"/>
      <c r="E62" s="45"/>
      <c r="F62" s="35"/>
      <c r="G62" s="36"/>
      <c r="H62" s="46"/>
      <c r="I62" s="47"/>
      <c r="J62" s="40"/>
      <c r="K62" s="22" t="str">
        <f t="shared" si="5"/>
        <v xml:space="preserve"> / </v>
      </c>
      <c r="L62" s="24">
        <f t="shared" si="6"/>
        <v>0</v>
      </c>
      <c r="M62" s="24" t="str">
        <f t="shared" si="7"/>
        <v/>
      </c>
      <c r="N62" s="24" t="str">
        <f t="shared" si="8"/>
        <v/>
      </c>
      <c r="O62" s="22" t="str">
        <f t="shared" si="9"/>
        <v/>
      </c>
      <c r="P62" s="65"/>
      <c r="Q62" s="32"/>
    </row>
    <row r="63" spans="2:17" ht="19" customHeight="1" x14ac:dyDescent="0.3">
      <c r="B63" s="32"/>
      <c r="C63" s="44"/>
      <c r="D63" s="44"/>
      <c r="E63" s="45"/>
      <c r="F63" s="35"/>
      <c r="G63" s="36"/>
      <c r="H63" s="46"/>
      <c r="I63" s="47"/>
      <c r="J63" s="40"/>
      <c r="K63" s="22" t="str">
        <f t="shared" si="5"/>
        <v xml:space="preserve"> / </v>
      </c>
      <c r="L63" s="24">
        <f t="shared" si="6"/>
        <v>0</v>
      </c>
      <c r="M63" s="24" t="str">
        <f t="shared" si="7"/>
        <v/>
      </c>
      <c r="N63" s="24" t="str">
        <f t="shared" si="8"/>
        <v/>
      </c>
      <c r="O63" s="22" t="str">
        <f t="shared" si="9"/>
        <v/>
      </c>
      <c r="P63" s="65"/>
      <c r="Q63" s="32"/>
    </row>
    <row r="64" spans="2:17" ht="19" customHeight="1" x14ac:dyDescent="0.3">
      <c r="B64" s="32"/>
      <c r="C64" s="44"/>
      <c r="D64" s="44"/>
      <c r="E64" s="45"/>
      <c r="F64" s="35"/>
      <c r="G64" s="36"/>
      <c r="H64" s="46"/>
      <c r="I64" s="47"/>
      <c r="J64" s="40"/>
      <c r="K64" s="22" t="str">
        <f t="shared" si="5"/>
        <v xml:space="preserve"> / </v>
      </c>
      <c r="L64" s="24">
        <f t="shared" si="6"/>
        <v>0</v>
      </c>
      <c r="M64" s="24" t="str">
        <f t="shared" si="7"/>
        <v/>
      </c>
      <c r="N64" s="24" t="str">
        <f t="shared" si="8"/>
        <v/>
      </c>
      <c r="O64" s="22" t="str">
        <f t="shared" si="9"/>
        <v/>
      </c>
      <c r="P64" s="65"/>
      <c r="Q64" s="32"/>
    </row>
    <row r="65" spans="2:17" ht="19" customHeight="1" x14ac:dyDescent="0.3">
      <c r="B65" s="32"/>
      <c r="C65" s="44"/>
      <c r="D65" s="44"/>
      <c r="E65" s="45"/>
      <c r="F65" s="35"/>
      <c r="G65" s="36"/>
      <c r="H65" s="46"/>
      <c r="I65" s="47"/>
      <c r="J65" s="40"/>
      <c r="K65" s="22" t="str">
        <f t="shared" si="5"/>
        <v xml:space="preserve"> / </v>
      </c>
      <c r="L65" s="24">
        <f t="shared" si="6"/>
        <v>0</v>
      </c>
      <c r="M65" s="24" t="str">
        <f t="shared" si="7"/>
        <v/>
      </c>
      <c r="N65" s="24" t="str">
        <f t="shared" si="8"/>
        <v/>
      </c>
      <c r="O65" s="22" t="str">
        <f t="shared" si="9"/>
        <v/>
      </c>
      <c r="P65" s="65"/>
      <c r="Q65" s="32"/>
    </row>
    <row r="66" spans="2:17" ht="19" customHeight="1" x14ac:dyDescent="0.3">
      <c r="B66" s="32"/>
      <c r="C66" s="44"/>
      <c r="D66" s="44"/>
      <c r="E66" s="45"/>
      <c r="F66" s="35"/>
      <c r="G66" s="36"/>
      <c r="H66" s="46"/>
      <c r="I66" s="47"/>
      <c r="J66" s="40"/>
      <c r="K66" s="22" t="str">
        <f t="shared" si="0"/>
        <v xml:space="preserve"> / </v>
      </c>
      <c r="L66" s="24">
        <f t="shared" si="1"/>
        <v>0</v>
      </c>
      <c r="M66" s="24" t="str">
        <f t="shared" si="2"/>
        <v/>
      </c>
      <c r="N66" s="24" t="str">
        <f t="shared" si="3"/>
        <v/>
      </c>
      <c r="O66" s="22" t="str">
        <f t="shared" si="4"/>
        <v/>
      </c>
      <c r="P66" s="65"/>
      <c r="Q66" s="32"/>
    </row>
    <row r="67" spans="2:17" ht="19" customHeight="1" x14ac:dyDescent="0.3">
      <c r="B67" s="32"/>
      <c r="C67" s="44"/>
      <c r="D67" s="44"/>
      <c r="E67" s="45"/>
      <c r="F67" s="35"/>
      <c r="G67" s="36"/>
      <c r="H67" s="46"/>
      <c r="I67" s="47"/>
      <c r="J67" s="40"/>
      <c r="K67" s="22" t="str">
        <f t="shared" si="0"/>
        <v xml:space="preserve"> / </v>
      </c>
      <c r="L67" s="24">
        <f t="shared" si="1"/>
        <v>0</v>
      </c>
      <c r="M67" s="24" t="str">
        <f t="shared" si="2"/>
        <v/>
      </c>
      <c r="N67" s="24" t="str">
        <f t="shared" si="3"/>
        <v/>
      </c>
      <c r="O67" s="22" t="str">
        <f t="shared" si="4"/>
        <v/>
      </c>
      <c r="P67" s="65"/>
      <c r="Q67" s="32"/>
    </row>
    <row r="68" spans="2:17" ht="19" customHeight="1" x14ac:dyDescent="0.3">
      <c r="B68" s="32"/>
      <c r="C68" s="44"/>
      <c r="D68" s="44"/>
      <c r="E68" s="45"/>
      <c r="F68" s="35"/>
      <c r="G68" s="36"/>
      <c r="H68" s="46"/>
      <c r="I68" s="47"/>
      <c r="J68" s="40"/>
      <c r="K68" s="22" t="str">
        <f t="shared" ref="K68:K131" si="10">_xlfn.CONCAT(D68," / ",G68)</f>
        <v xml:space="preserve"> / </v>
      </c>
      <c r="L68" s="24">
        <f t="shared" si="1"/>
        <v>0</v>
      </c>
      <c r="M68" s="24" t="str">
        <f t="shared" si="2"/>
        <v/>
      </c>
      <c r="N68" s="24" t="str">
        <f t="shared" si="3"/>
        <v/>
      </c>
      <c r="O68" s="22" t="str">
        <f t="shared" si="4"/>
        <v/>
      </c>
      <c r="P68" s="65"/>
      <c r="Q68" s="32"/>
    </row>
    <row r="69" spans="2:17" ht="19" customHeight="1" x14ac:dyDescent="0.3">
      <c r="B69" s="32"/>
      <c r="C69" s="44"/>
      <c r="D69" s="44"/>
      <c r="E69" s="45"/>
      <c r="F69" s="35"/>
      <c r="G69" s="36"/>
      <c r="H69" s="46"/>
      <c r="I69" s="47"/>
      <c r="J69" s="40"/>
      <c r="K69" s="22" t="str">
        <f t="shared" si="10"/>
        <v xml:space="preserve"> / </v>
      </c>
      <c r="L69" s="24">
        <f t="shared" ref="L69:L132" si="11">IF(D69="Rail travel",J69*E69,J69)</f>
        <v>0</v>
      </c>
      <c r="M69" s="24" t="str">
        <f t="shared" ref="M69:M132" si="12">IF(F69="","",MONTH(F69))</f>
        <v/>
      </c>
      <c r="N69" s="24" t="str">
        <f t="shared" ref="N69:N132" si="13">IF(F69="","",YEAR(F69))</f>
        <v/>
      </c>
      <c r="O69" s="22" t="str">
        <f t="shared" ref="O69:O132" si="14">IF(F69="","",DATE(N69,M69,1))</f>
        <v/>
      </c>
      <c r="P69" s="65"/>
      <c r="Q69" s="32"/>
    </row>
    <row r="70" spans="2:17" ht="19" customHeight="1" x14ac:dyDescent="0.3">
      <c r="B70" s="32"/>
      <c r="C70" s="44"/>
      <c r="D70" s="44"/>
      <c r="E70" s="45"/>
      <c r="F70" s="35"/>
      <c r="G70" s="36"/>
      <c r="H70" s="46"/>
      <c r="I70" s="47"/>
      <c r="J70" s="40"/>
      <c r="K70" s="22" t="str">
        <f t="shared" si="10"/>
        <v xml:space="preserve"> / </v>
      </c>
      <c r="L70" s="24">
        <f t="shared" si="11"/>
        <v>0</v>
      </c>
      <c r="M70" s="24" t="str">
        <f t="shared" si="12"/>
        <v/>
      </c>
      <c r="N70" s="24" t="str">
        <f t="shared" si="13"/>
        <v/>
      </c>
      <c r="O70" s="22" t="str">
        <f t="shared" si="14"/>
        <v/>
      </c>
      <c r="P70" s="65"/>
      <c r="Q70" s="32"/>
    </row>
    <row r="71" spans="2:17" ht="19" customHeight="1" x14ac:dyDescent="0.3">
      <c r="B71" s="32"/>
      <c r="C71" s="44"/>
      <c r="D71" s="44"/>
      <c r="E71" s="45"/>
      <c r="F71" s="35"/>
      <c r="G71" s="36"/>
      <c r="H71" s="46"/>
      <c r="I71" s="47"/>
      <c r="J71" s="40"/>
      <c r="K71" s="22" t="str">
        <f t="shared" si="10"/>
        <v xml:space="preserve"> / </v>
      </c>
      <c r="L71" s="24">
        <f t="shared" si="11"/>
        <v>0</v>
      </c>
      <c r="M71" s="24" t="str">
        <f t="shared" si="12"/>
        <v/>
      </c>
      <c r="N71" s="24" t="str">
        <f t="shared" si="13"/>
        <v/>
      </c>
      <c r="O71" s="22" t="str">
        <f t="shared" si="14"/>
        <v/>
      </c>
      <c r="P71" s="65"/>
      <c r="Q71" s="32"/>
    </row>
    <row r="72" spans="2:17" ht="19" customHeight="1" x14ac:dyDescent="0.3">
      <c r="B72" s="32"/>
      <c r="C72" s="44"/>
      <c r="D72" s="44"/>
      <c r="E72" s="45"/>
      <c r="F72" s="35"/>
      <c r="G72" s="36"/>
      <c r="H72" s="46"/>
      <c r="I72" s="47"/>
      <c r="J72" s="40"/>
      <c r="K72" s="22" t="str">
        <f t="shared" si="10"/>
        <v xml:space="preserve"> / </v>
      </c>
      <c r="L72" s="24">
        <f t="shared" si="11"/>
        <v>0</v>
      </c>
      <c r="M72" s="24" t="str">
        <f t="shared" si="12"/>
        <v/>
      </c>
      <c r="N72" s="24" t="str">
        <f t="shared" si="13"/>
        <v/>
      </c>
      <c r="O72" s="22" t="str">
        <f t="shared" si="14"/>
        <v/>
      </c>
      <c r="P72" s="65"/>
      <c r="Q72" s="32"/>
    </row>
    <row r="73" spans="2:17" ht="19" customHeight="1" x14ac:dyDescent="0.3">
      <c r="B73" s="32"/>
      <c r="C73" s="44"/>
      <c r="D73" s="44"/>
      <c r="E73" s="45"/>
      <c r="F73" s="35"/>
      <c r="G73" s="36"/>
      <c r="H73" s="46"/>
      <c r="I73" s="47"/>
      <c r="J73" s="40"/>
      <c r="K73" s="22" t="str">
        <f t="shared" si="10"/>
        <v xml:space="preserve"> / </v>
      </c>
      <c r="L73" s="24">
        <f t="shared" si="11"/>
        <v>0</v>
      </c>
      <c r="M73" s="24" t="str">
        <f t="shared" si="12"/>
        <v/>
      </c>
      <c r="N73" s="24" t="str">
        <f t="shared" si="13"/>
        <v/>
      </c>
      <c r="O73" s="22" t="str">
        <f t="shared" si="14"/>
        <v/>
      </c>
      <c r="P73" s="65"/>
      <c r="Q73" s="32"/>
    </row>
    <row r="74" spans="2:17" ht="19" customHeight="1" x14ac:dyDescent="0.3">
      <c r="B74" s="32"/>
      <c r="C74" s="44"/>
      <c r="D74" s="44"/>
      <c r="E74" s="45"/>
      <c r="F74" s="35"/>
      <c r="G74" s="36"/>
      <c r="H74" s="46"/>
      <c r="I74" s="47"/>
      <c r="J74" s="40"/>
      <c r="K74" s="22" t="str">
        <f t="shared" si="10"/>
        <v xml:space="preserve"> / </v>
      </c>
      <c r="L74" s="24">
        <f t="shared" si="11"/>
        <v>0</v>
      </c>
      <c r="M74" s="24" t="str">
        <f t="shared" si="12"/>
        <v/>
      </c>
      <c r="N74" s="24" t="str">
        <f t="shared" si="13"/>
        <v/>
      </c>
      <c r="O74" s="22" t="str">
        <f t="shared" si="14"/>
        <v/>
      </c>
      <c r="P74" s="65"/>
      <c r="Q74" s="32"/>
    </row>
    <row r="75" spans="2:17" ht="19" customHeight="1" x14ac:dyDescent="0.3">
      <c r="B75" s="32"/>
      <c r="C75" s="44"/>
      <c r="D75" s="44"/>
      <c r="E75" s="45"/>
      <c r="F75" s="35"/>
      <c r="G75" s="36"/>
      <c r="H75" s="46"/>
      <c r="I75" s="47"/>
      <c r="J75" s="40"/>
      <c r="K75" s="22" t="str">
        <f t="shared" si="10"/>
        <v xml:space="preserve"> / </v>
      </c>
      <c r="L75" s="24">
        <f t="shared" si="11"/>
        <v>0</v>
      </c>
      <c r="M75" s="24" t="str">
        <f t="shared" si="12"/>
        <v/>
      </c>
      <c r="N75" s="24" t="str">
        <f t="shared" si="13"/>
        <v/>
      </c>
      <c r="O75" s="22" t="str">
        <f t="shared" si="14"/>
        <v/>
      </c>
      <c r="P75" s="65"/>
      <c r="Q75" s="32"/>
    </row>
    <row r="76" spans="2:17" ht="19" customHeight="1" x14ac:dyDescent="0.3">
      <c r="B76" s="32"/>
      <c r="C76" s="44"/>
      <c r="D76" s="44"/>
      <c r="E76" s="45"/>
      <c r="F76" s="35"/>
      <c r="G76" s="36"/>
      <c r="H76" s="46"/>
      <c r="I76" s="47"/>
      <c r="J76" s="40"/>
      <c r="K76" s="22" t="str">
        <f t="shared" si="10"/>
        <v xml:space="preserve"> / </v>
      </c>
      <c r="L76" s="24">
        <f t="shared" si="11"/>
        <v>0</v>
      </c>
      <c r="M76" s="24" t="str">
        <f t="shared" si="12"/>
        <v/>
      </c>
      <c r="N76" s="24" t="str">
        <f t="shared" si="13"/>
        <v/>
      </c>
      <c r="O76" s="22" t="str">
        <f t="shared" si="14"/>
        <v/>
      </c>
      <c r="P76" s="65"/>
      <c r="Q76" s="32"/>
    </row>
    <row r="77" spans="2:17" ht="19" customHeight="1" x14ac:dyDescent="0.3">
      <c r="B77" s="32"/>
      <c r="C77" s="44"/>
      <c r="D77" s="44"/>
      <c r="E77" s="45"/>
      <c r="F77" s="35"/>
      <c r="G77" s="36"/>
      <c r="H77" s="46"/>
      <c r="I77" s="47"/>
      <c r="J77" s="40"/>
      <c r="K77" s="22" t="str">
        <f t="shared" si="10"/>
        <v xml:space="preserve"> / </v>
      </c>
      <c r="L77" s="24">
        <f t="shared" si="11"/>
        <v>0</v>
      </c>
      <c r="M77" s="24" t="str">
        <f t="shared" si="12"/>
        <v/>
      </c>
      <c r="N77" s="24" t="str">
        <f t="shared" si="13"/>
        <v/>
      </c>
      <c r="O77" s="22" t="str">
        <f t="shared" si="14"/>
        <v/>
      </c>
      <c r="P77" s="65"/>
      <c r="Q77" s="32"/>
    </row>
    <row r="78" spans="2:17" ht="19" customHeight="1" x14ac:dyDescent="0.3">
      <c r="B78" s="32"/>
      <c r="C78" s="44"/>
      <c r="D78" s="44"/>
      <c r="E78" s="45"/>
      <c r="F78" s="35"/>
      <c r="G78" s="36"/>
      <c r="H78" s="46"/>
      <c r="I78" s="47"/>
      <c r="J78" s="40"/>
      <c r="K78" s="22" t="str">
        <f t="shared" si="10"/>
        <v xml:space="preserve"> / </v>
      </c>
      <c r="L78" s="24">
        <f t="shared" si="11"/>
        <v>0</v>
      </c>
      <c r="M78" s="24" t="str">
        <f t="shared" si="12"/>
        <v/>
      </c>
      <c r="N78" s="24" t="str">
        <f t="shared" si="13"/>
        <v/>
      </c>
      <c r="O78" s="22" t="str">
        <f t="shared" si="14"/>
        <v/>
      </c>
      <c r="P78" s="65"/>
      <c r="Q78" s="32"/>
    </row>
    <row r="79" spans="2:17" ht="19" customHeight="1" x14ac:dyDescent="0.3">
      <c r="B79" s="32"/>
      <c r="C79" s="44"/>
      <c r="D79" s="44"/>
      <c r="E79" s="45"/>
      <c r="F79" s="35"/>
      <c r="G79" s="36"/>
      <c r="H79" s="46"/>
      <c r="I79" s="47"/>
      <c r="J79" s="40"/>
      <c r="K79" s="22" t="str">
        <f t="shared" si="10"/>
        <v xml:space="preserve"> / </v>
      </c>
      <c r="L79" s="24">
        <f t="shared" si="11"/>
        <v>0</v>
      </c>
      <c r="M79" s="24" t="str">
        <f t="shared" si="12"/>
        <v/>
      </c>
      <c r="N79" s="24" t="str">
        <f t="shared" si="13"/>
        <v/>
      </c>
      <c r="O79" s="22" t="str">
        <f t="shared" si="14"/>
        <v/>
      </c>
      <c r="P79" s="65"/>
      <c r="Q79" s="32"/>
    </row>
    <row r="80" spans="2:17" ht="19" customHeight="1" x14ac:dyDescent="0.3">
      <c r="B80" s="32"/>
      <c r="C80" s="44"/>
      <c r="D80" s="44"/>
      <c r="E80" s="45"/>
      <c r="F80" s="35"/>
      <c r="G80" s="36"/>
      <c r="H80" s="46"/>
      <c r="I80" s="47"/>
      <c r="J80" s="40"/>
      <c r="K80" s="22" t="str">
        <f t="shared" si="10"/>
        <v xml:space="preserve"> / </v>
      </c>
      <c r="L80" s="24">
        <f t="shared" si="11"/>
        <v>0</v>
      </c>
      <c r="M80" s="24" t="str">
        <f t="shared" si="12"/>
        <v/>
      </c>
      <c r="N80" s="24" t="str">
        <f t="shared" si="13"/>
        <v/>
      </c>
      <c r="O80" s="22" t="str">
        <f t="shared" si="14"/>
        <v/>
      </c>
      <c r="P80" s="65"/>
      <c r="Q80" s="32"/>
    </row>
    <row r="81" spans="2:17" ht="19" customHeight="1" x14ac:dyDescent="0.3">
      <c r="B81" s="32"/>
      <c r="C81" s="44"/>
      <c r="D81" s="44"/>
      <c r="E81" s="45"/>
      <c r="F81" s="35"/>
      <c r="G81" s="36"/>
      <c r="H81" s="46"/>
      <c r="I81" s="47"/>
      <c r="J81" s="40"/>
      <c r="K81" s="22" t="str">
        <f t="shared" si="10"/>
        <v xml:space="preserve"> / </v>
      </c>
      <c r="L81" s="24">
        <f t="shared" si="11"/>
        <v>0</v>
      </c>
      <c r="M81" s="24" t="str">
        <f t="shared" si="12"/>
        <v/>
      </c>
      <c r="N81" s="24" t="str">
        <f t="shared" si="13"/>
        <v/>
      </c>
      <c r="O81" s="22" t="str">
        <f t="shared" si="14"/>
        <v/>
      </c>
      <c r="P81" s="65"/>
      <c r="Q81" s="32"/>
    </row>
    <row r="82" spans="2:17" ht="19" customHeight="1" x14ac:dyDescent="0.3">
      <c r="B82" s="32"/>
      <c r="C82" s="44"/>
      <c r="D82" s="44"/>
      <c r="E82" s="45"/>
      <c r="F82" s="35"/>
      <c r="G82" s="36"/>
      <c r="H82" s="46"/>
      <c r="I82" s="47"/>
      <c r="J82" s="40"/>
      <c r="K82" s="22" t="str">
        <f t="shared" si="10"/>
        <v xml:space="preserve"> / </v>
      </c>
      <c r="L82" s="24">
        <f t="shared" si="11"/>
        <v>0</v>
      </c>
      <c r="M82" s="24" t="str">
        <f t="shared" si="12"/>
        <v/>
      </c>
      <c r="N82" s="24" t="str">
        <f t="shared" si="13"/>
        <v/>
      </c>
      <c r="O82" s="22" t="str">
        <f t="shared" si="14"/>
        <v/>
      </c>
      <c r="P82" s="65"/>
      <c r="Q82" s="32"/>
    </row>
    <row r="83" spans="2:17" ht="19" customHeight="1" x14ac:dyDescent="0.3">
      <c r="B83" s="32"/>
      <c r="C83" s="44"/>
      <c r="D83" s="44"/>
      <c r="E83" s="45"/>
      <c r="F83" s="35"/>
      <c r="G83" s="36"/>
      <c r="H83" s="46"/>
      <c r="I83" s="47"/>
      <c r="J83" s="40"/>
      <c r="K83" s="22" t="str">
        <f t="shared" si="10"/>
        <v xml:space="preserve"> / </v>
      </c>
      <c r="L83" s="24">
        <f t="shared" si="11"/>
        <v>0</v>
      </c>
      <c r="M83" s="24" t="str">
        <f t="shared" si="12"/>
        <v/>
      </c>
      <c r="N83" s="24" t="str">
        <f t="shared" si="13"/>
        <v/>
      </c>
      <c r="O83" s="22" t="str">
        <f t="shared" si="14"/>
        <v/>
      </c>
      <c r="P83" s="65"/>
      <c r="Q83" s="32"/>
    </row>
    <row r="84" spans="2:17" ht="19" customHeight="1" x14ac:dyDescent="0.3">
      <c r="B84" s="32"/>
      <c r="C84" s="44"/>
      <c r="D84" s="44"/>
      <c r="E84" s="45"/>
      <c r="F84" s="35"/>
      <c r="G84" s="36"/>
      <c r="H84" s="46"/>
      <c r="I84" s="47"/>
      <c r="J84" s="40"/>
      <c r="K84" s="22" t="str">
        <f t="shared" si="10"/>
        <v xml:space="preserve"> / </v>
      </c>
      <c r="L84" s="24">
        <f t="shared" si="11"/>
        <v>0</v>
      </c>
      <c r="M84" s="24" t="str">
        <f t="shared" si="12"/>
        <v/>
      </c>
      <c r="N84" s="24" t="str">
        <f t="shared" si="13"/>
        <v/>
      </c>
      <c r="O84" s="22" t="str">
        <f t="shared" si="14"/>
        <v/>
      </c>
      <c r="P84" s="65"/>
      <c r="Q84" s="32"/>
    </row>
    <row r="85" spans="2:17" ht="19" customHeight="1" x14ac:dyDescent="0.3">
      <c r="B85" s="32"/>
      <c r="C85" s="44"/>
      <c r="D85" s="44"/>
      <c r="E85" s="45"/>
      <c r="F85" s="35"/>
      <c r="G85" s="36"/>
      <c r="H85" s="46"/>
      <c r="I85" s="47"/>
      <c r="J85" s="40"/>
      <c r="K85" s="22" t="str">
        <f t="shared" si="10"/>
        <v xml:space="preserve"> / </v>
      </c>
      <c r="L85" s="24">
        <f t="shared" si="11"/>
        <v>0</v>
      </c>
      <c r="M85" s="24" t="str">
        <f t="shared" si="12"/>
        <v/>
      </c>
      <c r="N85" s="24" t="str">
        <f t="shared" si="13"/>
        <v/>
      </c>
      <c r="O85" s="22" t="str">
        <f t="shared" si="14"/>
        <v/>
      </c>
      <c r="P85" s="65"/>
      <c r="Q85" s="32"/>
    </row>
    <row r="86" spans="2:17" ht="19" customHeight="1" x14ac:dyDescent="0.3">
      <c r="B86" s="32"/>
      <c r="C86" s="44"/>
      <c r="D86" s="44"/>
      <c r="E86" s="45"/>
      <c r="F86" s="35"/>
      <c r="G86" s="36"/>
      <c r="H86" s="46"/>
      <c r="I86" s="47"/>
      <c r="J86" s="40"/>
      <c r="K86" s="22" t="str">
        <f t="shared" si="10"/>
        <v xml:space="preserve"> / </v>
      </c>
      <c r="L86" s="24">
        <f t="shared" si="11"/>
        <v>0</v>
      </c>
      <c r="M86" s="24" t="str">
        <f t="shared" si="12"/>
        <v/>
      </c>
      <c r="N86" s="24" t="str">
        <f t="shared" si="13"/>
        <v/>
      </c>
      <c r="O86" s="22" t="str">
        <f t="shared" si="14"/>
        <v/>
      </c>
      <c r="P86" s="65"/>
      <c r="Q86" s="32"/>
    </row>
    <row r="87" spans="2:17" ht="19" customHeight="1" x14ac:dyDescent="0.3">
      <c r="B87" s="32"/>
      <c r="C87" s="44"/>
      <c r="D87" s="44"/>
      <c r="E87" s="45"/>
      <c r="F87" s="35"/>
      <c r="G87" s="36"/>
      <c r="H87" s="46"/>
      <c r="I87" s="47"/>
      <c r="J87" s="40"/>
      <c r="K87" s="22" t="str">
        <f t="shared" si="10"/>
        <v xml:space="preserve"> / </v>
      </c>
      <c r="L87" s="24">
        <f t="shared" si="11"/>
        <v>0</v>
      </c>
      <c r="M87" s="24" t="str">
        <f t="shared" si="12"/>
        <v/>
      </c>
      <c r="N87" s="24" t="str">
        <f t="shared" si="13"/>
        <v/>
      </c>
      <c r="O87" s="22" t="str">
        <f t="shared" si="14"/>
        <v/>
      </c>
      <c r="P87" s="65"/>
      <c r="Q87" s="32"/>
    </row>
    <row r="88" spans="2:17" ht="19" customHeight="1" x14ac:dyDescent="0.3">
      <c r="B88" s="32"/>
      <c r="C88" s="44"/>
      <c r="D88" s="44"/>
      <c r="E88" s="45"/>
      <c r="F88" s="35"/>
      <c r="G88" s="36"/>
      <c r="H88" s="46"/>
      <c r="I88" s="47"/>
      <c r="J88" s="40"/>
      <c r="K88" s="22" t="str">
        <f t="shared" si="10"/>
        <v xml:space="preserve"> / </v>
      </c>
      <c r="L88" s="24">
        <f t="shared" si="11"/>
        <v>0</v>
      </c>
      <c r="M88" s="24" t="str">
        <f t="shared" si="12"/>
        <v/>
      </c>
      <c r="N88" s="24" t="str">
        <f t="shared" si="13"/>
        <v/>
      </c>
      <c r="O88" s="22" t="str">
        <f t="shared" si="14"/>
        <v/>
      </c>
      <c r="P88" s="65"/>
      <c r="Q88" s="32"/>
    </row>
    <row r="89" spans="2:17" ht="19" customHeight="1" x14ac:dyDescent="0.3">
      <c r="B89" s="32"/>
      <c r="C89" s="44"/>
      <c r="D89" s="44"/>
      <c r="E89" s="45"/>
      <c r="F89" s="35"/>
      <c r="G89" s="36"/>
      <c r="H89" s="46"/>
      <c r="I89" s="47"/>
      <c r="J89" s="40"/>
      <c r="K89" s="22" t="str">
        <f t="shared" si="10"/>
        <v xml:space="preserve"> / </v>
      </c>
      <c r="L89" s="24">
        <f t="shared" si="11"/>
        <v>0</v>
      </c>
      <c r="M89" s="24" t="str">
        <f t="shared" si="12"/>
        <v/>
      </c>
      <c r="N89" s="24" t="str">
        <f t="shared" si="13"/>
        <v/>
      </c>
      <c r="O89" s="22" t="str">
        <f t="shared" si="14"/>
        <v/>
      </c>
      <c r="P89" s="65"/>
      <c r="Q89" s="32"/>
    </row>
    <row r="90" spans="2:17" ht="19" customHeight="1" x14ac:dyDescent="0.3">
      <c r="B90" s="32"/>
      <c r="C90" s="44"/>
      <c r="D90" s="44"/>
      <c r="E90" s="45"/>
      <c r="F90" s="35"/>
      <c r="G90" s="36"/>
      <c r="H90" s="46"/>
      <c r="I90" s="47"/>
      <c r="J90" s="40"/>
      <c r="K90" s="22" t="str">
        <f t="shared" si="10"/>
        <v xml:space="preserve"> / </v>
      </c>
      <c r="L90" s="24">
        <f t="shared" si="11"/>
        <v>0</v>
      </c>
      <c r="M90" s="24" t="str">
        <f t="shared" si="12"/>
        <v/>
      </c>
      <c r="N90" s="24" t="str">
        <f t="shared" si="13"/>
        <v/>
      </c>
      <c r="O90" s="22" t="str">
        <f t="shared" si="14"/>
        <v/>
      </c>
      <c r="P90" s="65"/>
      <c r="Q90" s="32"/>
    </row>
    <row r="91" spans="2:17" ht="19" customHeight="1" x14ac:dyDescent="0.3">
      <c r="B91" s="32"/>
      <c r="C91" s="44"/>
      <c r="D91" s="44"/>
      <c r="E91" s="45"/>
      <c r="F91" s="35"/>
      <c r="G91" s="36"/>
      <c r="H91" s="46"/>
      <c r="I91" s="47"/>
      <c r="J91" s="40"/>
      <c r="K91" s="22" t="str">
        <f t="shared" si="10"/>
        <v xml:space="preserve"> / </v>
      </c>
      <c r="L91" s="24">
        <f t="shared" si="11"/>
        <v>0</v>
      </c>
      <c r="M91" s="24" t="str">
        <f t="shared" si="12"/>
        <v/>
      </c>
      <c r="N91" s="24" t="str">
        <f t="shared" si="13"/>
        <v/>
      </c>
      <c r="O91" s="22" t="str">
        <f t="shared" si="14"/>
        <v/>
      </c>
      <c r="P91" s="65"/>
      <c r="Q91" s="32"/>
    </row>
    <row r="92" spans="2:17" ht="19" customHeight="1" x14ac:dyDescent="0.3">
      <c r="B92" s="32"/>
      <c r="C92" s="44"/>
      <c r="D92" s="44"/>
      <c r="E92" s="45"/>
      <c r="F92" s="35"/>
      <c r="G92" s="36"/>
      <c r="H92" s="46"/>
      <c r="I92" s="47"/>
      <c r="J92" s="40"/>
      <c r="K92" s="22" t="str">
        <f t="shared" si="10"/>
        <v xml:space="preserve"> / </v>
      </c>
      <c r="L92" s="24">
        <f t="shared" si="11"/>
        <v>0</v>
      </c>
      <c r="M92" s="24" t="str">
        <f t="shared" si="12"/>
        <v/>
      </c>
      <c r="N92" s="24" t="str">
        <f t="shared" si="13"/>
        <v/>
      </c>
      <c r="O92" s="22" t="str">
        <f t="shared" si="14"/>
        <v/>
      </c>
      <c r="P92" s="65"/>
      <c r="Q92" s="32"/>
    </row>
    <row r="93" spans="2:17" ht="19" customHeight="1" x14ac:dyDescent="0.3">
      <c r="B93" s="32"/>
      <c r="C93" s="44"/>
      <c r="D93" s="44"/>
      <c r="E93" s="45"/>
      <c r="F93" s="35"/>
      <c r="G93" s="36"/>
      <c r="H93" s="46"/>
      <c r="I93" s="47"/>
      <c r="J93" s="40"/>
      <c r="K93" s="22" t="str">
        <f t="shared" si="10"/>
        <v xml:space="preserve"> / </v>
      </c>
      <c r="L93" s="24">
        <f t="shared" si="11"/>
        <v>0</v>
      </c>
      <c r="M93" s="24" t="str">
        <f t="shared" si="12"/>
        <v/>
      </c>
      <c r="N93" s="24" t="str">
        <f t="shared" si="13"/>
        <v/>
      </c>
      <c r="O93" s="22" t="str">
        <f t="shared" si="14"/>
        <v/>
      </c>
      <c r="P93" s="65"/>
      <c r="Q93" s="32"/>
    </row>
    <row r="94" spans="2:17" ht="19" customHeight="1" x14ac:dyDescent="0.3">
      <c r="B94" s="32"/>
      <c r="C94" s="44"/>
      <c r="D94" s="44"/>
      <c r="E94" s="45"/>
      <c r="F94" s="35"/>
      <c r="G94" s="36"/>
      <c r="H94" s="46"/>
      <c r="I94" s="47"/>
      <c r="J94" s="40"/>
      <c r="K94" s="22" t="str">
        <f t="shared" si="10"/>
        <v xml:space="preserve"> / </v>
      </c>
      <c r="L94" s="24">
        <f t="shared" si="11"/>
        <v>0</v>
      </c>
      <c r="M94" s="24" t="str">
        <f t="shared" si="12"/>
        <v/>
      </c>
      <c r="N94" s="24" t="str">
        <f t="shared" si="13"/>
        <v/>
      </c>
      <c r="O94" s="22" t="str">
        <f t="shared" si="14"/>
        <v/>
      </c>
      <c r="P94" s="65"/>
      <c r="Q94" s="32"/>
    </row>
    <row r="95" spans="2:17" ht="19" customHeight="1" x14ac:dyDescent="0.3">
      <c r="B95" s="32"/>
      <c r="C95" s="44"/>
      <c r="D95" s="44"/>
      <c r="E95" s="45"/>
      <c r="F95" s="35"/>
      <c r="G95" s="36"/>
      <c r="H95" s="46"/>
      <c r="I95" s="47"/>
      <c r="J95" s="40"/>
      <c r="K95" s="22" t="str">
        <f t="shared" si="10"/>
        <v xml:space="preserve"> / </v>
      </c>
      <c r="L95" s="24">
        <f t="shared" si="11"/>
        <v>0</v>
      </c>
      <c r="M95" s="24" t="str">
        <f t="shared" si="12"/>
        <v/>
      </c>
      <c r="N95" s="24" t="str">
        <f t="shared" si="13"/>
        <v/>
      </c>
      <c r="O95" s="22" t="str">
        <f t="shared" si="14"/>
        <v/>
      </c>
      <c r="P95" s="65"/>
      <c r="Q95" s="32"/>
    </row>
    <row r="96" spans="2:17" ht="19" customHeight="1" x14ac:dyDescent="0.3">
      <c r="B96" s="32"/>
      <c r="C96" s="44"/>
      <c r="D96" s="44"/>
      <c r="E96" s="45"/>
      <c r="F96" s="35"/>
      <c r="G96" s="36"/>
      <c r="H96" s="46"/>
      <c r="I96" s="47"/>
      <c r="J96" s="40"/>
      <c r="K96" s="22" t="str">
        <f t="shared" si="10"/>
        <v xml:space="preserve"> / </v>
      </c>
      <c r="L96" s="24">
        <f t="shared" si="11"/>
        <v>0</v>
      </c>
      <c r="M96" s="24" t="str">
        <f t="shared" si="12"/>
        <v/>
      </c>
      <c r="N96" s="24" t="str">
        <f t="shared" si="13"/>
        <v/>
      </c>
      <c r="O96" s="22" t="str">
        <f t="shared" si="14"/>
        <v/>
      </c>
      <c r="P96" s="65"/>
      <c r="Q96" s="32"/>
    </row>
    <row r="97" spans="2:17" ht="19" customHeight="1" x14ac:dyDescent="0.3">
      <c r="B97" s="32"/>
      <c r="C97" s="44"/>
      <c r="D97" s="44"/>
      <c r="E97" s="45"/>
      <c r="F97" s="35"/>
      <c r="G97" s="36"/>
      <c r="H97" s="46"/>
      <c r="I97" s="47"/>
      <c r="J97" s="40"/>
      <c r="K97" s="22" t="str">
        <f t="shared" si="10"/>
        <v xml:space="preserve"> / </v>
      </c>
      <c r="L97" s="24">
        <f t="shared" si="11"/>
        <v>0</v>
      </c>
      <c r="M97" s="24" t="str">
        <f t="shared" si="12"/>
        <v/>
      </c>
      <c r="N97" s="24" t="str">
        <f t="shared" si="13"/>
        <v/>
      </c>
      <c r="O97" s="22" t="str">
        <f t="shared" si="14"/>
        <v/>
      </c>
      <c r="P97" s="65"/>
      <c r="Q97" s="32"/>
    </row>
    <row r="98" spans="2:17" ht="19" customHeight="1" x14ac:dyDescent="0.3">
      <c r="B98" s="32"/>
      <c r="C98" s="44"/>
      <c r="D98" s="44"/>
      <c r="E98" s="45"/>
      <c r="F98" s="35"/>
      <c r="G98" s="36"/>
      <c r="H98" s="46"/>
      <c r="I98" s="47"/>
      <c r="J98" s="40"/>
      <c r="K98" s="22" t="str">
        <f t="shared" si="10"/>
        <v xml:space="preserve"> / </v>
      </c>
      <c r="L98" s="24">
        <f t="shared" si="11"/>
        <v>0</v>
      </c>
      <c r="M98" s="24" t="str">
        <f t="shared" si="12"/>
        <v/>
      </c>
      <c r="N98" s="24" t="str">
        <f t="shared" si="13"/>
        <v/>
      </c>
      <c r="O98" s="22" t="str">
        <f t="shared" si="14"/>
        <v/>
      </c>
      <c r="P98" s="65"/>
      <c r="Q98" s="32"/>
    </row>
    <row r="99" spans="2:17" ht="19" customHeight="1" x14ac:dyDescent="0.3">
      <c r="B99" s="32"/>
      <c r="C99" s="44"/>
      <c r="D99" s="44"/>
      <c r="E99" s="45"/>
      <c r="F99" s="35"/>
      <c r="G99" s="36"/>
      <c r="H99" s="46"/>
      <c r="I99" s="47"/>
      <c r="J99" s="40"/>
      <c r="K99" s="22" t="str">
        <f t="shared" si="10"/>
        <v xml:space="preserve"> / </v>
      </c>
      <c r="L99" s="24">
        <f t="shared" si="11"/>
        <v>0</v>
      </c>
      <c r="M99" s="24" t="str">
        <f t="shared" si="12"/>
        <v/>
      </c>
      <c r="N99" s="24" t="str">
        <f t="shared" si="13"/>
        <v/>
      </c>
      <c r="O99" s="22" t="str">
        <f t="shared" si="14"/>
        <v/>
      </c>
      <c r="P99" s="65"/>
      <c r="Q99" s="32"/>
    </row>
    <row r="100" spans="2:17" ht="19" customHeight="1" x14ac:dyDescent="0.3">
      <c r="B100" s="32"/>
      <c r="C100" s="44"/>
      <c r="D100" s="44"/>
      <c r="E100" s="45"/>
      <c r="F100" s="35"/>
      <c r="G100" s="36"/>
      <c r="H100" s="46"/>
      <c r="I100" s="47"/>
      <c r="J100" s="40"/>
      <c r="K100" s="22" t="str">
        <f t="shared" si="10"/>
        <v xml:space="preserve"> / </v>
      </c>
      <c r="L100" s="24">
        <f t="shared" si="11"/>
        <v>0</v>
      </c>
      <c r="M100" s="24" t="str">
        <f t="shared" si="12"/>
        <v/>
      </c>
      <c r="N100" s="24" t="str">
        <f t="shared" si="13"/>
        <v/>
      </c>
      <c r="O100" s="22" t="str">
        <f t="shared" si="14"/>
        <v/>
      </c>
      <c r="P100" s="65"/>
      <c r="Q100" s="32"/>
    </row>
    <row r="101" spans="2:17" ht="19" customHeight="1" x14ac:dyDescent="0.3">
      <c r="B101" s="32"/>
      <c r="C101" s="44"/>
      <c r="D101" s="44"/>
      <c r="E101" s="45"/>
      <c r="F101" s="35"/>
      <c r="G101" s="36"/>
      <c r="H101" s="46"/>
      <c r="I101" s="47"/>
      <c r="J101" s="40"/>
      <c r="K101" s="22" t="str">
        <f t="shared" si="10"/>
        <v xml:space="preserve"> / </v>
      </c>
      <c r="L101" s="24">
        <f t="shared" si="11"/>
        <v>0</v>
      </c>
      <c r="M101" s="24" t="str">
        <f t="shared" si="12"/>
        <v/>
      </c>
      <c r="N101" s="24" t="str">
        <f t="shared" si="13"/>
        <v/>
      </c>
      <c r="O101" s="22" t="str">
        <f t="shared" si="14"/>
        <v/>
      </c>
      <c r="P101" s="65"/>
      <c r="Q101" s="32"/>
    </row>
    <row r="102" spans="2:17" ht="19" customHeight="1" x14ac:dyDescent="0.3">
      <c r="B102" s="32"/>
      <c r="C102" s="44"/>
      <c r="D102" s="44"/>
      <c r="E102" s="45"/>
      <c r="F102" s="35"/>
      <c r="G102" s="36"/>
      <c r="H102" s="46"/>
      <c r="I102" s="47"/>
      <c r="J102" s="40"/>
      <c r="K102" s="22" t="str">
        <f t="shared" si="10"/>
        <v xml:space="preserve"> / </v>
      </c>
      <c r="L102" s="24">
        <f t="shared" si="11"/>
        <v>0</v>
      </c>
      <c r="M102" s="24" t="str">
        <f t="shared" si="12"/>
        <v/>
      </c>
      <c r="N102" s="24" t="str">
        <f t="shared" si="13"/>
        <v/>
      </c>
      <c r="O102" s="22" t="str">
        <f t="shared" si="14"/>
        <v/>
      </c>
      <c r="P102" s="65"/>
      <c r="Q102" s="32"/>
    </row>
    <row r="103" spans="2:17" ht="19" customHeight="1" x14ac:dyDescent="0.3">
      <c r="B103" s="32"/>
      <c r="C103" s="44"/>
      <c r="D103" s="44"/>
      <c r="E103" s="45"/>
      <c r="F103" s="35"/>
      <c r="G103" s="36"/>
      <c r="H103" s="46"/>
      <c r="I103" s="47"/>
      <c r="J103" s="40"/>
      <c r="K103" s="22" t="str">
        <f t="shared" si="10"/>
        <v xml:space="preserve"> / </v>
      </c>
      <c r="L103" s="24">
        <f t="shared" si="11"/>
        <v>0</v>
      </c>
      <c r="M103" s="24" t="str">
        <f t="shared" si="12"/>
        <v/>
      </c>
      <c r="N103" s="24" t="str">
        <f t="shared" si="13"/>
        <v/>
      </c>
      <c r="O103" s="22" t="str">
        <f t="shared" si="14"/>
        <v/>
      </c>
      <c r="P103" s="65"/>
      <c r="Q103" s="32"/>
    </row>
    <row r="104" spans="2:17" ht="19" customHeight="1" x14ac:dyDescent="0.3">
      <c r="B104" s="32"/>
      <c r="C104" s="44"/>
      <c r="D104" s="44"/>
      <c r="E104" s="45"/>
      <c r="F104" s="35"/>
      <c r="G104" s="36"/>
      <c r="H104" s="46"/>
      <c r="I104" s="47"/>
      <c r="J104" s="40"/>
      <c r="K104" s="22" t="str">
        <f t="shared" si="10"/>
        <v xml:space="preserve"> / </v>
      </c>
      <c r="L104" s="24">
        <f t="shared" si="11"/>
        <v>0</v>
      </c>
      <c r="M104" s="24" t="str">
        <f t="shared" si="12"/>
        <v/>
      </c>
      <c r="N104" s="24" t="str">
        <f t="shared" si="13"/>
        <v/>
      </c>
      <c r="O104" s="22" t="str">
        <f t="shared" si="14"/>
        <v/>
      </c>
      <c r="P104" s="65"/>
      <c r="Q104" s="32"/>
    </row>
    <row r="105" spans="2:17" ht="19" customHeight="1" x14ac:dyDescent="0.3">
      <c r="B105" s="32"/>
      <c r="C105" s="44"/>
      <c r="D105" s="44"/>
      <c r="E105" s="45"/>
      <c r="F105" s="35"/>
      <c r="G105" s="36"/>
      <c r="H105" s="46"/>
      <c r="I105" s="47"/>
      <c r="J105" s="40"/>
      <c r="K105" s="22" t="str">
        <f t="shared" si="10"/>
        <v xml:space="preserve"> / </v>
      </c>
      <c r="L105" s="24">
        <f t="shared" si="11"/>
        <v>0</v>
      </c>
      <c r="M105" s="24" t="str">
        <f t="shared" si="12"/>
        <v/>
      </c>
      <c r="N105" s="24" t="str">
        <f t="shared" si="13"/>
        <v/>
      </c>
      <c r="O105" s="22" t="str">
        <f t="shared" si="14"/>
        <v/>
      </c>
      <c r="P105" s="65"/>
      <c r="Q105" s="32"/>
    </row>
    <row r="106" spans="2:17" ht="19" customHeight="1" x14ac:dyDescent="0.3">
      <c r="B106" s="32"/>
      <c r="C106" s="44"/>
      <c r="D106" s="44"/>
      <c r="E106" s="45"/>
      <c r="F106" s="35"/>
      <c r="G106" s="36"/>
      <c r="H106" s="46"/>
      <c r="I106" s="47"/>
      <c r="J106" s="40"/>
      <c r="K106" s="22" t="str">
        <f t="shared" si="10"/>
        <v xml:space="preserve"> / </v>
      </c>
      <c r="L106" s="24">
        <f t="shared" si="11"/>
        <v>0</v>
      </c>
      <c r="M106" s="24" t="str">
        <f t="shared" si="12"/>
        <v/>
      </c>
      <c r="N106" s="24" t="str">
        <f t="shared" si="13"/>
        <v/>
      </c>
      <c r="O106" s="22" t="str">
        <f t="shared" si="14"/>
        <v/>
      </c>
      <c r="P106" s="65"/>
      <c r="Q106" s="32"/>
    </row>
    <row r="107" spans="2:17" ht="19" customHeight="1" x14ac:dyDescent="0.3">
      <c r="B107" s="32"/>
      <c r="C107" s="44"/>
      <c r="D107" s="44"/>
      <c r="E107" s="45"/>
      <c r="F107" s="35"/>
      <c r="G107" s="36"/>
      <c r="H107" s="46"/>
      <c r="I107" s="47"/>
      <c r="J107" s="40"/>
      <c r="K107" s="22" t="str">
        <f t="shared" si="10"/>
        <v xml:space="preserve"> / </v>
      </c>
      <c r="L107" s="24">
        <f t="shared" si="11"/>
        <v>0</v>
      </c>
      <c r="M107" s="24" t="str">
        <f t="shared" si="12"/>
        <v/>
      </c>
      <c r="N107" s="24" t="str">
        <f t="shared" si="13"/>
        <v/>
      </c>
      <c r="O107" s="22" t="str">
        <f t="shared" si="14"/>
        <v/>
      </c>
      <c r="P107" s="65"/>
      <c r="Q107" s="32"/>
    </row>
    <row r="108" spans="2:17" ht="19" customHeight="1" x14ac:dyDescent="0.3">
      <c r="B108" s="32"/>
      <c r="C108" s="44"/>
      <c r="D108" s="44"/>
      <c r="E108" s="45"/>
      <c r="F108" s="35"/>
      <c r="G108" s="36"/>
      <c r="H108" s="46"/>
      <c r="I108" s="47"/>
      <c r="J108" s="40"/>
      <c r="K108" s="22" t="str">
        <f t="shared" si="10"/>
        <v xml:space="preserve"> / </v>
      </c>
      <c r="L108" s="24">
        <f t="shared" si="11"/>
        <v>0</v>
      </c>
      <c r="M108" s="24" t="str">
        <f t="shared" si="12"/>
        <v/>
      </c>
      <c r="N108" s="24" t="str">
        <f t="shared" si="13"/>
        <v/>
      </c>
      <c r="O108" s="22" t="str">
        <f t="shared" si="14"/>
        <v/>
      </c>
      <c r="P108" s="65"/>
      <c r="Q108" s="32"/>
    </row>
    <row r="109" spans="2:17" ht="19" customHeight="1" x14ac:dyDescent="0.3">
      <c r="B109" s="32"/>
      <c r="C109" s="44"/>
      <c r="D109" s="44"/>
      <c r="E109" s="45"/>
      <c r="F109" s="35"/>
      <c r="G109" s="36"/>
      <c r="H109" s="46"/>
      <c r="I109" s="47"/>
      <c r="J109" s="40"/>
      <c r="K109" s="22" t="str">
        <f t="shared" si="10"/>
        <v xml:space="preserve"> / </v>
      </c>
      <c r="L109" s="24">
        <f t="shared" si="11"/>
        <v>0</v>
      </c>
      <c r="M109" s="24" t="str">
        <f t="shared" si="12"/>
        <v/>
      </c>
      <c r="N109" s="24" t="str">
        <f t="shared" si="13"/>
        <v/>
      </c>
      <c r="O109" s="22" t="str">
        <f t="shared" si="14"/>
        <v/>
      </c>
      <c r="P109" s="65"/>
      <c r="Q109" s="32"/>
    </row>
    <row r="110" spans="2:17" ht="19" customHeight="1" x14ac:dyDescent="0.3">
      <c r="B110" s="32"/>
      <c r="C110" s="44"/>
      <c r="D110" s="44"/>
      <c r="E110" s="45"/>
      <c r="F110" s="35"/>
      <c r="G110" s="36"/>
      <c r="H110" s="46"/>
      <c r="I110" s="47"/>
      <c r="J110" s="40"/>
      <c r="K110" s="22" t="str">
        <f t="shared" si="10"/>
        <v xml:space="preserve"> / </v>
      </c>
      <c r="L110" s="24">
        <f t="shared" si="11"/>
        <v>0</v>
      </c>
      <c r="M110" s="24" t="str">
        <f t="shared" si="12"/>
        <v/>
      </c>
      <c r="N110" s="24" t="str">
        <f t="shared" si="13"/>
        <v/>
      </c>
      <c r="O110" s="22" t="str">
        <f t="shared" si="14"/>
        <v/>
      </c>
      <c r="P110" s="65"/>
      <c r="Q110" s="32"/>
    </row>
    <row r="111" spans="2:17" ht="19" customHeight="1" x14ac:dyDescent="0.3">
      <c r="B111" s="32"/>
      <c r="C111" s="44"/>
      <c r="D111" s="44"/>
      <c r="E111" s="45"/>
      <c r="F111" s="35"/>
      <c r="G111" s="36"/>
      <c r="H111" s="46"/>
      <c r="I111" s="47"/>
      <c r="J111" s="40"/>
      <c r="K111" s="22" t="str">
        <f t="shared" si="10"/>
        <v xml:space="preserve"> / </v>
      </c>
      <c r="L111" s="24">
        <f t="shared" si="11"/>
        <v>0</v>
      </c>
      <c r="M111" s="24" t="str">
        <f t="shared" si="12"/>
        <v/>
      </c>
      <c r="N111" s="24" t="str">
        <f t="shared" si="13"/>
        <v/>
      </c>
      <c r="O111" s="22" t="str">
        <f t="shared" si="14"/>
        <v/>
      </c>
      <c r="P111" s="65"/>
      <c r="Q111" s="32"/>
    </row>
    <row r="112" spans="2:17" ht="19" customHeight="1" x14ac:dyDescent="0.3">
      <c r="B112" s="32"/>
      <c r="C112" s="44"/>
      <c r="D112" s="44"/>
      <c r="E112" s="45"/>
      <c r="F112" s="35"/>
      <c r="G112" s="36"/>
      <c r="H112" s="46"/>
      <c r="I112" s="47"/>
      <c r="J112" s="40"/>
      <c r="K112" s="22" t="str">
        <f t="shared" si="10"/>
        <v xml:space="preserve"> / </v>
      </c>
      <c r="L112" s="24">
        <f t="shared" si="11"/>
        <v>0</v>
      </c>
      <c r="M112" s="24" t="str">
        <f t="shared" si="12"/>
        <v/>
      </c>
      <c r="N112" s="24" t="str">
        <f t="shared" si="13"/>
        <v/>
      </c>
      <c r="O112" s="22" t="str">
        <f t="shared" si="14"/>
        <v/>
      </c>
      <c r="P112" s="65"/>
      <c r="Q112" s="32"/>
    </row>
    <row r="113" spans="2:17" ht="19" customHeight="1" x14ac:dyDescent="0.3">
      <c r="B113" s="32"/>
      <c r="C113" s="44"/>
      <c r="D113" s="44"/>
      <c r="E113" s="45"/>
      <c r="F113" s="35"/>
      <c r="G113" s="36"/>
      <c r="H113" s="46"/>
      <c r="I113" s="47"/>
      <c r="J113" s="40"/>
      <c r="K113" s="22" t="str">
        <f t="shared" si="10"/>
        <v xml:space="preserve"> / </v>
      </c>
      <c r="L113" s="24">
        <f t="shared" si="11"/>
        <v>0</v>
      </c>
      <c r="M113" s="24" t="str">
        <f t="shared" si="12"/>
        <v/>
      </c>
      <c r="N113" s="24" t="str">
        <f t="shared" si="13"/>
        <v/>
      </c>
      <c r="O113" s="22" t="str">
        <f t="shared" si="14"/>
        <v/>
      </c>
      <c r="P113" s="65"/>
      <c r="Q113" s="32"/>
    </row>
    <row r="114" spans="2:17" ht="19" customHeight="1" x14ac:dyDescent="0.3">
      <c r="B114" s="32"/>
      <c r="C114" s="44"/>
      <c r="D114" s="44"/>
      <c r="E114" s="45"/>
      <c r="F114" s="35"/>
      <c r="G114" s="36"/>
      <c r="H114" s="46"/>
      <c r="I114" s="47"/>
      <c r="J114" s="40"/>
      <c r="K114" s="22" t="str">
        <f t="shared" si="10"/>
        <v xml:space="preserve"> / </v>
      </c>
      <c r="L114" s="24">
        <f t="shared" si="11"/>
        <v>0</v>
      </c>
      <c r="M114" s="24" t="str">
        <f t="shared" si="12"/>
        <v/>
      </c>
      <c r="N114" s="24" t="str">
        <f t="shared" si="13"/>
        <v/>
      </c>
      <c r="O114" s="22" t="str">
        <f t="shared" si="14"/>
        <v/>
      </c>
      <c r="P114" s="65"/>
      <c r="Q114" s="32"/>
    </row>
    <row r="115" spans="2:17" ht="19" customHeight="1" x14ac:dyDescent="0.3">
      <c r="B115" s="32"/>
      <c r="C115" s="44"/>
      <c r="D115" s="44"/>
      <c r="E115" s="45"/>
      <c r="F115" s="35"/>
      <c r="G115" s="36"/>
      <c r="H115" s="46"/>
      <c r="I115" s="47"/>
      <c r="J115" s="40"/>
      <c r="K115" s="22" t="str">
        <f t="shared" si="10"/>
        <v xml:space="preserve"> / </v>
      </c>
      <c r="L115" s="24">
        <f t="shared" si="11"/>
        <v>0</v>
      </c>
      <c r="M115" s="24" t="str">
        <f t="shared" si="12"/>
        <v/>
      </c>
      <c r="N115" s="24" t="str">
        <f t="shared" si="13"/>
        <v/>
      </c>
      <c r="O115" s="22" t="str">
        <f t="shared" si="14"/>
        <v/>
      </c>
      <c r="P115" s="65"/>
      <c r="Q115" s="32"/>
    </row>
    <row r="116" spans="2:17" ht="19" customHeight="1" x14ac:dyDescent="0.3">
      <c r="B116" s="32"/>
      <c r="C116" s="44"/>
      <c r="D116" s="44"/>
      <c r="E116" s="45"/>
      <c r="F116" s="35"/>
      <c r="G116" s="36"/>
      <c r="H116" s="46"/>
      <c r="I116" s="47"/>
      <c r="J116" s="40"/>
      <c r="K116" s="22" t="str">
        <f t="shared" si="10"/>
        <v xml:space="preserve"> / </v>
      </c>
      <c r="L116" s="24">
        <f t="shared" si="11"/>
        <v>0</v>
      </c>
      <c r="M116" s="24" t="str">
        <f t="shared" si="12"/>
        <v/>
      </c>
      <c r="N116" s="24" t="str">
        <f t="shared" si="13"/>
        <v/>
      </c>
      <c r="O116" s="22" t="str">
        <f t="shared" si="14"/>
        <v/>
      </c>
      <c r="P116" s="65"/>
      <c r="Q116" s="32"/>
    </row>
    <row r="117" spans="2:17" ht="19" customHeight="1" x14ac:dyDescent="0.3">
      <c r="B117" s="32"/>
      <c r="C117" s="44"/>
      <c r="D117" s="44"/>
      <c r="E117" s="45"/>
      <c r="F117" s="35"/>
      <c r="G117" s="36"/>
      <c r="H117" s="46"/>
      <c r="I117" s="47"/>
      <c r="J117" s="40"/>
      <c r="K117" s="22" t="str">
        <f t="shared" si="10"/>
        <v xml:space="preserve"> / </v>
      </c>
      <c r="L117" s="24">
        <f t="shared" si="11"/>
        <v>0</v>
      </c>
      <c r="M117" s="24" t="str">
        <f t="shared" si="12"/>
        <v/>
      </c>
      <c r="N117" s="24" t="str">
        <f t="shared" si="13"/>
        <v/>
      </c>
      <c r="O117" s="22" t="str">
        <f t="shared" si="14"/>
        <v/>
      </c>
      <c r="P117" s="65"/>
      <c r="Q117" s="32"/>
    </row>
    <row r="118" spans="2:17" ht="19" customHeight="1" x14ac:dyDescent="0.3">
      <c r="B118" s="32"/>
      <c r="C118" s="44"/>
      <c r="D118" s="44"/>
      <c r="E118" s="45"/>
      <c r="F118" s="35"/>
      <c r="G118" s="36"/>
      <c r="H118" s="46"/>
      <c r="I118" s="47"/>
      <c r="J118" s="40"/>
      <c r="K118" s="22" t="str">
        <f t="shared" si="10"/>
        <v xml:space="preserve"> / </v>
      </c>
      <c r="L118" s="24">
        <f t="shared" si="11"/>
        <v>0</v>
      </c>
      <c r="M118" s="24" t="str">
        <f t="shared" si="12"/>
        <v/>
      </c>
      <c r="N118" s="24" t="str">
        <f t="shared" si="13"/>
        <v/>
      </c>
      <c r="O118" s="22" t="str">
        <f t="shared" si="14"/>
        <v/>
      </c>
      <c r="P118" s="65"/>
      <c r="Q118" s="32"/>
    </row>
    <row r="119" spans="2:17" ht="19" customHeight="1" x14ac:dyDescent="0.3">
      <c r="B119" s="32"/>
      <c r="C119" s="44"/>
      <c r="D119" s="44"/>
      <c r="E119" s="45"/>
      <c r="F119" s="35"/>
      <c r="G119" s="36"/>
      <c r="H119" s="46"/>
      <c r="I119" s="47"/>
      <c r="J119" s="40"/>
      <c r="K119" s="22" t="str">
        <f t="shared" si="10"/>
        <v xml:space="preserve"> / </v>
      </c>
      <c r="L119" s="24">
        <f t="shared" si="11"/>
        <v>0</v>
      </c>
      <c r="M119" s="24" t="str">
        <f t="shared" si="12"/>
        <v/>
      </c>
      <c r="N119" s="24" t="str">
        <f t="shared" si="13"/>
        <v/>
      </c>
      <c r="O119" s="22" t="str">
        <f t="shared" si="14"/>
        <v/>
      </c>
      <c r="P119" s="65"/>
      <c r="Q119" s="32"/>
    </row>
    <row r="120" spans="2:17" ht="19" customHeight="1" x14ac:dyDescent="0.3">
      <c r="B120" s="32"/>
      <c r="C120" s="44"/>
      <c r="D120" s="44"/>
      <c r="E120" s="45"/>
      <c r="F120" s="35"/>
      <c r="G120" s="36"/>
      <c r="H120" s="46"/>
      <c r="I120" s="47"/>
      <c r="J120" s="40"/>
      <c r="K120" s="22" t="str">
        <f t="shared" si="10"/>
        <v xml:space="preserve"> / </v>
      </c>
      <c r="L120" s="24">
        <f t="shared" si="11"/>
        <v>0</v>
      </c>
      <c r="M120" s="24" t="str">
        <f t="shared" si="12"/>
        <v/>
      </c>
      <c r="N120" s="24" t="str">
        <f t="shared" si="13"/>
        <v/>
      </c>
      <c r="O120" s="22" t="str">
        <f t="shared" si="14"/>
        <v/>
      </c>
      <c r="P120" s="65"/>
      <c r="Q120" s="32"/>
    </row>
    <row r="121" spans="2:17" ht="19" customHeight="1" x14ac:dyDescent="0.3">
      <c r="B121" s="32"/>
      <c r="C121" s="44"/>
      <c r="D121" s="44"/>
      <c r="E121" s="45"/>
      <c r="F121" s="35"/>
      <c r="G121" s="36"/>
      <c r="H121" s="46"/>
      <c r="I121" s="47"/>
      <c r="J121" s="40"/>
      <c r="K121" s="22" t="str">
        <f t="shared" si="10"/>
        <v xml:space="preserve"> / </v>
      </c>
      <c r="L121" s="24">
        <f t="shared" si="11"/>
        <v>0</v>
      </c>
      <c r="M121" s="24" t="str">
        <f t="shared" si="12"/>
        <v/>
      </c>
      <c r="N121" s="24" t="str">
        <f t="shared" si="13"/>
        <v/>
      </c>
      <c r="O121" s="22" t="str">
        <f t="shared" si="14"/>
        <v/>
      </c>
      <c r="P121" s="65"/>
      <c r="Q121" s="32"/>
    </row>
    <row r="122" spans="2:17" ht="19" customHeight="1" x14ac:dyDescent="0.3">
      <c r="B122" s="32"/>
      <c r="C122" s="44"/>
      <c r="D122" s="44"/>
      <c r="E122" s="45"/>
      <c r="F122" s="35"/>
      <c r="G122" s="36"/>
      <c r="H122" s="46"/>
      <c r="I122" s="47"/>
      <c r="J122" s="40"/>
      <c r="K122" s="22" t="str">
        <f t="shared" si="10"/>
        <v xml:space="preserve"> / </v>
      </c>
      <c r="L122" s="24">
        <f t="shared" si="11"/>
        <v>0</v>
      </c>
      <c r="M122" s="24" t="str">
        <f t="shared" si="12"/>
        <v/>
      </c>
      <c r="N122" s="24" t="str">
        <f t="shared" si="13"/>
        <v/>
      </c>
      <c r="O122" s="22" t="str">
        <f t="shared" si="14"/>
        <v/>
      </c>
      <c r="P122" s="65"/>
      <c r="Q122" s="32"/>
    </row>
    <row r="123" spans="2:17" ht="19" customHeight="1" x14ac:dyDescent="0.3">
      <c r="B123" s="32"/>
      <c r="C123" s="44"/>
      <c r="D123" s="44"/>
      <c r="E123" s="45"/>
      <c r="F123" s="35"/>
      <c r="G123" s="36"/>
      <c r="H123" s="46"/>
      <c r="I123" s="47"/>
      <c r="J123" s="40"/>
      <c r="K123" s="22" t="str">
        <f t="shared" si="10"/>
        <v xml:space="preserve"> / </v>
      </c>
      <c r="L123" s="24">
        <f t="shared" si="11"/>
        <v>0</v>
      </c>
      <c r="M123" s="24" t="str">
        <f t="shared" si="12"/>
        <v/>
      </c>
      <c r="N123" s="24" t="str">
        <f t="shared" si="13"/>
        <v/>
      </c>
      <c r="O123" s="22" t="str">
        <f t="shared" si="14"/>
        <v/>
      </c>
      <c r="P123" s="65"/>
      <c r="Q123" s="32"/>
    </row>
    <row r="124" spans="2:17" ht="19" customHeight="1" x14ac:dyDescent="0.3">
      <c r="B124" s="32"/>
      <c r="C124" s="44"/>
      <c r="D124" s="44"/>
      <c r="E124" s="45"/>
      <c r="F124" s="35"/>
      <c r="G124" s="36"/>
      <c r="H124" s="46"/>
      <c r="I124" s="47"/>
      <c r="J124" s="40"/>
      <c r="K124" s="22" t="str">
        <f t="shared" si="10"/>
        <v xml:space="preserve"> / </v>
      </c>
      <c r="L124" s="24">
        <f t="shared" si="11"/>
        <v>0</v>
      </c>
      <c r="M124" s="24" t="str">
        <f t="shared" si="12"/>
        <v/>
      </c>
      <c r="N124" s="24" t="str">
        <f t="shared" si="13"/>
        <v/>
      </c>
      <c r="O124" s="22" t="str">
        <f t="shared" si="14"/>
        <v/>
      </c>
      <c r="P124" s="65"/>
      <c r="Q124" s="32"/>
    </row>
    <row r="125" spans="2:17" ht="19" customHeight="1" x14ac:dyDescent="0.3">
      <c r="B125" s="32"/>
      <c r="C125" s="44"/>
      <c r="D125" s="44"/>
      <c r="E125" s="45"/>
      <c r="F125" s="35"/>
      <c r="G125" s="36"/>
      <c r="H125" s="46"/>
      <c r="I125" s="47"/>
      <c r="J125" s="40"/>
      <c r="K125" s="22" t="str">
        <f t="shared" si="10"/>
        <v xml:space="preserve"> / </v>
      </c>
      <c r="L125" s="24">
        <f t="shared" si="11"/>
        <v>0</v>
      </c>
      <c r="M125" s="24" t="str">
        <f t="shared" si="12"/>
        <v/>
      </c>
      <c r="N125" s="24" t="str">
        <f t="shared" si="13"/>
        <v/>
      </c>
      <c r="O125" s="22" t="str">
        <f t="shared" si="14"/>
        <v/>
      </c>
      <c r="P125" s="65"/>
      <c r="Q125" s="32"/>
    </row>
    <row r="126" spans="2:17" ht="19" customHeight="1" x14ac:dyDescent="0.3">
      <c r="B126" s="32"/>
      <c r="C126" s="44"/>
      <c r="D126" s="44"/>
      <c r="E126" s="45"/>
      <c r="F126" s="35"/>
      <c r="G126" s="36"/>
      <c r="H126" s="46"/>
      <c r="I126" s="47"/>
      <c r="J126" s="40"/>
      <c r="K126" s="22" t="str">
        <f t="shared" si="10"/>
        <v xml:space="preserve"> / </v>
      </c>
      <c r="L126" s="24">
        <f t="shared" si="11"/>
        <v>0</v>
      </c>
      <c r="M126" s="24" t="str">
        <f t="shared" si="12"/>
        <v/>
      </c>
      <c r="N126" s="24" t="str">
        <f t="shared" si="13"/>
        <v/>
      </c>
      <c r="O126" s="22" t="str">
        <f t="shared" si="14"/>
        <v/>
      </c>
      <c r="P126" s="65"/>
      <c r="Q126" s="32"/>
    </row>
    <row r="127" spans="2:17" ht="19" customHeight="1" x14ac:dyDescent="0.3">
      <c r="B127" s="32"/>
      <c r="C127" s="44"/>
      <c r="D127" s="44"/>
      <c r="E127" s="45"/>
      <c r="F127" s="35"/>
      <c r="G127" s="36"/>
      <c r="H127" s="46"/>
      <c r="I127" s="47"/>
      <c r="J127" s="40"/>
      <c r="K127" s="22" t="str">
        <f t="shared" si="10"/>
        <v xml:space="preserve"> / </v>
      </c>
      <c r="L127" s="24">
        <f t="shared" si="11"/>
        <v>0</v>
      </c>
      <c r="M127" s="24" t="str">
        <f t="shared" si="12"/>
        <v/>
      </c>
      <c r="N127" s="24" t="str">
        <f t="shared" si="13"/>
        <v/>
      </c>
      <c r="O127" s="22" t="str">
        <f t="shared" si="14"/>
        <v/>
      </c>
      <c r="P127" s="65"/>
      <c r="Q127" s="32"/>
    </row>
    <row r="128" spans="2:17" ht="19" customHeight="1" x14ac:dyDescent="0.3">
      <c r="B128" s="32"/>
      <c r="C128" s="44"/>
      <c r="D128" s="44"/>
      <c r="E128" s="45"/>
      <c r="F128" s="35"/>
      <c r="G128" s="36"/>
      <c r="H128" s="46"/>
      <c r="I128" s="47"/>
      <c r="J128" s="40"/>
      <c r="K128" s="22" t="str">
        <f t="shared" si="10"/>
        <v xml:space="preserve"> / </v>
      </c>
      <c r="L128" s="24">
        <f t="shared" si="11"/>
        <v>0</v>
      </c>
      <c r="M128" s="24" t="str">
        <f t="shared" si="12"/>
        <v/>
      </c>
      <c r="N128" s="24" t="str">
        <f t="shared" si="13"/>
        <v/>
      </c>
      <c r="O128" s="22" t="str">
        <f t="shared" si="14"/>
        <v/>
      </c>
      <c r="P128" s="65"/>
      <c r="Q128" s="32"/>
    </row>
    <row r="129" spans="2:17" ht="19" customHeight="1" x14ac:dyDescent="0.3">
      <c r="B129" s="32"/>
      <c r="C129" s="44"/>
      <c r="D129" s="44"/>
      <c r="E129" s="45"/>
      <c r="F129" s="35"/>
      <c r="G129" s="36"/>
      <c r="H129" s="46"/>
      <c r="I129" s="47"/>
      <c r="J129" s="40"/>
      <c r="K129" s="22" t="str">
        <f t="shared" si="10"/>
        <v xml:space="preserve"> / </v>
      </c>
      <c r="L129" s="24">
        <f t="shared" si="11"/>
        <v>0</v>
      </c>
      <c r="M129" s="24" t="str">
        <f t="shared" si="12"/>
        <v/>
      </c>
      <c r="N129" s="24" t="str">
        <f t="shared" si="13"/>
        <v/>
      </c>
      <c r="O129" s="22" t="str">
        <f t="shared" si="14"/>
        <v/>
      </c>
      <c r="P129" s="65"/>
      <c r="Q129" s="32"/>
    </row>
    <row r="130" spans="2:17" ht="19" customHeight="1" x14ac:dyDescent="0.3">
      <c r="B130" s="32"/>
      <c r="C130" s="44"/>
      <c r="D130" s="44"/>
      <c r="E130" s="45"/>
      <c r="F130" s="35"/>
      <c r="G130" s="36"/>
      <c r="H130" s="46"/>
      <c r="I130" s="47"/>
      <c r="J130" s="40"/>
      <c r="K130" s="22" t="str">
        <f t="shared" si="10"/>
        <v xml:space="preserve"> / </v>
      </c>
      <c r="L130" s="24">
        <f t="shared" si="11"/>
        <v>0</v>
      </c>
      <c r="M130" s="24" t="str">
        <f t="shared" si="12"/>
        <v/>
      </c>
      <c r="N130" s="24" t="str">
        <f t="shared" si="13"/>
        <v/>
      </c>
      <c r="O130" s="22" t="str">
        <f t="shared" si="14"/>
        <v/>
      </c>
      <c r="P130" s="65"/>
      <c r="Q130" s="32"/>
    </row>
    <row r="131" spans="2:17" ht="19" customHeight="1" x14ac:dyDescent="0.3">
      <c r="B131" s="32"/>
      <c r="C131" s="44"/>
      <c r="D131" s="44"/>
      <c r="E131" s="45"/>
      <c r="F131" s="35"/>
      <c r="G131" s="36"/>
      <c r="H131" s="46"/>
      <c r="I131" s="47"/>
      <c r="J131" s="40"/>
      <c r="K131" s="22" t="str">
        <f t="shared" si="10"/>
        <v xml:space="preserve"> / </v>
      </c>
      <c r="L131" s="24">
        <f t="shared" si="11"/>
        <v>0</v>
      </c>
      <c r="M131" s="24" t="str">
        <f t="shared" si="12"/>
        <v/>
      </c>
      <c r="N131" s="24" t="str">
        <f t="shared" si="13"/>
        <v/>
      </c>
      <c r="O131" s="22" t="str">
        <f t="shared" si="14"/>
        <v/>
      </c>
      <c r="P131" s="65"/>
      <c r="Q131" s="32"/>
    </row>
    <row r="132" spans="2:17" ht="19" customHeight="1" x14ac:dyDescent="0.3">
      <c r="B132" s="32"/>
      <c r="C132" s="44"/>
      <c r="D132" s="44"/>
      <c r="E132" s="45"/>
      <c r="F132" s="35"/>
      <c r="G132" s="36"/>
      <c r="H132" s="46"/>
      <c r="I132" s="47"/>
      <c r="J132" s="40"/>
      <c r="K132" s="22" t="str">
        <f t="shared" ref="K132:K195" si="15">_xlfn.CONCAT(D132," / ",G132)</f>
        <v xml:space="preserve"> / </v>
      </c>
      <c r="L132" s="24">
        <f t="shared" si="11"/>
        <v>0</v>
      </c>
      <c r="M132" s="24" t="str">
        <f t="shared" si="12"/>
        <v/>
      </c>
      <c r="N132" s="24" t="str">
        <f t="shared" si="13"/>
        <v/>
      </c>
      <c r="O132" s="22" t="str">
        <f t="shared" si="14"/>
        <v/>
      </c>
      <c r="P132" s="65"/>
      <c r="Q132" s="32"/>
    </row>
    <row r="133" spans="2:17" ht="19" customHeight="1" x14ac:dyDescent="0.3">
      <c r="B133" s="32"/>
      <c r="C133" s="44"/>
      <c r="D133" s="44"/>
      <c r="E133" s="45"/>
      <c r="F133" s="35"/>
      <c r="G133" s="36"/>
      <c r="H133" s="46"/>
      <c r="I133" s="47"/>
      <c r="J133" s="40"/>
      <c r="K133" s="22" t="str">
        <f t="shared" si="15"/>
        <v xml:space="preserve"> / </v>
      </c>
      <c r="L133" s="24">
        <f t="shared" ref="L133:L196" si="16">IF(D133="Rail travel",J133*E133,J133)</f>
        <v>0</v>
      </c>
      <c r="M133" s="24" t="str">
        <f t="shared" ref="M133:M196" si="17">IF(F133="","",MONTH(F133))</f>
        <v/>
      </c>
      <c r="N133" s="24" t="str">
        <f t="shared" ref="N133:N196" si="18">IF(F133="","",YEAR(F133))</f>
        <v/>
      </c>
      <c r="O133" s="22" t="str">
        <f t="shared" ref="O133:O196" si="19">IF(F133="","",DATE(N133,M133,1))</f>
        <v/>
      </c>
      <c r="P133" s="65"/>
      <c r="Q133" s="32"/>
    </row>
    <row r="134" spans="2:17" ht="19" customHeight="1" x14ac:dyDescent="0.3">
      <c r="B134" s="32"/>
      <c r="C134" s="44"/>
      <c r="D134" s="44"/>
      <c r="E134" s="45"/>
      <c r="F134" s="35"/>
      <c r="G134" s="36"/>
      <c r="H134" s="46"/>
      <c r="I134" s="47"/>
      <c r="J134" s="40"/>
      <c r="K134" s="22" t="str">
        <f t="shared" si="15"/>
        <v xml:space="preserve"> / </v>
      </c>
      <c r="L134" s="24">
        <f t="shared" si="16"/>
        <v>0</v>
      </c>
      <c r="M134" s="24" t="str">
        <f t="shared" si="17"/>
        <v/>
      </c>
      <c r="N134" s="24" t="str">
        <f t="shared" si="18"/>
        <v/>
      </c>
      <c r="O134" s="22" t="str">
        <f t="shared" si="19"/>
        <v/>
      </c>
      <c r="P134" s="65"/>
      <c r="Q134" s="32"/>
    </row>
    <row r="135" spans="2:17" ht="19" customHeight="1" x14ac:dyDescent="0.3">
      <c r="B135" s="32"/>
      <c r="C135" s="44"/>
      <c r="D135" s="44"/>
      <c r="E135" s="45"/>
      <c r="F135" s="35"/>
      <c r="G135" s="36"/>
      <c r="H135" s="46"/>
      <c r="I135" s="47"/>
      <c r="J135" s="40"/>
      <c r="K135" s="22" t="str">
        <f t="shared" si="15"/>
        <v xml:space="preserve"> / </v>
      </c>
      <c r="L135" s="24">
        <f t="shared" si="16"/>
        <v>0</v>
      </c>
      <c r="M135" s="24" t="str">
        <f t="shared" si="17"/>
        <v/>
      </c>
      <c r="N135" s="24" t="str">
        <f t="shared" si="18"/>
        <v/>
      </c>
      <c r="O135" s="22" t="str">
        <f t="shared" si="19"/>
        <v/>
      </c>
      <c r="P135" s="65"/>
      <c r="Q135" s="32"/>
    </row>
    <row r="136" spans="2:17" ht="19" customHeight="1" x14ac:dyDescent="0.3">
      <c r="B136" s="32"/>
      <c r="C136" s="44"/>
      <c r="D136" s="44"/>
      <c r="E136" s="45"/>
      <c r="F136" s="35"/>
      <c r="G136" s="36"/>
      <c r="H136" s="46"/>
      <c r="I136" s="47"/>
      <c r="J136" s="40"/>
      <c r="K136" s="22" t="str">
        <f t="shared" si="15"/>
        <v xml:space="preserve"> / </v>
      </c>
      <c r="L136" s="24">
        <f t="shared" si="16"/>
        <v>0</v>
      </c>
      <c r="M136" s="24" t="str">
        <f t="shared" si="17"/>
        <v/>
      </c>
      <c r="N136" s="24" t="str">
        <f t="shared" si="18"/>
        <v/>
      </c>
      <c r="O136" s="22" t="str">
        <f t="shared" si="19"/>
        <v/>
      </c>
      <c r="P136" s="65"/>
      <c r="Q136" s="32"/>
    </row>
    <row r="137" spans="2:17" ht="19" customHeight="1" x14ac:dyDescent="0.3">
      <c r="B137" s="32"/>
      <c r="C137" s="44"/>
      <c r="D137" s="44"/>
      <c r="E137" s="45"/>
      <c r="F137" s="35"/>
      <c r="G137" s="36"/>
      <c r="H137" s="46"/>
      <c r="I137" s="47"/>
      <c r="J137" s="40"/>
      <c r="K137" s="22" t="str">
        <f t="shared" si="15"/>
        <v xml:space="preserve"> / </v>
      </c>
      <c r="L137" s="24">
        <f t="shared" si="16"/>
        <v>0</v>
      </c>
      <c r="M137" s="24" t="str">
        <f t="shared" si="17"/>
        <v/>
      </c>
      <c r="N137" s="24" t="str">
        <f t="shared" si="18"/>
        <v/>
      </c>
      <c r="O137" s="22" t="str">
        <f t="shared" si="19"/>
        <v/>
      </c>
      <c r="P137" s="65"/>
      <c r="Q137" s="32"/>
    </row>
    <row r="138" spans="2:17" ht="19" customHeight="1" x14ac:dyDescent="0.3">
      <c r="B138" s="32"/>
      <c r="C138" s="44"/>
      <c r="D138" s="44"/>
      <c r="E138" s="45"/>
      <c r="F138" s="35"/>
      <c r="G138" s="36"/>
      <c r="H138" s="46"/>
      <c r="I138" s="47"/>
      <c r="J138" s="40"/>
      <c r="K138" s="22" t="str">
        <f t="shared" si="15"/>
        <v xml:space="preserve"> / </v>
      </c>
      <c r="L138" s="24">
        <f t="shared" si="16"/>
        <v>0</v>
      </c>
      <c r="M138" s="24" t="str">
        <f t="shared" si="17"/>
        <v/>
      </c>
      <c r="N138" s="24" t="str">
        <f t="shared" si="18"/>
        <v/>
      </c>
      <c r="O138" s="22" t="str">
        <f t="shared" si="19"/>
        <v/>
      </c>
      <c r="P138" s="65"/>
      <c r="Q138" s="32"/>
    </row>
    <row r="139" spans="2:17" ht="19" customHeight="1" x14ac:dyDescent="0.3">
      <c r="B139" s="32"/>
      <c r="C139" s="44"/>
      <c r="D139" s="44"/>
      <c r="E139" s="45"/>
      <c r="F139" s="35"/>
      <c r="G139" s="36"/>
      <c r="H139" s="46"/>
      <c r="I139" s="47"/>
      <c r="J139" s="40"/>
      <c r="K139" s="22" t="str">
        <f t="shared" si="15"/>
        <v xml:space="preserve"> / </v>
      </c>
      <c r="L139" s="24">
        <f t="shared" si="16"/>
        <v>0</v>
      </c>
      <c r="M139" s="24" t="str">
        <f t="shared" si="17"/>
        <v/>
      </c>
      <c r="N139" s="24" t="str">
        <f t="shared" si="18"/>
        <v/>
      </c>
      <c r="O139" s="22" t="str">
        <f t="shared" si="19"/>
        <v/>
      </c>
      <c r="P139" s="65"/>
      <c r="Q139" s="32"/>
    </row>
    <row r="140" spans="2:17" ht="19" customHeight="1" x14ac:dyDescent="0.3">
      <c r="B140" s="32"/>
      <c r="C140" s="44"/>
      <c r="D140" s="44"/>
      <c r="E140" s="45"/>
      <c r="F140" s="35"/>
      <c r="G140" s="36"/>
      <c r="H140" s="46"/>
      <c r="I140" s="47"/>
      <c r="J140" s="40"/>
      <c r="K140" s="22" t="str">
        <f t="shared" si="15"/>
        <v xml:space="preserve"> / </v>
      </c>
      <c r="L140" s="24">
        <f t="shared" si="16"/>
        <v>0</v>
      </c>
      <c r="M140" s="24" t="str">
        <f t="shared" si="17"/>
        <v/>
      </c>
      <c r="N140" s="24" t="str">
        <f t="shared" si="18"/>
        <v/>
      </c>
      <c r="O140" s="22" t="str">
        <f t="shared" si="19"/>
        <v/>
      </c>
      <c r="P140" s="65"/>
      <c r="Q140" s="32"/>
    </row>
    <row r="141" spans="2:17" ht="19" customHeight="1" x14ac:dyDescent="0.3">
      <c r="B141" s="32"/>
      <c r="C141" s="44"/>
      <c r="D141" s="44"/>
      <c r="E141" s="45"/>
      <c r="F141" s="35"/>
      <c r="G141" s="36"/>
      <c r="H141" s="46"/>
      <c r="I141" s="47"/>
      <c r="J141" s="40"/>
      <c r="K141" s="22" t="str">
        <f t="shared" si="15"/>
        <v xml:space="preserve"> / </v>
      </c>
      <c r="L141" s="24">
        <f t="shared" si="16"/>
        <v>0</v>
      </c>
      <c r="M141" s="24" t="str">
        <f t="shared" si="17"/>
        <v/>
      </c>
      <c r="N141" s="24" t="str">
        <f t="shared" si="18"/>
        <v/>
      </c>
      <c r="O141" s="22" t="str">
        <f t="shared" si="19"/>
        <v/>
      </c>
      <c r="P141" s="65"/>
      <c r="Q141" s="32"/>
    </row>
    <row r="142" spans="2:17" ht="19" customHeight="1" x14ac:dyDescent="0.3">
      <c r="B142" s="32"/>
      <c r="C142" s="44"/>
      <c r="D142" s="44"/>
      <c r="E142" s="45"/>
      <c r="F142" s="35"/>
      <c r="G142" s="36"/>
      <c r="H142" s="46"/>
      <c r="I142" s="47"/>
      <c r="J142" s="40"/>
      <c r="K142" s="22" t="str">
        <f t="shared" si="15"/>
        <v xml:space="preserve"> / </v>
      </c>
      <c r="L142" s="24">
        <f t="shared" si="16"/>
        <v>0</v>
      </c>
      <c r="M142" s="24" t="str">
        <f t="shared" si="17"/>
        <v/>
      </c>
      <c r="N142" s="24" t="str">
        <f t="shared" si="18"/>
        <v/>
      </c>
      <c r="O142" s="22" t="str">
        <f t="shared" si="19"/>
        <v/>
      </c>
      <c r="P142" s="65"/>
      <c r="Q142" s="32"/>
    </row>
    <row r="143" spans="2:17" ht="19" customHeight="1" x14ac:dyDescent="0.3">
      <c r="B143" s="32"/>
      <c r="C143" s="44"/>
      <c r="D143" s="44"/>
      <c r="E143" s="45"/>
      <c r="F143" s="35"/>
      <c r="G143" s="36"/>
      <c r="H143" s="46"/>
      <c r="I143" s="47"/>
      <c r="J143" s="40"/>
      <c r="K143" s="22" t="str">
        <f t="shared" si="15"/>
        <v xml:space="preserve"> / </v>
      </c>
      <c r="L143" s="24">
        <f t="shared" si="16"/>
        <v>0</v>
      </c>
      <c r="M143" s="24" t="str">
        <f t="shared" si="17"/>
        <v/>
      </c>
      <c r="N143" s="24" t="str">
        <f t="shared" si="18"/>
        <v/>
      </c>
      <c r="O143" s="22" t="str">
        <f t="shared" si="19"/>
        <v/>
      </c>
      <c r="P143" s="65"/>
      <c r="Q143" s="32"/>
    </row>
    <row r="144" spans="2:17" ht="19" customHeight="1" x14ac:dyDescent="0.3">
      <c r="B144" s="32"/>
      <c r="C144" s="44"/>
      <c r="D144" s="44"/>
      <c r="E144" s="45"/>
      <c r="F144" s="35"/>
      <c r="G144" s="36"/>
      <c r="H144" s="46"/>
      <c r="I144" s="47"/>
      <c r="J144" s="40"/>
      <c r="K144" s="22" t="str">
        <f t="shared" si="15"/>
        <v xml:space="preserve"> / </v>
      </c>
      <c r="L144" s="24">
        <f t="shared" si="16"/>
        <v>0</v>
      </c>
      <c r="M144" s="24" t="str">
        <f t="shared" si="17"/>
        <v/>
      </c>
      <c r="N144" s="24" t="str">
        <f t="shared" si="18"/>
        <v/>
      </c>
      <c r="O144" s="22" t="str">
        <f t="shared" si="19"/>
        <v/>
      </c>
      <c r="P144" s="65"/>
      <c r="Q144" s="32"/>
    </row>
    <row r="145" spans="2:17" ht="19" customHeight="1" x14ac:dyDescent="0.3">
      <c r="B145" s="32"/>
      <c r="C145" s="44"/>
      <c r="D145" s="44"/>
      <c r="E145" s="45"/>
      <c r="F145" s="35"/>
      <c r="G145" s="36"/>
      <c r="H145" s="46"/>
      <c r="I145" s="47"/>
      <c r="J145" s="40"/>
      <c r="K145" s="22" t="str">
        <f t="shared" si="15"/>
        <v xml:space="preserve"> / </v>
      </c>
      <c r="L145" s="24">
        <f t="shared" si="16"/>
        <v>0</v>
      </c>
      <c r="M145" s="24" t="str">
        <f t="shared" si="17"/>
        <v/>
      </c>
      <c r="N145" s="24" t="str">
        <f t="shared" si="18"/>
        <v/>
      </c>
      <c r="O145" s="22" t="str">
        <f t="shared" si="19"/>
        <v/>
      </c>
      <c r="P145" s="65"/>
      <c r="Q145" s="32"/>
    </row>
    <row r="146" spans="2:17" ht="19" customHeight="1" x14ac:dyDescent="0.3">
      <c r="B146" s="32"/>
      <c r="C146" s="44"/>
      <c r="D146" s="44"/>
      <c r="E146" s="45"/>
      <c r="F146" s="35"/>
      <c r="G146" s="36"/>
      <c r="H146" s="46"/>
      <c r="I146" s="47"/>
      <c r="J146" s="40"/>
      <c r="K146" s="22" t="str">
        <f t="shared" si="15"/>
        <v xml:space="preserve"> / </v>
      </c>
      <c r="L146" s="24">
        <f t="shared" si="16"/>
        <v>0</v>
      </c>
      <c r="M146" s="24" t="str">
        <f t="shared" si="17"/>
        <v/>
      </c>
      <c r="N146" s="24" t="str">
        <f t="shared" si="18"/>
        <v/>
      </c>
      <c r="O146" s="22" t="str">
        <f t="shared" si="19"/>
        <v/>
      </c>
      <c r="P146" s="65"/>
      <c r="Q146" s="32"/>
    </row>
    <row r="147" spans="2:17" ht="19" customHeight="1" x14ac:dyDescent="0.3">
      <c r="B147" s="32"/>
      <c r="C147" s="44"/>
      <c r="D147" s="44"/>
      <c r="E147" s="45"/>
      <c r="F147" s="35"/>
      <c r="G147" s="36"/>
      <c r="H147" s="46"/>
      <c r="I147" s="47"/>
      <c r="J147" s="40"/>
      <c r="K147" s="22" t="str">
        <f t="shared" si="15"/>
        <v xml:space="preserve"> / </v>
      </c>
      <c r="L147" s="24">
        <f t="shared" si="16"/>
        <v>0</v>
      </c>
      <c r="M147" s="24" t="str">
        <f t="shared" si="17"/>
        <v/>
      </c>
      <c r="N147" s="24" t="str">
        <f t="shared" si="18"/>
        <v/>
      </c>
      <c r="O147" s="22" t="str">
        <f t="shared" si="19"/>
        <v/>
      </c>
      <c r="P147" s="65"/>
      <c r="Q147" s="32"/>
    </row>
    <row r="148" spans="2:17" ht="19" customHeight="1" x14ac:dyDescent="0.3">
      <c r="B148" s="32"/>
      <c r="C148" s="44"/>
      <c r="D148" s="44"/>
      <c r="E148" s="45"/>
      <c r="F148" s="35"/>
      <c r="G148" s="36"/>
      <c r="H148" s="46"/>
      <c r="I148" s="47"/>
      <c r="J148" s="40"/>
      <c r="K148" s="22" t="str">
        <f t="shared" si="15"/>
        <v xml:space="preserve"> / </v>
      </c>
      <c r="L148" s="24">
        <f t="shared" si="16"/>
        <v>0</v>
      </c>
      <c r="M148" s="24" t="str">
        <f t="shared" si="17"/>
        <v/>
      </c>
      <c r="N148" s="24" t="str">
        <f t="shared" si="18"/>
        <v/>
      </c>
      <c r="O148" s="22" t="str">
        <f t="shared" si="19"/>
        <v/>
      </c>
      <c r="P148" s="65"/>
      <c r="Q148" s="32"/>
    </row>
    <row r="149" spans="2:17" ht="19" customHeight="1" x14ac:dyDescent="0.3">
      <c r="B149" s="32"/>
      <c r="C149" s="44"/>
      <c r="D149" s="44"/>
      <c r="E149" s="45"/>
      <c r="F149" s="35"/>
      <c r="G149" s="36"/>
      <c r="H149" s="46"/>
      <c r="I149" s="47"/>
      <c r="J149" s="40"/>
      <c r="K149" s="22" t="str">
        <f t="shared" si="15"/>
        <v xml:space="preserve"> / </v>
      </c>
      <c r="L149" s="24">
        <f t="shared" si="16"/>
        <v>0</v>
      </c>
      <c r="M149" s="24" t="str">
        <f t="shared" si="17"/>
        <v/>
      </c>
      <c r="N149" s="24" t="str">
        <f t="shared" si="18"/>
        <v/>
      </c>
      <c r="O149" s="22" t="str">
        <f t="shared" si="19"/>
        <v/>
      </c>
      <c r="P149" s="65"/>
      <c r="Q149" s="32"/>
    </row>
    <row r="150" spans="2:17" ht="19" customHeight="1" x14ac:dyDescent="0.3">
      <c r="B150" s="32"/>
      <c r="C150" s="44"/>
      <c r="D150" s="44"/>
      <c r="E150" s="45"/>
      <c r="F150" s="35"/>
      <c r="G150" s="36"/>
      <c r="H150" s="46"/>
      <c r="I150" s="47"/>
      <c r="J150" s="40"/>
      <c r="K150" s="22" t="str">
        <f t="shared" si="15"/>
        <v xml:space="preserve"> / </v>
      </c>
      <c r="L150" s="24">
        <f t="shared" si="16"/>
        <v>0</v>
      </c>
      <c r="M150" s="24" t="str">
        <f t="shared" si="17"/>
        <v/>
      </c>
      <c r="N150" s="24" t="str">
        <f t="shared" si="18"/>
        <v/>
      </c>
      <c r="O150" s="22" t="str">
        <f t="shared" si="19"/>
        <v/>
      </c>
      <c r="P150" s="65"/>
      <c r="Q150" s="32"/>
    </row>
    <row r="151" spans="2:17" ht="19" customHeight="1" x14ac:dyDescent="0.3">
      <c r="B151" s="32"/>
      <c r="C151" s="44"/>
      <c r="D151" s="44"/>
      <c r="E151" s="45"/>
      <c r="F151" s="35"/>
      <c r="G151" s="36"/>
      <c r="H151" s="46"/>
      <c r="I151" s="47"/>
      <c r="J151" s="40"/>
      <c r="K151" s="22" t="str">
        <f t="shared" si="15"/>
        <v xml:space="preserve"> / </v>
      </c>
      <c r="L151" s="24">
        <f t="shared" si="16"/>
        <v>0</v>
      </c>
      <c r="M151" s="24" t="str">
        <f t="shared" si="17"/>
        <v/>
      </c>
      <c r="N151" s="24" t="str">
        <f t="shared" si="18"/>
        <v/>
      </c>
      <c r="O151" s="22" t="str">
        <f t="shared" si="19"/>
        <v/>
      </c>
      <c r="P151" s="65"/>
      <c r="Q151" s="32"/>
    </row>
    <row r="152" spans="2:17" ht="19" customHeight="1" x14ac:dyDescent="0.3">
      <c r="B152" s="32"/>
      <c r="C152" s="44"/>
      <c r="D152" s="44"/>
      <c r="E152" s="45"/>
      <c r="F152" s="35"/>
      <c r="G152" s="36"/>
      <c r="H152" s="46"/>
      <c r="I152" s="47"/>
      <c r="J152" s="40"/>
      <c r="K152" s="22" t="str">
        <f t="shared" si="15"/>
        <v xml:space="preserve"> / </v>
      </c>
      <c r="L152" s="24">
        <f t="shared" si="16"/>
        <v>0</v>
      </c>
      <c r="M152" s="24" t="str">
        <f t="shared" si="17"/>
        <v/>
      </c>
      <c r="N152" s="24" t="str">
        <f t="shared" si="18"/>
        <v/>
      </c>
      <c r="O152" s="22" t="str">
        <f t="shared" si="19"/>
        <v/>
      </c>
      <c r="P152" s="65"/>
      <c r="Q152" s="32"/>
    </row>
    <row r="153" spans="2:17" ht="19" customHeight="1" x14ac:dyDescent="0.3">
      <c r="B153" s="32"/>
      <c r="C153" s="44"/>
      <c r="D153" s="44"/>
      <c r="E153" s="45"/>
      <c r="F153" s="35"/>
      <c r="G153" s="36"/>
      <c r="H153" s="46"/>
      <c r="I153" s="47"/>
      <c r="J153" s="40"/>
      <c r="K153" s="22" t="str">
        <f t="shared" si="15"/>
        <v xml:space="preserve"> / </v>
      </c>
      <c r="L153" s="24">
        <f t="shared" si="16"/>
        <v>0</v>
      </c>
      <c r="M153" s="24" t="str">
        <f t="shared" si="17"/>
        <v/>
      </c>
      <c r="N153" s="24" t="str">
        <f t="shared" si="18"/>
        <v/>
      </c>
      <c r="O153" s="22" t="str">
        <f t="shared" si="19"/>
        <v/>
      </c>
      <c r="P153" s="65"/>
      <c r="Q153" s="32"/>
    </row>
    <row r="154" spans="2:17" ht="19" customHeight="1" x14ac:dyDescent="0.3">
      <c r="B154" s="32"/>
      <c r="C154" s="44"/>
      <c r="D154" s="44"/>
      <c r="E154" s="45"/>
      <c r="F154" s="35"/>
      <c r="G154" s="36"/>
      <c r="H154" s="46"/>
      <c r="I154" s="47"/>
      <c r="J154" s="40"/>
      <c r="K154" s="22" t="str">
        <f t="shared" si="15"/>
        <v xml:space="preserve"> / </v>
      </c>
      <c r="L154" s="24">
        <f t="shared" si="16"/>
        <v>0</v>
      </c>
      <c r="M154" s="24" t="str">
        <f t="shared" si="17"/>
        <v/>
      </c>
      <c r="N154" s="24" t="str">
        <f t="shared" si="18"/>
        <v/>
      </c>
      <c r="O154" s="22" t="str">
        <f t="shared" si="19"/>
        <v/>
      </c>
      <c r="P154" s="65"/>
      <c r="Q154" s="32"/>
    </row>
    <row r="155" spans="2:17" ht="19" customHeight="1" x14ac:dyDescent="0.3">
      <c r="B155" s="32"/>
      <c r="C155" s="44"/>
      <c r="D155" s="44"/>
      <c r="E155" s="45"/>
      <c r="F155" s="35"/>
      <c r="G155" s="36"/>
      <c r="H155" s="46"/>
      <c r="I155" s="47"/>
      <c r="J155" s="40"/>
      <c r="K155" s="22" t="str">
        <f t="shared" si="15"/>
        <v xml:space="preserve"> / </v>
      </c>
      <c r="L155" s="24">
        <f t="shared" si="16"/>
        <v>0</v>
      </c>
      <c r="M155" s="24" t="str">
        <f t="shared" si="17"/>
        <v/>
      </c>
      <c r="N155" s="24" t="str">
        <f t="shared" si="18"/>
        <v/>
      </c>
      <c r="O155" s="22" t="str">
        <f t="shared" si="19"/>
        <v/>
      </c>
      <c r="P155" s="65"/>
      <c r="Q155" s="32"/>
    </row>
    <row r="156" spans="2:17" ht="19" customHeight="1" x14ac:dyDescent="0.3">
      <c r="B156" s="32"/>
      <c r="C156" s="44"/>
      <c r="D156" s="44"/>
      <c r="E156" s="45"/>
      <c r="F156" s="35"/>
      <c r="G156" s="36"/>
      <c r="H156" s="46"/>
      <c r="I156" s="47"/>
      <c r="J156" s="40"/>
      <c r="K156" s="22" t="str">
        <f t="shared" si="15"/>
        <v xml:space="preserve"> / </v>
      </c>
      <c r="L156" s="24">
        <f t="shared" si="16"/>
        <v>0</v>
      </c>
      <c r="M156" s="24" t="str">
        <f t="shared" si="17"/>
        <v/>
      </c>
      <c r="N156" s="24" t="str">
        <f t="shared" si="18"/>
        <v/>
      </c>
      <c r="O156" s="22" t="str">
        <f t="shared" si="19"/>
        <v/>
      </c>
      <c r="P156" s="65"/>
      <c r="Q156" s="32"/>
    </row>
    <row r="157" spans="2:17" ht="19" customHeight="1" x14ac:dyDescent="0.3">
      <c r="B157" s="32"/>
      <c r="C157" s="44"/>
      <c r="D157" s="44"/>
      <c r="E157" s="45"/>
      <c r="F157" s="35"/>
      <c r="G157" s="36"/>
      <c r="H157" s="46"/>
      <c r="I157" s="47"/>
      <c r="J157" s="40"/>
      <c r="K157" s="22" t="str">
        <f t="shared" si="15"/>
        <v xml:space="preserve"> / </v>
      </c>
      <c r="L157" s="24">
        <f t="shared" si="16"/>
        <v>0</v>
      </c>
      <c r="M157" s="24" t="str">
        <f t="shared" si="17"/>
        <v/>
      </c>
      <c r="N157" s="24" t="str">
        <f t="shared" si="18"/>
        <v/>
      </c>
      <c r="O157" s="22" t="str">
        <f t="shared" si="19"/>
        <v/>
      </c>
      <c r="P157" s="65"/>
      <c r="Q157" s="32"/>
    </row>
    <row r="158" spans="2:17" ht="19" customHeight="1" x14ac:dyDescent="0.3">
      <c r="B158" s="32"/>
      <c r="C158" s="44"/>
      <c r="D158" s="44"/>
      <c r="E158" s="45"/>
      <c r="F158" s="35"/>
      <c r="G158" s="36"/>
      <c r="H158" s="46"/>
      <c r="I158" s="47"/>
      <c r="J158" s="40"/>
      <c r="K158" s="22" t="str">
        <f t="shared" si="15"/>
        <v xml:space="preserve"> / </v>
      </c>
      <c r="L158" s="24">
        <f t="shared" si="16"/>
        <v>0</v>
      </c>
      <c r="M158" s="24" t="str">
        <f t="shared" si="17"/>
        <v/>
      </c>
      <c r="N158" s="24" t="str">
        <f t="shared" si="18"/>
        <v/>
      </c>
      <c r="O158" s="22" t="str">
        <f t="shared" si="19"/>
        <v/>
      </c>
      <c r="P158" s="65"/>
      <c r="Q158" s="32"/>
    </row>
    <row r="159" spans="2:17" ht="19" customHeight="1" x14ac:dyDescent="0.3">
      <c r="B159" s="32"/>
      <c r="C159" s="44"/>
      <c r="D159" s="44"/>
      <c r="E159" s="45"/>
      <c r="F159" s="35"/>
      <c r="G159" s="36"/>
      <c r="H159" s="46"/>
      <c r="I159" s="47"/>
      <c r="J159" s="40"/>
      <c r="K159" s="22" t="str">
        <f t="shared" si="15"/>
        <v xml:space="preserve"> / </v>
      </c>
      <c r="L159" s="24">
        <f t="shared" si="16"/>
        <v>0</v>
      </c>
      <c r="M159" s="24" t="str">
        <f t="shared" si="17"/>
        <v/>
      </c>
      <c r="N159" s="24" t="str">
        <f t="shared" si="18"/>
        <v/>
      </c>
      <c r="O159" s="22" t="str">
        <f t="shared" si="19"/>
        <v/>
      </c>
      <c r="P159" s="65"/>
      <c r="Q159" s="32"/>
    </row>
    <row r="160" spans="2:17" ht="19" customHeight="1" x14ac:dyDescent="0.3">
      <c r="B160" s="32"/>
      <c r="C160" s="44"/>
      <c r="D160" s="44"/>
      <c r="E160" s="45"/>
      <c r="F160" s="35"/>
      <c r="G160" s="36"/>
      <c r="H160" s="46"/>
      <c r="I160" s="47"/>
      <c r="J160" s="40"/>
      <c r="K160" s="22" t="str">
        <f t="shared" si="15"/>
        <v xml:space="preserve"> / </v>
      </c>
      <c r="L160" s="24">
        <f t="shared" si="16"/>
        <v>0</v>
      </c>
      <c r="M160" s="24" t="str">
        <f t="shared" si="17"/>
        <v/>
      </c>
      <c r="N160" s="24" t="str">
        <f t="shared" si="18"/>
        <v/>
      </c>
      <c r="O160" s="22" t="str">
        <f t="shared" si="19"/>
        <v/>
      </c>
      <c r="P160" s="65"/>
      <c r="Q160" s="32"/>
    </row>
    <row r="161" spans="2:17" ht="19" customHeight="1" x14ac:dyDescent="0.3">
      <c r="B161" s="32"/>
      <c r="C161" s="44"/>
      <c r="D161" s="44"/>
      <c r="E161" s="45"/>
      <c r="F161" s="35"/>
      <c r="G161" s="36"/>
      <c r="H161" s="46"/>
      <c r="I161" s="47"/>
      <c r="J161" s="40"/>
      <c r="K161" s="22" t="str">
        <f t="shared" si="15"/>
        <v xml:space="preserve"> / </v>
      </c>
      <c r="L161" s="24">
        <f t="shared" si="16"/>
        <v>0</v>
      </c>
      <c r="M161" s="24" t="str">
        <f t="shared" si="17"/>
        <v/>
      </c>
      <c r="N161" s="24" t="str">
        <f t="shared" si="18"/>
        <v/>
      </c>
      <c r="O161" s="22" t="str">
        <f t="shared" si="19"/>
        <v/>
      </c>
      <c r="P161" s="65"/>
      <c r="Q161" s="32"/>
    </row>
    <row r="162" spans="2:17" ht="19" customHeight="1" x14ac:dyDescent="0.3">
      <c r="B162" s="32"/>
      <c r="C162" s="44"/>
      <c r="D162" s="44"/>
      <c r="E162" s="45"/>
      <c r="F162" s="35"/>
      <c r="G162" s="36"/>
      <c r="H162" s="46"/>
      <c r="I162" s="47"/>
      <c r="J162" s="40"/>
      <c r="K162" s="22" t="str">
        <f t="shared" si="15"/>
        <v xml:space="preserve"> / </v>
      </c>
      <c r="L162" s="24">
        <f t="shared" si="16"/>
        <v>0</v>
      </c>
      <c r="M162" s="24" t="str">
        <f t="shared" si="17"/>
        <v/>
      </c>
      <c r="N162" s="24" t="str">
        <f t="shared" si="18"/>
        <v/>
      </c>
      <c r="O162" s="22" t="str">
        <f t="shared" si="19"/>
        <v/>
      </c>
      <c r="P162" s="65"/>
      <c r="Q162" s="32"/>
    </row>
    <row r="163" spans="2:17" ht="19" customHeight="1" x14ac:dyDescent="0.3">
      <c r="B163" s="32"/>
      <c r="C163" s="44"/>
      <c r="D163" s="44"/>
      <c r="E163" s="45"/>
      <c r="F163" s="35"/>
      <c r="G163" s="36"/>
      <c r="H163" s="46"/>
      <c r="I163" s="47"/>
      <c r="J163" s="40"/>
      <c r="K163" s="22" t="str">
        <f t="shared" si="15"/>
        <v xml:space="preserve"> / </v>
      </c>
      <c r="L163" s="24">
        <f t="shared" si="16"/>
        <v>0</v>
      </c>
      <c r="M163" s="24" t="str">
        <f t="shared" si="17"/>
        <v/>
      </c>
      <c r="N163" s="24" t="str">
        <f t="shared" si="18"/>
        <v/>
      </c>
      <c r="O163" s="22" t="str">
        <f t="shared" si="19"/>
        <v/>
      </c>
      <c r="P163" s="65"/>
      <c r="Q163" s="32"/>
    </row>
    <row r="164" spans="2:17" ht="19" customHeight="1" x14ac:dyDescent="0.3">
      <c r="B164" s="32"/>
      <c r="C164" s="44"/>
      <c r="D164" s="44"/>
      <c r="E164" s="45"/>
      <c r="F164" s="35"/>
      <c r="G164" s="36"/>
      <c r="H164" s="46"/>
      <c r="I164" s="47"/>
      <c r="J164" s="40"/>
      <c r="K164" s="22" t="str">
        <f t="shared" si="15"/>
        <v xml:space="preserve"> / </v>
      </c>
      <c r="L164" s="24">
        <f t="shared" si="16"/>
        <v>0</v>
      </c>
      <c r="M164" s="24" t="str">
        <f t="shared" si="17"/>
        <v/>
      </c>
      <c r="N164" s="24" t="str">
        <f t="shared" si="18"/>
        <v/>
      </c>
      <c r="O164" s="22" t="str">
        <f t="shared" si="19"/>
        <v/>
      </c>
      <c r="P164" s="65"/>
      <c r="Q164" s="32"/>
    </row>
    <row r="165" spans="2:17" ht="19" customHeight="1" x14ac:dyDescent="0.3">
      <c r="B165" s="32"/>
      <c r="C165" s="44"/>
      <c r="D165" s="44"/>
      <c r="E165" s="45"/>
      <c r="F165" s="35"/>
      <c r="G165" s="36"/>
      <c r="H165" s="46"/>
      <c r="I165" s="47"/>
      <c r="J165" s="40"/>
      <c r="K165" s="22" t="str">
        <f t="shared" si="15"/>
        <v xml:space="preserve"> / </v>
      </c>
      <c r="L165" s="24">
        <f t="shared" si="16"/>
        <v>0</v>
      </c>
      <c r="M165" s="24" t="str">
        <f t="shared" si="17"/>
        <v/>
      </c>
      <c r="N165" s="24" t="str">
        <f t="shared" si="18"/>
        <v/>
      </c>
      <c r="O165" s="22" t="str">
        <f t="shared" si="19"/>
        <v/>
      </c>
      <c r="P165" s="65"/>
      <c r="Q165" s="32"/>
    </row>
    <row r="166" spans="2:17" ht="19" customHeight="1" x14ac:dyDescent="0.3">
      <c r="B166" s="32"/>
      <c r="C166" s="44"/>
      <c r="D166" s="44"/>
      <c r="E166" s="45"/>
      <c r="F166" s="35"/>
      <c r="G166" s="36"/>
      <c r="H166" s="46"/>
      <c r="I166" s="47"/>
      <c r="J166" s="40"/>
      <c r="K166" s="22" t="str">
        <f t="shared" si="15"/>
        <v xml:space="preserve"> / </v>
      </c>
      <c r="L166" s="24">
        <f t="shared" si="16"/>
        <v>0</v>
      </c>
      <c r="M166" s="24" t="str">
        <f t="shared" si="17"/>
        <v/>
      </c>
      <c r="N166" s="24" t="str">
        <f t="shared" si="18"/>
        <v/>
      </c>
      <c r="O166" s="22" t="str">
        <f t="shared" si="19"/>
        <v/>
      </c>
      <c r="P166" s="65"/>
      <c r="Q166" s="32"/>
    </row>
    <row r="167" spans="2:17" ht="19" customHeight="1" x14ac:dyDescent="0.3">
      <c r="B167" s="32"/>
      <c r="C167" s="44"/>
      <c r="D167" s="44"/>
      <c r="E167" s="45"/>
      <c r="F167" s="35"/>
      <c r="G167" s="36"/>
      <c r="H167" s="46"/>
      <c r="I167" s="47"/>
      <c r="J167" s="40"/>
      <c r="K167" s="22" t="str">
        <f t="shared" si="15"/>
        <v xml:space="preserve"> / </v>
      </c>
      <c r="L167" s="24">
        <f t="shared" si="16"/>
        <v>0</v>
      </c>
      <c r="M167" s="24" t="str">
        <f t="shared" si="17"/>
        <v/>
      </c>
      <c r="N167" s="24" t="str">
        <f t="shared" si="18"/>
        <v/>
      </c>
      <c r="O167" s="22" t="str">
        <f t="shared" si="19"/>
        <v/>
      </c>
      <c r="P167" s="65"/>
      <c r="Q167" s="32"/>
    </row>
    <row r="168" spans="2:17" ht="19" customHeight="1" x14ac:dyDescent="0.3">
      <c r="B168" s="32"/>
      <c r="C168" s="44"/>
      <c r="D168" s="44"/>
      <c r="E168" s="45"/>
      <c r="F168" s="35"/>
      <c r="G168" s="36"/>
      <c r="H168" s="46"/>
      <c r="I168" s="47"/>
      <c r="J168" s="40"/>
      <c r="K168" s="22" t="str">
        <f t="shared" si="15"/>
        <v xml:space="preserve"> / </v>
      </c>
      <c r="L168" s="24">
        <f t="shared" si="16"/>
        <v>0</v>
      </c>
      <c r="M168" s="24" t="str">
        <f t="shared" si="17"/>
        <v/>
      </c>
      <c r="N168" s="24" t="str">
        <f t="shared" si="18"/>
        <v/>
      </c>
      <c r="O168" s="22" t="str">
        <f t="shared" si="19"/>
        <v/>
      </c>
      <c r="P168" s="65"/>
      <c r="Q168" s="32"/>
    </row>
    <row r="169" spans="2:17" ht="19" customHeight="1" x14ac:dyDescent="0.3">
      <c r="B169" s="32"/>
      <c r="C169" s="44"/>
      <c r="D169" s="44"/>
      <c r="E169" s="45"/>
      <c r="F169" s="35"/>
      <c r="G169" s="36"/>
      <c r="H169" s="46"/>
      <c r="I169" s="47"/>
      <c r="J169" s="40"/>
      <c r="K169" s="22" t="str">
        <f t="shared" si="15"/>
        <v xml:space="preserve"> / </v>
      </c>
      <c r="L169" s="24">
        <f t="shared" si="16"/>
        <v>0</v>
      </c>
      <c r="M169" s="24" t="str">
        <f t="shared" si="17"/>
        <v/>
      </c>
      <c r="N169" s="24" t="str">
        <f t="shared" si="18"/>
        <v/>
      </c>
      <c r="O169" s="22" t="str">
        <f t="shared" si="19"/>
        <v/>
      </c>
      <c r="P169" s="65"/>
      <c r="Q169" s="32"/>
    </row>
    <row r="170" spans="2:17" ht="19" customHeight="1" x14ac:dyDescent="0.3">
      <c r="B170" s="32"/>
      <c r="C170" s="44"/>
      <c r="D170" s="44"/>
      <c r="E170" s="45"/>
      <c r="F170" s="35"/>
      <c r="G170" s="36"/>
      <c r="H170" s="46"/>
      <c r="I170" s="47"/>
      <c r="J170" s="40"/>
      <c r="K170" s="22" t="str">
        <f t="shared" si="15"/>
        <v xml:space="preserve"> / </v>
      </c>
      <c r="L170" s="24">
        <f t="shared" si="16"/>
        <v>0</v>
      </c>
      <c r="M170" s="24" t="str">
        <f t="shared" si="17"/>
        <v/>
      </c>
      <c r="N170" s="24" t="str">
        <f t="shared" si="18"/>
        <v/>
      </c>
      <c r="O170" s="22" t="str">
        <f t="shared" si="19"/>
        <v/>
      </c>
      <c r="P170" s="65"/>
      <c r="Q170" s="32"/>
    </row>
    <row r="171" spans="2:17" ht="19" customHeight="1" x14ac:dyDescent="0.3">
      <c r="B171" s="32"/>
      <c r="C171" s="44"/>
      <c r="D171" s="44"/>
      <c r="E171" s="45"/>
      <c r="F171" s="35"/>
      <c r="G171" s="36"/>
      <c r="H171" s="46"/>
      <c r="I171" s="47"/>
      <c r="J171" s="40"/>
      <c r="K171" s="22" t="str">
        <f t="shared" si="15"/>
        <v xml:space="preserve"> / </v>
      </c>
      <c r="L171" s="24">
        <f t="shared" si="16"/>
        <v>0</v>
      </c>
      <c r="M171" s="24" t="str">
        <f t="shared" si="17"/>
        <v/>
      </c>
      <c r="N171" s="24" t="str">
        <f t="shared" si="18"/>
        <v/>
      </c>
      <c r="O171" s="22" t="str">
        <f t="shared" si="19"/>
        <v/>
      </c>
      <c r="P171" s="65"/>
      <c r="Q171" s="32"/>
    </row>
    <row r="172" spans="2:17" ht="19" customHeight="1" x14ac:dyDescent="0.3">
      <c r="B172" s="32"/>
      <c r="C172" s="44"/>
      <c r="D172" s="44"/>
      <c r="E172" s="45"/>
      <c r="F172" s="35"/>
      <c r="G172" s="36"/>
      <c r="H172" s="46"/>
      <c r="I172" s="47"/>
      <c r="J172" s="40"/>
      <c r="K172" s="22" t="str">
        <f t="shared" si="15"/>
        <v xml:space="preserve"> / </v>
      </c>
      <c r="L172" s="24">
        <f t="shared" si="16"/>
        <v>0</v>
      </c>
      <c r="M172" s="24" t="str">
        <f t="shared" si="17"/>
        <v/>
      </c>
      <c r="N172" s="24" t="str">
        <f t="shared" si="18"/>
        <v/>
      </c>
      <c r="O172" s="22" t="str">
        <f t="shared" si="19"/>
        <v/>
      </c>
      <c r="P172" s="65"/>
      <c r="Q172" s="32"/>
    </row>
    <row r="173" spans="2:17" ht="19" customHeight="1" x14ac:dyDescent="0.3">
      <c r="B173" s="32"/>
      <c r="C173" s="44"/>
      <c r="D173" s="44"/>
      <c r="E173" s="45"/>
      <c r="F173" s="35"/>
      <c r="G173" s="36"/>
      <c r="H173" s="46"/>
      <c r="I173" s="47"/>
      <c r="J173" s="40"/>
      <c r="K173" s="22" t="str">
        <f t="shared" si="15"/>
        <v xml:space="preserve"> / </v>
      </c>
      <c r="L173" s="24">
        <f t="shared" si="16"/>
        <v>0</v>
      </c>
      <c r="M173" s="24" t="str">
        <f t="shared" si="17"/>
        <v/>
      </c>
      <c r="N173" s="24" t="str">
        <f t="shared" si="18"/>
        <v/>
      </c>
      <c r="O173" s="22" t="str">
        <f t="shared" si="19"/>
        <v/>
      </c>
      <c r="P173" s="65"/>
      <c r="Q173" s="32"/>
    </row>
    <row r="174" spans="2:17" ht="19" customHeight="1" x14ac:dyDescent="0.3">
      <c r="B174" s="32"/>
      <c r="C174" s="44"/>
      <c r="D174" s="44"/>
      <c r="E174" s="45"/>
      <c r="F174" s="35"/>
      <c r="G174" s="36"/>
      <c r="H174" s="46"/>
      <c r="I174" s="47"/>
      <c r="J174" s="40"/>
      <c r="K174" s="22" t="str">
        <f t="shared" si="15"/>
        <v xml:space="preserve"> / </v>
      </c>
      <c r="L174" s="24">
        <f t="shared" si="16"/>
        <v>0</v>
      </c>
      <c r="M174" s="24" t="str">
        <f t="shared" si="17"/>
        <v/>
      </c>
      <c r="N174" s="24" t="str">
        <f t="shared" si="18"/>
        <v/>
      </c>
      <c r="O174" s="22" t="str">
        <f t="shared" si="19"/>
        <v/>
      </c>
      <c r="P174" s="65"/>
      <c r="Q174" s="32"/>
    </row>
    <row r="175" spans="2:17" ht="19" customHeight="1" x14ac:dyDescent="0.3">
      <c r="B175" s="32"/>
      <c r="C175" s="44"/>
      <c r="D175" s="44"/>
      <c r="E175" s="45"/>
      <c r="F175" s="35"/>
      <c r="G175" s="36"/>
      <c r="H175" s="46"/>
      <c r="I175" s="47"/>
      <c r="J175" s="40"/>
      <c r="K175" s="22" t="str">
        <f t="shared" si="15"/>
        <v xml:space="preserve"> / </v>
      </c>
      <c r="L175" s="24">
        <f t="shared" si="16"/>
        <v>0</v>
      </c>
      <c r="M175" s="24" t="str">
        <f t="shared" si="17"/>
        <v/>
      </c>
      <c r="N175" s="24" t="str">
        <f t="shared" si="18"/>
        <v/>
      </c>
      <c r="O175" s="22" t="str">
        <f t="shared" si="19"/>
        <v/>
      </c>
      <c r="P175" s="65"/>
      <c r="Q175" s="32"/>
    </row>
    <row r="176" spans="2:17" ht="19" customHeight="1" x14ac:dyDescent="0.3">
      <c r="B176" s="32"/>
      <c r="C176" s="44"/>
      <c r="D176" s="44"/>
      <c r="E176" s="45"/>
      <c r="F176" s="35"/>
      <c r="G176" s="36"/>
      <c r="H176" s="46"/>
      <c r="I176" s="47"/>
      <c r="J176" s="40"/>
      <c r="K176" s="22" t="str">
        <f t="shared" si="15"/>
        <v xml:space="preserve"> / </v>
      </c>
      <c r="L176" s="24">
        <f t="shared" si="16"/>
        <v>0</v>
      </c>
      <c r="M176" s="24" t="str">
        <f t="shared" si="17"/>
        <v/>
      </c>
      <c r="N176" s="24" t="str">
        <f t="shared" si="18"/>
        <v/>
      </c>
      <c r="O176" s="22" t="str">
        <f t="shared" si="19"/>
        <v/>
      </c>
      <c r="P176" s="65"/>
      <c r="Q176" s="32"/>
    </row>
    <row r="177" spans="2:17" ht="19" customHeight="1" x14ac:dyDescent="0.3">
      <c r="B177" s="32"/>
      <c r="C177" s="44"/>
      <c r="D177" s="44"/>
      <c r="E177" s="45"/>
      <c r="F177" s="35"/>
      <c r="G177" s="36"/>
      <c r="H177" s="46"/>
      <c r="I177" s="47"/>
      <c r="J177" s="40"/>
      <c r="K177" s="22" t="str">
        <f t="shared" si="15"/>
        <v xml:space="preserve"> / </v>
      </c>
      <c r="L177" s="24">
        <f t="shared" si="16"/>
        <v>0</v>
      </c>
      <c r="M177" s="24" t="str">
        <f t="shared" si="17"/>
        <v/>
      </c>
      <c r="N177" s="24" t="str">
        <f t="shared" si="18"/>
        <v/>
      </c>
      <c r="O177" s="22" t="str">
        <f t="shared" si="19"/>
        <v/>
      </c>
      <c r="P177" s="65"/>
      <c r="Q177" s="32"/>
    </row>
    <row r="178" spans="2:17" ht="19" customHeight="1" x14ac:dyDescent="0.3">
      <c r="B178" s="32"/>
      <c r="C178" s="44"/>
      <c r="D178" s="44"/>
      <c r="E178" s="45"/>
      <c r="F178" s="35"/>
      <c r="G178" s="36"/>
      <c r="H178" s="46"/>
      <c r="I178" s="47"/>
      <c r="J178" s="40"/>
      <c r="K178" s="22" t="str">
        <f t="shared" si="15"/>
        <v xml:space="preserve"> / </v>
      </c>
      <c r="L178" s="24">
        <f t="shared" si="16"/>
        <v>0</v>
      </c>
      <c r="M178" s="24" t="str">
        <f t="shared" si="17"/>
        <v/>
      </c>
      <c r="N178" s="24" t="str">
        <f t="shared" si="18"/>
        <v/>
      </c>
      <c r="O178" s="22" t="str">
        <f t="shared" si="19"/>
        <v/>
      </c>
      <c r="P178" s="65"/>
      <c r="Q178" s="32"/>
    </row>
    <row r="179" spans="2:17" ht="19" customHeight="1" x14ac:dyDescent="0.3">
      <c r="B179" s="32"/>
      <c r="C179" s="44"/>
      <c r="D179" s="44"/>
      <c r="E179" s="45"/>
      <c r="F179" s="35"/>
      <c r="G179" s="36"/>
      <c r="H179" s="46"/>
      <c r="I179" s="47"/>
      <c r="J179" s="40"/>
      <c r="K179" s="22" t="str">
        <f t="shared" si="15"/>
        <v xml:space="preserve"> / </v>
      </c>
      <c r="L179" s="24">
        <f t="shared" si="16"/>
        <v>0</v>
      </c>
      <c r="M179" s="24" t="str">
        <f t="shared" si="17"/>
        <v/>
      </c>
      <c r="N179" s="24" t="str">
        <f t="shared" si="18"/>
        <v/>
      </c>
      <c r="O179" s="22" t="str">
        <f t="shared" si="19"/>
        <v/>
      </c>
      <c r="P179" s="65"/>
      <c r="Q179" s="32"/>
    </row>
    <row r="180" spans="2:17" ht="19" customHeight="1" x14ac:dyDescent="0.3">
      <c r="B180" s="32"/>
      <c r="C180" s="44"/>
      <c r="D180" s="44"/>
      <c r="E180" s="45"/>
      <c r="F180" s="35"/>
      <c r="G180" s="36"/>
      <c r="H180" s="46"/>
      <c r="I180" s="47"/>
      <c r="J180" s="40"/>
      <c r="K180" s="22" t="str">
        <f t="shared" si="15"/>
        <v xml:space="preserve"> / </v>
      </c>
      <c r="L180" s="24">
        <f t="shared" si="16"/>
        <v>0</v>
      </c>
      <c r="M180" s="24" t="str">
        <f t="shared" si="17"/>
        <v/>
      </c>
      <c r="N180" s="24" t="str">
        <f t="shared" si="18"/>
        <v/>
      </c>
      <c r="O180" s="22" t="str">
        <f t="shared" si="19"/>
        <v/>
      </c>
      <c r="P180" s="65"/>
      <c r="Q180" s="32"/>
    </row>
    <row r="181" spans="2:17" ht="19" customHeight="1" x14ac:dyDescent="0.3">
      <c r="B181" s="32"/>
      <c r="C181" s="44"/>
      <c r="D181" s="44"/>
      <c r="E181" s="45"/>
      <c r="F181" s="35"/>
      <c r="G181" s="36"/>
      <c r="H181" s="46"/>
      <c r="I181" s="47"/>
      <c r="J181" s="40"/>
      <c r="K181" s="22" t="str">
        <f t="shared" si="15"/>
        <v xml:space="preserve"> / </v>
      </c>
      <c r="L181" s="24">
        <f t="shared" si="16"/>
        <v>0</v>
      </c>
      <c r="M181" s="24" t="str">
        <f t="shared" si="17"/>
        <v/>
      </c>
      <c r="N181" s="24" t="str">
        <f t="shared" si="18"/>
        <v/>
      </c>
      <c r="O181" s="22" t="str">
        <f t="shared" si="19"/>
        <v/>
      </c>
      <c r="P181" s="65"/>
      <c r="Q181" s="32"/>
    </row>
    <row r="182" spans="2:17" ht="19" customHeight="1" x14ac:dyDescent="0.3">
      <c r="B182" s="32"/>
      <c r="C182" s="44"/>
      <c r="D182" s="44"/>
      <c r="E182" s="45"/>
      <c r="F182" s="35"/>
      <c r="G182" s="36"/>
      <c r="H182" s="46"/>
      <c r="I182" s="47"/>
      <c r="J182" s="40"/>
      <c r="K182" s="22" t="str">
        <f t="shared" si="15"/>
        <v xml:space="preserve"> / </v>
      </c>
      <c r="L182" s="24">
        <f t="shared" si="16"/>
        <v>0</v>
      </c>
      <c r="M182" s="24" t="str">
        <f t="shared" si="17"/>
        <v/>
      </c>
      <c r="N182" s="24" t="str">
        <f t="shared" si="18"/>
        <v/>
      </c>
      <c r="O182" s="22" t="str">
        <f t="shared" si="19"/>
        <v/>
      </c>
      <c r="P182" s="65"/>
      <c r="Q182" s="32"/>
    </row>
    <row r="183" spans="2:17" ht="19" customHeight="1" x14ac:dyDescent="0.3">
      <c r="B183" s="32"/>
      <c r="C183" s="44"/>
      <c r="D183" s="44"/>
      <c r="E183" s="45"/>
      <c r="F183" s="35"/>
      <c r="G183" s="36"/>
      <c r="H183" s="46"/>
      <c r="I183" s="47"/>
      <c r="J183" s="40"/>
      <c r="K183" s="22" t="str">
        <f t="shared" si="15"/>
        <v xml:space="preserve"> / </v>
      </c>
      <c r="L183" s="24">
        <f t="shared" si="16"/>
        <v>0</v>
      </c>
      <c r="M183" s="24" t="str">
        <f t="shared" si="17"/>
        <v/>
      </c>
      <c r="N183" s="24" t="str">
        <f t="shared" si="18"/>
        <v/>
      </c>
      <c r="O183" s="22" t="str">
        <f t="shared" si="19"/>
        <v/>
      </c>
      <c r="P183" s="65"/>
      <c r="Q183" s="32"/>
    </row>
    <row r="184" spans="2:17" ht="19" customHeight="1" x14ac:dyDescent="0.3">
      <c r="B184" s="32"/>
      <c r="C184" s="44"/>
      <c r="D184" s="44"/>
      <c r="E184" s="45"/>
      <c r="F184" s="35"/>
      <c r="G184" s="36"/>
      <c r="H184" s="46"/>
      <c r="I184" s="47"/>
      <c r="J184" s="40"/>
      <c r="K184" s="22" t="str">
        <f t="shared" si="15"/>
        <v xml:space="preserve"> / </v>
      </c>
      <c r="L184" s="24">
        <f t="shared" si="16"/>
        <v>0</v>
      </c>
      <c r="M184" s="24" t="str">
        <f t="shared" si="17"/>
        <v/>
      </c>
      <c r="N184" s="24" t="str">
        <f t="shared" si="18"/>
        <v/>
      </c>
      <c r="O184" s="22" t="str">
        <f t="shared" si="19"/>
        <v/>
      </c>
      <c r="P184" s="65"/>
      <c r="Q184" s="32"/>
    </row>
    <row r="185" spans="2:17" ht="19" customHeight="1" x14ac:dyDescent="0.3">
      <c r="B185" s="32"/>
      <c r="C185" s="44"/>
      <c r="D185" s="44"/>
      <c r="E185" s="45"/>
      <c r="F185" s="35"/>
      <c r="G185" s="36"/>
      <c r="H185" s="46"/>
      <c r="I185" s="47"/>
      <c r="J185" s="40"/>
      <c r="K185" s="22" t="str">
        <f t="shared" si="15"/>
        <v xml:space="preserve"> / </v>
      </c>
      <c r="L185" s="24">
        <f t="shared" si="16"/>
        <v>0</v>
      </c>
      <c r="M185" s="24" t="str">
        <f t="shared" si="17"/>
        <v/>
      </c>
      <c r="N185" s="24" t="str">
        <f t="shared" si="18"/>
        <v/>
      </c>
      <c r="O185" s="22" t="str">
        <f t="shared" si="19"/>
        <v/>
      </c>
      <c r="P185" s="65"/>
      <c r="Q185" s="32"/>
    </row>
    <row r="186" spans="2:17" ht="19" customHeight="1" x14ac:dyDescent="0.3">
      <c r="B186" s="32"/>
      <c r="C186" s="44"/>
      <c r="D186" s="44"/>
      <c r="E186" s="45"/>
      <c r="F186" s="35"/>
      <c r="G186" s="36"/>
      <c r="H186" s="46"/>
      <c r="I186" s="47"/>
      <c r="J186" s="40"/>
      <c r="K186" s="22" t="str">
        <f t="shared" si="15"/>
        <v xml:space="preserve"> / </v>
      </c>
      <c r="L186" s="24">
        <f t="shared" si="16"/>
        <v>0</v>
      </c>
      <c r="M186" s="24" t="str">
        <f t="shared" si="17"/>
        <v/>
      </c>
      <c r="N186" s="24" t="str">
        <f t="shared" si="18"/>
        <v/>
      </c>
      <c r="O186" s="22" t="str">
        <f t="shared" si="19"/>
        <v/>
      </c>
      <c r="P186" s="65"/>
      <c r="Q186" s="32"/>
    </row>
    <row r="187" spans="2:17" ht="19" customHeight="1" x14ac:dyDescent="0.3">
      <c r="B187" s="32"/>
      <c r="C187" s="44"/>
      <c r="D187" s="44"/>
      <c r="E187" s="45"/>
      <c r="F187" s="35"/>
      <c r="G187" s="36"/>
      <c r="H187" s="46"/>
      <c r="I187" s="47"/>
      <c r="J187" s="40"/>
      <c r="K187" s="22" t="str">
        <f t="shared" si="15"/>
        <v xml:space="preserve"> / </v>
      </c>
      <c r="L187" s="24">
        <f t="shared" si="16"/>
        <v>0</v>
      </c>
      <c r="M187" s="24" t="str">
        <f t="shared" si="17"/>
        <v/>
      </c>
      <c r="N187" s="24" t="str">
        <f t="shared" si="18"/>
        <v/>
      </c>
      <c r="O187" s="22" t="str">
        <f t="shared" si="19"/>
        <v/>
      </c>
      <c r="P187" s="65"/>
      <c r="Q187" s="32"/>
    </row>
    <row r="188" spans="2:17" ht="19" customHeight="1" x14ac:dyDescent="0.3">
      <c r="B188" s="32"/>
      <c r="C188" s="44"/>
      <c r="D188" s="44"/>
      <c r="E188" s="45"/>
      <c r="F188" s="35"/>
      <c r="G188" s="36"/>
      <c r="H188" s="46"/>
      <c r="I188" s="47"/>
      <c r="J188" s="40"/>
      <c r="K188" s="22" t="str">
        <f t="shared" si="15"/>
        <v xml:space="preserve"> / </v>
      </c>
      <c r="L188" s="24">
        <f t="shared" si="16"/>
        <v>0</v>
      </c>
      <c r="M188" s="24" t="str">
        <f t="shared" si="17"/>
        <v/>
      </c>
      <c r="N188" s="24" t="str">
        <f t="shared" si="18"/>
        <v/>
      </c>
      <c r="O188" s="22" t="str">
        <f t="shared" si="19"/>
        <v/>
      </c>
      <c r="P188" s="65"/>
      <c r="Q188" s="32"/>
    </row>
    <row r="189" spans="2:17" ht="19" customHeight="1" x14ac:dyDescent="0.3">
      <c r="B189" s="32"/>
      <c r="C189" s="44"/>
      <c r="D189" s="44"/>
      <c r="E189" s="45"/>
      <c r="F189" s="35"/>
      <c r="G189" s="36"/>
      <c r="H189" s="46"/>
      <c r="I189" s="47"/>
      <c r="J189" s="40"/>
      <c r="K189" s="22" t="str">
        <f t="shared" si="15"/>
        <v xml:space="preserve"> / </v>
      </c>
      <c r="L189" s="24">
        <f t="shared" si="16"/>
        <v>0</v>
      </c>
      <c r="M189" s="24" t="str">
        <f t="shared" si="17"/>
        <v/>
      </c>
      <c r="N189" s="24" t="str">
        <f t="shared" si="18"/>
        <v/>
      </c>
      <c r="O189" s="22" t="str">
        <f t="shared" si="19"/>
        <v/>
      </c>
      <c r="P189" s="65"/>
      <c r="Q189" s="32"/>
    </row>
    <row r="190" spans="2:17" ht="19" customHeight="1" x14ac:dyDescent="0.3">
      <c r="B190" s="32"/>
      <c r="C190" s="44"/>
      <c r="D190" s="44"/>
      <c r="E190" s="45"/>
      <c r="F190" s="35"/>
      <c r="G190" s="36"/>
      <c r="H190" s="46"/>
      <c r="I190" s="47"/>
      <c r="J190" s="40"/>
      <c r="K190" s="22" t="str">
        <f t="shared" si="15"/>
        <v xml:space="preserve"> / </v>
      </c>
      <c r="L190" s="24">
        <f t="shared" si="16"/>
        <v>0</v>
      </c>
      <c r="M190" s="24" t="str">
        <f t="shared" si="17"/>
        <v/>
      </c>
      <c r="N190" s="24" t="str">
        <f t="shared" si="18"/>
        <v/>
      </c>
      <c r="O190" s="22" t="str">
        <f t="shared" si="19"/>
        <v/>
      </c>
      <c r="P190" s="65"/>
      <c r="Q190" s="32"/>
    </row>
    <row r="191" spans="2:17" ht="19" customHeight="1" x14ac:dyDescent="0.3">
      <c r="B191" s="32"/>
      <c r="C191" s="44"/>
      <c r="D191" s="44"/>
      <c r="E191" s="45"/>
      <c r="F191" s="35"/>
      <c r="G191" s="36"/>
      <c r="H191" s="46"/>
      <c r="I191" s="47"/>
      <c r="J191" s="40"/>
      <c r="K191" s="22" t="str">
        <f t="shared" si="15"/>
        <v xml:space="preserve"> / </v>
      </c>
      <c r="L191" s="24">
        <f t="shared" si="16"/>
        <v>0</v>
      </c>
      <c r="M191" s="24" t="str">
        <f t="shared" si="17"/>
        <v/>
      </c>
      <c r="N191" s="24" t="str">
        <f t="shared" si="18"/>
        <v/>
      </c>
      <c r="O191" s="22" t="str">
        <f t="shared" si="19"/>
        <v/>
      </c>
      <c r="P191" s="65"/>
      <c r="Q191" s="32"/>
    </row>
    <row r="192" spans="2:17" ht="19" customHeight="1" x14ac:dyDescent="0.3">
      <c r="B192" s="32"/>
      <c r="C192" s="44"/>
      <c r="D192" s="44"/>
      <c r="E192" s="45"/>
      <c r="F192" s="35"/>
      <c r="G192" s="36"/>
      <c r="H192" s="46"/>
      <c r="I192" s="47"/>
      <c r="J192" s="40"/>
      <c r="K192" s="22" t="str">
        <f t="shared" si="15"/>
        <v xml:space="preserve"> / </v>
      </c>
      <c r="L192" s="24">
        <f t="shared" si="16"/>
        <v>0</v>
      </c>
      <c r="M192" s="24" t="str">
        <f t="shared" si="17"/>
        <v/>
      </c>
      <c r="N192" s="24" t="str">
        <f t="shared" si="18"/>
        <v/>
      </c>
      <c r="O192" s="22" t="str">
        <f t="shared" si="19"/>
        <v/>
      </c>
      <c r="P192" s="65"/>
      <c r="Q192" s="32"/>
    </row>
    <row r="193" spans="2:17" ht="19" customHeight="1" x14ac:dyDescent="0.3">
      <c r="B193" s="32"/>
      <c r="C193" s="44"/>
      <c r="D193" s="44"/>
      <c r="E193" s="45"/>
      <c r="F193" s="35"/>
      <c r="G193" s="36"/>
      <c r="H193" s="46"/>
      <c r="I193" s="47"/>
      <c r="J193" s="40"/>
      <c r="K193" s="22" t="str">
        <f t="shared" si="15"/>
        <v xml:space="preserve"> / </v>
      </c>
      <c r="L193" s="24">
        <f t="shared" si="16"/>
        <v>0</v>
      </c>
      <c r="M193" s="24" t="str">
        <f t="shared" si="17"/>
        <v/>
      </c>
      <c r="N193" s="24" t="str">
        <f t="shared" si="18"/>
        <v/>
      </c>
      <c r="O193" s="22" t="str">
        <f t="shared" si="19"/>
        <v/>
      </c>
      <c r="P193" s="65"/>
      <c r="Q193" s="32"/>
    </row>
    <row r="194" spans="2:17" ht="19" customHeight="1" x14ac:dyDescent="0.3">
      <c r="B194" s="32"/>
      <c r="C194" s="44"/>
      <c r="D194" s="44"/>
      <c r="E194" s="45"/>
      <c r="F194" s="35"/>
      <c r="G194" s="36"/>
      <c r="H194" s="46"/>
      <c r="I194" s="47"/>
      <c r="J194" s="40"/>
      <c r="K194" s="22" t="str">
        <f t="shared" si="15"/>
        <v xml:space="preserve"> / </v>
      </c>
      <c r="L194" s="24">
        <f t="shared" si="16"/>
        <v>0</v>
      </c>
      <c r="M194" s="24" t="str">
        <f t="shared" si="17"/>
        <v/>
      </c>
      <c r="N194" s="24" t="str">
        <f t="shared" si="18"/>
        <v/>
      </c>
      <c r="O194" s="22" t="str">
        <f t="shared" si="19"/>
        <v/>
      </c>
      <c r="P194" s="65"/>
      <c r="Q194" s="32"/>
    </row>
    <row r="195" spans="2:17" ht="19" customHeight="1" x14ac:dyDescent="0.3">
      <c r="B195" s="32"/>
      <c r="C195" s="44"/>
      <c r="D195" s="44"/>
      <c r="E195" s="45"/>
      <c r="F195" s="35"/>
      <c r="G195" s="36"/>
      <c r="H195" s="46"/>
      <c r="I195" s="47"/>
      <c r="J195" s="40"/>
      <c r="K195" s="22" t="str">
        <f t="shared" si="15"/>
        <v xml:space="preserve"> / </v>
      </c>
      <c r="L195" s="24">
        <f t="shared" si="16"/>
        <v>0</v>
      </c>
      <c r="M195" s="24" t="str">
        <f t="shared" si="17"/>
        <v/>
      </c>
      <c r="N195" s="24" t="str">
        <f t="shared" si="18"/>
        <v/>
      </c>
      <c r="O195" s="22" t="str">
        <f t="shared" si="19"/>
        <v/>
      </c>
      <c r="P195" s="65"/>
      <c r="Q195" s="32"/>
    </row>
    <row r="196" spans="2:17" ht="19" customHeight="1" x14ac:dyDescent="0.3">
      <c r="B196" s="32"/>
      <c r="C196" s="44"/>
      <c r="D196" s="44"/>
      <c r="E196" s="45"/>
      <c r="F196" s="35"/>
      <c r="G196" s="36"/>
      <c r="H196" s="46"/>
      <c r="I196" s="47"/>
      <c r="J196" s="40"/>
      <c r="K196" s="22" t="str">
        <f t="shared" ref="K196:K251" si="20">_xlfn.CONCAT(D196," / ",G196)</f>
        <v xml:space="preserve"> / </v>
      </c>
      <c r="L196" s="24">
        <f t="shared" si="16"/>
        <v>0</v>
      </c>
      <c r="M196" s="24" t="str">
        <f t="shared" si="17"/>
        <v/>
      </c>
      <c r="N196" s="24" t="str">
        <f t="shared" si="18"/>
        <v/>
      </c>
      <c r="O196" s="22" t="str">
        <f t="shared" si="19"/>
        <v/>
      </c>
      <c r="P196" s="65"/>
      <c r="Q196" s="32"/>
    </row>
    <row r="197" spans="2:17" ht="19" customHeight="1" x14ac:dyDescent="0.3">
      <c r="B197" s="32"/>
      <c r="C197" s="44"/>
      <c r="D197" s="44"/>
      <c r="E197" s="45"/>
      <c r="F197" s="35"/>
      <c r="G197" s="36"/>
      <c r="H197" s="46"/>
      <c r="I197" s="47"/>
      <c r="J197" s="40"/>
      <c r="K197" s="22" t="str">
        <f t="shared" si="20"/>
        <v xml:space="preserve"> / </v>
      </c>
      <c r="L197" s="24">
        <f t="shared" ref="L197:L253" si="21">IF(D197="Rail travel",J197*E197,J197)</f>
        <v>0</v>
      </c>
      <c r="M197" s="24" t="str">
        <f t="shared" ref="M197:M251" si="22">IF(F197="","",MONTH(F197))</f>
        <v/>
      </c>
      <c r="N197" s="24" t="str">
        <f t="shared" ref="N197:N251" si="23">IF(F197="","",YEAR(F197))</f>
        <v/>
      </c>
      <c r="O197" s="22" t="str">
        <f t="shared" ref="O197:O251" si="24">IF(F197="","",DATE(N197,M197,1))</f>
        <v/>
      </c>
      <c r="P197" s="65"/>
      <c r="Q197" s="32"/>
    </row>
    <row r="198" spans="2:17" ht="19" customHeight="1" x14ac:dyDescent="0.3">
      <c r="B198" s="32"/>
      <c r="C198" s="44"/>
      <c r="D198" s="44"/>
      <c r="E198" s="45"/>
      <c r="F198" s="35"/>
      <c r="G198" s="36"/>
      <c r="H198" s="46"/>
      <c r="I198" s="47"/>
      <c r="J198" s="40"/>
      <c r="K198" s="22" t="str">
        <f t="shared" si="20"/>
        <v xml:space="preserve"> / </v>
      </c>
      <c r="L198" s="24">
        <f t="shared" si="21"/>
        <v>0</v>
      </c>
      <c r="M198" s="24" t="str">
        <f t="shared" si="22"/>
        <v/>
      </c>
      <c r="N198" s="24" t="str">
        <f t="shared" si="23"/>
        <v/>
      </c>
      <c r="O198" s="22" t="str">
        <f t="shared" si="24"/>
        <v/>
      </c>
      <c r="P198" s="65"/>
      <c r="Q198" s="32"/>
    </row>
    <row r="199" spans="2:17" ht="19" customHeight="1" x14ac:dyDescent="0.3">
      <c r="B199" s="32"/>
      <c r="C199" s="44"/>
      <c r="D199" s="44"/>
      <c r="E199" s="45"/>
      <c r="F199" s="35"/>
      <c r="G199" s="36"/>
      <c r="H199" s="46"/>
      <c r="I199" s="47"/>
      <c r="J199" s="40"/>
      <c r="K199" s="22" t="str">
        <f t="shared" si="20"/>
        <v xml:space="preserve"> / </v>
      </c>
      <c r="L199" s="24">
        <f t="shared" si="21"/>
        <v>0</v>
      </c>
      <c r="M199" s="24" t="str">
        <f t="shared" si="22"/>
        <v/>
      </c>
      <c r="N199" s="24" t="str">
        <f t="shared" si="23"/>
        <v/>
      </c>
      <c r="O199" s="22" t="str">
        <f t="shared" si="24"/>
        <v/>
      </c>
      <c r="P199" s="65"/>
      <c r="Q199" s="32"/>
    </row>
    <row r="200" spans="2:17" ht="19" customHeight="1" x14ac:dyDescent="0.3">
      <c r="B200" s="32"/>
      <c r="C200" s="44"/>
      <c r="D200" s="44"/>
      <c r="E200" s="45"/>
      <c r="F200" s="35"/>
      <c r="G200" s="36"/>
      <c r="H200" s="46"/>
      <c r="I200" s="47"/>
      <c r="J200" s="40"/>
      <c r="K200" s="22" t="str">
        <f t="shared" si="20"/>
        <v xml:space="preserve"> / </v>
      </c>
      <c r="L200" s="24">
        <f t="shared" si="21"/>
        <v>0</v>
      </c>
      <c r="M200" s="24" t="str">
        <f t="shared" si="22"/>
        <v/>
      </c>
      <c r="N200" s="24" t="str">
        <f t="shared" si="23"/>
        <v/>
      </c>
      <c r="O200" s="22" t="str">
        <f t="shared" si="24"/>
        <v/>
      </c>
      <c r="P200" s="65"/>
      <c r="Q200" s="32"/>
    </row>
    <row r="201" spans="2:17" ht="19" customHeight="1" x14ac:dyDescent="0.3">
      <c r="B201" s="32"/>
      <c r="C201" s="44"/>
      <c r="D201" s="44"/>
      <c r="E201" s="45"/>
      <c r="F201" s="35"/>
      <c r="G201" s="36"/>
      <c r="H201" s="46"/>
      <c r="I201" s="47"/>
      <c r="J201" s="40"/>
      <c r="K201" s="22" t="str">
        <f t="shared" si="20"/>
        <v xml:space="preserve"> / </v>
      </c>
      <c r="L201" s="24">
        <f t="shared" si="21"/>
        <v>0</v>
      </c>
      <c r="M201" s="24" t="str">
        <f t="shared" si="22"/>
        <v/>
      </c>
      <c r="N201" s="24" t="str">
        <f t="shared" si="23"/>
        <v/>
      </c>
      <c r="O201" s="22" t="str">
        <f t="shared" si="24"/>
        <v/>
      </c>
      <c r="P201" s="65"/>
      <c r="Q201" s="32"/>
    </row>
    <row r="202" spans="2:17" ht="19" customHeight="1" x14ac:dyDescent="0.3">
      <c r="B202" s="32"/>
      <c r="C202" s="44"/>
      <c r="D202" s="44"/>
      <c r="E202" s="45"/>
      <c r="F202" s="35"/>
      <c r="G202" s="36"/>
      <c r="H202" s="46"/>
      <c r="I202" s="47"/>
      <c r="J202" s="40"/>
      <c r="K202" s="22" t="str">
        <f t="shared" si="20"/>
        <v xml:space="preserve"> / </v>
      </c>
      <c r="L202" s="24">
        <f t="shared" si="21"/>
        <v>0</v>
      </c>
      <c r="M202" s="24" t="str">
        <f t="shared" si="22"/>
        <v/>
      </c>
      <c r="N202" s="24" t="str">
        <f t="shared" si="23"/>
        <v/>
      </c>
      <c r="O202" s="22" t="str">
        <f t="shared" si="24"/>
        <v/>
      </c>
      <c r="P202" s="65"/>
      <c r="Q202" s="32"/>
    </row>
    <row r="203" spans="2:17" ht="19" customHeight="1" x14ac:dyDescent="0.3">
      <c r="B203" s="32"/>
      <c r="C203" s="44"/>
      <c r="D203" s="44"/>
      <c r="E203" s="45"/>
      <c r="F203" s="35"/>
      <c r="G203" s="36"/>
      <c r="H203" s="46"/>
      <c r="I203" s="47"/>
      <c r="J203" s="40"/>
      <c r="K203" s="22" t="str">
        <f t="shared" si="20"/>
        <v xml:space="preserve"> / </v>
      </c>
      <c r="L203" s="24">
        <f t="shared" si="21"/>
        <v>0</v>
      </c>
      <c r="M203" s="24" t="str">
        <f t="shared" si="22"/>
        <v/>
      </c>
      <c r="N203" s="24" t="str">
        <f t="shared" si="23"/>
        <v/>
      </c>
      <c r="O203" s="22" t="str">
        <f t="shared" si="24"/>
        <v/>
      </c>
      <c r="P203" s="65"/>
      <c r="Q203" s="32"/>
    </row>
    <row r="204" spans="2:17" ht="19" customHeight="1" x14ac:dyDescent="0.3">
      <c r="B204" s="32"/>
      <c r="C204" s="44"/>
      <c r="D204" s="44"/>
      <c r="E204" s="45"/>
      <c r="F204" s="35"/>
      <c r="G204" s="36"/>
      <c r="H204" s="46"/>
      <c r="I204" s="47"/>
      <c r="J204" s="40"/>
      <c r="K204" s="22" t="str">
        <f t="shared" si="20"/>
        <v xml:space="preserve"> / </v>
      </c>
      <c r="L204" s="24">
        <f t="shared" si="21"/>
        <v>0</v>
      </c>
      <c r="M204" s="24" t="str">
        <f t="shared" si="22"/>
        <v/>
      </c>
      <c r="N204" s="24" t="str">
        <f t="shared" si="23"/>
        <v/>
      </c>
      <c r="O204" s="22" t="str">
        <f t="shared" si="24"/>
        <v/>
      </c>
      <c r="P204" s="65"/>
      <c r="Q204" s="32"/>
    </row>
    <row r="205" spans="2:17" ht="19" customHeight="1" x14ac:dyDescent="0.3">
      <c r="B205" s="32"/>
      <c r="C205" s="44"/>
      <c r="D205" s="44"/>
      <c r="E205" s="45"/>
      <c r="F205" s="35"/>
      <c r="G205" s="36"/>
      <c r="H205" s="46"/>
      <c r="I205" s="47"/>
      <c r="J205" s="40"/>
      <c r="K205" s="22" t="str">
        <f t="shared" si="20"/>
        <v xml:space="preserve"> / </v>
      </c>
      <c r="L205" s="24">
        <f t="shared" si="21"/>
        <v>0</v>
      </c>
      <c r="M205" s="24" t="str">
        <f t="shared" si="22"/>
        <v/>
      </c>
      <c r="N205" s="24" t="str">
        <f t="shared" si="23"/>
        <v/>
      </c>
      <c r="O205" s="22" t="str">
        <f t="shared" si="24"/>
        <v/>
      </c>
      <c r="P205" s="65"/>
      <c r="Q205" s="32"/>
    </row>
    <row r="206" spans="2:17" ht="19" customHeight="1" x14ac:dyDescent="0.3">
      <c r="B206" s="32"/>
      <c r="C206" s="44"/>
      <c r="D206" s="44"/>
      <c r="E206" s="45"/>
      <c r="F206" s="35"/>
      <c r="G206" s="36"/>
      <c r="H206" s="46"/>
      <c r="I206" s="47"/>
      <c r="J206" s="40"/>
      <c r="K206" s="22" t="str">
        <f t="shared" si="20"/>
        <v xml:space="preserve"> / </v>
      </c>
      <c r="L206" s="24">
        <f t="shared" si="21"/>
        <v>0</v>
      </c>
      <c r="M206" s="24" t="str">
        <f t="shared" si="22"/>
        <v/>
      </c>
      <c r="N206" s="24" t="str">
        <f t="shared" si="23"/>
        <v/>
      </c>
      <c r="O206" s="22" t="str">
        <f t="shared" si="24"/>
        <v/>
      </c>
      <c r="P206" s="65"/>
      <c r="Q206" s="32"/>
    </row>
    <row r="207" spans="2:17" ht="19" customHeight="1" x14ac:dyDescent="0.3">
      <c r="B207" s="32"/>
      <c r="C207" s="44"/>
      <c r="D207" s="44"/>
      <c r="E207" s="45"/>
      <c r="F207" s="35"/>
      <c r="G207" s="36"/>
      <c r="H207" s="46"/>
      <c r="I207" s="47"/>
      <c r="J207" s="40"/>
      <c r="K207" s="22" t="str">
        <f t="shared" si="20"/>
        <v xml:space="preserve"> / </v>
      </c>
      <c r="L207" s="24">
        <f t="shared" si="21"/>
        <v>0</v>
      </c>
      <c r="M207" s="24" t="str">
        <f t="shared" si="22"/>
        <v/>
      </c>
      <c r="N207" s="24" t="str">
        <f t="shared" si="23"/>
        <v/>
      </c>
      <c r="O207" s="22" t="str">
        <f t="shared" si="24"/>
        <v/>
      </c>
      <c r="P207" s="65"/>
      <c r="Q207" s="32"/>
    </row>
    <row r="208" spans="2:17" ht="19" customHeight="1" x14ac:dyDescent="0.3">
      <c r="B208" s="32"/>
      <c r="C208" s="44"/>
      <c r="D208" s="44"/>
      <c r="E208" s="45"/>
      <c r="F208" s="35"/>
      <c r="G208" s="36"/>
      <c r="H208" s="46"/>
      <c r="I208" s="47"/>
      <c r="J208" s="40"/>
      <c r="K208" s="22" t="str">
        <f t="shared" si="20"/>
        <v xml:space="preserve"> / </v>
      </c>
      <c r="L208" s="24">
        <f t="shared" si="21"/>
        <v>0</v>
      </c>
      <c r="M208" s="24" t="str">
        <f t="shared" si="22"/>
        <v/>
      </c>
      <c r="N208" s="24" t="str">
        <f t="shared" si="23"/>
        <v/>
      </c>
      <c r="O208" s="22" t="str">
        <f t="shared" si="24"/>
        <v/>
      </c>
      <c r="P208" s="65"/>
      <c r="Q208" s="32"/>
    </row>
    <row r="209" spans="2:17" ht="19" customHeight="1" x14ac:dyDescent="0.3">
      <c r="B209" s="32"/>
      <c r="C209" s="44"/>
      <c r="D209" s="44"/>
      <c r="E209" s="45"/>
      <c r="F209" s="35"/>
      <c r="G209" s="36"/>
      <c r="H209" s="46"/>
      <c r="I209" s="47"/>
      <c r="J209" s="40"/>
      <c r="K209" s="22" t="str">
        <f t="shared" si="20"/>
        <v xml:space="preserve"> / </v>
      </c>
      <c r="L209" s="24">
        <f t="shared" si="21"/>
        <v>0</v>
      </c>
      <c r="M209" s="24" t="str">
        <f t="shared" si="22"/>
        <v/>
      </c>
      <c r="N209" s="24" t="str">
        <f t="shared" si="23"/>
        <v/>
      </c>
      <c r="O209" s="22" t="str">
        <f t="shared" si="24"/>
        <v/>
      </c>
      <c r="P209" s="65"/>
      <c r="Q209" s="32"/>
    </row>
    <row r="210" spans="2:17" ht="19" customHeight="1" x14ac:dyDescent="0.3">
      <c r="B210" s="32"/>
      <c r="C210" s="44"/>
      <c r="D210" s="44"/>
      <c r="E210" s="45"/>
      <c r="F210" s="35"/>
      <c r="G210" s="36"/>
      <c r="H210" s="46"/>
      <c r="I210" s="47"/>
      <c r="J210" s="40"/>
      <c r="K210" s="22" t="str">
        <f t="shared" si="20"/>
        <v xml:space="preserve"> / </v>
      </c>
      <c r="L210" s="24">
        <f t="shared" si="21"/>
        <v>0</v>
      </c>
      <c r="M210" s="24" t="str">
        <f t="shared" si="22"/>
        <v/>
      </c>
      <c r="N210" s="24" t="str">
        <f t="shared" si="23"/>
        <v/>
      </c>
      <c r="O210" s="22" t="str">
        <f t="shared" si="24"/>
        <v/>
      </c>
      <c r="P210" s="65"/>
      <c r="Q210" s="32"/>
    </row>
    <row r="211" spans="2:17" ht="19" customHeight="1" x14ac:dyDescent="0.3">
      <c r="B211" s="32"/>
      <c r="C211" s="44"/>
      <c r="D211" s="44"/>
      <c r="E211" s="45"/>
      <c r="F211" s="35"/>
      <c r="G211" s="36"/>
      <c r="H211" s="46"/>
      <c r="I211" s="47"/>
      <c r="J211" s="40"/>
      <c r="K211" s="22" t="str">
        <f t="shared" si="20"/>
        <v xml:space="preserve"> / </v>
      </c>
      <c r="L211" s="24">
        <f t="shared" si="21"/>
        <v>0</v>
      </c>
      <c r="M211" s="24" t="str">
        <f t="shared" si="22"/>
        <v/>
      </c>
      <c r="N211" s="24" t="str">
        <f t="shared" si="23"/>
        <v/>
      </c>
      <c r="O211" s="22" t="str">
        <f t="shared" si="24"/>
        <v/>
      </c>
      <c r="P211" s="65"/>
      <c r="Q211" s="32"/>
    </row>
    <row r="212" spans="2:17" ht="19" customHeight="1" x14ac:dyDescent="0.3">
      <c r="B212" s="32"/>
      <c r="C212" s="44"/>
      <c r="D212" s="44"/>
      <c r="E212" s="45"/>
      <c r="F212" s="35"/>
      <c r="G212" s="36"/>
      <c r="H212" s="46"/>
      <c r="I212" s="47"/>
      <c r="J212" s="40"/>
      <c r="K212" s="22" t="str">
        <f t="shared" si="20"/>
        <v xml:space="preserve"> / </v>
      </c>
      <c r="L212" s="24">
        <f t="shared" si="21"/>
        <v>0</v>
      </c>
      <c r="M212" s="24" t="str">
        <f t="shared" si="22"/>
        <v/>
      </c>
      <c r="N212" s="24" t="str">
        <f t="shared" si="23"/>
        <v/>
      </c>
      <c r="O212" s="22" t="str">
        <f t="shared" si="24"/>
        <v/>
      </c>
      <c r="P212" s="65"/>
      <c r="Q212" s="32"/>
    </row>
    <row r="213" spans="2:17" ht="19" customHeight="1" x14ac:dyDescent="0.3">
      <c r="B213" s="32"/>
      <c r="C213" s="44"/>
      <c r="D213" s="44"/>
      <c r="E213" s="45"/>
      <c r="F213" s="35"/>
      <c r="G213" s="36"/>
      <c r="H213" s="46"/>
      <c r="I213" s="47"/>
      <c r="J213" s="40"/>
      <c r="K213" s="22" t="str">
        <f t="shared" si="20"/>
        <v xml:space="preserve"> / </v>
      </c>
      <c r="L213" s="24">
        <f t="shared" si="21"/>
        <v>0</v>
      </c>
      <c r="M213" s="24" t="str">
        <f t="shared" si="22"/>
        <v/>
      </c>
      <c r="N213" s="24" t="str">
        <f t="shared" si="23"/>
        <v/>
      </c>
      <c r="O213" s="22" t="str">
        <f t="shared" si="24"/>
        <v/>
      </c>
      <c r="P213" s="65"/>
      <c r="Q213" s="32"/>
    </row>
    <row r="214" spans="2:17" ht="19" customHeight="1" x14ac:dyDescent="0.3">
      <c r="B214" s="32"/>
      <c r="C214" s="44"/>
      <c r="D214" s="44"/>
      <c r="E214" s="45"/>
      <c r="F214" s="35"/>
      <c r="G214" s="36"/>
      <c r="H214" s="46"/>
      <c r="I214" s="47"/>
      <c r="J214" s="40"/>
      <c r="K214" s="22" t="str">
        <f t="shared" si="20"/>
        <v xml:space="preserve"> / </v>
      </c>
      <c r="L214" s="24">
        <f t="shared" si="21"/>
        <v>0</v>
      </c>
      <c r="M214" s="24" t="str">
        <f t="shared" si="22"/>
        <v/>
      </c>
      <c r="N214" s="24" t="str">
        <f t="shared" si="23"/>
        <v/>
      </c>
      <c r="O214" s="22" t="str">
        <f t="shared" si="24"/>
        <v/>
      </c>
      <c r="P214" s="65"/>
      <c r="Q214" s="32"/>
    </row>
    <row r="215" spans="2:17" ht="19" customHeight="1" x14ac:dyDescent="0.3">
      <c r="B215" s="32"/>
      <c r="C215" s="44"/>
      <c r="D215" s="44"/>
      <c r="E215" s="45"/>
      <c r="F215" s="35"/>
      <c r="G215" s="36"/>
      <c r="H215" s="46"/>
      <c r="I215" s="47"/>
      <c r="J215" s="40"/>
      <c r="K215" s="22" t="str">
        <f t="shared" si="20"/>
        <v xml:space="preserve"> / </v>
      </c>
      <c r="L215" s="24">
        <f t="shared" si="21"/>
        <v>0</v>
      </c>
      <c r="M215" s="24" t="str">
        <f t="shared" si="22"/>
        <v/>
      </c>
      <c r="N215" s="24" t="str">
        <f t="shared" si="23"/>
        <v/>
      </c>
      <c r="O215" s="22" t="str">
        <f t="shared" si="24"/>
        <v/>
      </c>
      <c r="P215" s="65"/>
      <c r="Q215" s="32"/>
    </row>
    <row r="216" spans="2:17" ht="19" customHeight="1" x14ac:dyDescent="0.3">
      <c r="B216" s="32"/>
      <c r="C216" s="44"/>
      <c r="D216" s="44"/>
      <c r="E216" s="45"/>
      <c r="F216" s="35"/>
      <c r="G216" s="36"/>
      <c r="H216" s="46"/>
      <c r="I216" s="47"/>
      <c r="J216" s="40"/>
      <c r="K216" s="22" t="str">
        <f t="shared" si="20"/>
        <v xml:space="preserve"> / </v>
      </c>
      <c r="L216" s="24">
        <f t="shared" si="21"/>
        <v>0</v>
      </c>
      <c r="M216" s="24" t="str">
        <f t="shared" si="22"/>
        <v/>
      </c>
      <c r="N216" s="24" t="str">
        <f t="shared" si="23"/>
        <v/>
      </c>
      <c r="O216" s="22" t="str">
        <f t="shared" si="24"/>
        <v/>
      </c>
      <c r="P216" s="65"/>
      <c r="Q216" s="32"/>
    </row>
    <row r="217" spans="2:17" ht="19" customHeight="1" x14ac:dyDescent="0.3">
      <c r="B217" s="32"/>
      <c r="C217" s="44"/>
      <c r="D217" s="44"/>
      <c r="E217" s="45"/>
      <c r="F217" s="35"/>
      <c r="G217" s="36"/>
      <c r="H217" s="46"/>
      <c r="I217" s="47"/>
      <c r="J217" s="40"/>
      <c r="K217" s="22" t="str">
        <f t="shared" si="20"/>
        <v xml:space="preserve"> / </v>
      </c>
      <c r="L217" s="24">
        <f t="shared" si="21"/>
        <v>0</v>
      </c>
      <c r="M217" s="24" t="str">
        <f t="shared" si="22"/>
        <v/>
      </c>
      <c r="N217" s="24" t="str">
        <f t="shared" si="23"/>
        <v/>
      </c>
      <c r="O217" s="22" t="str">
        <f t="shared" si="24"/>
        <v/>
      </c>
      <c r="P217" s="65"/>
      <c r="Q217" s="32"/>
    </row>
    <row r="218" spans="2:17" ht="19" customHeight="1" x14ac:dyDescent="0.3">
      <c r="B218" s="32"/>
      <c r="C218" s="44"/>
      <c r="D218" s="44"/>
      <c r="E218" s="45"/>
      <c r="F218" s="35"/>
      <c r="G218" s="36"/>
      <c r="H218" s="46"/>
      <c r="I218" s="47"/>
      <c r="J218" s="40"/>
      <c r="K218" s="22" t="str">
        <f t="shared" si="20"/>
        <v xml:space="preserve"> / </v>
      </c>
      <c r="L218" s="24">
        <f t="shared" si="21"/>
        <v>0</v>
      </c>
      <c r="M218" s="24" t="str">
        <f t="shared" si="22"/>
        <v/>
      </c>
      <c r="N218" s="24" t="str">
        <f t="shared" si="23"/>
        <v/>
      </c>
      <c r="O218" s="22" t="str">
        <f t="shared" si="24"/>
        <v/>
      </c>
      <c r="P218" s="65"/>
      <c r="Q218" s="32"/>
    </row>
    <row r="219" spans="2:17" ht="19" customHeight="1" x14ac:dyDescent="0.3">
      <c r="B219" s="32"/>
      <c r="C219" s="44"/>
      <c r="D219" s="44"/>
      <c r="E219" s="45"/>
      <c r="F219" s="35"/>
      <c r="G219" s="36"/>
      <c r="H219" s="46"/>
      <c r="I219" s="47"/>
      <c r="J219" s="40"/>
      <c r="K219" s="22" t="str">
        <f t="shared" si="20"/>
        <v xml:space="preserve"> / </v>
      </c>
      <c r="L219" s="24">
        <f t="shared" si="21"/>
        <v>0</v>
      </c>
      <c r="M219" s="24" t="str">
        <f t="shared" si="22"/>
        <v/>
      </c>
      <c r="N219" s="24" t="str">
        <f t="shared" si="23"/>
        <v/>
      </c>
      <c r="O219" s="22" t="str">
        <f t="shared" si="24"/>
        <v/>
      </c>
      <c r="P219" s="65"/>
      <c r="Q219" s="32"/>
    </row>
    <row r="220" spans="2:17" ht="19" customHeight="1" x14ac:dyDescent="0.3">
      <c r="B220" s="32"/>
      <c r="C220" s="44"/>
      <c r="D220" s="44"/>
      <c r="E220" s="45"/>
      <c r="F220" s="35"/>
      <c r="G220" s="36"/>
      <c r="H220" s="46"/>
      <c r="I220" s="47"/>
      <c r="J220" s="40"/>
      <c r="K220" s="22" t="str">
        <f t="shared" si="20"/>
        <v xml:space="preserve"> / </v>
      </c>
      <c r="L220" s="24">
        <f t="shared" si="21"/>
        <v>0</v>
      </c>
      <c r="M220" s="24" t="str">
        <f t="shared" si="22"/>
        <v/>
      </c>
      <c r="N220" s="24" t="str">
        <f t="shared" si="23"/>
        <v/>
      </c>
      <c r="O220" s="22" t="str">
        <f t="shared" si="24"/>
        <v/>
      </c>
      <c r="P220" s="65"/>
      <c r="Q220" s="32"/>
    </row>
    <row r="221" spans="2:17" ht="19" customHeight="1" x14ac:dyDescent="0.3">
      <c r="B221" s="32"/>
      <c r="C221" s="44"/>
      <c r="D221" s="44"/>
      <c r="E221" s="45"/>
      <c r="F221" s="35"/>
      <c r="G221" s="36"/>
      <c r="H221" s="46"/>
      <c r="I221" s="47"/>
      <c r="J221" s="40"/>
      <c r="K221" s="22" t="str">
        <f t="shared" si="20"/>
        <v xml:space="preserve"> / </v>
      </c>
      <c r="L221" s="24">
        <f t="shared" si="21"/>
        <v>0</v>
      </c>
      <c r="M221" s="24" t="str">
        <f t="shared" si="22"/>
        <v/>
      </c>
      <c r="N221" s="24" t="str">
        <f t="shared" si="23"/>
        <v/>
      </c>
      <c r="O221" s="22" t="str">
        <f t="shared" si="24"/>
        <v/>
      </c>
      <c r="P221" s="65"/>
      <c r="Q221" s="32"/>
    </row>
    <row r="222" spans="2:17" ht="19" customHeight="1" x14ac:dyDescent="0.3">
      <c r="B222" s="32"/>
      <c r="C222" s="44"/>
      <c r="D222" s="44"/>
      <c r="E222" s="45"/>
      <c r="F222" s="35"/>
      <c r="G222" s="36"/>
      <c r="H222" s="46"/>
      <c r="I222" s="47"/>
      <c r="J222" s="40"/>
      <c r="K222" s="22" t="str">
        <f t="shared" si="20"/>
        <v xml:space="preserve"> / </v>
      </c>
      <c r="L222" s="24">
        <f t="shared" si="21"/>
        <v>0</v>
      </c>
      <c r="M222" s="24" t="str">
        <f t="shared" si="22"/>
        <v/>
      </c>
      <c r="N222" s="24" t="str">
        <f t="shared" si="23"/>
        <v/>
      </c>
      <c r="O222" s="22" t="str">
        <f t="shared" si="24"/>
        <v/>
      </c>
      <c r="P222" s="65"/>
      <c r="Q222" s="32"/>
    </row>
    <row r="223" spans="2:17" ht="19" customHeight="1" x14ac:dyDescent="0.3">
      <c r="B223" s="32"/>
      <c r="C223" s="44"/>
      <c r="D223" s="44"/>
      <c r="E223" s="45"/>
      <c r="F223" s="35"/>
      <c r="G223" s="36"/>
      <c r="H223" s="46"/>
      <c r="I223" s="47"/>
      <c r="J223" s="40"/>
      <c r="K223" s="22" t="str">
        <f t="shared" si="20"/>
        <v xml:space="preserve"> / </v>
      </c>
      <c r="L223" s="24">
        <f t="shared" si="21"/>
        <v>0</v>
      </c>
      <c r="M223" s="24" t="str">
        <f t="shared" si="22"/>
        <v/>
      </c>
      <c r="N223" s="24" t="str">
        <f t="shared" si="23"/>
        <v/>
      </c>
      <c r="O223" s="22" t="str">
        <f t="shared" si="24"/>
        <v/>
      </c>
      <c r="P223" s="65"/>
      <c r="Q223" s="32"/>
    </row>
    <row r="224" spans="2:17" ht="19" customHeight="1" x14ac:dyDescent="0.3">
      <c r="B224" s="32"/>
      <c r="C224" s="44"/>
      <c r="D224" s="44"/>
      <c r="E224" s="45"/>
      <c r="F224" s="35"/>
      <c r="G224" s="36"/>
      <c r="H224" s="46"/>
      <c r="I224" s="47"/>
      <c r="J224" s="40"/>
      <c r="K224" s="22" t="str">
        <f t="shared" si="20"/>
        <v xml:space="preserve"> / </v>
      </c>
      <c r="L224" s="24">
        <f t="shared" si="21"/>
        <v>0</v>
      </c>
      <c r="M224" s="24" t="str">
        <f t="shared" si="22"/>
        <v/>
      </c>
      <c r="N224" s="24" t="str">
        <f t="shared" si="23"/>
        <v/>
      </c>
      <c r="O224" s="22" t="str">
        <f t="shared" si="24"/>
        <v/>
      </c>
      <c r="P224" s="65"/>
      <c r="Q224" s="32"/>
    </row>
    <row r="225" spans="2:17" ht="19" customHeight="1" x14ac:dyDescent="0.3">
      <c r="B225" s="32"/>
      <c r="C225" s="44"/>
      <c r="D225" s="44"/>
      <c r="E225" s="45"/>
      <c r="F225" s="35"/>
      <c r="G225" s="36"/>
      <c r="H225" s="46"/>
      <c r="I225" s="47"/>
      <c r="J225" s="40"/>
      <c r="K225" s="22" t="str">
        <f t="shared" si="20"/>
        <v xml:space="preserve"> / </v>
      </c>
      <c r="L225" s="24">
        <f t="shared" si="21"/>
        <v>0</v>
      </c>
      <c r="M225" s="24" t="str">
        <f t="shared" si="22"/>
        <v/>
      </c>
      <c r="N225" s="24" t="str">
        <f t="shared" si="23"/>
        <v/>
      </c>
      <c r="O225" s="22" t="str">
        <f t="shared" si="24"/>
        <v/>
      </c>
      <c r="P225" s="65"/>
      <c r="Q225" s="32"/>
    </row>
    <row r="226" spans="2:17" ht="19" customHeight="1" x14ac:dyDescent="0.3">
      <c r="B226" s="32"/>
      <c r="C226" s="44"/>
      <c r="D226" s="44"/>
      <c r="E226" s="45"/>
      <c r="F226" s="35"/>
      <c r="G226" s="36"/>
      <c r="H226" s="46"/>
      <c r="I226" s="47"/>
      <c r="J226" s="40"/>
      <c r="K226" s="22" t="str">
        <f t="shared" si="20"/>
        <v xml:space="preserve"> / </v>
      </c>
      <c r="L226" s="24">
        <f t="shared" si="21"/>
        <v>0</v>
      </c>
      <c r="M226" s="24" t="str">
        <f t="shared" si="22"/>
        <v/>
      </c>
      <c r="N226" s="24" t="str">
        <f t="shared" si="23"/>
        <v/>
      </c>
      <c r="O226" s="22" t="str">
        <f t="shared" si="24"/>
        <v/>
      </c>
      <c r="P226" s="65"/>
      <c r="Q226" s="32"/>
    </row>
    <row r="227" spans="2:17" ht="19" customHeight="1" x14ac:dyDescent="0.3">
      <c r="B227" s="32"/>
      <c r="C227" s="44"/>
      <c r="D227" s="44"/>
      <c r="E227" s="45"/>
      <c r="F227" s="35"/>
      <c r="G227" s="36"/>
      <c r="H227" s="46"/>
      <c r="I227" s="47"/>
      <c r="J227" s="40"/>
      <c r="K227" s="22" t="str">
        <f t="shared" si="20"/>
        <v xml:space="preserve"> / </v>
      </c>
      <c r="L227" s="24">
        <f t="shared" si="21"/>
        <v>0</v>
      </c>
      <c r="M227" s="24" t="str">
        <f t="shared" si="22"/>
        <v/>
      </c>
      <c r="N227" s="24" t="str">
        <f t="shared" si="23"/>
        <v/>
      </c>
      <c r="O227" s="22" t="str">
        <f t="shared" si="24"/>
        <v/>
      </c>
      <c r="P227" s="65"/>
      <c r="Q227" s="32"/>
    </row>
    <row r="228" spans="2:17" ht="19" customHeight="1" x14ac:dyDescent="0.3">
      <c r="B228" s="32"/>
      <c r="C228" s="44"/>
      <c r="D228" s="44"/>
      <c r="E228" s="45"/>
      <c r="F228" s="35"/>
      <c r="G228" s="36"/>
      <c r="H228" s="46"/>
      <c r="I228" s="47"/>
      <c r="J228" s="40"/>
      <c r="K228" s="22" t="str">
        <f t="shared" si="20"/>
        <v xml:space="preserve"> / </v>
      </c>
      <c r="L228" s="24">
        <f t="shared" si="21"/>
        <v>0</v>
      </c>
      <c r="M228" s="24" t="str">
        <f t="shared" si="22"/>
        <v/>
      </c>
      <c r="N228" s="24" t="str">
        <f t="shared" si="23"/>
        <v/>
      </c>
      <c r="O228" s="22" t="str">
        <f t="shared" si="24"/>
        <v/>
      </c>
      <c r="P228" s="65"/>
      <c r="Q228" s="32"/>
    </row>
    <row r="229" spans="2:17" ht="19" customHeight="1" x14ac:dyDescent="0.3">
      <c r="B229" s="32"/>
      <c r="C229" s="44"/>
      <c r="D229" s="44"/>
      <c r="E229" s="45"/>
      <c r="F229" s="35"/>
      <c r="G229" s="36"/>
      <c r="H229" s="46"/>
      <c r="I229" s="47"/>
      <c r="J229" s="40"/>
      <c r="K229" s="22" t="str">
        <f t="shared" si="20"/>
        <v xml:space="preserve"> / </v>
      </c>
      <c r="L229" s="24">
        <f t="shared" si="21"/>
        <v>0</v>
      </c>
      <c r="M229" s="24" t="str">
        <f t="shared" si="22"/>
        <v/>
      </c>
      <c r="N229" s="24" t="str">
        <f t="shared" si="23"/>
        <v/>
      </c>
      <c r="O229" s="22" t="str">
        <f t="shared" si="24"/>
        <v/>
      </c>
      <c r="P229" s="65"/>
      <c r="Q229" s="32"/>
    </row>
    <row r="230" spans="2:17" ht="19" customHeight="1" x14ac:dyDescent="0.3">
      <c r="B230" s="32"/>
      <c r="C230" s="44"/>
      <c r="D230" s="44"/>
      <c r="E230" s="45"/>
      <c r="F230" s="35"/>
      <c r="G230" s="36"/>
      <c r="H230" s="46"/>
      <c r="I230" s="47"/>
      <c r="J230" s="40"/>
      <c r="K230" s="22" t="str">
        <f t="shared" si="20"/>
        <v xml:space="preserve"> / </v>
      </c>
      <c r="L230" s="24">
        <f t="shared" si="21"/>
        <v>0</v>
      </c>
      <c r="M230" s="24" t="str">
        <f t="shared" si="22"/>
        <v/>
      </c>
      <c r="N230" s="24" t="str">
        <f t="shared" si="23"/>
        <v/>
      </c>
      <c r="O230" s="22" t="str">
        <f t="shared" si="24"/>
        <v/>
      </c>
      <c r="P230" s="65"/>
      <c r="Q230" s="32"/>
    </row>
    <row r="231" spans="2:17" ht="19" customHeight="1" x14ac:dyDescent="0.3">
      <c r="B231" s="32"/>
      <c r="C231" s="44"/>
      <c r="D231" s="44"/>
      <c r="E231" s="45"/>
      <c r="F231" s="35"/>
      <c r="G231" s="36"/>
      <c r="H231" s="46"/>
      <c r="I231" s="47"/>
      <c r="J231" s="40"/>
      <c r="K231" s="22" t="str">
        <f t="shared" si="20"/>
        <v xml:space="preserve"> / </v>
      </c>
      <c r="L231" s="24">
        <f t="shared" si="21"/>
        <v>0</v>
      </c>
      <c r="M231" s="24" t="str">
        <f t="shared" si="22"/>
        <v/>
      </c>
      <c r="N231" s="24" t="str">
        <f t="shared" si="23"/>
        <v/>
      </c>
      <c r="O231" s="22" t="str">
        <f t="shared" si="24"/>
        <v/>
      </c>
      <c r="P231" s="65"/>
      <c r="Q231" s="32"/>
    </row>
    <row r="232" spans="2:17" ht="19" customHeight="1" x14ac:dyDescent="0.3">
      <c r="B232" s="32"/>
      <c r="C232" s="44"/>
      <c r="D232" s="44"/>
      <c r="E232" s="45"/>
      <c r="F232" s="35"/>
      <c r="G232" s="36"/>
      <c r="H232" s="46"/>
      <c r="I232" s="47"/>
      <c r="J232" s="40"/>
      <c r="K232" s="22" t="str">
        <f t="shared" si="20"/>
        <v xml:space="preserve"> / </v>
      </c>
      <c r="L232" s="24">
        <f t="shared" si="21"/>
        <v>0</v>
      </c>
      <c r="M232" s="24" t="str">
        <f t="shared" si="22"/>
        <v/>
      </c>
      <c r="N232" s="24" t="str">
        <f t="shared" si="23"/>
        <v/>
      </c>
      <c r="O232" s="22" t="str">
        <f t="shared" si="24"/>
        <v/>
      </c>
      <c r="P232" s="65"/>
      <c r="Q232" s="32"/>
    </row>
    <row r="233" spans="2:17" ht="19" customHeight="1" x14ac:dyDescent="0.3">
      <c r="B233" s="32"/>
      <c r="C233" s="44"/>
      <c r="D233" s="44"/>
      <c r="E233" s="45"/>
      <c r="F233" s="35"/>
      <c r="G233" s="36"/>
      <c r="H233" s="46"/>
      <c r="I233" s="47"/>
      <c r="J233" s="40"/>
      <c r="K233" s="22" t="str">
        <f t="shared" si="20"/>
        <v xml:space="preserve"> / </v>
      </c>
      <c r="L233" s="24">
        <f t="shared" si="21"/>
        <v>0</v>
      </c>
      <c r="M233" s="24" t="str">
        <f t="shared" si="22"/>
        <v/>
      </c>
      <c r="N233" s="24" t="str">
        <f t="shared" si="23"/>
        <v/>
      </c>
      <c r="O233" s="22" t="str">
        <f t="shared" si="24"/>
        <v/>
      </c>
      <c r="P233" s="65"/>
      <c r="Q233" s="32"/>
    </row>
    <row r="234" spans="2:17" ht="19" customHeight="1" x14ac:dyDescent="0.3">
      <c r="B234" s="32"/>
      <c r="C234" s="44"/>
      <c r="D234" s="44"/>
      <c r="E234" s="45"/>
      <c r="F234" s="35"/>
      <c r="G234" s="36"/>
      <c r="H234" s="46"/>
      <c r="I234" s="47"/>
      <c r="J234" s="40"/>
      <c r="K234" s="22" t="str">
        <f t="shared" si="20"/>
        <v xml:space="preserve"> / </v>
      </c>
      <c r="L234" s="24">
        <f t="shared" si="21"/>
        <v>0</v>
      </c>
      <c r="M234" s="24" t="str">
        <f t="shared" si="22"/>
        <v/>
      </c>
      <c r="N234" s="24" t="str">
        <f t="shared" si="23"/>
        <v/>
      </c>
      <c r="O234" s="22" t="str">
        <f t="shared" si="24"/>
        <v/>
      </c>
      <c r="P234" s="65"/>
      <c r="Q234" s="32"/>
    </row>
    <row r="235" spans="2:17" ht="19" customHeight="1" x14ac:dyDescent="0.3">
      <c r="B235" s="32"/>
      <c r="C235" s="44"/>
      <c r="D235" s="44"/>
      <c r="E235" s="45"/>
      <c r="F235" s="35"/>
      <c r="G235" s="36"/>
      <c r="H235" s="46"/>
      <c r="I235" s="47"/>
      <c r="J235" s="40"/>
      <c r="K235" s="22" t="str">
        <f t="shared" si="20"/>
        <v xml:space="preserve"> / </v>
      </c>
      <c r="L235" s="24">
        <f t="shared" si="21"/>
        <v>0</v>
      </c>
      <c r="M235" s="24" t="str">
        <f t="shared" si="22"/>
        <v/>
      </c>
      <c r="N235" s="24" t="str">
        <f t="shared" si="23"/>
        <v/>
      </c>
      <c r="O235" s="22" t="str">
        <f t="shared" si="24"/>
        <v/>
      </c>
      <c r="P235" s="65"/>
      <c r="Q235" s="32"/>
    </row>
    <row r="236" spans="2:17" ht="19" customHeight="1" x14ac:dyDescent="0.3">
      <c r="B236" s="32"/>
      <c r="C236" s="44"/>
      <c r="D236" s="44"/>
      <c r="E236" s="45"/>
      <c r="F236" s="35"/>
      <c r="G236" s="36"/>
      <c r="H236" s="46"/>
      <c r="I236" s="47"/>
      <c r="J236" s="40"/>
      <c r="K236" s="22" t="str">
        <f t="shared" si="20"/>
        <v xml:space="preserve"> / </v>
      </c>
      <c r="L236" s="24">
        <f t="shared" si="21"/>
        <v>0</v>
      </c>
      <c r="M236" s="24" t="str">
        <f t="shared" si="22"/>
        <v/>
      </c>
      <c r="N236" s="24" t="str">
        <f t="shared" si="23"/>
        <v/>
      </c>
      <c r="O236" s="22" t="str">
        <f t="shared" si="24"/>
        <v/>
      </c>
      <c r="P236" s="65"/>
      <c r="Q236" s="32"/>
    </row>
    <row r="237" spans="2:17" ht="19" customHeight="1" x14ac:dyDescent="0.3">
      <c r="B237" s="32"/>
      <c r="C237" s="44"/>
      <c r="D237" s="44"/>
      <c r="E237" s="45"/>
      <c r="F237" s="35"/>
      <c r="G237" s="36"/>
      <c r="H237" s="46"/>
      <c r="I237" s="47"/>
      <c r="J237" s="40"/>
      <c r="K237" s="22" t="str">
        <f t="shared" si="20"/>
        <v xml:space="preserve"> / </v>
      </c>
      <c r="L237" s="24">
        <f t="shared" si="21"/>
        <v>0</v>
      </c>
      <c r="M237" s="24" t="str">
        <f t="shared" si="22"/>
        <v/>
      </c>
      <c r="N237" s="24" t="str">
        <f t="shared" si="23"/>
        <v/>
      </c>
      <c r="O237" s="22" t="str">
        <f t="shared" si="24"/>
        <v/>
      </c>
      <c r="P237" s="65"/>
      <c r="Q237" s="32"/>
    </row>
    <row r="238" spans="2:17" ht="19" customHeight="1" x14ac:dyDescent="0.3">
      <c r="B238" s="32"/>
      <c r="C238" s="44"/>
      <c r="D238" s="44"/>
      <c r="E238" s="45"/>
      <c r="F238" s="35"/>
      <c r="G238" s="36"/>
      <c r="H238" s="46"/>
      <c r="I238" s="47"/>
      <c r="J238" s="40"/>
      <c r="K238" s="22" t="str">
        <f t="shared" si="20"/>
        <v xml:space="preserve"> / </v>
      </c>
      <c r="L238" s="24">
        <f t="shared" si="21"/>
        <v>0</v>
      </c>
      <c r="M238" s="24" t="str">
        <f t="shared" si="22"/>
        <v/>
      </c>
      <c r="N238" s="24" t="str">
        <f t="shared" si="23"/>
        <v/>
      </c>
      <c r="O238" s="22" t="str">
        <f t="shared" si="24"/>
        <v/>
      </c>
      <c r="P238" s="65"/>
      <c r="Q238" s="32"/>
    </row>
    <row r="239" spans="2:17" ht="19" customHeight="1" x14ac:dyDescent="0.3">
      <c r="B239" s="32"/>
      <c r="C239" s="44"/>
      <c r="D239" s="44"/>
      <c r="E239" s="45"/>
      <c r="F239" s="35"/>
      <c r="G239" s="36"/>
      <c r="H239" s="46"/>
      <c r="I239" s="47"/>
      <c r="J239" s="40"/>
      <c r="K239" s="22" t="str">
        <f t="shared" si="20"/>
        <v xml:space="preserve"> / </v>
      </c>
      <c r="L239" s="24">
        <f t="shared" si="21"/>
        <v>0</v>
      </c>
      <c r="M239" s="24" t="str">
        <f t="shared" si="22"/>
        <v/>
      </c>
      <c r="N239" s="24" t="str">
        <f t="shared" si="23"/>
        <v/>
      </c>
      <c r="O239" s="22" t="str">
        <f t="shared" si="24"/>
        <v/>
      </c>
      <c r="P239" s="65"/>
      <c r="Q239" s="32"/>
    </row>
    <row r="240" spans="2:17" ht="19" customHeight="1" x14ac:dyDescent="0.3">
      <c r="B240" s="32"/>
      <c r="C240" s="44"/>
      <c r="D240" s="44"/>
      <c r="E240" s="45"/>
      <c r="F240" s="35"/>
      <c r="G240" s="36"/>
      <c r="H240" s="46"/>
      <c r="I240" s="47"/>
      <c r="J240" s="40"/>
      <c r="K240" s="22" t="str">
        <f t="shared" si="20"/>
        <v xml:space="preserve"> / </v>
      </c>
      <c r="L240" s="24">
        <f t="shared" si="21"/>
        <v>0</v>
      </c>
      <c r="M240" s="24" t="str">
        <f t="shared" si="22"/>
        <v/>
      </c>
      <c r="N240" s="24" t="str">
        <f t="shared" si="23"/>
        <v/>
      </c>
      <c r="O240" s="22" t="str">
        <f t="shared" si="24"/>
        <v/>
      </c>
      <c r="P240" s="65"/>
      <c r="Q240" s="32"/>
    </row>
    <row r="241" spans="2:17" ht="19" customHeight="1" x14ac:dyDescent="0.3">
      <c r="B241" s="32"/>
      <c r="C241" s="44"/>
      <c r="D241" s="44"/>
      <c r="E241" s="45"/>
      <c r="F241" s="35"/>
      <c r="G241" s="36"/>
      <c r="H241" s="46"/>
      <c r="I241" s="47"/>
      <c r="J241" s="40"/>
      <c r="K241" s="22" t="str">
        <f t="shared" si="20"/>
        <v xml:space="preserve"> / </v>
      </c>
      <c r="L241" s="24">
        <f t="shared" si="21"/>
        <v>0</v>
      </c>
      <c r="M241" s="24" t="str">
        <f t="shared" si="22"/>
        <v/>
      </c>
      <c r="N241" s="24" t="str">
        <f t="shared" si="23"/>
        <v/>
      </c>
      <c r="O241" s="22" t="str">
        <f t="shared" si="24"/>
        <v/>
      </c>
      <c r="P241" s="65"/>
      <c r="Q241" s="32"/>
    </row>
    <row r="242" spans="2:17" ht="19" customHeight="1" x14ac:dyDescent="0.3">
      <c r="B242" s="32"/>
      <c r="C242" s="44"/>
      <c r="D242" s="44"/>
      <c r="E242" s="45"/>
      <c r="F242" s="35"/>
      <c r="G242" s="36"/>
      <c r="H242" s="46"/>
      <c r="I242" s="47"/>
      <c r="J242" s="40"/>
      <c r="K242" s="22" t="str">
        <f t="shared" si="20"/>
        <v xml:space="preserve"> / </v>
      </c>
      <c r="L242" s="24">
        <f t="shared" si="21"/>
        <v>0</v>
      </c>
      <c r="M242" s="24" t="str">
        <f t="shared" si="22"/>
        <v/>
      </c>
      <c r="N242" s="24" t="str">
        <f t="shared" si="23"/>
        <v/>
      </c>
      <c r="O242" s="22" t="str">
        <f t="shared" si="24"/>
        <v/>
      </c>
      <c r="P242" s="65"/>
      <c r="Q242" s="32"/>
    </row>
    <row r="243" spans="2:17" ht="19" customHeight="1" x14ac:dyDescent="0.3">
      <c r="B243" s="32"/>
      <c r="C243" s="44"/>
      <c r="D243" s="44"/>
      <c r="E243" s="45"/>
      <c r="F243" s="35"/>
      <c r="G243" s="36"/>
      <c r="H243" s="46"/>
      <c r="I243" s="47"/>
      <c r="J243" s="40"/>
      <c r="K243" s="22" t="str">
        <f t="shared" si="20"/>
        <v xml:space="preserve"> / </v>
      </c>
      <c r="L243" s="24">
        <f t="shared" si="21"/>
        <v>0</v>
      </c>
      <c r="M243" s="24" t="str">
        <f t="shared" si="22"/>
        <v/>
      </c>
      <c r="N243" s="24" t="str">
        <f t="shared" si="23"/>
        <v/>
      </c>
      <c r="O243" s="22" t="str">
        <f t="shared" si="24"/>
        <v/>
      </c>
      <c r="P243" s="65"/>
      <c r="Q243" s="32"/>
    </row>
    <row r="244" spans="2:17" ht="19" customHeight="1" x14ac:dyDescent="0.3">
      <c r="B244" s="32"/>
      <c r="C244" s="44"/>
      <c r="D244" s="44"/>
      <c r="E244" s="45"/>
      <c r="F244" s="35"/>
      <c r="G244" s="36"/>
      <c r="H244" s="46"/>
      <c r="I244" s="47"/>
      <c r="J244" s="40"/>
      <c r="K244" s="22" t="str">
        <f t="shared" si="20"/>
        <v xml:space="preserve"> / </v>
      </c>
      <c r="L244" s="24">
        <f t="shared" si="21"/>
        <v>0</v>
      </c>
      <c r="M244" s="24" t="str">
        <f t="shared" si="22"/>
        <v/>
      </c>
      <c r="N244" s="24" t="str">
        <f t="shared" si="23"/>
        <v/>
      </c>
      <c r="O244" s="22" t="str">
        <f t="shared" si="24"/>
        <v/>
      </c>
      <c r="P244" s="65"/>
      <c r="Q244" s="32"/>
    </row>
    <row r="245" spans="2:17" ht="19" customHeight="1" x14ac:dyDescent="0.3">
      <c r="B245" s="32"/>
      <c r="C245" s="44"/>
      <c r="D245" s="44"/>
      <c r="E245" s="45"/>
      <c r="F245" s="35"/>
      <c r="G245" s="36"/>
      <c r="H245" s="46"/>
      <c r="I245" s="47"/>
      <c r="J245" s="40"/>
      <c r="K245" s="22" t="str">
        <f t="shared" si="20"/>
        <v xml:space="preserve"> / </v>
      </c>
      <c r="L245" s="24">
        <f t="shared" si="21"/>
        <v>0</v>
      </c>
      <c r="M245" s="24" t="str">
        <f t="shared" si="22"/>
        <v/>
      </c>
      <c r="N245" s="24" t="str">
        <f t="shared" si="23"/>
        <v/>
      </c>
      <c r="O245" s="22" t="str">
        <f t="shared" si="24"/>
        <v/>
      </c>
      <c r="P245" s="65"/>
      <c r="Q245" s="32"/>
    </row>
    <row r="246" spans="2:17" ht="19" customHeight="1" x14ac:dyDescent="0.3">
      <c r="B246" s="32"/>
      <c r="C246" s="44"/>
      <c r="D246" s="44"/>
      <c r="E246" s="45"/>
      <c r="F246" s="35"/>
      <c r="G246" s="36"/>
      <c r="H246" s="46"/>
      <c r="I246" s="47"/>
      <c r="J246" s="40"/>
      <c r="K246" s="22" t="str">
        <f t="shared" si="20"/>
        <v xml:space="preserve"> / </v>
      </c>
      <c r="L246" s="24">
        <f t="shared" si="21"/>
        <v>0</v>
      </c>
      <c r="M246" s="24" t="str">
        <f t="shared" si="22"/>
        <v/>
      </c>
      <c r="N246" s="24" t="str">
        <f t="shared" si="23"/>
        <v/>
      </c>
      <c r="O246" s="22" t="str">
        <f t="shared" si="24"/>
        <v/>
      </c>
      <c r="P246" s="65"/>
      <c r="Q246" s="32"/>
    </row>
    <row r="247" spans="2:17" ht="19" customHeight="1" x14ac:dyDescent="0.3">
      <c r="B247" s="32"/>
      <c r="C247" s="44"/>
      <c r="D247" s="44"/>
      <c r="E247" s="45"/>
      <c r="F247" s="35"/>
      <c r="G247" s="36"/>
      <c r="H247" s="46"/>
      <c r="I247" s="47"/>
      <c r="J247" s="40"/>
      <c r="K247" s="22" t="str">
        <f t="shared" si="20"/>
        <v xml:space="preserve"> / </v>
      </c>
      <c r="L247" s="24">
        <f t="shared" si="21"/>
        <v>0</v>
      </c>
      <c r="M247" s="24" t="str">
        <f t="shared" si="22"/>
        <v/>
      </c>
      <c r="N247" s="24" t="str">
        <f t="shared" si="23"/>
        <v/>
      </c>
      <c r="O247" s="22" t="str">
        <f t="shared" si="24"/>
        <v/>
      </c>
      <c r="P247" s="65"/>
      <c r="Q247" s="32"/>
    </row>
    <row r="248" spans="2:17" ht="19" customHeight="1" x14ac:dyDescent="0.3">
      <c r="B248" s="32"/>
      <c r="C248" s="44"/>
      <c r="D248" s="44"/>
      <c r="E248" s="45"/>
      <c r="F248" s="35"/>
      <c r="G248" s="36"/>
      <c r="H248" s="46"/>
      <c r="I248" s="47"/>
      <c r="J248" s="40"/>
      <c r="K248" s="22" t="str">
        <f t="shared" si="20"/>
        <v xml:space="preserve"> / </v>
      </c>
      <c r="L248" s="24">
        <f t="shared" si="21"/>
        <v>0</v>
      </c>
      <c r="M248" s="24" t="str">
        <f t="shared" si="22"/>
        <v/>
      </c>
      <c r="N248" s="24" t="str">
        <f t="shared" si="23"/>
        <v/>
      </c>
      <c r="O248" s="22" t="str">
        <f t="shared" si="24"/>
        <v/>
      </c>
      <c r="P248" s="65"/>
      <c r="Q248" s="32"/>
    </row>
    <row r="249" spans="2:17" ht="19" customHeight="1" x14ac:dyDescent="0.3">
      <c r="B249" s="32"/>
      <c r="C249" s="44"/>
      <c r="D249" s="44"/>
      <c r="E249" s="45"/>
      <c r="F249" s="35"/>
      <c r="G249" s="36"/>
      <c r="H249" s="46"/>
      <c r="I249" s="47"/>
      <c r="J249" s="40"/>
      <c r="K249" s="22" t="str">
        <f t="shared" si="20"/>
        <v xml:space="preserve"> / </v>
      </c>
      <c r="L249" s="24">
        <f t="shared" si="21"/>
        <v>0</v>
      </c>
      <c r="M249" s="24" t="str">
        <f t="shared" si="22"/>
        <v/>
      </c>
      <c r="N249" s="24" t="str">
        <f t="shared" si="23"/>
        <v/>
      </c>
      <c r="O249" s="22" t="str">
        <f t="shared" si="24"/>
        <v/>
      </c>
      <c r="P249" s="65"/>
      <c r="Q249" s="32"/>
    </row>
    <row r="250" spans="2:17" ht="19" customHeight="1" x14ac:dyDescent="0.3">
      <c r="B250" s="32"/>
      <c r="C250" s="44"/>
      <c r="D250" s="44"/>
      <c r="E250" s="45"/>
      <c r="F250" s="35"/>
      <c r="G250" s="36"/>
      <c r="H250" s="46"/>
      <c r="I250" s="47"/>
      <c r="J250" s="40"/>
      <c r="K250" s="22" t="str">
        <f t="shared" si="20"/>
        <v xml:space="preserve"> / </v>
      </c>
      <c r="L250" s="24">
        <f t="shared" si="21"/>
        <v>0</v>
      </c>
      <c r="M250" s="24" t="str">
        <f t="shared" si="22"/>
        <v/>
      </c>
      <c r="N250" s="24" t="str">
        <f t="shared" si="23"/>
        <v/>
      </c>
      <c r="O250" s="22" t="str">
        <f t="shared" si="24"/>
        <v/>
      </c>
      <c r="P250" s="65"/>
      <c r="Q250" s="32"/>
    </row>
    <row r="251" spans="2:17" ht="19" customHeight="1" x14ac:dyDescent="0.3">
      <c r="B251" s="32"/>
      <c r="C251" s="44"/>
      <c r="D251" s="44"/>
      <c r="E251" s="45"/>
      <c r="F251" s="35"/>
      <c r="G251" s="36"/>
      <c r="H251" s="46"/>
      <c r="I251" s="47"/>
      <c r="J251" s="40"/>
      <c r="K251" s="22" t="str">
        <f t="shared" si="20"/>
        <v xml:space="preserve"> / </v>
      </c>
      <c r="L251" s="24">
        <f t="shared" si="21"/>
        <v>0</v>
      </c>
      <c r="M251" s="24" t="str">
        <f t="shared" si="22"/>
        <v/>
      </c>
      <c r="N251" s="24" t="str">
        <f t="shared" si="23"/>
        <v/>
      </c>
      <c r="O251" s="22" t="str">
        <f t="shared" si="24"/>
        <v/>
      </c>
      <c r="P251" s="65"/>
      <c r="Q251" s="32"/>
    </row>
    <row r="252" spans="2:17" ht="19" customHeight="1" x14ac:dyDescent="0.3">
      <c r="B252" s="32"/>
      <c r="C252" s="44"/>
      <c r="D252" s="44"/>
      <c r="E252" s="45"/>
      <c r="F252" s="35"/>
      <c r="G252" s="36"/>
      <c r="H252" s="46"/>
      <c r="I252" s="47"/>
      <c r="J252" s="40"/>
      <c r="K252" s="22" t="str">
        <f t="shared" ref="K252:K253" si="25">_xlfn.CONCAT(D252," / ",G252)</f>
        <v xml:space="preserve"> / </v>
      </c>
      <c r="L252" s="24">
        <f t="shared" si="21"/>
        <v>0</v>
      </c>
      <c r="M252" s="24" t="str">
        <f t="shared" ref="M252:M253" si="26">IF(F252="","",MONTH(F252))</f>
        <v/>
      </c>
      <c r="N252" s="24" t="str">
        <f t="shared" ref="N252:N253" si="27">IF(F252="","",YEAR(F252))</f>
        <v/>
      </c>
      <c r="O252" s="22" t="str">
        <f t="shared" ref="O252:O253" si="28">IF(F252="","",DATE(N252,M252,1))</f>
        <v/>
      </c>
      <c r="P252" s="65"/>
      <c r="Q252" s="32"/>
    </row>
    <row r="253" spans="2:17" ht="19" customHeight="1" x14ac:dyDescent="0.3">
      <c r="B253" s="32"/>
      <c r="C253" s="44"/>
      <c r="D253" s="44"/>
      <c r="E253" s="45"/>
      <c r="F253" s="35"/>
      <c r="G253" s="36"/>
      <c r="H253" s="46"/>
      <c r="I253" s="47"/>
      <c r="J253" s="40"/>
      <c r="K253" s="22" t="str">
        <f t="shared" si="25"/>
        <v xml:space="preserve"> / </v>
      </c>
      <c r="L253" s="24">
        <f t="shared" si="21"/>
        <v>0</v>
      </c>
      <c r="M253" s="24" t="str">
        <f t="shared" si="26"/>
        <v/>
      </c>
      <c r="N253" s="24" t="str">
        <f t="shared" si="27"/>
        <v/>
      </c>
      <c r="O253" s="22" t="str">
        <f t="shared" si="28"/>
        <v/>
      </c>
      <c r="P253" s="65"/>
      <c r="Q253" s="32"/>
    </row>
  </sheetData>
  <sheetProtection algorithmName="SHA-512" hashValue="7pNR0fAcWdq6HGcRr/dsoKxjQA4mFrvSZh+pRIooEEKpHenrO4mRD19c2YusJsDFIzpBPrz/Pa0iAICsNg8L0A==" saltValue="Ykk7JjVfyziQnBhNPkKI+A==" spinCount="100000" sheet="1" selectLockedCells="1"/>
  <autoFilter ref="B3:Q27" xr:uid="{E5C36259-C866-460B-89AE-10AF9F3774E3}"/>
  <mergeCells count="1">
    <mergeCell ref="B1:F1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B9ACB3F-C63D-7843-87F4-FE7F12715D6C}">
          <x14:formula1>
            <xm:f>_lookups!$B$3:$B$5</xm:f>
          </x14:formula1>
          <xm:sqref>D4:D253</xm:sqref>
        </x14:dataValidation>
        <x14:dataValidation type="list" allowBlank="1" showInputMessage="1" showErrorMessage="1" xr:uid="{4E6FF4FA-324C-D345-A392-A61A55C794E7}">
          <x14:formula1>
            <xm:f>_lookups!$J$2:$J$6</xm:f>
          </x14:formula1>
          <xm:sqref>G4:G253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025F0-4251-134A-986A-68579E2E0D54}">
  <sheetPr codeName="Sheet9">
    <tabColor theme="9" tint="0.79998168889431442"/>
  </sheetPr>
  <dimension ref="B1:N1048576"/>
  <sheetViews>
    <sheetView zoomScale="94" zoomScaleNormal="94" workbookViewId="0">
      <pane ySplit="3" topLeftCell="A4" activePane="bottomLeft" state="frozen"/>
      <selection pane="bottomLeft" activeCell="H4" sqref="H4"/>
    </sheetView>
  </sheetViews>
  <sheetFormatPr defaultColWidth="10.83203125" defaultRowHeight="19" customHeight="1" x14ac:dyDescent="0.3"/>
  <cols>
    <col min="1" max="1" width="10.83203125" style="11"/>
    <col min="2" max="2" width="22.5" style="11" customWidth="1"/>
    <col min="3" max="3" width="24.5" style="11" customWidth="1"/>
    <col min="4" max="5" width="14.33203125" style="11" customWidth="1"/>
    <col min="6" max="6" width="22.83203125" style="11" customWidth="1"/>
    <col min="7" max="7" width="19.6640625" style="11" customWidth="1"/>
    <col min="8" max="11" width="16.5" style="11" customWidth="1"/>
    <col min="12" max="12" width="42.5" style="11" customWidth="1"/>
    <col min="13" max="13" width="10.83203125" style="11"/>
    <col min="14" max="14" width="14.33203125" style="11" customWidth="1"/>
    <col min="15" max="16384" width="10.83203125" style="11"/>
  </cols>
  <sheetData>
    <row r="1" spans="2:14" ht="51" customHeight="1" x14ac:dyDescent="0.3">
      <c r="B1" s="84" t="str">
        <f>_xlfn.CONCAT("Enter air travel that occurred between ",TEXT(Start!E7,"MM/DD/YY")," and ",TEXT(Start!E8,"MM/DD/YY"))</f>
        <v>Enter air travel that occurred between 01/01/23 and 10/31/23</v>
      </c>
      <c r="C1" s="84"/>
      <c r="D1" s="84"/>
      <c r="E1" s="84"/>
      <c r="F1" s="84"/>
      <c r="G1" s="84"/>
      <c r="H1" s="10"/>
      <c r="I1" s="10"/>
      <c r="J1" s="10"/>
      <c r="K1" s="10"/>
    </row>
    <row r="2" spans="2:14" ht="36" customHeight="1" x14ac:dyDescent="0.3">
      <c r="B2" s="85" t="s">
        <v>47077</v>
      </c>
      <c r="C2" s="85"/>
      <c r="D2" s="85"/>
      <c r="E2" s="85"/>
      <c r="F2" s="85"/>
      <c r="G2" s="85"/>
      <c r="H2" s="12"/>
      <c r="I2" s="12"/>
      <c r="J2" s="12"/>
      <c r="K2" s="12"/>
    </row>
    <row r="3" spans="2:14" s="16" customFormat="1" ht="41.25" customHeight="1" x14ac:dyDescent="0.3">
      <c r="B3" s="13" t="s">
        <v>0</v>
      </c>
      <c r="C3" s="13" t="s">
        <v>1</v>
      </c>
      <c r="D3" s="14" t="s">
        <v>47023</v>
      </c>
      <c r="E3" s="14" t="s">
        <v>47080</v>
      </c>
      <c r="F3" s="13" t="s">
        <v>5</v>
      </c>
      <c r="G3" s="13" t="s">
        <v>47040</v>
      </c>
      <c r="H3" s="13" t="s">
        <v>47041</v>
      </c>
      <c r="I3" s="13" t="s">
        <v>47024</v>
      </c>
      <c r="J3" s="13" t="str">
        <f>_xlfn.CONCAT("Passenger-", Start!C10)</f>
        <v>Passenger-mi</v>
      </c>
      <c r="K3" s="15" t="s">
        <v>6</v>
      </c>
      <c r="L3" s="13" t="s">
        <v>7</v>
      </c>
    </row>
    <row r="4" spans="2:14" ht="19" customHeight="1" x14ac:dyDescent="0.3">
      <c r="B4" s="33"/>
      <c r="C4" s="33"/>
      <c r="D4" s="70"/>
      <c r="E4" s="71"/>
      <c r="F4" s="36"/>
      <c r="G4" s="37"/>
      <c r="H4" s="54"/>
      <c r="I4" s="55"/>
      <c r="J4" s="17" t="str">
        <f>_air_calcs!P4</f>
        <v/>
      </c>
      <c r="K4" s="48"/>
      <c r="L4" s="49"/>
      <c r="N4" s="75"/>
    </row>
    <row r="5" spans="2:14" ht="19" customHeight="1" x14ac:dyDescent="0.3">
      <c r="B5" s="33"/>
      <c r="C5" s="33"/>
      <c r="D5" s="70"/>
      <c r="E5" s="71"/>
      <c r="F5" s="36"/>
      <c r="G5" s="37"/>
      <c r="H5" s="54"/>
      <c r="I5" s="55"/>
      <c r="J5" s="17" t="str">
        <f>_air_calcs!P5</f>
        <v/>
      </c>
      <c r="K5" s="50"/>
      <c r="L5" s="32"/>
    </row>
    <row r="6" spans="2:14" ht="19" customHeight="1" x14ac:dyDescent="0.3">
      <c r="B6" s="33"/>
      <c r="C6" s="33"/>
      <c r="D6" s="70"/>
      <c r="E6" s="71"/>
      <c r="F6" s="36"/>
      <c r="G6" s="37"/>
      <c r="H6" s="54"/>
      <c r="I6" s="55"/>
      <c r="J6" s="17" t="str">
        <f>_air_calcs!P6</f>
        <v/>
      </c>
      <c r="K6" s="50"/>
      <c r="L6" s="32"/>
    </row>
    <row r="7" spans="2:14" ht="19" customHeight="1" x14ac:dyDescent="0.3">
      <c r="B7" s="33"/>
      <c r="C7" s="33"/>
      <c r="D7" s="70"/>
      <c r="E7" s="71"/>
      <c r="F7" s="36"/>
      <c r="G7" s="37"/>
      <c r="H7" s="54"/>
      <c r="I7" s="55"/>
      <c r="J7" s="17" t="str">
        <f>_air_calcs!P7</f>
        <v/>
      </c>
      <c r="K7" s="50"/>
      <c r="L7" s="32"/>
    </row>
    <row r="8" spans="2:14" ht="19" customHeight="1" x14ac:dyDescent="0.3">
      <c r="B8" s="33"/>
      <c r="C8" s="33"/>
      <c r="D8" s="70"/>
      <c r="E8" s="71"/>
      <c r="F8" s="36"/>
      <c r="G8" s="37"/>
      <c r="H8" s="54"/>
      <c r="I8" s="55"/>
      <c r="J8" s="17" t="str">
        <f>_air_calcs!P8</f>
        <v/>
      </c>
      <c r="K8" s="51"/>
      <c r="L8" s="32"/>
    </row>
    <row r="9" spans="2:14" ht="19" customHeight="1" x14ac:dyDescent="0.3">
      <c r="B9" s="33"/>
      <c r="C9" s="33"/>
      <c r="D9" s="70"/>
      <c r="E9" s="71"/>
      <c r="F9" s="36"/>
      <c r="G9" s="37"/>
      <c r="H9" s="54"/>
      <c r="I9" s="55"/>
      <c r="J9" s="17" t="str">
        <f>_air_calcs!P9</f>
        <v/>
      </c>
      <c r="K9" s="51"/>
      <c r="L9" s="32"/>
    </row>
    <row r="10" spans="2:14" ht="19" customHeight="1" x14ac:dyDescent="0.3">
      <c r="B10" s="33"/>
      <c r="C10" s="33"/>
      <c r="D10" s="70"/>
      <c r="E10" s="71"/>
      <c r="F10" s="36"/>
      <c r="G10" s="37"/>
      <c r="H10" s="54"/>
      <c r="I10" s="55"/>
      <c r="J10" s="17" t="str">
        <f>_air_calcs!P10</f>
        <v/>
      </c>
      <c r="K10" s="51"/>
      <c r="L10" s="32"/>
    </row>
    <row r="11" spans="2:14" ht="19" customHeight="1" x14ac:dyDescent="0.3">
      <c r="B11" s="33"/>
      <c r="C11" s="33"/>
      <c r="D11" s="70"/>
      <c r="E11" s="71"/>
      <c r="F11" s="36"/>
      <c r="G11" s="37"/>
      <c r="H11" s="54"/>
      <c r="I11" s="55"/>
      <c r="J11" s="17" t="str">
        <f>_air_calcs!P11</f>
        <v/>
      </c>
      <c r="K11" s="51"/>
      <c r="L11" s="32"/>
    </row>
    <row r="12" spans="2:14" ht="19" customHeight="1" x14ac:dyDescent="0.3">
      <c r="B12" s="33"/>
      <c r="C12" s="33"/>
      <c r="D12" s="70"/>
      <c r="E12" s="71"/>
      <c r="F12" s="36"/>
      <c r="G12" s="37"/>
      <c r="H12" s="54"/>
      <c r="I12" s="55"/>
      <c r="J12" s="17" t="str">
        <f>_air_calcs!P12</f>
        <v/>
      </c>
      <c r="K12" s="51"/>
      <c r="L12" s="32"/>
    </row>
    <row r="13" spans="2:14" ht="19" customHeight="1" x14ac:dyDescent="0.3">
      <c r="B13" s="33"/>
      <c r="C13" s="33"/>
      <c r="D13" s="70"/>
      <c r="E13" s="71"/>
      <c r="F13" s="36"/>
      <c r="G13" s="37"/>
      <c r="H13" s="54"/>
      <c r="I13" s="55"/>
      <c r="J13" s="17" t="str">
        <f>_air_calcs!P13</f>
        <v/>
      </c>
      <c r="K13" s="51"/>
      <c r="L13" s="32"/>
    </row>
    <row r="14" spans="2:14" ht="19" customHeight="1" x14ac:dyDescent="0.3">
      <c r="B14" s="33"/>
      <c r="C14" s="33"/>
      <c r="D14" s="70"/>
      <c r="E14" s="71"/>
      <c r="F14" s="36"/>
      <c r="G14" s="37"/>
      <c r="H14" s="54"/>
      <c r="I14" s="55"/>
      <c r="J14" s="17" t="str">
        <f>_air_calcs!P14</f>
        <v/>
      </c>
      <c r="K14" s="51"/>
      <c r="L14" s="32"/>
    </row>
    <row r="15" spans="2:14" ht="19" customHeight="1" x14ac:dyDescent="0.3">
      <c r="B15" s="33"/>
      <c r="C15" s="33"/>
      <c r="D15" s="70"/>
      <c r="E15" s="71"/>
      <c r="F15" s="36"/>
      <c r="G15" s="37"/>
      <c r="H15" s="54"/>
      <c r="I15" s="55"/>
      <c r="J15" s="17" t="str">
        <f>_air_calcs!P15</f>
        <v/>
      </c>
      <c r="K15" s="51"/>
      <c r="L15" s="32"/>
    </row>
    <row r="16" spans="2:14" ht="19" customHeight="1" x14ac:dyDescent="0.3">
      <c r="B16" s="33"/>
      <c r="C16" s="33"/>
      <c r="D16" s="70"/>
      <c r="E16" s="71"/>
      <c r="F16" s="36"/>
      <c r="G16" s="37"/>
      <c r="H16" s="54"/>
      <c r="I16" s="55"/>
      <c r="J16" s="17" t="str">
        <f>_air_calcs!P16</f>
        <v/>
      </c>
      <c r="K16" s="51"/>
      <c r="L16" s="32"/>
    </row>
    <row r="17" spans="2:12" ht="19" customHeight="1" x14ac:dyDescent="0.3">
      <c r="B17" s="33"/>
      <c r="C17" s="33"/>
      <c r="D17" s="70"/>
      <c r="E17" s="71"/>
      <c r="F17" s="36"/>
      <c r="G17" s="37"/>
      <c r="H17" s="54"/>
      <c r="I17" s="55"/>
      <c r="J17" s="17" t="str">
        <f>_air_calcs!P17</f>
        <v/>
      </c>
      <c r="K17" s="51"/>
      <c r="L17" s="32"/>
    </row>
    <row r="18" spans="2:12" ht="19" customHeight="1" x14ac:dyDescent="0.3">
      <c r="B18" s="33"/>
      <c r="C18" s="33"/>
      <c r="D18" s="70"/>
      <c r="E18" s="71"/>
      <c r="F18" s="36"/>
      <c r="G18" s="37"/>
      <c r="H18" s="54"/>
      <c r="I18" s="55"/>
      <c r="J18" s="17" t="str">
        <f>_air_calcs!P18</f>
        <v/>
      </c>
      <c r="K18" s="51"/>
      <c r="L18" s="32"/>
    </row>
    <row r="19" spans="2:12" ht="19" customHeight="1" x14ac:dyDescent="0.3">
      <c r="B19" s="33"/>
      <c r="C19" s="33"/>
      <c r="D19" s="70"/>
      <c r="E19" s="71"/>
      <c r="F19" s="36"/>
      <c r="G19" s="37"/>
      <c r="H19" s="54"/>
      <c r="I19" s="55"/>
      <c r="J19" s="17" t="str">
        <f>_air_calcs!P19</f>
        <v/>
      </c>
      <c r="K19" s="51"/>
      <c r="L19" s="32"/>
    </row>
    <row r="20" spans="2:12" ht="19" customHeight="1" x14ac:dyDescent="0.3">
      <c r="B20" s="33"/>
      <c r="C20" s="33"/>
      <c r="D20" s="70"/>
      <c r="E20" s="71"/>
      <c r="F20" s="36"/>
      <c r="G20" s="41"/>
      <c r="H20" s="32"/>
      <c r="I20" s="55"/>
      <c r="J20" s="17" t="str">
        <f>_air_calcs!P20</f>
        <v/>
      </c>
      <c r="K20" s="51"/>
      <c r="L20" s="32"/>
    </row>
    <row r="21" spans="2:12" ht="19" customHeight="1" x14ac:dyDescent="0.3">
      <c r="B21" s="33"/>
      <c r="C21" s="33"/>
      <c r="D21" s="70"/>
      <c r="E21" s="71"/>
      <c r="F21" s="36"/>
      <c r="G21" s="41"/>
      <c r="H21" s="32"/>
      <c r="I21" s="55"/>
      <c r="J21" s="17" t="str">
        <f>_air_calcs!P21</f>
        <v/>
      </c>
      <c r="K21" s="51"/>
      <c r="L21" s="32"/>
    </row>
    <row r="22" spans="2:12" ht="19" customHeight="1" x14ac:dyDescent="0.3">
      <c r="B22" s="33"/>
      <c r="C22" s="33"/>
      <c r="D22" s="70"/>
      <c r="E22" s="71"/>
      <c r="F22" s="36"/>
      <c r="G22" s="41"/>
      <c r="H22" s="32"/>
      <c r="I22" s="55"/>
      <c r="J22" s="17" t="str">
        <f>_air_calcs!P22</f>
        <v/>
      </c>
      <c r="K22" s="51"/>
      <c r="L22" s="32"/>
    </row>
    <row r="23" spans="2:12" ht="19" customHeight="1" x14ac:dyDescent="0.3">
      <c r="B23" s="33"/>
      <c r="C23" s="33"/>
      <c r="D23" s="70"/>
      <c r="E23" s="71"/>
      <c r="F23" s="36"/>
      <c r="G23" s="41"/>
      <c r="H23" s="32"/>
      <c r="I23" s="55"/>
      <c r="J23" s="17" t="str">
        <f>_air_calcs!P23</f>
        <v/>
      </c>
      <c r="K23" s="51"/>
      <c r="L23" s="32"/>
    </row>
    <row r="24" spans="2:12" ht="19" customHeight="1" x14ac:dyDescent="0.3">
      <c r="B24" s="33"/>
      <c r="C24" s="33"/>
      <c r="D24" s="70"/>
      <c r="E24" s="71"/>
      <c r="F24" s="36"/>
      <c r="G24" s="41"/>
      <c r="H24" s="32"/>
      <c r="I24" s="55"/>
      <c r="J24" s="17" t="str">
        <f>_air_calcs!P24</f>
        <v/>
      </c>
      <c r="K24" s="41"/>
      <c r="L24" s="32"/>
    </row>
    <row r="25" spans="2:12" ht="19" customHeight="1" x14ac:dyDescent="0.3">
      <c r="B25" s="33"/>
      <c r="C25" s="33"/>
      <c r="D25" s="70"/>
      <c r="E25" s="71"/>
      <c r="F25" s="36"/>
      <c r="G25" s="41"/>
      <c r="H25" s="32"/>
      <c r="I25" s="55"/>
      <c r="J25" s="17" t="str">
        <f>_air_calcs!P25</f>
        <v/>
      </c>
      <c r="K25" s="52"/>
      <c r="L25" s="32"/>
    </row>
    <row r="26" spans="2:12" ht="19" customHeight="1" x14ac:dyDescent="0.3">
      <c r="B26" s="33"/>
      <c r="C26" s="33"/>
      <c r="D26" s="70"/>
      <c r="E26" s="71"/>
      <c r="F26" s="36"/>
      <c r="G26" s="41"/>
      <c r="H26" s="32"/>
      <c r="I26" s="55"/>
      <c r="J26" s="17" t="str">
        <f>_air_calcs!P26</f>
        <v/>
      </c>
      <c r="K26" s="41"/>
      <c r="L26" s="32"/>
    </row>
    <row r="27" spans="2:12" ht="19" customHeight="1" x14ac:dyDescent="0.3">
      <c r="B27" s="44"/>
      <c r="C27" s="44"/>
      <c r="D27" s="70"/>
      <c r="E27" s="71"/>
      <c r="F27" s="36"/>
      <c r="G27" s="41"/>
      <c r="H27" s="32"/>
      <c r="I27" s="55"/>
      <c r="J27" s="17" t="str">
        <f>_air_calcs!P27</f>
        <v/>
      </c>
      <c r="K27" s="52"/>
      <c r="L27" s="32"/>
    </row>
    <row r="28" spans="2:12" ht="19" customHeight="1" x14ac:dyDescent="0.3">
      <c r="B28" s="44"/>
      <c r="C28" s="44"/>
      <c r="D28" s="70"/>
      <c r="E28" s="71"/>
      <c r="F28" s="36"/>
      <c r="G28" s="41"/>
      <c r="H28" s="32"/>
      <c r="I28" s="55"/>
      <c r="J28" s="17" t="str">
        <f>_air_calcs!P28</f>
        <v/>
      </c>
      <c r="K28" s="52"/>
      <c r="L28" s="32"/>
    </row>
    <row r="29" spans="2:12" ht="19" customHeight="1" x14ac:dyDescent="0.3">
      <c r="B29" s="44"/>
      <c r="C29" s="44"/>
      <c r="D29" s="70"/>
      <c r="E29" s="71"/>
      <c r="F29" s="36"/>
      <c r="G29" s="41"/>
      <c r="H29" s="32"/>
      <c r="I29" s="55"/>
      <c r="J29" s="17" t="str">
        <f>_air_calcs!P29</f>
        <v/>
      </c>
      <c r="K29" s="52"/>
      <c r="L29" s="32"/>
    </row>
    <row r="30" spans="2:12" ht="19" customHeight="1" x14ac:dyDescent="0.3">
      <c r="B30" s="44"/>
      <c r="C30" s="44"/>
      <c r="D30" s="70"/>
      <c r="E30" s="71"/>
      <c r="F30" s="36"/>
      <c r="G30" s="41"/>
      <c r="H30" s="32"/>
      <c r="I30" s="55"/>
      <c r="J30" s="17" t="str">
        <f>_air_calcs!P30</f>
        <v/>
      </c>
      <c r="K30" s="52"/>
      <c r="L30" s="32"/>
    </row>
    <row r="31" spans="2:12" s="26" customFormat="1" ht="19" customHeight="1" x14ac:dyDescent="0.3">
      <c r="B31" s="76"/>
      <c r="C31" s="76"/>
      <c r="D31" s="77"/>
      <c r="E31" s="78"/>
      <c r="F31" s="79"/>
      <c r="G31" s="80"/>
      <c r="H31" s="81"/>
      <c r="I31" s="55"/>
      <c r="J31" s="82" t="str">
        <f>_air_calcs!P31</f>
        <v/>
      </c>
      <c r="K31" s="83"/>
      <c r="L31" s="81"/>
    </row>
    <row r="32" spans="2:12" ht="19" customHeight="1" x14ac:dyDescent="0.3">
      <c r="B32" s="44"/>
      <c r="C32" s="44"/>
      <c r="D32" s="70"/>
      <c r="E32" s="71"/>
      <c r="F32" s="36"/>
      <c r="G32" s="41"/>
      <c r="H32" s="32"/>
      <c r="I32" s="55"/>
      <c r="J32" s="17" t="str">
        <f>_air_calcs!P32</f>
        <v/>
      </c>
      <c r="K32" s="52"/>
      <c r="L32" s="32"/>
    </row>
    <row r="33" spans="2:12" ht="19" customHeight="1" x14ac:dyDescent="0.3">
      <c r="B33" s="44"/>
      <c r="C33" s="44"/>
      <c r="D33" s="70"/>
      <c r="E33" s="71"/>
      <c r="F33" s="36"/>
      <c r="G33" s="41"/>
      <c r="H33" s="32"/>
      <c r="I33" s="55"/>
      <c r="J33" s="17" t="str">
        <f>_air_calcs!P33</f>
        <v/>
      </c>
      <c r="K33" s="52"/>
      <c r="L33" s="32"/>
    </row>
    <row r="34" spans="2:12" ht="19" customHeight="1" x14ac:dyDescent="0.3">
      <c r="B34" s="44"/>
      <c r="C34" s="44"/>
      <c r="D34" s="70"/>
      <c r="E34" s="71"/>
      <c r="F34" s="36"/>
      <c r="G34" s="41"/>
      <c r="H34" s="32"/>
      <c r="I34" s="55"/>
      <c r="J34" s="17" t="str">
        <f>_air_calcs!P34</f>
        <v/>
      </c>
      <c r="K34" s="52"/>
      <c r="L34" s="32"/>
    </row>
    <row r="35" spans="2:12" ht="19" customHeight="1" x14ac:dyDescent="0.3">
      <c r="B35" s="44"/>
      <c r="C35" s="44"/>
      <c r="D35" s="70"/>
      <c r="E35" s="71"/>
      <c r="F35" s="36"/>
      <c r="G35" s="41"/>
      <c r="H35" s="32"/>
      <c r="I35" s="55"/>
      <c r="J35" s="17" t="str">
        <f>_air_calcs!P35</f>
        <v/>
      </c>
      <c r="K35" s="52"/>
      <c r="L35" s="32"/>
    </row>
    <row r="36" spans="2:12" ht="19" customHeight="1" x14ac:dyDescent="0.3">
      <c r="B36" s="44"/>
      <c r="C36" s="44"/>
      <c r="D36" s="70"/>
      <c r="E36" s="71"/>
      <c r="F36" s="36"/>
      <c r="G36" s="41"/>
      <c r="H36" s="32"/>
      <c r="I36" s="55"/>
      <c r="J36" s="17" t="str">
        <f>_air_calcs!P36</f>
        <v/>
      </c>
      <c r="K36" s="52"/>
      <c r="L36" s="32"/>
    </row>
    <row r="37" spans="2:12" ht="19" customHeight="1" x14ac:dyDescent="0.3">
      <c r="B37" s="44"/>
      <c r="C37" s="44"/>
      <c r="D37" s="70"/>
      <c r="E37" s="71"/>
      <c r="F37" s="36"/>
      <c r="G37" s="41"/>
      <c r="H37" s="32"/>
      <c r="I37" s="55"/>
      <c r="J37" s="17" t="str">
        <f>_air_calcs!P37</f>
        <v/>
      </c>
      <c r="K37" s="52"/>
      <c r="L37" s="32"/>
    </row>
    <row r="38" spans="2:12" ht="19" customHeight="1" x14ac:dyDescent="0.3">
      <c r="B38" s="44"/>
      <c r="C38" s="44"/>
      <c r="D38" s="70"/>
      <c r="E38" s="71"/>
      <c r="F38" s="36"/>
      <c r="G38" s="41"/>
      <c r="H38" s="32"/>
      <c r="I38" s="55"/>
      <c r="J38" s="17" t="str">
        <f>_air_calcs!P38</f>
        <v/>
      </c>
      <c r="K38" s="52"/>
      <c r="L38" s="32"/>
    </row>
    <row r="39" spans="2:12" ht="19" customHeight="1" x14ac:dyDescent="0.3">
      <c r="B39" s="44"/>
      <c r="C39" s="44"/>
      <c r="D39" s="70"/>
      <c r="E39" s="71"/>
      <c r="F39" s="36"/>
      <c r="G39" s="41"/>
      <c r="H39" s="32"/>
      <c r="I39" s="55"/>
      <c r="J39" s="17" t="str">
        <f>_air_calcs!P39</f>
        <v/>
      </c>
      <c r="K39" s="52"/>
      <c r="L39" s="32"/>
    </row>
    <row r="40" spans="2:12" ht="19" customHeight="1" x14ac:dyDescent="0.3">
      <c r="B40" s="44"/>
      <c r="C40" s="44"/>
      <c r="D40" s="70"/>
      <c r="E40" s="71"/>
      <c r="F40" s="36"/>
      <c r="G40" s="41"/>
      <c r="H40" s="32"/>
      <c r="I40" s="55"/>
      <c r="J40" s="17" t="str">
        <f>_air_calcs!P40</f>
        <v/>
      </c>
      <c r="K40" s="52"/>
      <c r="L40" s="32"/>
    </row>
    <row r="41" spans="2:12" ht="19" customHeight="1" x14ac:dyDescent="0.3">
      <c r="B41" s="44"/>
      <c r="C41" s="44"/>
      <c r="D41" s="70"/>
      <c r="E41" s="71"/>
      <c r="F41" s="36"/>
      <c r="G41" s="41"/>
      <c r="H41" s="32"/>
      <c r="I41" s="55"/>
      <c r="J41" s="17" t="str">
        <f>_air_calcs!P41</f>
        <v/>
      </c>
      <c r="K41" s="52"/>
      <c r="L41" s="32"/>
    </row>
    <row r="42" spans="2:12" ht="19" customHeight="1" x14ac:dyDescent="0.3">
      <c r="B42" s="44"/>
      <c r="C42" s="44"/>
      <c r="D42" s="70"/>
      <c r="E42" s="71"/>
      <c r="F42" s="36"/>
      <c r="G42" s="41"/>
      <c r="H42" s="32"/>
      <c r="I42" s="55"/>
      <c r="J42" s="17" t="str">
        <f>_air_calcs!P42</f>
        <v/>
      </c>
      <c r="K42" s="52"/>
      <c r="L42" s="32"/>
    </row>
    <row r="43" spans="2:12" ht="19" customHeight="1" x14ac:dyDescent="0.3">
      <c r="B43" s="44"/>
      <c r="C43" s="44"/>
      <c r="D43" s="70"/>
      <c r="E43" s="71"/>
      <c r="F43" s="36"/>
      <c r="G43" s="41"/>
      <c r="H43" s="32"/>
      <c r="I43" s="55"/>
      <c r="J43" s="17" t="str">
        <f>_air_calcs!P43</f>
        <v/>
      </c>
      <c r="K43" s="52"/>
      <c r="L43" s="32"/>
    </row>
    <row r="44" spans="2:12" ht="19" customHeight="1" x14ac:dyDescent="0.3">
      <c r="B44" s="44"/>
      <c r="C44" s="44"/>
      <c r="D44" s="70"/>
      <c r="E44" s="71"/>
      <c r="F44" s="36"/>
      <c r="G44" s="41"/>
      <c r="H44" s="32"/>
      <c r="I44" s="55"/>
      <c r="J44" s="17" t="str">
        <f>_air_calcs!P44</f>
        <v/>
      </c>
      <c r="K44" s="52"/>
      <c r="L44" s="32"/>
    </row>
    <row r="45" spans="2:12" ht="19" customHeight="1" x14ac:dyDescent="0.3">
      <c r="B45" s="44"/>
      <c r="C45" s="44"/>
      <c r="D45" s="70"/>
      <c r="E45" s="71"/>
      <c r="F45" s="36"/>
      <c r="G45" s="41"/>
      <c r="H45" s="32"/>
      <c r="I45" s="55"/>
      <c r="J45" s="17" t="str">
        <f>_air_calcs!P45</f>
        <v/>
      </c>
      <c r="K45" s="52"/>
      <c r="L45" s="32"/>
    </row>
    <row r="46" spans="2:12" ht="19" customHeight="1" x14ac:dyDescent="0.3">
      <c r="B46" s="44"/>
      <c r="C46" s="44"/>
      <c r="D46" s="70"/>
      <c r="E46" s="71"/>
      <c r="F46" s="36"/>
      <c r="G46" s="41"/>
      <c r="H46" s="32"/>
      <c r="I46" s="55"/>
      <c r="J46" s="17" t="str">
        <f>_air_calcs!P46</f>
        <v/>
      </c>
      <c r="K46" s="52"/>
      <c r="L46" s="32"/>
    </row>
    <row r="47" spans="2:12" ht="19" customHeight="1" x14ac:dyDescent="0.3">
      <c r="B47" s="44"/>
      <c r="C47" s="44"/>
      <c r="D47" s="70"/>
      <c r="E47" s="71"/>
      <c r="F47" s="36"/>
      <c r="G47" s="41"/>
      <c r="H47" s="32"/>
      <c r="I47" s="55"/>
      <c r="J47" s="17" t="str">
        <f>_air_calcs!P47</f>
        <v/>
      </c>
      <c r="K47" s="52"/>
      <c r="L47" s="32"/>
    </row>
    <row r="48" spans="2:12" ht="19" customHeight="1" x14ac:dyDescent="0.3">
      <c r="B48" s="44"/>
      <c r="C48" s="44"/>
      <c r="D48" s="70"/>
      <c r="E48" s="71"/>
      <c r="F48" s="36"/>
      <c r="G48" s="41"/>
      <c r="H48" s="32"/>
      <c r="I48" s="55"/>
      <c r="J48" s="17" t="str">
        <f>_air_calcs!P48</f>
        <v/>
      </c>
      <c r="K48" s="52"/>
      <c r="L48" s="32"/>
    </row>
    <row r="49" spans="2:12" ht="19" customHeight="1" x14ac:dyDescent="0.3">
      <c r="B49" s="44"/>
      <c r="C49" s="44"/>
      <c r="D49" s="70"/>
      <c r="E49" s="71"/>
      <c r="F49" s="36"/>
      <c r="G49" s="41"/>
      <c r="H49" s="32"/>
      <c r="I49" s="55"/>
      <c r="J49" s="17" t="str">
        <f>_air_calcs!P49</f>
        <v/>
      </c>
      <c r="K49" s="52"/>
      <c r="L49" s="32"/>
    </row>
    <row r="50" spans="2:12" ht="19" customHeight="1" x14ac:dyDescent="0.3">
      <c r="B50" s="44"/>
      <c r="C50" s="44"/>
      <c r="D50" s="70"/>
      <c r="E50" s="71"/>
      <c r="F50" s="36"/>
      <c r="G50" s="41"/>
      <c r="H50" s="32"/>
      <c r="I50" s="55"/>
      <c r="J50" s="17" t="str">
        <f>_air_calcs!P50</f>
        <v/>
      </c>
      <c r="K50" s="52"/>
      <c r="L50" s="32"/>
    </row>
    <row r="51" spans="2:12" ht="19" customHeight="1" x14ac:dyDescent="0.3">
      <c r="B51" s="44"/>
      <c r="C51" s="44"/>
      <c r="D51" s="70"/>
      <c r="E51" s="71"/>
      <c r="F51" s="36"/>
      <c r="G51" s="41"/>
      <c r="H51" s="32"/>
      <c r="I51" s="55"/>
      <c r="J51" s="17" t="str">
        <f>_air_calcs!P51</f>
        <v/>
      </c>
      <c r="K51" s="52"/>
      <c r="L51" s="32"/>
    </row>
    <row r="52" spans="2:12" ht="19" customHeight="1" x14ac:dyDescent="0.3">
      <c r="B52" s="44"/>
      <c r="C52" s="44"/>
      <c r="D52" s="70"/>
      <c r="E52" s="71"/>
      <c r="F52" s="36"/>
      <c r="G52" s="41"/>
      <c r="H52" s="32"/>
      <c r="I52" s="55"/>
      <c r="J52" s="17" t="str">
        <f>_air_calcs!P52</f>
        <v/>
      </c>
      <c r="K52" s="52"/>
      <c r="L52" s="32"/>
    </row>
    <row r="53" spans="2:12" ht="19" customHeight="1" x14ac:dyDescent="0.3">
      <c r="B53" s="44"/>
      <c r="C53" s="44"/>
      <c r="D53" s="70"/>
      <c r="E53" s="71"/>
      <c r="F53" s="36"/>
      <c r="G53" s="41"/>
      <c r="H53" s="32"/>
      <c r="I53" s="55"/>
      <c r="J53" s="17" t="str">
        <f>_air_calcs!P53</f>
        <v/>
      </c>
      <c r="K53" s="52"/>
      <c r="L53" s="32"/>
    </row>
    <row r="54" spans="2:12" ht="19" customHeight="1" x14ac:dyDescent="0.3">
      <c r="B54" s="44"/>
      <c r="C54" s="44"/>
      <c r="D54" s="70"/>
      <c r="E54" s="71"/>
      <c r="F54" s="36"/>
      <c r="G54" s="41"/>
      <c r="H54" s="32"/>
      <c r="I54" s="55"/>
      <c r="J54" s="17" t="str">
        <f>_air_calcs!P54</f>
        <v/>
      </c>
      <c r="K54" s="52"/>
      <c r="L54" s="32"/>
    </row>
    <row r="55" spans="2:12" ht="19" customHeight="1" x14ac:dyDescent="0.3">
      <c r="B55" s="44"/>
      <c r="C55" s="44"/>
      <c r="D55" s="70"/>
      <c r="E55" s="71"/>
      <c r="F55" s="36"/>
      <c r="G55" s="41"/>
      <c r="H55" s="32"/>
      <c r="I55" s="55"/>
      <c r="J55" s="17" t="str">
        <f>_air_calcs!P55</f>
        <v/>
      </c>
      <c r="K55" s="52"/>
      <c r="L55" s="32"/>
    </row>
    <row r="56" spans="2:12" ht="19" customHeight="1" x14ac:dyDescent="0.3">
      <c r="B56" s="44"/>
      <c r="C56" s="44"/>
      <c r="D56" s="70"/>
      <c r="E56" s="71"/>
      <c r="F56" s="36"/>
      <c r="G56" s="41"/>
      <c r="H56" s="32"/>
      <c r="I56" s="55"/>
      <c r="J56" s="17" t="str">
        <f>_air_calcs!P56</f>
        <v/>
      </c>
      <c r="K56" s="52"/>
      <c r="L56" s="32"/>
    </row>
    <row r="57" spans="2:12" ht="19" customHeight="1" x14ac:dyDescent="0.3">
      <c r="B57" s="44"/>
      <c r="C57" s="44"/>
      <c r="D57" s="70"/>
      <c r="E57" s="71"/>
      <c r="F57" s="36"/>
      <c r="G57" s="41"/>
      <c r="H57" s="32"/>
      <c r="I57" s="55"/>
      <c r="J57" s="17" t="str">
        <f>_air_calcs!P57</f>
        <v/>
      </c>
      <c r="K57" s="52"/>
      <c r="L57" s="32"/>
    </row>
    <row r="58" spans="2:12" ht="19" customHeight="1" x14ac:dyDescent="0.3">
      <c r="B58" s="44"/>
      <c r="C58" s="44"/>
      <c r="D58" s="70"/>
      <c r="E58" s="71"/>
      <c r="F58" s="36"/>
      <c r="G58" s="41"/>
      <c r="H58" s="32"/>
      <c r="I58" s="55"/>
      <c r="J58" s="17" t="str">
        <f>_air_calcs!P58</f>
        <v/>
      </c>
      <c r="K58" s="52"/>
      <c r="L58" s="32"/>
    </row>
    <row r="59" spans="2:12" ht="19" customHeight="1" x14ac:dyDescent="0.3">
      <c r="B59" s="44"/>
      <c r="C59" s="44"/>
      <c r="D59" s="70"/>
      <c r="E59" s="71"/>
      <c r="F59" s="36"/>
      <c r="G59" s="41"/>
      <c r="H59" s="32"/>
      <c r="I59" s="55"/>
      <c r="J59" s="17" t="str">
        <f>_air_calcs!P59</f>
        <v/>
      </c>
      <c r="K59" s="52"/>
      <c r="L59" s="32"/>
    </row>
    <row r="60" spans="2:12" ht="19" customHeight="1" x14ac:dyDescent="0.3">
      <c r="B60" s="44"/>
      <c r="C60" s="44"/>
      <c r="D60" s="70"/>
      <c r="E60" s="71"/>
      <c r="F60" s="36"/>
      <c r="G60" s="41"/>
      <c r="H60" s="32"/>
      <c r="I60" s="55"/>
      <c r="J60" s="17" t="str">
        <f>_air_calcs!P60</f>
        <v/>
      </c>
      <c r="K60" s="52"/>
      <c r="L60" s="32"/>
    </row>
    <row r="61" spans="2:12" ht="19" customHeight="1" x14ac:dyDescent="0.3">
      <c r="B61" s="44"/>
      <c r="C61" s="44"/>
      <c r="D61" s="70"/>
      <c r="E61" s="71"/>
      <c r="F61" s="36"/>
      <c r="G61" s="41"/>
      <c r="H61" s="32"/>
      <c r="I61" s="55"/>
      <c r="J61" s="17" t="str">
        <f>_air_calcs!P61</f>
        <v/>
      </c>
      <c r="K61" s="52"/>
      <c r="L61" s="32"/>
    </row>
    <row r="62" spans="2:12" ht="19" customHeight="1" x14ac:dyDescent="0.3">
      <c r="B62" s="44"/>
      <c r="C62" s="44"/>
      <c r="D62" s="70"/>
      <c r="E62" s="71"/>
      <c r="F62" s="36"/>
      <c r="G62" s="41"/>
      <c r="H62" s="32"/>
      <c r="I62" s="55"/>
      <c r="J62" s="17" t="str">
        <f>_air_calcs!P62</f>
        <v/>
      </c>
      <c r="K62" s="52"/>
      <c r="L62" s="32"/>
    </row>
    <row r="63" spans="2:12" ht="19" customHeight="1" x14ac:dyDescent="0.3">
      <c r="B63" s="44"/>
      <c r="C63" s="44"/>
      <c r="D63" s="70"/>
      <c r="E63" s="71"/>
      <c r="F63" s="36"/>
      <c r="G63" s="41"/>
      <c r="H63" s="32"/>
      <c r="I63" s="55"/>
      <c r="J63" s="17" t="str">
        <f>_air_calcs!P63</f>
        <v/>
      </c>
      <c r="K63" s="52"/>
      <c r="L63" s="32"/>
    </row>
    <row r="64" spans="2:12" ht="19" customHeight="1" x14ac:dyDescent="0.3">
      <c r="B64" s="44"/>
      <c r="C64" s="44"/>
      <c r="D64" s="70"/>
      <c r="E64" s="71"/>
      <c r="F64" s="36"/>
      <c r="G64" s="41"/>
      <c r="H64" s="32"/>
      <c r="I64" s="55"/>
      <c r="J64" s="17" t="str">
        <f>_air_calcs!P64</f>
        <v/>
      </c>
      <c r="K64" s="52"/>
      <c r="L64" s="32"/>
    </row>
    <row r="65" spans="2:12" ht="19" customHeight="1" x14ac:dyDescent="0.3">
      <c r="B65" s="44"/>
      <c r="C65" s="44"/>
      <c r="D65" s="70"/>
      <c r="E65" s="71"/>
      <c r="F65" s="36"/>
      <c r="G65" s="41"/>
      <c r="H65" s="32"/>
      <c r="I65" s="55"/>
      <c r="J65" s="17" t="str">
        <f>_air_calcs!P65</f>
        <v/>
      </c>
      <c r="K65" s="52"/>
      <c r="L65" s="32"/>
    </row>
    <row r="66" spans="2:12" ht="19" customHeight="1" x14ac:dyDescent="0.3">
      <c r="B66" s="44"/>
      <c r="C66" s="44"/>
      <c r="D66" s="70"/>
      <c r="E66" s="71"/>
      <c r="F66" s="36"/>
      <c r="G66" s="41"/>
      <c r="H66" s="32"/>
      <c r="I66" s="55"/>
      <c r="J66" s="17" t="str">
        <f>_air_calcs!P66</f>
        <v/>
      </c>
      <c r="K66" s="52"/>
      <c r="L66" s="32"/>
    </row>
    <row r="67" spans="2:12" ht="19" customHeight="1" x14ac:dyDescent="0.3">
      <c r="B67" s="44"/>
      <c r="C67" s="44"/>
      <c r="D67" s="70"/>
      <c r="E67" s="71"/>
      <c r="F67" s="36"/>
      <c r="G67" s="41"/>
      <c r="H67" s="32"/>
      <c r="I67" s="55"/>
      <c r="J67" s="17" t="str">
        <f>_air_calcs!P67</f>
        <v/>
      </c>
      <c r="K67" s="52"/>
      <c r="L67" s="32"/>
    </row>
    <row r="68" spans="2:12" ht="19" customHeight="1" x14ac:dyDescent="0.3">
      <c r="B68" s="44"/>
      <c r="C68" s="44"/>
      <c r="D68" s="70"/>
      <c r="E68" s="71"/>
      <c r="F68" s="36"/>
      <c r="G68" s="41"/>
      <c r="H68" s="32"/>
      <c r="I68" s="55"/>
      <c r="J68" s="17" t="str">
        <f>_air_calcs!P68</f>
        <v/>
      </c>
      <c r="K68" s="52"/>
      <c r="L68" s="32"/>
    </row>
    <row r="69" spans="2:12" s="26" customFormat="1" ht="19" customHeight="1" x14ac:dyDescent="0.3">
      <c r="B69" s="76"/>
      <c r="C69" s="76"/>
      <c r="D69" s="77"/>
      <c r="E69" s="78"/>
      <c r="F69" s="79"/>
      <c r="G69" s="80"/>
      <c r="H69" s="81"/>
      <c r="I69" s="55"/>
      <c r="J69" s="82" t="str">
        <f>_air_calcs!P69</f>
        <v/>
      </c>
      <c r="K69" s="83"/>
      <c r="L69" s="81"/>
    </row>
    <row r="70" spans="2:12" ht="19" customHeight="1" x14ac:dyDescent="0.3">
      <c r="B70" s="44"/>
      <c r="C70" s="44"/>
      <c r="D70" s="70"/>
      <c r="E70" s="71"/>
      <c r="F70" s="36"/>
      <c r="G70" s="41"/>
      <c r="H70" s="32"/>
      <c r="I70" s="55"/>
      <c r="J70" s="17" t="str">
        <f>_air_calcs!P70</f>
        <v/>
      </c>
      <c r="K70" s="52"/>
      <c r="L70" s="32"/>
    </row>
    <row r="71" spans="2:12" ht="19" customHeight="1" x14ac:dyDescent="0.3">
      <c r="B71" s="44"/>
      <c r="C71" s="44"/>
      <c r="D71" s="70"/>
      <c r="E71" s="71"/>
      <c r="F71" s="36"/>
      <c r="G71" s="41"/>
      <c r="H71" s="32"/>
      <c r="I71" s="55"/>
      <c r="J71" s="17" t="str">
        <f>_air_calcs!P71</f>
        <v/>
      </c>
      <c r="K71" s="52"/>
      <c r="L71" s="32"/>
    </row>
    <row r="72" spans="2:12" ht="19" customHeight="1" x14ac:dyDescent="0.3">
      <c r="B72" s="44"/>
      <c r="C72" s="44"/>
      <c r="D72" s="70"/>
      <c r="E72" s="71"/>
      <c r="F72" s="36"/>
      <c r="G72" s="41"/>
      <c r="H72" s="32"/>
      <c r="I72" s="55"/>
      <c r="J72" s="17" t="str">
        <f>_air_calcs!P72</f>
        <v/>
      </c>
      <c r="K72" s="52"/>
      <c r="L72" s="32"/>
    </row>
    <row r="73" spans="2:12" ht="19" customHeight="1" x14ac:dyDescent="0.3">
      <c r="B73" s="44"/>
      <c r="C73" s="44"/>
      <c r="D73" s="70"/>
      <c r="E73" s="71"/>
      <c r="F73" s="36"/>
      <c r="G73" s="41"/>
      <c r="H73" s="32"/>
      <c r="I73" s="55"/>
      <c r="J73" s="17" t="str">
        <f>_air_calcs!P73</f>
        <v/>
      </c>
      <c r="K73" s="52"/>
      <c r="L73" s="32"/>
    </row>
    <row r="74" spans="2:12" ht="19" customHeight="1" x14ac:dyDescent="0.3">
      <c r="B74" s="44"/>
      <c r="C74" s="44"/>
      <c r="D74" s="70"/>
      <c r="E74" s="71"/>
      <c r="F74" s="36"/>
      <c r="G74" s="41"/>
      <c r="H74" s="32"/>
      <c r="I74" s="55"/>
      <c r="J74" s="17" t="str">
        <f>_air_calcs!P74</f>
        <v/>
      </c>
      <c r="K74" s="52"/>
      <c r="L74" s="32"/>
    </row>
    <row r="75" spans="2:12" ht="19" customHeight="1" x14ac:dyDescent="0.3">
      <c r="B75" s="44"/>
      <c r="C75" s="44"/>
      <c r="D75" s="70"/>
      <c r="E75" s="71"/>
      <c r="F75" s="36"/>
      <c r="G75" s="41"/>
      <c r="H75" s="32"/>
      <c r="I75" s="55"/>
      <c r="J75" s="17" t="str">
        <f>_air_calcs!P75</f>
        <v/>
      </c>
      <c r="K75" s="52"/>
      <c r="L75" s="32"/>
    </row>
    <row r="76" spans="2:12" ht="19" customHeight="1" x14ac:dyDescent="0.3">
      <c r="B76" s="44"/>
      <c r="C76" s="44"/>
      <c r="D76" s="70"/>
      <c r="E76" s="71"/>
      <c r="F76" s="36"/>
      <c r="G76" s="41"/>
      <c r="H76" s="32"/>
      <c r="I76" s="55"/>
      <c r="J76" s="17" t="str">
        <f>_air_calcs!P76</f>
        <v/>
      </c>
      <c r="K76" s="52"/>
      <c r="L76" s="32"/>
    </row>
    <row r="77" spans="2:12" ht="19" customHeight="1" x14ac:dyDescent="0.3">
      <c r="B77" s="44"/>
      <c r="C77" s="44"/>
      <c r="D77" s="70"/>
      <c r="E77" s="71"/>
      <c r="F77" s="36"/>
      <c r="G77" s="41"/>
      <c r="H77" s="32"/>
      <c r="I77" s="55"/>
      <c r="J77" s="17" t="str">
        <f>_air_calcs!P77</f>
        <v/>
      </c>
      <c r="K77" s="52"/>
      <c r="L77" s="32"/>
    </row>
    <row r="78" spans="2:12" ht="19" customHeight="1" x14ac:dyDescent="0.3">
      <c r="B78" s="44"/>
      <c r="C78" s="44"/>
      <c r="D78" s="70"/>
      <c r="E78" s="71"/>
      <c r="F78" s="36"/>
      <c r="G78" s="41"/>
      <c r="H78" s="32"/>
      <c r="I78" s="55"/>
      <c r="J78" s="17" t="str">
        <f>_air_calcs!P78</f>
        <v/>
      </c>
      <c r="K78" s="52"/>
      <c r="L78" s="32"/>
    </row>
    <row r="79" spans="2:12" ht="19" customHeight="1" x14ac:dyDescent="0.3">
      <c r="B79" s="44"/>
      <c r="C79" s="44"/>
      <c r="D79" s="70"/>
      <c r="E79" s="71"/>
      <c r="F79" s="36"/>
      <c r="G79" s="41"/>
      <c r="H79" s="32"/>
      <c r="I79" s="55"/>
      <c r="J79" s="17" t="str">
        <f>_air_calcs!P79</f>
        <v/>
      </c>
      <c r="K79" s="52"/>
      <c r="L79" s="32"/>
    </row>
    <row r="80" spans="2:12" ht="19" customHeight="1" x14ac:dyDescent="0.3">
      <c r="B80" s="44"/>
      <c r="C80" s="44"/>
      <c r="D80" s="70"/>
      <c r="E80" s="71"/>
      <c r="F80" s="36"/>
      <c r="G80" s="41"/>
      <c r="H80" s="32"/>
      <c r="I80" s="55"/>
      <c r="J80" s="17" t="str">
        <f>_air_calcs!P80</f>
        <v/>
      </c>
      <c r="K80" s="52"/>
      <c r="L80" s="32"/>
    </row>
    <row r="81" spans="2:12" ht="19" customHeight="1" x14ac:dyDescent="0.3">
      <c r="B81" s="44"/>
      <c r="C81" s="44"/>
      <c r="D81" s="70"/>
      <c r="E81" s="71"/>
      <c r="F81" s="36"/>
      <c r="G81" s="41"/>
      <c r="H81" s="32"/>
      <c r="I81" s="55"/>
      <c r="J81" s="17" t="str">
        <f>_air_calcs!P81</f>
        <v/>
      </c>
      <c r="K81" s="52"/>
      <c r="L81" s="32"/>
    </row>
    <row r="82" spans="2:12" ht="19" customHeight="1" x14ac:dyDescent="0.3">
      <c r="B82" s="44"/>
      <c r="C82" s="44"/>
      <c r="D82" s="70"/>
      <c r="E82" s="71"/>
      <c r="F82" s="36"/>
      <c r="G82" s="41"/>
      <c r="H82" s="32"/>
      <c r="I82" s="55"/>
      <c r="J82" s="17" t="str">
        <f>_air_calcs!P82</f>
        <v/>
      </c>
      <c r="K82" s="52"/>
      <c r="L82" s="32"/>
    </row>
    <row r="83" spans="2:12" ht="19" customHeight="1" x14ac:dyDescent="0.3">
      <c r="B83" s="44"/>
      <c r="C83" s="44"/>
      <c r="D83" s="70"/>
      <c r="E83" s="71"/>
      <c r="F83" s="36"/>
      <c r="G83" s="41"/>
      <c r="H83" s="32"/>
      <c r="I83" s="55"/>
      <c r="J83" s="17" t="str">
        <f>_air_calcs!P83</f>
        <v/>
      </c>
      <c r="K83" s="52"/>
      <c r="L83" s="32"/>
    </row>
    <row r="84" spans="2:12" ht="19" customHeight="1" x14ac:dyDescent="0.3">
      <c r="B84" s="44"/>
      <c r="C84" s="44"/>
      <c r="D84" s="70"/>
      <c r="E84" s="71"/>
      <c r="F84" s="36"/>
      <c r="G84" s="41"/>
      <c r="H84" s="32"/>
      <c r="I84" s="55"/>
      <c r="J84" s="17" t="str">
        <f>_air_calcs!P84</f>
        <v/>
      </c>
      <c r="K84" s="52"/>
      <c r="L84" s="32"/>
    </row>
    <row r="85" spans="2:12" ht="19" customHeight="1" x14ac:dyDescent="0.3">
      <c r="B85" s="44"/>
      <c r="C85" s="44"/>
      <c r="D85" s="70"/>
      <c r="E85" s="71"/>
      <c r="F85" s="36"/>
      <c r="G85" s="41"/>
      <c r="H85" s="32"/>
      <c r="I85" s="55"/>
      <c r="J85" s="17" t="str">
        <f>_air_calcs!P85</f>
        <v/>
      </c>
      <c r="K85" s="52"/>
      <c r="L85" s="32"/>
    </row>
    <row r="86" spans="2:12" ht="19" customHeight="1" x14ac:dyDescent="0.3">
      <c r="B86" s="44"/>
      <c r="C86" s="44"/>
      <c r="D86" s="70"/>
      <c r="E86" s="71"/>
      <c r="F86" s="36"/>
      <c r="G86" s="41"/>
      <c r="H86" s="32"/>
      <c r="I86" s="55"/>
      <c r="J86" s="17" t="str">
        <f>_air_calcs!P86</f>
        <v/>
      </c>
      <c r="K86" s="52"/>
      <c r="L86" s="32"/>
    </row>
    <row r="87" spans="2:12" ht="19" customHeight="1" x14ac:dyDescent="0.3">
      <c r="B87" s="44"/>
      <c r="C87" s="44"/>
      <c r="D87" s="70"/>
      <c r="E87" s="71"/>
      <c r="F87" s="36"/>
      <c r="G87" s="41"/>
      <c r="H87" s="32"/>
      <c r="I87" s="55"/>
      <c r="J87" s="17" t="str">
        <f>_air_calcs!P87</f>
        <v/>
      </c>
      <c r="K87" s="52"/>
      <c r="L87" s="32"/>
    </row>
    <row r="88" spans="2:12" ht="19" customHeight="1" x14ac:dyDescent="0.3">
      <c r="B88" s="44"/>
      <c r="C88" s="44"/>
      <c r="D88" s="70"/>
      <c r="E88" s="71"/>
      <c r="F88" s="36"/>
      <c r="G88" s="41"/>
      <c r="H88" s="32"/>
      <c r="I88" s="55"/>
      <c r="J88" s="17" t="str">
        <f>_air_calcs!P88</f>
        <v/>
      </c>
      <c r="K88" s="52"/>
      <c r="L88" s="32"/>
    </row>
    <row r="89" spans="2:12" ht="19" customHeight="1" x14ac:dyDescent="0.3">
      <c r="B89" s="44"/>
      <c r="C89" s="44"/>
      <c r="D89" s="70"/>
      <c r="E89" s="71"/>
      <c r="F89" s="36"/>
      <c r="G89" s="41"/>
      <c r="H89" s="32"/>
      <c r="I89" s="55"/>
      <c r="J89" s="17" t="str">
        <f>_air_calcs!P89</f>
        <v/>
      </c>
      <c r="K89" s="52"/>
      <c r="L89" s="32"/>
    </row>
    <row r="90" spans="2:12" s="26" customFormat="1" ht="19" customHeight="1" x14ac:dyDescent="0.3">
      <c r="B90" s="76"/>
      <c r="C90" s="76"/>
      <c r="D90" s="77"/>
      <c r="E90" s="78"/>
      <c r="F90" s="79"/>
      <c r="G90" s="80"/>
      <c r="H90" s="81"/>
      <c r="I90" s="55"/>
      <c r="J90" s="82" t="str">
        <f>_air_calcs!P90</f>
        <v/>
      </c>
      <c r="K90" s="83"/>
      <c r="L90" s="81"/>
    </row>
    <row r="91" spans="2:12" ht="19" customHeight="1" x14ac:dyDescent="0.3">
      <c r="B91" s="44"/>
      <c r="C91" s="44"/>
      <c r="D91" s="70"/>
      <c r="E91" s="71"/>
      <c r="F91" s="36"/>
      <c r="G91" s="41"/>
      <c r="H91" s="32"/>
      <c r="I91" s="55"/>
      <c r="J91" s="17" t="str">
        <f>_air_calcs!P91</f>
        <v/>
      </c>
      <c r="K91" s="52"/>
      <c r="L91" s="32"/>
    </row>
    <row r="92" spans="2:12" ht="19" customHeight="1" x14ac:dyDescent="0.3">
      <c r="B92" s="44"/>
      <c r="C92" s="44"/>
      <c r="D92" s="70"/>
      <c r="E92" s="71"/>
      <c r="F92" s="36"/>
      <c r="G92" s="41"/>
      <c r="H92" s="32"/>
      <c r="I92" s="55"/>
      <c r="J92" s="17" t="str">
        <f>_air_calcs!P92</f>
        <v/>
      </c>
      <c r="K92" s="52"/>
      <c r="L92" s="32"/>
    </row>
    <row r="93" spans="2:12" ht="19" customHeight="1" x14ac:dyDescent="0.3">
      <c r="B93" s="44"/>
      <c r="C93" s="44"/>
      <c r="D93" s="70"/>
      <c r="E93" s="71"/>
      <c r="F93" s="36"/>
      <c r="G93" s="41"/>
      <c r="H93" s="32"/>
      <c r="I93" s="55"/>
      <c r="J93" s="17" t="str">
        <f>_air_calcs!P93</f>
        <v/>
      </c>
      <c r="K93" s="52"/>
      <c r="L93" s="32"/>
    </row>
    <row r="94" spans="2:12" ht="19" customHeight="1" x14ac:dyDescent="0.3">
      <c r="B94" s="44"/>
      <c r="C94" s="44"/>
      <c r="D94" s="70"/>
      <c r="E94" s="71"/>
      <c r="F94" s="36"/>
      <c r="G94" s="41"/>
      <c r="H94" s="32"/>
      <c r="I94" s="55"/>
      <c r="J94" s="17" t="str">
        <f>_air_calcs!P94</f>
        <v/>
      </c>
      <c r="K94" s="52"/>
      <c r="L94" s="32"/>
    </row>
    <row r="95" spans="2:12" ht="19" customHeight="1" x14ac:dyDescent="0.3">
      <c r="B95" s="44"/>
      <c r="C95" s="44"/>
      <c r="D95" s="70"/>
      <c r="E95" s="71"/>
      <c r="F95" s="36"/>
      <c r="G95" s="41"/>
      <c r="H95" s="32"/>
      <c r="I95" s="55"/>
      <c r="J95" s="17" t="str">
        <f>_air_calcs!P95</f>
        <v/>
      </c>
      <c r="K95" s="52"/>
      <c r="L95" s="32"/>
    </row>
    <row r="96" spans="2:12" ht="19" customHeight="1" x14ac:dyDescent="0.3">
      <c r="B96" s="44"/>
      <c r="C96" s="44"/>
      <c r="D96" s="70"/>
      <c r="E96" s="71"/>
      <c r="F96" s="36"/>
      <c r="G96" s="41"/>
      <c r="H96" s="32"/>
      <c r="I96" s="55"/>
      <c r="J96" s="17" t="str">
        <f>_air_calcs!P96</f>
        <v/>
      </c>
      <c r="K96" s="52"/>
      <c r="L96" s="32"/>
    </row>
    <row r="97" spans="2:12" ht="19" customHeight="1" x14ac:dyDescent="0.3">
      <c r="B97" s="44"/>
      <c r="C97" s="44"/>
      <c r="D97" s="70"/>
      <c r="E97" s="71"/>
      <c r="F97" s="36"/>
      <c r="G97" s="41"/>
      <c r="H97" s="32"/>
      <c r="I97" s="55"/>
      <c r="J97" s="17" t="str">
        <f>_air_calcs!P97</f>
        <v/>
      </c>
      <c r="K97" s="52"/>
      <c r="L97" s="32"/>
    </row>
    <row r="98" spans="2:12" ht="19" customHeight="1" x14ac:dyDescent="0.3">
      <c r="B98" s="44"/>
      <c r="C98" s="44"/>
      <c r="D98" s="70"/>
      <c r="E98" s="71"/>
      <c r="F98" s="36"/>
      <c r="G98" s="41"/>
      <c r="H98" s="32"/>
      <c r="I98" s="55"/>
      <c r="J98" s="17" t="str">
        <f>_air_calcs!P98</f>
        <v/>
      </c>
      <c r="K98" s="52"/>
      <c r="L98" s="32"/>
    </row>
    <row r="99" spans="2:12" ht="19" customHeight="1" x14ac:dyDescent="0.3">
      <c r="B99" s="44"/>
      <c r="C99" s="44"/>
      <c r="D99" s="70"/>
      <c r="E99" s="71"/>
      <c r="F99" s="36"/>
      <c r="G99" s="41"/>
      <c r="H99" s="32"/>
      <c r="I99" s="55"/>
      <c r="J99" s="17" t="str">
        <f>_air_calcs!P99</f>
        <v/>
      </c>
      <c r="K99" s="52"/>
      <c r="L99" s="32"/>
    </row>
    <row r="100" spans="2:12" ht="19" customHeight="1" x14ac:dyDescent="0.3">
      <c r="B100" s="44"/>
      <c r="C100" s="44"/>
      <c r="D100" s="70"/>
      <c r="E100" s="71"/>
      <c r="F100" s="36"/>
      <c r="G100" s="41"/>
      <c r="H100" s="32"/>
      <c r="I100" s="55"/>
      <c r="J100" s="17" t="str">
        <f>_air_calcs!P100</f>
        <v/>
      </c>
      <c r="K100" s="52"/>
      <c r="L100" s="32"/>
    </row>
    <row r="101" spans="2:12" ht="19" customHeight="1" x14ac:dyDescent="0.3">
      <c r="B101" s="44"/>
      <c r="C101" s="44"/>
      <c r="D101" s="70"/>
      <c r="E101" s="71"/>
      <c r="F101" s="36"/>
      <c r="G101" s="41"/>
      <c r="H101" s="32"/>
      <c r="I101" s="55"/>
      <c r="J101" s="17" t="str">
        <f>_air_calcs!P101</f>
        <v/>
      </c>
      <c r="K101" s="52"/>
      <c r="L101" s="32"/>
    </row>
    <row r="102" spans="2:12" ht="19" customHeight="1" x14ac:dyDescent="0.3">
      <c r="B102" s="44"/>
      <c r="C102" s="44"/>
      <c r="D102" s="70"/>
      <c r="E102" s="71"/>
      <c r="F102" s="36"/>
      <c r="G102" s="41"/>
      <c r="H102" s="32"/>
      <c r="I102" s="55"/>
      <c r="J102" s="17" t="str">
        <f>_air_calcs!P102</f>
        <v/>
      </c>
      <c r="K102" s="52"/>
      <c r="L102" s="32"/>
    </row>
    <row r="103" spans="2:12" ht="19" customHeight="1" x14ac:dyDescent="0.3">
      <c r="B103" s="44"/>
      <c r="C103" s="44"/>
      <c r="D103" s="70"/>
      <c r="E103" s="71"/>
      <c r="F103" s="36"/>
      <c r="G103" s="41"/>
      <c r="H103" s="32"/>
      <c r="I103" s="55"/>
      <c r="J103" s="17" t="str">
        <f>_air_calcs!P103</f>
        <v/>
      </c>
      <c r="K103" s="52"/>
      <c r="L103" s="32"/>
    </row>
    <row r="104" spans="2:12" ht="19" customHeight="1" x14ac:dyDescent="0.3">
      <c r="B104" s="44"/>
      <c r="C104" s="44"/>
      <c r="D104" s="70"/>
      <c r="E104" s="71"/>
      <c r="F104" s="36"/>
      <c r="G104" s="41"/>
      <c r="H104" s="32"/>
      <c r="I104" s="55"/>
      <c r="J104" s="17" t="str">
        <f>_air_calcs!P104</f>
        <v/>
      </c>
      <c r="K104" s="52"/>
      <c r="L104" s="32"/>
    </row>
    <row r="105" spans="2:12" ht="19" customHeight="1" x14ac:dyDescent="0.3">
      <c r="B105" s="44"/>
      <c r="C105" s="44"/>
      <c r="D105" s="70"/>
      <c r="E105" s="71"/>
      <c r="F105" s="36"/>
      <c r="G105" s="41"/>
      <c r="H105" s="32"/>
      <c r="I105" s="55"/>
      <c r="J105" s="17" t="str">
        <f>_air_calcs!P105</f>
        <v/>
      </c>
      <c r="K105" s="52"/>
      <c r="L105" s="32"/>
    </row>
    <row r="106" spans="2:12" ht="19" customHeight="1" x14ac:dyDescent="0.3">
      <c r="B106" s="44"/>
      <c r="C106" s="44"/>
      <c r="D106" s="70"/>
      <c r="E106" s="71"/>
      <c r="F106" s="36"/>
      <c r="G106" s="41"/>
      <c r="H106" s="32"/>
      <c r="I106" s="55"/>
      <c r="J106" s="17" t="str">
        <f>_air_calcs!P106</f>
        <v/>
      </c>
      <c r="K106" s="52"/>
      <c r="L106" s="32"/>
    </row>
    <row r="107" spans="2:12" ht="19" customHeight="1" x14ac:dyDescent="0.3">
      <c r="B107" s="44"/>
      <c r="C107" s="44"/>
      <c r="D107" s="70"/>
      <c r="E107" s="71"/>
      <c r="F107" s="36"/>
      <c r="G107" s="41"/>
      <c r="H107" s="32"/>
      <c r="I107" s="55"/>
      <c r="J107" s="17" t="str">
        <f>_air_calcs!P107</f>
        <v/>
      </c>
      <c r="K107" s="52"/>
      <c r="L107" s="32"/>
    </row>
    <row r="108" spans="2:12" ht="19" customHeight="1" x14ac:dyDescent="0.3">
      <c r="B108" s="44"/>
      <c r="C108" s="44"/>
      <c r="D108" s="70"/>
      <c r="E108" s="71"/>
      <c r="F108" s="36"/>
      <c r="G108" s="41"/>
      <c r="H108" s="32"/>
      <c r="I108" s="55"/>
      <c r="J108" s="17" t="str">
        <f>_air_calcs!P108</f>
        <v/>
      </c>
      <c r="K108" s="52"/>
      <c r="L108" s="32"/>
    </row>
    <row r="109" spans="2:12" ht="19" customHeight="1" x14ac:dyDescent="0.3">
      <c r="B109" s="44"/>
      <c r="C109" s="44"/>
      <c r="D109" s="70"/>
      <c r="E109" s="71"/>
      <c r="F109" s="36"/>
      <c r="G109" s="41"/>
      <c r="H109" s="32"/>
      <c r="I109" s="55"/>
      <c r="J109" s="17" t="str">
        <f>_air_calcs!P109</f>
        <v/>
      </c>
      <c r="K109" s="52"/>
      <c r="L109" s="32"/>
    </row>
    <row r="110" spans="2:12" ht="19" customHeight="1" x14ac:dyDescent="0.3">
      <c r="B110" s="44"/>
      <c r="C110" s="44"/>
      <c r="D110" s="70"/>
      <c r="E110" s="71"/>
      <c r="F110" s="36"/>
      <c r="G110" s="41"/>
      <c r="H110" s="32"/>
      <c r="I110" s="55"/>
      <c r="J110" s="17" t="str">
        <f>_air_calcs!P110</f>
        <v/>
      </c>
      <c r="K110" s="52"/>
      <c r="L110" s="32"/>
    </row>
    <row r="111" spans="2:12" ht="19" customHeight="1" x14ac:dyDescent="0.3">
      <c r="B111" s="44"/>
      <c r="C111" s="44"/>
      <c r="D111" s="70"/>
      <c r="E111" s="71"/>
      <c r="F111" s="36"/>
      <c r="G111" s="41"/>
      <c r="H111" s="32"/>
      <c r="I111" s="55"/>
      <c r="J111" s="17" t="str">
        <f>_air_calcs!P111</f>
        <v/>
      </c>
      <c r="K111" s="52"/>
      <c r="L111" s="32"/>
    </row>
    <row r="112" spans="2:12" ht="19" customHeight="1" x14ac:dyDescent="0.3">
      <c r="B112" s="44"/>
      <c r="C112" s="44"/>
      <c r="D112" s="70"/>
      <c r="E112" s="71"/>
      <c r="F112" s="36"/>
      <c r="G112" s="41"/>
      <c r="H112" s="32"/>
      <c r="I112" s="55"/>
      <c r="J112" s="17" t="str">
        <f>_air_calcs!P112</f>
        <v/>
      </c>
      <c r="K112" s="52"/>
      <c r="L112" s="32"/>
    </row>
    <row r="113" spans="2:12" ht="19" customHeight="1" x14ac:dyDescent="0.3">
      <c r="B113" s="44"/>
      <c r="C113" s="44"/>
      <c r="D113" s="70"/>
      <c r="E113" s="71"/>
      <c r="F113" s="36"/>
      <c r="G113" s="41"/>
      <c r="H113" s="32"/>
      <c r="I113" s="55"/>
      <c r="J113" s="17" t="str">
        <f>_air_calcs!P113</f>
        <v/>
      </c>
      <c r="K113" s="52"/>
      <c r="L113" s="32"/>
    </row>
    <row r="114" spans="2:12" ht="19" customHeight="1" x14ac:dyDescent="0.3">
      <c r="B114" s="44"/>
      <c r="C114" s="44"/>
      <c r="D114" s="70"/>
      <c r="E114" s="71"/>
      <c r="F114" s="36"/>
      <c r="G114" s="41"/>
      <c r="H114" s="32"/>
      <c r="I114" s="55"/>
      <c r="J114" s="17" t="str">
        <f>_air_calcs!P114</f>
        <v/>
      </c>
      <c r="K114" s="52"/>
      <c r="L114" s="32"/>
    </row>
    <row r="115" spans="2:12" ht="19" customHeight="1" x14ac:dyDescent="0.3">
      <c r="B115" s="44"/>
      <c r="C115" s="44"/>
      <c r="D115" s="70"/>
      <c r="E115" s="71"/>
      <c r="F115" s="36"/>
      <c r="G115" s="41"/>
      <c r="H115" s="32"/>
      <c r="I115" s="55"/>
      <c r="J115" s="17" t="str">
        <f>_air_calcs!P115</f>
        <v/>
      </c>
      <c r="K115" s="52"/>
      <c r="L115" s="32"/>
    </row>
    <row r="116" spans="2:12" ht="19" customHeight="1" x14ac:dyDescent="0.3">
      <c r="B116" s="44"/>
      <c r="C116" s="44"/>
      <c r="D116" s="70"/>
      <c r="E116" s="71"/>
      <c r="F116" s="36"/>
      <c r="G116" s="41"/>
      <c r="H116" s="32"/>
      <c r="I116" s="55"/>
      <c r="J116" s="17" t="str">
        <f>_air_calcs!P116</f>
        <v/>
      </c>
      <c r="K116" s="52"/>
      <c r="L116" s="32"/>
    </row>
    <row r="117" spans="2:12" ht="19" customHeight="1" x14ac:dyDescent="0.3">
      <c r="B117" s="44"/>
      <c r="C117" s="44"/>
      <c r="D117" s="70"/>
      <c r="E117" s="71"/>
      <c r="F117" s="36"/>
      <c r="G117" s="41"/>
      <c r="H117" s="32"/>
      <c r="I117" s="55"/>
      <c r="J117" s="17" t="str">
        <f>_air_calcs!P117</f>
        <v/>
      </c>
      <c r="K117" s="52"/>
      <c r="L117" s="32"/>
    </row>
    <row r="118" spans="2:12" ht="19" customHeight="1" x14ac:dyDescent="0.3">
      <c r="B118" s="44"/>
      <c r="C118" s="44"/>
      <c r="D118" s="70"/>
      <c r="E118" s="71"/>
      <c r="F118" s="36"/>
      <c r="G118" s="41"/>
      <c r="H118" s="32"/>
      <c r="I118" s="55"/>
      <c r="J118" s="17" t="str">
        <f>_air_calcs!P118</f>
        <v/>
      </c>
      <c r="K118" s="52"/>
      <c r="L118" s="32"/>
    </row>
    <row r="119" spans="2:12" ht="19" customHeight="1" x14ac:dyDescent="0.3">
      <c r="B119" s="44"/>
      <c r="C119" s="44"/>
      <c r="D119" s="70"/>
      <c r="E119" s="71"/>
      <c r="F119" s="36"/>
      <c r="G119" s="41"/>
      <c r="H119" s="32"/>
      <c r="I119" s="55"/>
      <c r="J119" s="17" t="str">
        <f>_air_calcs!P119</f>
        <v/>
      </c>
      <c r="K119" s="52"/>
      <c r="L119" s="32"/>
    </row>
    <row r="120" spans="2:12" ht="19" customHeight="1" x14ac:dyDescent="0.3">
      <c r="B120" s="44"/>
      <c r="C120" s="44"/>
      <c r="D120" s="70"/>
      <c r="E120" s="71"/>
      <c r="F120" s="36"/>
      <c r="G120" s="41"/>
      <c r="H120" s="32"/>
      <c r="I120" s="55"/>
      <c r="J120" s="17" t="str">
        <f>_air_calcs!P120</f>
        <v/>
      </c>
      <c r="K120" s="52"/>
      <c r="L120" s="32"/>
    </row>
    <row r="121" spans="2:12" ht="19" customHeight="1" x14ac:dyDescent="0.3">
      <c r="B121" s="44"/>
      <c r="C121" s="44"/>
      <c r="D121" s="70"/>
      <c r="E121" s="71"/>
      <c r="F121" s="36"/>
      <c r="G121" s="41"/>
      <c r="H121" s="32"/>
      <c r="I121" s="55"/>
      <c r="J121" s="17" t="str">
        <f>_air_calcs!P121</f>
        <v/>
      </c>
      <c r="K121" s="52"/>
      <c r="L121" s="32"/>
    </row>
    <row r="122" spans="2:12" ht="19" customHeight="1" x14ac:dyDescent="0.3">
      <c r="B122" s="44"/>
      <c r="C122" s="44"/>
      <c r="D122" s="70"/>
      <c r="E122" s="71"/>
      <c r="F122" s="36"/>
      <c r="G122" s="41"/>
      <c r="H122" s="32"/>
      <c r="I122" s="55"/>
      <c r="J122" s="17" t="str">
        <f>_air_calcs!P122</f>
        <v/>
      </c>
      <c r="K122" s="52"/>
      <c r="L122" s="32"/>
    </row>
    <row r="123" spans="2:12" ht="19" customHeight="1" x14ac:dyDescent="0.3">
      <c r="B123" s="44"/>
      <c r="C123" s="44"/>
      <c r="D123" s="70"/>
      <c r="E123" s="71"/>
      <c r="F123" s="36"/>
      <c r="G123" s="41"/>
      <c r="H123" s="32"/>
      <c r="I123" s="55"/>
      <c r="J123" s="17" t="str">
        <f>_air_calcs!P123</f>
        <v/>
      </c>
      <c r="K123" s="52"/>
      <c r="L123" s="32"/>
    </row>
    <row r="124" spans="2:12" ht="19" customHeight="1" x14ac:dyDescent="0.3">
      <c r="B124" s="44"/>
      <c r="C124" s="44"/>
      <c r="D124" s="70"/>
      <c r="E124" s="71"/>
      <c r="F124" s="36"/>
      <c r="G124" s="41"/>
      <c r="H124" s="32"/>
      <c r="I124" s="55"/>
      <c r="J124" s="17" t="str">
        <f>_air_calcs!P124</f>
        <v/>
      </c>
      <c r="K124" s="52"/>
      <c r="L124" s="32"/>
    </row>
    <row r="125" spans="2:12" ht="19" customHeight="1" x14ac:dyDescent="0.3">
      <c r="B125" s="44"/>
      <c r="C125" s="44"/>
      <c r="D125" s="70"/>
      <c r="E125" s="71"/>
      <c r="F125" s="36"/>
      <c r="G125" s="41"/>
      <c r="H125" s="32"/>
      <c r="I125" s="55"/>
      <c r="J125" s="17" t="str">
        <f>_air_calcs!P125</f>
        <v/>
      </c>
      <c r="K125" s="52"/>
      <c r="L125" s="32"/>
    </row>
    <row r="126" spans="2:12" ht="19" customHeight="1" x14ac:dyDescent="0.3">
      <c r="B126" s="44"/>
      <c r="C126" s="44"/>
      <c r="D126" s="70"/>
      <c r="E126" s="71"/>
      <c r="F126" s="36"/>
      <c r="G126" s="41"/>
      <c r="H126" s="32"/>
      <c r="I126" s="55"/>
      <c r="J126" s="17" t="str">
        <f>_air_calcs!P126</f>
        <v/>
      </c>
      <c r="K126" s="52"/>
      <c r="L126" s="32"/>
    </row>
    <row r="127" spans="2:12" ht="19" customHeight="1" x14ac:dyDescent="0.3">
      <c r="B127" s="44"/>
      <c r="C127" s="44"/>
      <c r="D127" s="70"/>
      <c r="E127" s="71"/>
      <c r="F127" s="36"/>
      <c r="G127" s="41"/>
      <c r="H127" s="32"/>
      <c r="I127" s="55"/>
      <c r="J127" s="17" t="str">
        <f>_air_calcs!P127</f>
        <v/>
      </c>
      <c r="K127" s="52"/>
      <c r="L127" s="32"/>
    </row>
    <row r="128" spans="2:12" ht="19" customHeight="1" x14ac:dyDescent="0.3">
      <c r="B128" s="44"/>
      <c r="C128" s="44"/>
      <c r="D128" s="70"/>
      <c r="E128" s="71"/>
      <c r="F128" s="36"/>
      <c r="G128" s="41"/>
      <c r="H128" s="32"/>
      <c r="I128" s="55"/>
      <c r="J128" s="17" t="str">
        <f>_air_calcs!P128</f>
        <v/>
      </c>
      <c r="K128" s="52"/>
      <c r="L128" s="32"/>
    </row>
    <row r="129" spans="2:12" ht="19" customHeight="1" x14ac:dyDescent="0.3">
      <c r="B129" s="44"/>
      <c r="C129" s="44"/>
      <c r="D129" s="70"/>
      <c r="E129" s="71"/>
      <c r="F129" s="36"/>
      <c r="G129" s="41"/>
      <c r="H129" s="32"/>
      <c r="I129" s="55"/>
      <c r="J129" s="17" t="str">
        <f>_air_calcs!P129</f>
        <v/>
      </c>
      <c r="K129" s="52"/>
      <c r="L129" s="32"/>
    </row>
    <row r="130" spans="2:12" ht="19" customHeight="1" x14ac:dyDescent="0.3">
      <c r="B130" s="44"/>
      <c r="C130" s="44"/>
      <c r="D130" s="70"/>
      <c r="E130" s="71"/>
      <c r="F130" s="36"/>
      <c r="G130" s="41"/>
      <c r="H130" s="32"/>
      <c r="I130" s="55"/>
      <c r="J130" s="17" t="str">
        <f>_air_calcs!P130</f>
        <v/>
      </c>
      <c r="K130" s="52"/>
      <c r="L130" s="32"/>
    </row>
    <row r="131" spans="2:12" ht="19" customHeight="1" x14ac:dyDescent="0.3">
      <c r="B131" s="44"/>
      <c r="C131" s="44"/>
      <c r="D131" s="70"/>
      <c r="E131" s="71"/>
      <c r="F131" s="36"/>
      <c r="G131" s="41"/>
      <c r="H131" s="32"/>
      <c r="I131" s="55"/>
      <c r="J131" s="17" t="str">
        <f>_air_calcs!P131</f>
        <v/>
      </c>
      <c r="K131" s="52"/>
      <c r="L131" s="32"/>
    </row>
    <row r="132" spans="2:12" ht="19" customHeight="1" x14ac:dyDescent="0.3">
      <c r="B132" s="44"/>
      <c r="C132" s="44"/>
      <c r="D132" s="70"/>
      <c r="E132" s="71"/>
      <c r="F132" s="36"/>
      <c r="G132" s="41"/>
      <c r="H132" s="32"/>
      <c r="I132" s="55"/>
      <c r="J132" s="17" t="str">
        <f>_air_calcs!P132</f>
        <v/>
      </c>
      <c r="K132" s="52"/>
      <c r="L132" s="32"/>
    </row>
    <row r="133" spans="2:12" ht="19" customHeight="1" x14ac:dyDescent="0.3">
      <c r="B133" s="44"/>
      <c r="C133" s="44"/>
      <c r="D133" s="70"/>
      <c r="E133" s="71"/>
      <c r="F133" s="36"/>
      <c r="G133" s="41"/>
      <c r="H133" s="32"/>
      <c r="I133" s="55"/>
      <c r="J133" s="17" t="str">
        <f>_air_calcs!P133</f>
        <v/>
      </c>
      <c r="K133" s="52"/>
      <c r="L133" s="32"/>
    </row>
    <row r="134" spans="2:12" ht="19" customHeight="1" x14ac:dyDescent="0.3">
      <c r="B134" s="44"/>
      <c r="C134" s="44"/>
      <c r="D134" s="70"/>
      <c r="E134" s="71"/>
      <c r="F134" s="36"/>
      <c r="G134" s="41"/>
      <c r="H134" s="32"/>
      <c r="I134" s="55"/>
      <c r="J134" s="17" t="str">
        <f>_air_calcs!P134</f>
        <v/>
      </c>
      <c r="K134" s="52"/>
      <c r="L134" s="32"/>
    </row>
    <row r="135" spans="2:12" ht="19" customHeight="1" x14ac:dyDescent="0.3">
      <c r="B135" s="44"/>
      <c r="C135" s="44"/>
      <c r="D135" s="70"/>
      <c r="E135" s="71"/>
      <c r="F135" s="36"/>
      <c r="G135" s="41"/>
      <c r="H135" s="32"/>
      <c r="I135" s="55"/>
      <c r="J135" s="17" t="str">
        <f>_air_calcs!P135</f>
        <v/>
      </c>
      <c r="K135" s="52"/>
      <c r="L135" s="32"/>
    </row>
    <row r="136" spans="2:12" ht="19" customHeight="1" x14ac:dyDescent="0.3">
      <c r="B136" s="44"/>
      <c r="C136" s="44"/>
      <c r="D136" s="70"/>
      <c r="E136" s="71"/>
      <c r="F136" s="36"/>
      <c r="G136" s="41"/>
      <c r="H136" s="32"/>
      <c r="I136" s="55"/>
      <c r="J136" s="17" t="str">
        <f>_air_calcs!P136</f>
        <v/>
      </c>
      <c r="K136" s="52"/>
      <c r="L136" s="32"/>
    </row>
    <row r="137" spans="2:12" ht="19" customHeight="1" x14ac:dyDescent="0.3">
      <c r="B137" s="44"/>
      <c r="C137" s="44"/>
      <c r="D137" s="70"/>
      <c r="E137" s="71"/>
      <c r="F137" s="36"/>
      <c r="G137" s="41"/>
      <c r="H137" s="32"/>
      <c r="I137" s="55"/>
      <c r="J137" s="17" t="str">
        <f>_air_calcs!P137</f>
        <v/>
      </c>
      <c r="K137" s="52"/>
      <c r="L137" s="32"/>
    </row>
    <row r="138" spans="2:12" ht="19" customHeight="1" x14ac:dyDescent="0.3">
      <c r="B138" s="44"/>
      <c r="C138" s="44"/>
      <c r="D138" s="70"/>
      <c r="E138" s="71"/>
      <c r="F138" s="36"/>
      <c r="G138" s="41"/>
      <c r="H138" s="32"/>
      <c r="I138" s="55"/>
      <c r="J138" s="17" t="str">
        <f>_air_calcs!P138</f>
        <v/>
      </c>
      <c r="K138" s="52"/>
      <c r="L138" s="32"/>
    </row>
    <row r="139" spans="2:12" ht="19" customHeight="1" x14ac:dyDescent="0.3">
      <c r="B139" s="44"/>
      <c r="C139" s="44"/>
      <c r="D139" s="70"/>
      <c r="E139" s="71"/>
      <c r="F139" s="36"/>
      <c r="G139" s="41"/>
      <c r="H139" s="32"/>
      <c r="I139" s="55"/>
      <c r="J139" s="17" t="str">
        <f>_air_calcs!P139</f>
        <v/>
      </c>
      <c r="K139" s="52"/>
      <c r="L139" s="32"/>
    </row>
    <row r="140" spans="2:12" ht="19" customHeight="1" x14ac:dyDescent="0.3">
      <c r="B140" s="44"/>
      <c r="C140" s="44"/>
      <c r="D140" s="70"/>
      <c r="E140" s="71"/>
      <c r="F140" s="36"/>
      <c r="G140" s="41"/>
      <c r="H140" s="32"/>
      <c r="I140" s="55"/>
      <c r="J140" s="17" t="str">
        <f>_air_calcs!P140</f>
        <v/>
      </c>
      <c r="K140" s="52"/>
      <c r="L140" s="32"/>
    </row>
    <row r="141" spans="2:12" ht="19" customHeight="1" x14ac:dyDescent="0.3">
      <c r="B141" s="44"/>
      <c r="C141" s="44"/>
      <c r="D141" s="70"/>
      <c r="E141" s="71"/>
      <c r="F141" s="36"/>
      <c r="G141" s="41"/>
      <c r="H141" s="32"/>
      <c r="I141" s="55"/>
      <c r="J141" s="17" t="str">
        <f>_air_calcs!P141</f>
        <v/>
      </c>
      <c r="K141" s="52"/>
      <c r="L141" s="32"/>
    </row>
    <row r="142" spans="2:12" ht="19" customHeight="1" x14ac:dyDescent="0.3">
      <c r="B142" s="44"/>
      <c r="C142" s="44"/>
      <c r="D142" s="70"/>
      <c r="E142" s="71"/>
      <c r="F142" s="36"/>
      <c r="G142" s="41"/>
      <c r="H142" s="32"/>
      <c r="I142" s="55"/>
      <c r="J142" s="17" t="str">
        <f>_air_calcs!P142</f>
        <v/>
      </c>
      <c r="K142" s="52"/>
      <c r="L142" s="32"/>
    </row>
    <row r="143" spans="2:12" ht="19" customHeight="1" x14ac:dyDescent="0.3">
      <c r="B143" s="44"/>
      <c r="C143" s="44"/>
      <c r="D143" s="70"/>
      <c r="E143" s="71"/>
      <c r="F143" s="36"/>
      <c r="G143" s="41"/>
      <c r="H143" s="32"/>
      <c r="I143" s="55"/>
      <c r="J143" s="17" t="str">
        <f>_air_calcs!P143</f>
        <v/>
      </c>
      <c r="K143" s="52"/>
      <c r="L143" s="32"/>
    </row>
    <row r="144" spans="2:12" ht="19" customHeight="1" x14ac:dyDescent="0.3">
      <c r="B144" s="44"/>
      <c r="C144" s="44"/>
      <c r="D144" s="70"/>
      <c r="E144" s="71"/>
      <c r="F144" s="36"/>
      <c r="G144" s="41"/>
      <c r="H144" s="32"/>
      <c r="I144" s="55"/>
      <c r="J144" s="17" t="str">
        <f>_air_calcs!P144</f>
        <v/>
      </c>
      <c r="K144" s="52"/>
      <c r="L144" s="32"/>
    </row>
    <row r="145" spans="2:12" ht="19" customHeight="1" x14ac:dyDescent="0.3">
      <c r="B145" s="44"/>
      <c r="C145" s="44"/>
      <c r="D145" s="70"/>
      <c r="E145" s="71"/>
      <c r="F145" s="36"/>
      <c r="G145" s="41"/>
      <c r="H145" s="32"/>
      <c r="I145" s="55"/>
      <c r="J145" s="17" t="str">
        <f>_air_calcs!P145</f>
        <v/>
      </c>
      <c r="K145" s="52"/>
      <c r="L145" s="32"/>
    </row>
    <row r="146" spans="2:12" ht="19" customHeight="1" x14ac:dyDescent="0.3">
      <c r="B146" s="44"/>
      <c r="C146" s="44"/>
      <c r="D146" s="70"/>
      <c r="E146" s="71"/>
      <c r="F146" s="36"/>
      <c r="G146" s="41"/>
      <c r="H146" s="32"/>
      <c r="I146" s="55"/>
      <c r="J146" s="17" t="str">
        <f>_air_calcs!P146</f>
        <v/>
      </c>
      <c r="K146" s="52"/>
      <c r="L146" s="32"/>
    </row>
    <row r="147" spans="2:12" ht="19" customHeight="1" x14ac:dyDescent="0.3">
      <c r="B147" s="44"/>
      <c r="C147" s="44"/>
      <c r="D147" s="70"/>
      <c r="E147" s="71"/>
      <c r="F147" s="36"/>
      <c r="G147" s="41"/>
      <c r="H147" s="32"/>
      <c r="I147" s="55"/>
      <c r="J147" s="17" t="str">
        <f>_air_calcs!P147</f>
        <v/>
      </c>
      <c r="K147" s="52"/>
      <c r="L147" s="32"/>
    </row>
    <row r="148" spans="2:12" ht="19" customHeight="1" x14ac:dyDescent="0.3">
      <c r="B148" s="44"/>
      <c r="C148" s="44"/>
      <c r="D148" s="70"/>
      <c r="E148" s="71"/>
      <c r="F148" s="36"/>
      <c r="G148" s="41"/>
      <c r="H148" s="32"/>
      <c r="I148" s="55"/>
      <c r="J148" s="17" t="str">
        <f>_air_calcs!P148</f>
        <v/>
      </c>
      <c r="K148" s="52"/>
      <c r="L148" s="32"/>
    </row>
    <row r="149" spans="2:12" ht="19" customHeight="1" x14ac:dyDescent="0.3">
      <c r="B149" s="44"/>
      <c r="C149" s="44"/>
      <c r="D149" s="70"/>
      <c r="E149" s="71"/>
      <c r="F149" s="36"/>
      <c r="G149" s="41"/>
      <c r="H149" s="32"/>
      <c r="I149" s="55"/>
      <c r="J149" s="17" t="str">
        <f>_air_calcs!P149</f>
        <v/>
      </c>
      <c r="K149" s="52"/>
      <c r="L149" s="32"/>
    </row>
    <row r="150" spans="2:12" ht="19" customHeight="1" x14ac:dyDescent="0.3">
      <c r="B150" s="44"/>
      <c r="C150" s="44"/>
      <c r="D150" s="70"/>
      <c r="E150" s="71"/>
      <c r="F150" s="36"/>
      <c r="G150" s="41"/>
      <c r="H150" s="32"/>
      <c r="I150" s="55"/>
      <c r="J150" s="17" t="str">
        <f>_air_calcs!P150</f>
        <v/>
      </c>
      <c r="K150" s="52"/>
      <c r="L150" s="32"/>
    </row>
    <row r="151" spans="2:12" ht="19" customHeight="1" x14ac:dyDescent="0.3">
      <c r="B151" s="44"/>
      <c r="C151" s="44"/>
      <c r="D151" s="70"/>
      <c r="E151" s="71"/>
      <c r="F151" s="36"/>
      <c r="G151" s="41"/>
      <c r="H151" s="32"/>
      <c r="I151" s="55"/>
      <c r="J151" s="17" t="str">
        <f>_air_calcs!P151</f>
        <v/>
      </c>
      <c r="K151" s="52"/>
      <c r="L151" s="32"/>
    </row>
    <row r="152" spans="2:12" ht="19" customHeight="1" x14ac:dyDescent="0.3">
      <c r="B152" s="44"/>
      <c r="C152" s="44"/>
      <c r="D152" s="70"/>
      <c r="E152" s="71"/>
      <c r="F152" s="36"/>
      <c r="G152" s="41"/>
      <c r="H152" s="32"/>
      <c r="I152" s="55"/>
      <c r="J152" s="17" t="str">
        <f>_air_calcs!P152</f>
        <v/>
      </c>
      <c r="K152" s="52"/>
      <c r="L152" s="32"/>
    </row>
    <row r="153" spans="2:12" ht="19" customHeight="1" x14ac:dyDescent="0.3">
      <c r="B153" s="44"/>
      <c r="C153" s="44"/>
      <c r="D153" s="70"/>
      <c r="E153" s="71"/>
      <c r="F153" s="36"/>
      <c r="G153" s="41"/>
      <c r="H153" s="32"/>
      <c r="I153" s="55"/>
      <c r="J153" s="17" t="str">
        <f>_air_calcs!P153</f>
        <v/>
      </c>
      <c r="K153" s="52"/>
      <c r="L153" s="32"/>
    </row>
    <row r="154" spans="2:12" ht="19" customHeight="1" x14ac:dyDescent="0.3">
      <c r="B154" s="44"/>
      <c r="C154" s="44"/>
      <c r="D154" s="70"/>
      <c r="E154" s="71"/>
      <c r="F154" s="36"/>
      <c r="G154" s="41"/>
      <c r="H154" s="32"/>
      <c r="I154" s="55"/>
      <c r="J154" s="17" t="str">
        <f>_air_calcs!P154</f>
        <v/>
      </c>
      <c r="K154" s="52"/>
      <c r="L154" s="32"/>
    </row>
    <row r="155" spans="2:12" ht="19" customHeight="1" x14ac:dyDescent="0.3">
      <c r="B155" s="44"/>
      <c r="C155" s="44"/>
      <c r="D155" s="70"/>
      <c r="E155" s="71"/>
      <c r="F155" s="36"/>
      <c r="G155" s="41"/>
      <c r="H155" s="32"/>
      <c r="I155" s="55"/>
      <c r="J155" s="17" t="str">
        <f>_air_calcs!P155</f>
        <v/>
      </c>
      <c r="K155" s="52"/>
      <c r="L155" s="32"/>
    </row>
    <row r="156" spans="2:12" ht="19" customHeight="1" x14ac:dyDescent="0.3">
      <c r="B156" s="44"/>
      <c r="C156" s="44"/>
      <c r="D156" s="70"/>
      <c r="E156" s="71"/>
      <c r="F156" s="36"/>
      <c r="G156" s="41"/>
      <c r="H156" s="32"/>
      <c r="I156" s="55"/>
      <c r="J156" s="17" t="str">
        <f>_air_calcs!P156</f>
        <v/>
      </c>
      <c r="K156" s="52"/>
      <c r="L156" s="32"/>
    </row>
    <row r="157" spans="2:12" ht="19" customHeight="1" x14ac:dyDescent="0.3">
      <c r="B157" s="44"/>
      <c r="C157" s="44"/>
      <c r="D157" s="70"/>
      <c r="E157" s="71"/>
      <c r="F157" s="36"/>
      <c r="G157" s="41"/>
      <c r="H157" s="32"/>
      <c r="I157" s="55"/>
      <c r="J157" s="17" t="str">
        <f>_air_calcs!P157</f>
        <v/>
      </c>
      <c r="K157" s="52"/>
      <c r="L157" s="32"/>
    </row>
    <row r="158" spans="2:12" ht="19" customHeight="1" x14ac:dyDescent="0.3">
      <c r="B158" s="44"/>
      <c r="C158" s="44"/>
      <c r="D158" s="70"/>
      <c r="E158" s="71"/>
      <c r="F158" s="36"/>
      <c r="G158" s="41"/>
      <c r="H158" s="32"/>
      <c r="I158" s="55"/>
      <c r="J158" s="17" t="str">
        <f>_air_calcs!P158</f>
        <v/>
      </c>
      <c r="K158" s="52"/>
      <c r="L158" s="32"/>
    </row>
    <row r="159" spans="2:12" ht="19" customHeight="1" x14ac:dyDescent="0.3">
      <c r="B159" s="44"/>
      <c r="C159" s="44"/>
      <c r="D159" s="70"/>
      <c r="E159" s="71"/>
      <c r="F159" s="36"/>
      <c r="G159" s="41"/>
      <c r="H159" s="32"/>
      <c r="I159" s="55"/>
      <c r="J159" s="17" t="str">
        <f>_air_calcs!P159</f>
        <v/>
      </c>
      <c r="K159" s="52"/>
      <c r="L159" s="32"/>
    </row>
    <row r="160" spans="2:12" ht="19" customHeight="1" x14ac:dyDescent="0.3">
      <c r="B160" s="44"/>
      <c r="C160" s="44"/>
      <c r="D160" s="70"/>
      <c r="E160" s="71"/>
      <c r="F160" s="36"/>
      <c r="G160" s="41"/>
      <c r="H160" s="32"/>
      <c r="I160" s="55"/>
      <c r="J160" s="17" t="str">
        <f>_air_calcs!P160</f>
        <v/>
      </c>
      <c r="K160" s="52"/>
      <c r="L160" s="32"/>
    </row>
    <row r="161" spans="2:12" ht="19" customHeight="1" x14ac:dyDescent="0.3">
      <c r="B161" s="44"/>
      <c r="C161" s="44"/>
      <c r="D161" s="70"/>
      <c r="E161" s="71"/>
      <c r="F161" s="36"/>
      <c r="G161" s="41"/>
      <c r="H161" s="32"/>
      <c r="I161" s="55"/>
      <c r="J161" s="17" t="str">
        <f>_air_calcs!P161</f>
        <v/>
      </c>
      <c r="K161" s="52"/>
      <c r="L161" s="32"/>
    </row>
    <row r="162" spans="2:12" ht="19" customHeight="1" x14ac:dyDescent="0.3">
      <c r="B162" s="44"/>
      <c r="C162" s="44"/>
      <c r="D162" s="70"/>
      <c r="E162" s="71"/>
      <c r="F162" s="36"/>
      <c r="G162" s="41"/>
      <c r="H162" s="32"/>
      <c r="I162" s="55"/>
      <c r="J162" s="17" t="str">
        <f>_air_calcs!P162</f>
        <v/>
      </c>
      <c r="K162" s="52"/>
      <c r="L162" s="32"/>
    </row>
    <row r="163" spans="2:12" ht="19" customHeight="1" x14ac:dyDescent="0.3">
      <c r="B163" s="44"/>
      <c r="C163" s="44"/>
      <c r="D163" s="70"/>
      <c r="E163" s="71"/>
      <c r="F163" s="36"/>
      <c r="G163" s="41"/>
      <c r="H163" s="32"/>
      <c r="I163" s="55"/>
      <c r="J163" s="17" t="str">
        <f>_air_calcs!P163</f>
        <v/>
      </c>
      <c r="K163" s="52"/>
      <c r="L163" s="32"/>
    </row>
    <row r="164" spans="2:12" ht="19" customHeight="1" x14ac:dyDescent="0.3">
      <c r="B164" s="44"/>
      <c r="C164" s="44"/>
      <c r="D164" s="70"/>
      <c r="E164" s="71"/>
      <c r="F164" s="36"/>
      <c r="G164" s="41"/>
      <c r="H164" s="32"/>
      <c r="I164" s="55"/>
      <c r="J164" s="17" t="str">
        <f>_air_calcs!P164</f>
        <v/>
      </c>
      <c r="K164" s="52"/>
      <c r="L164" s="32"/>
    </row>
    <row r="165" spans="2:12" ht="19" customHeight="1" x14ac:dyDescent="0.3">
      <c r="B165" s="44"/>
      <c r="C165" s="44"/>
      <c r="D165" s="70"/>
      <c r="E165" s="71"/>
      <c r="F165" s="36"/>
      <c r="G165" s="41"/>
      <c r="H165" s="32"/>
      <c r="I165" s="55"/>
      <c r="J165" s="17" t="str">
        <f>_air_calcs!P165</f>
        <v/>
      </c>
      <c r="K165" s="52"/>
      <c r="L165" s="32"/>
    </row>
    <row r="166" spans="2:12" ht="19" customHeight="1" x14ac:dyDescent="0.3">
      <c r="B166" s="44"/>
      <c r="C166" s="44"/>
      <c r="D166" s="70"/>
      <c r="E166" s="71"/>
      <c r="F166" s="36"/>
      <c r="G166" s="41"/>
      <c r="H166" s="32"/>
      <c r="I166" s="55"/>
      <c r="J166" s="17" t="str">
        <f>_air_calcs!P166</f>
        <v/>
      </c>
      <c r="K166" s="52"/>
      <c r="L166" s="32"/>
    </row>
    <row r="167" spans="2:12" ht="19" customHeight="1" x14ac:dyDescent="0.3">
      <c r="B167" s="44"/>
      <c r="C167" s="44"/>
      <c r="D167" s="70"/>
      <c r="E167" s="71"/>
      <c r="F167" s="36"/>
      <c r="G167" s="41"/>
      <c r="H167" s="32"/>
      <c r="I167" s="55"/>
      <c r="J167" s="17" t="str">
        <f>_air_calcs!P167</f>
        <v/>
      </c>
      <c r="K167" s="52"/>
      <c r="L167" s="32"/>
    </row>
    <row r="168" spans="2:12" ht="19" customHeight="1" x14ac:dyDescent="0.3">
      <c r="B168" s="44"/>
      <c r="C168" s="44"/>
      <c r="D168" s="70"/>
      <c r="E168" s="71"/>
      <c r="F168" s="36"/>
      <c r="G168" s="41"/>
      <c r="H168" s="32"/>
      <c r="I168" s="55"/>
      <c r="J168" s="17" t="str">
        <f>_air_calcs!P168</f>
        <v/>
      </c>
      <c r="K168" s="52"/>
      <c r="L168" s="32"/>
    </row>
    <row r="169" spans="2:12" ht="19" customHeight="1" x14ac:dyDescent="0.3">
      <c r="B169" s="44"/>
      <c r="C169" s="44"/>
      <c r="D169" s="70"/>
      <c r="E169" s="71"/>
      <c r="F169" s="36"/>
      <c r="G169" s="41"/>
      <c r="H169" s="32"/>
      <c r="I169" s="55"/>
      <c r="J169" s="17" t="str">
        <f>_air_calcs!P169</f>
        <v/>
      </c>
      <c r="K169" s="52"/>
      <c r="L169" s="32"/>
    </row>
    <row r="170" spans="2:12" ht="19" customHeight="1" x14ac:dyDescent="0.3">
      <c r="B170" s="44"/>
      <c r="C170" s="44"/>
      <c r="D170" s="70"/>
      <c r="E170" s="71"/>
      <c r="F170" s="36"/>
      <c r="G170" s="41"/>
      <c r="H170" s="32"/>
      <c r="I170" s="55"/>
      <c r="J170" s="17" t="str">
        <f>_air_calcs!P170</f>
        <v/>
      </c>
      <c r="K170" s="52"/>
      <c r="L170" s="32"/>
    </row>
    <row r="171" spans="2:12" ht="19" customHeight="1" x14ac:dyDescent="0.3">
      <c r="B171" s="44"/>
      <c r="C171" s="44"/>
      <c r="D171" s="70"/>
      <c r="E171" s="71"/>
      <c r="F171" s="36"/>
      <c r="G171" s="41"/>
      <c r="H171" s="32"/>
      <c r="I171" s="55"/>
      <c r="J171" s="17" t="str">
        <f>_air_calcs!P171</f>
        <v/>
      </c>
      <c r="K171" s="52"/>
      <c r="L171" s="32"/>
    </row>
    <row r="172" spans="2:12" ht="19" customHeight="1" x14ac:dyDescent="0.3">
      <c r="B172" s="44"/>
      <c r="C172" s="44"/>
      <c r="D172" s="70"/>
      <c r="E172" s="71"/>
      <c r="F172" s="36"/>
      <c r="G172" s="41"/>
      <c r="H172" s="32"/>
      <c r="I172" s="55"/>
      <c r="J172" s="17" t="str">
        <f>_air_calcs!P172</f>
        <v/>
      </c>
      <c r="K172" s="52"/>
      <c r="L172" s="32"/>
    </row>
    <row r="173" spans="2:12" ht="19" customHeight="1" x14ac:dyDescent="0.3">
      <c r="B173" s="44"/>
      <c r="C173" s="44"/>
      <c r="D173" s="70"/>
      <c r="E173" s="71"/>
      <c r="F173" s="36"/>
      <c r="G173" s="41"/>
      <c r="H173" s="32"/>
      <c r="I173" s="55"/>
      <c r="J173" s="17" t="str">
        <f>_air_calcs!P173</f>
        <v/>
      </c>
      <c r="K173" s="52"/>
      <c r="L173" s="32"/>
    </row>
    <row r="174" spans="2:12" ht="19" customHeight="1" x14ac:dyDescent="0.3">
      <c r="B174" s="44"/>
      <c r="C174" s="44"/>
      <c r="D174" s="70"/>
      <c r="E174" s="71"/>
      <c r="F174" s="36"/>
      <c r="G174" s="41"/>
      <c r="H174" s="32"/>
      <c r="I174" s="55"/>
      <c r="J174" s="17" t="str">
        <f>_air_calcs!P174</f>
        <v/>
      </c>
      <c r="K174" s="52"/>
      <c r="L174" s="32"/>
    </row>
    <row r="175" spans="2:12" ht="19" customHeight="1" x14ac:dyDescent="0.3">
      <c r="B175" s="44"/>
      <c r="C175" s="44"/>
      <c r="D175" s="70"/>
      <c r="E175" s="71"/>
      <c r="F175" s="36"/>
      <c r="G175" s="41"/>
      <c r="H175" s="32"/>
      <c r="I175" s="55"/>
      <c r="J175" s="17" t="str">
        <f>_air_calcs!P175</f>
        <v/>
      </c>
      <c r="K175" s="52"/>
      <c r="L175" s="32"/>
    </row>
    <row r="176" spans="2:12" ht="19" customHeight="1" x14ac:dyDescent="0.3">
      <c r="B176" s="44"/>
      <c r="C176" s="44"/>
      <c r="D176" s="70"/>
      <c r="E176" s="71"/>
      <c r="F176" s="36"/>
      <c r="G176" s="41"/>
      <c r="H176" s="32"/>
      <c r="I176" s="55"/>
      <c r="J176" s="17" t="str">
        <f>_air_calcs!P176</f>
        <v/>
      </c>
      <c r="K176" s="52"/>
      <c r="L176" s="32"/>
    </row>
    <row r="177" spans="2:12" ht="19" customHeight="1" x14ac:dyDescent="0.3">
      <c r="B177" s="44"/>
      <c r="C177" s="44"/>
      <c r="D177" s="70"/>
      <c r="E177" s="71"/>
      <c r="F177" s="36"/>
      <c r="G177" s="41"/>
      <c r="H177" s="32"/>
      <c r="I177" s="55"/>
      <c r="J177" s="17" t="str">
        <f>_air_calcs!P177</f>
        <v/>
      </c>
      <c r="K177" s="52"/>
      <c r="L177" s="32"/>
    </row>
    <row r="178" spans="2:12" ht="19" customHeight="1" x14ac:dyDescent="0.3">
      <c r="B178" s="44"/>
      <c r="C178" s="44"/>
      <c r="D178" s="70"/>
      <c r="E178" s="71"/>
      <c r="F178" s="36"/>
      <c r="G178" s="41"/>
      <c r="H178" s="32"/>
      <c r="I178" s="55"/>
      <c r="J178" s="17" t="str">
        <f>_air_calcs!P178</f>
        <v/>
      </c>
      <c r="K178" s="52"/>
      <c r="L178" s="32"/>
    </row>
    <row r="179" spans="2:12" ht="19" customHeight="1" x14ac:dyDescent="0.3">
      <c r="B179" s="44"/>
      <c r="C179" s="44"/>
      <c r="D179" s="70"/>
      <c r="E179" s="71"/>
      <c r="F179" s="36"/>
      <c r="G179" s="41"/>
      <c r="H179" s="32"/>
      <c r="I179" s="55"/>
      <c r="J179" s="17" t="str">
        <f>_air_calcs!P179</f>
        <v/>
      </c>
      <c r="K179" s="52"/>
      <c r="L179" s="32"/>
    </row>
    <row r="180" spans="2:12" ht="19" customHeight="1" x14ac:dyDescent="0.3">
      <c r="B180" s="44"/>
      <c r="C180" s="44"/>
      <c r="D180" s="70"/>
      <c r="E180" s="71"/>
      <c r="F180" s="36"/>
      <c r="G180" s="41"/>
      <c r="H180" s="32"/>
      <c r="I180" s="55"/>
      <c r="J180" s="17" t="str">
        <f>_air_calcs!P180</f>
        <v/>
      </c>
      <c r="K180" s="52"/>
      <c r="L180" s="32"/>
    </row>
    <row r="181" spans="2:12" ht="19" customHeight="1" x14ac:dyDescent="0.3">
      <c r="B181" s="44"/>
      <c r="C181" s="44"/>
      <c r="D181" s="70"/>
      <c r="E181" s="71"/>
      <c r="F181" s="36"/>
      <c r="G181" s="41"/>
      <c r="H181" s="32"/>
      <c r="I181" s="55"/>
      <c r="J181" s="17" t="str">
        <f>_air_calcs!P181</f>
        <v/>
      </c>
      <c r="K181" s="52"/>
      <c r="L181" s="32"/>
    </row>
    <row r="182" spans="2:12" ht="19" customHeight="1" x14ac:dyDescent="0.3">
      <c r="B182" s="44"/>
      <c r="C182" s="44"/>
      <c r="D182" s="70"/>
      <c r="E182" s="71"/>
      <c r="F182" s="36"/>
      <c r="G182" s="41"/>
      <c r="H182" s="32"/>
      <c r="I182" s="55"/>
      <c r="J182" s="17" t="str">
        <f>_air_calcs!P182</f>
        <v/>
      </c>
      <c r="K182" s="52"/>
      <c r="L182" s="32"/>
    </row>
    <row r="183" spans="2:12" ht="19" customHeight="1" x14ac:dyDescent="0.3">
      <c r="B183" s="44"/>
      <c r="C183" s="44"/>
      <c r="D183" s="70"/>
      <c r="E183" s="71"/>
      <c r="F183" s="36"/>
      <c r="G183" s="41"/>
      <c r="H183" s="32"/>
      <c r="I183" s="55"/>
      <c r="J183" s="17" t="str">
        <f>_air_calcs!P183</f>
        <v/>
      </c>
      <c r="K183" s="52"/>
      <c r="L183" s="32"/>
    </row>
    <row r="184" spans="2:12" ht="19" customHeight="1" x14ac:dyDescent="0.3">
      <c r="B184" s="44"/>
      <c r="C184" s="44"/>
      <c r="D184" s="70"/>
      <c r="E184" s="71"/>
      <c r="F184" s="36"/>
      <c r="G184" s="41"/>
      <c r="H184" s="32"/>
      <c r="I184" s="55"/>
      <c r="J184" s="17" t="str">
        <f>_air_calcs!P184</f>
        <v/>
      </c>
      <c r="K184" s="52"/>
      <c r="L184" s="32"/>
    </row>
    <row r="185" spans="2:12" ht="19" customHeight="1" x14ac:dyDescent="0.3">
      <c r="B185" s="44"/>
      <c r="C185" s="44"/>
      <c r="D185" s="70"/>
      <c r="E185" s="71"/>
      <c r="F185" s="36"/>
      <c r="G185" s="41"/>
      <c r="H185" s="32"/>
      <c r="I185" s="55"/>
      <c r="J185" s="17" t="str">
        <f>_air_calcs!P185</f>
        <v/>
      </c>
      <c r="K185" s="52"/>
      <c r="L185" s="32"/>
    </row>
    <row r="186" spans="2:12" ht="19" customHeight="1" x14ac:dyDescent="0.3">
      <c r="B186" s="44"/>
      <c r="C186" s="44"/>
      <c r="D186" s="70"/>
      <c r="E186" s="71"/>
      <c r="F186" s="36"/>
      <c r="G186" s="41"/>
      <c r="H186" s="32"/>
      <c r="I186" s="55"/>
      <c r="J186" s="17" t="str">
        <f>_air_calcs!P186</f>
        <v/>
      </c>
      <c r="K186" s="52"/>
      <c r="L186" s="32"/>
    </row>
    <row r="187" spans="2:12" ht="19" customHeight="1" x14ac:dyDescent="0.3">
      <c r="B187" s="44"/>
      <c r="C187" s="44"/>
      <c r="D187" s="70"/>
      <c r="E187" s="71"/>
      <c r="F187" s="36"/>
      <c r="G187" s="41"/>
      <c r="H187" s="32"/>
      <c r="I187" s="55"/>
      <c r="J187" s="17" t="str">
        <f>_air_calcs!P187</f>
        <v/>
      </c>
      <c r="K187" s="52"/>
      <c r="L187" s="32"/>
    </row>
    <row r="188" spans="2:12" ht="19" customHeight="1" x14ac:dyDescent="0.3">
      <c r="B188" s="44"/>
      <c r="C188" s="44"/>
      <c r="D188" s="70"/>
      <c r="E188" s="71"/>
      <c r="F188" s="36"/>
      <c r="G188" s="41"/>
      <c r="H188" s="32"/>
      <c r="I188" s="55"/>
      <c r="J188" s="17" t="str">
        <f>_air_calcs!P188</f>
        <v/>
      </c>
      <c r="K188" s="52"/>
      <c r="L188" s="32"/>
    </row>
    <row r="189" spans="2:12" ht="19" customHeight="1" x14ac:dyDescent="0.3">
      <c r="B189" s="44"/>
      <c r="C189" s="44"/>
      <c r="D189" s="70"/>
      <c r="E189" s="71"/>
      <c r="F189" s="36"/>
      <c r="G189" s="41"/>
      <c r="H189" s="32"/>
      <c r="I189" s="55"/>
      <c r="J189" s="17" t="str">
        <f>_air_calcs!P189</f>
        <v/>
      </c>
      <c r="K189" s="52"/>
      <c r="L189" s="32"/>
    </row>
    <row r="190" spans="2:12" ht="19" customHeight="1" x14ac:dyDescent="0.3">
      <c r="B190" s="44"/>
      <c r="C190" s="44"/>
      <c r="D190" s="70"/>
      <c r="E190" s="71"/>
      <c r="F190" s="36"/>
      <c r="G190" s="41"/>
      <c r="H190" s="32"/>
      <c r="I190" s="55"/>
      <c r="J190" s="17" t="str">
        <f>_air_calcs!P190</f>
        <v/>
      </c>
      <c r="K190" s="52"/>
      <c r="L190" s="32"/>
    </row>
    <row r="191" spans="2:12" ht="19" customHeight="1" x14ac:dyDescent="0.3">
      <c r="B191" s="44"/>
      <c r="C191" s="44"/>
      <c r="D191" s="70"/>
      <c r="E191" s="71"/>
      <c r="F191" s="36"/>
      <c r="G191" s="41"/>
      <c r="H191" s="32"/>
      <c r="I191" s="55"/>
      <c r="J191" s="17" t="str">
        <f>_air_calcs!P191</f>
        <v/>
      </c>
      <c r="K191" s="52"/>
      <c r="L191" s="32"/>
    </row>
    <row r="192" spans="2:12" ht="19" customHeight="1" x14ac:dyDescent="0.3">
      <c r="B192" s="44"/>
      <c r="C192" s="44"/>
      <c r="D192" s="70"/>
      <c r="E192" s="71"/>
      <c r="F192" s="36"/>
      <c r="G192" s="41"/>
      <c r="H192" s="32"/>
      <c r="I192" s="55"/>
      <c r="J192" s="17" t="str">
        <f>_air_calcs!P192</f>
        <v/>
      </c>
      <c r="K192" s="52"/>
      <c r="L192" s="32"/>
    </row>
    <row r="193" spans="2:12" ht="19" customHeight="1" x14ac:dyDescent="0.3">
      <c r="B193" s="44"/>
      <c r="C193" s="44"/>
      <c r="D193" s="70"/>
      <c r="E193" s="71"/>
      <c r="F193" s="36"/>
      <c r="G193" s="41"/>
      <c r="H193" s="32"/>
      <c r="I193" s="55"/>
      <c r="J193" s="17" t="str">
        <f>_air_calcs!P193</f>
        <v/>
      </c>
      <c r="K193" s="52"/>
      <c r="L193" s="32"/>
    </row>
    <row r="194" spans="2:12" ht="19" customHeight="1" x14ac:dyDescent="0.3">
      <c r="B194" s="44"/>
      <c r="C194" s="44"/>
      <c r="D194" s="70"/>
      <c r="E194" s="71"/>
      <c r="F194" s="36"/>
      <c r="G194" s="41"/>
      <c r="H194" s="32"/>
      <c r="I194" s="55"/>
      <c r="J194" s="17" t="str">
        <f>_air_calcs!P194</f>
        <v/>
      </c>
      <c r="K194" s="52"/>
      <c r="L194" s="32"/>
    </row>
    <row r="195" spans="2:12" ht="19" customHeight="1" x14ac:dyDescent="0.3">
      <c r="B195" s="44"/>
      <c r="C195" s="44"/>
      <c r="D195" s="70"/>
      <c r="E195" s="71"/>
      <c r="F195" s="36"/>
      <c r="G195" s="41"/>
      <c r="H195" s="32"/>
      <c r="I195" s="55"/>
      <c r="J195" s="17" t="str">
        <f>_air_calcs!P195</f>
        <v/>
      </c>
      <c r="K195" s="52"/>
      <c r="L195" s="32"/>
    </row>
    <row r="196" spans="2:12" ht="19" customHeight="1" x14ac:dyDescent="0.3">
      <c r="B196" s="44"/>
      <c r="C196" s="44"/>
      <c r="D196" s="70"/>
      <c r="E196" s="71"/>
      <c r="F196" s="36"/>
      <c r="G196" s="41"/>
      <c r="H196" s="32"/>
      <c r="I196" s="55"/>
      <c r="J196" s="17" t="str">
        <f>_air_calcs!P196</f>
        <v/>
      </c>
      <c r="K196" s="52"/>
      <c r="L196" s="32"/>
    </row>
    <row r="197" spans="2:12" ht="19" customHeight="1" x14ac:dyDescent="0.3">
      <c r="B197" s="44"/>
      <c r="C197" s="44"/>
      <c r="D197" s="70"/>
      <c r="E197" s="71"/>
      <c r="F197" s="36"/>
      <c r="G197" s="41"/>
      <c r="H197" s="32"/>
      <c r="I197" s="55"/>
      <c r="J197" s="17" t="str">
        <f>_air_calcs!P197</f>
        <v/>
      </c>
      <c r="K197" s="52"/>
      <c r="L197" s="32"/>
    </row>
    <row r="198" spans="2:12" ht="19" customHeight="1" x14ac:dyDescent="0.3">
      <c r="B198" s="44"/>
      <c r="C198" s="44"/>
      <c r="D198" s="70"/>
      <c r="E198" s="71"/>
      <c r="F198" s="36"/>
      <c r="G198" s="41"/>
      <c r="H198" s="32"/>
      <c r="I198" s="55"/>
      <c r="J198" s="17" t="str">
        <f>_air_calcs!P198</f>
        <v/>
      </c>
      <c r="K198" s="52"/>
      <c r="L198" s="32"/>
    </row>
    <row r="199" spans="2:12" ht="19" customHeight="1" x14ac:dyDescent="0.3">
      <c r="B199" s="44"/>
      <c r="C199" s="44"/>
      <c r="D199" s="70"/>
      <c r="E199" s="71"/>
      <c r="F199" s="36"/>
      <c r="G199" s="41"/>
      <c r="H199" s="32"/>
      <c r="I199" s="55"/>
      <c r="J199" s="17" t="str">
        <f>_air_calcs!P199</f>
        <v/>
      </c>
      <c r="K199" s="52"/>
      <c r="L199" s="32"/>
    </row>
    <row r="200" spans="2:12" ht="19" customHeight="1" x14ac:dyDescent="0.3">
      <c r="B200" s="44"/>
      <c r="C200" s="44"/>
      <c r="D200" s="70"/>
      <c r="E200" s="71"/>
      <c r="F200" s="36"/>
      <c r="G200" s="41"/>
      <c r="H200" s="32"/>
      <c r="I200" s="55"/>
      <c r="J200" s="17" t="str">
        <f>_air_calcs!P200</f>
        <v/>
      </c>
      <c r="K200" s="52"/>
      <c r="L200" s="32"/>
    </row>
    <row r="201" spans="2:12" ht="19" customHeight="1" x14ac:dyDescent="0.3">
      <c r="B201" s="44"/>
      <c r="C201" s="44"/>
      <c r="D201" s="70"/>
      <c r="E201" s="71"/>
      <c r="F201" s="36"/>
      <c r="G201" s="41"/>
      <c r="H201" s="32"/>
      <c r="I201" s="55"/>
      <c r="J201" s="17" t="str">
        <f>_air_calcs!P201</f>
        <v/>
      </c>
      <c r="K201" s="52"/>
      <c r="L201" s="32"/>
    </row>
    <row r="202" spans="2:12" ht="19" customHeight="1" x14ac:dyDescent="0.3">
      <c r="B202" s="44"/>
      <c r="C202" s="44"/>
      <c r="D202" s="70"/>
      <c r="E202" s="71"/>
      <c r="F202" s="36"/>
      <c r="G202" s="41"/>
      <c r="H202" s="32"/>
      <c r="I202" s="55"/>
      <c r="J202" s="17" t="str">
        <f>_air_calcs!P202</f>
        <v/>
      </c>
      <c r="K202" s="52"/>
      <c r="L202" s="32"/>
    </row>
    <row r="203" spans="2:12" ht="19" customHeight="1" x14ac:dyDescent="0.3">
      <c r="B203" s="44"/>
      <c r="C203" s="44"/>
      <c r="D203" s="70"/>
      <c r="E203" s="71"/>
      <c r="F203" s="36"/>
      <c r="G203" s="41"/>
      <c r="H203" s="32"/>
      <c r="I203" s="55"/>
      <c r="J203" s="17" t="str">
        <f>_air_calcs!P203</f>
        <v/>
      </c>
      <c r="K203" s="52"/>
      <c r="L203" s="32"/>
    </row>
    <row r="204" spans="2:12" ht="19" customHeight="1" x14ac:dyDescent="0.3">
      <c r="B204" s="44"/>
      <c r="C204" s="44"/>
      <c r="D204" s="70"/>
      <c r="E204" s="71"/>
      <c r="F204" s="36"/>
      <c r="G204" s="41"/>
      <c r="H204" s="32"/>
      <c r="I204" s="55"/>
      <c r="J204" s="17" t="str">
        <f>_air_calcs!P204</f>
        <v/>
      </c>
      <c r="K204" s="52"/>
      <c r="L204" s="32"/>
    </row>
    <row r="205" spans="2:12" ht="19" customHeight="1" x14ac:dyDescent="0.3">
      <c r="B205" s="44"/>
      <c r="C205" s="44"/>
      <c r="D205" s="70"/>
      <c r="E205" s="71"/>
      <c r="F205" s="36"/>
      <c r="G205" s="41"/>
      <c r="H205" s="32"/>
      <c r="I205" s="55"/>
      <c r="J205" s="17" t="str">
        <f>_air_calcs!P205</f>
        <v/>
      </c>
      <c r="K205" s="52"/>
      <c r="L205" s="32"/>
    </row>
    <row r="206" spans="2:12" ht="19" customHeight="1" x14ac:dyDescent="0.3">
      <c r="B206" s="44"/>
      <c r="C206" s="44"/>
      <c r="D206" s="70"/>
      <c r="E206" s="71"/>
      <c r="F206" s="36"/>
      <c r="G206" s="41"/>
      <c r="H206" s="32"/>
      <c r="I206" s="55"/>
      <c r="J206" s="17" t="str">
        <f>_air_calcs!P206</f>
        <v/>
      </c>
      <c r="K206" s="52"/>
      <c r="L206" s="32"/>
    </row>
    <row r="207" spans="2:12" ht="19" customHeight="1" x14ac:dyDescent="0.3">
      <c r="B207" s="44"/>
      <c r="C207" s="44"/>
      <c r="D207" s="70"/>
      <c r="E207" s="71"/>
      <c r="F207" s="36"/>
      <c r="G207" s="41"/>
      <c r="H207" s="32"/>
      <c r="I207" s="55"/>
      <c r="J207" s="17" t="str">
        <f>_air_calcs!P207</f>
        <v/>
      </c>
      <c r="K207" s="52"/>
      <c r="L207" s="32"/>
    </row>
    <row r="208" spans="2:12" ht="19" customHeight="1" x14ac:dyDescent="0.3">
      <c r="B208" s="44"/>
      <c r="C208" s="44"/>
      <c r="D208" s="70"/>
      <c r="E208" s="71"/>
      <c r="F208" s="36"/>
      <c r="G208" s="41"/>
      <c r="H208" s="32"/>
      <c r="I208" s="55"/>
      <c r="J208" s="17" t="str">
        <f>_air_calcs!P208</f>
        <v/>
      </c>
      <c r="K208" s="52"/>
      <c r="L208" s="32"/>
    </row>
    <row r="209" spans="2:12" ht="19" customHeight="1" x14ac:dyDescent="0.3">
      <c r="B209" s="44"/>
      <c r="C209" s="44"/>
      <c r="D209" s="70"/>
      <c r="E209" s="71"/>
      <c r="F209" s="36"/>
      <c r="G209" s="41"/>
      <c r="H209" s="32"/>
      <c r="I209" s="55"/>
      <c r="J209" s="17" t="str">
        <f>_air_calcs!P209</f>
        <v/>
      </c>
      <c r="K209" s="52"/>
      <c r="L209" s="32"/>
    </row>
    <row r="210" spans="2:12" ht="19" customHeight="1" x14ac:dyDescent="0.3">
      <c r="B210" s="44"/>
      <c r="C210" s="44"/>
      <c r="D210" s="70"/>
      <c r="E210" s="71"/>
      <c r="F210" s="36"/>
      <c r="G210" s="41"/>
      <c r="H210" s="32"/>
      <c r="I210" s="55"/>
      <c r="J210" s="17" t="str">
        <f>_air_calcs!P210</f>
        <v/>
      </c>
      <c r="K210" s="52"/>
      <c r="L210" s="32"/>
    </row>
    <row r="211" spans="2:12" ht="19" customHeight="1" x14ac:dyDescent="0.3">
      <c r="B211" s="44"/>
      <c r="C211" s="44"/>
      <c r="D211" s="70"/>
      <c r="E211" s="71"/>
      <c r="F211" s="36"/>
      <c r="G211" s="41"/>
      <c r="H211" s="32"/>
      <c r="I211" s="55"/>
      <c r="J211" s="17" t="str">
        <f>_air_calcs!P211</f>
        <v/>
      </c>
      <c r="K211" s="52"/>
      <c r="L211" s="32"/>
    </row>
    <row r="212" spans="2:12" ht="19" customHeight="1" x14ac:dyDescent="0.3">
      <c r="B212" s="44"/>
      <c r="C212" s="44"/>
      <c r="D212" s="70"/>
      <c r="E212" s="71"/>
      <c r="F212" s="36"/>
      <c r="G212" s="41"/>
      <c r="H212" s="32"/>
      <c r="I212" s="55"/>
      <c r="J212" s="17" t="str">
        <f>_air_calcs!P212</f>
        <v/>
      </c>
      <c r="K212" s="52"/>
      <c r="L212" s="32"/>
    </row>
    <row r="213" spans="2:12" ht="19" customHeight="1" x14ac:dyDescent="0.3">
      <c r="B213" s="44"/>
      <c r="C213" s="44"/>
      <c r="D213" s="70"/>
      <c r="E213" s="71"/>
      <c r="F213" s="36"/>
      <c r="G213" s="41"/>
      <c r="H213" s="32"/>
      <c r="I213" s="55"/>
      <c r="J213" s="17" t="str">
        <f>_air_calcs!P213</f>
        <v/>
      </c>
      <c r="K213" s="52"/>
      <c r="L213" s="32"/>
    </row>
    <row r="214" spans="2:12" ht="19" customHeight="1" x14ac:dyDescent="0.3">
      <c r="B214" s="44"/>
      <c r="C214" s="44"/>
      <c r="D214" s="70"/>
      <c r="E214" s="71"/>
      <c r="F214" s="36"/>
      <c r="G214" s="41"/>
      <c r="H214" s="32"/>
      <c r="I214" s="55"/>
      <c r="J214" s="17" t="str">
        <f>_air_calcs!P214</f>
        <v/>
      </c>
      <c r="K214" s="52"/>
      <c r="L214" s="32"/>
    </row>
    <row r="215" spans="2:12" ht="19" customHeight="1" x14ac:dyDescent="0.3">
      <c r="B215" s="44"/>
      <c r="C215" s="44"/>
      <c r="D215" s="70"/>
      <c r="E215" s="71"/>
      <c r="F215" s="36"/>
      <c r="G215" s="41"/>
      <c r="H215" s="32"/>
      <c r="I215" s="55"/>
      <c r="J215" s="17" t="str">
        <f>_air_calcs!P215</f>
        <v/>
      </c>
      <c r="K215" s="52"/>
      <c r="L215" s="32"/>
    </row>
    <row r="216" spans="2:12" ht="19" customHeight="1" x14ac:dyDescent="0.3">
      <c r="B216" s="44"/>
      <c r="C216" s="44"/>
      <c r="D216" s="70"/>
      <c r="E216" s="71"/>
      <c r="F216" s="36"/>
      <c r="G216" s="41"/>
      <c r="H216" s="32"/>
      <c r="I216" s="55"/>
      <c r="J216" s="17" t="str">
        <f>_air_calcs!P216</f>
        <v/>
      </c>
      <c r="K216" s="52"/>
      <c r="L216" s="32"/>
    </row>
    <row r="217" spans="2:12" ht="19" customHeight="1" x14ac:dyDescent="0.3">
      <c r="B217" s="44"/>
      <c r="C217" s="44"/>
      <c r="D217" s="70"/>
      <c r="E217" s="71"/>
      <c r="F217" s="36"/>
      <c r="G217" s="41"/>
      <c r="H217" s="32"/>
      <c r="I217" s="55"/>
      <c r="J217" s="17" t="str">
        <f>_air_calcs!P217</f>
        <v/>
      </c>
      <c r="K217" s="52"/>
      <c r="L217" s="32"/>
    </row>
    <row r="218" spans="2:12" ht="19" customHeight="1" x14ac:dyDescent="0.3">
      <c r="B218" s="44"/>
      <c r="C218" s="44"/>
      <c r="D218" s="70"/>
      <c r="E218" s="71"/>
      <c r="F218" s="36"/>
      <c r="G218" s="41"/>
      <c r="H218" s="32"/>
      <c r="I218" s="55"/>
      <c r="J218" s="17" t="str">
        <f>_air_calcs!P218</f>
        <v/>
      </c>
      <c r="K218" s="52"/>
      <c r="L218" s="32"/>
    </row>
    <row r="219" spans="2:12" ht="19" customHeight="1" x14ac:dyDescent="0.3">
      <c r="B219" s="44"/>
      <c r="C219" s="44"/>
      <c r="D219" s="70"/>
      <c r="E219" s="71"/>
      <c r="F219" s="36"/>
      <c r="G219" s="41"/>
      <c r="H219" s="32"/>
      <c r="I219" s="55"/>
      <c r="J219" s="17" t="str">
        <f>_air_calcs!P219</f>
        <v/>
      </c>
      <c r="K219" s="52"/>
      <c r="L219" s="32"/>
    </row>
    <row r="220" spans="2:12" ht="19" customHeight="1" x14ac:dyDescent="0.3">
      <c r="B220" s="44"/>
      <c r="C220" s="44"/>
      <c r="D220" s="70"/>
      <c r="E220" s="71"/>
      <c r="F220" s="36"/>
      <c r="G220" s="41"/>
      <c r="H220" s="32"/>
      <c r="I220" s="55"/>
      <c r="J220" s="17" t="str">
        <f>_air_calcs!P220</f>
        <v/>
      </c>
      <c r="K220" s="52"/>
      <c r="L220" s="32"/>
    </row>
    <row r="221" spans="2:12" ht="19" customHeight="1" x14ac:dyDescent="0.3">
      <c r="B221" s="44"/>
      <c r="C221" s="44"/>
      <c r="D221" s="70"/>
      <c r="E221" s="71"/>
      <c r="F221" s="36"/>
      <c r="G221" s="41"/>
      <c r="H221" s="32"/>
      <c r="I221" s="55"/>
      <c r="J221" s="17" t="str">
        <f>_air_calcs!P221</f>
        <v/>
      </c>
      <c r="K221" s="52"/>
      <c r="L221" s="32"/>
    </row>
    <row r="222" spans="2:12" ht="19" customHeight="1" x14ac:dyDescent="0.3">
      <c r="B222" s="44"/>
      <c r="C222" s="44"/>
      <c r="D222" s="70"/>
      <c r="E222" s="71"/>
      <c r="F222" s="36"/>
      <c r="G222" s="41"/>
      <c r="H222" s="32"/>
      <c r="I222" s="55"/>
      <c r="J222" s="17" t="str">
        <f>_air_calcs!P222</f>
        <v/>
      </c>
      <c r="K222" s="52"/>
      <c r="L222" s="32"/>
    </row>
    <row r="223" spans="2:12" ht="19" customHeight="1" x14ac:dyDescent="0.3">
      <c r="B223" s="44"/>
      <c r="C223" s="44"/>
      <c r="D223" s="70"/>
      <c r="E223" s="71"/>
      <c r="F223" s="36"/>
      <c r="G223" s="41"/>
      <c r="H223" s="32"/>
      <c r="I223" s="55"/>
      <c r="J223" s="17" t="str">
        <f>_air_calcs!P223</f>
        <v/>
      </c>
      <c r="K223" s="52"/>
      <c r="L223" s="32"/>
    </row>
    <row r="224" spans="2:12" ht="19" customHeight="1" x14ac:dyDescent="0.3">
      <c r="B224" s="44"/>
      <c r="C224" s="44"/>
      <c r="D224" s="70"/>
      <c r="E224" s="71"/>
      <c r="F224" s="36"/>
      <c r="G224" s="41"/>
      <c r="H224" s="32"/>
      <c r="I224" s="55"/>
      <c r="J224" s="17" t="str">
        <f>_air_calcs!P224</f>
        <v/>
      </c>
      <c r="K224" s="52"/>
      <c r="L224" s="32"/>
    </row>
    <row r="225" spans="2:12" ht="19" customHeight="1" x14ac:dyDescent="0.3">
      <c r="B225" s="44"/>
      <c r="C225" s="44"/>
      <c r="D225" s="70"/>
      <c r="E225" s="71"/>
      <c r="F225" s="36"/>
      <c r="G225" s="41"/>
      <c r="H225" s="32"/>
      <c r="I225" s="55"/>
      <c r="J225" s="17" t="str">
        <f>_air_calcs!P225</f>
        <v/>
      </c>
      <c r="K225" s="52"/>
      <c r="L225" s="32"/>
    </row>
    <row r="226" spans="2:12" ht="19" customHeight="1" x14ac:dyDescent="0.3">
      <c r="B226" s="44"/>
      <c r="C226" s="44"/>
      <c r="D226" s="70"/>
      <c r="E226" s="71"/>
      <c r="F226" s="36"/>
      <c r="G226" s="41"/>
      <c r="H226" s="32"/>
      <c r="I226" s="55"/>
      <c r="J226" s="17" t="str">
        <f>_air_calcs!P226</f>
        <v/>
      </c>
      <c r="K226" s="52"/>
      <c r="L226" s="32"/>
    </row>
    <row r="227" spans="2:12" ht="19" customHeight="1" x14ac:dyDescent="0.3">
      <c r="B227" s="44"/>
      <c r="C227" s="44"/>
      <c r="D227" s="70"/>
      <c r="E227" s="71"/>
      <c r="F227" s="36"/>
      <c r="G227" s="41"/>
      <c r="H227" s="32"/>
      <c r="I227" s="55"/>
      <c r="J227" s="17" t="str">
        <f>_air_calcs!P227</f>
        <v/>
      </c>
      <c r="K227" s="52"/>
      <c r="L227" s="32"/>
    </row>
    <row r="228" spans="2:12" ht="19" customHeight="1" x14ac:dyDescent="0.3">
      <c r="B228" s="44"/>
      <c r="C228" s="44"/>
      <c r="D228" s="70"/>
      <c r="E228" s="71"/>
      <c r="F228" s="36"/>
      <c r="G228" s="41"/>
      <c r="H228" s="32"/>
      <c r="I228" s="55"/>
      <c r="J228" s="17" t="str">
        <f>_air_calcs!P228</f>
        <v/>
      </c>
      <c r="K228" s="52"/>
      <c r="L228" s="32"/>
    </row>
    <row r="229" spans="2:12" ht="19" customHeight="1" x14ac:dyDescent="0.3">
      <c r="B229" s="44"/>
      <c r="C229" s="44"/>
      <c r="D229" s="70"/>
      <c r="E229" s="71"/>
      <c r="F229" s="36"/>
      <c r="G229" s="41"/>
      <c r="H229" s="32"/>
      <c r="I229" s="55"/>
      <c r="J229" s="17" t="str">
        <f>_air_calcs!P229</f>
        <v/>
      </c>
      <c r="K229" s="52"/>
      <c r="L229" s="32"/>
    </row>
    <row r="230" spans="2:12" ht="19" customHeight="1" x14ac:dyDescent="0.3">
      <c r="B230" s="44"/>
      <c r="C230" s="44"/>
      <c r="D230" s="70"/>
      <c r="E230" s="71"/>
      <c r="F230" s="36"/>
      <c r="G230" s="41"/>
      <c r="H230" s="32"/>
      <c r="I230" s="55"/>
      <c r="J230" s="17" t="str">
        <f>_air_calcs!P230</f>
        <v/>
      </c>
      <c r="K230" s="52"/>
      <c r="L230" s="32"/>
    </row>
    <row r="231" spans="2:12" ht="19" customHeight="1" x14ac:dyDescent="0.3">
      <c r="B231" s="44"/>
      <c r="C231" s="44"/>
      <c r="D231" s="70"/>
      <c r="E231" s="71"/>
      <c r="F231" s="36"/>
      <c r="G231" s="41"/>
      <c r="H231" s="32"/>
      <c r="I231" s="55"/>
      <c r="J231" s="17" t="str">
        <f>_air_calcs!P231</f>
        <v/>
      </c>
      <c r="K231" s="52"/>
      <c r="L231" s="32"/>
    </row>
    <row r="232" spans="2:12" ht="19" customHeight="1" x14ac:dyDescent="0.3">
      <c r="B232" s="44"/>
      <c r="C232" s="44"/>
      <c r="D232" s="70"/>
      <c r="E232" s="71"/>
      <c r="F232" s="36"/>
      <c r="G232" s="41"/>
      <c r="H232" s="32"/>
      <c r="I232" s="55"/>
      <c r="J232" s="17" t="str">
        <f>_air_calcs!P232</f>
        <v/>
      </c>
      <c r="K232" s="52"/>
      <c r="L232" s="32"/>
    </row>
    <row r="233" spans="2:12" ht="19" customHeight="1" x14ac:dyDescent="0.3">
      <c r="B233" s="44"/>
      <c r="C233" s="44"/>
      <c r="D233" s="70"/>
      <c r="E233" s="71"/>
      <c r="F233" s="36"/>
      <c r="G233" s="41"/>
      <c r="H233" s="32"/>
      <c r="I233" s="55"/>
      <c r="J233" s="17" t="str">
        <f>_air_calcs!P233</f>
        <v/>
      </c>
      <c r="K233" s="52"/>
      <c r="L233" s="32"/>
    </row>
    <row r="234" spans="2:12" ht="19" customHeight="1" x14ac:dyDescent="0.3">
      <c r="B234" s="44"/>
      <c r="C234" s="44"/>
      <c r="D234" s="70"/>
      <c r="E234" s="71"/>
      <c r="F234" s="36"/>
      <c r="G234" s="41"/>
      <c r="H234" s="32"/>
      <c r="I234" s="55"/>
      <c r="J234" s="17" t="str">
        <f>_air_calcs!P234</f>
        <v/>
      </c>
      <c r="K234" s="52"/>
      <c r="L234" s="32"/>
    </row>
    <row r="235" spans="2:12" ht="19" customHeight="1" x14ac:dyDescent="0.3">
      <c r="B235" s="44"/>
      <c r="C235" s="44"/>
      <c r="D235" s="70"/>
      <c r="E235" s="71"/>
      <c r="F235" s="36"/>
      <c r="G235" s="41"/>
      <c r="H235" s="32"/>
      <c r="I235" s="55"/>
      <c r="J235" s="17" t="str">
        <f>_air_calcs!P235</f>
        <v/>
      </c>
      <c r="K235" s="52"/>
      <c r="L235" s="32"/>
    </row>
    <row r="236" spans="2:12" ht="19" customHeight="1" x14ac:dyDescent="0.3">
      <c r="B236" s="44"/>
      <c r="C236" s="44"/>
      <c r="D236" s="70"/>
      <c r="E236" s="71"/>
      <c r="F236" s="36"/>
      <c r="G236" s="41"/>
      <c r="H236" s="32"/>
      <c r="I236" s="55"/>
      <c r="J236" s="17" t="str">
        <f>_air_calcs!P236</f>
        <v/>
      </c>
      <c r="K236" s="52"/>
      <c r="L236" s="32"/>
    </row>
    <row r="237" spans="2:12" ht="19" customHeight="1" x14ac:dyDescent="0.3">
      <c r="B237" s="44"/>
      <c r="C237" s="44"/>
      <c r="D237" s="70"/>
      <c r="E237" s="71"/>
      <c r="F237" s="36"/>
      <c r="G237" s="41"/>
      <c r="H237" s="32"/>
      <c r="I237" s="55"/>
      <c r="J237" s="17" t="str">
        <f>_air_calcs!P237</f>
        <v/>
      </c>
      <c r="K237" s="52"/>
      <c r="L237" s="32"/>
    </row>
    <row r="238" spans="2:12" ht="19" customHeight="1" x14ac:dyDescent="0.3">
      <c r="B238" s="44"/>
      <c r="C238" s="44"/>
      <c r="D238" s="70"/>
      <c r="E238" s="71"/>
      <c r="F238" s="36"/>
      <c r="G238" s="41"/>
      <c r="H238" s="32"/>
      <c r="I238" s="55"/>
      <c r="J238" s="17" t="str">
        <f>_air_calcs!P238</f>
        <v/>
      </c>
      <c r="K238" s="52"/>
      <c r="L238" s="32"/>
    </row>
    <row r="239" spans="2:12" ht="19" customHeight="1" x14ac:dyDescent="0.3">
      <c r="B239" s="44"/>
      <c r="C239" s="44"/>
      <c r="D239" s="70"/>
      <c r="E239" s="71"/>
      <c r="F239" s="36"/>
      <c r="G239" s="41"/>
      <c r="H239" s="32"/>
      <c r="I239" s="55"/>
      <c r="J239" s="17" t="str">
        <f>_air_calcs!P239</f>
        <v/>
      </c>
      <c r="K239" s="52"/>
      <c r="L239" s="32"/>
    </row>
    <row r="240" spans="2:12" ht="19" customHeight="1" x14ac:dyDescent="0.3">
      <c r="B240" s="44"/>
      <c r="C240" s="44"/>
      <c r="D240" s="70"/>
      <c r="E240" s="71"/>
      <c r="F240" s="36"/>
      <c r="G240" s="41"/>
      <c r="H240" s="32"/>
      <c r="I240" s="55"/>
      <c r="J240" s="17" t="str">
        <f>_air_calcs!P240</f>
        <v/>
      </c>
      <c r="K240" s="52"/>
      <c r="L240" s="32"/>
    </row>
    <row r="241" spans="2:12" ht="19" customHeight="1" x14ac:dyDescent="0.3">
      <c r="B241" s="44"/>
      <c r="C241" s="44"/>
      <c r="D241" s="70"/>
      <c r="E241" s="71"/>
      <c r="F241" s="36"/>
      <c r="G241" s="41"/>
      <c r="H241" s="32"/>
      <c r="I241" s="55"/>
      <c r="J241" s="17" t="str">
        <f>_air_calcs!P241</f>
        <v/>
      </c>
      <c r="K241" s="52"/>
      <c r="L241" s="32"/>
    </row>
    <row r="242" spans="2:12" ht="19" customHeight="1" x14ac:dyDescent="0.3">
      <c r="B242" s="44"/>
      <c r="C242" s="44"/>
      <c r="D242" s="70"/>
      <c r="E242" s="71"/>
      <c r="F242" s="36"/>
      <c r="G242" s="41"/>
      <c r="H242" s="32"/>
      <c r="I242" s="55"/>
      <c r="J242" s="17" t="str">
        <f>_air_calcs!P242</f>
        <v/>
      </c>
      <c r="K242" s="52"/>
      <c r="L242" s="32"/>
    </row>
    <row r="243" spans="2:12" ht="19" customHeight="1" x14ac:dyDescent="0.3">
      <c r="B243" s="44"/>
      <c r="C243" s="44"/>
      <c r="D243" s="70"/>
      <c r="E243" s="71"/>
      <c r="F243" s="36"/>
      <c r="G243" s="41"/>
      <c r="H243" s="32"/>
      <c r="I243" s="55"/>
      <c r="J243" s="17" t="str">
        <f>_air_calcs!P243</f>
        <v/>
      </c>
      <c r="K243" s="52"/>
      <c r="L243" s="32"/>
    </row>
    <row r="244" spans="2:12" ht="19" customHeight="1" x14ac:dyDescent="0.3">
      <c r="B244" s="44"/>
      <c r="C244" s="44"/>
      <c r="D244" s="70"/>
      <c r="E244" s="71"/>
      <c r="F244" s="36"/>
      <c r="G244" s="41"/>
      <c r="H244" s="32"/>
      <c r="I244" s="55"/>
      <c r="J244" s="17" t="str">
        <f>_air_calcs!P244</f>
        <v/>
      </c>
      <c r="K244" s="52"/>
      <c r="L244" s="32"/>
    </row>
    <row r="245" spans="2:12" ht="19" customHeight="1" x14ac:dyDescent="0.3">
      <c r="B245" s="44"/>
      <c r="C245" s="44"/>
      <c r="D245" s="70"/>
      <c r="E245" s="71"/>
      <c r="F245" s="36"/>
      <c r="G245" s="41"/>
      <c r="H245" s="32"/>
      <c r="I245" s="55"/>
      <c r="J245" s="17" t="str">
        <f>_air_calcs!P245</f>
        <v/>
      </c>
      <c r="K245" s="52"/>
      <c r="L245" s="32"/>
    </row>
    <row r="246" spans="2:12" ht="19" customHeight="1" x14ac:dyDescent="0.3">
      <c r="B246" s="44"/>
      <c r="C246" s="44"/>
      <c r="D246" s="70"/>
      <c r="E246" s="71"/>
      <c r="F246" s="36"/>
      <c r="G246" s="41"/>
      <c r="H246" s="32"/>
      <c r="I246" s="55"/>
      <c r="J246" s="17" t="str">
        <f>_air_calcs!P246</f>
        <v/>
      </c>
      <c r="K246" s="52"/>
      <c r="L246" s="32"/>
    </row>
    <row r="247" spans="2:12" ht="19" customHeight="1" x14ac:dyDescent="0.3">
      <c r="B247" s="44"/>
      <c r="C247" s="44"/>
      <c r="D247" s="70"/>
      <c r="E247" s="71"/>
      <c r="F247" s="36"/>
      <c r="G247" s="41"/>
      <c r="H247" s="32"/>
      <c r="I247" s="55"/>
      <c r="J247" s="17" t="str">
        <f>_air_calcs!P247</f>
        <v/>
      </c>
      <c r="K247" s="52"/>
      <c r="L247" s="32"/>
    </row>
    <row r="248" spans="2:12" ht="19" customHeight="1" x14ac:dyDescent="0.3">
      <c r="B248" s="44"/>
      <c r="C248" s="44"/>
      <c r="D248" s="70"/>
      <c r="E248" s="71"/>
      <c r="F248" s="36"/>
      <c r="G248" s="41"/>
      <c r="H248" s="32"/>
      <c r="I248" s="55"/>
      <c r="J248" s="17" t="str">
        <f>_air_calcs!P248</f>
        <v/>
      </c>
      <c r="K248" s="52"/>
      <c r="L248" s="32"/>
    </row>
    <row r="249" spans="2:12" ht="19" customHeight="1" x14ac:dyDescent="0.3">
      <c r="B249" s="44"/>
      <c r="C249" s="44"/>
      <c r="D249" s="70"/>
      <c r="E249" s="71"/>
      <c r="F249" s="36"/>
      <c r="G249" s="41"/>
      <c r="H249" s="32"/>
      <c r="I249" s="55"/>
      <c r="J249" s="17" t="str">
        <f>_air_calcs!P249</f>
        <v/>
      </c>
      <c r="K249" s="52"/>
      <c r="L249" s="32"/>
    </row>
    <row r="250" spans="2:12" ht="19" customHeight="1" x14ac:dyDescent="0.3">
      <c r="B250" s="44"/>
      <c r="C250" s="44"/>
      <c r="D250" s="70"/>
      <c r="E250" s="71"/>
      <c r="F250" s="36"/>
      <c r="G250" s="41"/>
      <c r="H250" s="32"/>
      <c r="I250" s="55"/>
      <c r="J250" s="17" t="str">
        <f>_air_calcs!P250</f>
        <v/>
      </c>
      <c r="K250" s="52"/>
      <c r="L250" s="32"/>
    </row>
    <row r="251" spans="2:12" ht="19" customHeight="1" x14ac:dyDescent="0.3">
      <c r="B251" s="44"/>
      <c r="C251" s="44"/>
      <c r="D251" s="70"/>
      <c r="E251" s="71"/>
      <c r="F251" s="36"/>
      <c r="G251" s="41"/>
      <c r="H251" s="32"/>
      <c r="I251" s="55"/>
      <c r="J251" s="17" t="str">
        <f>_air_calcs!P251</f>
        <v/>
      </c>
      <c r="K251" s="52"/>
      <c r="L251" s="32"/>
    </row>
    <row r="252" spans="2:12" ht="19" customHeight="1" x14ac:dyDescent="0.3">
      <c r="B252" s="44"/>
      <c r="C252" s="44"/>
      <c r="D252" s="70"/>
      <c r="E252" s="71"/>
      <c r="F252" s="36"/>
      <c r="G252" s="41"/>
      <c r="H252" s="32"/>
      <c r="I252" s="55"/>
      <c r="J252" s="17" t="str">
        <f>_air_calcs!P252</f>
        <v/>
      </c>
      <c r="K252" s="52"/>
      <c r="L252" s="32"/>
    </row>
    <row r="253" spans="2:12" ht="19" customHeight="1" x14ac:dyDescent="0.3">
      <c r="B253" s="44"/>
      <c r="C253" s="44"/>
      <c r="D253" s="70"/>
      <c r="E253" s="71"/>
      <c r="F253" s="36"/>
      <c r="G253" s="41"/>
      <c r="H253" s="32"/>
      <c r="I253" s="55"/>
      <c r="J253" s="17" t="str">
        <f>_air_calcs!P253</f>
        <v/>
      </c>
      <c r="K253" s="52"/>
      <c r="L253" s="32"/>
    </row>
    <row r="1048576" spans="6:6" ht="19" customHeight="1" x14ac:dyDescent="0.3">
      <c r="F1048576" s="53"/>
    </row>
  </sheetData>
  <sheetProtection algorithmName="SHA-512" hashValue="ZcsGTXOm4YwXS7sgem/gp5yxWVYWoA3i0DHRiZ1rmv+k/aUuUns/VSTNNV+7BcjcOeAGiP6SO9kP/ruwOWUQAg==" saltValue="/iv91L4efKvSMJd4oDp0kg==" spinCount="100000" sheet="1" selectLockedCells="1"/>
  <autoFilter ref="B3:L253" xr:uid="{E5C36259-C866-460B-89AE-10AF9F3774E3}"/>
  <mergeCells count="2">
    <mergeCell ref="B1:G1"/>
    <mergeCell ref="B2:G2"/>
  </mergeCells>
  <dataValidations count="2">
    <dataValidation type="textLength" operator="equal" allowBlank="1" showInputMessage="1" showErrorMessage="1" sqref="G20:H26" xr:uid="{31019F65-BA07-43E9-AF58-F3F5EBDA67AA}">
      <formula1>3</formula1>
    </dataValidation>
    <dataValidation type="list" allowBlank="1" showInputMessage="1" showErrorMessage="1" sqref="E4:E253" xr:uid="{F67C5CD8-D3EF-214E-B29F-A02C68D50B8D}">
      <formula1>"One-way, Round-trip"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917AC9-5AAC-4FA2-8444-54ECE0C70A4B}">
          <x14:formula1>
            <xm:f>_lookups!$B$11:$B$15</xm:f>
          </x14:formula1>
          <xm:sqref>I4:I253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36156-D690-4823-B8DF-51DBCD658169}">
  <sheetPr codeName="Sheet10">
    <tabColor rgb="FF0070C0"/>
  </sheetPr>
  <dimension ref="A1:G672"/>
  <sheetViews>
    <sheetView zoomScale="63" zoomScaleNormal="190" workbookViewId="0">
      <selection activeCell="F34" sqref="F34"/>
    </sheetView>
  </sheetViews>
  <sheetFormatPr defaultColWidth="10.83203125" defaultRowHeight="14" x14ac:dyDescent="0.3"/>
  <cols>
    <col min="1" max="1" width="10.83203125" style="26"/>
    <col min="2" max="2" width="54" style="26" bestFit="1" customWidth="1"/>
    <col min="3" max="3" width="16.1640625" style="26" customWidth="1"/>
    <col min="4" max="4" width="26.6640625" style="26" customWidth="1"/>
    <col min="5" max="5" width="15.33203125" style="26" customWidth="1"/>
    <col min="6" max="6" width="15.5" style="26" customWidth="1"/>
    <col min="7" max="16384" width="10.83203125" style="26"/>
  </cols>
  <sheetData>
    <row r="1" spans="1:7" x14ac:dyDescent="0.3">
      <c r="A1" s="25" t="s">
        <v>47069</v>
      </c>
      <c r="C1" s="28" t="str">
        <f>IF(ISNUMBER(_summarize!J3),"",IFERROR(_summarize!J3,"ERRORS FOUND, DO NOT UPLOAD. Verify inputs on both sheets are formatted correctly"))</f>
        <v/>
      </c>
    </row>
    <row r="2" spans="1:7" ht="19" customHeight="1" x14ac:dyDescent="0.3">
      <c r="F2" s="86" t="s">
        <v>47079</v>
      </c>
      <c r="G2" s="86"/>
    </row>
    <row r="3" spans="1:7" x14ac:dyDescent="0.3">
      <c r="A3" s="26" t="s">
        <v>47027</v>
      </c>
      <c r="B3" s="26" t="s">
        <v>47028</v>
      </c>
      <c r="C3" s="26" t="s">
        <v>5</v>
      </c>
      <c r="D3" s="26" t="s">
        <v>47029</v>
      </c>
      <c r="E3" s="26" t="s">
        <v>47030</v>
      </c>
      <c r="F3" s="66" t="s">
        <v>47031</v>
      </c>
      <c r="G3" s="66" t="s">
        <v>47032</v>
      </c>
    </row>
    <row r="4" spans="1:7" x14ac:dyDescent="0.3">
      <c r="A4" s="26">
        <v>1</v>
      </c>
      <c r="B4" s="26" t="s">
        <v>46960</v>
      </c>
      <c r="C4" s="27">
        <f>_summarize!$P$4</f>
        <v>44927</v>
      </c>
      <c r="D4" s="26" t="s">
        <v>46961</v>
      </c>
      <c r="E4" s="26" t="str">
        <f>VLOOKUP(Start!$C$10,_lookups!$U$2:$W$3,3,0)</f>
        <v>mile</v>
      </c>
      <c r="F4" s="66">
        <f>IF(ISNUMBER(C4), SUMIFS(_summarize!F:F, _summarize!B:B, Output!D4, _summarize!E:E, Output!C4), "DO NOT COPY")</f>
        <v>0</v>
      </c>
      <c r="G4" s="66">
        <f>IF(ISNUMBER(C4),SUMIFS(_summarize!G:G,_summarize!$B:$B,Output!D4,_summarize!$E:$E,Output!C4),"DO NOT COPY")</f>
        <v>0</v>
      </c>
    </row>
    <row r="5" spans="1:7" x14ac:dyDescent="0.3">
      <c r="A5" s="26">
        <v>1</v>
      </c>
      <c r="B5" s="26" t="s">
        <v>46963</v>
      </c>
      <c r="C5" s="27">
        <f>_summarize!$P$4</f>
        <v>44927</v>
      </c>
      <c r="D5" s="26" t="s">
        <v>46964</v>
      </c>
      <c r="E5" s="26" t="str">
        <f>VLOOKUP(Start!$C$10,_lookups!$U$2:$W$3,3,0)</f>
        <v>mile</v>
      </c>
      <c r="F5" s="66">
        <f>IF(ISNUMBER(C5), SUMIFS(_summarize!F:F, _summarize!B:B, Output!D5, _summarize!E:E, Output!C5), "DO NOT COPY")</f>
        <v>0</v>
      </c>
      <c r="G5" s="66">
        <f>IF(ISNUMBER(C5),SUMIFS(_summarize!G:G,_summarize!$B:$B,Output!D5,_summarize!$E:$E,Output!C5),"DO NOT COPY")</f>
        <v>0</v>
      </c>
    </row>
    <row r="6" spans="1:7" x14ac:dyDescent="0.3">
      <c r="A6" s="26">
        <v>1</v>
      </c>
      <c r="B6" s="26" t="s">
        <v>46965</v>
      </c>
      <c r="C6" s="27">
        <f>_summarize!$P$4</f>
        <v>44927</v>
      </c>
      <c r="D6" s="26" t="s">
        <v>46966</v>
      </c>
      <c r="E6" s="26" t="str">
        <f>VLOOKUP(Start!$C$10,_lookups!$U$2:$W$3,3,0)</f>
        <v>mile</v>
      </c>
      <c r="F6" s="66">
        <f>IF(ISNUMBER(C6), SUMIFS(_summarize!F:F, _summarize!B:B, Output!D6, _summarize!E:E, Output!C6), "DO NOT COPY")</f>
        <v>0</v>
      </c>
      <c r="G6" s="66">
        <f>IF(ISNUMBER(C6),SUMIFS(_summarize!G:G,_summarize!$B:$B,Output!D6,_summarize!$E:$E,Output!C6),"DO NOT COPY")</f>
        <v>0</v>
      </c>
    </row>
    <row r="7" spans="1:7" x14ac:dyDescent="0.3">
      <c r="A7" s="26">
        <v>1</v>
      </c>
      <c r="B7" s="26" t="s">
        <v>46967</v>
      </c>
      <c r="C7" s="27">
        <f>_summarize!$P$4</f>
        <v>44927</v>
      </c>
      <c r="D7" s="26" t="s">
        <v>46968</v>
      </c>
      <c r="E7" s="26" t="str">
        <f>VLOOKUP(Start!$C$10,_lookups!$U$2:$W$3,3,0)</f>
        <v>mile</v>
      </c>
      <c r="F7" s="66">
        <f>IF(ISNUMBER(C7), SUMIFS(_summarize!F:F, _summarize!B:B, Output!D7, _summarize!E:E, Output!C7), "DO NOT COPY")</f>
        <v>0</v>
      </c>
      <c r="G7" s="66">
        <f>IF(ISNUMBER(C7),SUMIFS(_summarize!G:G,_summarize!$B:$B,Output!D7,_summarize!$E:$E,Output!C7),"DO NOT COPY")</f>
        <v>0</v>
      </c>
    </row>
    <row r="8" spans="1:7" x14ac:dyDescent="0.3">
      <c r="A8" s="26">
        <v>1</v>
      </c>
      <c r="B8" s="26" t="s">
        <v>46969</v>
      </c>
      <c r="C8" s="27">
        <f>_summarize!$P$4</f>
        <v>44927</v>
      </c>
      <c r="D8" s="26" t="s">
        <v>46970</v>
      </c>
      <c r="E8" s="26" t="str">
        <f>VLOOKUP(Start!$C$10,_lookups!$U$2:$W$3,3,0)</f>
        <v>mile</v>
      </c>
      <c r="F8" s="66">
        <f>IF(ISNUMBER(C8), SUMIFS(_summarize!F:F, _summarize!B:B, Output!D8, _summarize!E:E, Output!C8), "DO NOT COPY")</f>
        <v>0</v>
      </c>
      <c r="G8" s="66">
        <f>IF(ISNUMBER(C8),SUMIFS(_summarize!G:G,_summarize!$B:$B,Output!D8,_summarize!$E:$E,Output!C8),"DO NOT COPY")</f>
        <v>0</v>
      </c>
    </row>
    <row r="9" spans="1:7" x14ac:dyDescent="0.3">
      <c r="A9" s="26">
        <v>1</v>
      </c>
      <c r="B9" s="26" t="s">
        <v>46971</v>
      </c>
      <c r="C9" s="27">
        <f>_summarize!$P$4</f>
        <v>44927</v>
      </c>
      <c r="D9" s="26" t="s">
        <v>46972</v>
      </c>
      <c r="E9" s="26" t="str">
        <f>VLOOKUP(Start!$C$10,_lookups!$U$2:$W$3,3,0)</f>
        <v>mile</v>
      </c>
      <c r="F9" s="66">
        <f>IF(ISNUMBER(C9), SUMIFS(_summarize!F:F, _summarize!B:B, Output!D9, _summarize!E:E, Output!C9), "DO NOT COPY")</f>
        <v>0</v>
      </c>
      <c r="G9" s="66">
        <f>IF(ISNUMBER(C9),SUMIFS(_summarize!G:G,_summarize!$B:$B,Output!D9,_summarize!$E:$E,Output!C9),"DO NOT COPY")</f>
        <v>0</v>
      </c>
    </row>
    <row r="10" spans="1:7" x14ac:dyDescent="0.3">
      <c r="A10" s="26">
        <v>1</v>
      </c>
      <c r="B10" s="26" t="s">
        <v>46973</v>
      </c>
      <c r="C10" s="27">
        <f>_summarize!$P$4</f>
        <v>44927</v>
      </c>
      <c r="D10" s="26" t="s">
        <v>46974</v>
      </c>
      <c r="E10" s="26" t="str">
        <f>VLOOKUP(Start!$C$10,_lookups!$U$2:$W$3,3,0)</f>
        <v>mile</v>
      </c>
      <c r="F10" s="66">
        <f>IF(ISNUMBER(C10), SUMIFS(_summarize!F:F, _summarize!B:B, Output!D10, _summarize!E:E, Output!C10), "DO NOT COPY")</f>
        <v>0</v>
      </c>
      <c r="G10" s="66">
        <f>IF(ISNUMBER(C10),SUMIFS(_summarize!G:G,_summarize!$B:$B,Output!D10,_summarize!$E:$E,Output!C10),"DO NOT COPY")</f>
        <v>0</v>
      </c>
    </row>
    <row r="11" spans="1:7" x14ac:dyDescent="0.3">
      <c r="A11" s="26">
        <v>1</v>
      </c>
      <c r="B11" s="26" t="s">
        <v>46975</v>
      </c>
      <c r="C11" s="27">
        <f>_summarize!$P$4</f>
        <v>44927</v>
      </c>
      <c r="D11" s="26" t="s">
        <v>46976</v>
      </c>
      <c r="E11" s="26" t="str">
        <f>VLOOKUP(Start!$C$10,_lookups!$U$2:$W$3,3,0)</f>
        <v>mile</v>
      </c>
      <c r="F11" s="66">
        <f>IF(ISNUMBER(C11), SUMIFS(_summarize!F:F, _summarize!B:B, Output!D11, _summarize!E:E, Output!C11), "DO NOT COPY")</f>
        <v>0</v>
      </c>
      <c r="G11" s="66">
        <f>IF(ISNUMBER(C11),SUMIFS(_summarize!G:G,_summarize!$B:$B,Output!D11,_summarize!$E:$E,Output!C11),"DO NOT COPY")</f>
        <v>0</v>
      </c>
    </row>
    <row r="12" spans="1:7" x14ac:dyDescent="0.3">
      <c r="A12" s="26">
        <v>1</v>
      </c>
      <c r="B12" s="26" t="s">
        <v>46977</v>
      </c>
      <c r="C12" s="27">
        <f>_summarize!$P$4</f>
        <v>44927</v>
      </c>
      <c r="D12" s="26" t="s">
        <v>46978</v>
      </c>
      <c r="E12" s="26" t="str">
        <f>VLOOKUP(Start!$C$10,_lookups!$U$2:$W$3,3,0)</f>
        <v>mile</v>
      </c>
      <c r="F12" s="66">
        <f>IF(ISNUMBER(C12), SUMIFS(_summarize!F:F, _summarize!B:B, Output!D12, _summarize!E:E, Output!C12), "DO NOT COPY")</f>
        <v>0</v>
      </c>
      <c r="G12" s="66">
        <f>IF(ISNUMBER(C12),SUMIFS(_summarize!G:G,_summarize!$B:$B,Output!D12,_summarize!$E:$E,Output!C12),"DO NOT COPY")</f>
        <v>0</v>
      </c>
    </row>
    <row r="13" spans="1:7" x14ac:dyDescent="0.3">
      <c r="A13" s="26">
        <v>1</v>
      </c>
      <c r="B13" s="26" t="s">
        <v>46979</v>
      </c>
      <c r="C13" s="27">
        <f>_summarize!$P$4</f>
        <v>44927</v>
      </c>
      <c r="D13" s="26" t="s">
        <v>46980</v>
      </c>
      <c r="E13" s="26" t="str">
        <f>VLOOKUP(Start!$C$10,_lookups!$U$2:$W$3,3,0)</f>
        <v>mile</v>
      </c>
      <c r="F13" s="66">
        <f>IF(ISNUMBER(C13), SUMIFS(_summarize!F:F, _summarize!B:B, Output!D13, _summarize!E:E, Output!C13), "DO NOT COPY")</f>
        <v>0</v>
      </c>
      <c r="G13" s="66">
        <f>IF(ISNUMBER(C13),SUMIFS(_summarize!G:G,_summarize!$B:$B,Output!D13,_summarize!$E:$E,Output!C13),"DO NOT COPY")</f>
        <v>0</v>
      </c>
    </row>
    <row r="14" spans="1:7" x14ac:dyDescent="0.3">
      <c r="A14" s="26">
        <v>1</v>
      </c>
      <c r="B14" s="26" t="s">
        <v>46981</v>
      </c>
      <c r="C14" s="27">
        <f>_summarize!$P$4</f>
        <v>44927</v>
      </c>
      <c r="D14" s="26" t="s">
        <v>46982</v>
      </c>
      <c r="E14" s="26" t="str">
        <f>VLOOKUP(Start!$C$10,_lookups!$U$2:$W$3,3,0)</f>
        <v>mile</v>
      </c>
      <c r="F14" s="66">
        <f>IF(ISNUMBER(C14), SUMIFS(_summarize!F:F, _summarize!B:B, Output!D14, _summarize!E:E, Output!C14), "DO NOT COPY")</f>
        <v>0</v>
      </c>
      <c r="G14" s="66">
        <f>IF(ISNUMBER(C14),SUMIFS(_summarize!G:G,_summarize!$B:$B,Output!D14,_summarize!$E:$E,Output!C14),"DO NOT COPY")</f>
        <v>0</v>
      </c>
    </row>
    <row r="15" spans="1:7" x14ac:dyDescent="0.3">
      <c r="A15" s="26">
        <v>1</v>
      </c>
      <c r="B15" s="26" t="s">
        <v>46983</v>
      </c>
      <c r="C15" s="27">
        <f>_summarize!$P$4</f>
        <v>44927</v>
      </c>
      <c r="D15" s="26" t="s">
        <v>46984</v>
      </c>
      <c r="E15" s="26" t="str">
        <f>VLOOKUP(Start!$C$10,_lookups!$U$2:$W$3,3,0)</f>
        <v>mile</v>
      </c>
      <c r="F15" s="66">
        <f>IF(ISNUMBER(C15), SUMIFS(_summarize!F:F, _summarize!B:B, Output!D15, _summarize!E:E, Output!C15), "DO NOT COPY")</f>
        <v>0</v>
      </c>
      <c r="G15" s="66">
        <f>IF(ISNUMBER(C15),SUMIFS(_summarize!G:G,_summarize!$B:$B,Output!D15,_summarize!$E:$E,Output!C15),"DO NOT COPY")</f>
        <v>0</v>
      </c>
    </row>
    <row r="16" spans="1:7" x14ac:dyDescent="0.3">
      <c r="A16" s="26">
        <v>1</v>
      </c>
      <c r="B16" s="26" t="s">
        <v>46985</v>
      </c>
      <c r="C16" s="27">
        <f>_summarize!$P$4</f>
        <v>44927</v>
      </c>
      <c r="D16" s="26" t="s">
        <v>46986</v>
      </c>
      <c r="E16" s="26" t="str">
        <f>VLOOKUP(Start!$C$10,_lookups!$U$2:$W$3,3,0)</f>
        <v>mile</v>
      </c>
      <c r="F16" s="66">
        <f>IF(ISNUMBER(C16), SUMIFS(_summarize!F:F, _summarize!B:B, Output!D16, _summarize!E:E, Output!C16), "DO NOT COPY")</f>
        <v>0</v>
      </c>
      <c r="G16" s="66">
        <f>IF(ISNUMBER(C16),SUMIFS(_summarize!G:G,_summarize!$B:$B,Output!D16,_summarize!$E:$E,Output!C16),"DO NOT COPY")</f>
        <v>0</v>
      </c>
    </row>
    <row r="17" spans="1:7" x14ac:dyDescent="0.3">
      <c r="A17" s="26">
        <v>1</v>
      </c>
      <c r="B17" s="26" t="s">
        <v>46987</v>
      </c>
      <c r="C17" s="27">
        <f>_summarize!$P$4</f>
        <v>44927</v>
      </c>
      <c r="D17" s="26" t="s">
        <v>46988</v>
      </c>
      <c r="E17" s="26" t="str">
        <f>VLOOKUP(Start!$C$10,_lookups!$U$2:$W$3,3,0)</f>
        <v>mile</v>
      </c>
      <c r="F17" s="66">
        <f>IF(ISNUMBER(C17), SUMIFS(_summarize!F:F, _summarize!B:B, Output!D17, _summarize!E:E, Output!C17), "DO NOT COPY")</f>
        <v>0</v>
      </c>
      <c r="G17" s="66">
        <f>IF(ISNUMBER(C17),SUMIFS(_summarize!G:G,_summarize!$B:$B,Output!D17,_summarize!$E:$E,Output!C17),"DO NOT COPY")</f>
        <v>0</v>
      </c>
    </row>
    <row r="18" spans="1:7" x14ac:dyDescent="0.3">
      <c r="A18" s="26">
        <v>1</v>
      </c>
      <c r="B18" s="26" t="s">
        <v>46989</v>
      </c>
      <c r="C18" s="27">
        <f>_summarize!$P$4</f>
        <v>44927</v>
      </c>
      <c r="D18" s="26" t="s">
        <v>46990</v>
      </c>
      <c r="E18" s="26" t="str">
        <f>VLOOKUP(Start!$C$10,_lookups!$U$2:$W$3,3,0)</f>
        <v>mile</v>
      </c>
      <c r="F18" s="66">
        <f>IF(ISNUMBER(C18), SUMIFS(_summarize!F:F, _summarize!B:B, Output!D18, _summarize!E:E, Output!C18), "DO NOT COPY")</f>
        <v>0</v>
      </c>
      <c r="G18" s="66">
        <f>IF(ISNUMBER(C18),SUMIFS(_summarize!G:G,_summarize!$B:$B,Output!D18,_summarize!$E:$E,Output!C18),"DO NOT COPY")</f>
        <v>0</v>
      </c>
    </row>
    <row r="19" spans="1:7" x14ac:dyDescent="0.3">
      <c r="A19" s="26">
        <v>1</v>
      </c>
      <c r="B19" s="26" t="s">
        <v>46991</v>
      </c>
      <c r="C19" s="27">
        <f>_summarize!$P$4</f>
        <v>44927</v>
      </c>
      <c r="D19" s="26" t="s">
        <v>46992</v>
      </c>
      <c r="E19" s="26" t="str">
        <f>VLOOKUP(Start!$C$10,_lookups!$U$2:$W$3,3,0)</f>
        <v>mile</v>
      </c>
      <c r="F19" s="66">
        <f>IF(ISNUMBER(C19), SUMIFS(_summarize!F:F, _summarize!B:B, Output!D19, _summarize!E:E, Output!C19), "DO NOT COPY")</f>
        <v>0</v>
      </c>
      <c r="G19" s="66">
        <f>IF(ISNUMBER(C19),SUMIFS(_summarize!G:G,_summarize!$B:$B,Output!D19,_summarize!$E:$E,Output!C19),"DO NOT COPY")</f>
        <v>0</v>
      </c>
    </row>
    <row r="20" spans="1:7" x14ac:dyDescent="0.3">
      <c r="A20" s="26">
        <v>1</v>
      </c>
      <c r="B20" s="26" t="s">
        <v>46993</v>
      </c>
      <c r="C20" s="27">
        <f>_summarize!$P$4</f>
        <v>44927</v>
      </c>
      <c r="D20" s="26" t="s">
        <v>46994</v>
      </c>
      <c r="E20" s="26" t="str">
        <f>VLOOKUP(Start!$C$10,_lookups!$U$2:$W$3,3,0)</f>
        <v>mile</v>
      </c>
      <c r="F20" s="66">
        <f>IF(ISNUMBER(C20), SUMIFS(_summarize!F:F, _summarize!B:B, Output!D20, _summarize!E:E, Output!C20), "DO NOT COPY")</f>
        <v>0</v>
      </c>
      <c r="G20" s="66">
        <f>IF(ISNUMBER(C20),SUMIFS(_summarize!G:G,_summarize!$B:$B,Output!D20,_summarize!$E:$E,Output!C20),"DO NOT COPY")</f>
        <v>0</v>
      </c>
    </row>
    <row r="21" spans="1:7" x14ac:dyDescent="0.3">
      <c r="A21" s="26">
        <v>1</v>
      </c>
      <c r="B21" s="26" t="s">
        <v>46995</v>
      </c>
      <c r="C21" s="27">
        <f>_summarize!$P$4</f>
        <v>44927</v>
      </c>
      <c r="D21" s="26" t="s">
        <v>46996</v>
      </c>
      <c r="E21" s="26" t="str">
        <f>VLOOKUP(Start!$C$10,_lookups!$U$2:$W$3,3,0)</f>
        <v>mile</v>
      </c>
      <c r="F21" s="66">
        <f>IF(ISNUMBER(C21), SUMIFS(_summarize!F:F, _summarize!B:B, Output!D21, _summarize!E:E, Output!C21), "DO NOT COPY")</f>
        <v>0</v>
      </c>
      <c r="G21" s="66">
        <f>IF(ISNUMBER(C21),SUMIFS(_summarize!G:G,_summarize!$B:$B,Output!D21,_summarize!$E:$E,Output!C21),"DO NOT COPY")</f>
        <v>0</v>
      </c>
    </row>
    <row r="22" spans="1:7" x14ac:dyDescent="0.3">
      <c r="A22" s="26">
        <v>1</v>
      </c>
      <c r="B22" s="26" t="s">
        <v>46997</v>
      </c>
      <c r="C22" s="27">
        <f>_summarize!$P$4</f>
        <v>44927</v>
      </c>
      <c r="D22" s="26" t="s">
        <v>46998</v>
      </c>
      <c r="E22" s="26" t="str">
        <f>VLOOKUP(Start!$C$10,_lookups!$U$2:$W$3,3,0)</f>
        <v>mile</v>
      </c>
      <c r="F22" s="66">
        <f>IF(ISNUMBER(C22), SUMIFS(_summarize!F:F, _summarize!B:B, Output!D22, _summarize!E:E, Output!C22), "DO NOT COPY")</f>
        <v>0</v>
      </c>
      <c r="G22" s="66">
        <f>IF(ISNUMBER(C22),SUMIFS(_summarize!G:G,_summarize!$B:$B,Output!D22,_summarize!$E:$E,Output!C22),"DO NOT COPY")</f>
        <v>0</v>
      </c>
    </row>
    <row r="23" spans="1:7" x14ac:dyDescent="0.3">
      <c r="A23" s="26">
        <v>1</v>
      </c>
      <c r="B23" s="26" t="s">
        <v>46999</v>
      </c>
      <c r="C23" s="27">
        <f>_summarize!$P$4</f>
        <v>44927</v>
      </c>
      <c r="D23" s="26" t="s">
        <v>47000</v>
      </c>
      <c r="E23" s="26" t="s">
        <v>47001</v>
      </c>
      <c r="F23" s="66">
        <f>IF(ISNUMBER(C23), SUMIFS(_summarize!F:F, _summarize!B:B, Output!D23, _summarize!E:E, Output!C23), "DO NOT COPY")</f>
        <v>0</v>
      </c>
      <c r="G23" s="66">
        <f>IF(ISNUMBER(C23),SUMIFS(_summarize!G:G,_summarize!$B:$B,Output!D23,_summarize!$E:$E,Output!C23),"DO NOT COPY")</f>
        <v>0</v>
      </c>
    </row>
    <row r="24" spans="1:7" x14ac:dyDescent="0.3">
      <c r="A24" s="26">
        <v>1</v>
      </c>
      <c r="B24" s="26" t="s">
        <v>47002</v>
      </c>
      <c r="C24" s="27">
        <f>_summarize!$P$4</f>
        <v>44927</v>
      </c>
      <c r="D24" s="26" t="s">
        <v>47003</v>
      </c>
      <c r="E24" s="26" t="s">
        <v>47001</v>
      </c>
      <c r="F24" s="66">
        <f>IF(ISNUMBER(C24), SUMIFS(_summarize!F:F, _summarize!B:B, Output!D24, _summarize!E:E, Output!C24), "DO NOT COPY")</f>
        <v>0</v>
      </c>
      <c r="G24" s="66">
        <f>IF(ISNUMBER(C24),SUMIFS(_summarize!G:G,_summarize!$B:$B,Output!D24,_summarize!$E:$E,Output!C24),"DO NOT COPY")</f>
        <v>0</v>
      </c>
    </row>
    <row r="25" spans="1:7" x14ac:dyDescent="0.3">
      <c r="A25" s="26">
        <v>1</v>
      </c>
      <c r="B25" s="26" t="s">
        <v>47004</v>
      </c>
      <c r="C25" s="27">
        <f>_summarize!$P$4</f>
        <v>44927</v>
      </c>
      <c r="D25" s="26" t="s">
        <v>47005</v>
      </c>
      <c r="E25" s="26" t="s">
        <v>47001</v>
      </c>
      <c r="F25" s="66">
        <f>IF(ISNUMBER(C25), SUMIFS(_summarize!F:F, _summarize!B:B, Output!D25, _summarize!E:E, Output!C25), "DO NOT COPY")</f>
        <v>0</v>
      </c>
      <c r="G25" s="66">
        <f>IF(ISNUMBER(C25),SUMIFS(_summarize!G:G,_summarize!$B:$B,Output!D25,_summarize!$E:$E,Output!C25),"DO NOT COPY")</f>
        <v>0</v>
      </c>
    </row>
    <row r="26" spans="1:7" x14ac:dyDescent="0.3">
      <c r="A26" s="26">
        <v>1</v>
      </c>
      <c r="B26" s="26" t="s">
        <v>47006</v>
      </c>
      <c r="C26" s="27">
        <f>_summarize!$P$4</f>
        <v>44927</v>
      </c>
      <c r="D26" s="26" t="s">
        <v>47007</v>
      </c>
      <c r="E26" s="26" t="str">
        <f>VLOOKUP(Start!$C$10,_lookups!$U$2:$W$3,3,0)</f>
        <v>mile</v>
      </c>
      <c r="F26" s="66">
        <f>IF(ISNUMBER(C26), SUMIFS(_summarize!F:F, _summarize!B:B, Output!D26, _summarize!E:E, Output!C26), "DO NOT COPY")</f>
        <v>0</v>
      </c>
      <c r="G26" s="66">
        <f>IF(ISNUMBER(C26),SUMIFS(_summarize!G:G,_summarize!$B:$B,Output!D26,_summarize!$E:$E,Output!C26),"DO NOT COPY")</f>
        <v>0</v>
      </c>
    </row>
    <row r="27" spans="1:7" x14ac:dyDescent="0.3">
      <c r="A27" s="26">
        <v>1</v>
      </c>
      <c r="B27" s="26" t="s">
        <v>47008</v>
      </c>
      <c r="C27" s="27">
        <f>_summarize!$P$4</f>
        <v>44927</v>
      </c>
      <c r="D27" s="26" t="s">
        <v>47009</v>
      </c>
      <c r="E27" s="26" t="str">
        <f>VLOOKUP(Start!$C$10,_lookups!$U$2:$W$3,3,0)</f>
        <v>mile</v>
      </c>
      <c r="F27" s="66">
        <f>IF(ISNUMBER(C27), SUMIFS(_summarize!F:F, _summarize!B:B, Output!D27, _summarize!E:E, Output!C27), "DO NOT COPY")</f>
        <v>0</v>
      </c>
      <c r="G27" s="66">
        <f>IF(ISNUMBER(C27),SUMIFS(_summarize!G:G,_summarize!$B:$B,Output!D27,_summarize!$E:$E,Output!C27),"DO NOT COPY")</f>
        <v>0</v>
      </c>
    </row>
    <row r="28" spans="1:7" x14ac:dyDescent="0.3">
      <c r="A28" s="26">
        <v>1</v>
      </c>
      <c r="B28" s="26" t="s">
        <v>47010</v>
      </c>
      <c r="C28" s="27">
        <f>_summarize!$P$4</f>
        <v>44927</v>
      </c>
      <c r="D28" s="26" t="s">
        <v>47011</v>
      </c>
      <c r="E28" s="26" t="str">
        <f>VLOOKUP(Start!$C$10,_lookups!$U$2:$W$3,3,0)</f>
        <v>mile</v>
      </c>
      <c r="F28" s="66">
        <f>IF(ISNUMBER(C28), SUMIFS(_summarize!F:F, _summarize!B:B, Output!D28, _summarize!E:E, Output!C28), "DO NOT COPY")</f>
        <v>0</v>
      </c>
      <c r="G28" s="66">
        <f>IF(ISNUMBER(C28),SUMIFS(_summarize!G:G,_summarize!$B:$B,Output!D28,_summarize!$E:$E,Output!C28),"DO NOT COPY")</f>
        <v>0</v>
      </c>
    </row>
    <row r="29" spans="1:7" x14ac:dyDescent="0.3">
      <c r="A29" s="26">
        <v>1</v>
      </c>
      <c r="B29" s="26" t="s">
        <v>47013</v>
      </c>
      <c r="C29" s="27">
        <f>_summarize!$P$4</f>
        <v>44927</v>
      </c>
      <c r="D29" s="26" t="s">
        <v>47014</v>
      </c>
      <c r="E29" s="26" t="str">
        <f>VLOOKUP(Start!$C$10,_lookups!$U$2:$W$3,3,0)</f>
        <v>mile</v>
      </c>
      <c r="F29" s="66">
        <f>IF(ISNUMBER(C29), SUMIFS(_summarize!F:F, _summarize!B:B, Output!D29, _summarize!E:E, Output!C29), "DO NOT COPY")</f>
        <v>0</v>
      </c>
      <c r="G29" s="66">
        <f>IF(ISNUMBER(C29),SUMIFS(_summarize!G:G,_summarize!$B:$B,Output!D29,_summarize!$E:$E,Output!C29),"DO NOT COPY")</f>
        <v>0</v>
      </c>
    </row>
    <row r="30" spans="1:7" x14ac:dyDescent="0.3">
      <c r="A30" s="26">
        <v>1</v>
      </c>
      <c r="B30" s="26" t="s">
        <v>47015</v>
      </c>
      <c r="C30" s="27">
        <f>_summarize!$P$4</f>
        <v>44927</v>
      </c>
      <c r="D30" s="26" t="s">
        <v>47016</v>
      </c>
      <c r="E30" s="26" t="str">
        <f>VLOOKUP(Start!$C$10,_lookups!$U$2:$W$3,3,0)</f>
        <v>mile</v>
      </c>
      <c r="F30" s="66">
        <f>IF(ISNUMBER(C30), SUMIFS(_summarize!F:F, _summarize!B:B, Output!D30, _summarize!E:E, Output!C30), "DO NOT COPY")</f>
        <v>0</v>
      </c>
      <c r="G30" s="66">
        <f>IF(ISNUMBER(C30),SUMIFS(_summarize!G:G,_summarize!$B:$B,Output!D30,_summarize!$E:$E,Output!C30),"DO NOT COPY")</f>
        <v>0</v>
      </c>
    </row>
    <row r="31" spans="1:7" x14ac:dyDescent="0.3">
      <c r="A31" s="26">
        <v>1</v>
      </c>
      <c r="B31" s="26" t="s">
        <v>47042</v>
      </c>
      <c r="C31" s="27">
        <f>_summarize!$P$4</f>
        <v>44927</v>
      </c>
      <c r="D31" s="26" t="s">
        <v>47043</v>
      </c>
      <c r="E31" s="26" t="s">
        <v>47012</v>
      </c>
      <c r="F31" s="66"/>
      <c r="G31" s="66"/>
    </row>
    <row r="32" spans="1:7" x14ac:dyDescent="0.3">
      <c r="A32" s="26">
        <v>1</v>
      </c>
      <c r="B32" s="26" t="s">
        <v>47044</v>
      </c>
      <c r="C32" s="27">
        <f>_summarize!$P$4</f>
        <v>44927</v>
      </c>
      <c r="D32" s="26" t="s">
        <v>47045</v>
      </c>
      <c r="E32" s="26" t="s">
        <v>47012</v>
      </c>
      <c r="F32" s="66"/>
      <c r="G32" s="66"/>
    </row>
    <row r="33" spans="1:7" x14ac:dyDescent="0.3">
      <c r="A33" s="26">
        <v>1</v>
      </c>
      <c r="B33" s="26" t="s">
        <v>47046</v>
      </c>
      <c r="C33" s="27">
        <f>_summarize!$P$4</f>
        <v>44927</v>
      </c>
      <c r="D33" s="26" t="s">
        <v>47047</v>
      </c>
      <c r="E33" s="26" t="s">
        <v>47012</v>
      </c>
      <c r="F33" s="66"/>
      <c r="G33" s="66"/>
    </row>
    <row r="34" spans="1:7" x14ac:dyDescent="0.3">
      <c r="A34" s="26">
        <v>1</v>
      </c>
      <c r="B34" s="26" t="s">
        <v>47048</v>
      </c>
      <c r="C34" s="27">
        <f>_summarize!$P$4</f>
        <v>44927</v>
      </c>
      <c r="D34" s="26" t="s">
        <v>47049</v>
      </c>
      <c r="E34" s="26" t="s">
        <v>47012</v>
      </c>
      <c r="F34" s="66"/>
      <c r="G34" s="66"/>
    </row>
    <row r="35" spans="1:7" x14ac:dyDescent="0.3">
      <c r="A35" s="26">
        <v>1</v>
      </c>
      <c r="B35" s="26" t="s">
        <v>47050</v>
      </c>
      <c r="C35" s="27">
        <f>_summarize!$P$4</f>
        <v>44927</v>
      </c>
      <c r="D35" s="26" t="s">
        <v>47051</v>
      </c>
      <c r="E35" s="26" t="s">
        <v>47012</v>
      </c>
      <c r="F35" s="66"/>
      <c r="G35" s="66"/>
    </row>
    <row r="36" spans="1:7" x14ac:dyDescent="0.3">
      <c r="A36" s="26">
        <v>1</v>
      </c>
      <c r="B36" s="26" t="s">
        <v>47052</v>
      </c>
      <c r="C36" s="27">
        <f>_summarize!$P$4</f>
        <v>44927</v>
      </c>
      <c r="D36" s="26" t="s">
        <v>47053</v>
      </c>
      <c r="E36" s="26" t="s">
        <v>47012</v>
      </c>
      <c r="F36" s="66"/>
      <c r="G36" s="66"/>
    </row>
    <row r="37" spans="1:7" x14ac:dyDescent="0.3">
      <c r="A37" s="26">
        <v>1</v>
      </c>
      <c r="B37" s="26" t="s">
        <v>47054</v>
      </c>
      <c r="C37" s="27">
        <f>_summarize!$P$4</f>
        <v>44927</v>
      </c>
      <c r="D37" s="26" t="s">
        <v>47055</v>
      </c>
      <c r="E37" s="26" t="s">
        <v>47012</v>
      </c>
      <c r="F37" s="66"/>
      <c r="G37" s="66"/>
    </row>
    <row r="38" spans="1:7" x14ac:dyDescent="0.3">
      <c r="A38" s="26">
        <v>1</v>
      </c>
      <c r="B38" s="26" t="s">
        <v>47056</v>
      </c>
      <c r="C38" s="27">
        <f>_summarize!$P$4</f>
        <v>44927</v>
      </c>
      <c r="D38" s="26" t="s">
        <v>47057</v>
      </c>
      <c r="E38" s="26" t="s">
        <v>47012</v>
      </c>
      <c r="F38" s="66"/>
      <c r="G38" s="66"/>
    </row>
    <row r="39" spans="1:7" x14ac:dyDescent="0.3">
      <c r="A39" s="26">
        <v>1</v>
      </c>
      <c r="B39" s="26" t="s">
        <v>47058</v>
      </c>
      <c r="C39" s="27">
        <f>_summarize!$P$4</f>
        <v>44927</v>
      </c>
      <c r="D39" s="26" t="s">
        <v>47059</v>
      </c>
      <c r="E39" s="26" t="s">
        <v>47060</v>
      </c>
      <c r="F39" s="66"/>
      <c r="G39" s="66"/>
    </row>
    <row r="40" spans="1:7" x14ac:dyDescent="0.3">
      <c r="A40" s="26">
        <v>1</v>
      </c>
      <c r="B40" s="26" t="s">
        <v>47061</v>
      </c>
      <c r="C40" s="27">
        <f>_summarize!$P$4</f>
        <v>44927</v>
      </c>
      <c r="D40" s="26" t="s">
        <v>47059</v>
      </c>
      <c r="E40" s="26" t="s">
        <v>47062</v>
      </c>
      <c r="F40" s="66"/>
      <c r="G40" s="66"/>
    </row>
    <row r="41" spans="1:7" x14ac:dyDescent="0.3">
      <c r="F41" s="66"/>
      <c r="G41" s="66"/>
    </row>
    <row r="42" spans="1:7" x14ac:dyDescent="0.3">
      <c r="A42" s="26">
        <v>2</v>
      </c>
      <c r="B42" s="26" t="s">
        <v>46960</v>
      </c>
      <c r="C42" s="27">
        <f>_summarize!$P$5</f>
        <v>44958</v>
      </c>
      <c r="D42" s="26" t="s">
        <v>46961</v>
      </c>
      <c r="E42" s="26" t="str">
        <f>VLOOKUP(Start!$C$10,_lookups!$U$2:$W$3,3,0)</f>
        <v>mile</v>
      </c>
      <c r="F42" s="66">
        <f>IF(ISNUMBER(C42), SUMIFS(_summarize!F:F, _summarize!B:B, Output!D42, _summarize!E:E, Output!C42), "DO NOT COPY")</f>
        <v>0</v>
      </c>
      <c r="G42" s="66">
        <f>IF(ISNUMBER(C42),SUMIFS(_summarize!G:G,_summarize!$B:$B,Output!D42,_summarize!$E:$E,Output!C42),"DO NOT COPY")</f>
        <v>0</v>
      </c>
    </row>
    <row r="43" spans="1:7" x14ac:dyDescent="0.3">
      <c r="A43" s="26">
        <v>2</v>
      </c>
      <c r="B43" s="26" t="s">
        <v>46963</v>
      </c>
      <c r="C43" s="27">
        <f>_summarize!$P$5</f>
        <v>44958</v>
      </c>
      <c r="D43" s="26" t="s">
        <v>46964</v>
      </c>
      <c r="E43" s="26" t="str">
        <f>VLOOKUP(Start!$C$10,_lookups!$U$2:$W$3,3,0)</f>
        <v>mile</v>
      </c>
      <c r="F43" s="66">
        <f>IF(ISNUMBER(C43), SUMIFS(_summarize!F:F, _summarize!B:B, Output!D43, _summarize!E:E, Output!C43), "DO NOT COPY")</f>
        <v>0</v>
      </c>
      <c r="G43" s="66">
        <f>IF(ISNUMBER(C43),SUMIFS(_summarize!G:G,_summarize!$B:$B,Output!D43,_summarize!$E:$E,Output!C43),"DO NOT COPY")</f>
        <v>0</v>
      </c>
    </row>
    <row r="44" spans="1:7" x14ac:dyDescent="0.3">
      <c r="A44" s="26">
        <v>2</v>
      </c>
      <c r="B44" s="26" t="s">
        <v>46965</v>
      </c>
      <c r="C44" s="27">
        <f>_summarize!$P$5</f>
        <v>44958</v>
      </c>
      <c r="D44" s="26" t="s">
        <v>46966</v>
      </c>
      <c r="E44" s="26" t="str">
        <f>VLOOKUP(Start!$C$10,_lookups!$U$2:$W$3,3,0)</f>
        <v>mile</v>
      </c>
      <c r="F44" s="66">
        <f>IF(ISNUMBER(C44), SUMIFS(_summarize!F:F, _summarize!B:B, Output!D44, _summarize!E:E, Output!C44), "DO NOT COPY")</f>
        <v>0</v>
      </c>
      <c r="G44" s="66">
        <f>IF(ISNUMBER(C44),SUMIFS(_summarize!G:G,_summarize!$B:$B,Output!D44,_summarize!$E:$E,Output!C44),"DO NOT COPY")</f>
        <v>0</v>
      </c>
    </row>
    <row r="45" spans="1:7" x14ac:dyDescent="0.3">
      <c r="A45" s="26">
        <v>2</v>
      </c>
      <c r="B45" s="26" t="s">
        <v>46967</v>
      </c>
      <c r="C45" s="27">
        <f>_summarize!$P$5</f>
        <v>44958</v>
      </c>
      <c r="D45" s="26" t="s">
        <v>46968</v>
      </c>
      <c r="E45" s="26" t="str">
        <f>VLOOKUP(Start!$C$10,_lookups!$U$2:$W$3,3,0)</f>
        <v>mile</v>
      </c>
      <c r="F45" s="66">
        <f>IF(ISNUMBER(C45), SUMIFS(_summarize!F:F, _summarize!B:B, Output!D45, _summarize!E:E, Output!C45), "DO NOT COPY")</f>
        <v>0</v>
      </c>
      <c r="G45" s="66">
        <f>IF(ISNUMBER(C45),SUMIFS(_summarize!G:G,_summarize!$B:$B,Output!D45,_summarize!$E:$E,Output!C45),"DO NOT COPY")</f>
        <v>0</v>
      </c>
    </row>
    <row r="46" spans="1:7" x14ac:dyDescent="0.3">
      <c r="A46" s="26">
        <v>2</v>
      </c>
      <c r="B46" s="26" t="s">
        <v>46969</v>
      </c>
      <c r="C46" s="27">
        <f>_summarize!$P$5</f>
        <v>44958</v>
      </c>
      <c r="D46" s="26" t="s">
        <v>46970</v>
      </c>
      <c r="E46" s="26" t="str">
        <f>VLOOKUP(Start!$C$10,_lookups!$U$2:$W$3,3,0)</f>
        <v>mile</v>
      </c>
      <c r="F46" s="66">
        <f>IF(ISNUMBER(C46), SUMIFS(_summarize!F:F, _summarize!B:B, Output!D46, _summarize!E:E, Output!C46), "DO NOT COPY")</f>
        <v>0</v>
      </c>
      <c r="G46" s="66">
        <f>IF(ISNUMBER(C46),SUMIFS(_summarize!G:G,_summarize!$B:$B,Output!D46,_summarize!$E:$E,Output!C46),"DO NOT COPY")</f>
        <v>0</v>
      </c>
    </row>
    <row r="47" spans="1:7" x14ac:dyDescent="0.3">
      <c r="A47" s="26">
        <v>2</v>
      </c>
      <c r="B47" s="26" t="s">
        <v>46971</v>
      </c>
      <c r="C47" s="27">
        <f>_summarize!$P$5</f>
        <v>44958</v>
      </c>
      <c r="D47" s="26" t="s">
        <v>46972</v>
      </c>
      <c r="E47" s="26" t="str">
        <f>VLOOKUP(Start!$C$10,_lookups!$U$2:$W$3,3,0)</f>
        <v>mile</v>
      </c>
      <c r="F47" s="66">
        <f>IF(ISNUMBER(C47), SUMIFS(_summarize!F:F, _summarize!B:B, Output!D47, _summarize!E:E, Output!C47), "DO NOT COPY")</f>
        <v>0</v>
      </c>
      <c r="G47" s="66">
        <f>IF(ISNUMBER(C47),SUMIFS(_summarize!G:G,_summarize!$B:$B,Output!D47,_summarize!$E:$E,Output!C47),"DO NOT COPY")</f>
        <v>0</v>
      </c>
    </row>
    <row r="48" spans="1:7" x14ac:dyDescent="0.3">
      <c r="A48" s="26">
        <v>2</v>
      </c>
      <c r="B48" s="26" t="s">
        <v>46973</v>
      </c>
      <c r="C48" s="27">
        <f>_summarize!$P$5</f>
        <v>44958</v>
      </c>
      <c r="D48" s="26" t="s">
        <v>46974</v>
      </c>
      <c r="E48" s="26" t="str">
        <f>VLOOKUP(Start!$C$10,_lookups!$U$2:$W$3,3,0)</f>
        <v>mile</v>
      </c>
      <c r="F48" s="66">
        <f>IF(ISNUMBER(C48), SUMIFS(_summarize!F:F, _summarize!B:B, Output!D48, _summarize!E:E, Output!C48), "DO NOT COPY")</f>
        <v>0</v>
      </c>
      <c r="G48" s="66">
        <f>IF(ISNUMBER(C48),SUMIFS(_summarize!G:G,_summarize!$B:$B,Output!D48,_summarize!$E:$E,Output!C48),"DO NOT COPY")</f>
        <v>0</v>
      </c>
    </row>
    <row r="49" spans="1:7" x14ac:dyDescent="0.3">
      <c r="A49" s="26">
        <v>2</v>
      </c>
      <c r="B49" s="26" t="s">
        <v>46975</v>
      </c>
      <c r="C49" s="27">
        <f>_summarize!$P$5</f>
        <v>44958</v>
      </c>
      <c r="D49" s="26" t="s">
        <v>46976</v>
      </c>
      <c r="E49" s="26" t="str">
        <f>VLOOKUP(Start!$C$10,_lookups!$U$2:$W$3,3,0)</f>
        <v>mile</v>
      </c>
      <c r="F49" s="66">
        <f>IF(ISNUMBER(C49), SUMIFS(_summarize!F:F, _summarize!B:B, Output!D49, _summarize!E:E, Output!C49), "DO NOT COPY")</f>
        <v>0</v>
      </c>
      <c r="G49" s="66">
        <f>IF(ISNUMBER(C49),SUMIFS(_summarize!G:G,_summarize!$B:$B,Output!D49,_summarize!$E:$E,Output!C49),"DO NOT COPY")</f>
        <v>0</v>
      </c>
    </row>
    <row r="50" spans="1:7" x14ac:dyDescent="0.3">
      <c r="A50" s="26">
        <v>2</v>
      </c>
      <c r="B50" s="26" t="s">
        <v>46977</v>
      </c>
      <c r="C50" s="27">
        <f>_summarize!$P$5</f>
        <v>44958</v>
      </c>
      <c r="D50" s="26" t="s">
        <v>46978</v>
      </c>
      <c r="E50" s="26" t="str">
        <f>VLOOKUP(Start!$C$10,_lookups!$U$2:$W$3,3,0)</f>
        <v>mile</v>
      </c>
      <c r="F50" s="66">
        <f>IF(ISNUMBER(C50), SUMIFS(_summarize!F:F, _summarize!B:B, Output!D50, _summarize!E:E, Output!C50), "DO NOT COPY")</f>
        <v>0</v>
      </c>
      <c r="G50" s="66">
        <f>IF(ISNUMBER(C50),SUMIFS(_summarize!G:G,_summarize!$B:$B,Output!D50,_summarize!$E:$E,Output!C50),"DO NOT COPY")</f>
        <v>0</v>
      </c>
    </row>
    <row r="51" spans="1:7" x14ac:dyDescent="0.3">
      <c r="A51" s="26">
        <v>2</v>
      </c>
      <c r="B51" s="26" t="s">
        <v>46979</v>
      </c>
      <c r="C51" s="27">
        <f>_summarize!$P$5</f>
        <v>44958</v>
      </c>
      <c r="D51" s="26" t="s">
        <v>46980</v>
      </c>
      <c r="E51" s="26" t="str">
        <f>VLOOKUP(Start!$C$10,_lookups!$U$2:$W$3,3,0)</f>
        <v>mile</v>
      </c>
      <c r="F51" s="66">
        <f>IF(ISNUMBER(C51), SUMIFS(_summarize!F:F, _summarize!B:B, Output!D51, _summarize!E:E, Output!C51), "DO NOT COPY")</f>
        <v>0</v>
      </c>
      <c r="G51" s="66">
        <f>IF(ISNUMBER(C51),SUMIFS(_summarize!G:G,_summarize!$B:$B,Output!D51,_summarize!$E:$E,Output!C51),"DO NOT COPY")</f>
        <v>0</v>
      </c>
    </row>
    <row r="52" spans="1:7" x14ac:dyDescent="0.3">
      <c r="A52" s="26">
        <v>2</v>
      </c>
      <c r="B52" s="26" t="s">
        <v>46981</v>
      </c>
      <c r="C52" s="27">
        <f>_summarize!$P$5</f>
        <v>44958</v>
      </c>
      <c r="D52" s="26" t="s">
        <v>46982</v>
      </c>
      <c r="E52" s="26" t="str">
        <f>VLOOKUP(Start!$C$10,_lookups!$U$2:$W$3,3,0)</f>
        <v>mile</v>
      </c>
      <c r="F52" s="66">
        <f>IF(ISNUMBER(C52), SUMIFS(_summarize!F:F, _summarize!B:B, Output!D52, _summarize!E:E, Output!C52), "DO NOT COPY")</f>
        <v>0</v>
      </c>
      <c r="G52" s="66">
        <f>IF(ISNUMBER(C52),SUMIFS(_summarize!G:G,_summarize!$B:$B,Output!D52,_summarize!$E:$E,Output!C52),"DO NOT COPY")</f>
        <v>0</v>
      </c>
    </row>
    <row r="53" spans="1:7" x14ac:dyDescent="0.3">
      <c r="A53" s="26">
        <v>2</v>
      </c>
      <c r="B53" s="26" t="s">
        <v>46983</v>
      </c>
      <c r="C53" s="27">
        <f>_summarize!$P$5</f>
        <v>44958</v>
      </c>
      <c r="D53" s="26" t="s">
        <v>46984</v>
      </c>
      <c r="E53" s="26" t="str">
        <f>VLOOKUP(Start!$C$10,_lookups!$U$2:$W$3,3,0)</f>
        <v>mile</v>
      </c>
      <c r="F53" s="66">
        <f>IF(ISNUMBER(C53), SUMIFS(_summarize!F:F, _summarize!B:B, Output!D53, _summarize!E:E, Output!C53), "DO NOT COPY")</f>
        <v>0</v>
      </c>
      <c r="G53" s="66">
        <f>IF(ISNUMBER(C53),SUMIFS(_summarize!G:G,_summarize!$B:$B,Output!D53,_summarize!$E:$E,Output!C53),"DO NOT COPY")</f>
        <v>0</v>
      </c>
    </row>
    <row r="54" spans="1:7" x14ac:dyDescent="0.3">
      <c r="A54" s="26">
        <v>2</v>
      </c>
      <c r="B54" s="26" t="s">
        <v>46985</v>
      </c>
      <c r="C54" s="27">
        <f>_summarize!$P$5</f>
        <v>44958</v>
      </c>
      <c r="D54" s="26" t="s">
        <v>46986</v>
      </c>
      <c r="E54" s="26" t="str">
        <f>VLOOKUP(Start!$C$10,_lookups!$U$2:$W$3,3,0)</f>
        <v>mile</v>
      </c>
      <c r="F54" s="66">
        <f>IF(ISNUMBER(C54), SUMIFS(_summarize!F:F, _summarize!B:B, Output!D54, _summarize!E:E, Output!C54), "DO NOT COPY")</f>
        <v>0</v>
      </c>
      <c r="G54" s="66">
        <f>IF(ISNUMBER(C54),SUMIFS(_summarize!G:G,_summarize!$B:$B,Output!D54,_summarize!$E:$E,Output!C54),"DO NOT COPY")</f>
        <v>0</v>
      </c>
    </row>
    <row r="55" spans="1:7" x14ac:dyDescent="0.3">
      <c r="A55" s="26">
        <v>2</v>
      </c>
      <c r="B55" s="26" t="s">
        <v>46987</v>
      </c>
      <c r="C55" s="27">
        <f>_summarize!$P$5</f>
        <v>44958</v>
      </c>
      <c r="D55" s="26" t="s">
        <v>46988</v>
      </c>
      <c r="E55" s="26" t="str">
        <f>VLOOKUP(Start!$C$10,_lookups!$U$2:$W$3,3,0)</f>
        <v>mile</v>
      </c>
      <c r="F55" s="66">
        <f>IF(ISNUMBER(C55), SUMIFS(_summarize!F:F, _summarize!B:B, Output!D55, _summarize!E:E, Output!C55), "DO NOT COPY")</f>
        <v>0</v>
      </c>
      <c r="G55" s="66">
        <f>IF(ISNUMBER(C55),SUMIFS(_summarize!G:G,_summarize!$B:$B,Output!D55,_summarize!$E:$E,Output!C55),"DO NOT COPY")</f>
        <v>0</v>
      </c>
    </row>
    <row r="56" spans="1:7" x14ac:dyDescent="0.3">
      <c r="A56" s="26">
        <v>2</v>
      </c>
      <c r="B56" s="26" t="s">
        <v>46989</v>
      </c>
      <c r="C56" s="27">
        <f>_summarize!$P$5</f>
        <v>44958</v>
      </c>
      <c r="D56" s="26" t="s">
        <v>46990</v>
      </c>
      <c r="E56" s="26" t="str">
        <f>VLOOKUP(Start!$C$10,_lookups!$U$2:$W$3,3,0)</f>
        <v>mile</v>
      </c>
      <c r="F56" s="66">
        <f>IF(ISNUMBER(C56), SUMIFS(_summarize!F:F, _summarize!B:B, Output!D56, _summarize!E:E, Output!C56), "DO NOT COPY")</f>
        <v>0</v>
      </c>
      <c r="G56" s="66">
        <f>IF(ISNUMBER(C56),SUMIFS(_summarize!G:G,_summarize!$B:$B,Output!D56,_summarize!$E:$E,Output!C56),"DO NOT COPY")</f>
        <v>0</v>
      </c>
    </row>
    <row r="57" spans="1:7" x14ac:dyDescent="0.3">
      <c r="A57" s="26">
        <v>2</v>
      </c>
      <c r="B57" s="26" t="s">
        <v>46991</v>
      </c>
      <c r="C57" s="27">
        <f>_summarize!$P$5</f>
        <v>44958</v>
      </c>
      <c r="D57" s="26" t="s">
        <v>46992</v>
      </c>
      <c r="E57" s="26" t="str">
        <f>VLOOKUP(Start!$C$10,_lookups!$U$2:$W$3,3,0)</f>
        <v>mile</v>
      </c>
      <c r="F57" s="66">
        <f>IF(ISNUMBER(C57), SUMIFS(_summarize!F:F, _summarize!B:B, Output!D57, _summarize!E:E, Output!C57), "DO NOT COPY")</f>
        <v>0</v>
      </c>
      <c r="G57" s="66">
        <f>IF(ISNUMBER(C57),SUMIFS(_summarize!G:G,_summarize!$B:$B,Output!D57,_summarize!$E:$E,Output!C57),"DO NOT COPY")</f>
        <v>0</v>
      </c>
    </row>
    <row r="58" spans="1:7" x14ac:dyDescent="0.3">
      <c r="A58" s="26">
        <v>2</v>
      </c>
      <c r="B58" s="26" t="s">
        <v>46993</v>
      </c>
      <c r="C58" s="27">
        <f>_summarize!$P$5</f>
        <v>44958</v>
      </c>
      <c r="D58" s="26" t="s">
        <v>46994</v>
      </c>
      <c r="E58" s="26" t="str">
        <f>VLOOKUP(Start!$C$10,_lookups!$U$2:$W$3,3,0)</f>
        <v>mile</v>
      </c>
      <c r="F58" s="66">
        <f>IF(ISNUMBER(C58), SUMIFS(_summarize!F:F, _summarize!B:B, Output!D58, _summarize!E:E, Output!C58), "DO NOT COPY")</f>
        <v>0</v>
      </c>
      <c r="G58" s="66">
        <f>IF(ISNUMBER(C58),SUMIFS(_summarize!G:G,_summarize!$B:$B,Output!D58,_summarize!$E:$E,Output!C58),"DO NOT COPY")</f>
        <v>0</v>
      </c>
    </row>
    <row r="59" spans="1:7" x14ac:dyDescent="0.3">
      <c r="A59" s="26">
        <v>2</v>
      </c>
      <c r="B59" s="26" t="s">
        <v>46995</v>
      </c>
      <c r="C59" s="27">
        <f>_summarize!$P$5</f>
        <v>44958</v>
      </c>
      <c r="D59" s="26" t="s">
        <v>46996</v>
      </c>
      <c r="E59" s="26" t="str">
        <f>VLOOKUP(Start!$C$10,_lookups!$U$2:$W$3,3,0)</f>
        <v>mile</v>
      </c>
      <c r="F59" s="66">
        <f>IF(ISNUMBER(C59), SUMIFS(_summarize!F:F, _summarize!B:B, Output!D59, _summarize!E:E, Output!C59), "DO NOT COPY")</f>
        <v>0</v>
      </c>
      <c r="G59" s="66">
        <f>IF(ISNUMBER(C59),SUMIFS(_summarize!G:G,_summarize!$B:$B,Output!D59,_summarize!$E:$E,Output!C59),"DO NOT COPY")</f>
        <v>0</v>
      </c>
    </row>
    <row r="60" spans="1:7" x14ac:dyDescent="0.3">
      <c r="A60" s="26">
        <v>2</v>
      </c>
      <c r="B60" s="26" t="s">
        <v>46997</v>
      </c>
      <c r="C60" s="27">
        <f>_summarize!$P$5</f>
        <v>44958</v>
      </c>
      <c r="D60" s="26" t="s">
        <v>46998</v>
      </c>
      <c r="E60" s="26" t="str">
        <f>VLOOKUP(Start!$C$10,_lookups!$U$2:$W$3,3,0)</f>
        <v>mile</v>
      </c>
      <c r="F60" s="66">
        <f>IF(ISNUMBER(C60), SUMIFS(_summarize!F:F, _summarize!B:B, Output!D60, _summarize!E:E, Output!C60), "DO NOT COPY")</f>
        <v>0</v>
      </c>
      <c r="G60" s="66">
        <f>IF(ISNUMBER(C60),SUMIFS(_summarize!G:G,_summarize!$B:$B,Output!D60,_summarize!$E:$E,Output!C60),"DO NOT COPY")</f>
        <v>0</v>
      </c>
    </row>
    <row r="61" spans="1:7" x14ac:dyDescent="0.3">
      <c r="A61" s="26">
        <v>2</v>
      </c>
      <c r="B61" s="26" t="s">
        <v>46999</v>
      </c>
      <c r="C61" s="27">
        <f>_summarize!$P$5</f>
        <v>44958</v>
      </c>
      <c r="D61" s="26" t="s">
        <v>47000</v>
      </c>
      <c r="E61" s="26" t="s">
        <v>47001</v>
      </c>
      <c r="F61" s="66">
        <f>IF(ISNUMBER(C61), SUMIFS(_summarize!F:F, _summarize!B:B, Output!D61, _summarize!E:E, Output!C61), "DO NOT COPY")</f>
        <v>0</v>
      </c>
      <c r="G61" s="66">
        <f>IF(ISNUMBER(C61),SUMIFS(_summarize!G:G,_summarize!$B:$B,Output!D61,_summarize!$E:$E,Output!C61),"DO NOT COPY")</f>
        <v>0</v>
      </c>
    </row>
    <row r="62" spans="1:7" x14ac:dyDescent="0.3">
      <c r="A62" s="26">
        <v>2</v>
      </c>
      <c r="B62" s="26" t="s">
        <v>47002</v>
      </c>
      <c r="C62" s="27">
        <f>_summarize!$P$5</f>
        <v>44958</v>
      </c>
      <c r="D62" s="26" t="s">
        <v>47003</v>
      </c>
      <c r="E62" s="26" t="s">
        <v>47001</v>
      </c>
      <c r="F62" s="66">
        <f>IF(ISNUMBER(C62), SUMIFS(_summarize!F:F, _summarize!B:B, Output!D62, _summarize!E:E, Output!C62), "DO NOT COPY")</f>
        <v>0</v>
      </c>
      <c r="G62" s="66">
        <f>IF(ISNUMBER(C62),SUMIFS(_summarize!G:G,_summarize!$B:$B,Output!D62,_summarize!$E:$E,Output!C62),"DO NOT COPY")</f>
        <v>0</v>
      </c>
    </row>
    <row r="63" spans="1:7" x14ac:dyDescent="0.3">
      <c r="A63" s="26">
        <v>2</v>
      </c>
      <c r="B63" s="26" t="s">
        <v>47004</v>
      </c>
      <c r="C63" s="27">
        <f>_summarize!$P$5</f>
        <v>44958</v>
      </c>
      <c r="D63" s="26" t="s">
        <v>47005</v>
      </c>
      <c r="E63" s="26" t="s">
        <v>47001</v>
      </c>
      <c r="F63" s="66">
        <f>IF(ISNUMBER(C63), SUMIFS(_summarize!F:F, _summarize!B:B, Output!D63, _summarize!E:E, Output!C63), "DO NOT COPY")</f>
        <v>0</v>
      </c>
      <c r="G63" s="66">
        <f>IF(ISNUMBER(C63),SUMIFS(_summarize!G:G,_summarize!$B:$B,Output!D63,_summarize!$E:$E,Output!C63),"DO NOT COPY")</f>
        <v>0</v>
      </c>
    </row>
    <row r="64" spans="1:7" x14ac:dyDescent="0.3">
      <c r="A64" s="26">
        <v>2</v>
      </c>
      <c r="B64" s="26" t="s">
        <v>47006</v>
      </c>
      <c r="C64" s="27">
        <f>_summarize!$P$5</f>
        <v>44958</v>
      </c>
      <c r="D64" s="26" t="s">
        <v>47007</v>
      </c>
      <c r="E64" s="26" t="str">
        <f>VLOOKUP(Start!$C$10,_lookups!$U$2:$W$3,3,0)</f>
        <v>mile</v>
      </c>
      <c r="F64" s="66">
        <f>IF(ISNUMBER(C64), SUMIFS(_summarize!F:F, _summarize!B:B, Output!D64, _summarize!E:E, Output!C64), "DO NOT COPY")</f>
        <v>0</v>
      </c>
      <c r="G64" s="66">
        <f>IF(ISNUMBER(C64),SUMIFS(_summarize!G:G,_summarize!$B:$B,Output!D64,_summarize!$E:$E,Output!C64),"DO NOT COPY")</f>
        <v>0</v>
      </c>
    </row>
    <row r="65" spans="1:7" x14ac:dyDescent="0.3">
      <c r="A65" s="26">
        <v>2</v>
      </c>
      <c r="B65" s="26" t="s">
        <v>47008</v>
      </c>
      <c r="C65" s="27">
        <f>_summarize!$P$5</f>
        <v>44958</v>
      </c>
      <c r="D65" s="26" t="s">
        <v>47009</v>
      </c>
      <c r="E65" s="26" t="str">
        <f>VLOOKUP(Start!$C$10,_lookups!$U$2:$W$3,3,0)</f>
        <v>mile</v>
      </c>
      <c r="F65" s="66">
        <f>IF(ISNUMBER(C65), SUMIFS(_summarize!F:F, _summarize!B:B, Output!D65, _summarize!E:E, Output!C65), "DO NOT COPY")</f>
        <v>0</v>
      </c>
      <c r="G65" s="66">
        <f>IF(ISNUMBER(C65),SUMIFS(_summarize!G:G,_summarize!$B:$B,Output!D65,_summarize!$E:$E,Output!C65),"DO NOT COPY")</f>
        <v>0</v>
      </c>
    </row>
    <row r="66" spans="1:7" x14ac:dyDescent="0.3">
      <c r="A66" s="26">
        <v>2</v>
      </c>
      <c r="B66" s="26" t="s">
        <v>47010</v>
      </c>
      <c r="C66" s="27">
        <f>_summarize!$P$5</f>
        <v>44958</v>
      </c>
      <c r="D66" s="26" t="s">
        <v>47011</v>
      </c>
      <c r="E66" s="26" t="str">
        <f>VLOOKUP(Start!$C$10,_lookups!$U$2:$W$3,3,0)</f>
        <v>mile</v>
      </c>
      <c r="F66" s="66">
        <f>IF(ISNUMBER(C66), SUMIFS(_summarize!F:F, _summarize!B:B, Output!D66, _summarize!E:E, Output!C66), "DO NOT COPY")</f>
        <v>0</v>
      </c>
      <c r="G66" s="66">
        <f>IF(ISNUMBER(C66),SUMIFS(_summarize!G:G,_summarize!$B:$B,Output!D66,_summarize!$E:$E,Output!C66),"DO NOT COPY")</f>
        <v>0</v>
      </c>
    </row>
    <row r="67" spans="1:7" x14ac:dyDescent="0.3">
      <c r="A67" s="26">
        <v>2</v>
      </c>
      <c r="B67" s="26" t="s">
        <v>47013</v>
      </c>
      <c r="C67" s="27">
        <f>_summarize!$P$5</f>
        <v>44958</v>
      </c>
      <c r="D67" s="26" t="s">
        <v>47014</v>
      </c>
      <c r="E67" s="26" t="str">
        <f>VLOOKUP(Start!$C$10,_lookups!$U$2:$W$3,3,0)</f>
        <v>mile</v>
      </c>
      <c r="F67" s="66">
        <f>IF(ISNUMBER(C67), SUMIFS(_summarize!F:F, _summarize!B:B, Output!D67, _summarize!E:E, Output!C67), "DO NOT COPY")</f>
        <v>0</v>
      </c>
      <c r="G67" s="66">
        <f>IF(ISNUMBER(C67),SUMIFS(_summarize!G:G,_summarize!$B:$B,Output!D67,_summarize!$E:$E,Output!C67),"DO NOT COPY")</f>
        <v>0</v>
      </c>
    </row>
    <row r="68" spans="1:7" x14ac:dyDescent="0.3">
      <c r="A68" s="26">
        <v>2</v>
      </c>
      <c r="B68" s="26" t="s">
        <v>47015</v>
      </c>
      <c r="C68" s="27">
        <f>_summarize!$P$5</f>
        <v>44958</v>
      </c>
      <c r="D68" s="26" t="s">
        <v>47016</v>
      </c>
      <c r="E68" s="26" t="str">
        <f>VLOOKUP(Start!$C$10,_lookups!$U$2:$W$3,3,0)</f>
        <v>mile</v>
      </c>
      <c r="F68" s="66">
        <f>IF(ISNUMBER(C68), SUMIFS(_summarize!F:F, _summarize!B:B, Output!D68, _summarize!E:E, Output!C68), "DO NOT COPY")</f>
        <v>0</v>
      </c>
      <c r="G68" s="66">
        <f>IF(ISNUMBER(C68),SUMIFS(_summarize!G:G,_summarize!$B:$B,Output!D68,_summarize!$E:$E,Output!C68),"DO NOT COPY")</f>
        <v>0</v>
      </c>
    </row>
    <row r="69" spans="1:7" x14ac:dyDescent="0.3">
      <c r="A69" s="26">
        <v>2</v>
      </c>
      <c r="B69" s="26" t="s">
        <v>47042</v>
      </c>
      <c r="C69" s="27">
        <f>_summarize!$P$5</f>
        <v>44958</v>
      </c>
      <c r="D69" s="26" t="s">
        <v>47043</v>
      </c>
      <c r="E69" s="26" t="s">
        <v>47012</v>
      </c>
      <c r="F69" s="66"/>
      <c r="G69" s="66"/>
    </row>
    <row r="70" spans="1:7" x14ac:dyDescent="0.3">
      <c r="A70" s="26">
        <v>2</v>
      </c>
      <c r="B70" s="26" t="s">
        <v>47044</v>
      </c>
      <c r="C70" s="27">
        <f>_summarize!$P$5</f>
        <v>44958</v>
      </c>
      <c r="D70" s="26" t="s">
        <v>47045</v>
      </c>
      <c r="E70" s="26" t="s">
        <v>47012</v>
      </c>
      <c r="F70" s="66"/>
      <c r="G70" s="66"/>
    </row>
    <row r="71" spans="1:7" x14ac:dyDescent="0.3">
      <c r="A71" s="26">
        <v>2</v>
      </c>
      <c r="B71" s="26" t="s">
        <v>47046</v>
      </c>
      <c r="C71" s="27">
        <f>_summarize!$P$5</f>
        <v>44958</v>
      </c>
      <c r="D71" s="26" t="s">
        <v>47047</v>
      </c>
      <c r="E71" s="26" t="s">
        <v>47012</v>
      </c>
      <c r="F71" s="66"/>
      <c r="G71" s="66"/>
    </row>
    <row r="72" spans="1:7" x14ac:dyDescent="0.3">
      <c r="A72" s="26">
        <v>2</v>
      </c>
      <c r="B72" s="26" t="s">
        <v>47048</v>
      </c>
      <c r="C72" s="27">
        <f>_summarize!$P$5</f>
        <v>44958</v>
      </c>
      <c r="D72" s="26" t="s">
        <v>47049</v>
      </c>
      <c r="E72" s="26" t="s">
        <v>47012</v>
      </c>
      <c r="F72" s="66"/>
      <c r="G72" s="66"/>
    </row>
    <row r="73" spans="1:7" x14ac:dyDescent="0.3">
      <c r="A73" s="26">
        <v>2</v>
      </c>
      <c r="B73" s="26" t="s">
        <v>47050</v>
      </c>
      <c r="C73" s="27">
        <f>_summarize!$P$5</f>
        <v>44958</v>
      </c>
      <c r="D73" s="26" t="s">
        <v>47051</v>
      </c>
      <c r="E73" s="26" t="s">
        <v>47012</v>
      </c>
      <c r="F73" s="66"/>
      <c r="G73" s="66"/>
    </row>
    <row r="74" spans="1:7" x14ac:dyDescent="0.3">
      <c r="A74" s="26">
        <v>2</v>
      </c>
      <c r="B74" s="26" t="s">
        <v>47052</v>
      </c>
      <c r="C74" s="27">
        <f>_summarize!$P$5</f>
        <v>44958</v>
      </c>
      <c r="D74" s="26" t="s">
        <v>47053</v>
      </c>
      <c r="E74" s="26" t="s">
        <v>47012</v>
      </c>
      <c r="F74" s="66"/>
      <c r="G74" s="66"/>
    </row>
    <row r="75" spans="1:7" x14ac:dyDescent="0.3">
      <c r="A75" s="26">
        <v>2</v>
      </c>
      <c r="B75" s="26" t="s">
        <v>47054</v>
      </c>
      <c r="C75" s="27">
        <f>_summarize!$P$5</f>
        <v>44958</v>
      </c>
      <c r="D75" s="26" t="s">
        <v>47055</v>
      </c>
      <c r="E75" s="26" t="s">
        <v>47012</v>
      </c>
      <c r="F75" s="66"/>
      <c r="G75" s="66"/>
    </row>
    <row r="76" spans="1:7" x14ac:dyDescent="0.3">
      <c r="A76" s="26">
        <v>2</v>
      </c>
      <c r="B76" s="26" t="s">
        <v>47056</v>
      </c>
      <c r="C76" s="27">
        <f>_summarize!$P$5</f>
        <v>44958</v>
      </c>
      <c r="D76" s="26" t="s">
        <v>47057</v>
      </c>
      <c r="E76" s="26" t="s">
        <v>47012</v>
      </c>
      <c r="F76" s="66"/>
      <c r="G76" s="66"/>
    </row>
    <row r="77" spans="1:7" x14ac:dyDescent="0.3">
      <c r="A77" s="26">
        <v>2</v>
      </c>
      <c r="B77" s="26" t="s">
        <v>47058</v>
      </c>
      <c r="C77" s="27">
        <f>_summarize!$P$5</f>
        <v>44958</v>
      </c>
      <c r="D77" s="26" t="s">
        <v>47059</v>
      </c>
      <c r="E77" s="26" t="s">
        <v>47060</v>
      </c>
      <c r="F77" s="66"/>
      <c r="G77" s="66"/>
    </row>
    <row r="78" spans="1:7" x14ac:dyDescent="0.3">
      <c r="A78" s="26">
        <v>2</v>
      </c>
      <c r="B78" s="26" t="s">
        <v>47061</v>
      </c>
      <c r="C78" s="27">
        <f>_summarize!$P$5</f>
        <v>44958</v>
      </c>
      <c r="D78" s="26" t="s">
        <v>47059</v>
      </c>
      <c r="E78" s="26" t="s">
        <v>47062</v>
      </c>
      <c r="F78" s="66"/>
      <c r="G78" s="66"/>
    </row>
    <row r="79" spans="1:7" x14ac:dyDescent="0.3">
      <c r="F79" s="66"/>
      <c r="G79" s="66"/>
    </row>
    <row r="80" spans="1:7" x14ac:dyDescent="0.3">
      <c r="A80" s="26">
        <v>3</v>
      </c>
      <c r="B80" s="26" t="s">
        <v>46960</v>
      </c>
      <c r="C80" s="27">
        <f>_summarize!$P$6</f>
        <v>44986</v>
      </c>
      <c r="D80" s="26" t="s">
        <v>46961</v>
      </c>
      <c r="E80" s="26" t="str">
        <f>VLOOKUP(Start!$C$10,_lookups!$U$2:$W$3,3,0)</f>
        <v>mile</v>
      </c>
      <c r="F80" s="66">
        <f>IF(ISNUMBER(C80), SUMIFS(_summarize!F:F, _summarize!B:B, Output!D80, _summarize!E:E, Output!C80), "DO NOT COPY")</f>
        <v>0</v>
      </c>
      <c r="G80" s="66">
        <f>IF(ISNUMBER(C80),SUMIFS(_summarize!G:G,_summarize!$B:$B,Output!D80,_summarize!$E:$E,Output!C80),"DO NOT COPY")</f>
        <v>0</v>
      </c>
    </row>
    <row r="81" spans="1:7" x14ac:dyDescent="0.3">
      <c r="A81" s="26">
        <v>3</v>
      </c>
      <c r="B81" s="26" t="s">
        <v>46963</v>
      </c>
      <c r="C81" s="27">
        <f>_summarize!$P$6</f>
        <v>44986</v>
      </c>
      <c r="D81" s="26" t="s">
        <v>46964</v>
      </c>
      <c r="E81" s="26" t="str">
        <f>VLOOKUP(Start!$C$10,_lookups!$U$2:$W$3,3,0)</f>
        <v>mile</v>
      </c>
      <c r="F81" s="66">
        <f>IF(ISNUMBER(C81), SUMIFS(_summarize!F:F, _summarize!B:B, Output!D81, _summarize!E:E, Output!C81), "DO NOT COPY")</f>
        <v>0</v>
      </c>
      <c r="G81" s="66">
        <f>IF(ISNUMBER(C81),SUMIFS(_summarize!G:G,_summarize!$B:$B,Output!D81,_summarize!$E:$E,Output!C81),"DO NOT COPY")</f>
        <v>0</v>
      </c>
    </row>
    <row r="82" spans="1:7" x14ac:dyDescent="0.3">
      <c r="A82" s="26">
        <v>3</v>
      </c>
      <c r="B82" s="26" t="s">
        <v>46965</v>
      </c>
      <c r="C82" s="27">
        <f>_summarize!$P$6</f>
        <v>44986</v>
      </c>
      <c r="D82" s="26" t="s">
        <v>46966</v>
      </c>
      <c r="E82" s="26" t="str">
        <f>VLOOKUP(Start!$C$10,_lookups!$U$2:$W$3,3,0)</f>
        <v>mile</v>
      </c>
      <c r="F82" s="66">
        <f>IF(ISNUMBER(C82), SUMIFS(_summarize!F:F, _summarize!B:B, Output!D82, _summarize!E:E, Output!C82), "DO NOT COPY")</f>
        <v>0</v>
      </c>
      <c r="G82" s="66">
        <f>IF(ISNUMBER(C82),SUMIFS(_summarize!G:G,_summarize!$B:$B,Output!D82,_summarize!$E:$E,Output!C82),"DO NOT COPY")</f>
        <v>0</v>
      </c>
    </row>
    <row r="83" spans="1:7" x14ac:dyDescent="0.3">
      <c r="A83" s="26">
        <v>3</v>
      </c>
      <c r="B83" s="26" t="s">
        <v>46967</v>
      </c>
      <c r="C83" s="27">
        <f>_summarize!$P$6</f>
        <v>44986</v>
      </c>
      <c r="D83" s="26" t="s">
        <v>46968</v>
      </c>
      <c r="E83" s="26" t="str">
        <f>VLOOKUP(Start!$C$10,_lookups!$U$2:$W$3,3,0)</f>
        <v>mile</v>
      </c>
      <c r="F83" s="66">
        <f>IF(ISNUMBER(C83), SUMIFS(_summarize!F:F, _summarize!B:B, Output!D83, _summarize!E:E, Output!C83), "DO NOT COPY")</f>
        <v>0</v>
      </c>
      <c r="G83" s="66">
        <f>IF(ISNUMBER(C83),SUMIFS(_summarize!G:G,_summarize!$B:$B,Output!D83,_summarize!$E:$E,Output!C83),"DO NOT COPY")</f>
        <v>0</v>
      </c>
    </row>
    <row r="84" spans="1:7" x14ac:dyDescent="0.3">
      <c r="A84" s="26">
        <v>3</v>
      </c>
      <c r="B84" s="26" t="s">
        <v>46969</v>
      </c>
      <c r="C84" s="27">
        <f>_summarize!$P$6</f>
        <v>44986</v>
      </c>
      <c r="D84" s="26" t="s">
        <v>46970</v>
      </c>
      <c r="E84" s="26" t="str">
        <f>VLOOKUP(Start!$C$10,_lookups!$U$2:$W$3,3,0)</f>
        <v>mile</v>
      </c>
      <c r="F84" s="66">
        <f>IF(ISNUMBER(C84), SUMIFS(_summarize!F:F, _summarize!B:B, Output!D84, _summarize!E:E, Output!C84), "DO NOT COPY")</f>
        <v>0</v>
      </c>
      <c r="G84" s="66">
        <f>IF(ISNUMBER(C84),SUMIFS(_summarize!G:G,_summarize!$B:$B,Output!D84,_summarize!$E:$E,Output!C84),"DO NOT COPY")</f>
        <v>0</v>
      </c>
    </row>
    <row r="85" spans="1:7" x14ac:dyDescent="0.3">
      <c r="A85" s="26">
        <v>3</v>
      </c>
      <c r="B85" s="26" t="s">
        <v>46971</v>
      </c>
      <c r="C85" s="27">
        <f>_summarize!$P$6</f>
        <v>44986</v>
      </c>
      <c r="D85" s="26" t="s">
        <v>46972</v>
      </c>
      <c r="E85" s="26" t="str">
        <f>VLOOKUP(Start!$C$10,_lookups!$U$2:$W$3,3,0)</f>
        <v>mile</v>
      </c>
      <c r="F85" s="66">
        <f>IF(ISNUMBER(C85), SUMIFS(_summarize!F:F, _summarize!B:B, Output!D85, _summarize!E:E, Output!C85), "DO NOT COPY")</f>
        <v>0</v>
      </c>
      <c r="G85" s="66">
        <f>IF(ISNUMBER(C85),SUMIFS(_summarize!G:G,_summarize!$B:$B,Output!D85,_summarize!$E:$E,Output!C85),"DO NOT COPY")</f>
        <v>0</v>
      </c>
    </row>
    <row r="86" spans="1:7" x14ac:dyDescent="0.3">
      <c r="A86" s="26">
        <v>3</v>
      </c>
      <c r="B86" s="26" t="s">
        <v>46973</v>
      </c>
      <c r="C86" s="27">
        <f>_summarize!$P$6</f>
        <v>44986</v>
      </c>
      <c r="D86" s="26" t="s">
        <v>46974</v>
      </c>
      <c r="E86" s="26" t="str">
        <f>VLOOKUP(Start!$C$10,_lookups!$U$2:$W$3,3,0)</f>
        <v>mile</v>
      </c>
      <c r="F86" s="66">
        <f>IF(ISNUMBER(C86), SUMIFS(_summarize!F:F, _summarize!B:B, Output!D86, _summarize!E:E, Output!C86), "DO NOT COPY")</f>
        <v>0</v>
      </c>
      <c r="G86" s="66">
        <f>IF(ISNUMBER(C86),SUMIFS(_summarize!G:G,_summarize!$B:$B,Output!D86,_summarize!$E:$E,Output!C86),"DO NOT COPY")</f>
        <v>0</v>
      </c>
    </row>
    <row r="87" spans="1:7" x14ac:dyDescent="0.3">
      <c r="A87" s="26">
        <v>3</v>
      </c>
      <c r="B87" s="26" t="s">
        <v>46975</v>
      </c>
      <c r="C87" s="27">
        <f>_summarize!$P$6</f>
        <v>44986</v>
      </c>
      <c r="D87" s="26" t="s">
        <v>46976</v>
      </c>
      <c r="E87" s="26" t="str">
        <f>VLOOKUP(Start!$C$10,_lookups!$U$2:$W$3,3,0)</f>
        <v>mile</v>
      </c>
      <c r="F87" s="66">
        <f>IF(ISNUMBER(C87), SUMIFS(_summarize!F:F, _summarize!B:B, Output!D87, _summarize!E:E, Output!C87), "DO NOT COPY")</f>
        <v>0</v>
      </c>
      <c r="G87" s="66">
        <f>IF(ISNUMBER(C87),SUMIFS(_summarize!G:G,_summarize!$B:$B,Output!D87,_summarize!$E:$E,Output!C87),"DO NOT COPY")</f>
        <v>0</v>
      </c>
    </row>
    <row r="88" spans="1:7" x14ac:dyDescent="0.3">
      <c r="A88" s="26">
        <v>3</v>
      </c>
      <c r="B88" s="26" t="s">
        <v>46977</v>
      </c>
      <c r="C88" s="27">
        <f>_summarize!$P$6</f>
        <v>44986</v>
      </c>
      <c r="D88" s="26" t="s">
        <v>46978</v>
      </c>
      <c r="E88" s="26" t="str">
        <f>VLOOKUP(Start!$C$10,_lookups!$U$2:$W$3,3,0)</f>
        <v>mile</v>
      </c>
      <c r="F88" s="66">
        <f>IF(ISNUMBER(C88), SUMIFS(_summarize!F:F, _summarize!B:B, Output!D88, _summarize!E:E, Output!C88), "DO NOT COPY")</f>
        <v>0</v>
      </c>
      <c r="G88" s="66">
        <f>IF(ISNUMBER(C88),SUMIFS(_summarize!G:G,_summarize!$B:$B,Output!D88,_summarize!$E:$E,Output!C88),"DO NOT COPY")</f>
        <v>0</v>
      </c>
    </row>
    <row r="89" spans="1:7" x14ac:dyDescent="0.3">
      <c r="A89" s="26">
        <v>3</v>
      </c>
      <c r="B89" s="26" t="s">
        <v>46979</v>
      </c>
      <c r="C89" s="27">
        <f>_summarize!$P$6</f>
        <v>44986</v>
      </c>
      <c r="D89" s="26" t="s">
        <v>46980</v>
      </c>
      <c r="E89" s="26" t="str">
        <f>VLOOKUP(Start!$C$10,_lookups!$U$2:$W$3,3,0)</f>
        <v>mile</v>
      </c>
      <c r="F89" s="66">
        <f>IF(ISNUMBER(C89), SUMIFS(_summarize!F:F, _summarize!B:B, Output!D89, _summarize!E:E, Output!C89), "DO NOT COPY")</f>
        <v>0</v>
      </c>
      <c r="G89" s="66">
        <f>IF(ISNUMBER(C89),SUMIFS(_summarize!G:G,_summarize!$B:$B,Output!D89,_summarize!$E:$E,Output!C89),"DO NOT COPY")</f>
        <v>0</v>
      </c>
    </row>
    <row r="90" spans="1:7" x14ac:dyDescent="0.3">
      <c r="A90" s="26">
        <v>3</v>
      </c>
      <c r="B90" s="26" t="s">
        <v>46981</v>
      </c>
      <c r="C90" s="27">
        <f>_summarize!$P$6</f>
        <v>44986</v>
      </c>
      <c r="D90" s="26" t="s">
        <v>46982</v>
      </c>
      <c r="E90" s="26" t="str">
        <f>VLOOKUP(Start!$C$10,_lookups!$U$2:$W$3,3,0)</f>
        <v>mile</v>
      </c>
      <c r="F90" s="66">
        <f>IF(ISNUMBER(C90), SUMIFS(_summarize!F:F, _summarize!B:B, Output!D90, _summarize!E:E, Output!C90), "DO NOT COPY")</f>
        <v>0</v>
      </c>
      <c r="G90" s="66">
        <f>IF(ISNUMBER(C90),SUMIFS(_summarize!G:G,_summarize!$B:$B,Output!D90,_summarize!$E:$E,Output!C90),"DO NOT COPY")</f>
        <v>0</v>
      </c>
    </row>
    <row r="91" spans="1:7" x14ac:dyDescent="0.3">
      <c r="A91" s="26">
        <v>3</v>
      </c>
      <c r="B91" s="26" t="s">
        <v>46983</v>
      </c>
      <c r="C91" s="27">
        <f>_summarize!$P$6</f>
        <v>44986</v>
      </c>
      <c r="D91" s="26" t="s">
        <v>46984</v>
      </c>
      <c r="E91" s="26" t="str">
        <f>VLOOKUP(Start!$C$10,_lookups!$U$2:$W$3,3,0)</f>
        <v>mile</v>
      </c>
      <c r="F91" s="66">
        <f>IF(ISNUMBER(C91), SUMIFS(_summarize!F:F, _summarize!B:B, Output!D91, _summarize!E:E, Output!C91), "DO NOT COPY")</f>
        <v>0</v>
      </c>
      <c r="G91" s="66">
        <f>IF(ISNUMBER(C91),SUMIFS(_summarize!G:G,_summarize!$B:$B,Output!D91,_summarize!$E:$E,Output!C91),"DO NOT COPY")</f>
        <v>0</v>
      </c>
    </row>
    <row r="92" spans="1:7" x14ac:dyDescent="0.3">
      <c r="A92" s="26">
        <v>3</v>
      </c>
      <c r="B92" s="26" t="s">
        <v>46985</v>
      </c>
      <c r="C92" s="27">
        <f>_summarize!$P$6</f>
        <v>44986</v>
      </c>
      <c r="D92" s="26" t="s">
        <v>46986</v>
      </c>
      <c r="E92" s="26" t="str">
        <f>VLOOKUP(Start!$C$10,_lookups!$U$2:$W$3,3,0)</f>
        <v>mile</v>
      </c>
      <c r="F92" s="66">
        <f>IF(ISNUMBER(C92), SUMIFS(_summarize!F:F, _summarize!B:B, Output!D92, _summarize!E:E, Output!C92), "DO NOT COPY")</f>
        <v>0</v>
      </c>
      <c r="G92" s="66">
        <f>IF(ISNUMBER(C92),SUMIFS(_summarize!G:G,_summarize!$B:$B,Output!D92,_summarize!$E:$E,Output!C92),"DO NOT COPY")</f>
        <v>0</v>
      </c>
    </row>
    <row r="93" spans="1:7" x14ac:dyDescent="0.3">
      <c r="A93" s="26">
        <v>3</v>
      </c>
      <c r="B93" s="26" t="s">
        <v>46987</v>
      </c>
      <c r="C93" s="27">
        <f>_summarize!$P$6</f>
        <v>44986</v>
      </c>
      <c r="D93" s="26" t="s">
        <v>46988</v>
      </c>
      <c r="E93" s="26" t="str">
        <f>VLOOKUP(Start!$C$10,_lookups!$U$2:$W$3,3,0)</f>
        <v>mile</v>
      </c>
      <c r="F93" s="66">
        <f>IF(ISNUMBER(C93), SUMIFS(_summarize!F:F, _summarize!B:B, Output!D93, _summarize!E:E, Output!C93), "DO NOT COPY")</f>
        <v>0</v>
      </c>
      <c r="G93" s="66">
        <f>IF(ISNUMBER(C93),SUMIFS(_summarize!G:G,_summarize!$B:$B,Output!D93,_summarize!$E:$E,Output!C93),"DO NOT COPY")</f>
        <v>0</v>
      </c>
    </row>
    <row r="94" spans="1:7" x14ac:dyDescent="0.3">
      <c r="A94" s="26">
        <v>3</v>
      </c>
      <c r="B94" s="26" t="s">
        <v>46989</v>
      </c>
      <c r="C94" s="27">
        <f>_summarize!$P$6</f>
        <v>44986</v>
      </c>
      <c r="D94" s="26" t="s">
        <v>46990</v>
      </c>
      <c r="E94" s="26" t="str">
        <f>VLOOKUP(Start!$C$10,_lookups!$U$2:$W$3,3,0)</f>
        <v>mile</v>
      </c>
      <c r="F94" s="66">
        <f>IF(ISNUMBER(C94), SUMIFS(_summarize!F:F, _summarize!B:B, Output!D94, _summarize!E:E, Output!C94), "DO NOT COPY")</f>
        <v>0</v>
      </c>
      <c r="G94" s="66">
        <f>IF(ISNUMBER(C94),SUMIFS(_summarize!G:G,_summarize!$B:$B,Output!D94,_summarize!$E:$E,Output!C94),"DO NOT COPY")</f>
        <v>0</v>
      </c>
    </row>
    <row r="95" spans="1:7" x14ac:dyDescent="0.3">
      <c r="A95" s="26">
        <v>3</v>
      </c>
      <c r="B95" s="26" t="s">
        <v>46991</v>
      </c>
      <c r="C95" s="27">
        <f>_summarize!$P$6</f>
        <v>44986</v>
      </c>
      <c r="D95" s="26" t="s">
        <v>46992</v>
      </c>
      <c r="E95" s="26" t="str">
        <f>VLOOKUP(Start!$C$10,_lookups!$U$2:$W$3,3,0)</f>
        <v>mile</v>
      </c>
      <c r="F95" s="66">
        <f>IF(ISNUMBER(C95), SUMIFS(_summarize!F:F, _summarize!B:B, Output!D95, _summarize!E:E, Output!C95), "DO NOT COPY")</f>
        <v>0</v>
      </c>
      <c r="G95" s="66">
        <f>IF(ISNUMBER(C95),SUMIFS(_summarize!G:G,_summarize!$B:$B,Output!D95,_summarize!$E:$E,Output!C95),"DO NOT COPY")</f>
        <v>0</v>
      </c>
    </row>
    <row r="96" spans="1:7" x14ac:dyDescent="0.3">
      <c r="A96" s="26">
        <v>3</v>
      </c>
      <c r="B96" s="26" t="s">
        <v>46993</v>
      </c>
      <c r="C96" s="27">
        <f>_summarize!$P$6</f>
        <v>44986</v>
      </c>
      <c r="D96" s="26" t="s">
        <v>46994</v>
      </c>
      <c r="E96" s="26" t="str">
        <f>VLOOKUP(Start!$C$10,_lookups!$U$2:$W$3,3,0)</f>
        <v>mile</v>
      </c>
      <c r="F96" s="66">
        <f>IF(ISNUMBER(C96), SUMIFS(_summarize!F:F, _summarize!B:B, Output!D96, _summarize!E:E, Output!C96), "DO NOT COPY")</f>
        <v>0</v>
      </c>
      <c r="G96" s="66">
        <f>IF(ISNUMBER(C96),SUMIFS(_summarize!G:G,_summarize!$B:$B,Output!D96,_summarize!$E:$E,Output!C96),"DO NOT COPY")</f>
        <v>0</v>
      </c>
    </row>
    <row r="97" spans="1:7" x14ac:dyDescent="0.3">
      <c r="A97" s="26">
        <v>3</v>
      </c>
      <c r="B97" s="26" t="s">
        <v>46995</v>
      </c>
      <c r="C97" s="27">
        <f>_summarize!$P$6</f>
        <v>44986</v>
      </c>
      <c r="D97" s="26" t="s">
        <v>46996</v>
      </c>
      <c r="E97" s="26" t="str">
        <f>VLOOKUP(Start!$C$10,_lookups!$U$2:$W$3,3,0)</f>
        <v>mile</v>
      </c>
      <c r="F97" s="66">
        <f>IF(ISNUMBER(C97), SUMIFS(_summarize!F:F, _summarize!B:B, Output!D97, _summarize!E:E, Output!C97), "DO NOT COPY")</f>
        <v>0</v>
      </c>
      <c r="G97" s="66">
        <f>IF(ISNUMBER(C97),SUMIFS(_summarize!G:G,_summarize!$B:$B,Output!D97,_summarize!$E:$E,Output!C97),"DO NOT COPY")</f>
        <v>0</v>
      </c>
    </row>
    <row r="98" spans="1:7" x14ac:dyDescent="0.3">
      <c r="A98" s="26">
        <v>3</v>
      </c>
      <c r="B98" s="26" t="s">
        <v>46997</v>
      </c>
      <c r="C98" s="27">
        <f>_summarize!$P$6</f>
        <v>44986</v>
      </c>
      <c r="D98" s="26" t="s">
        <v>46998</v>
      </c>
      <c r="E98" s="26" t="str">
        <f>VLOOKUP(Start!$C$10,_lookups!$U$2:$W$3,3,0)</f>
        <v>mile</v>
      </c>
      <c r="F98" s="66">
        <f>IF(ISNUMBER(C98), SUMIFS(_summarize!F:F, _summarize!B:B, Output!D98, _summarize!E:E, Output!C98), "DO NOT COPY")</f>
        <v>0</v>
      </c>
      <c r="G98" s="66">
        <f>IF(ISNUMBER(C98),SUMIFS(_summarize!G:G,_summarize!$B:$B,Output!D98,_summarize!$E:$E,Output!C98),"DO NOT COPY")</f>
        <v>0</v>
      </c>
    </row>
    <row r="99" spans="1:7" x14ac:dyDescent="0.3">
      <c r="A99" s="26">
        <v>3</v>
      </c>
      <c r="B99" s="26" t="s">
        <v>46999</v>
      </c>
      <c r="C99" s="27">
        <f>_summarize!$P$6</f>
        <v>44986</v>
      </c>
      <c r="D99" s="26" t="s">
        <v>47000</v>
      </c>
      <c r="E99" s="26" t="s">
        <v>47001</v>
      </c>
      <c r="F99" s="66">
        <f>IF(ISNUMBER(C99), SUMIFS(_summarize!F:F, _summarize!B:B, Output!D99, _summarize!E:E, Output!C99), "DO NOT COPY")</f>
        <v>0</v>
      </c>
      <c r="G99" s="66">
        <f>IF(ISNUMBER(C99),SUMIFS(_summarize!G:G,_summarize!$B:$B,Output!D99,_summarize!$E:$E,Output!C99),"DO NOT COPY")</f>
        <v>0</v>
      </c>
    </row>
    <row r="100" spans="1:7" x14ac:dyDescent="0.3">
      <c r="A100" s="26">
        <v>3</v>
      </c>
      <c r="B100" s="26" t="s">
        <v>47002</v>
      </c>
      <c r="C100" s="27">
        <f>_summarize!$P$6</f>
        <v>44986</v>
      </c>
      <c r="D100" s="26" t="s">
        <v>47003</v>
      </c>
      <c r="E100" s="26" t="s">
        <v>47001</v>
      </c>
      <c r="F100" s="66">
        <f>IF(ISNUMBER(C100), SUMIFS(_summarize!F:F, _summarize!B:B, Output!D100, _summarize!E:E, Output!C100), "DO NOT COPY")</f>
        <v>0</v>
      </c>
      <c r="G100" s="66">
        <f>IF(ISNUMBER(C100),SUMIFS(_summarize!G:G,_summarize!$B:$B,Output!D100,_summarize!$E:$E,Output!C100),"DO NOT COPY")</f>
        <v>0</v>
      </c>
    </row>
    <row r="101" spans="1:7" x14ac:dyDescent="0.3">
      <c r="A101" s="26">
        <v>3</v>
      </c>
      <c r="B101" s="26" t="s">
        <v>47004</v>
      </c>
      <c r="C101" s="27">
        <f>_summarize!$P$6</f>
        <v>44986</v>
      </c>
      <c r="D101" s="26" t="s">
        <v>47005</v>
      </c>
      <c r="E101" s="26" t="s">
        <v>47001</v>
      </c>
      <c r="F101" s="66">
        <f>IF(ISNUMBER(C101), SUMIFS(_summarize!F:F, _summarize!B:B, Output!D101, _summarize!E:E, Output!C101), "DO NOT COPY")</f>
        <v>0</v>
      </c>
      <c r="G101" s="66">
        <f>IF(ISNUMBER(C101),SUMIFS(_summarize!G:G,_summarize!$B:$B,Output!D101,_summarize!$E:$E,Output!C101),"DO NOT COPY")</f>
        <v>0</v>
      </c>
    </row>
    <row r="102" spans="1:7" x14ac:dyDescent="0.3">
      <c r="A102" s="26">
        <v>3</v>
      </c>
      <c r="B102" s="26" t="s">
        <v>47006</v>
      </c>
      <c r="C102" s="27">
        <f>_summarize!$P$6</f>
        <v>44986</v>
      </c>
      <c r="D102" s="26" t="s">
        <v>47007</v>
      </c>
      <c r="E102" s="26" t="str">
        <f>VLOOKUP(Start!$C$10,_lookups!$U$2:$W$3,3,0)</f>
        <v>mile</v>
      </c>
      <c r="F102" s="66">
        <f>IF(ISNUMBER(C102), SUMIFS(_summarize!F:F, _summarize!B:B, Output!D102, _summarize!E:E, Output!C102), "DO NOT COPY")</f>
        <v>0</v>
      </c>
      <c r="G102" s="66">
        <f>IF(ISNUMBER(C102),SUMIFS(_summarize!G:G,_summarize!$B:$B,Output!D102,_summarize!$E:$E,Output!C102),"DO NOT COPY")</f>
        <v>0</v>
      </c>
    </row>
    <row r="103" spans="1:7" x14ac:dyDescent="0.3">
      <c r="A103" s="26">
        <v>3</v>
      </c>
      <c r="B103" s="26" t="s">
        <v>47008</v>
      </c>
      <c r="C103" s="27">
        <f>_summarize!$P$6</f>
        <v>44986</v>
      </c>
      <c r="D103" s="26" t="s">
        <v>47009</v>
      </c>
      <c r="E103" s="26" t="str">
        <f>VLOOKUP(Start!$C$10,_lookups!$U$2:$W$3,3,0)</f>
        <v>mile</v>
      </c>
      <c r="F103" s="66">
        <f>IF(ISNUMBER(C103), SUMIFS(_summarize!F:F, _summarize!B:B, Output!D103, _summarize!E:E, Output!C103), "DO NOT COPY")</f>
        <v>0</v>
      </c>
      <c r="G103" s="66">
        <f>IF(ISNUMBER(C103),SUMIFS(_summarize!G:G,_summarize!$B:$B,Output!D103,_summarize!$E:$E,Output!C103),"DO NOT COPY")</f>
        <v>0</v>
      </c>
    </row>
    <row r="104" spans="1:7" x14ac:dyDescent="0.3">
      <c r="A104" s="26">
        <v>3</v>
      </c>
      <c r="B104" s="26" t="s">
        <v>47010</v>
      </c>
      <c r="C104" s="27">
        <f>_summarize!$P$6</f>
        <v>44986</v>
      </c>
      <c r="D104" s="26" t="s">
        <v>47011</v>
      </c>
      <c r="E104" s="26" t="str">
        <f>VLOOKUP(Start!$C$10,_lookups!$U$2:$W$3,3,0)</f>
        <v>mile</v>
      </c>
      <c r="F104" s="66">
        <f>IF(ISNUMBER(C104), SUMIFS(_summarize!F:F, _summarize!B:B, Output!D104, _summarize!E:E, Output!C104), "DO NOT COPY")</f>
        <v>0</v>
      </c>
      <c r="G104" s="66">
        <f>IF(ISNUMBER(C104),SUMIFS(_summarize!G:G,_summarize!$B:$B,Output!D104,_summarize!$E:$E,Output!C104),"DO NOT COPY")</f>
        <v>0</v>
      </c>
    </row>
    <row r="105" spans="1:7" x14ac:dyDescent="0.3">
      <c r="A105" s="26">
        <v>3</v>
      </c>
      <c r="B105" s="26" t="s">
        <v>47013</v>
      </c>
      <c r="C105" s="27">
        <f>_summarize!$P$6</f>
        <v>44986</v>
      </c>
      <c r="D105" s="26" t="s">
        <v>47014</v>
      </c>
      <c r="E105" s="26" t="str">
        <f>VLOOKUP(Start!$C$10,_lookups!$U$2:$W$3,3,0)</f>
        <v>mile</v>
      </c>
      <c r="F105" s="66">
        <f>IF(ISNUMBER(C105), SUMIFS(_summarize!F:F, _summarize!B:B, Output!D105, _summarize!E:E, Output!C105), "DO NOT COPY")</f>
        <v>0</v>
      </c>
      <c r="G105" s="66">
        <f>IF(ISNUMBER(C105),SUMIFS(_summarize!G:G,_summarize!$B:$B,Output!D105,_summarize!$E:$E,Output!C105),"DO NOT COPY")</f>
        <v>0</v>
      </c>
    </row>
    <row r="106" spans="1:7" x14ac:dyDescent="0.3">
      <c r="A106" s="26">
        <v>3</v>
      </c>
      <c r="B106" s="26" t="s">
        <v>47015</v>
      </c>
      <c r="C106" s="27">
        <f>_summarize!$P$6</f>
        <v>44986</v>
      </c>
      <c r="D106" s="26" t="s">
        <v>47016</v>
      </c>
      <c r="E106" s="26" t="str">
        <f>VLOOKUP(Start!$C$10,_lookups!$U$2:$W$3,3,0)</f>
        <v>mile</v>
      </c>
      <c r="F106" s="66">
        <f>IF(ISNUMBER(C106), SUMIFS(_summarize!F:F, _summarize!B:B, Output!D106, _summarize!E:E, Output!C106), "DO NOT COPY")</f>
        <v>0</v>
      </c>
      <c r="G106" s="66">
        <f>IF(ISNUMBER(C106),SUMIFS(_summarize!G:G,_summarize!$B:$B,Output!D106,_summarize!$E:$E,Output!C106),"DO NOT COPY")</f>
        <v>0</v>
      </c>
    </row>
    <row r="107" spans="1:7" x14ac:dyDescent="0.3">
      <c r="A107" s="26">
        <v>3</v>
      </c>
      <c r="B107" s="26" t="s">
        <v>47042</v>
      </c>
      <c r="C107" s="27">
        <f>_summarize!$P$6</f>
        <v>44986</v>
      </c>
      <c r="D107" s="26" t="s">
        <v>47043</v>
      </c>
      <c r="E107" s="26" t="s">
        <v>47012</v>
      </c>
      <c r="F107" s="66"/>
      <c r="G107" s="66"/>
    </row>
    <row r="108" spans="1:7" x14ac:dyDescent="0.3">
      <c r="A108" s="26">
        <v>3</v>
      </c>
      <c r="B108" s="26" t="s">
        <v>47044</v>
      </c>
      <c r="C108" s="27">
        <f>_summarize!$P$6</f>
        <v>44986</v>
      </c>
      <c r="D108" s="26" t="s">
        <v>47045</v>
      </c>
      <c r="E108" s="26" t="s">
        <v>47012</v>
      </c>
      <c r="F108" s="66"/>
      <c r="G108" s="66"/>
    </row>
    <row r="109" spans="1:7" x14ac:dyDescent="0.3">
      <c r="A109" s="26">
        <v>3</v>
      </c>
      <c r="B109" s="26" t="s">
        <v>47046</v>
      </c>
      <c r="C109" s="27">
        <f>_summarize!$P$6</f>
        <v>44986</v>
      </c>
      <c r="D109" s="26" t="s">
        <v>47047</v>
      </c>
      <c r="E109" s="26" t="s">
        <v>47012</v>
      </c>
      <c r="F109" s="66"/>
      <c r="G109" s="66"/>
    </row>
    <row r="110" spans="1:7" x14ac:dyDescent="0.3">
      <c r="A110" s="26">
        <v>3</v>
      </c>
      <c r="B110" s="26" t="s">
        <v>47048</v>
      </c>
      <c r="C110" s="27">
        <f>_summarize!$P$6</f>
        <v>44986</v>
      </c>
      <c r="D110" s="26" t="s">
        <v>47049</v>
      </c>
      <c r="E110" s="26" t="s">
        <v>47012</v>
      </c>
      <c r="F110" s="66"/>
      <c r="G110" s="66"/>
    </row>
    <row r="111" spans="1:7" x14ac:dyDescent="0.3">
      <c r="A111" s="26">
        <v>3</v>
      </c>
      <c r="B111" s="26" t="s">
        <v>47050</v>
      </c>
      <c r="C111" s="27">
        <f>_summarize!$P$6</f>
        <v>44986</v>
      </c>
      <c r="D111" s="26" t="s">
        <v>47051</v>
      </c>
      <c r="E111" s="26" t="s">
        <v>47012</v>
      </c>
      <c r="F111" s="66"/>
      <c r="G111" s="66"/>
    </row>
    <row r="112" spans="1:7" x14ac:dyDescent="0.3">
      <c r="A112" s="26">
        <v>3</v>
      </c>
      <c r="B112" s="26" t="s">
        <v>47052</v>
      </c>
      <c r="C112" s="27">
        <f>_summarize!$P$6</f>
        <v>44986</v>
      </c>
      <c r="D112" s="26" t="s">
        <v>47053</v>
      </c>
      <c r="E112" s="26" t="s">
        <v>47012</v>
      </c>
      <c r="F112" s="66"/>
      <c r="G112" s="66"/>
    </row>
    <row r="113" spans="1:7" x14ac:dyDescent="0.3">
      <c r="A113" s="26">
        <v>3</v>
      </c>
      <c r="B113" s="26" t="s">
        <v>47054</v>
      </c>
      <c r="C113" s="27">
        <f>_summarize!$P$6</f>
        <v>44986</v>
      </c>
      <c r="D113" s="26" t="s">
        <v>47055</v>
      </c>
      <c r="E113" s="26" t="s">
        <v>47012</v>
      </c>
      <c r="F113" s="66"/>
      <c r="G113" s="66"/>
    </row>
    <row r="114" spans="1:7" x14ac:dyDescent="0.3">
      <c r="A114" s="26">
        <v>3</v>
      </c>
      <c r="B114" s="26" t="s">
        <v>47056</v>
      </c>
      <c r="C114" s="27">
        <f>_summarize!$P$6</f>
        <v>44986</v>
      </c>
      <c r="D114" s="26" t="s">
        <v>47057</v>
      </c>
      <c r="E114" s="26" t="s">
        <v>47012</v>
      </c>
      <c r="F114" s="66"/>
      <c r="G114" s="66"/>
    </row>
    <row r="115" spans="1:7" x14ac:dyDescent="0.3">
      <c r="A115" s="26">
        <v>3</v>
      </c>
      <c r="B115" s="26" t="s">
        <v>47058</v>
      </c>
      <c r="C115" s="27">
        <f>_summarize!$P$6</f>
        <v>44986</v>
      </c>
      <c r="D115" s="26" t="s">
        <v>47059</v>
      </c>
      <c r="E115" s="26" t="s">
        <v>47060</v>
      </c>
      <c r="F115" s="66"/>
      <c r="G115" s="66"/>
    </row>
    <row r="116" spans="1:7" x14ac:dyDescent="0.3">
      <c r="A116" s="26">
        <v>3</v>
      </c>
      <c r="B116" s="26" t="s">
        <v>47061</v>
      </c>
      <c r="C116" s="27">
        <f>_summarize!$P$6</f>
        <v>44986</v>
      </c>
      <c r="D116" s="26" t="s">
        <v>47059</v>
      </c>
      <c r="E116" s="26" t="s">
        <v>47062</v>
      </c>
      <c r="F116" s="66"/>
      <c r="G116" s="66"/>
    </row>
    <row r="117" spans="1:7" x14ac:dyDescent="0.3">
      <c r="F117" s="66"/>
      <c r="G117" s="66"/>
    </row>
    <row r="118" spans="1:7" x14ac:dyDescent="0.3">
      <c r="A118" s="26">
        <v>4</v>
      </c>
      <c r="B118" s="26" t="s">
        <v>46960</v>
      </c>
      <c r="C118" s="27">
        <f>_summarize!$P$7</f>
        <v>45017</v>
      </c>
      <c r="D118" s="26" t="s">
        <v>46961</v>
      </c>
      <c r="E118" s="26" t="str">
        <f>VLOOKUP(Start!$C$10,_lookups!$U$2:$W$3,3,0)</f>
        <v>mile</v>
      </c>
      <c r="F118" s="66">
        <f>IF(ISNUMBER(C118), SUMIFS(_summarize!F:F, _summarize!B:B, Output!D118, _summarize!E:E, Output!C118), "DO NOT COPY")</f>
        <v>0</v>
      </c>
      <c r="G118" s="66">
        <f>IF(ISNUMBER(C118),SUMIFS(_summarize!G:G,_summarize!$B:$B,Output!D118,_summarize!$E:$E,Output!C118),"DO NOT COPY")</f>
        <v>0</v>
      </c>
    </row>
    <row r="119" spans="1:7" x14ac:dyDescent="0.3">
      <c r="A119" s="26">
        <v>4</v>
      </c>
      <c r="B119" s="26" t="s">
        <v>46963</v>
      </c>
      <c r="C119" s="27">
        <f>_summarize!$P$7</f>
        <v>45017</v>
      </c>
      <c r="D119" s="26" t="s">
        <v>46964</v>
      </c>
      <c r="E119" s="26" t="str">
        <f>VLOOKUP(Start!$C$10,_lookups!$U$2:$W$3,3,0)</f>
        <v>mile</v>
      </c>
      <c r="F119" s="66">
        <f>IF(ISNUMBER(C119), SUMIFS(_summarize!F:F, _summarize!B:B, Output!D119, _summarize!E:E, Output!C119), "DO NOT COPY")</f>
        <v>0</v>
      </c>
      <c r="G119" s="66">
        <f>IF(ISNUMBER(C119),SUMIFS(_summarize!G:G,_summarize!$B:$B,Output!D119,_summarize!$E:$E,Output!C119),"DO NOT COPY")</f>
        <v>0</v>
      </c>
    </row>
    <row r="120" spans="1:7" x14ac:dyDescent="0.3">
      <c r="A120" s="26">
        <v>4</v>
      </c>
      <c r="B120" s="26" t="s">
        <v>46965</v>
      </c>
      <c r="C120" s="27">
        <f>_summarize!$P$7</f>
        <v>45017</v>
      </c>
      <c r="D120" s="26" t="s">
        <v>46966</v>
      </c>
      <c r="E120" s="26" t="str">
        <f>VLOOKUP(Start!$C$10,_lookups!$U$2:$W$3,3,0)</f>
        <v>mile</v>
      </c>
      <c r="F120" s="66">
        <f>IF(ISNUMBER(C120), SUMIFS(_summarize!F:F, _summarize!B:B, Output!D120, _summarize!E:E, Output!C120), "DO NOT COPY")</f>
        <v>0</v>
      </c>
      <c r="G120" s="66">
        <f>IF(ISNUMBER(C120),SUMIFS(_summarize!G:G,_summarize!$B:$B,Output!D120,_summarize!$E:$E,Output!C120),"DO NOT COPY")</f>
        <v>0</v>
      </c>
    </row>
    <row r="121" spans="1:7" x14ac:dyDescent="0.3">
      <c r="A121" s="26">
        <v>4</v>
      </c>
      <c r="B121" s="26" t="s">
        <v>46967</v>
      </c>
      <c r="C121" s="27">
        <f>_summarize!$P$7</f>
        <v>45017</v>
      </c>
      <c r="D121" s="26" t="s">
        <v>46968</v>
      </c>
      <c r="E121" s="26" t="str">
        <f>VLOOKUP(Start!$C$10,_lookups!$U$2:$W$3,3,0)</f>
        <v>mile</v>
      </c>
      <c r="F121" s="66">
        <f>IF(ISNUMBER(C121), SUMIFS(_summarize!F:F, _summarize!B:B, Output!D121, _summarize!E:E, Output!C121), "DO NOT COPY")</f>
        <v>0</v>
      </c>
      <c r="G121" s="66">
        <f>IF(ISNUMBER(C121),SUMIFS(_summarize!G:G,_summarize!$B:$B,Output!D121,_summarize!$E:$E,Output!C121),"DO NOT COPY")</f>
        <v>0</v>
      </c>
    </row>
    <row r="122" spans="1:7" x14ac:dyDescent="0.3">
      <c r="A122" s="26">
        <v>4</v>
      </c>
      <c r="B122" s="26" t="s">
        <v>46969</v>
      </c>
      <c r="C122" s="27">
        <f>_summarize!$P$7</f>
        <v>45017</v>
      </c>
      <c r="D122" s="26" t="s">
        <v>46970</v>
      </c>
      <c r="E122" s="26" t="str">
        <f>VLOOKUP(Start!$C$10,_lookups!$U$2:$W$3,3,0)</f>
        <v>mile</v>
      </c>
      <c r="F122" s="66">
        <f>IF(ISNUMBER(C122), SUMIFS(_summarize!F:F, _summarize!B:B, Output!D122, _summarize!E:E, Output!C122), "DO NOT COPY")</f>
        <v>0</v>
      </c>
      <c r="G122" s="66">
        <f>IF(ISNUMBER(C122),SUMIFS(_summarize!G:G,_summarize!$B:$B,Output!D122,_summarize!$E:$E,Output!C122),"DO NOT COPY")</f>
        <v>0</v>
      </c>
    </row>
    <row r="123" spans="1:7" x14ac:dyDescent="0.3">
      <c r="A123" s="26">
        <v>4</v>
      </c>
      <c r="B123" s="26" t="s">
        <v>46971</v>
      </c>
      <c r="C123" s="27">
        <f>_summarize!$P$7</f>
        <v>45017</v>
      </c>
      <c r="D123" s="26" t="s">
        <v>46972</v>
      </c>
      <c r="E123" s="26" t="str">
        <f>VLOOKUP(Start!$C$10,_lookups!$U$2:$W$3,3,0)</f>
        <v>mile</v>
      </c>
      <c r="F123" s="66">
        <f>IF(ISNUMBER(C123), SUMIFS(_summarize!F:F, _summarize!B:B, Output!D123, _summarize!E:E, Output!C123), "DO NOT COPY")</f>
        <v>0</v>
      </c>
      <c r="G123" s="66">
        <f>IF(ISNUMBER(C123),SUMIFS(_summarize!G:G,_summarize!$B:$B,Output!D123,_summarize!$E:$E,Output!C123),"DO NOT COPY")</f>
        <v>0</v>
      </c>
    </row>
    <row r="124" spans="1:7" x14ac:dyDescent="0.3">
      <c r="A124" s="26">
        <v>4</v>
      </c>
      <c r="B124" s="26" t="s">
        <v>46973</v>
      </c>
      <c r="C124" s="27">
        <f>_summarize!$P$7</f>
        <v>45017</v>
      </c>
      <c r="D124" s="26" t="s">
        <v>46974</v>
      </c>
      <c r="E124" s="26" t="str">
        <f>VLOOKUP(Start!$C$10,_lookups!$U$2:$W$3,3,0)</f>
        <v>mile</v>
      </c>
      <c r="F124" s="66">
        <f>IF(ISNUMBER(C124), SUMIFS(_summarize!F:F, _summarize!B:B, Output!D124, _summarize!E:E, Output!C124), "DO NOT COPY")</f>
        <v>0</v>
      </c>
      <c r="G124" s="66">
        <f>IF(ISNUMBER(C124),SUMIFS(_summarize!G:G,_summarize!$B:$B,Output!D124,_summarize!$E:$E,Output!C124),"DO NOT COPY")</f>
        <v>0</v>
      </c>
    </row>
    <row r="125" spans="1:7" x14ac:dyDescent="0.3">
      <c r="A125" s="26">
        <v>4</v>
      </c>
      <c r="B125" s="26" t="s">
        <v>46975</v>
      </c>
      <c r="C125" s="27">
        <f>_summarize!$P$7</f>
        <v>45017</v>
      </c>
      <c r="D125" s="26" t="s">
        <v>46976</v>
      </c>
      <c r="E125" s="26" t="str">
        <f>VLOOKUP(Start!$C$10,_lookups!$U$2:$W$3,3,0)</f>
        <v>mile</v>
      </c>
      <c r="F125" s="66">
        <f>IF(ISNUMBER(C125), SUMIFS(_summarize!F:F, _summarize!B:B, Output!D125, _summarize!E:E, Output!C125), "DO NOT COPY")</f>
        <v>0</v>
      </c>
      <c r="G125" s="66">
        <f>IF(ISNUMBER(C125),SUMIFS(_summarize!G:G,_summarize!$B:$B,Output!D125,_summarize!$E:$E,Output!C125),"DO NOT COPY")</f>
        <v>0</v>
      </c>
    </row>
    <row r="126" spans="1:7" x14ac:dyDescent="0.3">
      <c r="A126" s="26">
        <v>4</v>
      </c>
      <c r="B126" s="26" t="s">
        <v>46977</v>
      </c>
      <c r="C126" s="27">
        <f>_summarize!$P$7</f>
        <v>45017</v>
      </c>
      <c r="D126" s="26" t="s">
        <v>46978</v>
      </c>
      <c r="E126" s="26" t="str">
        <f>VLOOKUP(Start!$C$10,_lookups!$U$2:$W$3,3,0)</f>
        <v>mile</v>
      </c>
      <c r="F126" s="66">
        <f>IF(ISNUMBER(C126), SUMIFS(_summarize!F:F, _summarize!B:B, Output!D126, _summarize!E:E, Output!C126), "DO NOT COPY")</f>
        <v>0</v>
      </c>
      <c r="G126" s="66">
        <f>IF(ISNUMBER(C126),SUMIFS(_summarize!G:G,_summarize!$B:$B,Output!D126,_summarize!$E:$E,Output!C126),"DO NOT COPY")</f>
        <v>0</v>
      </c>
    </row>
    <row r="127" spans="1:7" x14ac:dyDescent="0.3">
      <c r="A127" s="26">
        <v>4</v>
      </c>
      <c r="B127" s="26" t="s">
        <v>46979</v>
      </c>
      <c r="C127" s="27">
        <f>_summarize!$P$7</f>
        <v>45017</v>
      </c>
      <c r="D127" s="26" t="s">
        <v>46980</v>
      </c>
      <c r="E127" s="26" t="str">
        <f>VLOOKUP(Start!$C$10,_lookups!$U$2:$W$3,3,0)</f>
        <v>mile</v>
      </c>
      <c r="F127" s="66">
        <f>IF(ISNUMBER(C127), SUMIFS(_summarize!F:F, _summarize!B:B, Output!D127, _summarize!E:E, Output!C127), "DO NOT COPY")</f>
        <v>0</v>
      </c>
      <c r="G127" s="66">
        <f>IF(ISNUMBER(C127),SUMIFS(_summarize!G:G,_summarize!$B:$B,Output!D127,_summarize!$E:$E,Output!C127),"DO NOT COPY")</f>
        <v>0</v>
      </c>
    </row>
    <row r="128" spans="1:7" x14ac:dyDescent="0.3">
      <c r="A128" s="26">
        <v>4</v>
      </c>
      <c r="B128" s="26" t="s">
        <v>46981</v>
      </c>
      <c r="C128" s="27">
        <f>_summarize!$P$7</f>
        <v>45017</v>
      </c>
      <c r="D128" s="26" t="s">
        <v>46982</v>
      </c>
      <c r="E128" s="26" t="str">
        <f>VLOOKUP(Start!$C$10,_lookups!$U$2:$W$3,3,0)</f>
        <v>mile</v>
      </c>
      <c r="F128" s="66">
        <f>IF(ISNUMBER(C128), SUMIFS(_summarize!F:F, _summarize!B:B, Output!D128, _summarize!E:E, Output!C128), "DO NOT COPY")</f>
        <v>0</v>
      </c>
      <c r="G128" s="66">
        <f>IF(ISNUMBER(C128),SUMIFS(_summarize!G:G,_summarize!$B:$B,Output!D128,_summarize!$E:$E,Output!C128),"DO NOT COPY")</f>
        <v>0</v>
      </c>
    </row>
    <row r="129" spans="1:7" x14ac:dyDescent="0.3">
      <c r="A129" s="26">
        <v>4</v>
      </c>
      <c r="B129" s="26" t="s">
        <v>46983</v>
      </c>
      <c r="C129" s="27">
        <f>_summarize!$P$7</f>
        <v>45017</v>
      </c>
      <c r="D129" s="26" t="s">
        <v>46984</v>
      </c>
      <c r="E129" s="26" t="str">
        <f>VLOOKUP(Start!$C$10,_lookups!$U$2:$W$3,3,0)</f>
        <v>mile</v>
      </c>
      <c r="F129" s="66">
        <f>IF(ISNUMBER(C129), SUMIFS(_summarize!F:F, _summarize!B:B, Output!D129, _summarize!E:E, Output!C129), "DO NOT COPY")</f>
        <v>0</v>
      </c>
      <c r="G129" s="66">
        <f>IF(ISNUMBER(C129),SUMIFS(_summarize!G:G,_summarize!$B:$B,Output!D129,_summarize!$E:$E,Output!C129),"DO NOT COPY")</f>
        <v>0</v>
      </c>
    </row>
    <row r="130" spans="1:7" x14ac:dyDescent="0.3">
      <c r="A130" s="26">
        <v>4</v>
      </c>
      <c r="B130" s="26" t="s">
        <v>46985</v>
      </c>
      <c r="C130" s="27">
        <f>_summarize!$P$7</f>
        <v>45017</v>
      </c>
      <c r="D130" s="26" t="s">
        <v>46986</v>
      </c>
      <c r="E130" s="26" t="str">
        <f>VLOOKUP(Start!$C$10,_lookups!$U$2:$W$3,3,0)</f>
        <v>mile</v>
      </c>
      <c r="F130" s="66">
        <f>IF(ISNUMBER(C130), SUMIFS(_summarize!F:F, _summarize!B:B, Output!D130, _summarize!E:E, Output!C130), "DO NOT COPY")</f>
        <v>0</v>
      </c>
      <c r="G130" s="66">
        <f>IF(ISNUMBER(C130),SUMIFS(_summarize!G:G,_summarize!$B:$B,Output!D130,_summarize!$E:$E,Output!C130),"DO NOT COPY")</f>
        <v>0</v>
      </c>
    </row>
    <row r="131" spans="1:7" x14ac:dyDescent="0.3">
      <c r="A131" s="26">
        <v>4</v>
      </c>
      <c r="B131" s="26" t="s">
        <v>46987</v>
      </c>
      <c r="C131" s="27">
        <f>_summarize!$P$7</f>
        <v>45017</v>
      </c>
      <c r="D131" s="26" t="s">
        <v>46988</v>
      </c>
      <c r="E131" s="26" t="str">
        <f>VLOOKUP(Start!$C$10,_lookups!$U$2:$W$3,3,0)</f>
        <v>mile</v>
      </c>
      <c r="F131" s="66">
        <f>IF(ISNUMBER(C131), SUMIFS(_summarize!F:F, _summarize!B:B, Output!D131, _summarize!E:E, Output!C131), "DO NOT COPY")</f>
        <v>0</v>
      </c>
      <c r="G131" s="66">
        <f>IF(ISNUMBER(C131),SUMIFS(_summarize!G:G,_summarize!$B:$B,Output!D131,_summarize!$E:$E,Output!C131),"DO NOT COPY")</f>
        <v>0</v>
      </c>
    </row>
    <row r="132" spans="1:7" x14ac:dyDescent="0.3">
      <c r="A132" s="26">
        <v>4</v>
      </c>
      <c r="B132" s="26" t="s">
        <v>46989</v>
      </c>
      <c r="C132" s="27">
        <f>_summarize!$P$7</f>
        <v>45017</v>
      </c>
      <c r="D132" s="26" t="s">
        <v>46990</v>
      </c>
      <c r="E132" s="26" t="str">
        <f>VLOOKUP(Start!$C$10,_lookups!$U$2:$W$3,3,0)</f>
        <v>mile</v>
      </c>
      <c r="F132" s="66">
        <f>IF(ISNUMBER(C132), SUMIFS(_summarize!F:F, _summarize!B:B, Output!D132, _summarize!E:E, Output!C132), "DO NOT COPY")</f>
        <v>0</v>
      </c>
      <c r="G132" s="66">
        <f>IF(ISNUMBER(C132),SUMIFS(_summarize!G:G,_summarize!$B:$B,Output!D132,_summarize!$E:$E,Output!C132),"DO NOT COPY")</f>
        <v>0</v>
      </c>
    </row>
    <row r="133" spans="1:7" x14ac:dyDescent="0.3">
      <c r="A133" s="26">
        <v>4</v>
      </c>
      <c r="B133" s="26" t="s">
        <v>46991</v>
      </c>
      <c r="C133" s="27">
        <f>_summarize!$P$7</f>
        <v>45017</v>
      </c>
      <c r="D133" s="26" t="s">
        <v>46992</v>
      </c>
      <c r="E133" s="26" t="str">
        <f>VLOOKUP(Start!$C$10,_lookups!$U$2:$W$3,3,0)</f>
        <v>mile</v>
      </c>
      <c r="F133" s="66">
        <f>IF(ISNUMBER(C133), SUMIFS(_summarize!F:F, _summarize!B:B, Output!D133, _summarize!E:E, Output!C133), "DO NOT COPY")</f>
        <v>0</v>
      </c>
      <c r="G133" s="66">
        <f>IF(ISNUMBER(C133),SUMIFS(_summarize!G:G,_summarize!$B:$B,Output!D133,_summarize!$E:$E,Output!C133),"DO NOT COPY")</f>
        <v>0</v>
      </c>
    </row>
    <row r="134" spans="1:7" x14ac:dyDescent="0.3">
      <c r="A134" s="26">
        <v>4</v>
      </c>
      <c r="B134" s="26" t="s">
        <v>46993</v>
      </c>
      <c r="C134" s="27">
        <f>_summarize!$P$7</f>
        <v>45017</v>
      </c>
      <c r="D134" s="26" t="s">
        <v>46994</v>
      </c>
      <c r="E134" s="26" t="str">
        <f>VLOOKUP(Start!$C$10,_lookups!$U$2:$W$3,3,0)</f>
        <v>mile</v>
      </c>
      <c r="F134" s="66">
        <f>IF(ISNUMBER(C134), SUMIFS(_summarize!F:F, _summarize!B:B, Output!D134, _summarize!E:E, Output!C134), "DO NOT COPY")</f>
        <v>0</v>
      </c>
      <c r="G134" s="66">
        <f>IF(ISNUMBER(C134),SUMIFS(_summarize!G:G,_summarize!$B:$B,Output!D134,_summarize!$E:$E,Output!C134),"DO NOT COPY")</f>
        <v>0</v>
      </c>
    </row>
    <row r="135" spans="1:7" x14ac:dyDescent="0.3">
      <c r="A135" s="26">
        <v>4</v>
      </c>
      <c r="B135" s="26" t="s">
        <v>46995</v>
      </c>
      <c r="C135" s="27">
        <f>_summarize!$P$7</f>
        <v>45017</v>
      </c>
      <c r="D135" s="26" t="s">
        <v>46996</v>
      </c>
      <c r="E135" s="26" t="str">
        <f>VLOOKUP(Start!$C$10,_lookups!$U$2:$W$3,3,0)</f>
        <v>mile</v>
      </c>
      <c r="F135" s="66">
        <f>IF(ISNUMBER(C135), SUMIFS(_summarize!F:F, _summarize!B:B, Output!D135, _summarize!E:E, Output!C135), "DO NOT COPY")</f>
        <v>0</v>
      </c>
      <c r="G135" s="66">
        <f>IF(ISNUMBER(C135),SUMIFS(_summarize!G:G,_summarize!$B:$B,Output!D135,_summarize!$E:$E,Output!C135),"DO NOT COPY")</f>
        <v>0</v>
      </c>
    </row>
    <row r="136" spans="1:7" x14ac:dyDescent="0.3">
      <c r="A136" s="26">
        <v>4</v>
      </c>
      <c r="B136" s="26" t="s">
        <v>46997</v>
      </c>
      <c r="C136" s="27">
        <f>_summarize!$P$7</f>
        <v>45017</v>
      </c>
      <c r="D136" s="26" t="s">
        <v>46998</v>
      </c>
      <c r="E136" s="26" t="str">
        <f>VLOOKUP(Start!$C$10,_lookups!$U$2:$W$3,3,0)</f>
        <v>mile</v>
      </c>
      <c r="F136" s="66">
        <f>IF(ISNUMBER(C136), SUMIFS(_summarize!F:F, _summarize!B:B, Output!D136, _summarize!E:E, Output!C136), "DO NOT COPY")</f>
        <v>0</v>
      </c>
      <c r="G136" s="66">
        <f>IF(ISNUMBER(C136),SUMIFS(_summarize!G:G,_summarize!$B:$B,Output!D136,_summarize!$E:$E,Output!C136),"DO NOT COPY")</f>
        <v>0</v>
      </c>
    </row>
    <row r="137" spans="1:7" x14ac:dyDescent="0.3">
      <c r="A137" s="26">
        <v>4</v>
      </c>
      <c r="B137" s="26" t="s">
        <v>46999</v>
      </c>
      <c r="C137" s="27">
        <f>_summarize!$P$7</f>
        <v>45017</v>
      </c>
      <c r="D137" s="26" t="s">
        <v>47000</v>
      </c>
      <c r="E137" s="26" t="s">
        <v>47001</v>
      </c>
      <c r="F137" s="66">
        <f>IF(ISNUMBER(C137), SUMIFS(_summarize!F:F, _summarize!B:B, Output!D137, _summarize!E:E, Output!C137), "DO NOT COPY")</f>
        <v>0</v>
      </c>
      <c r="G137" s="66">
        <f>IF(ISNUMBER(C137),SUMIFS(_summarize!G:G,_summarize!$B:$B,Output!D137,_summarize!$E:$E,Output!C137),"DO NOT COPY")</f>
        <v>0</v>
      </c>
    </row>
    <row r="138" spans="1:7" x14ac:dyDescent="0.3">
      <c r="A138" s="26">
        <v>4</v>
      </c>
      <c r="B138" s="26" t="s">
        <v>47002</v>
      </c>
      <c r="C138" s="27">
        <f>_summarize!$P$7</f>
        <v>45017</v>
      </c>
      <c r="D138" s="26" t="s">
        <v>47003</v>
      </c>
      <c r="E138" s="26" t="s">
        <v>47001</v>
      </c>
      <c r="F138" s="66">
        <f>IF(ISNUMBER(C138), SUMIFS(_summarize!F:F, _summarize!B:B, Output!D138, _summarize!E:E, Output!C138), "DO NOT COPY")</f>
        <v>0</v>
      </c>
      <c r="G138" s="66">
        <f>IF(ISNUMBER(C138),SUMIFS(_summarize!G:G,_summarize!$B:$B,Output!D138,_summarize!$E:$E,Output!C138),"DO NOT COPY")</f>
        <v>0</v>
      </c>
    </row>
    <row r="139" spans="1:7" x14ac:dyDescent="0.3">
      <c r="A139" s="26">
        <v>4</v>
      </c>
      <c r="B139" s="26" t="s">
        <v>47004</v>
      </c>
      <c r="C139" s="27">
        <f>_summarize!$P$7</f>
        <v>45017</v>
      </c>
      <c r="D139" s="26" t="s">
        <v>47005</v>
      </c>
      <c r="E139" s="26" t="s">
        <v>47001</v>
      </c>
      <c r="F139" s="66">
        <f>IF(ISNUMBER(C139), SUMIFS(_summarize!F:F, _summarize!B:B, Output!D139, _summarize!E:E, Output!C139), "DO NOT COPY")</f>
        <v>0</v>
      </c>
      <c r="G139" s="66">
        <f>IF(ISNUMBER(C139),SUMIFS(_summarize!G:G,_summarize!$B:$B,Output!D139,_summarize!$E:$E,Output!C139),"DO NOT COPY")</f>
        <v>0</v>
      </c>
    </row>
    <row r="140" spans="1:7" x14ac:dyDescent="0.3">
      <c r="A140" s="26">
        <v>4</v>
      </c>
      <c r="B140" s="26" t="s">
        <v>47006</v>
      </c>
      <c r="C140" s="27">
        <f>_summarize!$P$7</f>
        <v>45017</v>
      </c>
      <c r="D140" s="26" t="s">
        <v>47007</v>
      </c>
      <c r="E140" s="26" t="str">
        <f>VLOOKUP(Start!$C$10,_lookups!$U$2:$W$3,3,0)</f>
        <v>mile</v>
      </c>
      <c r="F140" s="66">
        <f>IF(ISNUMBER(C140), SUMIFS(_summarize!F:F, _summarize!B:B, Output!D140, _summarize!E:E, Output!C140), "DO NOT COPY")</f>
        <v>0</v>
      </c>
      <c r="G140" s="66">
        <f>IF(ISNUMBER(C140),SUMIFS(_summarize!G:G,_summarize!$B:$B,Output!D140,_summarize!$E:$E,Output!C140),"DO NOT COPY")</f>
        <v>0</v>
      </c>
    </row>
    <row r="141" spans="1:7" x14ac:dyDescent="0.3">
      <c r="A141" s="26">
        <v>4</v>
      </c>
      <c r="B141" s="26" t="s">
        <v>47008</v>
      </c>
      <c r="C141" s="27">
        <f>_summarize!$P$7</f>
        <v>45017</v>
      </c>
      <c r="D141" s="26" t="s">
        <v>47009</v>
      </c>
      <c r="E141" s="26" t="str">
        <f>VLOOKUP(Start!$C$10,_lookups!$U$2:$W$3,3,0)</f>
        <v>mile</v>
      </c>
      <c r="F141" s="66">
        <f>IF(ISNUMBER(C141), SUMIFS(_summarize!F:F, _summarize!B:B, Output!D141, _summarize!E:E, Output!C141), "DO NOT COPY")</f>
        <v>0</v>
      </c>
      <c r="G141" s="66">
        <f>IF(ISNUMBER(C141),SUMIFS(_summarize!G:G,_summarize!$B:$B,Output!D141,_summarize!$E:$E,Output!C141),"DO NOT COPY")</f>
        <v>0</v>
      </c>
    </row>
    <row r="142" spans="1:7" x14ac:dyDescent="0.3">
      <c r="A142" s="26">
        <v>4</v>
      </c>
      <c r="B142" s="26" t="s">
        <v>47010</v>
      </c>
      <c r="C142" s="27">
        <f>_summarize!$P$7</f>
        <v>45017</v>
      </c>
      <c r="D142" s="26" t="s">
        <v>47011</v>
      </c>
      <c r="E142" s="26" t="str">
        <f>VLOOKUP(Start!$C$10,_lookups!$U$2:$W$3,3,0)</f>
        <v>mile</v>
      </c>
      <c r="F142" s="66">
        <f>IF(ISNUMBER(C142), SUMIFS(_summarize!F:F, _summarize!B:B, Output!D142, _summarize!E:E, Output!C142), "DO NOT COPY")</f>
        <v>0</v>
      </c>
      <c r="G142" s="66">
        <f>IF(ISNUMBER(C142),SUMIFS(_summarize!G:G,_summarize!$B:$B,Output!D142,_summarize!$E:$E,Output!C142),"DO NOT COPY")</f>
        <v>0</v>
      </c>
    </row>
    <row r="143" spans="1:7" x14ac:dyDescent="0.3">
      <c r="A143" s="26">
        <v>4</v>
      </c>
      <c r="B143" s="26" t="s">
        <v>47013</v>
      </c>
      <c r="C143" s="27">
        <f>_summarize!$P$7</f>
        <v>45017</v>
      </c>
      <c r="D143" s="26" t="s">
        <v>47014</v>
      </c>
      <c r="E143" s="26" t="str">
        <f>VLOOKUP(Start!$C$10,_lookups!$U$2:$W$3,3,0)</f>
        <v>mile</v>
      </c>
      <c r="F143" s="66">
        <f>IF(ISNUMBER(C143), SUMIFS(_summarize!F:F, _summarize!B:B, Output!D143, _summarize!E:E, Output!C143), "DO NOT COPY")</f>
        <v>0</v>
      </c>
      <c r="G143" s="66">
        <f>IF(ISNUMBER(C143),SUMIFS(_summarize!G:G,_summarize!$B:$B,Output!D143,_summarize!$E:$E,Output!C143),"DO NOT COPY")</f>
        <v>0</v>
      </c>
    </row>
    <row r="144" spans="1:7" x14ac:dyDescent="0.3">
      <c r="A144" s="26">
        <v>4</v>
      </c>
      <c r="B144" s="26" t="s">
        <v>47015</v>
      </c>
      <c r="C144" s="27">
        <f>_summarize!$P$7</f>
        <v>45017</v>
      </c>
      <c r="D144" s="26" t="s">
        <v>47016</v>
      </c>
      <c r="E144" s="26" t="str">
        <f>VLOOKUP(Start!$C$10,_lookups!$U$2:$W$3,3,0)</f>
        <v>mile</v>
      </c>
      <c r="F144" s="66">
        <f>IF(ISNUMBER(C144), SUMIFS(_summarize!F:F, _summarize!B:B, Output!D144, _summarize!E:E, Output!C144), "DO NOT COPY")</f>
        <v>0</v>
      </c>
      <c r="G144" s="66">
        <f>IF(ISNUMBER(C144),SUMIFS(_summarize!G:G,_summarize!$B:$B,Output!D144,_summarize!$E:$E,Output!C144),"DO NOT COPY")</f>
        <v>0</v>
      </c>
    </row>
    <row r="145" spans="1:7" x14ac:dyDescent="0.3">
      <c r="A145" s="26">
        <v>4</v>
      </c>
      <c r="B145" s="26" t="s">
        <v>47042</v>
      </c>
      <c r="C145" s="27">
        <f>_summarize!$P$7</f>
        <v>45017</v>
      </c>
      <c r="D145" s="26" t="s">
        <v>47043</v>
      </c>
      <c r="E145" s="26" t="s">
        <v>47012</v>
      </c>
      <c r="F145" s="66"/>
      <c r="G145" s="66"/>
    </row>
    <row r="146" spans="1:7" x14ac:dyDescent="0.3">
      <c r="A146" s="26">
        <v>4</v>
      </c>
      <c r="B146" s="26" t="s">
        <v>47044</v>
      </c>
      <c r="C146" s="27">
        <f>_summarize!$P$7</f>
        <v>45017</v>
      </c>
      <c r="D146" s="26" t="s">
        <v>47045</v>
      </c>
      <c r="E146" s="26" t="s">
        <v>47012</v>
      </c>
      <c r="F146" s="66"/>
      <c r="G146" s="66"/>
    </row>
    <row r="147" spans="1:7" x14ac:dyDescent="0.3">
      <c r="A147" s="26">
        <v>4</v>
      </c>
      <c r="B147" s="26" t="s">
        <v>47046</v>
      </c>
      <c r="C147" s="27">
        <f>_summarize!$P$7</f>
        <v>45017</v>
      </c>
      <c r="D147" s="26" t="s">
        <v>47047</v>
      </c>
      <c r="E147" s="26" t="s">
        <v>47012</v>
      </c>
      <c r="F147" s="66"/>
      <c r="G147" s="66"/>
    </row>
    <row r="148" spans="1:7" x14ac:dyDescent="0.3">
      <c r="A148" s="26">
        <v>4</v>
      </c>
      <c r="B148" s="26" t="s">
        <v>47048</v>
      </c>
      <c r="C148" s="27">
        <f>_summarize!$P$7</f>
        <v>45017</v>
      </c>
      <c r="D148" s="26" t="s">
        <v>47049</v>
      </c>
      <c r="E148" s="26" t="s">
        <v>47012</v>
      </c>
      <c r="F148" s="66"/>
      <c r="G148" s="66"/>
    </row>
    <row r="149" spans="1:7" x14ac:dyDescent="0.3">
      <c r="A149" s="26">
        <v>4</v>
      </c>
      <c r="B149" s="26" t="s">
        <v>47050</v>
      </c>
      <c r="C149" s="27">
        <f>_summarize!$P$7</f>
        <v>45017</v>
      </c>
      <c r="D149" s="26" t="s">
        <v>47051</v>
      </c>
      <c r="E149" s="26" t="s">
        <v>47012</v>
      </c>
      <c r="F149" s="66"/>
      <c r="G149" s="66"/>
    </row>
    <row r="150" spans="1:7" x14ac:dyDescent="0.3">
      <c r="A150" s="26">
        <v>4</v>
      </c>
      <c r="B150" s="26" t="s">
        <v>47052</v>
      </c>
      <c r="C150" s="27">
        <f>_summarize!$P$7</f>
        <v>45017</v>
      </c>
      <c r="D150" s="26" t="s">
        <v>47053</v>
      </c>
      <c r="E150" s="26" t="s">
        <v>47012</v>
      </c>
      <c r="F150" s="66"/>
      <c r="G150" s="66"/>
    </row>
    <row r="151" spans="1:7" x14ac:dyDescent="0.3">
      <c r="A151" s="26">
        <v>4</v>
      </c>
      <c r="B151" s="26" t="s">
        <v>47054</v>
      </c>
      <c r="C151" s="27">
        <f>_summarize!$P$7</f>
        <v>45017</v>
      </c>
      <c r="D151" s="26" t="s">
        <v>47055</v>
      </c>
      <c r="E151" s="26" t="s">
        <v>47012</v>
      </c>
      <c r="F151" s="66"/>
      <c r="G151" s="66"/>
    </row>
    <row r="152" spans="1:7" x14ac:dyDescent="0.3">
      <c r="A152" s="26">
        <v>4</v>
      </c>
      <c r="B152" s="26" t="s">
        <v>47056</v>
      </c>
      <c r="C152" s="27">
        <f>_summarize!$P$7</f>
        <v>45017</v>
      </c>
      <c r="D152" s="26" t="s">
        <v>47057</v>
      </c>
      <c r="E152" s="26" t="s">
        <v>47012</v>
      </c>
      <c r="F152" s="66"/>
      <c r="G152" s="66"/>
    </row>
    <row r="153" spans="1:7" x14ac:dyDescent="0.3">
      <c r="A153" s="26">
        <v>4</v>
      </c>
      <c r="B153" s="26" t="s">
        <v>47058</v>
      </c>
      <c r="C153" s="27">
        <f>_summarize!$P$7</f>
        <v>45017</v>
      </c>
      <c r="D153" s="26" t="s">
        <v>47059</v>
      </c>
      <c r="E153" s="26" t="s">
        <v>47060</v>
      </c>
      <c r="F153" s="66"/>
      <c r="G153" s="66"/>
    </row>
    <row r="154" spans="1:7" x14ac:dyDescent="0.3">
      <c r="A154" s="26">
        <v>4</v>
      </c>
      <c r="B154" s="26" t="s">
        <v>47061</v>
      </c>
      <c r="C154" s="27">
        <f>_summarize!$P$7</f>
        <v>45017</v>
      </c>
      <c r="D154" s="26" t="s">
        <v>47059</v>
      </c>
      <c r="E154" s="26" t="s">
        <v>47062</v>
      </c>
      <c r="F154" s="66"/>
      <c r="G154" s="66"/>
    </row>
    <row r="155" spans="1:7" x14ac:dyDescent="0.3">
      <c r="F155" s="66"/>
      <c r="G155" s="66"/>
    </row>
    <row r="156" spans="1:7" x14ac:dyDescent="0.3">
      <c r="A156" s="26">
        <v>5</v>
      </c>
      <c r="B156" s="26" t="s">
        <v>46960</v>
      </c>
      <c r="C156" s="27">
        <f>_summarize!$P$8</f>
        <v>45047</v>
      </c>
      <c r="D156" s="26" t="s">
        <v>46961</v>
      </c>
      <c r="E156" s="26" t="str">
        <f>VLOOKUP(Start!$C$10,_lookups!$U$2:$W$3,3,0)</f>
        <v>mile</v>
      </c>
      <c r="F156" s="66">
        <f>IF(ISNUMBER(C156), SUMIFS(_summarize!F:F, _summarize!B:B, Output!D156, _summarize!E:E, Output!C156), "DO NOT COPY")</f>
        <v>0</v>
      </c>
      <c r="G156" s="66">
        <f>IF(ISNUMBER(C156),SUMIFS(_summarize!G:G,_summarize!$B:$B,Output!D156,_summarize!$E:$E,Output!C156),"DO NOT COPY")</f>
        <v>0</v>
      </c>
    </row>
    <row r="157" spans="1:7" x14ac:dyDescent="0.3">
      <c r="A157" s="26">
        <v>5</v>
      </c>
      <c r="B157" s="26" t="s">
        <v>46963</v>
      </c>
      <c r="C157" s="27">
        <f>_summarize!$P$8</f>
        <v>45047</v>
      </c>
      <c r="D157" s="26" t="s">
        <v>46964</v>
      </c>
      <c r="E157" s="26" t="str">
        <f>VLOOKUP(Start!$C$10,_lookups!$U$2:$W$3,3,0)</f>
        <v>mile</v>
      </c>
      <c r="F157" s="66">
        <f>IF(ISNUMBER(C157), SUMIFS(_summarize!F:F, _summarize!B:B, Output!D157, _summarize!E:E, Output!C157), "DO NOT COPY")</f>
        <v>0</v>
      </c>
      <c r="G157" s="66">
        <f>IF(ISNUMBER(C157),SUMIFS(_summarize!G:G,_summarize!$B:$B,Output!D157,_summarize!$E:$E,Output!C157),"DO NOT COPY")</f>
        <v>0</v>
      </c>
    </row>
    <row r="158" spans="1:7" x14ac:dyDescent="0.3">
      <c r="A158" s="26">
        <v>5</v>
      </c>
      <c r="B158" s="26" t="s">
        <v>46965</v>
      </c>
      <c r="C158" s="27">
        <f>_summarize!$P$8</f>
        <v>45047</v>
      </c>
      <c r="D158" s="26" t="s">
        <v>46966</v>
      </c>
      <c r="E158" s="26" t="str">
        <f>VLOOKUP(Start!$C$10,_lookups!$U$2:$W$3,3,0)</f>
        <v>mile</v>
      </c>
      <c r="F158" s="66">
        <f>IF(ISNUMBER(C158), SUMIFS(_summarize!F:F, _summarize!B:B, Output!D158, _summarize!E:E, Output!C158), "DO NOT COPY")</f>
        <v>0</v>
      </c>
      <c r="G158" s="66">
        <f>IF(ISNUMBER(C158),SUMIFS(_summarize!G:G,_summarize!$B:$B,Output!D158,_summarize!$E:$E,Output!C158),"DO NOT COPY")</f>
        <v>0</v>
      </c>
    </row>
    <row r="159" spans="1:7" x14ac:dyDescent="0.3">
      <c r="A159" s="26">
        <v>5</v>
      </c>
      <c r="B159" s="26" t="s">
        <v>46967</v>
      </c>
      <c r="C159" s="27">
        <f>_summarize!$P$8</f>
        <v>45047</v>
      </c>
      <c r="D159" s="26" t="s">
        <v>46968</v>
      </c>
      <c r="E159" s="26" t="str">
        <f>VLOOKUP(Start!$C$10,_lookups!$U$2:$W$3,3,0)</f>
        <v>mile</v>
      </c>
      <c r="F159" s="66">
        <f>IF(ISNUMBER(C159), SUMIFS(_summarize!F:F, _summarize!B:B, Output!D159, _summarize!E:E, Output!C159), "DO NOT COPY")</f>
        <v>0</v>
      </c>
      <c r="G159" s="66">
        <f>IF(ISNUMBER(C159),SUMIFS(_summarize!G:G,_summarize!$B:$B,Output!D159,_summarize!$E:$E,Output!C159),"DO NOT COPY")</f>
        <v>0</v>
      </c>
    </row>
    <row r="160" spans="1:7" x14ac:dyDescent="0.3">
      <c r="A160" s="26">
        <v>5</v>
      </c>
      <c r="B160" s="26" t="s">
        <v>46969</v>
      </c>
      <c r="C160" s="27">
        <f>_summarize!$P$8</f>
        <v>45047</v>
      </c>
      <c r="D160" s="26" t="s">
        <v>46970</v>
      </c>
      <c r="E160" s="26" t="str">
        <f>VLOOKUP(Start!$C$10,_lookups!$U$2:$W$3,3,0)</f>
        <v>mile</v>
      </c>
      <c r="F160" s="66">
        <f>IF(ISNUMBER(C160), SUMIFS(_summarize!F:F, _summarize!B:B, Output!D160, _summarize!E:E, Output!C160), "DO NOT COPY")</f>
        <v>0</v>
      </c>
      <c r="G160" s="66">
        <f>IF(ISNUMBER(C160),SUMIFS(_summarize!G:G,_summarize!$B:$B,Output!D160,_summarize!$E:$E,Output!C160),"DO NOT COPY")</f>
        <v>0</v>
      </c>
    </row>
    <row r="161" spans="1:7" x14ac:dyDescent="0.3">
      <c r="A161" s="26">
        <v>5</v>
      </c>
      <c r="B161" s="26" t="s">
        <v>46971</v>
      </c>
      <c r="C161" s="27">
        <f>_summarize!$P$8</f>
        <v>45047</v>
      </c>
      <c r="D161" s="26" t="s">
        <v>46972</v>
      </c>
      <c r="E161" s="26" t="str">
        <f>VLOOKUP(Start!$C$10,_lookups!$U$2:$W$3,3,0)</f>
        <v>mile</v>
      </c>
      <c r="F161" s="66">
        <f>IF(ISNUMBER(C161), SUMIFS(_summarize!F:F, _summarize!B:B, Output!D161, _summarize!E:E, Output!C161), "DO NOT COPY")</f>
        <v>0</v>
      </c>
      <c r="G161" s="66">
        <f>IF(ISNUMBER(C161),SUMIFS(_summarize!G:G,_summarize!$B:$B,Output!D161,_summarize!$E:$E,Output!C161),"DO NOT COPY")</f>
        <v>0</v>
      </c>
    </row>
    <row r="162" spans="1:7" x14ac:dyDescent="0.3">
      <c r="A162" s="26">
        <v>5</v>
      </c>
      <c r="B162" s="26" t="s">
        <v>46973</v>
      </c>
      <c r="C162" s="27">
        <f>_summarize!$P$8</f>
        <v>45047</v>
      </c>
      <c r="D162" s="26" t="s">
        <v>46974</v>
      </c>
      <c r="E162" s="26" t="str">
        <f>VLOOKUP(Start!$C$10,_lookups!$U$2:$W$3,3,0)</f>
        <v>mile</v>
      </c>
      <c r="F162" s="66">
        <f>IF(ISNUMBER(C162), SUMIFS(_summarize!F:F, _summarize!B:B, Output!D162, _summarize!E:E, Output!C162), "DO NOT COPY")</f>
        <v>0</v>
      </c>
      <c r="G162" s="66">
        <f>IF(ISNUMBER(C162),SUMIFS(_summarize!G:G,_summarize!$B:$B,Output!D162,_summarize!$E:$E,Output!C162),"DO NOT COPY")</f>
        <v>0</v>
      </c>
    </row>
    <row r="163" spans="1:7" x14ac:dyDescent="0.3">
      <c r="A163" s="26">
        <v>5</v>
      </c>
      <c r="B163" s="26" t="s">
        <v>46975</v>
      </c>
      <c r="C163" s="27">
        <f>_summarize!$P$8</f>
        <v>45047</v>
      </c>
      <c r="D163" s="26" t="s">
        <v>46976</v>
      </c>
      <c r="E163" s="26" t="str">
        <f>VLOOKUP(Start!$C$10,_lookups!$U$2:$W$3,3,0)</f>
        <v>mile</v>
      </c>
      <c r="F163" s="66">
        <f>IF(ISNUMBER(C163), SUMIFS(_summarize!F:F, _summarize!B:B, Output!D163, _summarize!E:E, Output!C163), "DO NOT COPY")</f>
        <v>0</v>
      </c>
      <c r="G163" s="66">
        <f>IF(ISNUMBER(C163),SUMIFS(_summarize!G:G,_summarize!$B:$B,Output!D163,_summarize!$E:$E,Output!C163),"DO NOT COPY")</f>
        <v>0</v>
      </c>
    </row>
    <row r="164" spans="1:7" x14ac:dyDescent="0.3">
      <c r="A164" s="26">
        <v>5</v>
      </c>
      <c r="B164" s="26" t="s">
        <v>46977</v>
      </c>
      <c r="C164" s="27">
        <f>_summarize!$P$8</f>
        <v>45047</v>
      </c>
      <c r="D164" s="26" t="s">
        <v>46978</v>
      </c>
      <c r="E164" s="26" t="str">
        <f>VLOOKUP(Start!$C$10,_lookups!$U$2:$W$3,3,0)</f>
        <v>mile</v>
      </c>
      <c r="F164" s="66">
        <f>IF(ISNUMBER(C164), SUMIFS(_summarize!F:F, _summarize!B:B, Output!D164, _summarize!E:E, Output!C164), "DO NOT COPY")</f>
        <v>0</v>
      </c>
      <c r="G164" s="66">
        <f>IF(ISNUMBER(C164),SUMIFS(_summarize!G:G,_summarize!$B:$B,Output!D164,_summarize!$E:$E,Output!C164),"DO NOT COPY")</f>
        <v>0</v>
      </c>
    </row>
    <row r="165" spans="1:7" x14ac:dyDescent="0.3">
      <c r="A165" s="26">
        <v>5</v>
      </c>
      <c r="B165" s="26" t="s">
        <v>46979</v>
      </c>
      <c r="C165" s="27">
        <f>_summarize!$P$8</f>
        <v>45047</v>
      </c>
      <c r="D165" s="26" t="s">
        <v>46980</v>
      </c>
      <c r="E165" s="26" t="str">
        <f>VLOOKUP(Start!$C$10,_lookups!$U$2:$W$3,3,0)</f>
        <v>mile</v>
      </c>
      <c r="F165" s="66">
        <f>IF(ISNUMBER(C165), SUMIFS(_summarize!F:F, _summarize!B:B, Output!D165, _summarize!E:E, Output!C165), "DO NOT COPY")</f>
        <v>0</v>
      </c>
      <c r="G165" s="66">
        <f>IF(ISNUMBER(C165),SUMIFS(_summarize!G:G,_summarize!$B:$B,Output!D165,_summarize!$E:$E,Output!C165),"DO NOT COPY")</f>
        <v>0</v>
      </c>
    </row>
    <row r="166" spans="1:7" x14ac:dyDescent="0.3">
      <c r="A166" s="26">
        <v>5</v>
      </c>
      <c r="B166" s="26" t="s">
        <v>46981</v>
      </c>
      <c r="C166" s="27">
        <f>_summarize!$P$8</f>
        <v>45047</v>
      </c>
      <c r="D166" s="26" t="s">
        <v>46982</v>
      </c>
      <c r="E166" s="26" t="str">
        <f>VLOOKUP(Start!$C$10,_lookups!$U$2:$W$3,3,0)</f>
        <v>mile</v>
      </c>
      <c r="F166" s="66">
        <f>IF(ISNUMBER(C166), SUMIFS(_summarize!F:F, _summarize!B:B, Output!D166, _summarize!E:E, Output!C166), "DO NOT COPY")</f>
        <v>0</v>
      </c>
      <c r="G166" s="66">
        <f>IF(ISNUMBER(C166),SUMIFS(_summarize!G:G,_summarize!$B:$B,Output!D166,_summarize!$E:$E,Output!C166),"DO NOT COPY")</f>
        <v>0</v>
      </c>
    </row>
    <row r="167" spans="1:7" x14ac:dyDescent="0.3">
      <c r="A167" s="26">
        <v>5</v>
      </c>
      <c r="B167" s="26" t="s">
        <v>46983</v>
      </c>
      <c r="C167" s="27">
        <f>_summarize!$P$8</f>
        <v>45047</v>
      </c>
      <c r="D167" s="26" t="s">
        <v>46984</v>
      </c>
      <c r="E167" s="26" t="str">
        <f>VLOOKUP(Start!$C$10,_lookups!$U$2:$W$3,3,0)</f>
        <v>mile</v>
      </c>
      <c r="F167" s="66">
        <f>IF(ISNUMBER(C167), SUMIFS(_summarize!F:F, _summarize!B:B, Output!D167, _summarize!E:E, Output!C167), "DO NOT COPY")</f>
        <v>0</v>
      </c>
      <c r="G167" s="66">
        <f>IF(ISNUMBER(C167),SUMIFS(_summarize!G:G,_summarize!$B:$B,Output!D167,_summarize!$E:$E,Output!C167),"DO NOT COPY")</f>
        <v>0</v>
      </c>
    </row>
    <row r="168" spans="1:7" x14ac:dyDescent="0.3">
      <c r="A168" s="26">
        <v>5</v>
      </c>
      <c r="B168" s="26" t="s">
        <v>46985</v>
      </c>
      <c r="C168" s="27">
        <f>_summarize!$P$8</f>
        <v>45047</v>
      </c>
      <c r="D168" s="26" t="s">
        <v>46986</v>
      </c>
      <c r="E168" s="26" t="str">
        <f>VLOOKUP(Start!$C$10,_lookups!$U$2:$W$3,3,0)</f>
        <v>mile</v>
      </c>
      <c r="F168" s="66">
        <f>IF(ISNUMBER(C168), SUMIFS(_summarize!F:F, _summarize!B:B, Output!D168, _summarize!E:E, Output!C168), "DO NOT COPY")</f>
        <v>0</v>
      </c>
      <c r="G168" s="66">
        <f>IF(ISNUMBER(C168),SUMIFS(_summarize!G:G,_summarize!$B:$B,Output!D168,_summarize!$E:$E,Output!C168),"DO NOT COPY")</f>
        <v>0</v>
      </c>
    </row>
    <row r="169" spans="1:7" x14ac:dyDescent="0.3">
      <c r="A169" s="26">
        <v>5</v>
      </c>
      <c r="B169" s="26" t="s">
        <v>46987</v>
      </c>
      <c r="C169" s="27">
        <f>_summarize!$P$8</f>
        <v>45047</v>
      </c>
      <c r="D169" s="26" t="s">
        <v>46988</v>
      </c>
      <c r="E169" s="26" t="str">
        <f>VLOOKUP(Start!$C$10,_lookups!$U$2:$W$3,3,0)</f>
        <v>mile</v>
      </c>
      <c r="F169" s="66">
        <f>IF(ISNUMBER(C169), SUMIFS(_summarize!F:F, _summarize!B:B, Output!D169, _summarize!E:E, Output!C169), "DO NOT COPY")</f>
        <v>0</v>
      </c>
      <c r="G169" s="66">
        <f>IF(ISNUMBER(C169),SUMIFS(_summarize!G:G,_summarize!$B:$B,Output!D169,_summarize!$E:$E,Output!C169),"DO NOT COPY")</f>
        <v>0</v>
      </c>
    </row>
    <row r="170" spans="1:7" x14ac:dyDescent="0.3">
      <c r="A170" s="26">
        <v>5</v>
      </c>
      <c r="B170" s="26" t="s">
        <v>46989</v>
      </c>
      <c r="C170" s="27">
        <f>_summarize!$P$8</f>
        <v>45047</v>
      </c>
      <c r="D170" s="26" t="s">
        <v>46990</v>
      </c>
      <c r="E170" s="26" t="str">
        <f>VLOOKUP(Start!$C$10,_lookups!$U$2:$W$3,3,0)</f>
        <v>mile</v>
      </c>
      <c r="F170" s="66">
        <f>IF(ISNUMBER(C170), SUMIFS(_summarize!F:F, _summarize!B:B, Output!D170, _summarize!E:E, Output!C170), "DO NOT COPY")</f>
        <v>0</v>
      </c>
      <c r="G170" s="66">
        <f>IF(ISNUMBER(C170),SUMIFS(_summarize!G:G,_summarize!$B:$B,Output!D170,_summarize!$E:$E,Output!C170),"DO NOT COPY")</f>
        <v>0</v>
      </c>
    </row>
    <row r="171" spans="1:7" x14ac:dyDescent="0.3">
      <c r="A171" s="26">
        <v>5</v>
      </c>
      <c r="B171" s="26" t="s">
        <v>46991</v>
      </c>
      <c r="C171" s="27">
        <f>_summarize!$P$8</f>
        <v>45047</v>
      </c>
      <c r="D171" s="26" t="s">
        <v>46992</v>
      </c>
      <c r="E171" s="26" t="str">
        <f>VLOOKUP(Start!$C$10,_lookups!$U$2:$W$3,3,0)</f>
        <v>mile</v>
      </c>
      <c r="F171" s="66">
        <f>IF(ISNUMBER(C171), SUMIFS(_summarize!F:F, _summarize!B:B, Output!D171, _summarize!E:E, Output!C171), "DO NOT COPY")</f>
        <v>0</v>
      </c>
      <c r="G171" s="66">
        <f>IF(ISNUMBER(C171),SUMIFS(_summarize!G:G,_summarize!$B:$B,Output!D171,_summarize!$E:$E,Output!C171),"DO NOT COPY")</f>
        <v>0</v>
      </c>
    </row>
    <row r="172" spans="1:7" x14ac:dyDescent="0.3">
      <c r="A172" s="26">
        <v>5</v>
      </c>
      <c r="B172" s="26" t="s">
        <v>46993</v>
      </c>
      <c r="C172" s="27">
        <f>_summarize!$P$8</f>
        <v>45047</v>
      </c>
      <c r="D172" s="26" t="s">
        <v>46994</v>
      </c>
      <c r="E172" s="26" t="str">
        <f>VLOOKUP(Start!$C$10,_lookups!$U$2:$W$3,3,0)</f>
        <v>mile</v>
      </c>
      <c r="F172" s="66">
        <f>IF(ISNUMBER(C172), SUMIFS(_summarize!F:F, _summarize!B:B, Output!D172, _summarize!E:E, Output!C172), "DO NOT COPY")</f>
        <v>0</v>
      </c>
      <c r="G172" s="66">
        <f>IF(ISNUMBER(C172),SUMIFS(_summarize!G:G,_summarize!$B:$B,Output!D172,_summarize!$E:$E,Output!C172),"DO NOT COPY")</f>
        <v>0</v>
      </c>
    </row>
    <row r="173" spans="1:7" x14ac:dyDescent="0.3">
      <c r="A173" s="26">
        <v>5</v>
      </c>
      <c r="B173" s="26" t="s">
        <v>46995</v>
      </c>
      <c r="C173" s="27">
        <f>_summarize!$P$8</f>
        <v>45047</v>
      </c>
      <c r="D173" s="26" t="s">
        <v>46996</v>
      </c>
      <c r="E173" s="26" t="str">
        <f>VLOOKUP(Start!$C$10,_lookups!$U$2:$W$3,3,0)</f>
        <v>mile</v>
      </c>
      <c r="F173" s="66">
        <f>IF(ISNUMBER(C173), SUMIFS(_summarize!F:F, _summarize!B:B, Output!D173, _summarize!E:E, Output!C173), "DO NOT COPY")</f>
        <v>0</v>
      </c>
      <c r="G173" s="66">
        <f>IF(ISNUMBER(C173),SUMIFS(_summarize!G:G,_summarize!$B:$B,Output!D173,_summarize!$E:$E,Output!C173),"DO NOT COPY")</f>
        <v>0</v>
      </c>
    </row>
    <row r="174" spans="1:7" x14ac:dyDescent="0.3">
      <c r="A174" s="26">
        <v>5</v>
      </c>
      <c r="B174" s="26" t="s">
        <v>46997</v>
      </c>
      <c r="C174" s="27">
        <f>_summarize!$P$8</f>
        <v>45047</v>
      </c>
      <c r="D174" s="26" t="s">
        <v>46998</v>
      </c>
      <c r="E174" s="26" t="str">
        <f>VLOOKUP(Start!$C$10,_lookups!$U$2:$W$3,3,0)</f>
        <v>mile</v>
      </c>
      <c r="F174" s="66">
        <f>IF(ISNUMBER(C174), SUMIFS(_summarize!F:F, _summarize!B:B, Output!D174, _summarize!E:E, Output!C174), "DO NOT COPY")</f>
        <v>0</v>
      </c>
      <c r="G174" s="66">
        <f>IF(ISNUMBER(C174),SUMIFS(_summarize!G:G,_summarize!$B:$B,Output!D174,_summarize!$E:$E,Output!C174),"DO NOT COPY")</f>
        <v>0</v>
      </c>
    </row>
    <row r="175" spans="1:7" x14ac:dyDescent="0.3">
      <c r="A175" s="26">
        <v>5</v>
      </c>
      <c r="B175" s="26" t="s">
        <v>46999</v>
      </c>
      <c r="C175" s="27">
        <f>_summarize!$P$8</f>
        <v>45047</v>
      </c>
      <c r="D175" s="26" t="s">
        <v>47000</v>
      </c>
      <c r="E175" s="26" t="s">
        <v>47001</v>
      </c>
      <c r="F175" s="66">
        <f>IF(ISNUMBER(C175), SUMIFS(_summarize!F:F, _summarize!B:B, Output!D175, _summarize!E:E, Output!C175), "DO NOT COPY")</f>
        <v>0</v>
      </c>
      <c r="G175" s="66">
        <f>IF(ISNUMBER(C175),SUMIFS(_summarize!G:G,_summarize!$B:$B,Output!D175,_summarize!$E:$E,Output!C175),"DO NOT COPY")</f>
        <v>0</v>
      </c>
    </row>
    <row r="176" spans="1:7" x14ac:dyDescent="0.3">
      <c r="A176" s="26">
        <v>5</v>
      </c>
      <c r="B176" s="26" t="s">
        <v>47002</v>
      </c>
      <c r="C176" s="27">
        <f>_summarize!$P$8</f>
        <v>45047</v>
      </c>
      <c r="D176" s="26" t="s">
        <v>47003</v>
      </c>
      <c r="E176" s="26" t="s">
        <v>47001</v>
      </c>
      <c r="F176" s="66">
        <f>IF(ISNUMBER(C176), SUMIFS(_summarize!F:F, _summarize!B:B, Output!D176, _summarize!E:E, Output!C176), "DO NOT COPY")</f>
        <v>0</v>
      </c>
      <c r="G176" s="66">
        <f>IF(ISNUMBER(C176),SUMIFS(_summarize!G:G,_summarize!$B:$B,Output!D176,_summarize!$E:$E,Output!C176),"DO NOT COPY")</f>
        <v>0</v>
      </c>
    </row>
    <row r="177" spans="1:7" x14ac:dyDescent="0.3">
      <c r="A177" s="26">
        <v>5</v>
      </c>
      <c r="B177" s="26" t="s">
        <v>47004</v>
      </c>
      <c r="C177" s="27">
        <f>_summarize!$P$8</f>
        <v>45047</v>
      </c>
      <c r="D177" s="26" t="s">
        <v>47005</v>
      </c>
      <c r="E177" s="26" t="s">
        <v>47001</v>
      </c>
      <c r="F177" s="66">
        <f>IF(ISNUMBER(C177), SUMIFS(_summarize!F:F, _summarize!B:B, Output!D177, _summarize!E:E, Output!C177), "DO NOT COPY")</f>
        <v>0</v>
      </c>
      <c r="G177" s="66">
        <f>IF(ISNUMBER(C177),SUMIFS(_summarize!G:G,_summarize!$B:$B,Output!D177,_summarize!$E:$E,Output!C177),"DO NOT COPY")</f>
        <v>0</v>
      </c>
    </row>
    <row r="178" spans="1:7" x14ac:dyDescent="0.3">
      <c r="A178" s="26">
        <v>5</v>
      </c>
      <c r="B178" s="26" t="s">
        <v>47006</v>
      </c>
      <c r="C178" s="27">
        <f>_summarize!$P$8</f>
        <v>45047</v>
      </c>
      <c r="D178" s="26" t="s">
        <v>47007</v>
      </c>
      <c r="E178" s="26" t="str">
        <f>VLOOKUP(Start!$C$10,_lookups!$U$2:$W$3,3,0)</f>
        <v>mile</v>
      </c>
      <c r="F178" s="66">
        <f>IF(ISNUMBER(C178), SUMIFS(_summarize!F:F, _summarize!B:B, Output!D178, _summarize!E:E, Output!C178), "DO NOT COPY")</f>
        <v>0</v>
      </c>
      <c r="G178" s="66">
        <f>IF(ISNUMBER(C178),SUMIFS(_summarize!G:G,_summarize!$B:$B,Output!D178,_summarize!$E:$E,Output!C178),"DO NOT COPY")</f>
        <v>0</v>
      </c>
    </row>
    <row r="179" spans="1:7" x14ac:dyDescent="0.3">
      <c r="A179" s="26">
        <v>5</v>
      </c>
      <c r="B179" s="26" t="s">
        <v>47008</v>
      </c>
      <c r="C179" s="27">
        <f>_summarize!$P$8</f>
        <v>45047</v>
      </c>
      <c r="D179" s="26" t="s">
        <v>47009</v>
      </c>
      <c r="E179" s="26" t="str">
        <f>VLOOKUP(Start!$C$10,_lookups!$U$2:$W$3,3,0)</f>
        <v>mile</v>
      </c>
      <c r="F179" s="66">
        <f>IF(ISNUMBER(C179), SUMIFS(_summarize!F:F, _summarize!B:B, Output!D179, _summarize!E:E, Output!C179), "DO NOT COPY")</f>
        <v>0</v>
      </c>
      <c r="G179" s="66">
        <f>IF(ISNUMBER(C179),SUMIFS(_summarize!G:G,_summarize!$B:$B,Output!D179,_summarize!$E:$E,Output!C179),"DO NOT COPY")</f>
        <v>0</v>
      </c>
    </row>
    <row r="180" spans="1:7" x14ac:dyDescent="0.3">
      <c r="A180" s="26">
        <v>5</v>
      </c>
      <c r="B180" s="26" t="s">
        <v>47010</v>
      </c>
      <c r="C180" s="27">
        <f>_summarize!$P$8</f>
        <v>45047</v>
      </c>
      <c r="D180" s="26" t="s">
        <v>47011</v>
      </c>
      <c r="E180" s="26" t="str">
        <f>VLOOKUP(Start!$C$10,_lookups!$U$2:$W$3,3,0)</f>
        <v>mile</v>
      </c>
      <c r="F180" s="66">
        <f>IF(ISNUMBER(C180), SUMIFS(_summarize!F:F, _summarize!B:B, Output!D180, _summarize!E:E, Output!C180), "DO NOT COPY")</f>
        <v>0</v>
      </c>
      <c r="G180" s="66">
        <f>IF(ISNUMBER(C180),SUMIFS(_summarize!G:G,_summarize!$B:$B,Output!D180,_summarize!$E:$E,Output!C180),"DO NOT COPY")</f>
        <v>0</v>
      </c>
    </row>
    <row r="181" spans="1:7" x14ac:dyDescent="0.3">
      <c r="A181" s="26">
        <v>5</v>
      </c>
      <c r="B181" s="26" t="s">
        <v>47013</v>
      </c>
      <c r="C181" s="27">
        <f>_summarize!$P$8</f>
        <v>45047</v>
      </c>
      <c r="D181" s="26" t="s">
        <v>47014</v>
      </c>
      <c r="E181" s="26" t="str">
        <f>VLOOKUP(Start!$C$10,_lookups!$U$2:$W$3,3,0)</f>
        <v>mile</v>
      </c>
      <c r="F181" s="66">
        <f>IF(ISNUMBER(C181), SUMIFS(_summarize!F:F, _summarize!B:B, Output!D181, _summarize!E:E, Output!C181), "DO NOT COPY")</f>
        <v>0</v>
      </c>
      <c r="G181" s="66">
        <f>IF(ISNUMBER(C181),SUMIFS(_summarize!G:G,_summarize!$B:$B,Output!D181,_summarize!$E:$E,Output!C181),"DO NOT COPY")</f>
        <v>0</v>
      </c>
    </row>
    <row r="182" spans="1:7" x14ac:dyDescent="0.3">
      <c r="A182" s="26">
        <v>5</v>
      </c>
      <c r="B182" s="26" t="s">
        <v>47015</v>
      </c>
      <c r="C182" s="27">
        <f>_summarize!$P$8</f>
        <v>45047</v>
      </c>
      <c r="D182" s="26" t="s">
        <v>47016</v>
      </c>
      <c r="E182" s="26" t="str">
        <f>VLOOKUP(Start!$C$10,_lookups!$U$2:$W$3,3,0)</f>
        <v>mile</v>
      </c>
      <c r="F182" s="66">
        <f>IF(ISNUMBER(C182), SUMIFS(_summarize!F:F, _summarize!B:B, Output!D182, _summarize!E:E, Output!C182), "DO NOT COPY")</f>
        <v>0</v>
      </c>
      <c r="G182" s="66">
        <f>IF(ISNUMBER(C182),SUMIFS(_summarize!G:G,_summarize!$B:$B,Output!D182,_summarize!$E:$E,Output!C182),"DO NOT COPY")</f>
        <v>0</v>
      </c>
    </row>
    <row r="183" spans="1:7" x14ac:dyDescent="0.3">
      <c r="A183" s="26">
        <v>5</v>
      </c>
      <c r="B183" s="26" t="s">
        <v>47042</v>
      </c>
      <c r="C183" s="27">
        <f>_summarize!$P$8</f>
        <v>45047</v>
      </c>
      <c r="D183" s="26" t="s">
        <v>47043</v>
      </c>
      <c r="E183" s="26" t="s">
        <v>47012</v>
      </c>
      <c r="F183" s="66">
        <f>IF(ISNUMBER(C183), SUMIFS(_summarize!F:F, _summarize!B:B, Output!D183, _summarize!E:E, Output!C183), "DO NOT COPY")</f>
        <v>0</v>
      </c>
      <c r="G183" s="66"/>
    </row>
    <row r="184" spans="1:7" x14ac:dyDescent="0.3">
      <c r="A184" s="26">
        <v>5</v>
      </c>
      <c r="B184" s="26" t="s">
        <v>47044</v>
      </c>
      <c r="C184" s="27">
        <f>_summarize!$P$8</f>
        <v>45047</v>
      </c>
      <c r="D184" s="26" t="s">
        <v>47045</v>
      </c>
      <c r="E184" s="26" t="s">
        <v>47012</v>
      </c>
      <c r="F184" s="66">
        <f>IF(ISNUMBER(C184), SUMIFS(_summarize!F:F, _summarize!B:B, Output!D184, _summarize!E:E, Output!C184), "DO NOT COPY")</f>
        <v>0</v>
      </c>
      <c r="G184" s="66"/>
    </row>
    <row r="185" spans="1:7" x14ac:dyDescent="0.3">
      <c r="A185" s="26">
        <v>5</v>
      </c>
      <c r="B185" s="26" t="s">
        <v>47046</v>
      </c>
      <c r="C185" s="27">
        <f>_summarize!$P$8</f>
        <v>45047</v>
      </c>
      <c r="D185" s="26" t="s">
        <v>47047</v>
      </c>
      <c r="E185" s="26" t="s">
        <v>47012</v>
      </c>
      <c r="F185" s="66">
        <f>IF(ISNUMBER(C185), SUMIFS(_summarize!F:F, _summarize!B:B, Output!D185, _summarize!E:E, Output!C185), "DO NOT COPY")</f>
        <v>0</v>
      </c>
      <c r="G185" s="66"/>
    </row>
    <row r="186" spans="1:7" x14ac:dyDescent="0.3">
      <c r="A186" s="26">
        <v>5</v>
      </c>
      <c r="B186" s="26" t="s">
        <v>47048</v>
      </c>
      <c r="C186" s="27">
        <f>_summarize!$P$8</f>
        <v>45047</v>
      </c>
      <c r="D186" s="26" t="s">
        <v>47049</v>
      </c>
      <c r="E186" s="26" t="s">
        <v>47012</v>
      </c>
      <c r="F186" s="66">
        <f>IF(ISNUMBER(C186), SUMIFS(_summarize!F:F, _summarize!B:B, Output!D186, _summarize!E:E, Output!C186), "DO NOT COPY")</f>
        <v>0</v>
      </c>
      <c r="G186" s="66"/>
    </row>
    <row r="187" spans="1:7" x14ac:dyDescent="0.3">
      <c r="A187" s="26">
        <v>5</v>
      </c>
      <c r="B187" s="26" t="s">
        <v>47050</v>
      </c>
      <c r="C187" s="27">
        <f>_summarize!$P$8</f>
        <v>45047</v>
      </c>
      <c r="D187" s="26" t="s">
        <v>47051</v>
      </c>
      <c r="E187" s="26" t="s">
        <v>47012</v>
      </c>
      <c r="F187" s="66">
        <f>IF(ISNUMBER(C187), SUMIFS(_summarize!F:F, _summarize!B:B, Output!D187, _summarize!E:E, Output!C187), "DO NOT COPY")</f>
        <v>0</v>
      </c>
      <c r="G187" s="66"/>
    </row>
    <row r="188" spans="1:7" x14ac:dyDescent="0.3">
      <c r="A188" s="26">
        <v>5</v>
      </c>
      <c r="B188" s="26" t="s">
        <v>47052</v>
      </c>
      <c r="C188" s="27">
        <f>_summarize!$P$8</f>
        <v>45047</v>
      </c>
      <c r="D188" s="26" t="s">
        <v>47053</v>
      </c>
      <c r="E188" s="26" t="s">
        <v>47012</v>
      </c>
      <c r="F188" s="66">
        <f>IF(ISNUMBER(C188), SUMIFS(_summarize!F:F, _summarize!B:B, Output!D188, _summarize!E:E, Output!C188), "DO NOT COPY")</f>
        <v>0</v>
      </c>
      <c r="G188" s="66"/>
    </row>
    <row r="189" spans="1:7" x14ac:dyDescent="0.3">
      <c r="A189" s="26">
        <v>5</v>
      </c>
      <c r="B189" s="26" t="s">
        <v>47054</v>
      </c>
      <c r="C189" s="27">
        <f>_summarize!$P$8</f>
        <v>45047</v>
      </c>
      <c r="D189" s="26" t="s">
        <v>47055</v>
      </c>
      <c r="E189" s="26" t="s">
        <v>47012</v>
      </c>
      <c r="F189" s="66">
        <f>IF(ISNUMBER(C189), SUMIFS(_summarize!F:F, _summarize!B:B, Output!D189, _summarize!E:E, Output!C189), "DO NOT COPY")</f>
        <v>0</v>
      </c>
      <c r="G189" s="66"/>
    </row>
    <row r="190" spans="1:7" x14ac:dyDescent="0.3">
      <c r="A190" s="26">
        <v>5</v>
      </c>
      <c r="B190" s="26" t="s">
        <v>47056</v>
      </c>
      <c r="C190" s="27">
        <f>_summarize!$P$8</f>
        <v>45047</v>
      </c>
      <c r="D190" s="26" t="s">
        <v>47057</v>
      </c>
      <c r="E190" s="26" t="s">
        <v>47012</v>
      </c>
      <c r="F190" s="66">
        <f>IF(ISNUMBER(C190), SUMIFS(_summarize!F:F, _summarize!B:B, Output!D190, _summarize!E:E, Output!C190), "DO NOT COPY")</f>
        <v>0</v>
      </c>
      <c r="G190" s="66"/>
    </row>
    <row r="191" spans="1:7" x14ac:dyDescent="0.3">
      <c r="A191" s="26">
        <v>5</v>
      </c>
      <c r="B191" s="26" t="s">
        <v>47058</v>
      </c>
      <c r="C191" s="27">
        <f>_summarize!$P$8</f>
        <v>45047</v>
      </c>
      <c r="D191" s="26" t="s">
        <v>47059</v>
      </c>
      <c r="E191" s="26" t="s">
        <v>47060</v>
      </c>
      <c r="F191" s="66">
        <f>IF(ISNUMBER(C191), SUMIFS(_summarize!F:F, _summarize!B:B, Output!D191, _summarize!E:E, Output!C191), "DO NOT COPY")</f>
        <v>0</v>
      </c>
      <c r="G191" s="66"/>
    </row>
    <row r="192" spans="1:7" x14ac:dyDescent="0.3">
      <c r="A192" s="26">
        <v>5</v>
      </c>
      <c r="B192" s="26" t="s">
        <v>47061</v>
      </c>
      <c r="C192" s="27">
        <f>_summarize!$P$8</f>
        <v>45047</v>
      </c>
      <c r="D192" s="26" t="s">
        <v>47059</v>
      </c>
      <c r="E192" s="26" t="s">
        <v>47062</v>
      </c>
      <c r="F192" s="66">
        <f>IF(ISNUMBER(C192), SUMIFS(_summarize!F:F, _summarize!B:B, Output!D192, _summarize!E:E, Output!C192), "DO NOT COPY")</f>
        <v>0</v>
      </c>
      <c r="G192" s="66"/>
    </row>
    <row r="193" spans="1:7" x14ac:dyDescent="0.3">
      <c r="F193" s="66"/>
      <c r="G193" s="66"/>
    </row>
    <row r="194" spans="1:7" x14ac:dyDescent="0.3">
      <c r="A194" s="26">
        <v>6</v>
      </c>
      <c r="B194" s="26" t="s">
        <v>46960</v>
      </c>
      <c r="C194" s="27">
        <f>_summarize!$P$9</f>
        <v>45078</v>
      </c>
      <c r="D194" s="26" t="s">
        <v>46961</v>
      </c>
      <c r="E194" s="26" t="str">
        <f>VLOOKUP(Start!$C$10,_lookups!$U$2:$W$3,3,0)</f>
        <v>mile</v>
      </c>
      <c r="F194" s="66">
        <f>IF(ISNUMBER(C194), SUMIFS(_summarize!F:F, _summarize!B:B, Output!D194, _summarize!E:E, Output!C194), "DO NOT COPY")</f>
        <v>0</v>
      </c>
      <c r="G194" s="66">
        <f>IF(ISNUMBER(C194),SUMIFS(_summarize!G:G,_summarize!$B:$B,Output!D194,_summarize!$E:$E,Output!C194),"DO NOT COPY")</f>
        <v>0</v>
      </c>
    </row>
    <row r="195" spans="1:7" x14ac:dyDescent="0.3">
      <c r="A195" s="26">
        <v>6</v>
      </c>
      <c r="B195" s="26" t="s">
        <v>46963</v>
      </c>
      <c r="C195" s="27">
        <f>_summarize!$P$9</f>
        <v>45078</v>
      </c>
      <c r="D195" s="26" t="s">
        <v>46964</v>
      </c>
      <c r="E195" s="26" t="str">
        <f>VLOOKUP(Start!$C$10,_lookups!$U$2:$W$3,3,0)</f>
        <v>mile</v>
      </c>
      <c r="F195" s="66">
        <f>IF(ISNUMBER(C195), SUMIFS(_summarize!F:F, _summarize!B:B, Output!D195, _summarize!E:E, Output!C195), "DO NOT COPY")</f>
        <v>0</v>
      </c>
      <c r="G195" s="66">
        <f>IF(ISNUMBER(C195),SUMIFS(_summarize!G:G,_summarize!$B:$B,Output!D195,_summarize!$E:$E,Output!C195),"DO NOT COPY")</f>
        <v>0</v>
      </c>
    </row>
    <row r="196" spans="1:7" x14ac:dyDescent="0.3">
      <c r="A196" s="26">
        <v>6</v>
      </c>
      <c r="B196" s="26" t="s">
        <v>46965</v>
      </c>
      <c r="C196" s="27">
        <f>_summarize!$P$9</f>
        <v>45078</v>
      </c>
      <c r="D196" s="26" t="s">
        <v>46966</v>
      </c>
      <c r="E196" s="26" t="str">
        <f>VLOOKUP(Start!$C$10,_lookups!$U$2:$W$3,3,0)</f>
        <v>mile</v>
      </c>
      <c r="F196" s="66">
        <f>IF(ISNUMBER(C196), SUMIFS(_summarize!F:F, _summarize!B:B, Output!D196, _summarize!E:E, Output!C196), "DO NOT COPY")</f>
        <v>0</v>
      </c>
      <c r="G196" s="66">
        <f>IF(ISNUMBER(C196),SUMIFS(_summarize!G:G,_summarize!$B:$B,Output!D196,_summarize!$E:$E,Output!C196),"DO NOT COPY")</f>
        <v>0</v>
      </c>
    </row>
    <row r="197" spans="1:7" x14ac:dyDescent="0.3">
      <c r="A197" s="26">
        <v>6</v>
      </c>
      <c r="B197" s="26" t="s">
        <v>46967</v>
      </c>
      <c r="C197" s="27">
        <f>_summarize!$P$9</f>
        <v>45078</v>
      </c>
      <c r="D197" s="26" t="s">
        <v>46968</v>
      </c>
      <c r="E197" s="26" t="str">
        <f>VLOOKUP(Start!$C$10,_lookups!$U$2:$W$3,3,0)</f>
        <v>mile</v>
      </c>
      <c r="F197" s="66">
        <f>IF(ISNUMBER(C197), SUMIFS(_summarize!F:F, _summarize!B:B, Output!D197, _summarize!E:E, Output!C197), "DO NOT COPY")</f>
        <v>0</v>
      </c>
      <c r="G197" s="66">
        <f>IF(ISNUMBER(C197),SUMIFS(_summarize!G:G,_summarize!$B:$B,Output!D197,_summarize!$E:$E,Output!C197),"DO NOT COPY")</f>
        <v>0</v>
      </c>
    </row>
    <row r="198" spans="1:7" x14ac:dyDescent="0.3">
      <c r="A198" s="26">
        <v>6</v>
      </c>
      <c r="B198" s="26" t="s">
        <v>46969</v>
      </c>
      <c r="C198" s="27">
        <f>_summarize!$P$9</f>
        <v>45078</v>
      </c>
      <c r="D198" s="26" t="s">
        <v>46970</v>
      </c>
      <c r="E198" s="26" t="str">
        <f>VLOOKUP(Start!$C$10,_lookups!$U$2:$W$3,3,0)</f>
        <v>mile</v>
      </c>
      <c r="F198" s="66">
        <f>IF(ISNUMBER(C198), SUMIFS(_summarize!F:F, _summarize!B:B, Output!D198, _summarize!E:E, Output!C198), "DO NOT COPY")</f>
        <v>0</v>
      </c>
      <c r="G198" s="66">
        <f>IF(ISNUMBER(C198),SUMIFS(_summarize!G:G,_summarize!$B:$B,Output!D198,_summarize!$E:$E,Output!C198),"DO NOT COPY")</f>
        <v>0</v>
      </c>
    </row>
    <row r="199" spans="1:7" x14ac:dyDescent="0.3">
      <c r="A199" s="26">
        <v>6</v>
      </c>
      <c r="B199" s="26" t="s">
        <v>46971</v>
      </c>
      <c r="C199" s="27">
        <f>_summarize!$P$9</f>
        <v>45078</v>
      </c>
      <c r="D199" s="26" t="s">
        <v>46972</v>
      </c>
      <c r="E199" s="26" t="str">
        <f>VLOOKUP(Start!$C$10,_lookups!$U$2:$W$3,3,0)</f>
        <v>mile</v>
      </c>
      <c r="F199" s="66">
        <f>IF(ISNUMBER(C199), SUMIFS(_summarize!F:F, _summarize!B:B, Output!D199, _summarize!E:E, Output!C199), "DO NOT COPY")</f>
        <v>0</v>
      </c>
      <c r="G199" s="66">
        <f>IF(ISNUMBER(C199),SUMIFS(_summarize!G:G,_summarize!$B:$B,Output!D199,_summarize!$E:$E,Output!C199),"DO NOT COPY")</f>
        <v>0</v>
      </c>
    </row>
    <row r="200" spans="1:7" x14ac:dyDescent="0.3">
      <c r="A200" s="26">
        <v>6</v>
      </c>
      <c r="B200" s="26" t="s">
        <v>46973</v>
      </c>
      <c r="C200" s="27">
        <f>_summarize!$P$9</f>
        <v>45078</v>
      </c>
      <c r="D200" s="26" t="s">
        <v>46974</v>
      </c>
      <c r="E200" s="26" t="str">
        <f>VLOOKUP(Start!$C$10,_lookups!$U$2:$W$3,3,0)</f>
        <v>mile</v>
      </c>
      <c r="F200" s="66">
        <f>IF(ISNUMBER(C200), SUMIFS(_summarize!F:F, _summarize!B:B, Output!D200, _summarize!E:E, Output!C200), "DO NOT COPY")</f>
        <v>0</v>
      </c>
      <c r="G200" s="66">
        <f>IF(ISNUMBER(C200),SUMIFS(_summarize!G:G,_summarize!$B:$B,Output!D200,_summarize!$E:$E,Output!C200),"DO NOT COPY")</f>
        <v>0</v>
      </c>
    </row>
    <row r="201" spans="1:7" x14ac:dyDescent="0.3">
      <c r="A201" s="26">
        <v>6</v>
      </c>
      <c r="B201" s="26" t="s">
        <v>46975</v>
      </c>
      <c r="C201" s="27">
        <f>_summarize!$P$9</f>
        <v>45078</v>
      </c>
      <c r="D201" s="26" t="s">
        <v>46976</v>
      </c>
      <c r="E201" s="26" t="str">
        <f>VLOOKUP(Start!$C$10,_lookups!$U$2:$W$3,3,0)</f>
        <v>mile</v>
      </c>
      <c r="F201" s="66">
        <f>IF(ISNUMBER(C201), SUMIFS(_summarize!F:F, _summarize!B:B, Output!D201, _summarize!E:E, Output!C201), "DO NOT COPY")</f>
        <v>0</v>
      </c>
      <c r="G201" s="66">
        <f>IF(ISNUMBER(C201),SUMIFS(_summarize!G:G,_summarize!$B:$B,Output!D201,_summarize!$E:$E,Output!C201),"DO NOT COPY")</f>
        <v>0</v>
      </c>
    </row>
    <row r="202" spans="1:7" x14ac:dyDescent="0.3">
      <c r="A202" s="26">
        <v>6</v>
      </c>
      <c r="B202" s="26" t="s">
        <v>46977</v>
      </c>
      <c r="C202" s="27">
        <f>_summarize!$P$9</f>
        <v>45078</v>
      </c>
      <c r="D202" s="26" t="s">
        <v>46978</v>
      </c>
      <c r="E202" s="26" t="str">
        <f>VLOOKUP(Start!$C$10,_lookups!$U$2:$W$3,3,0)</f>
        <v>mile</v>
      </c>
      <c r="F202" s="66">
        <f>IF(ISNUMBER(C202), SUMIFS(_summarize!F:F, _summarize!B:B, Output!D202, _summarize!E:E, Output!C202), "DO NOT COPY")</f>
        <v>0</v>
      </c>
      <c r="G202" s="66">
        <f>IF(ISNUMBER(C202),SUMIFS(_summarize!G:G,_summarize!$B:$B,Output!D202,_summarize!$E:$E,Output!C202),"DO NOT COPY")</f>
        <v>0</v>
      </c>
    </row>
    <row r="203" spans="1:7" x14ac:dyDescent="0.3">
      <c r="A203" s="26">
        <v>6</v>
      </c>
      <c r="B203" s="26" t="s">
        <v>46979</v>
      </c>
      <c r="C203" s="27">
        <f>_summarize!$P$9</f>
        <v>45078</v>
      </c>
      <c r="D203" s="26" t="s">
        <v>46980</v>
      </c>
      <c r="E203" s="26" t="str">
        <f>VLOOKUP(Start!$C$10,_lookups!$U$2:$W$3,3,0)</f>
        <v>mile</v>
      </c>
      <c r="F203" s="66">
        <f>IF(ISNUMBER(C203), SUMIFS(_summarize!F:F, _summarize!B:B, Output!D203, _summarize!E:E, Output!C203), "DO NOT COPY")</f>
        <v>0</v>
      </c>
      <c r="G203" s="66">
        <f>IF(ISNUMBER(C203),SUMIFS(_summarize!G:G,_summarize!$B:$B,Output!D203,_summarize!$E:$E,Output!C203),"DO NOT COPY")</f>
        <v>0</v>
      </c>
    </row>
    <row r="204" spans="1:7" x14ac:dyDescent="0.3">
      <c r="A204" s="26">
        <v>6</v>
      </c>
      <c r="B204" s="26" t="s">
        <v>46981</v>
      </c>
      <c r="C204" s="27">
        <f>_summarize!$P$9</f>
        <v>45078</v>
      </c>
      <c r="D204" s="26" t="s">
        <v>46982</v>
      </c>
      <c r="E204" s="26" t="str">
        <f>VLOOKUP(Start!$C$10,_lookups!$U$2:$W$3,3,0)</f>
        <v>mile</v>
      </c>
      <c r="F204" s="66">
        <f>IF(ISNUMBER(C204), SUMIFS(_summarize!F:F, _summarize!B:B, Output!D204, _summarize!E:E, Output!C204), "DO NOT COPY")</f>
        <v>0</v>
      </c>
      <c r="G204" s="66">
        <f>IF(ISNUMBER(C204),SUMIFS(_summarize!G:G,_summarize!$B:$B,Output!D204,_summarize!$E:$E,Output!C204),"DO NOT COPY")</f>
        <v>0</v>
      </c>
    </row>
    <row r="205" spans="1:7" x14ac:dyDescent="0.3">
      <c r="A205" s="26">
        <v>6</v>
      </c>
      <c r="B205" s="26" t="s">
        <v>46983</v>
      </c>
      <c r="C205" s="27">
        <f>_summarize!$P$9</f>
        <v>45078</v>
      </c>
      <c r="D205" s="26" t="s">
        <v>46984</v>
      </c>
      <c r="E205" s="26" t="str">
        <f>VLOOKUP(Start!$C$10,_lookups!$U$2:$W$3,3,0)</f>
        <v>mile</v>
      </c>
      <c r="F205" s="66">
        <f>IF(ISNUMBER(C205), SUMIFS(_summarize!F:F, _summarize!B:B, Output!D205, _summarize!E:E, Output!C205), "DO NOT COPY")</f>
        <v>0</v>
      </c>
      <c r="G205" s="66">
        <f>IF(ISNUMBER(C205),SUMIFS(_summarize!G:G,_summarize!$B:$B,Output!D205,_summarize!$E:$E,Output!C205),"DO NOT COPY")</f>
        <v>0</v>
      </c>
    </row>
    <row r="206" spans="1:7" x14ac:dyDescent="0.3">
      <c r="A206" s="26">
        <v>6</v>
      </c>
      <c r="B206" s="26" t="s">
        <v>46985</v>
      </c>
      <c r="C206" s="27">
        <f>_summarize!$P$9</f>
        <v>45078</v>
      </c>
      <c r="D206" s="26" t="s">
        <v>46986</v>
      </c>
      <c r="E206" s="26" t="str">
        <f>VLOOKUP(Start!$C$10,_lookups!$U$2:$W$3,3,0)</f>
        <v>mile</v>
      </c>
      <c r="F206" s="66">
        <f>IF(ISNUMBER(C206), SUMIFS(_summarize!F:F, _summarize!B:B, Output!D206, _summarize!E:E, Output!C206), "DO NOT COPY")</f>
        <v>0</v>
      </c>
      <c r="G206" s="66">
        <f>IF(ISNUMBER(C206),SUMIFS(_summarize!G:G,_summarize!$B:$B,Output!D206,_summarize!$E:$E,Output!C206),"DO NOT COPY")</f>
        <v>0</v>
      </c>
    </row>
    <row r="207" spans="1:7" x14ac:dyDescent="0.3">
      <c r="A207" s="26">
        <v>6</v>
      </c>
      <c r="B207" s="26" t="s">
        <v>46987</v>
      </c>
      <c r="C207" s="27">
        <f>_summarize!$P$9</f>
        <v>45078</v>
      </c>
      <c r="D207" s="26" t="s">
        <v>46988</v>
      </c>
      <c r="E207" s="26" t="str">
        <f>VLOOKUP(Start!$C$10,_lookups!$U$2:$W$3,3,0)</f>
        <v>mile</v>
      </c>
      <c r="F207" s="66">
        <f>IF(ISNUMBER(C207), SUMIFS(_summarize!F:F, _summarize!B:B, Output!D207, _summarize!E:E, Output!C207), "DO NOT COPY")</f>
        <v>0</v>
      </c>
      <c r="G207" s="66">
        <f>IF(ISNUMBER(C207),SUMIFS(_summarize!G:G,_summarize!$B:$B,Output!D207,_summarize!$E:$E,Output!C207),"DO NOT COPY")</f>
        <v>0</v>
      </c>
    </row>
    <row r="208" spans="1:7" x14ac:dyDescent="0.3">
      <c r="A208" s="26">
        <v>6</v>
      </c>
      <c r="B208" s="26" t="s">
        <v>46989</v>
      </c>
      <c r="C208" s="27">
        <f>_summarize!$P$9</f>
        <v>45078</v>
      </c>
      <c r="D208" s="26" t="s">
        <v>46990</v>
      </c>
      <c r="E208" s="26" t="str">
        <f>VLOOKUP(Start!$C$10,_lookups!$U$2:$W$3,3,0)</f>
        <v>mile</v>
      </c>
      <c r="F208" s="66">
        <f>IF(ISNUMBER(C208), SUMIFS(_summarize!F:F, _summarize!B:B, Output!D208, _summarize!E:E, Output!C208), "DO NOT COPY")</f>
        <v>0</v>
      </c>
      <c r="G208" s="66">
        <f>IF(ISNUMBER(C208),SUMIFS(_summarize!G:G,_summarize!$B:$B,Output!D208,_summarize!$E:$E,Output!C208),"DO NOT COPY")</f>
        <v>0</v>
      </c>
    </row>
    <row r="209" spans="1:7" x14ac:dyDescent="0.3">
      <c r="A209" s="26">
        <v>6</v>
      </c>
      <c r="B209" s="26" t="s">
        <v>46991</v>
      </c>
      <c r="C209" s="27">
        <f>_summarize!$P$9</f>
        <v>45078</v>
      </c>
      <c r="D209" s="26" t="s">
        <v>46992</v>
      </c>
      <c r="E209" s="26" t="str">
        <f>VLOOKUP(Start!$C$10,_lookups!$U$2:$W$3,3,0)</f>
        <v>mile</v>
      </c>
      <c r="F209" s="66">
        <f>IF(ISNUMBER(C209), SUMIFS(_summarize!F:F, _summarize!B:B, Output!D209, _summarize!E:E, Output!C209), "DO NOT COPY")</f>
        <v>0</v>
      </c>
      <c r="G209" s="66">
        <f>IF(ISNUMBER(C209),SUMIFS(_summarize!G:G,_summarize!$B:$B,Output!D209,_summarize!$E:$E,Output!C209),"DO NOT COPY")</f>
        <v>0</v>
      </c>
    </row>
    <row r="210" spans="1:7" x14ac:dyDescent="0.3">
      <c r="A210" s="26">
        <v>6</v>
      </c>
      <c r="B210" s="26" t="s">
        <v>46993</v>
      </c>
      <c r="C210" s="27">
        <f>_summarize!$P$9</f>
        <v>45078</v>
      </c>
      <c r="D210" s="26" t="s">
        <v>46994</v>
      </c>
      <c r="E210" s="26" t="str">
        <f>VLOOKUP(Start!$C$10,_lookups!$U$2:$W$3,3,0)</f>
        <v>mile</v>
      </c>
      <c r="F210" s="66">
        <f>IF(ISNUMBER(C210), SUMIFS(_summarize!F:F, _summarize!B:B, Output!D210, _summarize!E:E, Output!C210), "DO NOT COPY")</f>
        <v>0</v>
      </c>
      <c r="G210" s="66">
        <f>IF(ISNUMBER(C210),SUMIFS(_summarize!G:G,_summarize!$B:$B,Output!D210,_summarize!$E:$E,Output!C210),"DO NOT COPY")</f>
        <v>0</v>
      </c>
    </row>
    <row r="211" spans="1:7" x14ac:dyDescent="0.3">
      <c r="A211" s="26">
        <v>6</v>
      </c>
      <c r="B211" s="26" t="s">
        <v>46995</v>
      </c>
      <c r="C211" s="27">
        <f>_summarize!$P$9</f>
        <v>45078</v>
      </c>
      <c r="D211" s="26" t="s">
        <v>46996</v>
      </c>
      <c r="E211" s="26" t="str">
        <f>VLOOKUP(Start!$C$10,_lookups!$U$2:$W$3,3,0)</f>
        <v>mile</v>
      </c>
      <c r="F211" s="66">
        <f>IF(ISNUMBER(C211), SUMIFS(_summarize!F:F, _summarize!B:B, Output!D211, _summarize!E:E, Output!C211), "DO NOT COPY")</f>
        <v>0</v>
      </c>
      <c r="G211" s="66">
        <f>IF(ISNUMBER(C211),SUMIFS(_summarize!G:G,_summarize!$B:$B,Output!D211,_summarize!$E:$E,Output!C211),"DO NOT COPY")</f>
        <v>0</v>
      </c>
    </row>
    <row r="212" spans="1:7" x14ac:dyDescent="0.3">
      <c r="A212" s="26">
        <v>6</v>
      </c>
      <c r="B212" s="26" t="s">
        <v>46997</v>
      </c>
      <c r="C212" s="27">
        <f>_summarize!$P$9</f>
        <v>45078</v>
      </c>
      <c r="D212" s="26" t="s">
        <v>46998</v>
      </c>
      <c r="E212" s="26" t="str">
        <f>VLOOKUP(Start!$C$10,_lookups!$U$2:$W$3,3,0)</f>
        <v>mile</v>
      </c>
      <c r="F212" s="66">
        <f>IF(ISNUMBER(C212), SUMIFS(_summarize!F:F, _summarize!B:B, Output!D212, _summarize!E:E, Output!C212), "DO NOT COPY")</f>
        <v>0</v>
      </c>
      <c r="G212" s="66">
        <f>IF(ISNUMBER(C212),SUMIFS(_summarize!G:G,_summarize!$B:$B,Output!D212,_summarize!$E:$E,Output!C212),"DO NOT COPY")</f>
        <v>0</v>
      </c>
    </row>
    <row r="213" spans="1:7" x14ac:dyDescent="0.3">
      <c r="A213" s="26">
        <v>6</v>
      </c>
      <c r="B213" s="26" t="s">
        <v>46999</v>
      </c>
      <c r="C213" s="27">
        <f>_summarize!$P$9</f>
        <v>45078</v>
      </c>
      <c r="D213" s="26" t="s">
        <v>47000</v>
      </c>
      <c r="E213" s="26" t="s">
        <v>47001</v>
      </c>
      <c r="F213" s="66">
        <f>IF(ISNUMBER(C213), SUMIFS(_summarize!F:F, _summarize!B:B, Output!D213, _summarize!E:E, Output!C213), "DO NOT COPY")</f>
        <v>0</v>
      </c>
      <c r="G213" s="66">
        <f>IF(ISNUMBER(C213),SUMIFS(_summarize!G:G,_summarize!$B:$B,Output!D213,_summarize!$E:$E,Output!C213),"DO NOT COPY")</f>
        <v>0</v>
      </c>
    </row>
    <row r="214" spans="1:7" x14ac:dyDescent="0.3">
      <c r="A214" s="26">
        <v>6</v>
      </c>
      <c r="B214" s="26" t="s">
        <v>47002</v>
      </c>
      <c r="C214" s="27">
        <f>_summarize!$P$9</f>
        <v>45078</v>
      </c>
      <c r="D214" s="26" t="s">
        <v>47003</v>
      </c>
      <c r="E214" s="26" t="s">
        <v>47001</v>
      </c>
      <c r="F214" s="66">
        <f>IF(ISNUMBER(C214), SUMIFS(_summarize!F:F, _summarize!B:B, Output!D214, _summarize!E:E, Output!C214), "DO NOT COPY")</f>
        <v>0</v>
      </c>
      <c r="G214" s="66">
        <f>IF(ISNUMBER(C214),SUMIFS(_summarize!G:G,_summarize!$B:$B,Output!D214,_summarize!$E:$E,Output!C214),"DO NOT COPY")</f>
        <v>0</v>
      </c>
    </row>
    <row r="215" spans="1:7" x14ac:dyDescent="0.3">
      <c r="A215" s="26">
        <v>6</v>
      </c>
      <c r="B215" s="26" t="s">
        <v>47004</v>
      </c>
      <c r="C215" s="27">
        <f>_summarize!$P$9</f>
        <v>45078</v>
      </c>
      <c r="D215" s="26" t="s">
        <v>47005</v>
      </c>
      <c r="E215" s="26" t="s">
        <v>47001</v>
      </c>
      <c r="F215" s="66">
        <f>IF(ISNUMBER(C215), SUMIFS(_summarize!F:F, _summarize!B:B, Output!D215, _summarize!E:E, Output!C215), "DO NOT COPY")</f>
        <v>0</v>
      </c>
      <c r="G215" s="66">
        <f>IF(ISNUMBER(C215),SUMIFS(_summarize!G:G,_summarize!$B:$B,Output!D215,_summarize!$E:$E,Output!C215),"DO NOT COPY")</f>
        <v>0</v>
      </c>
    </row>
    <row r="216" spans="1:7" x14ac:dyDescent="0.3">
      <c r="A216" s="26">
        <v>6</v>
      </c>
      <c r="B216" s="26" t="s">
        <v>47006</v>
      </c>
      <c r="C216" s="27">
        <f>_summarize!$P$9</f>
        <v>45078</v>
      </c>
      <c r="D216" s="26" t="s">
        <v>47007</v>
      </c>
      <c r="E216" s="26" t="str">
        <f>VLOOKUP(Start!$C$10,_lookups!$U$2:$W$3,3,0)</f>
        <v>mile</v>
      </c>
      <c r="F216" s="66">
        <f>IF(ISNUMBER(C216), SUMIFS(_summarize!F:F, _summarize!B:B, Output!D216, _summarize!E:E, Output!C216), "DO NOT COPY")</f>
        <v>0</v>
      </c>
      <c r="G216" s="66">
        <f>IF(ISNUMBER(C216),SUMIFS(_summarize!G:G,_summarize!$B:$B,Output!D216,_summarize!$E:$E,Output!C216),"DO NOT COPY")</f>
        <v>0</v>
      </c>
    </row>
    <row r="217" spans="1:7" x14ac:dyDescent="0.3">
      <c r="A217" s="26">
        <v>6</v>
      </c>
      <c r="B217" s="26" t="s">
        <v>47008</v>
      </c>
      <c r="C217" s="27">
        <f>_summarize!$P$9</f>
        <v>45078</v>
      </c>
      <c r="D217" s="26" t="s">
        <v>47009</v>
      </c>
      <c r="E217" s="26" t="str">
        <f>VLOOKUP(Start!$C$10,_lookups!$U$2:$W$3,3,0)</f>
        <v>mile</v>
      </c>
      <c r="F217" s="66">
        <f>IF(ISNUMBER(C217), SUMIFS(_summarize!F:F, _summarize!B:B, Output!D217, _summarize!E:E, Output!C217), "DO NOT COPY")</f>
        <v>0</v>
      </c>
      <c r="G217" s="66">
        <f>IF(ISNUMBER(C217),SUMIFS(_summarize!G:G,_summarize!$B:$B,Output!D217,_summarize!$E:$E,Output!C217),"DO NOT COPY")</f>
        <v>0</v>
      </c>
    </row>
    <row r="218" spans="1:7" x14ac:dyDescent="0.3">
      <c r="A218" s="26">
        <v>6</v>
      </c>
      <c r="B218" s="26" t="s">
        <v>47010</v>
      </c>
      <c r="C218" s="27">
        <f>_summarize!$P$9</f>
        <v>45078</v>
      </c>
      <c r="D218" s="26" t="s">
        <v>47011</v>
      </c>
      <c r="E218" s="26" t="str">
        <f>VLOOKUP(Start!$C$10,_lookups!$U$2:$W$3,3,0)</f>
        <v>mile</v>
      </c>
      <c r="F218" s="66">
        <f>IF(ISNUMBER(C218), SUMIFS(_summarize!F:F, _summarize!B:B, Output!D218, _summarize!E:E, Output!C218), "DO NOT COPY")</f>
        <v>0</v>
      </c>
      <c r="G218" s="66">
        <f>IF(ISNUMBER(C218),SUMIFS(_summarize!G:G,_summarize!$B:$B,Output!D218,_summarize!$E:$E,Output!C218),"DO NOT COPY")</f>
        <v>0</v>
      </c>
    </row>
    <row r="219" spans="1:7" x14ac:dyDescent="0.3">
      <c r="A219" s="26">
        <v>6</v>
      </c>
      <c r="B219" s="26" t="s">
        <v>47013</v>
      </c>
      <c r="C219" s="27">
        <f>_summarize!$P$9</f>
        <v>45078</v>
      </c>
      <c r="D219" s="26" t="s">
        <v>47014</v>
      </c>
      <c r="E219" s="26" t="str">
        <f>VLOOKUP(Start!$C$10,_lookups!$U$2:$W$3,3,0)</f>
        <v>mile</v>
      </c>
      <c r="F219" s="66">
        <f>IF(ISNUMBER(C219), SUMIFS(_summarize!F:F, _summarize!B:B, Output!D219, _summarize!E:E, Output!C219), "DO NOT COPY")</f>
        <v>0</v>
      </c>
      <c r="G219" s="66">
        <f>IF(ISNUMBER(C219),SUMIFS(_summarize!G:G,_summarize!$B:$B,Output!D219,_summarize!$E:$E,Output!C219),"DO NOT COPY")</f>
        <v>0</v>
      </c>
    </row>
    <row r="220" spans="1:7" x14ac:dyDescent="0.3">
      <c r="A220" s="26">
        <v>6</v>
      </c>
      <c r="B220" s="26" t="s">
        <v>47015</v>
      </c>
      <c r="C220" s="27">
        <f>_summarize!$P$9</f>
        <v>45078</v>
      </c>
      <c r="D220" s="26" t="s">
        <v>47016</v>
      </c>
      <c r="E220" s="26" t="str">
        <f>VLOOKUP(Start!$C$10,_lookups!$U$2:$W$3,3,0)</f>
        <v>mile</v>
      </c>
      <c r="F220" s="66">
        <f>IF(ISNUMBER(C220), SUMIFS(_summarize!F:F, _summarize!B:B, Output!D220, _summarize!E:E, Output!C220), "DO NOT COPY")</f>
        <v>0</v>
      </c>
      <c r="G220" s="66">
        <f>IF(ISNUMBER(C220),SUMIFS(_summarize!G:G,_summarize!$B:$B,Output!D220,_summarize!$E:$E,Output!C220),"DO NOT COPY")</f>
        <v>0</v>
      </c>
    </row>
    <row r="221" spans="1:7" x14ac:dyDescent="0.3">
      <c r="A221" s="26">
        <v>6</v>
      </c>
      <c r="B221" s="26" t="s">
        <v>47042</v>
      </c>
      <c r="C221" s="27">
        <f>_summarize!$P$9</f>
        <v>45078</v>
      </c>
      <c r="D221" s="26" t="s">
        <v>47043</v>
      </c>
      <c r="E221" s="26" t="s">
        <v>47012</v>
      </c>
      <c r="F221" s="66"/>
      <c r="G221" s="66"/>
    </row>
    <row r="222" spans="1:7" x14ac:dyDescent="0.3">
      <c r="A222" s="26">
        <v>6</v>
      </c>
      <c r="B222" s="26" t="s">
        <v>47044</v>
      </c>
      <c r="C222" s="27">
        <f>_summarize!$P$9</f>
        <v>45078</v>
      </c>
      <c r="D222" s="26" t="s">
        <v>47045</v>
      </c>
      <c r="E222" s="26" t="s">
        <v>47012</v>
      </c>
      <c r="F222" s="66"/>
      <c r="G222" s="66"/>
    </row>
    <row r="223" spans="1:7" x14ac:dyDescent="0.3">
      <c r="A223" s="26">
        <v>6</v>
      </c>
      <c r="B223" s="26" t="s">
        <v>47046</v>
      </c>
      <c r="C223" s="27">
        <f>_summarize!$P$9</f>
        <v>45078</v>
      </c>
      <c r="D223" s="26" t="s">
        <v>47047</v>
      </c>
      <c r="E223" s="26" t="s">
        <v>47012</v>
      </c>
      <c r="F223" s="66"/>
      <c r="G223" s="66"/>
    </row>
    <row r="224" spans="1:7" x14ac:dyDescent="0.3">
      <c r="A224" s="26">
        <v>6</v>
      </c>
      <c r="B224" s="26" t="s">
        <v>47048</v>
      </c>
      <c r="C224" s="27">
        <f>_summarize!$P$9</f>
        <v>45078</v>
      </c>
      <c r="D224" s="26" t="s">
        <v>47049</v>
      </c>
      <c r="E224" s="26" t="s">
        <v>47012</v>
      </c>
      <c r="F224" s="66"/>
      <c r="G224" s="66"/>
    </row>
    <row r="225" spans="1:7" x14ac:dyDescent="0.3">
      <c r="A225" s="26">
        <v>6</v>
      </c>
      <c r="B225" s="26" t="s">
        <v>47050</v>
      </c>
      <c r="C225" s="27">
        <f>_summarize!$P$9</f>
        <v>45078</v>
      </c>
      <c r="D225" s="26" t="s">
        <v>47051</v>
      </c>
      <c r="E225" s="26" t="s">
        <v>47012</v>
      </c>
      <c r="F225" s="66"/>
      <c r="G225" s="66"/>
    </row>
    <row r="226" spans="1:7" x14ac:dyDescent="0.3">
      <c r="A226" s="26">
        <v>6</v>
      </c>
      <c r="B226" s="26" t="s">
        <v>47052</v>
      </c>
      <c r="C226" s="27">
        <f>_summarize!$P$9</f>
        <v>45078</v>
      </c>
      <c r="D226" s="26" t="s">
        <v>47053</v>
      </c>
      <c r="E226" s="26" t="s">
        <v>47012</v>
      </c>
      <c r="F226" s="66"/>
      <c r="G226" s="66"/>
    </row>
    <row r="227" spans="1:7" x14ac:dyDescent="0.3">
      <c r="A227" s="26">
        <v>6</v>
      </c>
      <c r="B227" s="26" t="s">
        <v>47054</v>
      </c>
      <c r="C227" s="27">
        <f>_summarize!$P$9</f>
        <v>45078</v>
      </c>
      <c r="D227" s="26" t="s">
        <v>47055</v>
      </c>
      <c r="E227" s="26" t="s">
        <v>47012</v>
      </c>
      <c r="F227" s="66"/>
      <c r="G227" s="66"/>
    </row>
    <row r="228" spans="1:7" x14ac:dyDescent="0.3">
      <c r="A228" s="26">
        <v>6</v>
      </c>
      <c r="B228" s="26" t="s">
        <v>47056</v>
      </c>
      <c r="C228" s="27">
        <f>_summarize!$P$9</f>
        <v>45078</v>
      </c>
      <c r="D228" s="26" t="s">
        <v>47057</v>
      </c>
      <c r="E228" s="26" t="s">
        <v>47012</v>
      </c>
      <c r="F228" s="66"/>
      <c r="G228" s="66"/>
    </row>
    <row r="229" spans="1:7" x14ac:dyDescent="0.3">
      <c r="A229" s="26">
        <v>6</v>
      </c>
      <c r="B229" s="26" t="s">
        <v>47058</v>
      </c>
      <c r="C229" s="27">
        <f>_summarize!$P$9</f>
        <v>45078</v>
      </c>
      <c r="D229" s="26" t="s">
        <v>47059</v>
      </c>
      <c r="E229" s="26" t="s">
        <v>47060</v>
      </c>
      <c r="F229" s="66"/>
      <c r="G229" s="66"/>
    </row>
    <row r="230" spans="1:7" x14ac:dyDescent="0.3">
      <c r="A230" s="26">
        <v>6</v>
      </c>
      <c r="B230" s="26" t="s">
        <v>47061</v>
      </c>
      <c r="C230" s="27">
        <f>_summarize!$P$9</f>
        <v>45078</v>
      </c>
      <c r="D230" s="26" t="s">
        <v>47059</v>
      </c>
      <c r="E230" s="26" t="s">
        <v>47062</v>
      </c>
      <c r="F230" s="66"/>
      <c r="G230" s="66"/>
    </row>
    <row r="231" spans="1:7" x14ac:dyDescent="0.3">
      <c r="F231" s="66"/>
      <c r="G231" s="66"/>
    </row>
    <row r="232" spans="1:7" x14ac:dyDescent="0.3">
      <c r="A232" s="26">
        <v>7</v>
      </c>
      <c r="B232" s="26" t="s">
        <v>46960</v>
      </c>
      <c r="C232" s="27">
        <f>_summarize!$P$10</f>
        <v>45108</v>
      </c>
      <c r="D232" s="26" t="s">
        <v>46961</v>
      </c>
      <c r="E232" s="26" t="str">
        <f>VLOOKUP(Start!$C$10,_lookups!$U$2:$W$3,3,0)</f>
        <v>mile</v>
      </c>
      <c r="F232" s="66">
        <f>IF(ISNUMBER(C232), SUMIFS(_summarize!F:F, _summarize!B:B, Output!D232, _summarize!E:E, Output!C232), "DO NOT COPY")</f>
        <v>0</v>
      </c>
      <c r="G232" s="66">
        <f>IF(ISNUMBER(C232),SUMIFS(_summarize!G:G,_summarize!$B:$B,Output!D232,_summarize!$E:$E,Output!C232),"DO NOT COPY")</f>
        <v>0</v>
      </c>
    </row>
    <row r="233" spans="1:7" x14ac:dyDescent="0.3">
      <c r="A233" s="26">
        <v>7</v>
      </c>
      <c r="B233" s="26" t="s">
        <v>46963</v>
      </c>
      <c r="C233" s="27">
        <f>_summarize!$P$10</f>
        <v>45108</v>
      </c>
      <c r="D233" s="26" t="s">
        <v>46964</v>
      </c>
      <c r="E233" s="26" t="str">
        <f>VLOOKUP(Start!$C$10,_lookups!$U$2:$W$3,3,0)</f>
        <v>mile</v>
      </c>
      <c r="F233" s="66">
        <f>IF(ISNUMBER(C233), SUMIFS(_summarize!F:F, _summarize!B:B, Output!D233, _summarize!E:E, Output!C233), "DO NOT COPY")</f>
        <v>0</v>
      </c>
      <c r="G233" s="66">
        <f>IF(ISNUMBER(C233),SUMIFS(_summarize!G:G,_summarize!$B:$B,Output!D233,_summarize!$E:$E,Output!C233),"DO NOT COPY")</f>
        <v>0</v>
      </c>
    </row>
    <row r="234" spans="1:7" x14ac:dyDescent="0.3">
      <c r="A234" s="26">
        <v>7</v>
      </c>
      <c r="B234" s="26" t="s">
        <v>46965</v>
      </c>
      <c r="C234" s="27">
        <f>_summarize!$P$10</f>
        <v>45108</v>
      </c>
      <c r="D234" s="26" t="s">
        <v>46966</v>
      </c>
      <c r="E234" s="26" t="str">
        <f>VLOOKUP(Start!$C$10,_lookups!$U$2:$W$3,3,0)</f>
        <v>mile</v>
      </c>
      <c r="F234" s="66">
        <f>IF(ISNUMBER(C234), SUMIFS(_summarize!F:F, _summarize!B:B, Output!D234, _summarize!E:E, Output!C234), "DO NOT COPY")</f>
        <v>0</v>
      </c>
      <c r="G234" s="66">
        <f>IF(ISNUMBER(C234),SUMIFS(_summarize!G:G,_summarize!$B:$B,Output!D234,_summarize!$E:$E,Output!C234),"DO NOT COPY")</f>
        <v>0</v>
      </c>
    </row>
    <row r="235" spans="1:7" x14ac:dyDescent="0.3">
      <c r="A235" s="26">
        <v>7</v>
      </c>
      <c r="B235" s="26" t="s">
        <v>46967</v>
      </c>
      <c r="C235" s="27">
        <f>_summarize!$P$10</f>
        <v>45108</v>
      </c>
      <c r="D235" s="26" t="s">
        <v>46968</v>
      </c>
      <c r="E235" s="26" t="str">
        <f>VLOOKUP(Start!$C$10,_lookups!$U$2:$W$3,3,0)</f>
        <v>mile</v>
      </c>
      <c r="F235" s="66">
        <f>IF(ISNUMBER(C235), SUMIFS(_summarize!F:F, _summarize!B:B, Output!D235, _summarize!E:E, Output!C235), "DO NOT COPY")</f>
        <v>0</v>
      </c>
      <c r="G235" s="66">
        <f>IF(ISNUMBER(C235),SUMIFS(_summarize!G:G,_summarize!$B:$B,Output!D235,_summarize!$E:$E,Output!C235),"DO NOT COPY")</f>
        <v>0</v>
      </c>
    </row>
    <row r="236" spans="1:7" x14ac:dyDescent="0.3">
      <c r="A236" s="26">
        <v>7</v>
      </c>
      <c r="B236" s="26" t="s">
        <v>46969</v>
      </c>
      <c r="C236" s="27">
        <f>_summarize!$P$10</f>
        <v>45108</v>
      </c>
      <c r="D236" s="26" t="s">
        <v>46970</v>
      </c>
      <c r="E236" s="26" t="str">
        <f>VLOOKUP(Start!$C$10,_lookups!$U$2:$W$3,3,0)</f>
        <v>mile</v>
      </c>
      <c r="F236" s="66">
        <f>IF(ISNUMBER(C236), SUMIFS(_summarize!F:F, _summarize!B:B, Output!D236, _summarize!E:E, Output!C236), "DO NOT COPY")</f>
        <v>0</v>
      </c>
      <c r="G236" s="66">
        <f>IF(ISNUMBER(C236),SUMIFS(_summarize!G:G,_summarize!$B:$B,Output!D236,_summarize!$E:$E,Output!C236),"DO NOT COPY")</f>
        <v>0</v>
      </c>
    </row>
    <row r="237" spans="1:7" x14ac:dyDescent="0.3">
      <c r="A237" s="26">
        <v>7</v>
      </c>
      <c r="B237" s="26" t="s">
        <v>46971</v>
      </c>
      <c r="C237" s="27">
        <f>_summarize!$P$10</f>
        <v>45108</v>
      </c>
      <c r="D237" s="26" t="s">
        <v>46972</v>
      </c>
      <c r="E237" s="26" t="str">
        <f>VLOOKUP(Start!$C$10,_lookups!$U$2:$W$3,3,0)</f>
        <v>mile</v>
      </c>
      <c r="F237" s="66">
        <f>IF(ISNUMBER(C237), SUMIFS(_summarize!F:F, _summarize!B:B, Output!D237, _summarize!E:E, Output!C237), "DO NOT COPY")</f>
        <v>0</v>
      </c>
      <c r="G237" s="66">
        <f>IF(ISNUMBER(C237),SUMIFS(_summarize!G:G,_summarize!$B:$B,Output!D237,_summarize!$E:$E,Output!C237),"DO NOT COPY")</f>
        <v>0</v>
      </c>
    </row>
    <row r="238" spans="1:7" x14ac:dyDescent="0.3">
      <c r="A238" s="26">
        <v>7</v>
      </c>
      <c r="B238" s="26" t="s">
        <v>46973</v>
      </c>
      <c r="C238" s="27">
        <f>_summarize!$P$10</f>
        <v>45108</v>
      </c>
      <c r="D238" s="26" t="s">
        <v>46974</v>
      </c>
      <c r="E238" s="26" t="str">
        <f>VLOOKUP(Start!$C$10,_lookups!$U$2:$W$3,3,0)</f>
        <v>mile</v>
      </c>
      <c r="F238" s="66">
        <f>IF(ISNUMBER(C238), SUMIFS(_summarize!F:F, _summarize!B:B, Output!D238, _summarize!E:E, Output!C238), "DO NOT COPY")</f>
        <v>0</v>
      </c>
      <c r="G238" s="66">
        <f>IF(ISNUMBER(C238),SUMIFS(_summarize!G:G,_summarize!$B:$B,Output!D238,_summarize!$E:$E,Output!C238),"DO NOT COPY")</f>
        <v>0</v>
      </c>
    </row>
    <row r="239" spans="1:7" x14ac:dyDescent="0.3">
      <c r="A239" s="26">
        <v>7</v>
      </c>
      <c r="B239" s="26" t="s">
        <v>46975</v>
      </c>
      <c r="C239" s="27">
        <f>_summarize!$P$10</f>
        <v>45108</v>
      </c>
      <c r="D239" s="26" t="s">
        <v>46976</v>
      </c>
      <c r="E239" s="26" t="str">
        <f>VLOOKUP(Start!$C$10,_lookups!$U$2:$W$3,3,0)</f>
        <v>mile</v>
      </c>
      <c r="F239" s="66">
        <f>IF(ISNUMBER(C239), SUMIFS(_summarize!F:F, _summarize!B:B, Output!D239, _summarize!E:E, Output!C239), "DO NOT COPY")</f>
        <v>0</v>
      </c>
      <c r="G239" s="66">
        <f>IF(ISNUMBER(C239),SUMIFS(_summarize!G:G,_summarize!$B:$B,Output!D239,_summarize!$E:$E,Output!C239),"DO NOT COPY")</f>
        <v>0</v>
      </c>
    </row>
    <row r="240" spans="1:7" x14ac:dyDescent="0.3">
      <c r="A240" s="26">
        <v>7</v>
      </c>
      <c r="B240" s="26" t="s">
        <v>46977</v>
      </c>
      <c r="C240" s="27">
        <f>_summarize!$P$10</f>
        <v>45108</v>
      </c>
      <c r="D240" s="26" t="s">
        <v>46978</v>
      </c>
      <c r="E240" s="26" t="str">
        <f>VLOOKUP(Start!$C$10,_lookups!$U$2:$W$3,3,0)</f>
        <v>mile</v>
      </c>
      <c r="F240" s="66">
        <f>IF(ISNUMBER(C240), SUMIFS(_summarize!F:F, _summarize!B:B, Output!D240, _summarize!E:E, Output!C240), "DO NOT COPY")</f>
        <v>0</v>
      </c>
      <c r="G240" s="66">
        <f>IF(ISNUMBER(C240),SUMIFS(_summarize!G:G,_summarize!$B:$B,Output!D240,_summarize!$E:$E,Output!C240),"DO NOT COPY")</f>
        <v>0</v>
      </c>
    </row>
    <row r="241" spans="1:7" x14ac:dyDescent="0.3">
      <c r="A241" s="26">
        <v>7</v>
      </c>
      <c r="B241" s="26" t="s">
        <v>46979</v>
      </c>
      <c r="C241" s="27">
        <f>_summarize!$P$10</f>
        <v>45108</v>
      </c>
      <c r="D241" s="26" t="s">
        <v>46980</v>
      </c>
      <c r="E241" s="26" t="str">
        <f>VLOOKUP(Start!$C$10,_lookups!$U$2:$W$3,3,0)</f>
        <v>mile</v>
      </c>
      <c r="F241" s="66">
        <f>IF(ISNUMBER(C241), SUMIFS(_summarize!F:F, _summarize!B:B, Output!D241, _summarize!E:E, Output!C241), "DO NOT COPY")</f>
        <v>0</v>
      </c>
      <c r="G241" s="66">
        <f>IF(ISNUMBER(C241),SUMIFS(_summarize!G:G,_summarize!$B:$B,Output!D241,_summarize!$E:$E,Output!C241),"DO NOT COPY")</f>
        <v>0</v>
      </c>
    </row>
    <row r="242" spans="1:7" x14ac:dyDescent="0.3">
      <c r="A242" s="26">
        <v>7</v>
      </c>
      <c r="B242" s="26" t="s">
        <v>46981</v>
      </c>
      <c r="C242" s="27">
        <f>_summarize!$P$10</f>
        <v>45108</v>
      </c>
      <c r="D242" s="26" t="s">
        <v>46982</v>
      </c>
      <c r="E242" s="26" t="str">
        <f>VLOOKUP(Start!$C$10,_lookups!$U$2:$W$3,3,0)</f>
        <v>mile</v>
      </c>
      <c r="F242" s="66">
        <f>IF(ISNUMBER(C242), SUMIFS(_summarize!F:F, _summarize!B:B, Output!D242, _summarize!E:E, Output!C242), "DO NOT COPY")</f>
        <v>0</v>
      </c>
      <c r="G242" s="66">
        <f>IF(ISNUMBER(C242),SUMIFS(_summarize!G:G,_summarize!$B:$B,Output!D242,_summarize!$E:$E,Output!C242),"DO NOT COPY")</f>
        <v>0</v>
      </c>
    </row>
    <row r="243" spans="1:7" x14ac:dyDescent="0.3">
      <c r="A243" s="26">
        <v>7</v>
      </c>
      <c r="B243" s="26" t="s">
        <v>46983</v>
      </c>
      <c r="C243" s="27">
        <f>_summarize!$P$10</f>
        <v>45108</v>
      </c>
      <c r="D243" s="26" t="s">
        <v>46984</v>
      </c>
      <c r="E243" s="26" t="str">
        <f>VLOOKUP(Start!$C$10,_lookups!$U$2:$W$3,3,0)</f>
        <v>mile</v>
      </c>
      <c r="F243" s="66">
        <f>IF(ISNUMBER(C243), SUMIFS(_summarize!F:F, _summarize!B:B, Output!D243, _summarize!E:E, Output!C243), "DO NOT COPY")</f>
        <v>0</v>
      </c>
      <c r="G243" s="66">
        <f>IF(ISNUMBER(C243),SUMIFS(_summarize!G:G,_summarize!$B:$B,Output!D243,_summarize!$E:$E,Output!C243),"DO NOT COPY")</f>
        <v>0</v>
      </c>
    </row>
    <row r="244" spans="1:7" x14ac:dyDescent="0.3">
      <c r="A244" s="26">
        <v>7</v>
      </c>
      <c r="B244" s="26" t="s">
        <v>46985</v>
      </c>
      <c r="C244" s="27">
        <f>_summarize!$P$10</f>
        <v>45108</v>
      </c>
      <c r="D244" s="26" t="s">
        <v>46986</v>
      </c>
      <c r="E244" s="26" t="str">
        <f>VLOOKUP(Start!$C$10,_lookups!$U$2:$W$3,3,0)</f>
        <v>mile</v>
      </c>
      <c r="F244" s="66">
        <f>IF(ISNUMBER(C244), SUMIFS(_summarize!F:F, _summarize!B:B, Output!D244, _summarize!E:E, Output!C244), "DO NOT COPY")</f>
        <v>0</v>
      </c>
      <c r="G244" s="66">
        <f>IF(ISNUMBER(C244),SUMIFS(_summarize!G:G,_summarize!$B:$B,Output!D244,_summarize!$E:$E,Output!C244),"DO NOT COPY")</f>
        <v>0</v>
      </c>
    </row>
    <row r="245" spans="1:7" x14ac:dyDescent="0.3">
      <c r="A245" s="26">
        <v>7</v>
      </c>
      <c r="B245" s="26" t="s">
        <v>46987</v>
      </c>
      <c r="C245" s="27">
        <f>_summarize!$P$10</f>
        <v>45108</v>
      </c>
      <c r="D245" s="26" t="s">
        <v>46988</v>
      </c>
      <c r="E245" s="26" t="str">
        <f>VLOOKUP(Start!$C$10,_lookups!$U$2:$W$3,3,0)</f>
        <v>mile</v>
      </c>
      <c r="F245" s="66">
        <f>IF(ISNUMBER(C245), SUMIFS(_summarize!F:F, _summarize!B:B, Output!D245, _summarize!E:E, Output!C245), "DO NOT COPY")</f>
        <v>0</v>
      </c>
      <c r="G245" s="66">
        <f>IF(ISNUMBER(C245),SUMIFS(_summarize!G:G,_summarize!$B:$B,Output!D245,_summarize!$E:$E,Output!C245),"DO NOT COPY")</f>
        <v>0</v>
      </c>
    </row>
    <row r="246" spans="1:7" x14ac:dyDescent="0.3">
      <c r="A246" s="26">
        <v>7</v>
      </c>
      <c r="B246" s="26" t="s">
        <v>46989</v>
      </c>
      <c r="C246" s="27">
        <f>_summarize!$P$10</f>
        <v>45108</v>
      </c>
      <c r="D246" s="26" t="s">
        <v>46990</v>
      </c>
      <c r="E246" s="26" t="str">
        <f>VLOOKUP(Start!$C$10,_lookups!$U$2:$W$3,3,0)</f>
        <v>mile</v>
      </c>
      <c r="F246" s="66">
        <f>IF(ISNUMBER(C246), SUMIFS(_summarize!F:F, _summarize!B:B, Output!D246, _summarize!E:E, Output!C246), "DO NOT COPY")</f>
        <v>0</v>
      </c>
      <c r="G246" s="66">
        <f>IF(ISNUMBER(C246),SUMIFS(_summarize!G:G,_summarize!$B:$B,Output!D246,_summarize!$E:$E,Output!C246),"DO NOT COPY")</f>
        <v>0</v>
      </c>
    </row>
    <row r="247" spans="1:7" x14ac:dyDescent="0.3">
      <c r="A247" s="26">
        <v>7</v>
      </c>
      <c r="B247" s="26" t="s">
        <v>46991</v>
      </c>
      <c r="C247" s="27">
        <f>_summarize!$P$10</f>
        <v>45108</v>
      </c>
      <c r="D247" s="26" t="s">
        <v>46992</v>
      </c>
      <c r="E247" s="26" t="str">
        <f>VLOOKUP(Start!$C$10,_lookups!$U$2:$W$3,3,0)</f>
        <v>mile</v>
      </c>
      <c r="F247" s="66">
        <f>IF(ISNUMBER(C247), SUMIFS(_summarize!F:F, _summarize!B:B, Output!D247, _summarize!E:E, Output!C247), "DO NOT COPY")</f>
        <v>0</v>
      </c>
      <c r="G247" s="66">
        <f>IF(ISNUMBER(C247),SUMIFS(_summarize!G:G,_summarize!$B:$B,Output!D247,_summarize!$E:$E,Output!C247),"DO NOT COPY")</f>
        <v>0</v>
      </c>
    </row>
    <row r="248" spans="1:7" x14ac:dyDescent="0.3">
      <c r="A248" s="26">
        <v>7</v>
      </c>
      <c r="B248" s="26" t="s">
        <v>46993</v>
      </c>
      <c r="C248" s="27">
        <f>_summarize!$P$10</f>
        <v>45108</v>
      </c>
      <c r="D248" s="26" t="s">
        <v>46994</v>
      </c>
      <c r="E248" s="26" t="str">
        <f>VLOOKUP(Start!$C$10,_lookups!$U$2:$W$3,3,0)</f>
        <v>mile</v>
      </c>
      <c r="F248" s="66">
        <f>IF(ISNUMBER(C248), SUMIFS(_summarize!F:F, _summarize!B:B, Output!D248, _summarize!E:E, Output!C248), "DO NOT COPY")</f>
        <v>0</v>
      </c>
      <c r="G248" s="66">
        <f>IF(ISNUMBER(C248),SUMIFS(_summarize!G:G,_summarize!$B:$B,Output!D248,_summarize!$E:$E,Output!C248),"DO NOT COPY")</f>
        <v>0</v>
      </c>
    </row>
    <row r="249" spans="1:7" x14ac:dyDescent="0.3">
      <c r="A249" s="26">
        <v>7</v>
      </c>
      <c r="B249" s="26" t="s">
        <v>46995</v>
      </c>
      <c r="C249" s="27">
        <f>_summarize!$P$10</f>
        <v>45108</v>
      </c>
      <c r="D249" s="26" t="s">
        <v>46996</v>
      </c>
      <c r="E249" s="26" t="str">
        <f>VLOOKUP(Start!$C$10,_lookups!$U$2:$W$3,3,0)</f>
        <v>mile</v>
      </c>
      <c r="F249" s="66">
        <f>IF(ISNUMBER(C249), SUMIFS(_summarize!F:F, _summarize!B:B, Output!D249, _summarize!E:E, Output!C249), "DO NOT COPY")</f>
        <v>0</v>
      </c>
      <c r="G249" s="66">
        <f>IF(ISNUMBER(C249),SUMIFS(_summarize!G:G,_summarize!$B:$B,Output!D249,_summarize!$E:$E,Output!C249),"DO NOT COPY")</f>
        <v>0</v>
      </c>
    </row>
    <row r="250" spans="1:7" x14ac:dyDescent="0.3">
      <c r="A250" s="26">
        <v>7</v>
      </c>
      <c r="B250" s="26" t="s">
        <v>46997</v>
      </c>
      <c r="C250" s="27">
        <f>_summarize!$P$10</f>
        <v>45108</v>
      </c>
      <c r="D250" s="26" t="s">
        <v>46998</v>
      </c>
      <c r="E250" s="26" t="str">
        <f>VLOOKUP(Start!$C$10,_lookups!$U$2:$W$3,3,0)</f>
        <v>mile</v>
      </c>
      <c r="F250" s="66">
        <f>IF(ISNUMBER(C250), SUMIFS(_summarize!F:F, _summarize!B:B, Output!D250, _summarize!E:E, Output!C250), "DO NOT COPY")</f>
        <v>0</v>
      </c>
      <c r="G250" s="66">
        <f>IF(ISNUMBER(C250),SUMIFS(_summarize!G:G,_summarize!$B:$B,Output!D250,_summarize!$E:$E,Output!C250),"DO NOT COPY")</f>
        <v>0</v>
      </c>
    </row>
    <row r="251" spans="1:7" x14ac:dyDescent="0.3">
      <c r="A251" s="26">
        <v>7</v>
      </c>
      <c r="B251" s="26" t="s">
        <v>46999</v>
      </c>
      <c r="C251" s="27">
        <f>_summarize!$P$10</f>
        <v>45108</v>
      </c>
      <c r="D251" s="26" t="s">
        <v>47000</v>
      </c>
      <c r="E251" s="26" t="s">
        <v>47001</v>
      </c>
      <c r="F251" s="66">
        <f>IF(ISNUMBER(C251), SUMIFS(_summarize!F:F, _summarize!B:B, Output!D251, _summarize!E:E, Output!C251), "DO NOT COPY")</f>
        <v>0</v>
      </c>
      <c r="G251" s="66">
        <f>IF(ISNUMBER(C251),SUMIFS(_summarize!G:G,_summarize!$B:$B,Output!D251,_summarize!$E:$E,Output!C251),"DO NOT COPY")</f>
        <v>0</v>
      </c>
    </row>
    <row r="252" spans="1:7" x14ac:dyDescent="0.3">
      <c r="A252" s="26">
        <v>7</v>
      </c>
      <c r="B252" s="26" t="s">
        <v>47002</v>
      </c>
      <c r="C252" s="27">
        <f>_summarize!$P$10</f>
        <v>45108</v>
      </c>
      <c r="D252" s="26" t="s">
        <v>47003</v>
      </c>
      <c r="E252" s="26" t="s">
        <v>47001</v>
      </c>
      <c r="F252" s="66">
        <f>IF(ISNUMBER(C252), SUMIFS(_summarize!F:F, _summarize!B:B, Output!D252, _summarize!E:E, Output!C252), "DO NOT COPY")</f>
        <v>0</v>
      </c>
      <c r="G252" s="66">
        <f>IF(ISNUMBER(C252),SUMIFS(_summarize!G:G,_summarize!$B:$B,Output!D252,_summarize!$E:$E,Output!C252),"DO NOT COPY")</f>
        <v>0</v>
      </c>
    </row>
    <row r="253" spans="1:7" x14ac:dyDescent="0.3">
      <c r="A253" s="26">
        <v>7</v>
      </c>
      <c r="B253" s="26" t="s">
        <v>47004</v>
      </c>
      <c r="C253" s="27">
        <f>_summarize!$P$10</f>
        <v>45108</v>
      </c>
      <c r="D253" s="26" t="s">
        <v>47005</v>
      </c>
      <c r="E253" s="26" t="s">
        <v>47001</v>
      </c>
      <c r="F253" s="66">
        <f>IF(ISNUMBER(C253), SUMIFS(_summarize!F:F, _summarize!B:B, Output!D253, _summarize!E:E, Output!C253), "DO NOT COPY")</f>
        <v>0</v>
      </c>
      <c r="G253" s="66">
        <f>IF(ISNUMBER(C253),SUMIFS(_summarize!G:G,_summarize!$B:$B,Output!D253,_summarize!$E:$E,Output!C253),"DO NOT COPY")</f>
        <v>0</v>
      </c>
    </row>
    <row r="254" spans="1:7" x14ac:dyDescent="0.3">
      <c r="A254" s="26">
        <v>7</v>
      </c>
      <c r="B254" s="26" t="s">
        <v>47006</v>
      </c>
      <c r="C254" s="27">
        <f>_summarize!$P$10</f>
        <v>45108</v>
      </c>
      <c r="D254" s="26" t="s">
        <v>47007</v>
      </c>
      <c r="E254" s="26" t="str">
        <f>VLOOKUP(Start!$C$10,_lookups!$U$2:$W$3,3,0)</f>
        <v>mile</v>
      </c>
      <c r="F254" s="66">
        <f>IF(ISNUMBER(C254), SUMIFS(_summarize!F:F, _summarize!B:B, Output!D254, _summarize!E:E, Output!C254), "DO NOT COPY")</f>
        <v>0</v>
      </c>
      <c r="G254" s="66">
        <f>IF(ISNUMBER(C254),SUMIFS(_summarize!G:G,_summarize!$B:$B,Output!D254,_summarize!$E:$E,Output!C254),"DO NOT COPY")</f>
        <v>0</v>
      </c>
    </row>
    <row r="255" spans="1:7" x14ac:dyDescent="0.3">
      <c r="A255" s="26">
        <v>7</v>
      </c>
      <c r="B255" s="26" t="s">
        <v>47008</v>
      </c>
      <c r="C255" s="27">
        <f>_summarize!$P$10</f>
        <v>45108</v>
      </c>
      <c r="D255" s="26" t="s">
        <v>47009</v>
      </c>
      <c r="E255" s="26" t="str">
        <f>VLOOKUP(Start!$C$10,_lookups!$U$2:$W$3,3,0)</f>
        <v>mile</v>
      </c>
      <c r="F255" s="66">
        <f>IF(ISNUMBER(C255), SUMIFS(_summarize!F:F, _summarize!B:B, Output!D255, _summarize!E:E, Output!C255), "DO NOT COPY")</f>
        <v>0</v>
      </c>
      <c r="G255" s="66">
        <f>IF(ISNUMBER(C255),SUMIFS(_summarize!G:G,_summarize!$B:$B,Output!D255,_summarize!$E:$E,Output!C255),"DO NOT COPY")</f>
        <v>0</v>
      </c>
    </row>
    <row r="256" spans="1:7" x14ac:dyDescent="0.3">
      <c r="A256" s="26">
        <v>7</v>
      </c>
      <c r="B256" s="26" t="s">
        <v>47010</v>
      </c>
      <c r="C256" s="27">
        <f>_summarize!$P$10</f>
        <v>45108</v>
      </c>
      <c r="D256" s="26" t="s">
        <v>47011</v>
      </c>
      <c r="E256" s="26" t="str">
        <f>VLOOKUP(Start!$C$10,_lookups!$U$2:$W$3,3,0)</f>
        <v>mile</v>
      </c>
      <c r="F256" s="66">
        <f>IF(ISNUMBER(C256), SUMIFS(_summarize!F:F, _summarize!B:B, Output!D256, _summarize!E:E, Output!C256), "DO NOT COPY")</f>
        <v>0</v>
      </c>
      <c r="G256" s="66">
        <f>IF(ISNUMBER(C256),SUMIFS(_summarize!G:G,_summarize!$B:$B,Output!D256,_summarize!$E:$E,Output!C256),"DO NOT COPY")</f>
        <v>0</v>
      </c>
    </row>
    <row r="257" spans="1:7" x14ac:dyDescent="0.3">
      <c r="A257" s="26">
        <v>7</v>
      </c>
      <c r="B257" s="26" t="s">
        <v>47013</v>
      </c>
      <c r="C257" s="27">
        <f>_summarize!$P$10</f>
        <v>45108</v>
      </c>
      <c r="D257" s="26" t="s">
        <v>47014</v>
      </c>
      <c r="E257" s="26" t="str">
        <f>VLOOKUP(Start!$C$10,_lookups!$U$2:$W$3,3,0)</f>
        <v>mile</v>
      </c>
      <c r="F257" s="66">
        <f>IF(ISNUMBER(C257), SUMIFS(_summarize!F:F, _summarize!B:B, Output!D257, _summarize!E:E, Output!C257), "DO NOT COPY")</f>
        <v>0</v>
      </c>
      <c r="G257" s="66">
        <f>IF(ISNUMBER(C257),SUMIFS(_summarize!G:G,_summarize!$B:$B,Output!D257,_summarize!$E:$E,Output!C257),"DO NOT COPY")</f>
        <v>0</v>
      </c>
    </row>
    <row r="258" spans="1:7" x14ac:dyDescent="0.3">
      <c r="A258" s="26">
        <v>7</v>
      </c>
      <c r="B258" s="26" t="s">
        <v>47015</v>
      </c>
      <c r="C258" s="27">
        <f>_summarize!$P$10</f>
        <v>45108</v>
      </c>
      <c r="D258" s="26" t="s">
        <v>47016</v>
      </c>
      <c r="E258" s="26" t="str">
        <f>VLOOKUP(Start!$C$10,_lookups!$U$2:$W$3,3,0)</f>
        <v>mile</v>
      </c>
      <c r="F258" s="66">
        <f>IF(ISNUMBER(C258), SUMIFS(_summarize!F:F, _summarize!B:B, Output!D258, _summarize!E:E, Output!C258), "DO NOT COPY")</f>
        <v>0</v>
      </c>
      <c r="G258" s="66">
        <f>IF(ISNUMBER(C258),SUMIFS(_summarize!G:G,_summarize!$B:$B,Output!D258,_summarize!$E:$E,Output!C258),"DO NOT COPY")</f>
        <v>0</v>
      </c>
    </row>
    <row r="259" spans="1:7" x14ac:dyDescent="0.3">
      <c r="A259" s="26">
        <v>7</v>
      </c>
      <c r="B259" s="26" t="s">
        <v>47042</v>
      </c>
      <c r="C259" s="27">
        <f>_summarize!$P$10</f>
        <v>45108</v>
      </c>
      <c r="D259" s="26" t="s">
        <v>47043</v>
      </c>
      <c r="E259" s="26" t="s">
        <v>47012</v>
      </c>
      <c r="F259" s="66"/>
      <c r="G259" s="66"/>
    </row>
    <row r="260" spans="1:7" x14ac:dyDescent="0.3">
      <c r="A260" s="26">
        <v>7</v>
      </c>
      <c r="B260" s="26" t="s">
        <v>47044</v>
      </c>
      <c r="C260" s="27">
        <f>_summarize!$P$10</f>
        <v>45108</v>
      </c>
      <c r="D260" s="26" t="s">
        <v>47045</v>
      </c>
      <c r="E260" s="26" t="s">
        <v>47012</v>
      </c>
      <c r="F260" s="66"/>
      <c r="G260" s="66"/>
    </row>
    <row r="261" spans="1:7" x14ac:dyDescent="0.3">
      <c r="A261" s="26">
        <v>7</v>
      </c>
      <c r="B261" s="26" t="s">
        <v>47046</v>
      </c>
      <c r="C261" s="27">
        <f>_summarize!$P$10</f>
        <v>45108</v>
      </c>
      <c r="D261" s="26" t="s">
        <v>47047</v>
      </c>
      <c r="E261" s="26" t="s">
        <v>47012</v>
      </c>
      <c r="F261" s="66"/>
      <c r="G261" s="66"/>
    </row>
    <row r="262" spans="1:7" x14ac:dyDescent="0.3">
      <c r="A262" s="26">
        <v>7</v>
      </c>
      <c r="B262" s="26" t="s">
        <v>47048</v>
      </c>
      <c r="C262" s="27">
        <f>_summarize!$P$10</f>
        <v>45108</v>
      </c>
      <c r="D262" s="26" t="s">
        <v>47049</v>
      </c>
      <c r="E262" s="26" t="s">
        <v>47012</v>
      </c>
      <c r="F262" s="66"/>
      <c r="G262" s="66"/>
    </row>
    <row r="263" spans="1:7" x14ac:dyDescent="0.3">
      <c r="A263" s="26">
        <v>7</v>
      </c>
      <c r="B263" s="26" t="s">
        <v>47050</v>
      </c>
      <c r="C263" s="27">
        <f>_summarize!$P$10</f>
        <v>45108</v>
      </c>
      <c r="D263" s="26" t="s">
        <v>47051</v>
      </c>
      <c r="E263" s="26" t="s">
        <v>47012</v>
      </c>
      <c r="F263" s="66"/>
      <c r="G263" s="66"/>
    </row>
    <row r="264" spans="1:7" x14ac:dyDescent="0.3">
      <c r="A264" s="26">
        <v>7</v>
      </c>
      <c r="B264" s="26" t="s">
        <v>47052</v>
      </c>
      <c r="C264" s="27">
        <f>_summarize!$P$10</f>
        <v>45108</v>
      </c>
      <c r="D264" s="26" t="s">
        <v>47053</v>
      </c>
      <c r="E264" s="26" t="s">
        <v>47012</v>
      </c>
      <c r="F264" s="66"/>
      <c r="G264" s="66"/>
    </row>
    <row r="265" spans="1:7" x14ac:dyDescent="0.3">
      <c r="A265" s="26">
        <v>7</v>
      </c>
      <c r="B265" s="26" t="s">
        <v>47054</v>
      </c>
      <c r="C265" s="27">
        <f>_summarize!$P$10</f>
        <v>45108</v>
      </c>
      <c r="D265" s="26" t="s">
        <v>47055</v>
      </c>
      <c r="E265" s="26" t="s">
        <v>47012</v>
      </c>
      <c r="F265" s="66"/>
      <c r="G265" s="66"/>
    </row>
    <row r="266" spans="1:7" x14ac:dyDescent="0.3">
      <c r="A266" s="26">
        <v>7</v>
      </c>
      <c r="B266" s="26" t="s">
        <v>47056</v>
      </c>
      <c r="C266" s="27">
        <f>_summarize!$P$10</f>
        <v>45108</v>
      </c>
      <c r="D266" s="26" t="s">
        <v>47057</v>
      </c>
      <c r="E266" s="26" t="s">
        <v>47012</v>
      </c>
      <c r="F266" s="66"/>
      <c r="G266" s="66"/>
    </row>
    <row r="267" spans="1:7" x14ac:dyDescent="0.3">
      <c r="A267" s="26">
        <v>7</v>
      </c>
      <c r="B267" s="26" t="s">
        <v>47058</v>
      </c>
      <c r="C267" s="27">
        <f>_summarize!$P$10</f>
        <v>45108</v>
      </c>
      <c r="D267" s="26" t="s">
        <v>47059</v>
      </c>
      <c r="E267" s="26" t="s">
        <v>47060</v>
      </c>
      <c r="F267" s="66"/>
      <c r="G267" s="66"/>
    </row>
    <row r="268" spans="1:7" x14ac:dyDescent="0.3">
      <c r="A268" s="26">
        <v>7</v>
      </c>
      <c r="B268" s="26" t="s">
        <v>47061</v>
      </c>
      <c r="C268" s="27">
        <f>_summarize!$P$10</f>
        <v>45108</v>
      </c>
      <c r="D268" s="26" t="s">
        <v>47059</v>
      </c>
      <c r="E268" s="26" t="s">
        <v>47062</v>
      </c>
      <c r="F268" s="66"/>
      <c r="G268" s="66"/>
    </row>
    <row r="269" spans="1:7" x14ac:dyDescent="0.3">
      <c r="F269" s="66"/>
      <c r="G269" s="66"/>
    </row>
    <row r="270" spans="1:7" x14ac:dyDescent="0.3">
      <c r="A270" s="26">
        <v>8</v>
      </c>
      <c r="B270" s="26" t="s">
        <v>46960</v>
      </c>
      <c r="C270" s="27">
        <f>_summarize!$P$11</f>
        <v>45139</v>
      </c>
      <c r="D270" s="26" t="s">
        <v>46961</v>
      </c>
      <c r="E270" s="26" t="str">
        <f>VLOOKUP(Start!$C$10,_lookups!$U$2:$W$3,3,0)</f>
        <v>mile</v>
      </c>
      <c r="F270" s="66">
        <f>IF(ISNUMBER(C270), SUMIFS(_summarize!F:F, _summarize!B:B, Output!D270, _summarize!E:E, Output!C270), "DO NOT COPY")</f>
        <v>0</v>
      </c>
      <c r="G270" s="66">
        <f>IF(ISNUMBER(C270),SUMIFS(_summarize!G:G,_summarize!$B:$B,Output!D270,_summarize!$E:$E,Output!C270),"DO NOT COPY")</f>
        <v>0</v>
      </c>
    </row>
    <row r="271" spans="1:7" x14ac:dyDescent="0.3">
      <c r="A271" s="26">
        <v>8</v>
      </c>
      <c r="B271" s="26" t="s">
        <v>46963</v>
      </c>
      <c r="C271" s="27">
        <f>_summarize!$P$11</f>
        <v>45139</v>
      </c>
      <c r="D271" s="26" t="s">
        <v>46964</v>
      </c>
      <c r="E271" s="26" t="str">
        <f>VLOOKUP(Start!$C$10,_lookups!$U$2:$W$3,3,0)</f>
        <v>mile</v>
      </c>
      <c r="F271" s="66">
        <f>IF(ISNUMBER(C271), SUMIFS(_summarize!F:F, _summarize!B:B, Output!D271, _summarize!E:E, Output!C271), "DO NOT COPY")</f>
        <v>0</v>
      </c>
      <c r="G271" s="66">
        <f>IF(ISNUMBER(C271),SUMIFS(_summarize!G:G,_summarize!$B:$B,Output!D271,_summarize!$E:$E,Output!C271),"DO NOT COPY")</f>
        <v>0</v>
      </c>
    </row>
    <row r="272" spans="1:7" x14ac:dyDescent="0.3">
      <c r="A272" s="26">
        <v>8</v>
      </c>
      <c r="B272" s="26" t="s">
        <v>46965</v>
      </c>
      <c r="C272" s="27">
        <f>_summarize!$P$11</f>
        <v>45139</v>
      </c>
      <c r="D272" s="26" t="s">
        <v>46966</v>
      </c>
      <c r="E272" s="26" t="str">
        <f>VLOOKUP(Start!$C$10,_lookups!$U$2:$W$3,3,0)</f>
        <v>mile</v>
      </c>
      <c r="F272" s="66">
        <f>IF(ISNUMBER(C272), SUMIFS(_summarize!F:F, _summarize!B:B, Output!D272, _summarize!E:E, Output!C272), "DO NOT COPY")</f>
        <v>0</v>
      </c>
      <c r="G272" s="66">
        <f>IF(ISNUMBER(C272),SUMIFS(_summarize!G:G,_summarize!$B:$B,Output!D272,_summarize!$E:$E,Output!C272),"DO NOT COPY")</f>
        <v>0</v>
      </c>
    </row>
    <row r="273" spans="1:7" x14ac:dyDescent="0.3">
      <c r="A273" s="26">
        <v>8</v>
      </c>
      <c r="B273" s="26" t="s">
        <v>46967</v>
      </c>
      <c r="C273" s="27">
        <f>_summarize!$P$11</f>
        <v>45139</v>
      </c>
      <c r="D273" s="26" t="s">
        <v>46968</v>
      </c>
      <c r="E273" s="26" t="str">
        <f>VLOOKUP(Start!$C$10,_lookups!$U$2:$W$3,3,0)</f>
        <v>mile</v>
      </c>
      <c r="F273" s="66">
        <f>IF(ISNUMBER(C273), SUMIFS(_summarize!F:F, _summarize!B:B, Output!D273, _summarize!E:E, Output!C273), "DO NOT COPY")</f>
        <v>0</v>
      </c>
      <c r="G273" s="66">
        <f>IF(ISNUMBER(C273),SUMIFS(_summarize!G:G,_summarize!$B:$B,Output!D273,_summarize!$E:$E,Output!C273),"DO NOT COPY")</f>
        <v>0</v>
      </c>
    </row>
    <row r="274" spans="1:7" x14ac:dyDescent="0.3">
      <c r="A274" s="26">
        <v>8</v>
      </c>
      <c r="B274" s="26" t="s">
        <v>46969</v>
      </c>
      <c r="C274" s="27">
        <f>_summarize!$P$11</f>
        <v>45139</v>
      </c>
      <c r="D274" s="26" t="s">
        <v>46970</v>
      </c>
      <c r="E274" s="26" t="str">
        <f>VLOOKUP(Start!$C$10,_lookups!$U$2:$W$3,3,0)</f>
        <v>mile</v>
      </c>
      <c r="F274" s="66">
        <f>IF(ISNUMBER(C274), SUMIFS(_summarize!F:F, _summarize!B:B, Output!D274, _summarize!E:E, Output!C274), "DO NOT COPY")</f>
        <v>0</v>
      </c>
      <c r="G274" s="66">
        <f>IF(ISNUMBER(C274),SUMIFS(_summarize!G:G,_summarize!$B:$B,Output!D274,_summarize!$E:$E,Output!C274),"DO NOT COPY")</f>
        <v>0</v>
      </c>
    </row>
    <row r="275" spans="1:7" x14ac:dyDescent="0.3">
      <c r="A275" s="26">
        <v>8</v>
      </c>
      <c r="B275" s="26" t="s">
        <v>46971</v>
      </c>
      <c r="C275" s="27">
        <f>_summarize!$P$11</f>
        <v>45139</v>
      </c>
      <c r="D275" s="26" t="s">
        <v>46972</v>
      </c>
      <c r="E275" s="26" t="str">
        <f>VLOOKUP(Start!$C$10,_lookups!$U$2:$W$3,3,0)</f>
        <v>mile</v>
      </c>
      <c r="F275" s="66">
        <f>IF(ISNUMBER(C275), SUMIFS(_summarize!F:F, _summarize!B:B, Output!D275, _summarize!E:E, Output!C275), "DO NOT COPY")</f>
        <v>0</v>
      </c>
      <c r="G275" s="66">
        <f>IF(ISNUMBER(C275),SUMIFS(_summarize!G:G,_summarize!$B:$B,Output!D275,_summarize!$E:$E,Output!C275),"DO NOT COPY")</f>
        <v>0</v>
      </c>
    </row>
    <row r="276" spans="1:7" x14ac:dyDescent="0.3">
      <c r="A276" s="26">
        <v>8</v>
      </c>
      <c r="B276" s="26" t="s">
        <v>46973</v>
      </c>
      <c r="C276" s="27">
        <f>_summarize!$P$11</f>
        <v>45139</v>
      </c>
      <c r="D276" s="26" t="s">
        <v>46974</v>
      </c>
      <c r="E276" s="26" t="str">
        <f>VLOOKUP(Start!$C$10,_lookups!$U$2:$W$3,3,0)</f>
        <v>mile</v>
      </c>
      <c r="F276" s="66">
        <f>IF(ISNUMBER(C276), SUMIFS(_summarize!F:F, _summarize!B:B, Output!D276, _summarize!E:E, Output!C276), "DO NOT COPY")</f>
        <v>0</v>
      </c>
      <c r="G276" s="66">
        <f>IF(ISNUMBER(C276),SUMIFS(_summarize!G:G,_summarize!$B:$B,Output!D276,_summarize!$E:$E,Output!C276),"DO NOT COPY")</f>
        <v>0</v>
      </c>
    </row>
    <row r="277" spans="1:7" x14ac:dyDescent="0.3">
      <c r="A277" s="26">
        <v>8</v>
      </c>
      <c r="B277" s="26" t="s">
        <v>46975</v>
      </c>
      <c r="C277" s="27">
        <f>_summarize!$P$11</f>
        <v>45139</v>
      </c>
      <c r="D277" s="26" t="s">
        <v>46976</v>
      </c>
      <c r="E277" s="26" t="str">
        <f>VLOOKUP(Start!$C$10,_lookups!$U$2:$W$3,3,0)</f>
        <v>mile</v>
      </c>
      <c r="F277" s="66">
        <f>IF(ISNUMBER(C277), SUMIFS(_summarize!F:F, _summarize!B:B, Output!D277, _summarize!E:E, Output!C277), "DO NOT COPY")</f>
        <v>0</v>
      </c>
      <c r="G277" s="66">
        <f>IF(ISNUMBER(C277),SUMIFS(_summarize!G:G,_summarize!$B:$B,Output!D277,_summarize!$E:$E,Output!C277),"DO NOT COPY")</f>
        <v>0</v>
      </c>
    </row>
    <row r="278" spans="1:7" x14ac:dyDescent="0.3">
      <c r="A278" s="26">
        <v>8</v>
      </c>
      <c r="B278" s="26" t="s">
        <v>46977</v>
      </c>
      <c r="C278" s="27">
        <f>_summarize!$P$11</f>
        <v>45139</v>
      </c>
      <c r="D278" s="26" t="s">
        <v>46978</v>
      </c>
      <c r="E278" s="26" t="str">
        <f>VLOOKUP(Start!$C$10,_lookups!$U$2:$W$3,3,0)</f>
        <v>mile</v>
      </c>
      <c r="F278" s="66">
        <f>IF(ISNUMBER(C278), SUMIFS(_summarize!F:F, _summarize!B:B, Output!D278, _summarize!E:E, Output!C278), "DO NOT COPY")</f>
        <v>0</v>
      </c>
      <c r="G278" s="66">
        <f>IF(ISNUMBER(C278),SUMIFS(_summarize!G:G,_summarize!$B:$B,Output!D278,_summarize!$E:$E,Output!C278),"DO NOT COPY")</f>
        <v>0</v>
      </c>
    </row>
    <row r="279" spans="1:7" x14ac:dyDescent="0.3">
      <c r="A279" s="26">
        <v>8</v>
      </c>
      <c r="B279" s="26" t="s">
        <v>46979</v>
      </c>
      <c r="C279" s="27">
        <f>_summarize!$P$11</f>
        <v>45139</v>
      </c>
      <c r="D279" s="26" t="s">
        <v>46980</v>
      </c>
      <c r="E279" s="26" t="str">
        <f>VLOOKUP(Start!$C$10,_lookups!$U$2:$W$3,3,0)</f>
        <v>mile</v>
      </c>
      <c r="F279" s="66">
        <f>IF(ISNUMBER(C279), SUMIFS(_summarize!F:F, _summarize!B:B, Output!D279, _summarize!E:E, Output!C279), "DO NOT COPY")</f>
        <v>0</v>
      </c>
      <c r="G279" s="66">
        <f>IF(ISNUMBER(C279),SUMIFS(_summarize!G:G,_summarize!$B:$B,Output!D279,_summarize!$E:$E,Output!C279),"DO NOT COPY")</f>
        <v>0</v>
      </c>
    </row>
    <row r="280" spans="1:7" x14ac:dyDescent="0.3">
      <c r="A280" s="26">
        <v>8</v>
      </c>
      <c r="B280" s="26" t="s">
        <v>46981</v>
      </c>
      <c r="C280" s="27">
        <f>_summarize!$P$11</f>
        <v>45139</v>
      </c>
      <c r="D280" s="26" t="s">
        <v>46982</v>
      </c>
      <c r="E280" s="26" t="str">
        <f>VLOOKUP(Start!$C$10,_lookups!$U$2:$W$3,3,0)</f>
        <v>mile</v>
      </c>
      <c r="F280" s="66">
        <f>IF(ISNUMBER(C280), SUMIFS(_summarize!F:F, _summarize!B:B, Output!D280, _summarize!E:E, Output!C280), "DO NOT COPY")</f>
        <v>0</v>
      </c>
      <c r="G280" s="66">
        <f>IF(ISNUMBER(C280),SUMIFS(_summarize!G:G,_summarize!$B:$B,Output!D280,_summarize!$E:$E,Output!C280),"DO NOT COPY")</f>
        <v>0</v>
      </c>
    </row>
    <row r="281" spans="1:7" x14ac:dyDescent="0.3">
      <c r="A281" s="26">
        <v>8</v>
      </c>
      <c r="B281" s="26" t="s">
        <v>46983</v>
      </c>
      <c r="C281" s="27">
        <f>_summarize!$P$11</f>
        <v>45139</v>
      </c>
      <c r="D281" s="26" t="s">
        <v>46984</v>
      </c>
      <c r="E281" s="26" t="str">
        <f>VLOOKUP(Start!$C$10,_lookups!$U$2:$W$3,3,0)</f>
        <v>mile</v>
      </c>
      <c r="F281" s="66">
        <f>IF(ISNUMBER(C281), SUMIFS(_summarize!F:F, _summarize!B:B, Output!D281, _summarize!E:E, Output!C281), "DO NOT COPY")</f>
        <v>0</v>
      </c>
      <c r="G281" s="66">
        <f>IF(ISNUMBER(C281),SUMIFS(_summarize!G:G,_summarize!$B:$B,Output!D281,_summarize!$E:$E,Output!C281),"DO NOT COPY")</f>
        <v>0</v>
      </c>
    </row>
    <row r="282" spans="1:7" x14ac:dyDescent="0.3">
      <c r="A282" s="26">
        <v>8</v>
      </c>
      <c r="B282" s="26" t="s">
        <v>46985</v>
      </c>
      <c r="C282" s="27">
        <f>_summarize!$P$11</f>
        <v>45139</v>
      </c>
      <c r="D282" s="26" t="s">
        <v>46986</v>
      </c>
      <c r="E282" s="26" t="str">
        <f>VLOOKUP(Start!$C$10,_lookups!$U$2:$W$3,3,0)</f>
        <v>mile</v>
      </c>
      <c r="F282" s="66">
        <f>IF(ISNUMBER(C282), SUMIFS(_summarize!F:F, _summarize!B:B, Output!D282, _summarize!E:E, Output!C282), "DO NOT COPY")</f>
        <v>0</v>
      </c>
      <c r="G282" s="66">
        <f>IF(ISNUMBER(C282),SUMIFS(_summarize!G:G,_summarize!$B:$B,Output!D282,_summarize!$E:$E,Output!C282),"DO NOT COPY")</f>
        <v>0</v>
      </c>
    </row>
    <row r="283" spans="1:7" x14ac:dyDescent="0.3">
      <c r="A283" s="26">
        <v>8</v>
      </c>
      <c r="B283" s="26" t="s">
        <v>46987</v>
      </c>
      <c r="C283" s="27">
        <f>_summarize!$P$11</f>
        <v>45139</v>
      </c>
      <c r="D283" s="26" t="s">
        <v>46988</v>
      </c>
      <c r="E283" s="26" t="str">
        <f>VLOOKUP(Start!$C$10,_lookups!$U$2:$W$3,3,0)</f>
        <v>mile</v>
      </c>
      <c r="F283" s="66">
        <f>IF(ISNUMBER(C283), SUMIFS(_summarize!F:F, _summarize!B:B, Output!D283, _summarize!E:E, Output!C283), "DO NOT COPY")</f>
        <v>0</v>
      </c>
      <c r="G283" s="66">
        <f>IF(ISNUMBER(C283),SUMIFS(_summarize!G:G,_summarize!$B:$B,Output!D283,_summarize!$E:$E,Output!C283),"DO NOT COPY")</f>
        <v>0</v>
      </c>
    </row>
    <row r="284" spans="1:7" x14ac:dyDescent="0.3">
      <c r="A284" s="26">
        <v>8</v>
      </c>
      <c r="B284" s="26" t="s">
        <v>46989</v>
      </c>
      <c r="C284" s="27">
        <f>_summarize!$P$11</f>
        <v>45139</v>
      </c>
      <c r="D284" s="26" t="s">
        <v>46990</v>
      </c>
      <c r="E284" s="26" t="str">
        <f>VLOOKUP(Start!$C$10,_lookups!$U$2:$W$3,3,0)</f>
        <v>mile</v>
      </c>
      <c r="F284" s="66">
        <f>IF(ISNUMBER(C284), SUMIFS(_summarize!F:F, _summarize!B:B, Output!D284, _summarize!E:E, Output!C284), "DO NOT COPY")</f>
        <v>0</v>
      </c>
      <c r="G284" s="66">
        <f>IF(ISNUMBER(C284),SUMIFS(_summarize!G:G,_summarize!$B:$B,Output!D284,_summarize!$E:$E,Output!C284),"DO NOT COPY")</f>
        <v>0</v>
      </c>
    </row>
    <row r="285" spans="1:7" x14ac:dyDescent="0.3">
      <c r="A285" s="26">
        <v>8</v>
      </c>
      <c r="B285" s="26" t="s">
        <v>46991</v>
      </c>
      <c r="C285" s="27">
        <f>_summarize!$P$11</f>
        <v>45139</v>
      </c>
      <c r="D285" s="26" t="s">
        <v>46992</v>
      </c>
      <c r="E285" s="26" t="str">
        <f>VLOOKUP(Start!$C$10,_lookups!$U$2:$W$3,3,0)</f>
        <v>mile</v>
      </c>
      <c r="F285" s="66">
        <f>IF(ISNUMBER(C285), SUMIFS(_summarize!F:F, _summarize!B:B, Output!D285, _summarize!E:E, Output!C285), "DO NOT COPY")</f>
        <v>0</v>
      </c>
      <c r="G285" s="66">
        <f>IF(ISNUMBER(C285),SUMIFS(_summarize!G:G,_summarize!$B:$B,Output!D285,_summarize!$E:$E,Output!C285),"DO NOT COPY")</f>
        <v>0</v>
      </c>
    </row>
    <row r="286" spans="1:7" x14ac:dyDescent="0.3">
      <c r="A286" s="26">
        <v>8</v>
      </c>
      <c r="B286" s="26" t="s">
        <v>46993</v>
      </c>
      <c r="C286" s="27">
        <f>_summarize!$P$11</f>
        <v>45139</v>
      </c>
      <c r="D286" s="26" t="s">
        <v>46994</v>
      </c>
      <c r="E286" s="26" t="str">
        <f>VLOOKUP(Start!$C$10,_lookups!$U$2:$W$3,3,0)</f>
        <v>mile</v>
      </c>
      <c r="F286" s="66">
        <f>IF(ISNUMBER(C286), SUMIFS(_summarize!F:F, _summarize!B:B, Output!D286, _summarize!E:E, Output!C286), "DO NOT COPY")</f>
        <v>0</v>
      </c>
      <c r="G286" s="66">
        <f>IF(ISNUMBER(C286),SUMIFS(_summarize!G:G,_summarize!$B:$B,Output!D286,_summarize!$E:$E,Output!C286),"DO NOT COPY")</f>
        <v>0</v>
      </c>
    </row>
    <row r="287" spans="1:7" x14ac:dyDescent="0.3">
      <c r="A287" s="26">
        <v>8</v>
      </c>
      <c r="B287" s="26" t="s">
        <v>46995</v>
      </c>
      <c r="C287" s="27">
        <f>_summarize!$P$11</f>
        <v>45139</v>
      </c>
      <c r="D287" s="26" t="s">
        <v>46996</v>
      </c>
      <c r="E287" s="26" t="str">
        <f>VLOOKUP(Start!$C$10,_lookups!$U$2:$W$3,3,0)</f>
        <v>mile</v>
      </c>
      <c r="F287" s="66">
        <f>IF(ISNUMBER(C287), SUMIFS(_summarize!F:F, _summarize!B:B, Output!D287, _summarize!E:E, Output!C287), "DO NOT COPY")</f>
        <v>0</v>
      </c>
      <c r="G287" s="66">
        <f>IF(ISNUMBER(C287),SUMIFS(_summarize!G:G,_summarize!$B:$B,Output!D287,_summarize!$E:$E,Output!C287),"DO NOT COPY")</f>
        <v>0</v>
      </c>
    </row>
    <row r="288" spans="1:7" x14ac:dyDescent="0.3">
      <c r="A288" s="26">
        <v>8</v>
      </c>
      <c r="B288" s="26" t="s">
        <v>46997</v>
      </c>
      <c r="C288" s="27">
        <f>_summarize!$P$11</f>
        <v>45139</v>
      </c>
      <c r="D288" s="26" t="s">
        <v>46998</v>
      </c>
      <c r="E288" s="26" t="str">
        <f>VLOOKUP(Start!$C$10,_lookups!$U$2:$W$3,3,0)</f>
        <v>mile</v>
      </c>
      <c r="F288" s="66">
        <f>IF(ISNUMBER(C288), SUMIFS(_summarize!F:F, _summarize!B:B, Output!D288, _summarize!E:E, Output!C288), "DO NOT COPY")</f>
        <v>0</v>
      </c>
      <c r="G288" s="66">
        <f>IF(ISNUMBER(C288),SUMIFS(_summarize!G:G,_summarize!$B:$B,Output!D288,_summarize!$E:$E,Output!C288),"DO NOT COPY")</f>
        <v>0</v>
      </c>
    </row>
    <row r="289" spans="1:7" x14ac:dyDescent="0.3">
      <c r="A289" s="26">
        <v>8</v>
      </c>
      <c r="B289" s="26" t="s">
        <v>46999</v>
      </c>
      <c r="C289" s="27">
        <f>_summarize!$P$11</f>
        <v>45139</v>
      </c>
      <c r="D289" s="26" t="s">
        <v>47000</v>
      </c>
      <c r="E289" s="26" t="s">
        <v>47001</v>
      </c>
      <c r="F289" s="66">
        <f>IF(ISNUMBER(C289), SUMIFS(_summarize!F:F, _summarize!B:B, Output!D289, _summarize!E:E, Output!C289), "DO NOT COPY")</f>
        <v>0</v>
      </c>
      <c r="G289" s="66">
        <f>IF(ISNUMBER(C289),SUMIFS(_summarize!G:G,_summarize!$B:$B,Output!D289,_summarize!$E:$E,Output!C289),"DO NOT COPY")</f>
        <v>0</v>
      </c>
    </row>
    <row r="290" spans="1:7" x14ac:dyDescent="0.3">
      <c r="A290" s="26">
        <v>8</v>
      </c>
      <c r="B290" s="26" t="s">
        <v>47002</v>
      </c>
      <c r="C290" s="27">
        <f>_summarize!$P$11</f>
        <v>45139</v>
      </c>
      <c r="D290" s="26" t="s">
        <v>47003</v>
      </c>
      <c r="E290" s="26" t="s">
        <v>47001</v>
      </c>
      <c r="F290" s="66">
        <f>IF(ISNUMBER(C290), SUMIFS(_summarize!F:F, _summarize!B:B, Output!D290, _summarize!E:E, Output!C290), "DO NOT COPY")</f>
        <v>0</v>
      </c>
      <c r="G290" s="66">
        <f>IF(ISNUMBER(C290),SUMIFS(_summarize!G:G,_summarize!$B:$B,Output!D290,_summarize!$E:$E,Output!C290),"DO NOT COPY")</f>
        <v>0</v>
      </c>
    </row>
    <row r="291" spans="1:7" x14ac:dyDescent="0.3">
      <c r="A291" s="26">
        <v>8</v>
      </c>
      <c r="B291" s="26" t="s">
        <v>47004</v>
      </c>
      <c r="C291" s="27">
        <f>_summarize!$P$11</f>
        <v>45139</v>
      </c>
      <c r="D291" s="26" t="s">
        <v>47005</v>
      </c>
      <c r="E291" s="26" t="s">
        <v>47001</v>
      </c>
      <c r="F291" s="66">
        <f>IF(ISNUMBER(C291), SUMIFS(_summarize!F:F, _summarize!B:B, Output!D291, _summarize!E:E, Output!C291), "DO NOT COPY")</f>
        <v>0</v>
      </c>
      <c r="G291" s="66">
        <f>IF(ISNUMBER(C291),SUMIFS(_summarize!G:G,_summarize!$B:$B,Output!D291,_summarize!$E:$E,Output!C291),"DO NOT COPY")</f>
        <v>0</v>
      </c>
    </row>
    <row r="292" spans="1:7" x14ac:dyDescent="0.3">
      <c r="A292" s="26">
        <v>8</v>
      </c>
      <c r="B292" s="26" t="s">
        <v>47006</v>
      </c>
      <c r="C292" s="27">
        <f>_summarize!$P$11</f>
        <v>45139</v>
      </c>
      <c r="D292" s="26" t="s">
        <v>47007</v>
      </c>
      <c r="E292" s="26" t="str">
        <f>VLOOKUP(Start!$C$10,_lookups!$U$2:$W$3,3,0)</f>
        <v>mile</v>
      </c>
      <c r="F292" s="66">
        <f>IF(ISNUMBER(C292), SUMIFS(_summarize!F:F, _summarize!B:B, Output!D292, _summarize!E:E, Output!C292), "DO NOT COPY")</f>
        <v>0</v>
      </c>
      <c r="G292" s="66">
        <f>IF(ISNUMBER(C292),SUMIFS(_summarize!G:G,_summarize!$B:$B,Output!D292,_summarize!$E:$E,Output!C292),"DO NOT COPY")</f>
        <v>0</v>
      </c>
    </row>
    <row r="293" spans="1:7" x14ac:dyDescent="0.3">
      <c r="A293" s="26">
        <v>8</v>
      </c>
      <c r="B293" s="26" t="s">
        <v>47008</v>
      </c>
      <c r="C293" s="27">
        <f>_summarize!$P$11</f>
        <v>45139</v>
      </c>
      <c r="D293" s="26" t="s">
        <v>47009</v>
      </c>
      <c r="E293" s="26" t="str">
        <f>VLOOKUP(Start!$C$10,_lookups!$U$2:$W$3,3,0)</f>
        <v>mile</v>
      </c>
      <c r="F293" s="66">
        <f>IF(ISNUMBER(C293), SUMIFS(_summarize!F:F, _summarize!B:B, Output!D293, _summarize!E:E, Output!C293), "DO NOT COPY")</f>
        <v>0</v>
      </c>
      <c r="G293" s="66">
        <f>IF(ISNUMBER(C293),SUMIFS(_summarize!G:G,_summarize!$B:$B,Output!D293,_summarize!$E:$E,Output!C293),"DO NOT COPY")</f>
        <v>0</v>
      </c>
    </row>
    <row r="294" spans="1:7" x14ac:dyDescent="0.3">
      <c r="A294" s="26">
        <v>8</v>
      </c>
      <c r="B294" s="26" t="s">
        <v>47010</v>
      </c>
      <c r="C294" s="27">
        <f>_summarize!$P$11</f>
        <v>45139</v>
      </c>
      <c r="D294" s="26" t="s">
        <v>47011</v>
      </c>
      <c r="E294" s="26" t="str">
        <f>VLOOKUP(Start!$C$10,_lookups!$U$2:$W$3,3,0)</f>
        <v>mile</v>
      </c>
      <c r="F294" s="66">
        <f>IF(ISNUMBER(C294), SUMIFS(_summarize!F:F, _summarize!B:B, Output!D294, _summarize!E:E, Output!C294), "DO NOT COPY")</f>
        <v>0</v>
      </c>
      <c r="G294" s="66">
        <f>IF(ISNUMBER(C294),SUMIFS(_summarize!G:G,_summarize!$B:$B,Output!D294,_summarize!$E:$E,Output!C294),"DO NOT COPY")</f>
        <v>0</v>
      </c>
    </row>
    <row r="295" spans="1:7" x14ac:dyDescent="0.3">
      <c r="A295" s="26">
        <v>8</v>
      </c>
      <c r="B295" s="26" t="s">
        <v>47013</v>
      </c>
      <c r="C295" s="27">
        <f>_summarize!$P$11</f>
        <v>45139</v>
      </c>
      <c r="D295" s="26" t="s">
        <v>47014</v>
      </c>
      <c r="E295" s="26" t="str">
        <f>VLOOKUP(Start!$C$10,_lookups!$U$2:$W$3,3,0)</f>
        <v>mile</v>
      </c>
      <c r="F295" s="66">
        <f>IF(ISNUMBER(C295), SUMIFS(_summarize!F:F, _summarize!B:B, Output!D295, _summarize!E:E, Output!C295), "DO NOT COPY")</f>
        <v>0</v>
      </c>
      <c r="G295" s="66">
        <f>IF(ISNUMBER(C295),SUMIFS(_summarize!G:G,_summarize!$B:$B,Output!D295,_summarize!$E:$E,Output!C295),"DO NOT COPY")</f>
        <v>0</v>
      </c>
    </row>
    <row r="296" spans="1:7" x14ac:dyDescent="0.3">
      <c r="A296" s="26">
        <v>8</v>
      </c>
      <c r="B296" s="26" t="s">
        <v>47015</v>
      </c>
      <c r="C296" s="27">
        <f>_summarize!$P$11</f>
        <v>45139</v>
      </c>
      <c r="D296" s="26" t="s">
        <v>47016</v>
      </c>
      <c r="E296" s="26" t="str">
        <f>VLOOKUP(Start!$C$10,_lookups!$U$2:$W$3,3,0)</f>
        <v>mile</v>
      </c>
      <c r="F296" s="66">
        <f>IF(ISNUMBER(C296), SUMIFS(_summarize!F:F, _summarize!B:B, Output!D296, _summarize!E:E, Output!C296), "DO NOT COPY")</f>
        <v>0</v>
      </c>
      <c r="G296" s="66">
        <f>IF(ISNUMBER(C296),SUMIFS(_summarize!G:G,_summarize!$B:$B,Output!D296,_summarize!$E:$E,Output!C296),"DO NOT COPY")</f>
        <v>0</v>
      </c>
    </row>
    <row r="297" spans="1:7" x14ac:dyDescent="0.3">
      <c r="A297" s="26">
        <v>8</v>
      </c>
      <c r="B297" s="26" t="s">
        <v>47042</v>
      </c>
      <c r="C297" s="27">
        <f>_summarize!$P$11</f>
        <v>45139</v>
      </c>
      <c r="D297" s="26" t="s">
        <v>47043</v>
      </c>
      <c r="E297" s="26" t="s">
        <v>47012</v>
      </c>
      <c r="F297" s="66"/>
      <c r="G297" s="66"/>
    </row>
    <row r="298" spans="1:7" x14ac:dyDescent="0.3">
      <c r="A298" s="26">
        <v>8</v>
      </c>
      <c r="B298" s="26" t="s">
        <v>47044</v>
      </c>
      <c r="C298" s="27">
        <f>_summarize!$P$11</f>
        <v>45139</v>
      </c>
      <c r="D298" s="26" t="s">
        <v>47045</v>
      </c>
      <c r="E298" s="26" t="s">
        <v>47012</v>
      </c>
      <c r="F298" s="66"/>
      <c r="G298" s="66"/>
    </row>
    <row r="299" spans="1:7" x14ac:dyDescent="0.3">
      <c r="A299" s="26">
        <v>8</v>
      </c>
      <c r="B299" s="26" t="s">
        <v>47046</v>
      </c>
      <c r="C299" s="27">
        <f>_summarize!$P$11</f>
        <v>45139</v>
      </c>
      <c r="D299" s="26" t="s">
        <v>47047</v>
      </c>
      <c r="E299" s="26" t="s">
        <v>47012</v>
      </c>
      <c r="F299" s="66"/>
      <c r="G299" s="66"/>
    </row>
    <row r="300" spans="1:7" x14ac:dyDescent="0.3">
      <c r="A300" s="26">
        <v>8</v>
      </c>
      <c r="B300" s="26" t="s">
        <v>47048</v>
      </c>
      <c r="C300" s="27">
        <f>_summarize!$P$11</f>
        <v>45139</v>
      </c>
      <c r="D300" s="26" t="s">
        <v>47049</v>
      </c>
      <c r="E300" s="26" t="s">
        <v>47012</v>
      </c>
      <c r="F300" s="66"/>
      <c r="G300" s="66"/>
    </row>
    <row r="301" spans="1:7" x14ac:dyDescent="0.3">
      <c r="A301" s="26">
        <v>8</v>
      </c>
      <c r="B301" s="26" t="s">
        <v>47050</v>
      </c>
      <c r="C301" s="27">
        <f>_summarize!$P$11</f>
        <v>45139</v>
      </c>
      <c r="D301" s="26" t="s">
        <v>47051</v>
      </c>
      <c r="E301" s="26" t="s">
        <v>47012</v>
      </c>
      <c r="F301" s="66"/>
      <c r="G301" s="66"/>
    </row>
    <row r="302" spans="1:7" x14ac:dyDescent="0.3">
      <c r="A302" s="26">
        <v>8</v>
      </c>
      <c r="B302" s="26" t="s">
        <v>47052</v>
      </c>
      <c r="C302" s="27">
        <f>_summarize!$P$11</f>
        <v>45139</v>
      </c>
      <c r="D302" s="26" t="s">
        <v>47053</v>
      </c>
      <c r="E302" s="26" t="s">
        <v>47012</v>
      </c>
      <c r="F302" s="66"/>
      <c r="G302" s="66"/>
    </row>
    <row r="303" spans="1:7" x14ac:dyDescent="0.3">
      <c r="A303" s="26">
        <v>8</v>
      </c>
      <c r="B303" s="26" t="s">
        <v>47054</v>
      </c>
      <c r="C303" s="27">
        <f>_summarize!$P$11</f>
        <v>45139</v>
      </c>
      <c r="D303" s="26" t="s">
        <v>47055</v>
      </c>
      <c r="E303" s="26" t="s">
        <v>47012</v>
      </c>
      <c r="F303" s="66"/>
      <c r="G303" s="66"/>
    </row>
    <row r="304" spans="1:7" x14ac:dyDescent="0.3">
      <c r="A304" s="26">
        <v>8</v>
      </c>
      <c r="B304" s="26" t="s">
        <v>47056</v>
      </c>
      <c r="C304" s="27">
        <f>_summarize!$P$11</f>
        <v>45139</v>
      </c>
      <c r="D304" s="26" t="s">
        <v>47057</v>
      </c>
      <c r="E304" s="26" t="s">
        <v>47012</v>
      </c>
      <c r="F304" s="66"/>
      <c r="G304" s="66"/>
    </row>
    <row r="305" spans="1:7" x14ac:dyDescent="0.3">
      <c r="A305" s="26">
        <v>8</v>
      </c>
      <c r="B305" s="26" t="s">
        <v>47058</v>
      </c>
      <c r="C305" s="27">
        <f>_summarize!$P$11</f>
        <v>45139</v>
      </c>
      <c r="D305" s="26" t="s">
        <v>47059</v>
      </c>
      <c r="E305" s="26" t="s">
        <v>47060</v>
      </c>
      <c r="F305" s="66"/>
      <c r="G305" s="66"/>
    </row>
    <row r="306" spans="1:7" x14ac:dyDescent="0.3">
      <c r="A306" s="26">
        <v>8</v>
      </c>
      <c r="B306" s="26" t="s">
        <v>47061</v>
      </c>
      <c r="C306" s="27">
        <f>_summarize!$P$11</f>
        <v>45139</v>
      </c>
      <c r="D306" s="26" t="s">
        <v>47059</v>
      </c>
      <c r="E306" s="26" t="s">
        <v>47062</v>
      </c>
      <c r="F306" s="66"/>
      <c r="G306" s="66"/>
    </row>
    <row r="307" spans="1:7" x14ac:dyDescent="0.3">
      <c r="F307" s="66"/>
      <c r="G307" s="66"/>
    </row>
    <row r="308" spans="1:7" x14ac:dyDescent="0.3">
      <c r="A308" s="26">
        <v>9</v>
      </c>
      <c r="B308" s="26" t="s">
        <v>46960</v>
      </c>
      <c r="C308" s="27">
        <f>_summarize!$P$12</f>
        <v>45170</v>
      </c>
      <c r="D308" s="26" t="s">
        <v>46961</v>
      </c>
      <c r="E308" s="26" t="str">
        <f>VLOOKUP(Start!$C$10,_lookups!$U$2:$W$3,3,0)</f>
        <v>mile</v>
      </c>
      <c r="F308" s="66">
        <f>IF(ISNUMBER(C308), SUMIFS(_summarize!F:F, _summarize!B:B, Output!D308, _summarize!E:E, Output!C308), "DO NOT COPY")</f>
        <v>0</v>
      </c>
      <c r="G308" s="66">
        <f>IF(ISNUMBER(C308),SUMIFS(_summarize!G:G,_summarize!$B:$B,Output!D308,_summarize!$E:$E,Output!C308),"DO NOT COPY")</f>
        <v>0</v>
      </c>
    </row>
    <row r="309" spans="1:7" x14ac:dyDescent="0.3">
      <c r="A309" s="26">
        <v>9</v>
      </c>
      <c r="B309" s="26" t="s">
        <v>46963</v>
      </c>
      <c r="C309" s="27">
        <f>_summarize!$P$12</f>
        <v>45170</v>
      </c>
      <c r="D309" s="26" t="s">
        <v>46964</v>
      </c>
      <c r="E309" s="26" t="str">
        <f>VLOOKUP(Start!$C$10,_lookups!$U$2:$W$3,3,0)</f>
        <v>mile</v>
      </c>
      <c r="F309" s="66">
        <f>IF(ISNUMBER(C309), SUMIFS(_summarize!F:F, _summarize!B:B, Output!D309, _summarize!E:E, Output!C309), "DO NOT COPY")</f>
        <v>0</v>
      </c>
      <c r="G309" s="66">
        <f>IF(ISNUMBER(C309),SUMIFS(_summarize!G:G,_summarize!$B:$B,Output!D309,_summarize!$E:$E,Output!C309),"DO NOT COPY")</f>
        <v>0</v>
      </c>
    </row>
    <row r="310" spans="1:7" x14ac:dyDescent="0.3">
      <c r="A310" s="26">
        <v>9</v>
      </c>
      <c r="B310" s="26" t="s">
        <v>46965</v>
      </c>
      <c r="C310" s="27">
        <f>_summarize!$P$12</f>
        <v>45170</v>
      </c>
      <c r="D310" s="26" t="s">
        <v>46966</v>
      </c>
      <c r="E310" s="26" t="str">
        <f>VLOOKUP(Start!$C$10,_lookups!$U$2:$W$3,3,0)</f>
        <v>mile</v>
      </c>
      <c r="F310" s="66">
        <f>IF(ISNUMBER(C310), SUMIFS(_summarize!F:F, _summarize!B:B, Output!D310, _summarize!E:E, Output!C310), "DO NOT COPY")</f>
        <v>0</v>
      </c>
      <c r="G310" s="66">
        <f>IF(ISNUMBER(C310),SUMIFS(_summarize!G:G,_summarize!$B:$B,Output!D310,_summarize!$E:$E,Output!C310),"DO NOT COPY")</f>
        <v>0</v>
      </c>
    </row>
    <row r="311" spans="1:7" x14ac:dyDescent="0.3">
      <c r="A311" s="26">
        <v>9</v>
      </c>
      <c r="B311" s="26" t="s">
        <v>46967</v>
      </c>
      <c r="C311" s="27">
        <f>_summarize!$P$12</f>
        <v>45170</v>
      </c>
      <c r="D311" s="26" t="s">
        <v>46968</v>
      </c>
      <c r="E311" s="26" t="str">
        <f>VLOOKUP(Start!$C$10,_lookups!$U$2:$W$3,3,0)</f>
        <v>mile</v>
      </c>
      <c r="F311" s="66">
        <f>IF(ISNUMBER(C311), SUMIFS(_summarize!F:F, _summarize!B:B, Output!D311, _summarize!E:E, Output!C311), "DO NOT COPY")</f>
        <v>0</v>
      </c>
      <c r="G311" s="66">
        <f>IF(ISNUMBER(C311),SUMIFS(_summarize!G:G,_summarize!$B:$B,Output!D311,_summarize!$E:$E,Output!C311),"DO NOT COPY")</f>
        <v>0</v>
      </c>
    </row>
    <row r="312" spans="1:7" x14ac:dyDescent="0.3">
      <c r="A312" s="26">
        <v>9</v>
      </c>
      <c r="B312" s="26" t="s">
        <v>46969</v>
      </c>
      <c r="C312" s="27">
        <f>_summarize!$P$12</f>
        <v>45170</v>
      </c>
      <c r="D312" s="26" t="s">
        <v>46970</v>
      </c>
      <c r="E312" s="26" t="str">
        <f>VLOOKUP(Start!$C$10,_lookups!$U$2:$W$3,3,0)</f>
        <v>mile</v>
      </c>
      <c r="F312" s="66">
        <f>IF(ISNUMBER(C312), SUMIFS(_summarize!F:F, _summarize!B:B, Output!D312, _summarize!E:E, Output!C312), "DO NOT COPY")</f>
        <v>0</v>
      </c>
      <c r="G312" s="66">
        <f>IF(ISNUMBER(C312),SUMIFS(_summarize!G:G,_summarize!$B:$B,Output!D312,_summarize!$E:$E,Output!C312),"DO NOT COPY")</f>
        <v>0</v>
      </c>
    </row>
    <row r="313" spans="1:7" x14ac:dyDescent="0.3">
      <c r="A313" s="26">
        <v>9</v>
      </c>
      <c r="B313" s="26" t="s">
        <v>46971</v>
      </c>
      <c r="C313" s="27">
        <f>_summarize!$P$12</f>
        <v>45170</v>
      </c>
      <c r="D313" s="26" t="s">
        <v>46972</v>
      </c>
      <c r="E313" s="26" t="str">
        <f>VLOOKUP(Start!$C$10,_lookups!$U$2:$W$3,3,0)</f>
        <v>mile</v>
      </c>
      <c r="F313" s="66">
        <f>IF(ISNUMBER(C313), SUMIFS(_summarize!F:F, _summarize!B:B, Output!D313, _summarize!E:E, Output!C313), "DO NOT COPY")</f>
        <v>0</v>
      </c>
      <c r="G313" s="66">
        <f>IF(ISNUMBER(C313),SUMIFS(_summarize!G:G,_summarize!$B:$B,Output!D313,_summarize!$E:$E,Output!C313),"DO NOT COPY")</f>
        <v>0</v>
      </c>
    </row>
    <row r="314" spans="1:7" x14ac:dyDescent="0.3">
      <c r="A314" s="26">
        <v>9</v>
      </c>
      <c r="B314" s="26" t="s">
        <v>46973</v>
      </c>
      <c r="C314" s="27">
        <f>_summarize!$P$12</f>
        <v>45170</v>
      </c>
      <c r="D314" s="26" t="s">
        <v>46974</v>
      </c>
      <c r="E314" s="26" t="str">
        <f>VLOOKUP(Start!$C$10,_lookups!$U$2:$W$3,3,0)</f>
        <v>mile</v>
      </c>
      <c r="F314" s="66">
        <f>IF(ISNUMBER(C314), SUMIFS(_summarize!F:F, _summarize!B:B, Output!D314, _summarize!E:E, Output!C314), "DO NOT COPY")</f>
        <v>0</v>
      </c>
      <c r="G314" s="66">
        <f>IF(ISNUMBER(C314),SUMIFS(_summarize!G:G,_summarize!$B:$B,Output!D314,_summarize!$E:$E,Output!C314),"DO NOT COPY")</f>
        <v>0</v>
      </c>
    </row>
    <row r="315" spans="1:7" x14ac:dyDescent="0.3">
      <c r="A315" s="26">
        <v>9</v>
      </c>
      <c r="B315" s="26" t="s">
        <v>46975</v>
      </c>
      <c r="C315" s="27">
        <f>_summarize!$P$12</f>
        <v>45170</v>
      </c>
      <c r="D315" s="26" t="s">
        <v>46976</v>
      </c>
      <c r="E315" s="26" t="str">
        <f>VLOOKUP(Start!$C$10,_lookups!$U$2:$W$3,3,0)</f>
        <v>mile</v>
      </c>
      <c r="F315" s="66">
        <f>IF(ISNUMBER(C315), SUMIFS(_summarize!F:F, _summarize!B:B, Output!D315, _summarize!E:E, Output!C315), "DO NOT COPY")</f>
        <v>0</v>
      </c>
      <c r="G315" s="66">
        <f>IF(ISNUMBER(C315),SUMIFS(_summarize!G:G,_summarize!$B:$B,Output!D315,_summarize!$E:$E,Output!C315),"DO NOT COPY")</f>
        <v>0</v>
      </c>
    </row>
    <row r="316" spans="1:7" x14ac:dyDescent="0.3">
      <c r="A316" s="26">
        <v>9</v>
      </c>
      <c r="B316" s="26" t="s">
        <v>46977</v>
      </c>
      <c r="C316" s="27">
        <f>_summarize!$P$12</f>
        <v>45170</v>
      </c>
      <c r="D316" s="26" t="s">
        <v>46978</v>
      </c>
      <c r="E316" s="26" t="str">
        <f>VLOOKUP(Start!$C$10,_lookups!$U$2:$W$3,3,0)</f>
        <v>mile</v>
      </c>
      <c r="F316" s="66">
        <f>IF(ISNUMBER(C316), SUMIFS(_summarize!F:F, _summarize!B:B, Output!D316, _summarize!E:E, Output!C316), "DO NOT COPY")</f>
        <v>0</v>
      </c>
      <c r="G316" s="66">
        <f>IF(ISNUMBER(C316),SUMIFS(_summarize!G:G,_summarize!$B:$B,Output!D316,_summarize!$E:$E,Output!C316),"DO NOT COPY")</f>
        <v>0</v>
      </c>
    </row>
    <row r="317" spans="1:7" x14ac:dyDescent="0.3">
      <c r="A317" s="26">
        <v>9</v>
      </c>
      <c r="B317" s="26" t="s">
        <v>46979</v>
      </c>
      <c r="C317" s="27">
        <f>_summarize!$P$12</f>
        <v>45170</v>
      </c>
      <c r="D317" s="26" t="s">
        <v>46980</v>
      </c>
      <c r="E317" s="26" t="str">
        <f>VLOOKUP(Start!$C$10,_lookups!$U$2:$W$3,3,0)</f>
        <v>mile</v>
      </c>
      <c r="F317" s="66">
        <f>IF(ISNUMBER(C317), SUMIFS(_summarize!F:F, _summarize!B:B, Output!D317, _summarize!E:E, Output!C317), "DO NOT COPY")</f>
        <v>0</v>
      </c>
      <c r="G317" s="66">
        <f>IF(ISNUMBER(C317),SUMIFS(_summarize!G:G,_summarize!$B:$B,Output!D317,_summarize!$E:$E,Output!C317),"DO NOT COPY")</f>
        <v>0</v>
      </c>
    </row>
    <row r="318" spans="1:7" x14ac:dyDescent="0.3">
      <c r="A318" s="26">
        <v>9</v>
      </c>
      <c r="B318" s="26" t="s">
        <v>46981</v>
      </c>
      <c r="C318" s="27">
        <f>_summarize!$P$12</f>
        <v>45170</v>
      </c>
      <c r="D318" s="26" t="s">
        <v>46982</v>
      </c>
      <c r="E318" s="26" t="str">
        <f>VLOOKUP(Start!$C$10,_lookups!$U$2:$W$3,3,0)</f>
        <v>mile</v>
      </c>
      <c r="F318" s="66">
        <f>IF(ISNUMBER(C318), SUMIFS(_summarize!F:F, _summarize!B:B, Output!D318, _summarize!E:E, Output!C318), "DO NOT COPY")</f>
        <v>0</v>
      </c>
      <c r="G318" s="66">
        <f>IF(ISNUMBER(C318),SUMIFS(_summarize!G:G,_summarize!$B:$B,Output!D318,_summarize!$E:$E,Output!C318),"DO NOT COPY")</f>
        <v>0</v>
      </c>
    </row>
    <row r="319" spans="1:7" x14ac:dyDescent="0.3">
      <c r="A319" s="26">
        <v>9</v>
      </c>
      <c r="B319" s="26" t="s">
        <v>46983</v>
      </c>
      <c r="C319" s="27">
        <f>_summarize!$P$12</f>
        <v>45170</v>
      </c>
      <c r="D319" s="26" t="s">
        <v>46984</v>
      </c>
      <c r="E319" s="26" t="str">
        <f>VLOOKUP(Start!$C$10,_lookups!$U$2:$W$3,3,0)</f>
        <v>mile</v>
      </c>
      <c r="F319" s="66">
        <f>IF(ISNUMBER(C319), SUMIFS(_summarize!F:F, _summarize!B:B, Output!D319, _summarize!E:E, Output!C319), "DO NOT COPY")</f>
        <v>0</v>
      </c>
      <c r="G319" s="66">
        <f>IF(ISNUMBER(C319),SUMIFS(_summarize!G:G,_summarize!$B:$B,Output!D319,_summarize!$E:$E,Output!C319),"DO NOT COPY")</f>
        <v>0</v>
      </c>
    </row>
    <row r="320" spans="1:7" x14ac:dyDescent="0.3">
      <c r="A320" s="26">
        <v>9</v>
      </c>
      <c r="B320" s="26" t="s">
        <v>46985</v>
      </c>
      <c r="C320" s="27">
        <f>_summarize!$P$12</f>
        <v>45170</v>
      </c>
      <c r="D320" s="26" t="s">
        <v>46986</v>
      </c>
      <c r="E320" s="26" t="str">
        <f>VLOOKUP(Start!$C$10,_lookups!$U$2:$W$3,3,0)</f>
        <v>mile</v>
      </c>
      <c r="F320" s="66">
        <f>IF(ISNUMBER(C320), SUMIFS(_summarize!F:F, _summarize!B:B, Output!D320, _summarize!E:E, Output!C320), "DO NOT COPY")</f>
        <v>0</v>
      </c>
      <c r="G320" s="66">
        <f>IF(ISNUMBER(C320),SUMIFS(_summarize!G:G,_summarize!$B:$B,Output!D320,_summarize!$E:$E,Output!C320),"DO NOT COPY")</f>
        <v>0</v>
      </c>
    </row>
    <row r="321" spans="1:7" x14ac:dyDescent="0.3">
      <c r="A321" s="26">
        <v>9</v>
      </c>
      <c r="B321" s="26" t="s">
        <v>46987</v>
      </c>
      <c r="C321" s="27">
        <f>_summarize!$P$12</f>
        <v>45170</v>
      </c>
      <c r="D321" s="26" t="s">
        <v>46988</v>
      </c>
      <c r="E321" s="26" t="str">
        <f>VLOOKUP(Start!$C$10,_lookups!$U$2:$W$3,3,0)</f>
        <v>mile</v>
      </c>
      <c r="F321" s="66">
        <f>IF(ISNUMBER(C321), SUMIFS(_summarize!F:F, _summarize!B:B, Output!D321, _summarize!E:E, Output!C321), "DO NOT COPY")</f>
        <v>0</v>
      </c>
      <c r="G321" s="66">
        <f>IF(ISNUMBER(C321),SUMIFS(_summarize!G:G,_summarize!$B:$B,Output!D321,_summarize!$E:$E,Output!C321),"DO NOT COPY")</f>
        <v>0</v>
      </c>
    </row>
    <row r="322" spans="1:7" x14ac:dyDescent="0.3">
      <c r="A322" s="26">
        <v>9</v>
      </c>
      <c r="B322" s="26" t="s">
        <v>46989</v>
      </c>
      <c r="C322" s="27">
        <f>_summarize!$P$12</f>
        <v>45170</v>
      </c>
      <c r="D322" s="26" t="s">
        <v>46990</v>
      </c>
      <c r="E322" s="26" t="str">
        <f>VLOOKUP(Start!$C$10,_lookups!$U$2:$W$3,3,0)</f>
        <v>mile</v>
      </c>
      <c r="F322" s="66">
        <f>IF(ISNUMBER(C322), SUMIFS(_summarize!F:F, _summarize!B:B, Output!D322, _summarize!E:E, Output!C322), "DO NOT COPY")</f>
        <v>0</v>
      </c>
      <c r="G322" s="66">
        <f>IF(ISNUMBER(C322),SUMIFS(_summarize!G:G,_summarize!$B:$B,Output!D322,_summarize!$E:$E,Output!C322),"DO NOT COPY")</f>
        <v>0</v>
      </c>
    </row>
    <row r="323" spans="1:7" x14ac:dyDescent="0.3">
      <c r="A323" s="26">
        <v>9</v>
      </c>
      <c r="B323" s="26" t="s">
        <v>46991</v>
      </c>
      <c r="C323" s="27">
        <f>_summarize!$P$12</f>
        <v>45170</v>
      </c>
      <c r="D323" s="26" t="s">
        <v>46992</v>
      </c>
      <c r="E323" s="26" t="str">
        <f>VLOOKUP(Start!$C$10,_lookups!$U$2:$W$3,3,0)</f>
        <v>mile</v>
      </c>
      <c r="F323" s="66">
        <f>IF(ISNUMBER(C323), SUMIFS(_summarize!F:F, _summarize!B:B, Output!D323, _summarize!E:E, Output!C323), "DO NOT COPY")</f>
        <v>0</v>
      </c>
      <c r="G323" s="66">
        <f>IF(ISNUMBER(C323),SUMIFS(_summarize!G:G,_summarize!$B:$B,Output!D323,_summarize!$E:$E,Output!C323),"DO NOT COPY")</f>
        <v>0</v>
      </c>
    </row>
    <row r="324" spans="1:7" x14ac:dyDescent="0.3">
      <c r="A324" s="26">
        <v>9</v>
      </c>
      <c r="B324" s="26" t="s">
        <v>46993</v>
      </c>
      <c r="C324" s="27">
        <f>_summarize!$P$12</f>
        <v>45170</v>
      </c>
      <c r="D324" s="26" t="s">
        <v>46994</v>
      </c>
      <c r="E324" s="26" t="str">
        <f>VLOOKUP(Start!$C$10,_lookups!$U$2:$W$3,3,0)</f>
        <v>mile</v>
      </c>
      <c r="F324" s="66">
        <f>IF(ISNUMBER(C324), SUMIFS(_summarize!F:F, _summarize!B:B, Output!D324, _summarize!E:E, Output!C324), "DO NOT COPY")</f>
        <v>0</v>
      </c>
      <c r="G324" s="66">
        <f>IF(ISNUMBER(C324),SUMIFS(_summarize!G:G,_summarize!$B:$B,Output!D324,_summarize!$E:$E,Output!C324),"DO NOT COPY")</f>
        <v>0</v>
      </c>
    </row>
    <row r="325" spans="1:7" x14ac:dyDescent="0.3">
      <c r="A325" s="26">
        <v>9</v>
      </c>
      <c r="B325" s="26" t="s">
        <v>46995</v>
      </c>
      <c r="C325" s="27">
        <f>_summarize!$P$12</f>
        <v>45170</v>
      </c>
      <c r="D325" s="26" t="s">
        <v>46996</v>
      </c>
      <c r="E325" s="26" t="str">
        <f>VLOOKUP(Start!$C$10,_lookups!$U$2:$W$3,3,0)</f>
        <v>mile</v>
      </c>
      <c r="F325" s="66">
        <f>IF(ISNUMBER(C325), SUMIFS(_summarize!F:F, _summarize!B:B, Output!D325, _summarize!E:E, Output!C325), "DO NOT COPY")</f>
        <v>0</v>
      </c>
      <c r="G325" s="66">
        <f>IF(ISNUMBER(C325),SUMIFS(_summarize!G:G,_summarize!$B:$B,Output!D325,_summarize!$E:$E,Output!C325),"DO NOT COPY")</f>
        <v>0</v>
      </c>
    </row>
    <row r="326" spans="1:7" x14ac:dyDescent="0.3">
      <c r="A326" s="26">
        <v>9</v>
      </c>
      <c r="B326" s="26" t="s">
        <v>46997</v>
      </c>
      <c r="C326" s="27">
        <f>_summarize!$P$12</f>
        <v>45170</v>
      </c>
      <c r="D326" s="26" t="s">
        <v>46998</v>
      </c>
      <c r="E326" s="26" t="str">
        <f>VLOOKUP(Start!$C$10,_lookups!$U$2:$W$3,3,0)</f>
        <v>mile</v>
      </c>
      <c r="F326" s="66">
        <f>IF(ISNUMBER(C326), SUMIFS(_summarize!F:F, _summarize!B:B, Output!D326, _summarize!E:E, Output!C326), "DO NOT COPY")</f>
        <v>0</v>
      </c>
      <c r="G326" s="66">
        <f>IF(ISNUMBER(C326),SUMIFS(_summarize!G:G,_summarize!$B:$B,Output!D326,_summarize!$E:$E,Output!C326),"DO NOT COPY")</f>
        <v>0</v>
      </c>
    </row>
    <row r="327" spans="1:7" x14ac:dyDescent="0.3">
      <c r="A327" s="26">
        <v>9</v>
      </c>
      <c r="B327" s="26" t="s">
        <v>46999</v>
      </c>
      <c r="C327" s="27">
        <f>_summarize!$P$12</f>
        <v>45170</v>
      </c>
      <c r="D327" s="26" t="s">
        <v>47000</v>
      </c>
      <c r="E327" s="26" t="s">
        <v>47001</v>
      </c>
      <c r="F327" s="66">
        <f>IF(ISNUMBER(C327), SUMIFS(_summarize!F:F, _summarize!B:B, Output!D327, _summarize!E:E, Output!C327), "DO NOT COPY")</f>
        <v>0</v>
      </c>
      <c r="G327" s="66">
        <f>IF(ISNUMBER(C327),SUMIFS(_summarize!G:G,_summarize!$B:$B,Output!D327,_summarize!$E:$E,Output!C327),"DO NOT COPY")</f>
        <v>0</v>
      </c>
    </row>
    <row r="328" spans="1:7" x14ac:dyDescent="0.3">
      <c r="A328" s="26">
        <v>9</v>
      </c>
      <c r="B328" s="26" t="s">
        <v>47002</v>
      </c>
      <c r="C328" s="27">
        <f>_summarize!$P$12</f>
        <v>45170</v>
      </c>
      <c r="D328" s="26" t="s">
        <v>47003</v>
      </c>
      <c r="E328" s="26" t="s">
        <v>47001</v>
      </c>
      <c r="F328" s="66">
        <f>IF(ISNUMBER(C328), SUMIFS(_summarize!F:F, _summarize!B:B, Output!D328, _summarize!E:E, Output!C328), "DO NOT COPY")</f>
        <v>0</v>
      </c>
      <c r="G328" s="66">
        <f>IF(ISNUMBER(C328),SUMIFS(_summarize!G:G,_summarize!$B:$B,Output!D328,_summarize!$E:$E,Output!C328),"DO NOT COPY")</f>
        <v>0</v>
      </c>
    </row>
    <row r="329" spans="1:7" x14ac:dyDescent="0.3">
      <c r="A329" s="26">
        <v>9</v>
      </c>
      <c r="B329" s="26" t="s">
        <v>47004</v>
      </c>
      <c r="C329" s="27">
        <f>_summarize!$P$12</f>
        <v>45170</v>
      </c>
      <c r="D329" s="26" t="s">
        <v>47005</v>
      </c>
      <c r="E329" s="26" t="s">
        <v>47001</v>
      </c>
      <c r="F329" s="66">
        <f>IF(ISNUMBER(C329), SUMIFS(_summarize!F:F, _summarize!B:B, Output!D329, _summarize!E:E, Output!C329), "DO NOT COPY")</f>
        <v>0</v>
      </c>
      <c r="G329" s="66">
        <f>IF(ISNUMBER(C329),SUMIFS(_summarize!G:G,_summarize!$B:$B,Output!D329,_summarize!$E:$E,Output!C329),"DO NOT COPY")</f>
        <v>0</v>
      </c>
    </row>
    <row r="330" spans="1:7" x14ac:dyDescent="0.3">
      <c r="A330" s="26">
        <v>9</v>
      </c>
      <c r="B330" s="26" t="s">
        <v>47006</v>
      </c>
      <c r="C330" s="27">
        <f>_summarize!$P$12</f>
        <v>45170</v>
      </c>
      <c r="D330" s="26" t="s">
        <v>47007</v>
      </c>
      <c r="E330" s="26" t="str">
        <f>VLOOKUP(Start!$C$10,_lookups!$U$2:$W$3,3,0)</f>
        <v>mile</v>
      </c>
      <c r="F330" s="66">
        <f>IF(ISNUMBER(C330), SUMIFS(_summarize!F:F, _summarize!B:B, Output!D330, _summarize!E:E, Output!C330), "DO NOT COPY")</f>
        <v>0</v>
      </c>
      <c r="G330" s="66">
        <f>IF(ISNUMBER(C330),SUMIFS(_summarize!G:G,_summarize!$B:$B,Output!D330,_summarize!$E:$E,Output!C330),"DO NOT COPY")</f>
        <v>0</v>
      </c>
    </row>
    <row r="331" spans="1:7" x14ac:dyDescent="0.3">
      <c r="A331" s="26">
        <v>9</v>
      </c>
      <c r="B331" s="26" t="s">
        <v>47008</v>
      </c>
      <c r="C331" s="27">
        <f>_summarize!$P$12</f>
        <v>45170</v>
      </c>
      <c r="D331" s="26" t="s">
        <v>47009</v>
      </c>
      <c r="E331" s="26" t="str">
        <f>VLOOKUP(Start!$C$10,_lookups!$U$2:$W$3,3,0)</f>
        <v>mile</v>
      </c>
      <c r="F331" s="66">
        <f>IF(ISNUMBER(C331), SUMIFS(_summarize!F:F, _summarize!B:B, Output!D331, _summarize!E:E, Output!C331), "DO NOT COPY")</f>
        <v>0</v>
      </c>
      <c r="G331" s="66">
        <f>IF(ISNUMBER(C331),SUMIFS(_summarize!G:G,_summarize!$B:$B,Output!D331,_summarize!$E:$E,Output!C331),"DO NOT COPY")</f>
        <v>0</v>
      </c>
    </row>
    <row r="332" spans="1:7" x14ac:dyDescent="0.3">
      <c r="A332" s="26">
        <v>9</v>
      </c>
      <c r="B332" s="26" t="s">
        <v>47010</v>
      </c>
      <c r="C332" s="27">
        <f>_summarize!$P$12</f>
        <v>45170</v>
      </c>
      <c r="D332" s="26" t="s">
        <v>47011</v>
      </c>
      <c r="E332" s="26" t="str">
        <f>VLOOKUP(Start!$C$10,_lookups!$U$2:$W$3,3,0)</f>
        <v>mile</v>
      </c>
      <c r="F332" s="66">
        <f>IF(ISNUMBER(C332), SUMIFS(_summarize!F:F, _summarize!B:B, Output!D332, _summarize!E:E, Output!C332), "DO NOT COPY")</f>
        <v>0</v>
      </c>
      <c r="G332" s="66">
        <f>IF(ISNUMBER(C332),SUMIFS(_summarize!G:G,_summarize!$B:$B,Output!D332,_summarize!$E:$E,Output!C332),"DO NOT COPY")</f>
        <v>0</v>
      </c>
    </row>
    <row r="333" spans="1:7" x14ac:dyDescent="0.3">
      <c r="A333" s="26">
        <v>9</v>
      </c>
      <c r="B333" s="26" t="s">
        <v>47013</v>
      </c>
      <c r="C333" s="27">
        <f>_summarize!$P$12</f>
        <v>45170</v>
      </c>
      <c r="D333" s="26" t="s">
        <v>47014</v>
      </c>
      <c r="E333" s="26" t="str">
        <f>VLOOKUP(Start!$C$10,_lookups!$U$2:$W$3,3,0)</f>
        <v>mile</v>
      </c>
      <c r="F333" s="66">
        <f>IF(ISNUMBER(C333), SUMIFS(_summarize!F:F, _summarize!B:B, Output!D333, _summarize!E:E, Output!C333), "DO NOT COPY")</f>
        <v>0</v>
      </c>
      <c r="G333" s="66">
        <f>IF(ISNUMBER(C333),SUMIFS(_summarize!G:G,_summarize!$B:$B,Output!D333,_summarize!$E:$E,Output!C333),"DO NOT COPY")</f>
        <v>0</v>
      </c>
    </row>
    <row r="334" spans="1:7" x14ac:dyDescent="0.3">
      <c r="A334" s="26">
        <v>9</v>
      </c>
      <c r="B334" s="26" t="s">
        <v>47015</v>
      </c>
      <c r="C334" s="27">
        <f>_summarize!$P$12</f>
        <v>45170</v>
      </c>
      <c r="D334" s="26" t="s">
        <v>47016</v>
      </c>
      <c r="E334" s="26" t="str">
        <f>VLOOKUP(Start!$C$10,_lookups!$U$2:$W$3,3,0)</f>
        <v>mile</v>
      </c>
      <c r="F334" s="66">
        <f>IF(ISNUMBER(C334), SUMIFS(_summarize!F:F, _summarize!B:B, Output!D334, _summarize!E:E, Output!C334), "DO NOT COPY")</f>
        <v>0</v>
      </c>
      <c r="G334" s="66">
        <f>IF(ISNUMBER(C334),SUMIFS(_summarize!G:G,_summarize!$B:$B,Output!D334,_summarize!$E:$E,Output!C334),"DO NOT COPY")</f>
        <v>0</v>
      </c>
    </row>
    <row r="335" spans="1:7" x14ac:dyDescent="0.3">
      <c r="A335" s="26">
        <v>9</v>
      </c>
      <c r="B335" s="26" t="s">
        <v>47042</v>
      </c>
      <c r="C335" s="27">
        <f>_summarize!$P$12</f>
        <v>45170</v>
      </c>
      <c r="D335" s="26" t="s">
        <v>47043</v>
      </c>
      <c r="E335" s="26" t="s">
        <v>47012</v>
      </c>
      <c r="F335" s="66"/>
      <c r="G335" s="66"/>
    </row>
    <row r="336" spans="1:7" x14ac:dyDescent="0.3">
      <c r="A336" s="26">
        <v>9</v>
      </c>
      <c r="B336" s="26" t="s">
        <v>47044</v>
      </c>
      <c r="C336" s="27">
        <f>_summarize!$P$12</f>
        <v>45170</v>
      </c>
      <c r="D336" s="26" t="s">
        <v>47045</v>
      </c>
      <c r="E336" s="26" t="s">
        <v>47012</v>
      </c>
      <c r="F336" s="66"/>
      <c r="G336" s="66"/>
    </row>
    <row r="337" spans="1:7" x14ac:dyDescent="0.3">
      <c r="A337" s="26">
        <v>9</v>
      </c>
      <c r="B337" s="26" t="s">
        <v>47046</v>
      </c>
      <c r="C337" s="27">
        <f>_summarize!$P$12</f>
        <v>45170</v>
      </c>
      <c r="D337" s="26" t="s">
        <v>47047</v>
      </c>
      <c r="E337" s="26" t="s">
        <v>47012</v>
      </c>
      <c r="F337" s="66"/>
      <c r="G337" s="66"/>
    </row>
    <row r="338" spans="1:7" x14ac:dyDescent="0.3">
      <c r="A338" s="26">
        <v>9</v>
      </c>
      <c r="B338" s="26" t="s">
        <v>47048</v>
      </c>
      <c r="C338" s="27">
        <f>_summarize!$P$12</f>
        <v>45170</v>
      </c>
      <c r="D338" s="26" t="s">
        <v>47049</v>
      </c>
      <c r="E338" s="26" t="s">
        <v>47012</v>
      </c>
      <c r="F338" s="66"/>
      <c r="G338" s="66"/>
    </row>
    <row r="339" spans="1:7" x14ac:dyDescent="0.3">
      <c r="A339" s="26">
        <v>9</v>
      </c>
      <c r="B339" s="26" t="s">
        <v>47050</v>
      </c>
      <c r="C339" s="27">
        <f>_summarize!$P$12</f>
        <v>45170</v>
      </c>
      <c r="D339" s="26" t="s">
        <v>47051</v>
      </c>
      <c r="E339" s="26" t="s">
        <v>47012</v>
      </c>
      <c r="F339" s="66"/>
      <c r="G339" s="66"/>
    </row>
    <row r="340" spans="1:7" x14ac:dyDescent="0.3">
      <c r="A340" s="26">
        <v>9</v>
      </c>
      <c r="B340" s="26" t="s">
        <v>47052</v>
      </c>
      <c r="C340" s="27">
        <f>_summarize!$P$12</f>
        <v>45170</v>
      </c>
      <c r="D340" s="26" t="s">
        <v>47053</v>
      </c>
      <c r="E340" s="26" t="s">
        <v>47012</v>
      </c>
      <c r="F340" s="66"/>
      <c r="G340" s="66"/>
    </row>
    <row r="341" spans="1:7" x14ac:dyDescent="0.3">
      <c r="A341" s="26">
        <v>9</v>
      </c>
      <c r="B341" s="26" t="s">
        <v>47054</v>
      </c>
      <c r="C341" s="27">
        <f>_summarize!$P$12</f>
        <v>45170</v>
      </c>
      <c r="D341" s="26" t="s">
        <v>47055</v>
      </c>
      <c r="E341" s="26" t="s">
        <v>47012</v>
      </c>
      <c r="F341" s="66"/>
      <c r="G341" s="66"/>
    </row>
    <row r="342" spans="1:7" x14ac:dyDescent="0.3">
      <c r="A342" s="26">
        <v>9</v>
      </c>
      <c r="B342" s="26" t="s">
        <v>47056</v>
      </c>
      <c r="C342" s="27">
        <f>_summarize!$P$12</f>
        <v>45170</v>
      </c>
      <c r="D342" s="26" t="s">
        <v>47057</v>
      </c>
      <c r="E342" s="26" t="s">
        <v>47012</v>
      </c>
      <c r="F342" s="66"/>
      <c r="G342" s="66"/>
    </row>
    <row r="343" spans="1:7" x14ac:dyDescent="0.3">
      <c r="A343" s="26">
        <v>9</v>
      </c>
      <c r="B343" s="26" t="s">
        <v>47058</v>
      </c>
      <c r="C343" s="27">
        <f>_summarize!$P$12</f>
        <v>45170</v>
      </c>
      <c r="D343" s="26" t="s">
        <v>47059</v>
      </c>
      <c r="E343" s="26" t="s">
        <v>47060</v>
      </c>
      <c r="F343" s="66"/>
      <c r="G343" s="66"/>
    </row>
    <row r="344" spans="1:7" x14ac:dyDescent="0.3">
      <c r="A344" s="26">
        <v>9</v>
      </c>
      <c r="B344" s="26" t="s">
        <v>47061</v>
      </c>
      <c r="C344" s="27">
        <f>_summarize!$P$12</f>
        <v>45170</v>
      </c>
      <c r="D344" s="26" t="s">
        <v>47059</v>
      </c>
      <c r="E344" s="26" t="s">
        <v>47062</v>
      </c>
      <c r="F344" s="66"/>
      <c r="G344" s="66"/>
    </row>
    <row r="345" spans="1:7" x14ac:dyDescent="0.3">
      <c r="F345" s="66"/>
      <c r="G345" s="66"/>
    </row>
    <row r="346" spans="1:7" x14ac:dyDescent="0.3">
      <c r="A346" s="26">
        <v>10</v>
      </c>
      <c r="B346" s="26" t="s">
        <v>46960</v>
      </c>
      <c r="C346" s="27">
        <f>_summarize!$P$13</f>
        <v>45200</v>
      </c>
      <c r="D346" s="26" t="s">
        <v>46961</v>
      </c>
      <c r="E346" s="26" t="str">
        <f>VLOOKUP(Start!$C$10,_lookups!$U$2:$W$3,3,0)</f>
        <v>mile</v>
      </c>
      <c r="F346" s="66">
        <f>IF(ISNUMBER(C346), SUMIFS(_summarize!F:F, _summarize!B:B, Output!D346, _summarize!E:E, Output!C346), "DO NOT COPY")</f>
        <v>0</v>
      </c>
      <c r="G346" s="66">
        <f>IF(ISNUMBER(C346),SUMIFS(_summarize!G:G,_summarize!$B:$B,Output!D346,_summarize!$E:$E,Output!C346),"DO NOT COPY")</f>
        <v>0</v>
      </c>
    </row>
    <row r="347" spans="1:7" x14ac:dyDescent="0.3">
      <c r="A347" s="26">
        <v>10</v>
      </c>
      <c r="B347" s="26" t="s">
        <v>46963</v>
      </c>
      <c r="C347" s="27">
        <f>_summarize!$P$13</f>
        <v>45200</v>
      </c>
      <c r="D347" s="26" t="s">
        <v>46964</v>
      </c>
      <c r="E347" s="26" t="str">
        <f>VLOOKUP(Start!$C$10,_lookups!$U$2:$W$3,3,0)</f>
        <v>mile</v>
      </c>
      <c r="F347" s="66">
        <f>IF(ISNUMBER(C347), SUMIFS(_summarize!F:F, _summarize!B:B, Output!D347, _summarize!E:E, Output!C347), "DO NOT COPY")</f>
        <v>0</v>
      </c>
      <c r="G347" s="66">
        <f>IF(ISNUMBER(C347),SUMIFS(_summarize!G:G,_summarize!$B:$B,Output!D347,_summarize!$E:$E,Output!C347),"DO NOT COPY")</f>
        <v>0</v>
      </c>
    </row>
    <row r="348" spans="1:7" x14ac:dyDescent="0.3">
      <c r="A348" s="26">
        <v>10</v>
      </c>
      <c r="B348" s="26" t="s">
        <v>46965</v>
      </c>
      <c r="C348" s="27">
        <f>_summarize!$P$13</f>
        <v>45200</v>
      </c>
      <c r="D348" s="26" t="s">
        <v>46966</v>
      </c>
      <c r="E348" s="26" t="str">
        <f>VLOOKUP(Start!$C$10,_lookups!$U$2:$W$3,3,0)</f>
        <v>mile</v>
      </c>
      <c r="F348" s="66">
        <f>IF(ISNUMBER(C348), SUMIFS(_summarize!F:F, _summarize!B:B, Output!D348, _summarize!E:E, Output!C348), "DO NOT COPY")</f>
        <v>0</v>
      </c>
      <c r="G348" s="66">
        <f>IF(ISNUMBER(C348),SUMIFS(_summarize!G:G,_summarize!$B:$B,Output!D348,_summarize!$E:$E,Output!C348),"DO NOT COPY")</f>
        <v>0</v>
      </c>
    </row>
    <row r="349" spans="1:7" x14ac:dyDescent="0.3">
      <c r="A349" s="26">
        <v>10</v>
      </c>
      <c r="B349" s="26" t="s">
        <v>46967</v>
      </c>
      <c r="C349" s="27">
        <f>_summarize!$P$13</f>
        <v>45200</v>
      </c>
      <c r="D349" s="26" t="s">
        <v>46968</v>
      </c>
      <c r="E349" s="26" t="str">
        <f>VLOOKUP(Start!$C$10,_lookups!$U$2:$W$3,3,0)</f>
        <v>mile</v>
      </c>
      <c r="F349" s="66">
        <f>IF(ISNUMBER(C349), SUMIFS(_summarize!F:F, _summarize!B:B, Output!D349, _summarize!E:E, Output!C349), "DO NOT COPY")</f>
        <v>0</v>
      </c>
      <c r="G349" s="66">
        <f>IF(ISNUMBER(C349),SUMIFS(_summarize!G:G,_summarize!$B:$B,Output!D349,_summarize!$E:$E,Output!C349),"DO NOT COPY")</f>
        <v>0</v>
      </c>
    </row>
    <row r="350" spans="1:7" x14ac:dyDescent="0.3">
      <c r="A350" s="26">
        <v>10</v>
      </c>
      <c r="B350" s="26" t="s">
        <v>46969</v>
      </c>
      <c r="C350" s="27">
        <f>_summarize!$P$13</f>
        <v>45200</v>
      </c>
      <c r="D350" s="26" t="s">
        <v>46970</v>
      </c>
      <c r="E350" s="26" t="str">
        <f>VLOOKUP(Start!$C$10,_lookups!$U$2:$W$3,3,0)</f>
        <v>mile</v>
      </c>
      <c r="F350" s="66">
        <f>IF(ISNUMBER(C350), SUMIFS(_summarize!F:F, _summarize!B:B, Output!D350, _summarize!E:E, Output!C350), "DO NOT COPY")</f>
        <v>0</v>
      </c>
      <c r="G350" s="66">
        <f>IF(ISNUMBER(C350),SUMIFS(_summarize!G:G,_summarize!$B:$B,Output!D350,_summarize!$E:$E,Output!C350),"DO NOT COPY")</f>
        <v>0</v>
      </c>
    </row>
    <row r="351" spans="1:7" x14ac:dyDescent="0.3">
      <c r="A351" s="26">
        <v>10</v>
      </c>
      <c r="B351" s="26" t="s">
        <v>46971</v>
      </c>
      <c r="C351" s="27">
        <f>_summarize!$P$13</f>
        <v>45200</v>
      </c>
      <c r="D351" s="26" t="s">
        <v>46972</v>
      </c>
      <c r="E351" s="26" t="str">
        <f>VLOOKUP(Start!$C$10,_lookups!$U$2:$W$3,3,0)</f>
        <v>mile</v>
      </c>
      <c r="F351" s="66">
        <f>IF(ISNUMBER(C351), SUMIFS(_summarize!F:F, _summarize!B:B, Output!D351, _summarize!E:E, Output!C351), "DO NOT COPY")</f>
        <v>0</v>
      </c>
      <c r="G351" s="66">
        <f>IF(ISNUMBER(C351),SUMIFS(_summarize!G:G,_summarize!$B:$B,Output!D351,_summarize!$E:$E,Output!C351),"DO NOT COPY")</f>
        <v>0</v>
      </c>
    </row>
    <row r="352" spans="1:7" x14ac:dyDescent="0.3">
      <c r="A352" s="26">
        <v>10</v>
      </c>
      <c r="B352" s="26" t="s">
        <v>46973</v>
      </c>
      <c r="C352" s="27">
        <f>_summarize!$P$13</f>
        <v>45200</v>
      </c>
      <c r="D352" s="26" t="s">
        <v>46974</v>
      </c>
      <c r="E352" s="26" t="str">
        <f>VLOOKUP(Start!$C$10,_lookups!$U$2:$W$3,3,0)</f>
        <v>mile</v>
      </c>
      <c r="F352" s="66">
        <f>IF(ISNUMBER(C352), SUMIFS(_summarize!F:F, _summarize!B:B, Output!D352, _summarize!E:E, Output!C352), "DO NOT COPY")</f>
        <v>0</v>
      </c>
      <c r="G352" s="66">
        <f>IF(ISNUMBER(C352),SUMIFS(_summarize!G:G,_summarize!$B:$B,Output!D352,_summarize!$E:$E,Output!C352),"DO NOT COPY")</f>
        <v>0</v>
      </c>
    </row>
    <row r="353" spans="1:7" x14ac:dyDescent="0.3">
      <c r="A353" s="26">
        <v>10</v>
      </c>
      <c r="B353" s="26" t="s">
        <v>46975</v>
      </c>
      <c r="C353" s="27">
        <f>_summarize!$P$13</f>
        <v>45200</v>
      </c>
      <c r="D353" s="26" t="s">
        <v>46976</v>
      </c>
      <c r="E353" s="26" t="str">
        <f>VLOOKUP(Start!$C$10,_lookups!$U$2:$W$3,3,0)</f>
        <v>mile</v>
      </c>
      <c r="F353" s="66">
        <f>IF(ISNUMBER(C353), SUMIFS(_summarize!F:F, _summarize!B:B, Output!D353, _summarize!E:E, Output!C353), "DO NOT COPY")</f>
        <v>0</v>
      </c>
      <c r="G353" s="66">
        <f>IF(ISNUMBER(C353),SUMIFS(_summarize!G:G,_summarize!$B:$B,Output!D353,_summarize!$E:$E,Output!C353),"DO NOT COPY")</f>
        <v>0</v>
      </c>
    </row>
    <row r="354" spans="1:7" x14ac:dyDescent="0.3">
      <c r="A354" s="26">
        <v>10</v>
      </c>
      <c r="B354" s="26" t="s">
        <v>46977</v>
      </c>
      <c r="C354" s="27">
        <f>_summarize!$P$13</f>
        <v>45200</v>
      </c>
      <c r="D354" s="26" t="s">
        <v>46978</v>
      </c>
      <c r="E354" s="26" t="str">
        <f>VLOOKUP(Start!$C$10,_lookups!$U$2:$W$3,3,0)</f>
        <v>mile</v>
      </c>
      <c r="F354" s="66">
        <f>IF(ISNUMBER(C354), SUMIFS(_summarize!F:F, _summarize!B:B, Output!D354, _summarize!E:E, Output!C354), "DO NOT COPY")</f>
        <v>0</v>
      </c>
      <c r="G354" s="66">
        <f>IF(ISNUMBER(C354),SUMIFS(_summarize!G:G,_summarize!$B:$B,Output!D354,_summarize!$E:$E,Output!C354),"DO NOT COPY")</f>
        <v>0</v>
      </c>
    </row>
    <row r="355" spans="1:7" x14ac:dyDescent="0.3">
      <c r="A355" s="26">
        <v>10</v>
      </c>
      <c r="B355" s="26" t="s">
        <v>46979</v>
      </c>
      <c r="C355" s="27">
        <f>_summarize!$P$13</f>
        <v>45200</v>
      </c>
      <c r="D355" s="26" t="s">
        <v>46980</v>
      </c>
      <c r="E355" s="26" t="str">
        <f>VLOOKUP(Start!$C$10,_lookups!$U$2:$W$3,3,0)</f>
        <v>mile</v>
      </c>
      <c r="F355" s="66">
        <f>IF(ISNUMBER(C355), SUMIFS(_summarize!F:F, _summarize!B:B, Output!D355, _summarize!E:E, Output!C355), "DO NOT COPY")</f>
        <v>0</v>
      </c>
      <c r="G355" s="66">
        <f>IF(ISNUMBER(C355),SUMIFS(_summarize!G:G,_summarize!$B:$B,Output!D355,_summarize!$E:$E,Output!C355),"DO NOT COPY")</f>
        <v>0</v>
      </c>
    </row>
    <row r="356" spans="1:7" x14ac:dyDescent="0.3">
      <c r="A356" s="26">
        <v>10</v>
      </c>
      <c r="B356" s="26" t="s">
        <v>46981</v>
      </c>
      <c r="C356" s="27">
        <f>_summarize!$P$13</f>
        <v>45200</v>
      </c>
      <c r="D356" s="26" t="s">
        <v>46982</v>
      </c>
      <c r="E356" s="26" t="str">
        <f>VLOOKUP(Start!$C$10,_lookups!$U$2:$W$3,3,0)</f>
        <v>mile</v>
      </c>
      <c r="F356" s="66">
        <f>IF(ISNUMBER(C356), SUMIFS(_summarize!F:F, _summarize!B:B, Output!D356, _summarize!E:E, Output!C356), "DO NOT COPY")</f>
        <v>0</v>
      </c>
      <c r="G356" s="66">
        <f>IF(ISNUMBER(C356),SUMIFS(_summarize!G:G,_summarize!$B:$B,Output!D356,_summarize!$E:$E,Output!C356),"DO NOT COPY")</f>
        <v>0</v>
      </c>
    </row>
    <row r="357" spans="1:7" x14ac:dyDescent="0.3">
      <c r="A357" s="26">
        <v>10</v>
      </c>
      <c r="B357" s="26" t="s">
        <v>46983</v>
      </c>
      <c r="C357" s="27">
        <f>_summarize!$P$13</f>
        <v>45200</v>
      </c>
      <c r="D357" s="26" t="s">
        <v>46984</v>
      </c>
      <c r="E357" s="26" t="str">
        <f>VLOOKUP(Start!$C$10,_lookups!$U$2:$W$3,3,0)</f>
        <v>mile</v>
      </c>
      <c r="F357" s="66">
        <f>IF(ISNUMBER(C357), SUMIFS(_summarize!F:F, _summarize!B:B, Output!D357, _summarize!E:E, Output!C357), "DO NOT COPY")</f>
        <v>0</v>
      </c>
      <c r="G357" s="66">
        <f>IF(ISNUMBER(C357),SUMIFS(_summarize!G:G,_summarize!$B:$B,Output!D357,_summarize!$E:$E,Output!C357),"DO NOT COPY")</f>
        <v>0</v>
      </c>
    </row>
    <row r="358" spans="1:7" x14ac:dyDescent="0.3">
      <c r="A358" s="26">
        <v>10</v>
      </c>
      <c r="B358" s="26" t="s">
        <v>46985</v>
      </c>
      <c r="C358" s="27">
        <f>_summarize!$P$13</f>
        <v>45200</v>
      </c>
      <c r="D358" s="26" t="s">
        <v>46986</v>
      </c>
      <c r="E358" s="26" t="str">
        <f>VLOOKUP(Start!$C$10,_lookups!$U$2:$W$3,3,0)</f>
        <v>mile</v>
      </c>
      <c r="F358" s="66">
        <f>IF(ISNUMBER(C358), SUMIFS(_summarize!F:F, _summarize!B:B, Output!D358, _summarize!E:E, Output!C358), "DO NOT COPY")</f>
        <v>0</v>
      </c>
      <c r="G358" s="66">
        <f>IF(ISNUMBER(C358),SUMIFS(_summarize!G:G,_summarize!$B:$B,Output!D358,_summarize!$E:$E,Output!C358),"DO NOT COPY")</f>
        <v>0</v>
      </c>
    </row>
    <row r="359" spans="1:7" x14ac:dyDescent="0.3">
      <c r="A359" s="26">
        <v>10</v>
      </c>
      <c r="B359" s="26" t="s">
        <v>46987</v>
      </c>
      <c r="C359" s="27">
        <f>_summarize!$P$13</f>
        <v>45200</v>
      </c>
      <c r="D359" s="26" t="s">
        <v>46988</v>
      </c>
      <c r="E359" s="26" t="str">
        <f>VLOOKUP(Start!$C$10,_lookups!$U$2:$W$3,3,0)</f>
        <v>mile</v>
      </c>
      <c r="F359" s="66">
        <f>IF(ISNUMBER(C359), SUMIFS(_summarize!F:F, _summarize!B:B, Output!D359, _summarize!E:E, Output!C359), "DO NOT COPY")</f>
        <v>0</v>
      </c>
      <c r="G359" s="66">
        <f>IF(ISNUMBER(C359),SUMIFS(_summarize!G:G,_summarize!$B:$B,Output!D359,_summarize!$E:$E,Output!C359),"DO NOT COPY")</f>
        <v>0</v>
      </c>
    </row>
    <row r="360" spans="1:7" x14ac:dyDescent="0.3">
      <c r="A360" s="26">
        <v>10</v>
      </c>
      <c r="B360" s="26" t="s">
        <v>46989</v>
      </c>
      <c r="C360" s="27">
        <f>_summarize!$P$13</f>
        <v>45200</v>
      </c>
      <c r="D360" s="26" t="s">
        <v>46990</v>
      </c>
      <c r="E360" s="26" t="str">
        <f>VLOOKUP(Start!$C$10,_lookups!$U$2:$W$3,3,0)</f>
        <v>mile</v>
      </c>
      <c r="F360" s="66">
        <f>IF(ISNUMBER(C360), SUMIFS(_summarize!F:F, _summarize!B:B, Output!D360, _summarize!E:E, Output!C360), "DO NOT COPY")</f>
        <v>0</v>
      </c>
      <c r="G360" s="66">
        <f>IF(ISNUMBER(C360),SUMIFS(_summarize!G:G,_summarize!$B:$B,Output!D360,_summarize!$E:$E,Output!C360),"DO NOT COPY")</f>
        <v>0</v>
      </c>
    </row>
    <row r="361" spans="1:7" x14ac:dyDescent="0.3">
      <c r="A361" s="26">
        <v>10</v>
      </c>
      <c r="B361" s="26" t="s">
        <v>46991</v>
      </c>
      <c r="C361" s="27">
        <f>_summarize!$P$13</f>
        <v>45200</v>
      </c>
      <c r="D361" s="26" t="s">
        <v>46992</v>
      </c>
      <c r="E361" s="26" t="str">
        <f>VLOOKUP(Start!$C$10,_lookups!$U$2:$W$3,3,0)</f>
        <v>mile</v>
      </c>
      <c r="F361" s="66">
        <f>IF(ISNUMBER(C361), SUMIFS(_summarize!F:F, _summarize!B:B, Output!D361, _summarize!E:E, Output!C361), "DO NOT COPY")</f>
        <v>0</v>
      </c>
      <c r="G361" s="66">
        <f>IF(ISNUMBER(C361),SUMIFS(_summarize!G:G,_summarize!$B:$B,Output!D361,_summarize!$E:$E,Output!C361),"DO NOT COPY")</f>
        <v>0</v>
      </c>
    </row>
    <row r="362" spans="1:7" x14ac:dyDescent="0.3">
      <c r="A362" s="26">
        <v>10</v>
      </c>
      <c r="B362" s="26" t="s">
        <v>46993</v>
      </c>
      <c r="C362" s="27">
        <f>_summarize!$P$13</f>
        <v>45200</v>
      </c>
      <c r="D362" s="26" t="s">
        <v>46994</v>
      </c>
      <c r="E362" s="26" t="str">
        <f>VLOOKUP(Start!$C$10,_lookups!$U$2:$W$3,3,0)</f>
        <v>mile</v>
      </c>
      <c r="F362" s="66">
        <f>IF(ISNUMBER(C362), SUMIFS(_summarize!F:F, _summarize!B:B, Output!D362, _summarize!E:E, Output!C362), "DO NOT COPY")</f>
        <v>0</v>
      </c>
      <c r="G362" s="66">
        <f>IF(ISNUMBER(C362),SUMIFS(_summarize!G:G,_summarize!$B:$B,Output!D362,_summarize!$E:$E,Output!C362),"DO NOT COPY")</f>
        <v>0</v>
      </c>
    </row>
    <row r="363" spans="1:7" x14ac:dyDescent="0.3">
      <c r="A363" s="26">
        <v>10</v>
      </c>
      <c r="B363" s="26" t="s">
        <v>46995</v>
      </c>
      <c r="C363" s="27">
        <f>_summarize!$P$13</f>
        <v>45200</v>
      </c>
      <c r="D363" s="26" t="s">
        <v>46996</v>
      </c>
      <c r="E363" s="26" t="str">
        <f>VLOOKUP(Start!$C$10,_lookups!$U$2:$W$3,3,0)</f>
        <v>mile</v>
      </c>
      <c r="F363" s="66">
        <f>IF(ISNUMBER(C363), SUMIFS(_summarize!F:F, _summarize!B:B, Output!D363, _summarize!E:E, Output!C363), "DO NOT COPY")</f>
        <v>0</v>
      </c>
      <c r="G363" s="66">
        <f>IF(ISNUMBER(C363),SUMIFS(_summarize!G:G,_summarize!$B:$B,Output!D363,_summarize!$E:$E,Output!C363),"DO NOT COPY")</f>
        <v>0</v>
      </c>
    </row>
    <row r="364" spans="1:7" x14ac:dyDescent="0.3">
      <c r="A364" s="26">
        <v>10</v>
      </c>
      <c r="B364" s="26" t="s">
        <v>46997</v>
      </c>
      <c r="C364" s="27">
        <f>_summarize!$P$13</f>
        <v>45200</v>
      </c>
      <c r="D364" s="26" t="s">
        <v>46998</v>
      </c>
      <c r="E364" s="26" t="str">
        <f>VLOOKUP(Start!$C$10,_lookups!$U$2:$W$3,3,0)</f>
        <v>mile</v>
      </c>
      <c r="F364" s="66">
        <f>IF(ISNUMBER(C364), SUMIFS(_summarize!F:F, _summarize!B:B, Output!D364, _summarize!E:E, Output!C364), "DO NOT COPY")</f>
        <v>0</v>
      </c>
      <c r="G364" s="66">
        <f>IF(ISNUMBER(C364),SUMIFS(_summarize!G:G,_summarize!$B:$B,Output!D364,_summarize!$E:$E,Output!C364),"DO NOT COPY")</f>
        <v>0</v>
      </c>
    </row>
    <row r="365" spans="1:7" x14ac:dyDescent="0.3">
      <c r="A365" s="26">
        <v>10</v>
      </c>
      <c r="B365" s="26" t="s">
        <v>46999</v>
      </c>
      <c r="C365" s="27">
        <f>_summarize!$P$13</f>
        <v>45200</v>
      </c>
      <c r="D365" s="26" t="s">
        <v>47000</v>
      </c>
      <c r="E365" s="26" t="s">
        <v>47001</v>
      </c>
      <c r="F365" s="66">
        <f>IF(ISNUMBER(C365), SUMIFS(_summarize!F:F, _summarize!B:B, Output!D365, _summarize!E:E, Output!C365), "DO NOT COPY")</f>
        <v>0</v>
      </c>
      <c r="G365" s="66">
        <f>IF(ISNUMBER(C365),SUMIFS(_summarize!G:G,_summarize!$B:$B,Output!D365,_summarize!$E:$E,Output!C365),"DO NOT COPY")</f>
        <v>0</v>
      </c>
    </row>
    <row r="366" spans="1:7" x14ac:dyDescent="0.3">
      <c r="A366" s="26">
        <v>10</v>
      </c>
      <c r="B366" s="26" t="s">
        <v>47002</v>
      </c>
      <c r="C366" s="27">
        <f>_summarize!$P$13</f>
        <v>45200</v>
      </c>
      <c r="D366" s="26" t="s">
        <v>47003</v>
      </c>
      <c r="E366" s="26" t="s">
        <v>47001</v>
      </c>
      <c r="F366" s="66">
        <f>IF(ISNUMBER(C366), SUMIFS(_summarize!F:F, _summarize!B:B, Output!D366, _summarize!E:E, Output!C366), "DO NOT COPY")</f>
        <v>0</v>
      </c>
      <c r="G366" s="66">
        <f>IF(ISNUMBER(C366),SUMIFS(_summarize!G:G,_summarize!$B:$B,Output!D366,_summarize!$E:$E,Output!C366),"DO NOT COPY")</f>
        <v>0</v>
      </c>
    </row>
    <row r="367" spans="1:7" x14ac:dyDescent="0.3">
      <c r="A367" s="26">
        <v>10</v>
      </c>
      <c r="B367" s="26" t="s">
        <v>47004</v>
      </c>
      <c r="C367" s="27">
        <f>_summarize!$P$13</f>
        <v>45200</v>
      </c>
      <c r="D367" s="26" t="s">
        <v>47005</v>
      </c>
      <c r="E367" s="26" t="s">
        <v>47001</v>
      </c>
      <c r="F367" s="66">
        <f>IF(ISNUMBER(C367), SUMIFS(_summarize!F:F, _summarize!B:B, Output!D367, _summarize!E:E, Output!C367), "DO NOT COPY")</f>
        <v>0</v>
      </c>
      <c r="G367" s="66">
        <f>IF(ISNUMBER(C367),SUMIFS(_summarize!G:G,_summarize!$B:$B,Output!D367,_summarize!$E:$E,Output!C367),"DO NOT COPY")</f>
        <v>0</v>
      </c>
    </row>
    <row r="368" spans="1:7" x14ac:dyDescent="0.3">
      <c r="A368" s="26">
        <v>10</v>
      </c>
      <c r="B368" s="26" t="s">
        <v>47006</v>
      </c>
      <c r="C368" s="27">
        <f>_summarize!$P$13</f>
        <v>45200</v>
      </c>
      <c r="D368" s="26" t="s">
        <v>47007</v>
      </c>
      <c r="E368" s="26" t="str">
        <f>VLOOKUP(Start!$C$10,_lookups!$U$2:$W$3,3,0)</f>
        <v>mile</v>
      </c>
      <c r="F368" s="66">
        <f>IF(ISNUMBER(C368), SUMIFS(_summarize!F:F, _summarize!B:B, Output!D368, _summarize!E:E, Output!C368), "DO NOT COPY")</f>
        <v>0</v>
      </c>
      <c r="G368" s="66">
        <f>IF(ISNUMBER(C368),SUMIFS(_summarize!G:G,_summarize!$B:$B,Output!D368,_summarize!$E:$E,Output!C368),"DO NOT COPY")</f>
        <v>0</v>
      </c>
    </row>
    <row r="369" spans="1:7" x14ac:dyDescent="0.3">
      <c r="A369" s="26">
        <v>10</v>
      </c>
      <c r="B369" s="26" t="s">
        <v>47008</v>
      </c>
      <c r="C369" s="27">
        <f>_summarize!$P$13</f>
        <v>45200</v>
      </c>
      <c r="D369" s="26" t="s">
        <v>47009</v>
      </c>
      <c r="E369" s="26" t="str">
        <f>VLOOKUP(Start!$C$10,_lookups!$U$2:$W$3,3,0)</f>
        <v>mile</v>
      </c>
      <c r="F369" s="66">
        <f>IF(ISNUMBER(C369), SUMIFS(_summarize!F:F, _summarize!B:B, Output!D369, _summarize!E:E, Output!C369), "DO NOT COPY")</f>
        <v>0</v>
      </c>
      <c r="G369" s="66">
        <f>IF(ISNUMBER(C369),SUMIFS(_summarize!G:G,_summarize!$B:$B,Output!D369,_summarize!$E:$E,Output!C369),"DO NOT COPY")</f>
        <v>0</v>
      </c>
    </row>
    <row r="370" spans="1:7" x14ac:dyDescent="0.3">
      <c r="A370" s="26">
        <v>10</v>
      </c>
      <c r="B370" s="26" t="s">
        <v>47010</v>
      </c>
      <c r="C370" s="27">
        <f>_summarize!$P$13</f>
        <v>45200</v>
      </c>
      <c r="D370" s="26" t="s">
        <v>47011</v>
      </c>
      <c r="E370" s="26" t="str">
        <f>VLOOKUP(Start!$C$10,_lookups!$U$2:$W$3,3,0)</f>
        <v>mile</v>
      </c>
      <c r="F370" s="66">
        <f>IF(ISNUMBER(C370), SUMIFS(_summarize!F:F, _summarize!B:B, Output!D370, _summarize!E:E, Output!C370), "DO NOT COPY")</f>
        <v>0</v>
      </c>
      <c r="G370" s="66">
        <f>IF(ISNUMBER(C370),SUMIFS(_summarize!G:G,_summarize!$B:$B,Output!D370,_summarize!$E:$E,Output!C370),"DO NOT COPY")</f>
        <v>0</v>
      </c>
    </row>
    <row r="371" spans="1:7" x14ac:dyDescent="0.3">
      <c r="A371" s="26">
        <v>10</v>
      </c>
      <c r="B371" s="26" t="s">
        <v>47013</v>
      </c>
      <c r="C371" s="27">
        <f>_summarize!$P$13</f>
        <v>45200</v>
      </c>
      <c r="D371" s="26" t="s">
        <v>47014</v>
      </c>
      <c r="E371" s="26" t="str">
        <f>VLOOKUP(Start!$C$10,_lookups!$U$2:$W$3,3,0)</f>
        <v>mile</v>
      </c>
      <c r="F371" s="66">
        <f>IF(ISNUMBER(C371), SUMIFS(_summarize!F:F, _summarize!B:B, Output!D371, _summarize!E:E, Output!C371), "DO NOT COPY")</f>
        <v>0</v>
      </c>
      <c r="G371" s="66">
        <f>IF(ISNUMBER(C371),SUMIFS(_summarize!G:G,_summarize!$B:$B,Output!D371,_summarize!$E:$E,Output!C371),"DO NOT COPY")</f>
        <v>0</v>
      </c>
    </row>
    <row r="372" spans="1:7" x14ac:dyDescent="0.3">
      <c r="A372" s="26">
        <v>10</v>
      </c>
      <c r="B372" s="26" t="s">
        <v>47015</v>
      </c>
      <c r="C372" s="27">
        <f>_summarize!$P$13</f>
        <v>45200</v>
      </c>
      <c r="D372" s="26" t="s">
        <v>47016</v>
      </c>
      <c r="E372" s="26" t="str">
        <f>VLOOKUP(Start!$C$10,_lookups!$U$2:$W$3,3,0)</f>
        <v>mile</v>
      </c>
      <c r="F372" s="66">
        <f>IF(ISNUMBER(C372), SUMIFS(_summarize!F:F, _summarize!B:B, Output!D372, _summarize!E:E, Output!C372), "DO NOT COPY")</f>
        <v>0</v>
      </c>
      <c r="G372" s="66">
        <f>IF(ISNUMBER(C372),SUMIFS(_summarize!G:G,_summarize!$B:$B,Output!D372,_summarize!$E:$E,Output!C372),"DO NOT COPY")</f>
        <v>0</v>
      </c>
    </row>
    <row r="373" spans="1:7" x14ac:dyDescent="0.3">
      <c r="A373" s="26">
        <v>10</v>
      </c>
      <c r="B373" s="26" t="s">
        <v>47042</v>
      </c>
      <c r="C373" s="27">
        <f>_summarize!$P$13</f>
        <v>45200</v>
      </c>
      <c r="D373" s="26" t="s">
        <v>47043</v>
      </c>
      <c r="E373" s="26" t="s">
        <v>47012</v>
      </c>
      <c r="F373" s="66"/>
      <c r="G373" s="66"/>
    </row>
    <row r="374" spans="1:7" x14ac:dyDescent="0.3">
      <c r="A374" s="26">
        <v>10</v>
      </c>
      <c r="B374" s="26" t="s">
        <v>47044</v>
      </c>
      <c r="C374" s="27">
        <f>_summarize!$P$13</f>
        <v>45200</v>
      </c>
      <c r="D374" s="26" t="s">
        <v>47045</v>
      </c>
      <c r="E374" s="26" t="s">
        <v>47012</v>
      </c>
      <c r="F374" s="66"/>
      <c r="G374" s="66"/>
    </row>
    <row r="375" spans="1:7" x14ac:dyDescent="0.3">
      <c r="A375" s="26">
        <v>10</v>
      </c>
      <c r="B375" s="26" t="s">
        <v>47046</v>
      </c>
      <c r="C375" s="27">
        <f>_summarize!$P$13</f>
        <v>45200</v>
      </c>
      <c r="D375" s="26" t="s">
        <v>47047</v>
      </c>
      <c r="E375" s="26" t="s">
        <v>47012</v>
      </c>
      <c r="F375" s="66"/>
      <c r="G375" s="66"/>
    </row>
    <row r="376" spans="1:7" x14ac:dyDescent="0.3">
      <c r="A376" s="26">
        <v>10</v>
      </c>
      <c r="B376" s="26" t="s">
        <v>47048</v>
      </c>
      <c r="C376" s="27">
        <f>_summarize!$P$13</f>
        <v>45200</v>
      </c>
      <c r="D376" s="26" t="s">
        <v>47049</v>
      </c>
      <c r="E376" s="26" t="s">
        <v>47012</v>
      </c>
      <c r="F376" s="66"/>
      <c r="G376" s="66"/>
    </row>
    <row r="377" spans="1:7" x14ac:dyDescent="0.3">
      <c r="A377" s="26">
        <v>10</v>
      </c>
      <c r="B377" s="26" t="s">
        <v>47050</v>
      </c>
      <c r="C377" s="27">
        <f>_summarize!$P$13</f>
        <v>45200</v>
      </c>
      <c r="D377" s="26" t="s">
        <v>47051</v>
      </c>
      <c r="E377" s="26" t="s">
        <v>47012</v>
      </c>
      <c r="F377" s="66"/>
      <c r="G377" s="66"/>
    </row>
    <row r="378" spans="1:7" x14ac:dyDescent="0.3">
      <c r="A378" s="26">
        <v>10</v>
      </c>
      <c r="B378" s="26" t="s">
        <v>47052</v>
      </c>
      <c r="C378" s="27">
        <f>_summarize!$P$13</f>
        <v>45200</v>
      </c>
      <c r="D378" s="26" t="s">
        <v>47053</v>
      </c>
      <c r="E378" s="26" t="s">
        <v>47012</v>
      </c>
      <c r="F378" s="66"/>
      <c r="G378" s="66"/>
    </row>
    <row r="379" spans="1:7" x14ac:dyDescent="0.3">
      <c r="A379" s="26">
        <v>10</v>
      </c>
      <c r="B379" s="26" t="s">
        <v>47054</v>
      </c>
      <c r="C379" s="27">
        <f>_summarize!$P$13</f>
        <v>45200</v>
      </c>
      <c r="D379" s="26" t="s">
        <v>47055</v>
      </c>
      <c r="E379" s="26" t="s">
        <v>47012</v>
      </c>
      <c r="F379" s="66"/>
      <c r="G379" s="66"/>
    </row>
    <row r="380" spans="1:7" x14ac:dyDescent="0.3">
      <c r="A380" s="26">
        <v>10</v>
      </c>
      <c r="B380" s="26" t="s">
        <v>47056</v>
      </c>
      <c r="C380" s="27">
        <f>_summarize!$P$13</f>
        <v>45200</v>
      </c>
      <c r="D380" s="26" t="s">
        <v>47057</v>
      </c>
      <c r="E380" s="26" t="s">
        <v>47012</v>
      </c>
      <c r="F380" s="66"/>
      <c r="G380" s="66"/>
    </row>
    <row r="381" spans="1:7" x14ac:dyDescent="0.3">
      <c r="A381" s="26">
        <v>10</v>
      </c>
      <c r="B381" s="26" t="s">
        <v>47058</v>
      </c>
      <c r="C381" s="27">
        <f>_summarize!$P$13</f>
        <v>45200</v>
      </c>
      <c r="D381" s="26" t="s">
        <v>47059</v>
      </c>
      <c r="E381" s="26" t="s">
        <v>47060</v>
      </c>
      <c r="F381" s="66"/>
      <c r="G381" s="66"/>
    </row>
    <row r="382" spans="1:7" x14ac:dyDescent="0.3">
      <c r="A382" s="26">
        <v>10</v>
      </c>
      <c r="B382" s="26" t="s">
        <v>47061</v>
      </c>
      <c r="C382" s="27">
        <f>_summarize!$P$13</f>
        <v>45200</v>
      </c>
      <c r="D382" s="26" t="s">
        <v>47059</v>
      </c>
      <c r="E382" s="26" t="s">
        <v>47062</v>
      </c>
      <c r="F382" s="66"/>
      <c r="G382" s="66"/>
    </row>
    <row r="383" spans="1:7" x14ac:dyDescent="0.3">
      <c r="F383" s="66"/>
      <c r="G383" s="66"/>
    </row>
    <row r="384" spans="1:7" x14ac:dyDescent="0.3">
      <c r="A384" s="26">
        <v>11</v>
      </c>
      <c r="B384" s="26" t="s">
        <v>46960</v>
      </c>
      <c r="C384" s="27" t="str">
        <f>_summarize!$P$14</f>
        <v/>
      </c>
      <c r="D384" s="26" t="s">
        <v>46961</v>
      </c>
      <c r="E384" s="26" t="str">
        <f>VLOOKUP(Start!$C$10,_lookups!$U$2:$W$3,3,0)</f>
        <v>mile</v>
      </c>
      <c r="F384" s="66" t="str">
        <f>IF(ISNUMBER(C384), SUMIFS(_summarize!F:F, _summarize!B:B, Output!D384, _summarize!E:E, Output!C384), "DO NOT COPY")</f>
        <v>DO NOT COPY</v>
      </c>
      <c r="G384" s="66" t="str">
        <f>IF(ISNUMBER(C384),SUMIFS(_summarize!G:G,_summarize!$B:$B,Output!D384,_summarize!$E:$E,Output!C384),"DO NOT COPY")</f>
        <v>DO NOT COPY</v>
      </c>
    </row>
    <row r="385" spans="1:7" x14ac:dyDescent="0.3">
      <c r="A385" s="26">
        <v>11</v>
      </c>
      <c r="B385" s="26" t="s">
        <v>46963</v>
      </c>
      <c r="C385" s="27" t="str">
        <f>_summarize!$P$14</f>
        <v/>
      </c>
      <c r="D385" s="26" t="s">
        <v>46964</v>
      </c>
      <c r="E385" s="26" t="str">
        <f>VLOOKUP(Start!$C$10,_lookups!$U$2:$W$3,3,0)</f>
        <v>mile</v>
      </c>
      <c r="F385" s="66" t="str">
        <f>IF(ISNUMBER(C385), SUMIFS(_summarize!F:F, _summarize!B:B, Output!D385, _summarize!E:E, Output!C385), "DO NOT COPY")</f>
        <v>DO NOT COPY</v>
      </c>
      <c r="G385" s="66" t="str">
        <f>IF(ISNUMBER(C385),SUMIFS(_summarize!G:G,_summarize!$B:$B,Output!D385,_summarize!$E:$E,Output!C385),"DO NOT COPY")</f>
        <v>DO NOT COPY</v>
      </c>
    </row>
    <row r="386" spans="1:7" x14ac:dyDescent="0.3">
      <c r="A386" s="26">
        <v>11</v>
      </c>
      <c r="B386" s="26" t="s">
        <v>46965</v>
      </c>
      <c r="C386" s="27" t="str">
        <f>_summarize!$P$14</f>
        <v/>
      </c>
      <c r="D386" s="26" t="s">
        <v>46966</v>
      </c>
      <c r="E386" s="26" t="str">
        <f>VLOOKUP(Start!$C$10,_lookups!$U$2:$W$3,3,0)</f>
        <v>mile</v>
      </c>
      <c r="F386" s="66" t="str">
        <f>IF(ISNUMBER(C386), SUMIFS(_summarize!F:F, _summarize!B:B, Output!D386, _summarize!E:E, Output!C386), "DO NOT COPY")</f>
        <v>DO NOT COPY</v>
      </c>
      <c r="G386" s="66" t="str">
        <f>IF(ISNUMBER(C386),SUMIFS(_summarize!G:G,_summarize!$B:$B,Output!D386,_summarize!$E:$E,Output!C386),"DO NOT COPY")</f>
        <v>DO NOT COPY</v>
      </c>
    </row>
    <row r="387" spans="1:7" x14ac:dyDescent="0.3">
      <c r="A387" s="26">
        <v>11</v>
      </c>
      <c r="B387" s="26" t="s">
        <v>46967</v>
      </c>
      <c r="C387" s="27" t="str">
        <f>_summarize!$P$14</f>
        <v/>
      </c>
      <c r="D387" s="26" t="s">
        <v>46968</v>
      </c>
      <c r="E387" s="26" t="str">
        <f>VLOOKUP(Start!$C$10,_lookups!$U$2:$W$3,3,0)</f>
        <v>mile</v>
      </c>
      <c r="F387" s="66" t="str">
        <f>IF(ISNUMBER(C387), SUMIFS(_summarize!F:F, _summarize!B:B, Output!D387, _summarize!E:E, Output!C387), "DO NOT COPY")</f>
        <v>DO NOT COPY</v>
      </c>
      <c r="G387" s="66" t="str">
        <f>IF(ISNUMBER(C387),SUMIFS(_summarize!G:G,_summarize!$B:$B,Output!D387,_summarize!$E:$E,Output!C387),"DO NOT COPY")</f>
        <v>DO NOT COPY</v>
      </c>
    </row>
    <row r="388" spans="1:7" x14ac:dyDescent="0.3">
      <c r="A388" s="26">
        <v>11</v>
      </c>
      <c r="B388" s="26" t="s">
        <v>46969</v>
      </c>
      <c r="C388" s="27" t="str">
        <f>_summarize!$P$14</f>
        <v/>
      </c>
      <c r="D388" s="26" t="s">
        <v>46970</v>
      </c>
      <c r="E388" s="26" t="str">
        <f>VLOOKUP(Start!$C$10,_lookups!$U$2:$W$3,3,0)</f>
        <v>mile</v>
      </c>
      <c r="F388" s="66" t="str">
        <f>IF(ISNUMBER(C388), SUMIFS(_summarize!F:F, _summarize!B:B, Output!D388, _summarize!E:E, Output!C388), "DO NOT COPY")</f>
        <v>DO NOT COPY</v>
      </c>
      <c r="G388" s="66" t="str">
        <f>IF(ISNUMBER(C388),SUMIFS(_summarize!G:G,_summarize!$B:$B,Output!D388,_summarize!$E:$E,Output!C388),"DO NOT COPY")</f>
        <v>DO NOT COPY</v>
      </c>
    </row>
    <row r="389" spans="1:7" x14ac:dyDescent="0.3">
      <c r="A389" s="26">
        <v>11</v>
      </c>
      <c r="B389" s="26" t="s">
        <v>46971</v>
      </c>
      <c r="C389" s="27" t="str">
        <f>_summarize!$P$14</f>
        <v/>
      </c>
      <c r="D389" s="26" t="s">
        <v>46972</v>
      </c>
      <c r="E389" s="26" t="str">
        <f>VLOOKUP(Start!$C$10,_lookups!$U$2:$W$3,3,0)</f>
        <v>mile</v>
      </c>
      <c r="F389" s="66" t="str">
        <f>IF(ISNUMBER(C389), SUMIFS(_summarize!F:F, _summarize!B:B, Output!D389, _summarize!E:E, Output!C389), "DO NOT COPY")</f>
        <v>DO NOT COPY</v>
      </c>
      <c r="G389" s="66" t="str">
        <f>IF(ISNUMBER(C389),SUMIFS(_summarize!G:G,_summarize!$B:$B,Output!D389,_summarize!$E:$E,Output!C389),"DO NOT COPY")</f>
        <v>DO NOT COPY</v>
      </c>
    </row>
    <row r="390" spans="1:7" x14ac:dyDescent="0.3">
      <c r="A390" s="26">
        <v>11</v>
      </c>
      <c r="B390" s="26" t="s">
        <v>46973</v>
      </c>
      <c r="C390" s="27" t="str">
        <f>_summarize!$P$14</f>
        <v/>
      </c>
      <c r="D390" s="26" t="s">
        <v>46974</v>
      </c>
      <c r="E390" s="26" t="str">
        <f>VLOOKUP(Start!$C$10,_lookups!$U$2:$W$3,3,0)</f>
        <v>mile</v>
      </c>
      <c r="F390" s="66" t="str">
        <f>IF(ISNUMBER(C390), SUMIFS(_summarize!F:F, _summarize!B:B, Output!D390, _summarize!E:E, Output!C390), "DO NOT COPY")</f>
        <v>DO NOT COPY</v>
      </c>
      <c r="G390" s="66" t="str">
        <f>IF(ISNUMBER(C390),SUMIFS(_summarize!G:G,_summarize!$B:$B,Output!D390,_summarize!$E:$E,Output!C390),"DO NOT COPY")</f>
        <v>DO NOT COPY</v>
      </c>
    </row>
    <row r="391" spans="1:7" x14ac:dyDescent="0.3">
      <c r="A391" s="26">
        <v>11</v>
      </c>
      <c r="B391" s="26" t="s">
        <v>46975</v>
      </c>
      <c r="C391" s="27" t="str">
        <f>_summarize!$P$14</f>
        <v/>
      </c>
      <c r="D391" s="26" t="s">
        <v>46976</v>
      </c>
      <c r="E391" s="26" t="str">
        <f>VLOOKUP(Start!$C$10,_lookups!$U$2:$W$3,3,0)</f>
        <v>mile</v>
      </c>
      <c r="F391" s="66" t="str">
        <f>IF(ISNUMBER(C391), SUMIFS(_summarize!F:F, _summarize!B:B, Output!D391, _summarize!E:E, Output!C391), "DO NOT COPY")</f>
        <v>DO NOT COPY</v>
      </c>
      <c r="G391" s="66" t="str">
        <f>IF(ISNUMBER(C391),SUMIFS(_summarize!G:G,_summarize!$B:$B,Output!D391,_summarize!$E:$E,Output!C391),"DO NOT COPY")</f>
        <v>DO NOT COPY</v>
      </c>
    </row>
    <row r="392" spans="1:7" x14ac:dyDescent="0.3">
      <c r="A392" s="26">
        <v>11</v>
      </c>
      <c r="B392" s="26" t="s">
        <v>46977</v>
      </c>
      <c r="C392" s="27" t="str">
        <f>_summarize!$P$14</f>
        <v/>
      </c>
      <c r="D392" s="26" t="s">
        <v>46978</v>
      </c>
      <c r="E392" s="26" t="str">
        <f>VLOOKUP(Start!$C$10,_lookups!$U$2:$W$3,3,0)</f>
        <v>mile</v>
      </c>
      <c r="F392" s="66" t="str">
        <f>IF(ISNUMBER(C392), SUMIFS(_summarize!F:F, _summarize!B:B, Output!D392, _summarize!E:E, Output!C392), "DO NOT COPY")</f>
        <v>DO NOT COPY</v>
      </c>
      <c r="G392" s="66" t="str">
        <f>IF(ISNUMBER(C392),SUMIFS(_summarize!G:G,_summarize!$B:$B,Output!D392,_summarize!$E:$E,Output!C392),"DO NOT COPY")</f>
        <v>DO NOT COPY</v>
      </c>
    </row>
    <row r="393" spans="1:7" x14ac:dyDescent="0.3">
      <c r="A393" s="26">
        <v>11</v>
      </c>
      <c r="B393" s="26" t="s">
        <v>46979</v>
      </c>
      <c r="C393" s="27" t="str">
        <f>_summarize!$P$14</f>
        <v/>
      </c>
      <c r="D393" s="26" t="s">
        <v>46980</v>
      </c>
      <c r="E393" s="26" t="str">
        <f>VLOOKUP(Start!$C$10,_lookups!$U$2:$W$3,3,0)</f>
        <v>mile</v>
      </c>
      <c r="F393" s="66" t="str">
        <f>IF(ISNUMBER(C393), SUMIFS(_summarize!F:F, _summarize!B:B, Output!D393, _summarize!E:E, Output!C393), "DO NOT COPY")</f>
        <v>DO NOT COPY</v>
      </c>
      <c r="G393" s="66" t="str">
        <f>IF(ISNUMBER(C393),SUMIFS(_summarize!G:G,_summarize!$B:$B,Output!D393,_summarize!$E:$E,Output!C393),"DO NOT COPY")</f>
        <v>DO NOT COPY</v>
      </c>
    </row>
    <row r="394" spans="1:7" x14ac:dyDescent="0.3">
      <c r="A394" s="26">
        <v>11</v>
      </c>
      <c r="B394" s="26" t="s">
        <v>46981</v>
      </c>
      <c r="C394" s="27" t="str">
        <f>_summarize!$P$14</f>
        <v/>
      </c>
      <c r="D394" s="26" t="s">
        <v>46982</v>
      </c>
      <c r="E394" s="26" t="str">
        <f>VLOOKUP(Start!$C$10,_lookups!$U$2:$W$3,3,0)</f>
        <v>mile</v>
      </c>
      <c r="F394" s="66" t="str">
        <f>IF(ISNUMBER(C394), SUMIFS(_summarize!F:F, _summarize!B:B, Output!D394, _summarize!E:E, Output!C394), "DO NOT COPY")</f>
        <v>DO NOT COPY</v>
      </c>
      <c r="G394" s="66" t="str">
        <f>IF(ISNUMBER(C394),SUMIFS(_summarize!G:G,_summarize!$B:$B,Output!D394,_summarize!$E:$E,Output!C394),"DO NOT COPY")</f>
        <v>DO NOT COPY</v>
      </c>
    </row>
    <row r="395" spans="1:7" x14ac:dyDescent="0.3">
      <c r="A395" s="26">
        <v>11</v>
      </c>
      <c r="B395" s="26" t="s">
        <v>46983</v>
      </c>
      <c r="C395" s="27" t="str">
        <f>_summarize!$P$14</f>
        <v/>
      </c>
      <c r="D395" s="26" t="s">
        <v>46984</v>
      </c>
      <c r="E395" s="26" t="str">
        <f>VLOOKUP(Start!$C$10,_lookups!$U$2:$W$3,3,0)</f>
        <v>mile</v>
      </c>
      <c r="F395" s="66" t="str">
        <f>IF(ISNUMBER(C395), SUMIFS(_summarize!F:F, _summarize!B:B, Output!D395, _summarize!E:E, Output!C395), "DO NOT COPY")</f>
        <v>DO NOT COPY</v>
      </c>
      <c r="G395" s="66" t="str">
        <f>IF(ISNUMBER(C395),SUMIFS(_summarize!G:G,_summarize!$B:$B,Output!D395,_summarize!$E:$E,Output!C395),"DO NOT COPY")</f>
        <v>DO NOT COPY</v>
      </c>
    </row>
    <row r="396" spans="1:7" x14ac:dyDescent="0.3">
      <c r="A396" s="26">
        <v>11</v>
      </c>
      <c r="B396" s="26" t="s">
        <v>46985</v>
      </c>
      <c r="C396" s="27" t="str">
        <f>_summarize!$P$14</f>
        <v/>
      </c>
      <c r="D396" s="26" t="s">
        <v>46986</v>
      </c>
      <c r="E396" s="26" t="str">
        <f>VLOOKUP(Start!$C$10,_lookups!$U$2:$W$3,3,0)</f>
        <v>mile</v>
      </c>
      <c r="F396" s="66" t="str">
        <f>IF(ISNUMBER(C396), SUMIFS(_summarize!F:F, _summarize!B:B, Output!D396, _summarize!E:E, Output!C396), "DO NOT COPY")</f>
        <v>DO NOT COPY</v>
      </c>
      <c r="G396" s="66" t="str">
        <f>IF(ISNUMBER(C396),SUMIFS(_summarize!G:G,_summarize!$B:$B,Output!D396,_summarize!$E:$E,Output!C396),"DO NOT COPY")</f>
        <v>DO NOT COPY</v>
      </c>
    </row>
    <row r="397" spans="1:7" x14ac:dyDescent="0.3">
      <c r="A397" s="26">
        <v>11</v>
      </c>
      <c r="B397" s="26" t="s">
        <v>46987</v>
      </c>
      <c r="C397" s="27" t="str">
        <f>_summarize!$P$14</f>
        <v/>
      </c>
      <c r="D397" s="26" t="s">
        <v>46988</v>
      </c>
      <c r="E397" s="26" t="str">
        <f>VLOOKUP(Start!$C$10,_lookups!$U$2:$W$3,3,0)</f>
        <v>mile</v>
      </c>
      <c r="F397" s="66" t="str">
        <f>IF(ISNUMBER(C397), SUMIFS(_summarize!F:F, _summarize!B:B, Output!D397, _summarize!E:E, Output!C397), "DO NOT COPY")</f>
        <v>DO NOT COPY</v>
      </c>
      <c r="G397" s="66" t="str">
        <f>IF(ISNUMBER(C397),SUMIFS(_summarize!G:G,_summarize!$B:$B,Output!D397,_summarize!$E:$E,Output!C397),"DO NOT COPY")</f>
        <v>DO NOT COPY</v>
      </c>
    </row>
    <row r="398" spans="1:7" x14ac:dyDescent="0.3">
      <c r="A398" s="26">
        <v>11</v>
      </c>
      <c r="B398" s="26" t="s">
        <v>46989</v>
      </c>
      <c r="C398" s="27" t="str">
        <f>_summarize!$P$14</f>
        <v/>
      </c>
      <c r="D398" s="26" t="s">
        <v>46990</v>
      </c>
      <c r="E398" s="26" t="str">
        <f>VLOOKUP(Start!$C$10,_lookups!$U$2:$W$3,3,0)</f>
        <v>mile</v>
      </c>
      <c r="F398" s="66" t="str">
        <f>IF(ISNUMBER(C398), SUMIFS(_summarize!F:F, _summarize!B:B, Output!D398, _summarize!E:E, Output!C398), "DO NOT COPY")</f>
        <v>DO NOT COPY</v>
      </c>
      <c r="G398" s="66" t="str">
        <f>IF(ISNUMBER(C398),SUMIFS(_summarize!G:G,_summarize!$B:$B,Output!D398,_summarize!$E:$E,Output!C398),"DO NOT COPY")</f>
        <v>DO NOT COPY</v>
      </c>
    </row>
    <row r="399" spans="1:7" x14ac:dyDescent="0.3">
      <c r="A399" s="26">
        <v>11</v>
      </c>
      <c r="B399" s="26" t="s">
        <v>46991</v>
      </c>
      <c r="C399" s="27" t="str">
        <f>_summarize!$P$14</f>
        <v/>
      </c>
      <c r="D399" s="26" t="s">
        <v>46992</v>
      </c>
      <c r="E399" s="26" t="str">
        <f>VLOOKUP(Start!$C$10,_lookups!$U$2:$W$3,3,0)</f>
        <v>mile</v>
      </c>
      <c r="F399" s="66" t="str">
        <f>IF(ISNUMBER(C399), SUMIFS(_summarize!F:F, _summarize!B:B, Output!D399, _summarize!E:E, Output!C399), "DO NOT COPY")</f>
        <v>DO NOT COPY</v>
      </c>
      <c r="G399" s="66" t="str">
        <f>IF(ISNUMBER(C399),SUMIFS(_summarize!G:G,_summarize!$B:$B,Output!D399,_summarize!$E:$E,Output!C399),"DO NOT COPY")</f>
        <v>DO NOT COPY</v>
      </c>
    </row>
    <row r="400" spans="1:7" x14ac:dyDescent="0.3">
      <c r="A400" s="26">
        <v>11</v>
      </c>
      <c r="B400" s="26" t="s">
        <v>46993</v>
      </c>
      <c r="C400" s="27" t="str">
        <f>_summarize!$P$14</f>
        <v/>
      </c>
      <c r="D400" s="26" t="s">
        <v>46994</v>
      </c>
      <c r="E400" s="26" t="str">
        <f>VLOOKUP(Start!$C$10,_lookups!$U$2:$W$3,3,0)</f>
        <v>mile</v>
      </c>
      <c r="F400" s="66" t="str">
        <f>IF(ISNUMBER(C400), SUMIFS(_summarize!F:F, _summarize!B:B, Output!D400, _summarize!E:E, Output!C400), "DO NOT COPY")</f>
        <v>DO NOT COPY</v>
      </c>
      <c r="G400" s="66" t="str">
        <f>IF(ISNUMBER(C400),SUMIFS(_summarize!G:G,_summarize!$B:$B,Output!D400,_summarize!$E:$E,Output!C400),"DO NOT COPY")</f>
        <v>DO NOT COPY</v>
      </c>
    </row>
    <row r="401" spans="1:7" x14ac:dyDescent="0.3">
      <c r="A401" s="26">
        <v>11</v>
      </c>
      <c r="B401" s="26" t="s">
        <v>46995</v>
      </c>
      <c r="C401" s="27" t="str">
        <f>_summarize!$P$14</f>
        <v/>
      </c>
      <c r="D401" s="26" t="s">
        <v>46996</v>
      </c>
      <c r="E401" s="26" t="str">
        <f>VLOOKUP(Start!$C$10,_lookups!$U$2:$W$3,3,0)</f>
        <v>mile</v>
      </c>
      <c r="F401" s="66" t="str">
        <f>IF(ISNUMBER(C401), SUMIFS(_summarize!F:F, _summarize!B:B, Output!D401, _summarize!E:E, Output!C401), "DO NOT COPY")</f>
        <v>DO NOT COPY</v>
      </c>
      <c r="G401" s="66" t="str">
        <f>IF(ISNUMBER(C401),SUMIFS(_summarize!G:G,_summarize!$B:$B,Output!D401,_summarize!$E:$E,Output!C401),"DO NOT COPY")</f>
        <v>DO NOT COPY</v>
      </c>
    </row>
    <row r="402" spans="1:7" x14ac:dyDescent="0.3">
      <c r="A402" s="26">
        <v>11</v>
      </c>
      <c r="B402" s="26" t="s">
        <v>46997</v>
      </c>
      <c r="C402" s="27" t="str">
        <f>_summarize!$P$14</f>
        <v/>
      </c>
      <c r="D402" s="26" t="s">
        <v>46998</v>
      </c>
      <c r="E402" s="26" t="str">
        <f>VLOOKUP(Start!$C$10,_lookups!$U$2:$W$3,3,0)</f>
        <v>mile</v>
      </c>
      <c r="F402" s="66" t="str">
        <f>IF(ISNUMBER(C402), SUMIFS(_summarize!F:F, _summarize!B:B, Output!D402, _summarize!E:E, Output!C402), "DO NOT COPY")</f>
        <v>DO NOT COPY</v>
      </c>
      <c r="G402" s="66" t="str">
        <f>IF(ISNUMBER(C402),SUMIFS(_summarize!G:G,_summarize!$B:$B,Output!D402,_summarize!$E:$E,Output!C402),"DO NOT COPY")</f>
        <v>DO NOT COPY</v>
      </c>
    </row>
    <row r="403" spans="1:7" x14ac:dyDescent="0.3">
      <c r="A403" s="26">
        <v>11</v>
      </c>
      <c r="B403" s="26" t="s">
        <v>46999</v>
      </c>
      <c r="C403" s="27" t="str">
        <f>_summarize!$P$14</f>
        <v/>
      </c>
      <c r="D403" s="26" t="s">
        <v>47000</v>
      </c>
      <c r="E403" s="26" t="s">
        <v>47001</v>
      </c>
      <c r="F403" s="66" t="str">
        <f>IF(ISNUMBER(C403), SUMIFS(_summarize!F:F, _summarize!B:B, Output!D403, _summarize!E:E, Output!C403), "DO NOT COPY")</f>
        <v>DO NOT COPY</v>
      </c>
      <c r="G403" s="66" t="str">
        <f>IF(ISNUMBER(C403),SUMIFS(_summarize!G:G,_summarize!$B:$B,Output!D403,_summarize!$E:$E,Output!C403),"DO NOT COPY")</f>
        <v>DO NOT COPY</v>
      </c>
    </row>
    <row r="404" spans="1:7" x14ac:dyDescent="0.3">
      <c r="A404" s="26">
        <v>11</v>
      </c>
      <c r="B404" s="26" t="s">
        <v>47002</v>
      </c>
      <c r="C404" s="27" t="str">
        <f>_summarize!$P$14</f>
        <v/>
      </c>
      <c r="D404" s="26" t="s">
        <v>47003</v>
      </c>
      <c r="E404" s="26" t="s">
        <v>47001</v>
      </c>
      <c r="F404" s="66" t="str">
        <f>IF(ISNUMBER(C404), SUMIFS(_summarize!F:F, _summarize!B:B, Output!D404, _summarize!E:E, Output!C404), "DO NOT COPY")</f>
        <v>DO NOT COPY</v>
      </c>
      <c r="G404" s="66" t="str">
        <f>IF(ISNUMBER(C404),SUMIFS(_summarize!G:G,_summarize!$B:$B,Output!D404,_summarize!$E:$E,Output!C404),"DO NOT COPY")</f>
        <v>DO NOT COPY</v>
      </c>
    </row>
    <row r="405" spans="1:7" x14ac:dyDescent="0.3">
      <c r="A405" s="26">
        <v>11</v>
      </c>
      <c r="B405" s="26" t="s">
        <v>47004</v>
      </c>
      <c r="C405" s="27" t="str">
        <f>_summarize!$P$14</f>
        <v/>
      </c>
      <c r="D405" s="26" t="s">
        <v>47005</v>
      </c>
      <c r="E405" s="26" t="s">
        <v>47001</v>
      </c>
      <c r="F405" s="66" t="str">
        <f>IF(ISNUMBER(C405), SUMIFS(_summarize!F:F, _summarize!B:B, Output!D405, _summarize!E:E, Output!C405), "DO NOT COPY")</f>
        <v>DO NOT COPY</v>
      </c>
      <c r="G405" s="66" t="str">
        <f>IF(ISNUMBER(C405),SUMIFS(_summarize!G:G,_summarize!$B:$B,Output!D405,_summarize!$E:$E,Output!C405),"DO NOT COPY")</f>
        <v>DO NOT COPY</v>
      </c>
    </row>
    <row r="406" spans="1:7" x14ac:dyDescent="0.3">
      <c r="A406" s="26">
        <v>11</v>
      </c>
      <c r="B406" s="26" t="s">
        <v>47006</v>
      </c>
      <c r="C406" s="27" t="str">
        <f>_summarize!$P$14</f>
        <v/>
      </c>
      <c r="D406" s="26" t="s">
        <v>47007</v>
      </c>
      <c r="E406" s="26" t="str">
        <f>VLOOKUP(Start!$C$10,_lookups!$U$2:$W$3,3,0)</f>
        <v>mile</v>
      </c>
      <c r="F406" s="66" t="str">
        <f>IF(ISNUMBER(C406), SUMIFS(_summarize!F:F, _summarize!B:B, Output!D406, _summarize!E:E, Output!C406), "DO NOT COPY")</f>
        <v>DO NOT COPY</v>
      </c>
      <c r="G406" s="66" t="str">
        <f>IF(ISNUMBER(C406),SUMIFS(_summarize!G:G,_summarize!$B:$B,Output!D406,_summarize!$E:$E,Output!C406),"DO NOT COPY")</f>
        <v>DO NOT COPY</v>
      </c>
    </row>
    <row r="407" spans="1:7" x14ac:dyDescent="0.3">
      <c r="A407" s="26">
        <v>11</v>
      </c>
      <c r="B407" s="26" t="s">
        <v>47008</v>
      </c>
      <c r="C407" s="27" t="str">
        <f>_summarize!$P$14</f>
        <v/>
      </c>
      <c r="D407" s="26" t="s">
        <v>47009</v>
      </c>
      <c r="E407" s="26" t="str">
        <f>VLOOKUP(Start!$C$10,_lookups!$U$2:$W$3,3,0)</f>
        <v>mile</v>
      </c>
      <c r="F407" s="66" t="str">
        <f>IF(ISNUMBER(C407), SUMIFS(_summarize!F:F, _summarize!B:B, Output!D407, _summarize!E:E, Output!C407), "DO NOT COPY")</f>
        <v>DO NOT COPY</v>
      </c>
      <c r="G407" s="66" t="str">
        <f>IF(ISNUMBER(C407),SUMIFS(_summarize!G:G,_summarize!$B:$B,Output!D407,_summarize!$E:$E,Output!C407),"DO NOT COPY")</f>
        <v>DO NOT COPY</v>
      </c>
    </row>
    <row r="408" spans="1:7" x14ac:dyDescent="0.3">
      <c r="A408" s="26">
        <v>11</v>
      </c>
      <c r="B408" s="26" t="s">
        <v>47010</v>
      </c>
      <c r="C408" s="27" t="str">
        <f>_summarize!$P$14</f>
        <v/>
      </c>
      <c r="D408" s="26" t="s">
        <v>47011</v>
      </c>
      <c r="E408" s="26" t="str">
        <f>VLOOKUP(Start!$C$10,_lookups!$U$2:$W$3,3,0)</f>
        <v>mile</v>
      </c>
      <c r="F408" s="66" t="str">
        <f>IF(ISNUMBER(C408), SUMIFS(_summarize!F:F, _summarize!B:B, Output!D408, _summarize!E:E, Output!C408), "DO NOT COPY")</f>
        <v>DO NOT COPY</v>
      </c>
      <c r="G408" s="66" t="str">
        <f>IF(ISNUMBER(C408),SUMIFS(_summarize!G:G,_summarize!$B:$B,Output!D408,_summarize!$E:$E,Output!C408),"DO NOT COPY")</f>
        <v>DO NOT COPY</v>
      </c>
    </row>
    <row r="409" spans="1:7" x14ac:dyDescent="0.3">
      <c r="A409" s="26">
        <v>11</v>
      </c>
      <c r="B409" s="26" t="s">
        <v>47013</v>
      </c>
      <c r="C409" s="27" t="str">
        <f>_summarize!$P$14</f>
        <v/>
      </c>
      <c r="D409" s="26" t="s">
        <v>47014</v>
      </c>
      <c r="E409" s="26" t="str">
        <f>VLOOKUP(Start!$C$10,_lookups!$U$2:$W$3,3,0)</f>
        <v>mile</v>
      </c>
      <c r="F409" s="66" t="str">
        <f>IF(ISNUMBER(C409), SUMIFS(_summarize!F:F, _summarize!B:B, Output!D409, _summarize!E:E, Output!C409), "DO NOT COPY")</f>
        <v>DO NOT COPY</v>
      </c>
      <c r="G409" s="66" t="str">
        <f>IF(ISNUMBER(C409),SUMIFS(_summarize!G:G,_summarize!$B:$B,Output!D409,_summarize!$E:$E,Output!C409),"DO NOT COPY")</f>
        <v>DO NOT COPY</v>
      </c>
    </row>
    <row r="410" spans="1:7" x14ac:dyDescent="0.3">
      <c r="A410" s="26">
        <v>11</v>
      </c>
      <c r="B410" s="26" t="s">
        <v>47015</v>
      </c>
      <c r="C410" s="27" t="str">
        <f>_summarize!$P$14</f>
        <v/>
      </c>
      <c r="D410" s="26" t="s">
        <v>47016</v>
      </c>
      <c r="E410" s="26" t="str">
        <f>VLOOKUP(Start!$C$10,_lookups!$U$2:$W$3,3,0)</f>
        <v>mile</v>
      </c>
      <c r="F410" s="66" t="str">
        <f>IF(ISNUMBER(C410), SUMIFS(_summarize!F:F, _summarize!B:B, Output!D410, _summarize!E:E, Output!C410), "DO NOT COPY")</f>
        <v>DO NOT COPY</v>
      </c>
      <c r="G410" s="66" t="str">
        <f>IF(ISNUMBER(C410),SUMIFS(_summarize!G:G,_summarize!$B:$B,Output!D410,_summarize!$E:$E,Output!C410),"DO NOT COPY")</f>
        <v>DO NOT COPY</v>
      </c>
    </row>
    <row r="411" spans="1:7" x14ac:dyDescent="0.3">
      <c r="A411" s="26">
        <v>11</v>
      </c>
      <c r="B411" s="26" t="s">
        <v>47042</v>
      </c>
      <c r="C411" s="27" t="str">
        <f>_summarize!$P$14</f>
        <v/>
      </c>
      <c r="D411" s="26" t="s">
        <v>47043</v>
      </c>
      <c r="E411" s="26" t="s">
        <v>47012</v>
      </c>
      <c r="F411" s="66"/>
      <c r="G411" s="66"/>
    </row>
    <row r="412" spans="1:7" x14ac:dyDescent="0.3">
      <c r="A412" s="26">
        <v>11</v>
      </c>
      <c r="B412" s="26" t="s">
        <v>47044</v>
      </c>
      <c r="C412" s="27" t="str">
        <f>_summarize!$P$14</f>
        <v/>
      </c>
      <c r="D412" s="26" t="s">
        <v>47045</v>
      </c>
      <c r="E412" s="26" t="s">
        <v>47012</v>
      </c>
      <c r="F412" s="66"/>
      <c r="G412" s="66"/>
    </row>
    <row r="413" spans="1:7" x14ac:dyDescent="0.3">
      <c r="A413" s="26">
        <v>11</v>
      </c>
      <c r="B413" s="26" t="s">
        <v>47046</v>
      </c>
      <c r="C413" s="27" t="str">
        <f>_summarize!$P$14</f>
        <v/>
      </c>
      <c r="D413" s="26" t="s">
        <v>47047</v>
      </c>
      <c r="E413" s="26" t="s">
        <v>47012</v>
      </c>
      <c r="F413" s="66"/>
      <c r="G413" s="66"/>
    </row>
    <row r="414" spans="1:7" x14ac:dyDescent="0.3">
      <c r="A414" s="26">
        <v>11</v>
      </c>
      <c r="B414" s="26" t="s">
        <v>47048</v>
      </c>
      <c r="C414" s="27" t="str">
        <f>_summarize!$P$14</f>
        <v/>
      </c>
      <c r="D414" s="26" t="s">
        <v>47049</v>
      </c>
      <c r="E414" s="26" t="s">
        <v>47012</v>
      </c>
      <c r="F414" s="66"/>
      <c r="G414" s="66"/>
    </row>
    <row r="415" spans="1:7" x14ac:dyDescent="0.3">
      <c r="A415" s="26">
        <v>11</v>
      </c>
      <c r="B415" s="26" t="s">
        <v>47050</v>
      </c>
      <c r="C415" s="27" t="str">
        <f>_summarize!$P$14</f>
        <v/>
      </c>
      <c r="D415" s="26" t="s">
        <v>47051</v>
      </c>
      <c r="E415" s="26" t="s">
        <v>47012</v>
      </c>
      <c r="F415" s="66"/>
      <c r="G415" s="66"/>
    </row>
    <row r="416" spans="1:7" x14ac:dyDescent="0.3">
      <c r="A416" s="26">
        <v>11</v>
      </c>
      <c r="B416" s="26" t="s">
        <v>47052</v>
      </c>
      <c r="C416" s="27" t="str">
        <f>_summarize!$P$14</f>
        <v/>
      </c>
      <c r="D416" s="26" t="s">
        <v>47053</v>
      </c>
      <c r="E416" s="26" t="s">
        <v>47012</v>
      </c>
      <c r="F416" s="66"/>
      <c r="G416" s="66"/>
    </row>
    <row r="417" spans="1:7" x14ac:dyDescent="0.3">
      <c r="A417" s="26">
        <v>11</v>
      </c>
      <c r="B417" s="26" t="s">
        <v>47054</v>
      </c>
      <c r="C417" s="27" t="str">
        <f>_summarize!$P$14</f>
        <v/>
      </c>
      <c r="D417" s="26" t="s">
        <v>47055</v>
      </c>
      <c r="E417" s="26" t="s">
        <v>47012</v>
      </c>
      <c r="F417" s="66"/>
      <c r="G417" s="66"/>
    </row>
    <row r="418" spans="1:7" x14ac:dyDescent="0.3">
      <c r="A418" s="26">
        <v>11</v>
      </c>
      <c r="B418" s="26" t="s">
        <v>47056</v>
      </c>
      <c r="C418" s="27" t="str">
        <f>_summarize!$P$14</f>
        <v/>
      </c>
      <c r="D418" s="26" t="s">
        <v>47057</v>
      </c>
      <c r="E418" s="26" t="s">
        <v>47012</v>
      </c>
      <c r="F418" s="66"/>
      <c r="G418" s="66"/>
    </row>
    <row r="419" spans="1:7" x14ac:dyDescent="0.3">
      <c r="A419" s="26">
        <v>11</v>
      </c>
      <c r="B419" s="26" t="s">
        <v>47058</v>
      </c>
      <c r="C419" s="27" t="str">
        <f>_summarize!$P$14</f>
        <v/>
      </c>
      <c r="D419" s="26" t="s">
        <v>47059</v>
      </c>
      <c r="E419" s="26" t="s">
        <v>47060</v>
      </c>
      <c r="F419" s="66"/>
      <c r="G419" s="66"/>
    </row>
    <row r="420" spans="1:7" x14ac:dyDescent="0.3">
      <c r="A420" s="26">
        <v>11</v>
      </c>
      <c r="B420" s="26" t="s">
        <v>47061</v>
      </c>
      <c r="C420" s="27" t="str">
        <f>_summarize!$P$14</f>
        <v/>
      </c>
      <c r="D420" s="26" t="s">
        <v>47059</v>
      </c>
      <c r="E420" s="26" t="s">
        <v>47062</v>
      </c>
      <c r="F420" s="66"/>
      <c r="G420" s="66"/>
    </row>
    <row r="421" spans="1:7" x14ac:dyDescent="0.3">
      <c r="F421" s="66"/>
      <c r="G421" s="66"/>
    </row>
    <row r="422" spans="1:7" x14ac:dyDescent="0.3">
      <c r="A422" s="26">
        <v>12</v>
      </c>
      <c r="B422" s="26" t="s">
        <v>46960</v>
      </c>
      <c r="C422" s="27" t="str">
        <f>_summarize!$P$15</f>
        <v/>
      </c>
      <c r="D422" s="26" t="s">
        <v>46961</v>
      </c>
      <c r="E422" s="26" t="str">
        <f>VLOOKUP(Start!$C$10,_lookups!$U$2:$W$3,3,0)</f>
        <v>mile</v>
      </c>
      <c r="F422" s="66" t="str">
        <f>IF(ISNUMBER(C422), SUMIFS(_summarize!F:F, _summarize!B:B, Output!D422, _summarize!E:E, Output!C422), "DO NOT COPY")</f>
        <v>DO NOT COPY</v>
      </c>
      <c r="G422" s="66" t="str">
        <f>IF(ISNUMBER(C422),SUMIFS(_summarize!G:G,_summarize!$B:$B,Output!D422,_summarize!$E:$E,Output!C422),"DO NOT COPY")</f>
        <v>DO NOT COPY</v>
      </c>
    </row>
    <row r="423" spans="1:7" x14ac:dyDescent="0.3">
      <c r="A423" s="26">
        <v>12</v>
      </c>
      <c r="B423" s="26" t="s">
        <v>46963</v>
      </c>
      <c r="C423" s="27" t="str">
        <f>_summarize!$P$15</f>
        <v/>
      </c>
      <c r="D423" s="26" t="s">
        <v>46964</v>
      </c>
      <c r="E423" s="26" t="str">
        <f>VLOOKUP(Start!$C$10,_lookups!$U$2:$W$3,3,0)</f>
        <v>mile</v>
      </c>
      <c r="F423" s="66" t="str">
        <f>IF(ISNUMBER(C423), SUMIFS(_summarize!F:F, _summarize!B:B, Output!D423, _summarize!E:E, Output!C423), "DO NOT COPY")</f>
        <v>DO NOT COPY</v>
      </c>
      <c r="G423" s="66" t="str">
        <f>IF(ISNUMBER(C423),SUMIFS(_summarize!G:G,_summarize!$B:$B,Output!D423,_summarize!$E:$E,Output!C423),"DO NOT COPY")</f>
        <v>DO NOT COPY</v>
      </c>
    </row>
    <row r="424" spans="1:7" x14ac:dyDescent="0.3">
      <c r="A424" s="26">
        <v>12</v>
      </c>
      <c r="B424" s="26" t="s">
        <v>46965</v>
      </c>
      <c r="C424" s="27" t="str">
        <f>_summarize!$P$15</f>
        <v/>
      </c>
      <c r="D424" s="26" t="s">
        <v>46966</v>
      </c>
      <c r="E424" s="26" t="str">
        <f>VLOOKUP(Start!$C$10,_lookups!$U$2:$W$3,3,0)</f>
        <v>mile</v>
      </c>
      <c r="F424" s="66" t="str">
        <f>IF(ISNUMBER(C424), SUMIFS(_summarize!F:F, _summarize!B:B, Output!D424, _summarize!E:E, Output!C424), "DO NOT COPY")</f>
        <v>DO NOT COPY</v>
      </c>
      <c r="G424" s="66" t="str">
        <f>IF(ISNUMBER(C424),SUMIFS(_summarize!G:G,_summarize!$B:$B,Output!D424,_summarize!$E:$E,Output!C424),"DO NOT COPY")</f>
        <v>DO NOT COPY</v>
      </c>
    </row>
    <row r="425" spans="1:7" x14ac:dyDescent="0.3">
      <c r="A425" s="26">
        <v>12</v>
      </c>
      <c r="B425" s="26" t="s">
        <v>46967</v>
      </c>
      <c r="C425" s="27" t="str">
        <f>_summarize!$P$15</f>
        <v/>
      </c>
      <c r="D425" s="26" t="s">
        <v>46968</v>
      </c>
      <c r="E425" s="26" t="str">
        <f>VLOOKUP(Start!$C$10,_lookups!$U$2:$W$3,3,0)</f>
        <v>mile</v>
      </c>
      <c r="F425" s="66" t="str">
        <f>IF(ISNUMBER(C425), SUMIFS(_summarize!F:F, _summarize!B:B, Output!D425, _summarize!E:E, Output!C425), "DO NOT COPY")</f>
        <v>DO NOT COPY</v>
      </c>
      <c r="G425" s="66" t="str">
        <f>IF(ISNUMBER(C425),SUMIFS(_summarize!G:G,_summarize!$B:$B,Output!D425,_summarize!$E:$E,Output!C425),"DO NOT COPY")</f>
        <v>DO NOT COPY</v>
      </c>
    </row>
    <row r="426" spans="1:7" x14ac:dyDescent="0.3">
      <c r="A426" s="26">
        <v>12</v>
      </c>
      <c r="B426" s="26" t="s">
        <v>46969</v>
      </c>
      <c r="C426" s="27" t="str">
        <f>_summarize!$P$15</f>
        <v/>
      </c>
      <c r="D426" s="26" t="s">
        <v>46970</v>
      </c>
      <c r="E426" s="26" t="str">
        <f>VLOOKUP(Start!$C$10,_lookups!$U$2:$W$3,3,0)</f>
        <v>mile</v>
      </c>
      <c r="F426" s="66" t="str">
        <f>IF(ISNUMBER(C426), SUMIFS(_summarize!F:F, _summarize!B:B, Output!D426, _summarize!E:E, Output!C426), "DO NOT COPY")</f>
        <v>DO NOT COPY</v>
      </c>
      <c r="G426" s="66" t="str">
        <f>IF(ISNUMBER(C426),SUMIFS(_summarize!G:G,_summarize!$B:$B,Output!D426,_summarize!$E:$E,Output!C426),"DO NOT COPY")</f>
        <v>DO NOT COPY</v>
      </c>
    </row>
    <row r="427" spans="1:7" x14ac:dyDescent="0.3">
      <c r="A427" s="26">
        <v>12</v>
      </c>
      <c r="B427" s="26" t="s">
        <v>46971</v>
      </c>
      <c r="C427" s="27" t="str">
        <f>_summarize!$P$15</f>
        <v/>
      </c>
      <c r="D427" s="26" t="s">
        <v>46972</v>
      </c>
      <c r="E427" s="26" t="str">
        <f>VLOOKUP(Start!$C$10,_lookups!$U$2:$W$3,3,0)</f>
        <v>mile</v>
      </c>
      <c r="F427" s="66" t="str">
        <f>IF(ISNUMBER(C427), SUMIFS(_summarize!F:F, _summarize!B:B, Output!D427, _summarize!E:E, Output!C427), "DO NOT COPY")</f>
        <v>DO NOT COPY</v>
      </c>
      <c r="G427" s="66" t="str">
        <f>IF(ISNUMBER(C427),SUMIFS(_summarize!G:G,_summarize!$B:$B,Output!D427,_summarize!$E:$E,Output!C427),"DO NOT COPY")</f>
        <v>DO NOT COPY</v>
      </c>
    </row>
    <row r="428" spans="1:7" x14ac:dyDescent="0.3">
      <c r="A428" s="26">
        <v>12</v>
      </c>
      <c r="B428" s="26" t="s">
        <v>46973</v>
      </c>
      <c r="C428" s="27" t="str">
        <f>_summarize!$P$15</f>
        <v/>
      </c>
      <c r="D428" s="26" t="s">
        <v>46974</v>
      </c>
      <c r="E428" s="26" t="str">
        <f>VLOOKUP(Start!$C$10,_lookups!$U$2:$W$3,3,0)</f>
        <v>mile</v>
      </c>
      <c r="F428" s="66" t="str">
        <f>IF(ISNUMBER(C428), SUMIFS(_summarize!F:F, _summarize!B:B, Output!D428, _summarize!E:E, Output!C428), "DO NOT COPY")</f>
        <v>DO NOT COPY</v>
      </c>
      <c r="G428" s="66" t="str">
        <f>IF(ISNUMBER(C428),SUMIFS(_summarize!G:G,_summarize!$B:$B,Output!D428,_summarize!$E:$E,Output!C428),"DO NOT COPY")</f>
        <v>DO NOT COPY</v>
      </c>
    </row>
    <row r="429" spans="1:7" x14ac:dyDescent="0.3">
      <c r="A429" s="26">
        <v>12</v>
      </c>
      <c r="B429" s="26" t="s">
        <v>46975</v>
      </c>
      <c r="C429" s="27" t="str">
        <f>_summarize!$P$15</f>
        <v/>
      </c>
      <c r="D429" s="26" t="s">
        <v>46976</v>
      </c>
      <c r="E429" s="26" t="str">
        <f>VLOOKUP(Start!$C$10,_lookups!$U$2:$W$3,3,0)</f>
        <v>mile</v>
      </c>
      <c r="F429" s="66" t="str">
        <f>IF(ISNUMBER(C429), SUMIFS(_summarize!F:F, _summarize!B:B, Output!D429, _summarize!E:E, Output!C429), "DO NOT COPY")</f>
        <v>DO NOT COPY</v>
      </c>
      <c r="G429" s="66" t="str">
        <f>IF(ISNUMBER(C429),SUMIFS(_summarize!G:G,_summarize!$B:$B,Output!D429,_summarize!$E:$E,Output!C429),"DO NOT COPY")</f>
        <v>DO NOT COPY</v>
      </c>
    </row>
    <row r="430" spans="1:7" x14ac:dyDescent="0.3">
      <c r="A430" s="26">
        <v>12</v>
      </c>
      <c r="B430" s="26" t="s">
        <v>46977</v>
      </c>
      <c r="C430" s="27" t="str">
        <f>_summarize!$P$15</f>
        <v/>
      </c>
      <c r="D430" s="26" t="s">
        <v>46978</v>
      </c>
      <c r="E430" s="26" t="str">
        <f>VLOOKUP(Start!$C$10,_lookups!$U$2:$W$3,3,0)</f>
        <v>mile</v>
      </c>
      <c r="F430" s="66" t="str">
        <f>IF(ISNUMBER(C430), SUMIFS(_summarize!F:F, _summarize!B:B, Output!D430, _summarize!E:E, Output!C430), "DO NOT COPY")</f>
        <v>DO NOT COPY</v>
      </c>
      <c r="G430" s="66" t="str">
        <f>IF(ISNUMBER(C430),SUMIFS(_summarize!G:G,_summarize!$B:$B,Output!D430,_summarize!$E:$E,Output!C430),"DO NOT COPY")</f>
        <v>DO NOT COPY</v>
      </c>
    </row>
    <row r="431" spans="1:7" x14ac:dyDescent="0.3">
      <c r="A431" s="26">
        <v>12</v>
      </c>
      <c r="B431" s="26" t="s">
        <v>46979</v>
      </c>
      <c r="C431" s="27" t="str">
        <f>_summarize!$P$15</f>
        <v/>
      </c>
      <c r="D431" s="26" t="s">
        <v>46980</v>
      </c>
      <c r="E431" s="26" t="str">
        <f>VLOOKUP(Start!$C$10,_lookups!$U$2:$W$3,3,0)</f>
        <v>mile</v>
      </c>
      <c r="F431" s="66" t="str">
        <f>IF(ISNUMBER(C431), SUMIFS(_summarize!F:F, _summarize!B:B, Output!D431, _summarize!E:E, Output!C431), "DO NOT COPY")</f>
        <v>DO NOT COPY</v>
      </c>
      <c r="G431" s="66" t="str">
        <f>IF(ISNUMBER(C431),SUMIFS(_summarize!G:G,_summarize!$B:$B,Output!D431,_summarize!$E:$E,Output!C431),"DO NOT COPY")</f>
        <v>DO NOT COPY</v>
      </c>
    </row>
    <row r="432" spans="1:7" x14ac:dyDescent="0.3">
      <c r="A432" s="26">
        <v>12</v>
      </c>
      <c r="B432" s="26" t="s">
        <v>46981</v>
      </c>
      <c r="C432" s="27" t="str">
        <f>_summarize!$P$15</f>
        <v/>
      </c>
      <c r="D432" s="26" t="s">
        <v>46982</v>
      </c>
      <c r="E432" s="26" t="str">
        <f>VLOOKUP(Start!$C$10,_lookups!$U$2:$W$3,3,0)</f>
        <v>mile</v>
      </c>
      <c r="F432" s="66" t="str">
        <f>IF(ISNUMBER(C432), SUMIFS(_summarize!F:F, _summarize!B:B, Output!D432, _summarize!E:E, Output!C432), "DO NOT COPY")</f>
        <v>DO NOT COPY</v>
      </c>
      <c r="G432" s="66" t="str">
        <f>IF(ISNUMBER(C432),SUMIFS(_summarize!G:G,_summarize!$B:$B,Output!D432,_summarize!$E:$E,Output!C432),"DO NOT COPY")</f>
        <v>DO NOT COPY</v>
      </c>
    </row>
    <row r="433" spans="1:7" x14ac:dyDescent="0.3">
      <c r="A433" s="26">
        <v>12</v>
      </c>
      <c r="B433" s="26" t="s">
        <v>46983</v>
      </c>
      <c r="C433" s="27" t="str">
        <f>_summarize!$P$15</f>
        <v/>
      </c>
      <c r="D433" s="26" t="s">
        <v>46984</v>
      </c>
      <c r="E433" s="26" t="str">
        <f>VLOOKUP(Start!$C$10,_lookups!$U$2:$W$3,3,0)</f>
        <v>mile</v>
      </c>
      <c r="F433" s="66" t="str">
        <f>IF(ISNUMBER(C433), SUMIFS(_summarize!F:F, _summarize!B:B, Output!D433, _summarize!E:E, Output!C433), "DO NOT COPY")</f>
        <v>DO NOT COPY</v>
      </c>
      <c r="G433" s="66" t="str">
        <f>IF(ISNUMBER(C433),SUMIFS(_summarize!G:G,_summarize!$B:$B,Output!D433,_summarize!$E:$E,Output!C433),"DO NOT COPY")</f>
        <v>DO NOT COPY</v>
      </c>
    </row>
    <row r="434" spans="1:7" x14ac:dyDescent="0.3">
      <c r="A434" s="26">
        <v>12</v>
      </c>
      <c r="B434" s="26" t="s">
        <v>46985</v>
      </c>
      <c r="C434" s="27" t="str">
        <f>_summarize!$P$15</f>
        <v/>
      </c>
      <c r="D434" s="26" t="s">
        <v>46986</v>
      </c>
      <c r="E434" s="26" t="str">
        <f>VLOOKUP(Start!$C$10,_lookups!$U$2:$W$3,3,0)</f>
        <v>mile</v>
      </c>
      <c r="F434" s="66" t="str">
        <f>IF(ISNUMBER(C434), SUMIFS(_summarize!F:F, _summarize!B:B, Output!D434, _summarize!E:E, Output!C434), "DO NOT COPY")</f>
        <v>DO NOT COPY</v>
      </c>
      <c r="G434" s="66" t="str">
        <f>IF(ISNUMBER(C434),SUMIFS(_summarize!G:G,_summarize!$B:$B,Output!D434,_summarize!$E:$E,Output!C434),"DO NOT COPY")</f>
        <v>DO NOT COPY</v>
      </c>
    </row>
    <row r="435" spans="1:7" x14ac:dyDescent="0.3">
      <c r="A435" s="26">
        <v>12</v>
      </c>
      <c r="B435" s="26" t="s">
        <v>46987</v>
      </c>
      <c r="C435" s="27" t="str">
        <f>_summarize!$P$15</f>
        <v/>
      </c>
      <c r="D435" s="26" t="s">
        <v>46988</v>
      </c>
      <c r="E435" s="26" t="str">
        <f>VLOOKUP(Start!$C$10,_lookups!$U$2:$W$3,3,0)</f>
        <v>mile</v>
      </c>
      <c r="F435" s="66" t="str">
        <f>IF(ISNUMBER(C435), SUMIFS(_summarize!F:F, _summarize!B:B, Output!D435, _summarize!E:E, Output!C435), "DO NOT COPY")</f>
        <v>DO NOT COPY</v>
      </c>
      <c r="G435" s="66" t="str">
        <f>IF(ISNUMBER(C435),SUMIFS(_summarize!G:G,_summarize!$B:$B,Output!D435,_summarize!$E:$E,Output!C435),"DO NOT COPY")</f>
        <v>DO NOT COPY</v>
      </c>
    </row>
    <row r="436" spans="1:7" x14ac:dyDescent="0.3">
      <c r="A436" s="26">
        <v>12</v>
      </c>
      <c r="B436" s="26" t="s">
        <v>46989</v>
      </c>
      <c r="C436" s="27" t="str">
        <f>_summarize!$P$15</f>
        <v/>
      </c>
      <c r="D436" s="26" t="s">
        <v>46990</v>
      </c>
      <c r="E436" s="26" t="str">
        <f>VLOOKUP(Start!$C$10,_lookups!$U$2:$W$3,3,0)</f>
        <v>mile</v>
      </c>
      <c r="F436" s="66" t="str">
        <f>IF(ISNUMBER(C436), SUMIFS(_summarize!F:F, _summarize!B:B, Output!D436, _summarize!E:E, Output!C436), "DO NOT COPY")</f>
        <v>DO NOT COPY</v>
      </c>
      <c r="G436" s="66" t="str">
        <f>IF(ISNUMBER(C436),SUMIFS(_summarize!G:G,_summarize!$B:$B,Output!D436,_summarize!$E:$E,Output!C436),"DO NOT COPY")</f>
        <v>DO NOT COPY</v>
      </c>
    </row>
    <row r="437" spans="1:7" x14ac:dyDescent="0.3">
      <c r="A437" s="26">
        <v>12</v>
      </c>
      <c r="B437" s="26" t="s">
        <v>46991</v>
      </c>
      <c r="C437" s="27" t="str">
        <f>_summarize!$P$15</f>
        <v/>
      </c>
      <c r="D437" s="26" t="s">
        <v>46992</v>
      </c>
      <c r="E437" s="26" t="str">
        <f>VLOOKUP(Start!$C$10,_lookups!$U$2:$W$3,3,0)</f>
        <v>mile</v>
      </c>
      <c r="F437" s="66" t="str">
        <f>IF(ISNUMBER(C437), SUMIFS(_summarize!F:F, _summarize!B:B, Output!D437, _summarize!E:E, Output!C437), "DO NOT COPY")</f>
        <v>DO NOT COPY</v>
      </c>
      <c r="G437" s="66" t="str">
        <f>IF(ISNUMBER(C437),SUMIFS(_summarize!G:G,_summarize!$B:$B,Output!D437,_summarize!$E:$E,Output!C437),"DO NOT COPY")</f>
        <v>DO NOT COPY</v>
      </c>
    </row>
    <row r="438" spans="1:7" x14ac:dyDescent="0.3">
      <c r="A438" s="26">
        <v>12</v>
      </c>
      <c r="B438" s="26" t="s">
        <v>46993</v>
      </c>
      <c r="C438" s="27" t="str">
        <f>_summarize!$P$15</f>
        <v/>
      </c>
      <c r="D438" s="26" t="s">
        <v>46994</v>
      </c>
      <c r="E438" s="26" t="str">
        <f>VLOOKUP(Start!$C$10,_lookups!$U$2:$W$3,3,0)</f>
        <v>mile</v>
      </c>
      <c r="F438" s="66" t="str">
        <f>IF(ISNUMBER(C438), SUMIFS(_summarize!F:F, _summarize!B:B, Output!D438, _summarize!E:E, Output!C438), "DO NOT COPY")</f>
        <v>DO NOT COPY</v>
      </c>
      <c r="G438" s="66" t="str">
        <f>IF(ISNUMBER(C438),SUMIFS(_summarize!G:G,_summarize!$B:$B,Output!D438,_summarize!$E:$E,Output!C438),"DO NOT COPY")</f>
        <v>DO NOT COPY</v>
      </c>
    </row>
    <row r="439" spans="1:7" x14ac:dyDescent="0.3">
      <c r="A439" s="26">
        <v>12</v>
      </c>
      <c r="B439" s="26" t="s">
        <v>46995</v>
      </c>
      <c r="C439" s="27" t="str">
        <f>_summarize!$P$15</f>
        <v/>
      </c>
      <c r="D439" s="26" t="s">
        <v>46996</v>
      </c>
      <c r="E439" s="26" t="str">
        <f>VLOOKUP(Start!$C$10,_lookups!$U$2:$W$3,3,0)</f>
        <v>mile</v>
      </c>
      <c r="F439" s="66" t="str">
        <f>IF(ISNUMBER(C439), SUMIFS(_summarize!F:F, _summarize!B:B, Output!D439, _summarize!E:E, Output!C439), "DO NOT COPY")</f>
        <v>DO NOT COPY</v>
      </c>
      <c r="G439" s="66" t="str">
        <f>IF(ISNUMBER(C439),SUMIFS(_summarize!G:G,_summarize!$B:$B,Output!D439,_summarize!$E:$E,Output!C439),"DO NOT COPY")</f>
        <v>DO NOT COPY</v>
      </c>
    </row>
    <row r="440" spans="1:7" x14ac:dyDescent="0.3">
      <c r="A440" s="26">
        <v>12</v>
      </c>
      <c r="B440" s="26" t="s">
        <v>46997</v>
      </c>
      <c r="C440" s="27" t="str">
        <f>_summarize!$P$15</f>
        <v/>
      </c>
      <c r="D440" s="26" t="s">
        <v>46998</v>
      </c>
      <c r="E440" s="26" t="str">
        <f>VLOOKUP(Start!$C$10,_lookups!$U$2:$W$3,3,0)</f>
        <v>mile</v>
      </c>
      <c r="F440" s="66" t="str">
        <f>IF(ISNUMBER(C440), SUMIFS(_summarize!F:F, _summarize!B:B, Output!D440, _summarize!E:E, Output!C440), "DO NOT COPY")</f>
        <v>DO NOT COPY</v>
      </c>
      <c r="G440" s="66" t="str">
        <f>IF(ISNUMBER(C440),SUMIFS(_summarize!G:G,_summarize!$B:$B,Output!D440,_summarize!$E:$E,Output!C440),"DO NOT COPY")</f>
        <v>DO NOT COPY</v>
      </c>
    </row>
    <row r="441" spans="1:7" x14ac:dyDescent="0.3">
      <c r="A441" s="26">
        <v>12</v>
      </c>
      <c r="B441" s="26" t="s">
        <v>46999</v>
      </c>
      <c r="C441" s="27" t="str">
        <f>_summarize!$P$15</f>
        <v/>
      </c>
      <c r="D441" s="26" t="s">
        <v>47000</v>
      </c>
      <c r="E441" s="26" t="s">
        <v>47001</v>
      </c>
      <c r="F441" s="66" t="str">
        <f>IF(ISNUMBER(C441), SUMIFS(_summarize!F:F, _summarize!B:B, Output!D441, _summarize!E:E, Output!C441), "DO NOT COPY")</f>
        <v>DO NOT COPY</v>
      </c>
      <c r="G441" s="66" t="str">
        <f>IF(ISNUMBER(C441),SUMIFS(_summarize!G:G,_summarize!$B:$B,Output!D441,_summarize!$E:$E,Output!C441),"DO NOT COPY")</f>
        <v>DO NOT COPY</v>
      </c>
    </row>
    <row r="442" spans="1:7" x14ac:dyDescent="0.3">
      <c r="A442" s="26">
        <v>12</v>
      </c>
      <c r="B442" s="26" t="s">
        <v>47002</v>
      </c>
      <c r="C442" s="27" t="str">
        <f>_summarize!$P$15</f>
        <v/>
      </c>
      <c r="D442" s="26" t="s">
        <v>47003</v>
      </c>
      <c r="E442" s="26" t="s">
        <v>47001</v>
      </c>
      <c r="F442" s="66" t="str">
        <f>IF(ISNUMBER(C442), SUMIFS(_summarize!F:F, _summarize!B:B, Output!D442, _summarize!E:E, Output!C442), "DO NOT COPY")</f>
        <v>DO NOT COPY</v>
      </c>
      <c r="G442" s="66" t="str">
        <f>IF(ISNUMBER(C442),SUMIFS(_summarize!G:G,_summarize!$B:$B,Output!D442,_summarize!$E:$E,Output!C442),"DO NOT COPY")</f>
        <v>DO NOT COPY</v>
      </c>
    </row>
    <row r="443" spans="1:7" x14ac:dyDescent="0.3">
      <c r="A443" s="26">
        <v>12</v>
      </c>
      <c r="B443" s="26" t="s">
        <v>47004</v>
      </c>
      <c r="C443" s="27" t="str">
        <f>_summarize!$P$15</f>
        <v/>
      </c>
      <c r="D443" s="26" t="s">
        <v>47005</v>
      </c>
      <c r="E443" s="26" t="s">
        <v>47001</v>
      </c>
      <c r="F443" s="66" t="str">
        <f>IF(ISNUMBER(C443), SUMIFS(_summarize!F:F, _summarize!B:B, Output!D443, _summarize!E:E, Output!C443), "DO NOT COPY")</f>
        <v>DO NOT COPY</v>
      </c>
      <c r="G443" s="66" t="str">
        <f>IF(ISNUMBER(C443),SUMIFS(_summarize!G:G,_summarize!$B:$B,Output!D443,_summarize!$E:$E,Output!C443),"DO NOT COPY")</f>
        <v>DO NOT COPY</v>
      </c>
    </row>
    <row r="444" spans="1:7" x14ac:dyDescent="0.3">
      <c r="A444" s="26">
        <v>12</v>
      </c>
      <c r="B444" s="26" t="s">
        <v>47006</v>
      </c>
      <c r="C444" s="27" t="str">
        <f>_summarize!$P$15</f>
        <v/>
      </c>
      <c r="D444" s="26" t="s">
        <v>47007</v>
      </c>
      <c r="E444" s="26" t="str">
        <f>VLOOKUP(Start!$C$10,_lookups!$U$2:$W$3,3,0)</f>
        <v>mile</v>
      </c>
      <c r="F444" s="66" t="str">
        <f>IF(ISNUMBER(C444), SUMIFS(_summarize!F:F, _summarize!B:B, Output!D444, _summarize!E:E, Output!C444), "DO NOT COPY")</f>
        <v>DO NOT COPY</v>
      </c>
      <c r="G444" s="66" t="str">
        <f>IF(ISNUMBER(C444),SUMIFS(_summarize!G:G,_summarize!$B:$B,Output!D444,_summarize!$E:$E,Output!C444),"DO NOT COPY")</f>
        <v>DO NOT COPY</v>
      </c>
    </row>
    <row r="445" spans="1:7" x14ac:dyDescent="0.3">
      <c r="A445" s="26">
        <v>12</v>
      </c>
      <c r="B445" s="26" t="s">
        <v>47008</v>
      </c>
      <c r="C445" s="27" t="str">
        <f>_summarize!$P$15</f>
        <v/>
      </c>
      <c r="D445" s="26" t="s">
        <v>47009</v>
      </c>
      <c r="E445" s="26" t="str">
        <f>VLOOKUP(Start!$C$10,_lookups!$U$2:$W$3,3,0)</f>
        <v>mile</v>
      </c>
      <c r="F445" s="66" t="str">
        <f>IF(ISNUMBER(C445), SUMIFS(_summarize!F:F, _summarize!B:B, Output!D445, _summarize!E:E, Output!C445), "DO NOT COPY")</f>
        <v>DO NOT COPY</v>
      </c>
      <c r="G445" s="66" t="str">
        <f>IF(ISNUMBER(C445),SUMIFS(_summarize!G:G,_summarize!$B:$B,Output!D445,_summarize!$E:$E,Output!C445),"DO NOT COPY")</f>
        <v>DO NOT COPY</v>
      </c>
    </row>
    <row r="446" spans="1:7" x14ac:dyDescent="0.3">
      <c r="A446" s="26">
        <v>12</v>
      </c>
      <c r="B446" s="26" t="s">
        <v>47010</v>
      </c>
      <c r="C446" s="27" t="str">
        <f>_summarize!$P$15</f>
        <v/>
      </c>
      <c r="D446" s="26" t="s">
        <v>47011</v>
      </c>
      <c r="E446" s="26" t="str">
        <f>VLOOKUP(Start!$C$10,_lookups!$U$2:$W$3,3,0)</f>
        <v>mile</v>
      </c>
      <c r="F446" s="66" t="str">
        <f>IF(ISNUMBER(C446), SUMIFS(_summarize!F:F, _summarize!B:B, Output!D446, _summarize!E:E, Output!C446), "DO NOT COPY")</f>
        <v>DO NOT COPY</v>
      </c>
      <c r="G446" s="66" t="str">
        <f>IF(ISNUMBER(C446),SUMIFS(_summarize!G:G,_summarize!$B:$B,Output!D446,_summarize!$E:$E,Output!C446),"DO NOT COPY")</f>
        <v>DO NOT COPY</v>
      </c>
    </row>
    <row r="447" spans="1:7" x14ac:dyDescent="0.3">
      <c r="A447" s="26">
        <v>12</v>
      </c>
      <c r="B447" s="26" t="s">
        <v>47013</v>
      </c>
      <c r="C447" s="27" t="str">
        <f>_summarize!$P$15</f>
        <v/>
      </c>
      <c r="D447" s="26" t="s">
        <v>47014</v>
      </c>
      <c r="E447" s="26" t="str">
        <f>VLOOKUP(Start!$C$10,_lookups!$U$2:$W$3,3,0)</f>
        <v>mile</v>
      </c>
      <c r="F447" s="66" t="str">
        <f>IF(ISNUMBER(C447), SUMIFS(_summarize!F:F, _summarize!B:B, Output!D447, _summarize!E:E, Output!C447), "DO NOT COPY")</f>
        <v>DO NOT COPY</v>
      </c>
      <c r="G447" s="66" t="str">
        <f>IF(ISNUMBER(C447),SUMIFS(_summarize!G:G,_summarize!$B:$B,Output!D447,_summarize!$E:$E,Output!C447),"DO NOT COPY")</f>
        <v>DO NOT COPY</v>
      </c>
    </row>
    <row r="448" spans="1:7" x14ac:dyDescent="0.3">
      <c r="A448" s="26">
        <v>12</v>
      </c>
      <c r="B448" s="26" t="s">
        <v>47015</v>
      </c>
      <c r="C448" s="27" t="str">
        <f>_summarize!$P$15</f>
        <v/>
      </c>
      <c r="D448" s="26" t="s">
        <v>47016</v>
      </c>
      <c r="E448" s="26" t="str">
        <f>VLOOKUP(Start!$C$10,_lookups!$U$2:$W$3,3,0)</f>
        <v>mile</v>
      </c>
      <c r="F448" s="66" t="str">
        <f>IF(ISNUMBER(C448), SUMIFS(_summarize!F:F, _summarize!B:B, Output!D448, _summarize!E:E, Output!C448), "DO NOT COPY")</f>
        <v>DO NOT COPY</v>
      </c>
      <c r="G448" s="66" t="str">
        <f>IF(ISNUMBER(C448),SUMIFS(_summarize!G:G,_summarize!$B:$B,Output!D448,_summarize!$E:$E,Output!C448),"DO NOT COPY")</f>
        <v>DO NOT COPY</v>
      </c>
    </row>
    <row r="449" spans="1:7" x14ac:dyDescent="0.3">
      <c r="A449" s="26">
        <v>12</v>
      </c>
      <c r="B449" s="26" t="s">
        <v>47042</v>
      </c>
      <c r="C449" s="27" t="str">
        <f>_summarize!$P$15</f>
        <v/>
      </c>
      <c r="D449" s="26" t="s">
        <v>47043</v>
      </c>
      <c r="E449" s="26" t="s">
        <v>47012</v>
      </c>
      <c r="F449" s="66"/>
      <c r="G449" s="66"/>
    </row>
    <row r="450" spans="1:7" x14ac:dyDescent="0.3">
      <c r="A450" s="26">
        <v>12</v>
      </c>
      <c r="B450" s="26" t="s">
        <v>47044</v>
      </c>
      <c r="C450" s="27" t="str">
        <f>_summarize!$P$15</f>
        <v/>
      </c>
      <c r="D450" s="26" t="s">
        <v>47045</v>
      </c>
      <c r="E450" s="26" t="s">
        <v>47012</v>
      </c>
      <c r="F450" s="66"/>
      <c r="G450" s="66"/>
    </row>
    <row r="451" spans="1:7" x14ac:dyDescent="0.3">
      <c r="A451" s="26">
        <v>12</v>
      </c>
      <c r="B451" s="26" t="s">
        <v>47046</v>
      </c>
      <c r="C451" s="27" t="str">
        <f>_summarize!$P$15</f>
        <v/>
      </c>
      <c r="D451" s="26" t="s">
        <v>47047</v>
      </c>
      <c r="E451" s="26" t="s">
        <v>47012</v>
      </c>
      <c r="F451" s="66"/>
      <c r="G451" s="66"/>
    </row>
    <row r="452" spans="1:7" x14ac:dyDescent="0.3">
      <c r="A452" s="26">
        <v>12</v>
      </c>
      <c r="B452" s="26" t="s">
        <v>47048</v>
      </c>
      <c r="C452" s="27" t="str">
        <f>_summarize!$P$15</f>
        <v/>
      </c>
      <c r="D452" s="26" t="s">
        <v>47049</v>
      </c>
      <c r="E452" s="26" t="s">
        <v>47012</v>
      </c>
      <c r="F452" s="66"/>
      <c r="G452" s="66"/>
    </row>
    <row r="453" spans="1:7" x14ac:dyDescent="0.3">
      <c r="A453" s="26">
        <v>12</v>
      </c>
      <c r="B453" s="26" t="s">
        <v>47050</v>
      </c>
      <c r="C453" s="27" t="str">
        <f>_summarize!$P$15</f>
        <v/>
      </c>
      <c r="D453" s="26" t="s">
        <v>47051</v>
      </c>
      <c r="E453" s="26" t="s">
        <v>47012</v>
      </c>
      <c r="F453" s="66"/>
      <c r="G453" s="66"/>
    </row>
    <row r="454" spans="1:7" x14ac:dyDescent="0.3">
      <c r="A454" s="26">
        <v>12</v>
      </c>
      <c r="B454" s="26" t="s">
        <v>47052</v>
      </c>
      <c r="C454" s="27" t="str">
        <f>_summarize!$P$15</f>
        <v/>
      </c>
      <c r="D454" s="26" t="s">
        <v>47053</v>
      </c>
      <c r="E454" s="26" t="s">
        <v>47012</v>
      </c>
      <c r="F454" s="66"/>
      <c r="G454" s="66"/>
    </row>
    <row r="455" spans="1:7" x14ac:dyDescent="0.3">
      <c r="A455" s="26">
        <v>12</v>
      </c>
      <c r="B455" s="26" t="s">
        <v>47054</v>
      </c>
      <c r="C455" s="27" t="str">
        <f>_summarize!$P$15</f>
        <v/>
      </c>
      <c r="D455" s="26" t="s">
        <v>47055</v>
      </c>
      <c r="E455" s="26" t="s">
        <v>47012</v>
      </c>
      <c r="F455" s="66"/>
      <c r="G455" s="66"/>
    </row>
    <row r="456" spans="1:7" x14ac:dyDescent="0.3">
      <c r="A456" s="26">
        <v>12</v>
      </c>
      <c r="B456" s="26" t="s">
        <v>47056</v>
      </c>
      <c r="C456" s="27" t="str">
        <f>_summarize!$P$15</f>
        <v/>
      </c>
      <c r="D456" s="26" t="s">
        <v>47057</v>
      </c>
      <c r="E456" s="26" t="s">
        <v>47012</v>
      </c>
      <c r="F456" s="66"/>
      <c r="G456" s="66"/>
    </row>
    <row r="457" spans="1:7" x14ac:dyDescent="0.3">
      <c r="A457" s="26">
        <v>12</v>
      </c>
      <c r="B457" s="26" t="s">
        <v>47058</v>
      </c>
      <c r="C457" s="27" t="str">
        <f>_summarize!$P$15</f>
        <v/>
      </c>
      <c r="D457" s="26" t="s">
        <v>47059</v>
      </c>
      <c r="E457" s="26" t="s">
        <v>47060</v>
      </c>
      <c r="F457" s="66"/>
      <c r="G457" s="66"/>
    </row>
    <row r="458" spans="1:7" x14ac:dyDescent="0.3">
      <c r="A458" s="26">
        <v>12</v>
      </c>
      <c r="B458" s="26" t="s">
        <v>47061</v>
      </c>
      <c r="C458" s="27" t="str">
        <f>_summarize!$P$15</f>
        <v/>
      </c>
      <c r="D458" s="26" t="s">
        <v>47059</v>
      </c>
      <c r="E458" s="26" t="s">
        <v>47062</v>
      </c>
      <c r="F458" s="66"/>
      <c r="G458" s="66"/>
    </row>
    <row r="459" spans="1:7" x14ac:dyDescent="0.3">
      <c r="C459" s="27"/>
    </row>
    <row r="460" spans="1:7" x14ac:dyDescent="0.3">
      <c r="C460" s="27"/>
    </row>
    <row r="461" spans="1:7" x14ac:dyDescent="0.3">
      <c r="C461" s="27"/>
    </row>
    <row r="462" spans="1:7" x14ac:dyDescent="0.3">
      <c r="C462" s="27"/>
    </row>
    <row r="463" spans="1:7" x14ac:dyDescent="0.3">
      <c r="C463" s="27"/>
    </row>
    <row r="464" spans="1:7" x14ac:dyDescent="0.3">
      <c r="C464" s="27"/>
    </row>
    <row r="465" spans="3:3" x14ac:dyDescent="0.3">
      <c r="C465" s="27"/>
    </row>
    <row r="466" spans="3:3" x14ac:dyDescent="0.3">
      <c r="C466" s="27"/>
    </row>
    <row r="467" spans="3:3" x14ac:dyDescent="0.3">
      <c r="C467" s="27"/>
    </row>
    <row r="468" spans="3:3" x14ac:dyDescent="0.3">
      <c r="C468" s="27"/>
    </row>
    <row r="469" spans="3:3" x14ac:dyDescent="0.3">
      <c r="C469" s="27"/>
    </row>
    <row r="470" spans="3:3" x14ac:dyDescent="0.3">
      <c r="C470" s="27"/>
    </row>
    <row r="471" spans="3:3" x14ac:dyDescent="0.3">
      <c r="C471" s="27"/>
    </row>
    <row r="472" spans="3:3" x14ac:dyDescent="0.3">
      <c r="C472" s="27"/>
    </row>
    <row r="473" spans="3:3" x14ac:dyDescent="0.3">
      <c r="C473" s="27"/>
    </row>
    <row r="474" spans="3:3" x14ac:dyDescent="0.3">
      <c r="C474" s="27"/>
    </row>
    <row r="475" spans="3:3" x14ac:dyDescent="0.3">
      <c r="C475" s="27"/>
    </row>
    <row r="476" spans="3:3" x14ac:dyDescent="0.3">
      <c r="C476" s="27"/>
    </row>
    <row r="478" spans="3:3" x14ac:dyDescent="0.3">
      <c r="C478" s="27"/>
    </row>
    <row r="479" spans="3:3" x14ac:dyDescent="0.3">
      <c r="C479" s="27"/>
    </row>
    <row r="480" spans="3:3" x14ac:dyDescent="0.3">
      <c r="C480" s="27"/>
    </row>
    <row r="481" spans="3:3" x14ac:dyDescent="0.3">
      <c r="C481" s="27"/>
    </row>
    <row r="482" spans="3:3" x14ac:dyDescent="0.3">
      <c r="C482" s="27"/>
    </row>
    <row r="483" spans="3:3" x14ac:dyDescent="0.3">
      <c r="C483" s="27"/>
    </row>
    <row r="484" spans="3:3" x14ac:dyDescent="0.3">
      <c r="C484" s="27"/>
    </row>
    <row r="485" spans="3:3" x14ac:dyDescent="0.3">
      <c r="C485" s="27"/>
    </row>
    <row r="486" spans="3:3" x14ac:dyDescent="0.3">
      <c r="C486" s="27"/>
    </row>
    <row r="487" spans="3:3" x14ac:dyDescent="0.3">
      <c r="C487" s="27"/>
    </row>
    <row r="488" spans="3:3" x14ac:dyDescent="0.3">
      <c r="C488" s="27"/>
    </row>
    <row r="489" spans="3:3" x14ac:dyDescent="0.3">
      <c r="C489" s="27"/>
    </row>
    <row r="490" spans="3:3" x14ac:dyDescent="0.3">
      <c r="C490" s="27"/>
    </row>
    <row r="491" spans="3:3" x14ac:dyDescent="0.3">
      <c r="C491" s="27"/>
    </row>
    <row r="492" spans="3:3" x14ac:dyDescent="0.3">
      <c r="C492" s="27"/>
    </row>
    <row r="493" spans="3:3" x14ac:dyDescent="0.3">
      <c r="C493" s="27"/>
    </row>
    <row r="494" spans="3:3" x14ac:dyDescent="0.3">
      <c r="C494" s="27"/>
    </row>
    <row r="495" spans="3:3" x14ac:dyDescent="0.3">
      <c r="C495" s="27"/>
    </row>
    <row r="496" spans="3:3" x14ac:dyDescent="0.3">
      <c r="C496" s="27"/>
    </row>
    <row r="497" spans="3:3" x14ac:dyDescent="0.3">
      <c r="C497" s="27"/>
    </row>
    <row r="498" spans="3:3" x14ac:dyDescent="0.3">
      <c r="C498" s="27"/>
    </row>
    <row r="499" spans="3:3" x14ac:dyDescent="0.3">
      <c r="C499" s="27"/>
    </row>
    <row r="500" spans="3:3" x14ac:dyDescent="0.3">
      <c r="C500" s="27"/>
    </row>
    <row r="501" spans="3:3" x14ac:dyDescent="0.3">
      <c r="C501" s="27"/>
    </row>
    <row r="502" spans="3:3" x14ac:dyDescent="0.3">
      <c r="C502" s="27"/>
    </row>
    <row r="503" spans="3:3" x14ac:dyDescent="0.3">
      <c r="C503" s="27"/>
    </row>
    <row r="504" spans="3:3" x14ac:dyDescent="0.3">
      <c r="C504" s="27"/>
    </row>
    <row r="506" spans="3:3" x14ac:dyDescent="0.3">
      <c r="C506" s="27"/>
    </row>
    <row r="507" spans="3:3" x14ac:dyDescent="0.3">
      <c r="C507" s="27"/>
    </row>
    <row r="508" spans="3:3" x14ac:dyDescent="0.3">
      <c r="C508" s="27"/>
    </row>
    <row r="509" spans="3:3" x14ac:dyDescent="0.3">
      <c r="C509" s="27"/>
    </row>
    <row r="510" spans="3:3" x14ac:dyDescent="0.3">
      <c r="C510" s="27"/>
    </row>
    <row r="511" spans="3:3" x14ac:dyDescent="0.3">
      <c r="C511" s="27"/>
    </row>
    <row r="512" spans="3:3" x14ac:dyDescent="0.3">
      <c r="C512" s="27"/>
    </row>
    <row r="513" spans="3:3" x14ac:dyDescent="0.3">
      <c r="C513" s="27"/>
    </row>
    <row r="514" spans="3:3" x14ac:dyDescent="0.3">
      <c r="C514" s="27"/>
    </row>
    <row r="515" spans="3:3" x14ac:dyDescent="0.3">
      <c r="C515" s="27"/>
    </row>
    <row r="516" spans="3:3" x14ac:dyDescent="0.3">
      <c r="C516" s="27"/>
    </row>
    <row r="517" spans="3:3" x14ac:dyDescent="0.3">
      <c r="C517" s="27"/>
    </row>
    <row r="518" spans="3:3" x14ac:dyDescent="0.3">
      <c r="C518" s="27"/>
    </row>
    <row r="519" spans="3:3" x14ac:dyDescent="0.3">
      <c r="C519" s="27"/>
    </row>
    <row r="520" spans="3:3" x14ac:dyDescent="0.3">
      <c r="C520" s="27"/>
    </row>
    <row r="521" spans="3:3" x14ac:dyDescent="0.3">
      <c r="C521" s="27"/>
    </row>
    <row r="522" spans="3:3" x14ac:dyDescent="0.3">
      <c r="C522" s="27"/>
    </row>
    <row r="523" spans="3:3" x14ac:dyDescent="0.3">
      <c r="C523" s="27"/>
    </row>
    <row r="524" spans="3:3" x14ac:dyDescent="0.3">
      <c r="C524" s="27"/>
    </row>
    <row r="525" spans="3:3" x14ac:dyDescent="0.3">
      <c r="C525" s="27"/>
    </row>
    <row r="526" spans="3:3" x14ac:dyDescent="0.3">
      <c r="C526" s="27"/>
    </row>
    <row r="527" spans="3:3" x14ac:dyDescent="0.3">
      <c r="C527" s="27"/>
    </row>
    <row r="528" spans="3:3" x14ac:dyDescent="0.3">
      <c r="C528" s="27"/>
    </row>
    <row r="529" spans="3:3" x14ac:dyDescent="0.3">
      <c r="C529" s="27"/>
    </row>
    <row r="530" spans="3:3" x14ac:dyDescent="0.3">
      <c r="C530" s="27"/>
    </row>
    <row r="531" spans="3:3" x14ac:dyDescent="0.3">
      <c r="C531" s="27"/>
    </row>
    <row r="532" spans="3:3" x14ac:dyDescent="0.3">
      <c r="C532" s="27"/>
    </row>
    <row r="534" spans="3:3" x14ac:dyDescent="0.3">
      <c r="C534" s="27"/>
    </row>
    <row r="535" spans="3:3" x14ac:dyDescent="0.3">
      <c r="C535" s="27"/>
    </row>
    <row r="536" spans="3:3" x14ac:dyDescent="0.3">
      <c r="C536" s="27"/>
    </row>
    <row r="537" spans="3:3" x14ac:dyDescent="0.3">
      <c r="C537" s="27"/>
    </row>
    <row r="538" spans="3:3" x14ac:dyDescent="0.3">
      <c r="C538" s="27"/>
    </row>
    <row r="539" spans="3:3" x14ac:dyDescent="0.3">
      <c r="C539" s="27"/>
    </row>
    <row r="540" spans="3:3" x14ac:dyDescent="0.3">
      <c r="C540" s="27"/>
    </row>
    <row r="541" spans="3:3" x14ac:dyDescent="0.3">
      <c r="C541" s="27"/>
    </row>
    <row r="542" spans="3:3" x14ac:dyDescent="0.3">
      <c r="C542" s="27"/>
    </row>
    <row r="543" spans="3:3" x14ac:dyDescent="0.3">
      <c r="C543" s="27"/>
    </row>
    <row r="544" spans="3:3" x14ac:dyDescent="0.3">
      <c r="C544" s="27"/>
    </row>
    <row r="545" spans="3:3" x14ac:dyDescent="0.3">
      <c r="C545" s="27"/>
    </row>
    <row r="546" spans="3:3" x14ac:dyDescent="0.3">
      <c r="C546" s="27"/>
    </row>
    <row r="547" spans="3:3" x14ac:dyDescent="0.3">
      <c r="C547" s="27"/>
    </row>
    <row r="548" spans="3:3" x14ac:dyDescent="0.3">
      <c r="C548" s="27"/>
    </row>
    <row r="549" spans="3:3" x14ac:dyDescent="0.3">
      <c r="C549" s="27"/>
    </row>
    <row r="550" spans="3:3" x14ac:dyDescent="0.3">
      <c r="C550" s="27"/>
    </row>
    <row r="551" spans="3:3" x14ac:dyDescent="0.3">
      <c r="C551" s="27"/>
    </row>
    <row r="552" spans="3:3" x14ac:dyDescent="0.3">
      <c r="C552" s="27"/>
    </row>
    <row r="553" spans="3:3" x14ac:dyDescent="0.3">
      <c r="C553" s="27"/>
    </row>
    <row r="554" spans="3:3" x14ac:dyDescent="0.3">
      <c r="C554" s="27"/>
    </row>
    <row r="555" spans="3:3" x14ac:dyDescent="0.3">
      <c r="C555" s="27"/>
    </row>
    <row r="556" spans="3:3" x14ac:dyDescent="0.3">
      <c r="C556" s="27"/>
    </row>
    <row r="557" spans="3:3" x14ac:dyDescent="0.3">
      <c r="C557" s="27"/>
    </row>
    <row r="558" spans="3:3" x14ac:dyDescent="0.3">
      <c r="C558" s="27"/>
    </row>
    <row r="559" spans="3:3" x14ac:dyDescent="0.3">
      <c r="C559" s="27"/>
    </row>
    <row r="560" spans="3:3" x14ac:dyDescent="0.3">
      <c r="C560" s="27"/>
    </row>
    <row r="562" spans="3:3" x14ac:dyDescent="0.3">
      <c r="C562" s="27"/>
    </row>
    <row r="563" spans="3:3" x14ac:dyDescent="0.3">
      <c r="C563" s="27"/>
    </row>
    <row r="564" spans="3:3" x14ac:dyDescent="0.3">
      <c r="C564" s="27"/>
    </row>
    <row r="565" spans="3:3" x14ac:dyDescent="0.3">
      <c r="C565" s="27"/>
    </row>
    <row r="566" spans="3:3" x14ac:dyDescent="0.3">
      <c r="C566" s="27"/>
    </row>
    <row r="567" spans="3:3" x14ac:dyDescent="0.3">
      <c r="C567" s="27"/>
    </row>
    <row r="568" spans="3:3" x14ac:dyDescent="0.3">
      <c r="C568" s="27"/>
    </row>
    <row r="569" spans="3:3" x14ac:dyDescent="0.3">
      <c r="C569" s="27"/>
    </row>
    <row r="570" spans="3:3" x14ac:dyDescent="0.3">
      <c r="C570" s="27"/>
    </row>
    <row r="571" spans="3:3" x14ac:dyDescent="0.3">
      <c r="C571" s="27"/>
    </row>
    <row r="572" spans="3:3" x14ac:dyDescent="0.3">
      <c r="C572" s="27"/>
    </row>
    <row r="573" spans="3:3" x14ac:dyDescent="0.3">
      <c r="C573" s="27"/>
    </row>
    <row r="574" spans="3:3" x14ac:dyDescent="0.3">
      <c r="C574" s="27"/>
    </row>
    <row r="575" spans="3:3" x14ac:dyDescent="0.3">
      <c r="C575" s="27"/>
    </row>
    <row r="576" spans="3:3" x14ac:dyDescent="0.3">
      <c r="C576" s="27"/>
    </row>
    <row r="577" spans="3:3" x14ac:dyDescent="0.3">
      <c r="C577" s="27"/>
    </row>
    <row r="578" spans="3:3" x14ac:dyDescent="0.3">
      <c r="C578" s="27"/>
    </row>
    <row r="579" spans="3:3" x14ac:dyDescent="0.3">
      <c r="C579" s="27"/>
    </row>
    <row r="580" spans="3:3" x14ac:dyDescent="0.3">
      <c r="C580" s="27"/>
    </row>
    <row r="581" spans="3:3" x14ac:dyDescent="0.3">
      <c r="C581" s="27"/>
    </row>
    <row r="582" spans="3:3" x14ac:dyDescent="0.3">
      <c r="C582" s="27"/>
    </row>
    <row r="583" spans="3:3" x14ac:dyDescent="0.3">
      <c r="C583" s="27"/>
    </row>
    <row r="584" spans="3:3" x14ac:dyDescent="0.3">
      <c r="C584" s="27"/>
    </row>
    <row r="585" spans="3:3" x14ac:dyDescent="0.3">
      <c r="C585" s="27"/>
    </row>
    <row r="586" spans="3:3" x14ac:dyDescent="0.3">
      <c r="C586" s="27"/>
    </row>
    <row r="587" spans="3:3" x14ac:dyDescent="0.3">
      <c r="C587" s="27"/>
    </row>
    <row r="588" spans="3:3" x14ac:dyDescent="0.3">
      <c r="C588" s="27"/>
    </row>
    <row r="590" spans="3:3" x14ac:dyDescent="0.3">
      <c r="C590" s="27"/>
    </row>
    <row r="591" spans="3:3" x14ac:dyDescent="0.3">
      <c r="C591" s="27"/>
    </row>
    <row r="592" spans="3:3" x14ac:dyDescent="0.3">
      <c r="C592" s="27"/>
    </row>
    <row r="593" spans="3:3" x14ac:dyDescent="0.3">
      <c r="C593" s="27"/>
    </row>
    <row r="594" spans="3:3" x14ac:dyDescent="0.3">
      <c r="C594" s="27"/>
    </row>
    <row r="595" spans="3:3" x14ac:dyDescent="0.3">
      <c r="C595" s="27"/>
    </row>
    <row r="596" spans="3:3" x14ac:dyDescent="0.3">
      <c r="C596" s="27"/>
    </row>
    <row r="597" spans="3:3" x14ac:dyDescent="0.3">
      <c r="C597" s="27"/>
    </row>
    <row r="598" spans="3:3" x14ac:dyDescent="0.3">
      <c r="C598" s="27"/>
    </row>
    <row r="599" spans="3:3" x14ac:dyDescent="0.3">
      <c r="C599" s="27"/>
    </row>
    <row r="600" spans="3:3" x14ac:dyDescent="0.3">
      <c r="C600" s="27"/>
    </row>
    <row r="601" spans="3:3" x14ac:dyDescent="0.3">
      <c r="C601" s="27"/>
    </row>
    <row r="602" spans="3:3" x14ac:dyDescent="0.3">
      <c r="C602" s="27"/>
    </row>
    <row r="603" spans="3:3" x14ac:dyDescent="0.3">
      <c r="C603" s="27"/>
    </row>
    <row r="604" spans="3:3" x14ac:dyDescent="0.3">
      <c r="C604" s="27"/>
    </row>
    <row r="605" spans="3:3" x14ac:dyDescent="0.3">
      <c r="C605" s="27"/>
    </row>
    <row r="606" spans="3:3" x14ac:dyDescent="0.3">
      <c r="C606" s="27"/>
    </row>
    <row r="607" spans="3:3" x14ac:dyDescent="0.3">
      <c r="C607" s="27"/>
    </row>
    <row r="608" spans="3:3" x14ac:dyDescent="0.3">
      <c r="C608" s="27"/>
    </row>
    <row r="609" spans="3:3" x14ac:dyDescent="0.3">
      <c r="C609" s="27"/>
    </row>
    <row r="610" spans="3:3" x14ac:dyDescent="0.3">
      <c r="C610" s="27"/>
    </row>
    <row r="611" spans="3:3" x14ac:dyDescent="0.3">
      <c r="C611" s="27"/>
    </row>
    <row r="612" spans="3:3" x14ac:dyDescent="0.3">
      <c r="C612" s="27"/>
    </row>
    <row r="613" spans="3:3" x14ac:dyDescent="0.3">
      <c r="C613" s="27"/>
    </row>
    <row r="614" spans="3:3" x14ac:dyDescent="0.3">
      <c r="C614" s="27"/>
    </row>
    <row r="615" spans="3:3" x14ac:dyDescent="0.3">
      <c r="C615" s="27"/>
    </row>
    <row r="616" spans="3:3" x14ac:dyDescent="0.3">
      <c r="C616" s="27"/>
    </row>
    <row r="618" spans="3:3" x14ac:dyDescent="0.3">
      <c r="C618" s="27"/>
    </row>
    <row r="619" spans="3:3" x14ac:dyDescent="0.3">
      <c r="C619" s="27"/>
    </row>
    <row r="620" spans="3:3" x14ac:dyDescent="0.3">
      <c r="C620" s="27"/>
    </row>
    <row r="621" spans="3:3" x14ac:dyDescent="0.3">
      <c r="C621" s="27"/>
    </row>
    <row r="622" spans="3:3" x14ac:dyDescent="0.3">
      <c r="C622" s="27"/>
    </row>
    <row r="623" spans="3:3" x14ac:dyDescent="0.3">
      <c r="C623" s="27"/>
    </row>
    <row r="624" spans="3:3" x14ac:dyDescent="0.3">
      <c r="C624" s="27"/>
    </row>
    <row r="625" spans="3:3" x14ac:dyDescent="0.3">
      <c r="C625" s="27"/>
    </row>
    <row r="626" spans="3:3" x14ac:dyDescent="0.3">
      <c r="C626" s="27"/>
    </row>
    <row r="627" spans="3:3" x14ac:dyDescent="0.3">
      <c r="C627" s="27"/>
    </row>
    <row r="628" spans="3:3" x14ac:dyDescent="0.3">
      <c r="C628" s="27"/>
    </row>
    <row r="629" spans="3:3" x14ac:dyDescent="0.3">
      <c r="C629" s="27"/>
    </row>
    <row r="630" spans="3:3" x14ac:dyDescent="0.3">
      <c r="C630" s="27"/>
    </row>
    <row r="631" spans="3:3" x14ac:dyDescent="0.3">
      <c r="C631" s="27"/>
    </row>
    <row r="632" spans="3:3" x14ac:dyDescent="0.3">
      <c r="C632" s="27"/>
    </row>
    <row r="633" spans="3:3" x14ac:dyDescent="0.3">
      <c r="C633" s="27"/>
    </row>
    <row r="634" spans="3:3" x14ac:dyDescent="0.3">
      <c r="C634" s="27"/>
    </row>
    <row r="635" spans="3:3" x14ac:dyDescent="0.3">
      <c r="C635" s="27"/>
    </row>
    <row r="636" spans="3:3" x14ac:dyDescent="0.3">
      <c r="C636" s="27"/>
    </row>
    <row r="637" spans="3:3" x14ac:dyDescent="0.3">
      <c r="C637" s="27"/>
    </row>
    <row r="638" spans="3:3" x14ac:dyDescent="0.3">
      <c r="C638" s="27"/>
    </row>
    <row r="639" spans="3:3" x14ac:dyDescent="0.3">
      <c r="C639" s="27"/>
    </row>
    <row r="640" spans="3:3" x14ac:dyDescent="0.3">
      <c r="C640" s="27"/>
    </row>
    <row r="641" spans="3:3" x14ac:dyDescent="0.3">
      <c r="C641" s="27"/>
    </row>
    <row r="642" spans="3:3" x14ac:dyDescent="0.3">
      <c r="C642" s="27"/>
    </row>
    <row r="643" spans="3:3" x14ac:dyDescent="0.3">
      <c r="C643" s="27"/>
    </row>
    <row r="644" spans="3:3" x14ac:dyDescent="0.3">
      <c r="C644" s="27"/>
    </row>
    <row r="646" spans="3:3" x14ac:dyDescent="0.3">
      <c r="C646" s="27"/>
    </row>
    <row r="647" spans="3:3" x14ac:dyDescent="0.3">
      <c r="C647" s="27"/>
    </row>
    <row r="648" spans="3:3" x14ac:dyDescent="0.3">
      <c r="C648" s="27"/>
    </row>
    <row r="649" spans="3:3" x14ac:dyDescent="0.3">
      <c r="C649" s="27"/>
    </row>
    <row r="650" spans="3:3" x14ac:dyDescent="0.3">
      <c r="C650" s="27"/>
    </row>
    <row r="651" spans="3:3" x14ac:dyDescent="0.3">
      <c r="C651" s="27"/>
    </row>
    <row r="652" spans="3:3" x14ac:dyDescent="0.3">
      <c r="C652" s="27"/>
    </row>
    <row r="653" spans="3:3" x14ac:dyDescent="0.3">
      <c r="C653" s="27"/>
    </row>
    <row r="654" spans="3:3" x14ac:dyDescent="0.3">
      <c r="C654" s="27"/>
    </row>
    <row r="655" spans="3:3" x14ac:dyDescent="0.3">
      <c r="C655" s="27"/>
    </row>
    <row r="656" spans="3:3" x14ac:dyDescent="0.3">
      <c r="C656" s="27"/>
    </row>
    <row r="657" spans="3:3" x14ac:dyDescent="0.3">
      <c r="C657" s="27"/>
    </row>
    <row r="658" spans="3:3" x14ac:dyDescent="0.3">
      <c r="C658" s="27"/>
    </row>
    <row r="659" spans="3:3" x14ac:dyDescent="0.3">
      <c r="C659" s="27"/>
    </row>
    <row r="660" spans="3:3" x14ac:dyDescent="0.3">
      <c r="C660" s="27"/>
    </row>
    <row r="661" spans="3:3" x14ac:dyDescent="0.3">
      <c r="C661" s="27"/>
    </row>
    <row r="662" spans="3:3" x14ac:dyDescent="0.3">
      <c r="C662" s="27"/>
    </row>
    <row r="663" spans="3:3" x14ac:dyDescent="0.3">
      <c r="C663" s="27"/>
    </row>
    <row r="664" spans="3:3" x14ac:dyDescent="0.3">
      <c r="C664" s="27"/>
    </row>
    <row r="665" spans="3:3" x14ac:dyDescent="0.3">
      <c r="C665" s="27"/>
    </row>
    <row r="666" spans="3:3" x14ac:dyDescent="0.3">
      <c r="C666" s="27"/>
    </row>
    <row r="667" spans="3:3" x14ac:dyDescent="0.3">
      <c r="C667" s="27"/>
    </row>
    <row r="668" spans="3:3" x14ac:dyDescent="0.3">
      <c r="C668" s="27"/>
    </row>
    <row r="669" spans="3:3" x14ac:dyDescent="0.3">
      <c r="C669" s="27"/>
    </row>
    <row r="670" spans="3:3" x14ac:dyDescent="0.3">
      <c r="C670" s="27"/>
    </row>
    <row r="671" spans="3:3" x14ac:dyDescent="0.3">
      <c r="C671" s="27"/>
    </row>
    <row r="672" spans="3:3" x14ac:dyDescent="0.3">
      <c r="C672" s="27"/>
    </row>
  </sheetData>
  <sheetProtection algorithmName="SHA-512" hashValue="O6yaiqJ/0A+HFw3nyfBvhxdE3ykBSEISPAk6o5TlNOcRTECWfrx6SN1hsLgzbohMQwCHLqlmm6D+AkhEpuTO+Q==" saltValue="R11H5bnt4fFl1ZQmkN0ing==" spinCount="100000" sheet="1" selectLockedCells="1"/>
  <mergeCells count="1">
    <mergeCell ref="F2:G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941E6-314F-084C-83D1-82B1BDF9B801}">
  <sheetPr codeName="Sheet3"/>
  <dimension ref="B1:U1048576"/>
  <sheetViews>
    <sheetView topLeftCell="O1" zoomScale="63" zoomScaleNormal="160" workbookViewId="0">
      <pane ySplit="3" topLeftCell="A151" activePane="bottomLeft" state="frozen"/>
      <selection pane="bottomLeft" activeCell="R69" sqref="R69"/>
    </sheetView>
  </sheetViews>
  <sheetFormatPr defaultColWidth="10.83203125" defaultRowHeight="19" customHeight="1" outlineLevelCol="1" x14ac:dyDescent="0.3"/>
  <cols>
    <col min="1" max="1" width="10.83203125" style="11"/>
    <col min="2" max="2" width="22.5" style="11" customWidth="1"/>
    <col min="3" max="3" width="24.5" style="11" customWidth="1"/>
    <col min="4" max="4" width="14.33203125" style="11" customWidth="1"/>
    <col min="5" max="5" width="22.83203125" style="11" customWidth="1"/>
    <col min="6" max="6" width="19.6640625" style="11" customWidth="1"/>
    <col min="7" max="8" width="16.5" style="11" customWidth="1"/>
    <col min="9" max="14" width="16.5" style="11" customWidth="1" outlineLevel="1"/>
    <col min="15" max="15" width="26.6640625" style="11" customWidth="1" outlineLevel="1"/>
    <col min="16" max="16" width="16.5" style="11" customWidth="1"/>
    <col min="17" max="19" width="16.5" style="11" customWidth="1" outlineLevel="1"/>
    <col min="20" max="20" width="16.5" style="11" customWidth="1"/>
    <col min="21" max="21" width="42.5" style="11" customWidth="1"/>
    <col min="22" max="16384" width="10.83203125" style="11"/>
  </cols>
  <sheetData>
    <row r="1" spans="2:21" ht="51" customHeight="1" x14ac:dyDescent="0.3">
      <c r="B1" s="84"/>
      <c r="C1" s="84"/>
      <c r="D1" s="84"/>
      <c r="E1" s="84"/>
      <c r="F1" s="84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2:21" ht="36" customHeight="1" x14ac:dyDescent="0.3">
      <c r="B2" s="85"/>
      <c r="C2" s="85"/>
      <c r="D2" s="85"/>
      <c r="E2" s="85"/>
      <c r="F2" s="85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</row>
    <row r="3" spans="2:21" s="16" customFormat="1" ht="41.25" customHeight="1" x14ac:dyDescent="0.3">
      <c r="B3" s="67" t="s">
        <v>0</v>
      </c>
      <c r="C3" s="67" t="s">
        <v>1</v>
      </c>
      <c r="D3" s="68" t="s">
        <v>47023</v>
      </c>
      <c r="E3" s="67" t="s">
        <v>5</v>
      </c>
      <c r="F3" s="67" t="s">
        <v>47040</v>
      </c>
      <c r="G3" s="67" t="s">
        <v>47041</v>
      </c>
      <c r="H3" s="67" t="s">
        <v>47024</v>
      </c>
      <c r="I3" s="67" t="s">
        <v>46946</v>
      </c>
      <c r="J3" s="67" t="s">
        <v>46947</v>
      </c>
      <c r="K3" s="67" t="s">
        <v>47070</v>
      </c>
      <c r="L3" s="67" t="s">
        <v>47071</v>
      </c>
      <c r="M3" s="67" t="s">
        <v>46950</v>
      </c>
      <c r="N3" s="67" t="s">
        <v>46949</v>
      </c>
      <c r="O3" s="67" t="s">
        <v>47020</v>
      </c>
      <c r="P3" s="67" t="str">
        <f>_xlfn.CONCAT("Passenger-", Start!C10)</f>
        <v>Passenger-mi</v>
      </c>
      <c r="Q3" s="67" t="s">
        <v>47017</v>
      </c>
      <c r="R3" s="67" t="s">
        <v>47022</v>
      </c>
      <c r="S3" s="67" t="s">
        <v>47025</v>
      </c>
      <c r="T3" s="69" t="s">
        <v>6</v>
      </c>
      <c r="U3" s="67" t="s">
        <v>7</v>
      </c>
    </row>
    <row r="4" spans="2:21" ht="19" customHeight="1" x14ac:dyDescent="0.3">
      <c r="B4" s="33"/>
      <c r="C4" s="33"/>
      <c r="D4" s="39">
        <f>IF('Air Travel'!E4="One-way",1,IF('Air Travel'!E4="Round-trip",2,0))*'Air Travel'!D4</f>
        <v>0</v>
      </c>
      <c r="E4" s="53" t="str">
        <f>IF(ISBLANK('Air Travel'!F4),"",'Air Travel'!F4)</f>
        <v/>
      </c>
      <c r="F4" s="54">
        <f>'Air Travel'!G4</f>
        <v>0</v>
      </c>
      <c r="G4" s="54">
        <f>'Air Travel'!H4</f>
        <v>0</v>
      </c>
      <c r="H4" s="55">
        <f>'Air Travel'!I4</f>
        <v>0</v>
      </c>
      <c r="I4" s="18" t="str">
        <f>IFERROR(INDEX(_airports!J:N,MATCH(_air_calcs!F4,_airports!J:J,0),4),"")</f>
        <v/>
      </c>
      <c r="J4" s="18" t="str">
        <f>IFERROR(INDEX(_airports!J:N,MATCH(_air_calcs!F4,_airports!J:J,0),5),"")</f>
        <v/>
      </c>
      <c r="K4" s="18" t="str">
        <f>IFERROR(INDEX(_airports!J:N,MATCH(_air_calcs!G4,_airports!J:J,0),4),"")</f>
        <v/>
      </c>
      <c r="L4" s="18" t="str">
        <f>IFERROR(INDEX(_airports!J:N,MATCH(_air_calcs!G4,_airports!J:J,0),5),"")</f>
        <v/>
      </c>
      <c r="M4" s="19" t="str">
        <f>IFERROR(ACOS((SIN(J4*PI()/180)*SIN(L4*PI()/180)+
COS(J4*PI()/180)*COS(L4*PI()/180)*
COS(K4*PI()/180-I4*PI()/180)))*3958.8,"")</f>
        <v/>
      </c>
      <c r="N4" s="20" t="str">
        <f>IFERROR(VLOOKUP(M4,_lookups!$F$2:$G$4,2,TRUE),"")</f>
        <v/>
      </c>
      <c r="O4" s="20" t="e">
        <f>VLOOKUP(_xlfn.CONCAT(N4,H4),_lookups!$H$9:$I$24,2,0)</f>
        <v>#N/A</v>
      </c>
      <c r="P4" s="17" t="str">
        <f>IFERROR(M4*D4*VLOOKUP(Start!$C$10,_lookups!$U$2:$V$3,2,0),"")</f>
        <v/>
      </c>
      <c r="Q4" s="21" t="str">
        <f t="shared" ref="Q4:Q26" si="0">IF(E4="","",MONTH(E4))</f>
        <v/>
      </c>
      <c r="R4" s="21" t="str">
        <f t="shared" ref="R4:R27" si="1">IF(E4="","",YEAR(E4))</f>
        <v/>
      </c>
      <c r="S4" s="22" t="str">
        <f>IF(E4="","",DATE(R4,Q4,1))</f>
        <v/>
      </c>
      <c r="T4" s="48">
        <f>'Air Travel'!K4</f>
        <v>0</v>
      </c>
      <c r="U4" s="49"/>
    </row>
    <row r="5" spans="2:21" ht="19" customHeight="1" x14ac:dyDescent="0.3">
      <c r="B5" s="33"/>
      <c r="C5" s="33"/>
      <c r="D5" s="39">
        <f>IF('Air Travel'!E5="One-way",1,IF('Air Travel'!E5="Round-trip",2,0))*'Air Travel'!D5</f>
        <v>0</v>
      </c>
      <c r="E5" s="53" t="str">
        <f>IF(ISBLANK('Air Travel'!F5),"",'Air Travel'!F5)</f>
        <v/>
      </c>
      <c r="F5" s="54">
        <f>'Air Travel'!G5</f>
        <v>0</v>
      </c>
      <c r="G5" s="54">
        <f>'Air Travel'!H5</f>
        <v>0</v>
      </c>
      <c r="H5" s="55">
        <f>'Air Travel'!I5</f>
        <v>0</v>
      </c>
      <c r="I5" s="18" t="str">
        <f>IFERROR(INDEX(_airports!J:N,MATCH(_air_calcs!F5,_airports!J:J,0),4),"")</f>
        <v/>
      </c>
      <c r="J5" s="18" t="str">
        <f>IFERROR(INDEX(_airports!J:N,MATCH(_air_calcs!F5,_airports!J:J,0),5),"")</f>
        <v/>
      </c>
      <c r="K5" s="18" t="str">
        <f>IFERROR(INDEX(_airports!J:N,MATCH(_air_calcs!G5,_airports!J:J,0),4),"")</f>
        <v/>
      </c>
      <c r="L5" s="18" t="str">
        <f>IFERROR(INDEX(_airports!J:N,MATCH(_air_calcs!G5,_airports!J:J,0),5),"")</f>
        <v/>
      </c>
      <c r="M5" s="19" t="str">
        <f t="shared" ref="M5:M27" si="2">IFERROR(ACOS((SIN(J5*PI()/180)*SIN(L5*PI()/180)+
COS(J5*PI()/180)*COS(L5*PI()/180)*
COS(K5*PI()/180-I5*PI()/180)))*3958.8,"")</f>
        <v/>
      </c>
      <c r="N5" s="20" t="str">
        <f>IFERROR(VLOOKUP(M5,_lookups!$F$2:$G$4,2,TRUE),"")</f>
        <v/>
      </c>
      <c r="O5" s="20" t="e">
        <f>VLOOKUP(_xlfn.CONCAT(N5,H5),_lookups!$H$9:$I$24,2,0)</f>
        <v>#N/A</v>
      </c>
      <c r="P5" s="17" t="str">
        <f>IFERROR(M5*D5*VLOOKUP(Start!$C$10,_lookups!$U$2:$V$3,2,0),"")</f>
        <v/>
      </c>
      <c r="Q5" s="21" t="str">
        <f t="shared" si="0"/>
        <v/>
      </c>
      <c r="R5" s="21" t="str">
        <f t="shared" si="1"/>
        <v/>
      </c>
      <c r="S5" s="22" t="str">
        <f t="shared" ref="S5:S6" si="3">IF(E5="","",DATE(R5,Q5,1))</f>
        <v/>
      </c>
      <c r="T5" s="48">
        <f>'Air Travel'!K5</f>
        <v>0</v>
      </c>
      <c r="U5" s="32"/>
    </row>
    <row r="6" spans="2:21" ht="19" customHeight="1" x14ac:dyDescent="0.3">
      <c r="B6" s="33"/>
      <c r="C6" s="33"/>
      <c r="D6" s="39">
        <f>IF('Air Travel'!E6="One-way",1,IF('Air Travel'!E6="Round-trip",2,0))*'Air Travel'!D6</f>
        <v>0</v>
      </c>
      <c r="E6" s="53" t="str">
        <f>IF(ISBLANK('Air Travel'!F6),"",'Air Travel'!F6)</f>
        <v/>
      </c>
      <c r="F6" s="54">
        <f>'Air Travel'!G6</f>
        <v>0</v>
      </c>
      <c r="G6" s="54">
        <f>'Air Travel'!H6</f>
        <v>0</v>
      </c>
      <c r="H6" s="55">
        <f>'Air Travel'!I6</f>
        <v>0</v>
      </c>
      <c r="I6" s="18" t="str">
        <f>IFERROR(INDEX(_airports!J:N,MATCH(_air_calcs!F6,_airports!J:J,0),4),"")</f>
        <v/>
      </c>
      <c r="J6" s="18" t="str">
        <f>IFERROR(INDEX(_airports!J:N,MATCH(_air_calcs!F6,_airports!J:J,0),5),"")</f>
        <v/>
      </c>
      <c r="K6" s="18" t="str">
        <f>IFERROR(INDEX(_airports!J:N,MATCH(_air_calcs!G6,_airports!J:J,0),4),"")</f>
        <v/>
      </c>
      <c r="L6" s="18" t="str">
        <f>IFERROR(INDEX(_airports!J:N,MATCH(_air_calcs!G6,_airports!J:J,0),5),"")</f>
        <v/>
      </c>
      <c r="M6" s="19" t="str">
        <f t="shared" si="2"/>
        <v/>
      </c>
      <c r="N6" s="20" t="str">
        <f>IFERROR(VLOOKUP(M6,_lookups!$F$2:$G$4,2,TRUE),"")</f>
        <v/>
      </c>
      <c r="O6" s="20" t="e">
        <f>VLOOKUP(_xlfn.CONCAT(N6,H6),_lookups!$H$9:$I$24,2,0)</f>
        <v>#N/A</v>
      </c>
      <c r="P6" s="17" t="str">
        <f>IFERROR(M6*D6*VLOOKUP(Start!$C$10,_lookups!$U$2:$V$3,2,0),"")</f>
        <v/>
      </c>
      <c r="Q6" s="21" t="str">
        <f t="shared" si="0"/>
        <v/>
      </c>
      <c r="R6" s="21" t="str">
        <f t="shared" si="1"/>
        <v/>
      </c>
      <c r="S6" s="22" t="str">
        <f t="shared" si="3"/>
        <v/>
      </c>
      <c r="T6" s="48">
        <f>'Air Travel'!K6</f>
        <v>0</v>
      </c>
      <c r="U6" s="32"/>
    </row>
    <row r="7" spans="2:21" ht="19" customHeight="1" x14ac:dyDescent="0.3">
      <c r="B7" s="33"/>
      <c r="C7" s="33"/>
      <c r="D7" s="39">
        <f>IF('Air Travel'!E7="One-way",1,IF('Air Travel'!E7="Round-trip",2,0))*'Air Travel'!D7</f>
        <v>0</v>
      </c>
      <c r="E7" s="53" t="str">
        <f>IF(ISBLANK('Air Travel'!F7),"",'Air Travel'!F7)</f>
        <v/>
      </c>
      <c r="F7" s="54">
        <f>'Air Travel'!G7</f>
        <v>0</v>
      </c>
      <c r="G7" s="54">
        <f>'Air Travel'!H7</f>
        <v>0</v>
      </c>
      <c r="H7" s="55">
        <f>'Air Travel'!I7</f>
        <v>0</v>
      </c>
      <c r="I7" s="18" t="str">
        <f>IFERROR(INDEX(_airports!J:N,MATCH(_air_calcs!F7,_airports!J:J,0),4),"")</f>
        <v/>
      </c>
      <c r="J7" s="18" t="str">
        <f>IFERROR(INDEX(_airports!J:N,MATCH(_air_calcs!F7,_airports!J:J,0),5),"")</f>
        <v/>
      </c>
      <c r="K7" s="18" t="str">
        <f>IFERROR(INDEX(_airports!J:N,MATCH(_air_calcs!G7,_airports!J:J,0),4),"")</f>
        <v/>
      </c>
      <c r="L7" s="18" t="str">
        <f>IFERROR(INDEX(_airports!J:N,MATCH(_air_calcs!G7,_airports!J:J,0),5),"")</f>
        <v/>
      </c>
      <c r="M7" s="19" t="str">
        <f t="shared" si="2"/>
        <v/>
      </c>
      <c r="N7" s="20" t="str">
        <f>IFERROR(VLOOKUP(M7,_lookups!$F$2:$G$4,2,TRUE),"")</f>
        <v/>
      </c>
      <c r="O7" s="20" t="e">
        <f>VLOOKUP(_xlfn.CONCAT(N7,H7),_lookups!$H$9:$I$24,2,0)</f>
        <v>#N/A</v>
      </c>
      <c r="P7" s="17" t="str">
        <f>IFERROR(M7*D7*VLOOKUP(Start!$C$10,_lookups!$U$2:$V$3,2,0),"")</f>
        <v/>
      </c>
      <c r="Q7" s="21" t="str">
        <f t="shared" si="0"/>
        <v/>
      </c>
      <c r="R7" s="21" t="str">
        <f t="shared" si="1"/>
        <v/>
      </c>
      <c r="S7" s="22" t="str">
        <f>IF(E7="","",DATE(R7,Q7,1))</f>
        <v/>
      </c>
      <c r="T7" s="48">
        <f>'Air Travel'!K7</f>
        <v>0</v>
      </c>
      <c r="U7" s="32"/>
    </row>
    <row r="8" spans="2:21" ht="19" customHeight="1" x14ac:dyDescent="0.3">
      <c r="B8" s="33"/>
      <c r="C8" s="33"/>
      <c r="D8" s="39">
        <f>IF('Air Travel'!E8="One-way",1,IF('Air Travel'!E8="Round-trip",2,0))*'Air Travel'!D8</f>
        <v>0</v>
      </c>
      <c r="E8" s="53" t="str">
        <f>IF(ISBLANK('Air Travel'!F8),"",'Air Travel'!F8)</f>
        <v/>
      </c>
      <c r="F8" s="54">
        <f>'Air Travel'!G8</f>
        <v>0</v>
      </c>
      <c r="G8" s="54">
        <f>'Air Travel'!H8</f>
        <v>0</v>
      </c>
      <c r="H8" s="55">
        <f>'Air Travel'!I8</f>
        <v>0</v>
      </c>
      <c r="I8" s="18" t="str">
        <f>IFERROR(INDEX(_airports!J:N,MATCH(_air_calcs!F8,_airports!J:J,0),4),"")</f>
        <v/>
      </c>
      <c r="J8" s="18" t="str">
        <f>IFERROR(INDEX(_airports!J:N,MATCH(_air_calcs!F8,_airports!J:J,0),5),"")</f>
        <v/>
      </c>
      <c r="K8" s="18" t="str">
        <f>IFERROR(INDEX(_airports!J:N,MATCH(_air_calcs!G8,_airports!J:J,0),4),"")</f>
        <v/>
      </c>
      <c r="L8" s="18" t="str">
        <f>IFERROR(INDEX(_airports!J:N,MATCH(_air_calcs!G8,_airports!J:J,0),5),"")</f>
        <v/>
      </c>
      <c r="M8" s="19" t="str">
        <f t="shared" si="2"/>
        <v/>
      </c>
      <c r="N8" s="20" t="str">
        <f>IFERROR(VLOOKUP(M8,_lookups!$F$2:$G$4,2,TRUE),"")</f>
        <v/>
      </c>
      <c r="O8" s="20" t="e">
        <f>VLOOKUP(_xlfn.CONCAT(N8,H8),_lookups!$H$9:$I$24,2,0)</f>
        <v>#N/A</v>
      </c>
      <c r="P8" s="17" t="str">
        <f>IFERROR(M8*D8*VLOOKUP(Start!$C$10,_lookups!$U$2:$V$3,2,0),"")</f>
        <v/>
      </c>
      <c r="Q8" s="21" t="str">
        <f t="shared" si="0"/>
        <v/>
      </c>
      <c r="R8" s="21" t="str">
        <f t="shared" si="1"/>
        <v/>
      </c>
      <c r="S8" s="22" t="str">
        <f t="shared" ref="S8:S71" si="4">IF(E8="","",DATE(R8,Q8,1))</f>
        <v/>
      </c>
      <c r="T8" s="48">
        <f>'Air Travel'!K8</f>
        <v>0</v>
      </c>
      <c r="U8" s="32"/>
    </row>
    <row r="9" spans="2:21" ht="19" customHeight="1" x14ac:dyDescent="0.3">
      <c r="B9" s="33"/>
      <c r="C9" s="33"/>
      <c r="D9" s="39">
        <f>IF('Air Travel'!E9="One-way",1,IF('Air Travel'!E9="Round-trip",2,0))*'Air Travel'!D9</f>
        <v>0</v>
      </c>
      <c r="E9" s="53" t="str">
        <f>IF(ISBLANK('Air Travel'!F9),"",'Air Travel'!F9)</f>
        <v/>
      </c>
      <c r="F9" s="54">
        <f>'Air Travel'!G9</f>
        <v>0</v>
      </c>
      <c r="G9" s="54">
        <f>'Air Travel'!H9</f>
        <v>0</v>
      </c>
      <c r="H9" s="55">
        <f>'Air Travel'!I9</f>
        <v>0</v>
      </c>
      <c r="I9" s="18" t="str">
        <f>IFERROR(INDEX(_airports!J:N,MATCH(_air_calcs!F9,_airports!J:J,0),4),"")</f>
        <v/>
      </c>
      <c r="J9" s="18" t="str">
        <f>IFERROR(INDEX(_airports!J:N,MATCH(_air_calcs!F9,_airports!J:J,0),5),"")</f>
        <v/>
      </c>
      <c r="K9" s="18" t="str">
        <f>IFERROR(INDEX(_airports!J:N,MATCH(_air_calcs!G9,_airports!J:J,0),4),"")</f>
        <v/>
      </c>
      <c r="L9" s="18" t="str">
        <f>IFERROR(INDEX(_airports!J:N,MATCH(_air_calcs!G9,_airports!J:J,0),5),"")</f>
        <v/>
      </c>
      <c r="M9" s="19" t="str">
        <f t="shared" si="2"/>
        <v/>
      </c>
      <c r="N9" s="20" t="str">
        <f>IFERROR(VLOOKUP(M9,_lookups!$F$2:$G$4,2,TRUE),"")</f>
        <v/>
      </c>
      <c r="O9" s="20" t="e">
        <f>VLOOKUP(_xlfn.CONCAT(N9,H9),_lookups!$H$9:$I$24,2,0)</f>
        <v>#N/A</v>
      </c>
      <c r="P9" s="17" t="str">
        <f>IFERROR(M9*D9*VLOOKUP(Start!$C$10,_lookups!$U$2:$V$3,2,0),"")</f>
        <v/>
      </c>
      <c r="Q9" s="21" t="str">
        <f t="shared" si="0"/>
        <v/>
      </c>
      <c r="R9" s="21" t="str">
        <f t="shared" si="1"/>
        <v/>
      </c>
      <c r="S9" s="22" t="str">
        <f t="shared" si="4"/>
        <v/>
      </c>
      <c r="T9" s="48">
        <f>'Air Travel'!K9</f>
        <v>0</v>
      </c>
      <c r="U9" s="32"/>
    </row>
    <row r="10" spans="2:21" ht="19" customHeight="1" x14ac:dyDescent="0.3">
      <c r="B10" s="33"/>
      <c r="C10" s="33"/>
      <c r="D10" s="39">
        <f>IF('Air Travel'!E10="One-way",1,IF('Air Travel'!E10="Round-trip",2,0))*'Air Travel'!D10</f>
        <v>0</v>
      </c>
      <c r="E10" s="53" t="str">
        <f>IF(ISBLANK('Air Travel'!F10),"",'Air Travel'!F10)</f>
        <v/>
      </c>
      <c r="F10" s="54">
        <f>'Air Travel'!G10</f>
        <v>0</v>
      </c>
      <c r="G10" s="54">
        <f>'Air Travel'!H10</f>
        <v>0</v>
      </c>
      <c r="H10" s="55">
        <f>'Air Travel'!I10</f>
        <v>0</v>
      </c>
      <c r="I10" s="18" t="str">
        <f>IFERROR(INDEX(_airports!J:N,MATCH(_air_calcs!F10,_airports!J:J,0),4),"")</f>
        <v/>
      </c>
      <c r="J10" s="18" t="str">
        <f>IFERROR(INDEX(_airports!J:N,MATCH(_air_calcs!F10,_airports!J:J,0),5),"")</f>
        <v/>
      </c>
      <c r="K10" s="18" t="str">
        <f>IFERROR(INDEX(_airports!J:N,MATCH(_air_calcs!G10,_airports!J:J,0),4),"")</f>
        <v/>
      </c>
      <c r="L10" s="18" t="str">
        <f>IFERROR(INDEX(_airports!J:N,MATCH(_air_calcs!G10,_airports!J:J,0),5),"")</f>
        <v/>
      </c>
      <c r="M10" s="19" t="str">
        <f t="shared" si="2"/>
        <v/>
      </c>
      <c r="N10" s="20" t="str">
        <f>IFERROR(VLOOKUP(M10,_lookups!$F$2:$G$4,2,TRUE),"")</f>
        <v/>
      </c>
      <c r="O10" s="20" t="e">
        <f>VLOOKUP(_xlfn.CONCAT(N10,H10),_lookups!$H$9:$I$24,2,0)</f>
        <v>#N/A</v>
      </c>
      <c r="P10" s="17" t="str">
        <f>IFERROR(M10*D10*VLOOKUP(Start!$C$10,_lookups!$U$2:$V$3,2,0),"")</f>
        <v/>
      </c>
      <c r="Q10" s="21" t="str">
        <f t="shared" si="0"/>
        <v/>
      </c>
      <c r="R10" s="21" t="str">
        <f t="shared" si="1"/>
        <v/>
      </c>
      <c r="S10" s="22" t="str">
        <f t="shared" si="4"/>
        <v/>
      </c>
      <c r="T10" s="48">
        <f>'Air Travel'!K10</f>
        <v>0</v>
      </c>
      <c r="U10" s="32"/>
    </row>
    <row r="11" spans="2:21" ht="19" customHeight="1" x14ac:dyDescent="0.3">
      <c r="B11" s="33"/>
      <c r="C11" s="33"/>
      <c r="D11" s="39">
        <f>IF('Air Travel'!E11="One-way",1,IF('Air Travel'!E11="Round-trip",2,0))*'Air Travel'!D11</f>
        <v>0</v>
      </c>
      <c r="E11" s="53" t="str">
        <f>IF(ISBLANK('Air Travel'!F11),"",'Air Travel'!F11)</f>
        <v/>
      </c>
      <c r="F11" s="54">
        <f>'Air Travel'!G11</f>
        <v>0</v>
      </c>
      <c r="G11" s="54">
        <f>'Air Travel'!H11</f>
        <v>0</v>
      </c>
      <c r="H11" s="55">
        <f>'Air Travel'!I11</f>
        <v>0</v>
      </c>
      <c r="I11" s="18" t="str">
        <f>IFERROR(INDEX(_airports!J:N,MATCH(_air_calcs!F11,_airports!J:J,0),4),"")</f>
        <v/>
      </c>
      <c r="J11" s="18" t="str">
        <f>IFERROR(INDEX(_airports!J:N,MATCH(_air_calcs!F11,_airports!J:J,0),5),"")</f>
        <v/>
      </c>
      <c r="K11" s="18" t="str">
        <f>IFERROR(INDEX(_airports!J:N,MATCH(_air_calcs!G11,_airports!J:J,0),4),"")</f>
        <v/>
      </c>
      <c r="L11" s="18" t="str">
        <f>IFERROR(INDEX(_airports!J:N,MATCH(_air_calcs!G11,_airports!J:J,0),5),"")</f>
        <v/>
      </c>
      <c r="M11" s="19" t="str">
        <f t="shared" si="2"/>
        <v/>
      </c>
      <c r="N11" s="20" t="str">
        <f>IFERROR(VLOOKUP(M11,_lookups!$F$2:$G$4,2,TRUE),"")</f>
        <v/>
      </c>
      <c r="O11" s="20" t="e">
        <f>VLOOKUP(_xlfn.CONCAT(N11,H11),_lookups!$H$9:$I$24,2,0)</f>
        <v>#N/A</v>
      </c>
      <c r="P11" s="17" t="str">
        <f>IFERROR(M11*D11*VLOOKUP(Start!$C$10,_lookups!$U$2:$V$3,2,0),"")</f>
        <v/>
      </c>
      <c r="Q11" s="21" t="str">
        <f t="shared" si="0"/>
        <v/>
      </c>
      <c r="R11" s="21" t="str">
        <f t="shared" si="1"/>
        <v/>
      </c>
      <c r="S11" s="22" t="str">
        <f t="shared" si="4"/>
        <v/>
      </c>
      <c r="T11" s="48">
        <f>'Air Travel'!K11</f>
        <v>0</v>
      </c>
      <c r="U11" s="32"/>
    </row>
    <row r="12" spans="2:21" ht="19" customHeight="1" x14ac:dyDescent="0.3">
      <c r="B12" s="33"/>
      <c r="C12" s="33"/>
      <c r="D12" s="39">
        <f>IF('Air Travel'!E12="One-way",1,IF('Air Travel'!E12="Round-trip",2,0))*'Air Travel'!D12</f>
        <v>0</v>
      </c>
      <c r="E12" s="53" t="str">
        <f>IF(ISBLANK('Air Travel'!F12),"",'Air Travel'!F12)</f>
        <v/>
      </c>
      <c r="F12" s="54">
        <f>'Air Travel'!G12</f>
        <v>0</v>
      </c>
      <c r="G12" s="54">
        <f>'Air Travel'!H12</f>
        <v>0</v>
      </c>
      <c r="H12" s="55">
        <f>'Air Travel'!I12</f>
        <v>0</v>
      </c>
      <c r="I12" s="18" t="str">
        <f>IFERROR(INDEX(_airports!J:N,MATCH(_air_calcs!F12,_airports!J:J,0),4),"")</f>
        <v/>
      </c>
      <c r="J12" s="18" t="str">
        <f>IFERROR(INDEX(_airports!J:N,MATCH(_air_calcs!F12,_airports!J:J,0),5),"")</f>
        <v/>
      </c>
      <c r="K12" s="18" t="str">
        <f>IFERROR(INDEX(_airports!J:N,MATCH(_air_calcs!G12,_airports!J:J,0),4),"")</f>
        <v/>
      </c>
      <c r="L12" s="18" t="str">
        <f>IFERROR(INDEX(_airports!J:N,MATCH(_air_calcs!G12,_airports!J:J,0),5),"")</f>
        <v/>
      </c>
      <c r="M12" s="19" t="str">
        <f t="shared" si="2"/>
        <v/>
      </c>
      <c r="N12" s="20" t="str">
        <f>IFERROR(VLOOKUP(M12,_lookups!$F$2:$G$4,2,TRUE),"")</f>
        <v/>
      </c>
      <c r="O12" s="20" t="e">
        <f>VLOOKUP(_xlfn.CONCAT(N12,H12),_lookups!$H$9:$I$24,2,0)</f>
        <v>#N/A</v>
      </c>
      <c r="P12" s="17" t="str">
        <f>IFERROR(M12*D12*VLOOKUP(Start!$C$10,_lookups!$U$2:$V$3,2,0),"")</f>
        <v/>
      </c>
      <c r="Q12" s="21" t="str">
        <f t="shared" si="0"/>
        <v/>
      </c>
      <c r="R12" s="21" t="str">
        <f t="shared" si="1"/>
        <v/>
      </c>
      <c r="S12" s="22" t="str">
        <f t="shared" si="4"/>
        <v/>
      </c>
      <c r="T12" s="48">
        <f>'Air Travel'!K12</f>
        <v>0</v>
      </c>
      <c r="U12" s="32"/>
    </row>
    <row r="13" spans="2:21" ht="19" customHeight="1" x14ac:dyDescent="0.3">
      <c r="B13" s="33"/>
      <c r="C13" s="33"/>
      <c r="D13" s="39">
        <f>IF('Air Travel'!E13="One-way",1,IF('Air Travel'!E13="Round-trip",2,0))*'Air Travel'!D13</f>
        <v>0</v>
      </c>
      <c r="E13" s="53" t="str">
        <f>IF(ISBLANK('Air Travel'!F13),"",'Air Travel'!F13)</f>
        <v/>
      </c>
      <c r="F13" s="54">
        <f>'Air Travel'!G13</f>
        <v>0</v>
      </c>
      <c r="G13" s="54">
        <f>'Air Travel'!H13</f>
        <v>0</v>
      </c>
      <c r="H13" s="55">
        <f>'Air Travel'!I13</f>
        <v>0</v>
      </c>
      <c r="I13" s="18" t="str">
        <f>IFERROR(INDEX(_airports!J:N,MATCH(_air_calcs!F13,_airports!J:J,0),4),"")</f>
        <v/>
      </c>
      <c r="J13" s="18" t="str">
        <f>IFERROR(INDEX(_airports!J:N,MATCH(_air_calcs!F13,_airports!J:J,0),5),"")</f>
        <v/>
      </c>
      <c r="K13" s="18" t="str">
        <f>IFERROR(INDEX(_airports!J:N,MATCH(_air_calcs!G13,_airports!J:J,0),4),"")</f>
        <v/>
      </c>
      <c r="L13" s="18" t="str">
        <f>IFERROR(INDEX(_airports!J:N,MATCH(_air_calcs!G13,_airports!J:J,0),5),"")</f>
        <v/>
      </c>
      <c r="M13" s="19" t="str">
        <f t="shared" si="2"/>
        <v/>
      </c>
      <c r="N13" s="20" t="str">
        <f>IFERROR(VLOOKUP(M13,_lookups!$F$2:$G$4,2,TRUE),"")</f>
        <v/>
      </c>
      <c r="O13" s="20" t="e">
        <f>VLOOKUP(_xlfn.CONCAT(N13,H13),_lookups!$H$9:$I$24,2,0)</f>
        <v>#N/A</v>
      </c>
      <c r="P13" s="17" t="str">
        <f>IFERROR(M13*D13*VLOOKUP(Start!$C$10,_lookups!$U$2:$V$3,2,0),"")</f>
        <v/>
      </c>
      <c r="Q13" s="21" t="str">
        <f t="shared" si="0"/>
        <v/>
      </c>
      <c r="R13" s="21" t="str">
        <f t="shared" si="1"/>
        <v/>
      </c>
      <c r="S13" s="22" t="str">
        <f t="shared" si="4"/>
        <v/>
      </c>
      <c r="T13" s="48">
        <f>'Air Travel'!K13</f>
        <v>0</v>
      </c>
      <c r="U13" s="32"/>
    </row>
    <row r="14" spans="2:21" ht="19" customHeight="1" x14ac:dyDescent="0.3">
      <c r="B14" s="33"/>
      <c r="C14" s="33"/>
      <c r="D14" s="39">
        <f>IF('Air Travel'!E14="One-way",1,IF('Air Travel'!E14="Round-trip",2,0))*'Air Travel'!D14</f>
        <v>0</v>
      </c>
      <c r="E14" s="53" t="str">
        <f>IF(ISBLANK('Air Travel'!F14),"",'Air Travel'!F14)</f>
        <v/>
      </c>
      <c r="F14" s="54">
        <f>'Air Travel'!G14</f>
        <v>0</v>
      </c>
      <c r="G14" s="54">
        <f>'Air Travel'!H14</f>
        <v>0</v>
      </c>
      <c r="H14" s="55">
        <f>'Air Travel'!I14</f>
        <v>0</v>
      </c>
      <c r="I14" s="18" t="str">
        <f>IFERROR(INDEX(_airports!J:N,MATCH(_air_calcs!F14,_airports!J:J,0),4),"")</f>
        <v/>
      </c>
      <c r="J14" s="18" t="str">
        <f>IFERROR(INDEX(_airports!J:N,MATCH(_air_calcs!F14,_airports!J:J,0),5),"")</f>
        <v/>
      </c>
      <c r="K14" s="18" t="str">
        <f>IFERROR(INDEX(_airports!J:N,MATCH(_air_calcs!G14,_airports!J:J,0),4),"")</f>
        <v/>
      </c>
      <c r="L14" s="18" t="str">
        <f>IFERROR(INDEX(_airports!J:N,MATCH(_air_calcs!G14,_airports!J:J,0),5),"")</f>
        <v/>
      </c>
      <c r="M14" s="19" t="str">
        <f t="shared" si="2"/>
        <v/>
      </c>
      <c r="N14" s="20" t="str">
        <f>IFERROR(VLOOKUP(M14,_lookups!$F$2:$G$4,2,TRUE),"")</f>
        <v/>
      </c>
      <c r="O14" s="20" t="e">
        <f>VLOOKUP(_xlfn.CONCAT(N14,H14),_lookups!$H$9:$I$24,2,0)</f>
        <v>#N/A</v>
      </c>
      <c r="P14" s="17" t="str">
        <f>IFERROR(M14*D14*VLOOKUP(Start!$C$10,_lookups!$U$2:$V$3,2,0),"")</f>
        <v/>
      </c>
      <c r="Q14" s="21" t="str">
        <f t="shared" si="0"/>
        <v/>
      </c>
      <c r="R14" s="21" t="str">
        <f t="shared" si="1"/>
        <v/>
      </c>
      <c r="S14" s="22" t="str">
        <f t="shared" si="4"/>
        <v/>
      </c>
      <c r="T14" s="48">
        <f>'Air Travel'!K14</f>
        <v>0</v>
      </c>
      <c r="U14" s="32"/>
    </row>
    <row r="15" spans="2:21" ht="19" customHeight="1" x14ac:dyDescent="0.3">
      <c r="B15" s="33"/>
      <c r="C15" s="33"/>
      <c r="D15" s="39">
        <f>IF('Air Travel'!E15="One-way",1,IF('Air Travel'!E15="Round-trip",2,0))*'Air Travel'!D15</f>
        <v>0</v>
      </c>
      <c r="E15" s="53" t="str">
        <f>IF(ISBLANK('Air Travel'!F15),"",'Air Travel'!F15)</f>
        <v/>
      </c>
      <c r="F15" s="54">
        <f>'Air Travel'!G15</f>
        <v>0</v>
      </c>
      <c r="G15" s="54">
        <f>'Air Travel'!H15</f>
        <v>0</v>
      </c>
      <c r="H15" s="55">
        <f>'Air Travel'!I15</f>
        <v>0</v>
      </c>
      <c r="I15" s="18" t="str">
        <f>IFERROR(INDEX(_airports!J:N,MATCH(_air_calcs!F15,_airports!J:J,0),4),"")</f>
        <v/>
      </c>
      <c r="J15" s="18" t="str">
        <f>IFERROR(INDEX(_airports!J:N,MATCH(_air_calcs!F15,_airports!J:J,0),5),"")</f>
        <v/>
      </c>
      <c r="K15" s="18" t="str">
        <f>IFERROR(INDEX(_airports!J:N,MATCH(_air_calcs!G15,_airports!J:J,0),4),"")</f>
        <v/>
      </c>
      <c r="L15" s="18" t="str">
        <f>IFERROR(INDEX(_airports!J:N,MATCH(_air_calcs!G15,_airports!J:J,0),5),"")</f>
        <v/>
      </c>
      <c r="M15" s="19" t="str">
        <f t="shared" si="2"/>
        <v/>
      </c>
      <c r="N15" s="20" t="str">
        <f>IFERROR(VLOOKUP(M15,_lookups!$F$2:$G$4,2,TRUE),"")</f>
        <v/>
      </c>
      <c r="O15" s="20" t="e">
        <f>VLOOKUP(_xlfn.CONCAT(N15,H15),_lookups!$H$9:$I$24,2,0)</f>
        <v>#N/A</v>
      </c>
      <c r="P15" s="17" t="str">
        <f>IFERROR(M15*D15*VLOOKUP(Start!$C$10,_lookups!$U$2:$V$3,2,0),"")</f>
        <v/>
      </c>
      <c r="Q15" s="21" t="str">
        <f t="shared" si="0"/>
        <v/>
      </c>
      <c r="R15" s="21" t="str">
        <f t="shared" si="1"/>
        <v/>
      </c>
      <c r="S15" s="22" t="str">
        <f t="shared" si="4"/>
        <v/>
      </c>
      <c r="T15" s="48">
        <f>'Air Travel'!K15</f>
        <v>0</v>
      </c>
      <c r="U15" s="32"/>
    </row>
    <row r="16" spans="2:21" ht="19" customHeight="1" x14ac:dyDescent="0.3">
      <c r="B16" s="33"/>
      <c r="C16" s="33"/>
      <c r="D16" s="39">
        <f>IF('Air Travel'!E16="One-way",1,IF('Air Travel'!E16="Round-trip",2,0))*'Air Travel'!D16</f>
        <v>0</v>
      </c>
      <c r="E16" s="53" t="str">
        <f>IF(ISBLANK('Air Travel'!F16),"",'Air Travel'!F16)</f>
        <v/>
      </c>
      <c r="F16" s="54">
        <f>'Air Travel'!G16</f>
        <v>0</v>
      </c>
      <c r="G16" s="54">
        <f>'Air Travel'!H16</f>
        <v>0</v>
      </c>
      <c r="H16" s="55">
        <f>'Air Travel'!I16</f>
        <v>0</v>
      </c>
      <c r="I16" s="18" t="str">
        <f>IFERROR(INDEX(_airports!J:N,MATCH(_air_calcs!F16,_airports!J:J,0),4),"")</f>
        <v/>
      </c>
      <c r="J16" s="18" t="str">
        <f>IFERROR(INDEX(_airports!J:N,MATCH(_air_calcs!F16,_airports!J:J,0),5),"")</f>
        <v/>
      </c>
      <c r="K16" s="18" t="str">
        <f>IFERROR(INDEX(_airports!J:N,MATCH(_air_calcs!G16,_airports!J:J,0),4),"")</f>
        <v/>
      </c>
      <c r="L16" s="18" t="str">
        <f>IFERROR(INDEX(_airports!J:N,MATCH(_air_calcs!G16,_airports!J:J,0),5),"")</f>
        <v/>
      </c>
      <c r="M16" s="19" t="str">
        <f t="shared" si="2"/>
        <v/>
      </c>
      <c r="N16" s="20" t="str">
        <f>IFERROR(VLOOKUP(M16,_lookups!$F$2:$G$4,2,TRUE),"")</f>
        <v/>
      </c>
      <c r="O16" s="20" t="e">
        <f>VLOOKUP(_xlfn.CONCAT(N16,H16),_lookups!$H$9:$I$24,2,0)</f>
        <v>#N/A</v>
      </c>
      <c r="P16" s="17" t="str">
        <f>IFERROR(M16*D16*VLOOKUP(Start!$C$10,_lookups!$U$2:$V$3,2,0),"")</f>
        <v/>
      </c>
      <c r="Q16" s="21" t="str">
        <f t="shared" si="0"/>
        <v/>
      </c>
      <c r="R16" s="21" t="str">
        <f t="shared" si="1"/>
        <v/>
      </c>
      <c r="S16" s="22" t="str">
        <f t="shared" si="4"/>
        <v/>
      </c>
      <c r="T16" s="48">
        <f>'Air Travel'!K16</f>
        <v>0</v>
      </c>
      <c r="U16" s="32"/>
    </row>
    <row r="17" spans="2:21" ht="19" customHeight="1" x14ac:dyDescent="0.3">
      <c r="B17" s="33"/>
      <c r="C17" s="33"/>
      <c r="D17" s="39">
        <f>IF('Air Travel'!E17="One-way",1,IF('Air Travel'!E17="Round-trip",2,0))*'Air Travel'!D17</f>
        <v>0</v>
      </c>
      <c r="E17" s="53" t="str">
        <f>IF(ISBLANK('Air Travel'!F17),"",'Air Travel'!F17)</f>
        <v/>
      </c>
      <c r="F17" s="54">
        <f>'Air Travel'!G17</f>
        <v>0</v>
      </c>
      <c r="G17" s="54">
        <f>'Air Travel'!H17</f>
        <v>0</v>
      </c>
      <c r="H17" s="55">
        <f>'Air Travel'!I17</f>
        <v>0</v>
      </c>
      <c r="I17" s="18" t="str">
        <f>IFERROR(INDEX(_airports!J:N,MATCH(_air_calcs!F17,_airports!J:J,0),4),"")</f>
        <v/>
      </c>
      <c r="J17" s="18" t="str">
        <f>IFERROR(INDEX(_airports!J:N,MATCH(_air_calcs!F17,_airports!J:J,0),5),"")</f>
        <v/>
      </c>
      <c r="K17" s="18" t="str">
        <f>IFERROR(INDEX(_airports!J:N,MATCH(_air_calcs!G17,_airports!J:J,0),4),"")</f>
        <v/>
      </c>
      <c r="L17" s="18" t="str">
        <f>IFERROR(INDEX(_airports!J:N,MATCH(_air_calcs!G17,_airports!J:J,0),5),"")</f>
        <v/>
      </c>
      <c r="M17" s="19" t="str">
        <f t="shared" si="2"/>
        <v/>
      </c>
      <c r="N17" s="20" t="str">
        <f>IFERROR(VLOOKUP(M17,_lookups!$F$2:$G$4,2,TRUE),"")</f>
        <v/>
      </c>
      <c r="O17" s="20" t="e">
        <f>VLOOKUP(_xlfn.CONCAT(N17,H17),_lookups!$H$9:$I$24,2,0)</f>
        <v>#N/A</v>
      </c>
      <c r="P17" s="17" t="str">
        <f>IFERROR(M17*D17*VLOOKUP(Start!$C$10,_lookups!$U$2:$V$3,2,0),"")</f>
        <v/>
      </c>
      <c r="Q17" s="21" t="str">
        <f t="shared" si="0"/>
        <v/>
      </c>
      <c r="R17" s="21" t="str">
        <f t="shared" si="1"/>
        <v/>
      </c>
      <c r="S17" s="22" t="str">
        <f t="shared" si="4"/>
        <v/>
      </c>
      <c r="T17" s="48">
        <f>'Air Travel'!K17</f>
        <v>0</v>
      </c>
      <c r="U17" s="32"/>
    </row>
    <row r="18" spans="2:21" ht="19" customHeight="1" x14ac:dyDescent="0.3">
      <c r="B18" s="33"/>
      <c r="C18" s="33"/>
      <c r="D18" s="39">
        <f>IF('Air Travel'!E18="One-way",1,IF('Air Travel'!E18="Round-trip",2,0))*'Air Travel'!D18</f>
        <v>0</v>
      </c>
      <c r="E18" s="53" t="str">
        <f>IF(ISBLANK('Air Travel'!F18),"",'Air Travel'!F18)</f>
        <v/>
      </c>
      <c r="F18" s="54">
        <f>'Air Travel'!G18</f>
        <v>0</v>
      </c>
      <c r="G18" s="54">
        <f>'Air Travel'!H18</f>
        <v>0</v>
      </c>
      <c r="H18" s="55">
        <f>'Air Travel'!I18</f>
        <v>0</v>
      </c>
      <c r="I18" s="18" t="str">
        <f>IFERROR(INDEX(_airports!J:N,MATCH(_air_calcs!F18,_airports!J:J,0),4),"")</f>
        <v/>
      </c>
      <c r="J18" s="18" t="str">
        <f>IFERROR(INDEX(_airports!J:N,MATCH(_air_calcs!F18,_airports!J:J,0),5),"")</f>
        <v/>
      </c>
      <c r="K18" s="18" t="str">
        <f>IFERROR(INDEX(_airports!J:N,MATCH(_air_calcs!G18,_airports!J:J,0),4),"")</f>
        <v/>
      </c>
      <c r="L18" s="18" t="str">
        <f>IFERROR(INDEX(_airports!J:N,MATCH(_air_calcs!G18,_airports!J:J,0),5),"")</f>
        <v/>
      </c>
      <c r="M18" s="19" t="str">
        <f t="shared" si="2"/>
        <v/>
      </c>
      <c r="N18" s="20" t="str">
        <f>IFERROR(VLOOKUP(M18,_lookups!$F$2:$G$4,2,TRUE),"")</f>
        <v/>
      </c>
      <c r="O18" s="20" t="e">
        <f>VLOOKUP(_xlfn.CONCAT(N18,H18),_lookups!$H$9:$I$24,2,0)</f>
        <v>#N/A</v>
      </c>
      <c r="P18" s="17" t="str">
        <f>IFERROR(M18*D18*VLOOKUP(Start!$C$10,_lookups!$U$2:$V$3,2,0),"")</f>
        <v/>
      </c>
      <c r="Q18" s="21" t="str">
        <f t="shared" si="0"/>
        <v/>
      </c>
      <c r="R18" s="21" t="str">
        <f t="shared" si="1"/>
        <v/>
      </c>
      <c r="S18" s="22" t="str">
        <f t="shared" si="4"/>
        <v/>
      </c>
      <c r="T18" s="48">
        <f>'Air Travel'!K18</f>
        <v>0</v>
      </c>
      <c r="U18" s="32"/>
    </row>
    <row r="19" spans="2:21" ht="19" customHeight="1" x14ac:dyDescent="0.3">
      <c r="B19" s="33"/>
      <c r="C19" s="33"/>
      <c r="D19" s="39">
        <f>IF('Air Travel'!E19="One-way",1,IF('Air Travel'!E19="Round-trip",2,0))*'Air Travel'!D19</f>
        <v>0</v>
      </c>
      <c r="E19" s="53" t="str">
        <f>IF(ISBLANK('Air Travel'!F19),"",'Air Travel'!F19)</f>
        <v/>
      </c>
      <c r="F19" s="54">
        <f>'Air Travel'!G19</f>
        <v>0</v>
      </c>
      <c r="G19" s="54">
        <f>'Air Travel'!H19</f>
        <v>0</v>
      </c>
      <c r="H19" s="55">
        <f>'Air Travel'!I19</f>
        <v>0</v>
      </c>
      <c r="I19" s="18" t="str">
        <f>IFERROR(INDEX(_airports!J:N,MATCH(_air_calcs!F19,_airports!J:J,0),4),"")</f>
        <v/>
      </c>
      <c r="J19" s="18" t="str">
        <f>IFERROR(INDEX(_airports!J:N,MATCH(_air_calcs!F19,_airports!J:J,0),5),"")</f>
        <v/>
      </c>
      <c r="K19" s="18" t="str">
        <f>IFERROR(INDEX(_airports!J:N,MATCH(_air_calcs!G19,_airports!J:J,0),4),"")</f>
        <v/>
      </c>
      <c r="L19" s="18" t="str">
        <f>IFERROR(INDEX(_airports!J:N,MATCH(_air_calcs!G19,_airports!J:J,0),5),"")</f>
        <v/>
      </c>
      <c r="M19" s="19" t="str">
        <f t="shared" si="2"/>
        <v/>
      </c>
      <c r="N19" s="20" t="str">
        <f>IFERROR(VLOOKUP(M19,_lookups!$F$2:$G$4,2,TRUE),"")</f>
        <v/>
      </c>
      <c r="O19" s="20" t="e">
        <f>VLOOKUP(_xlfn.CONCAT(N19,H19),_lookups!$H$9:$I$24,2,0)</f>
        <v>#N/A</v>
      </c>
      <c r="P19" s="17" t="str">
        <f>IFERROR(M19*D19*VLOOKUP(Start!$C$10,_lookups!$U$2:$V$3,2,0),"")</f>
        <v/>
      </c>
      <c r="Q19" s="21" t="str">
        <f t="shared" si="0"/>
        <v/>
      </c>
      <c r="R19" s="21" t="str">
        <f t="shared" si="1"/>
        <v/>
      </c>
      <c r="S19" s="22" t="str">
        <f t="shared" si="4"/>
        <v/>
      </c>
      <c r="T19" s="48">
        <f>'Air Travel'!K19</f>
        <v>0</v>
      </c>
      <c r="U19" s="32"/>
    </row>
    <row r="20" spans="2:21" ht="19" customHeight="1" x14ac:dyDescent="0.3">
      <c r="B20" s="33"/>
      <c r="C20" s="33"/>
      <c r="D20" s="39">
        <f>IF('Air Travel'!E20="One-way",1,IF('Air Travel'!E20="Round-trip",2,0))*'Air Travel'!D20</f>
        <v>0</v>
      </c>
      <c r="E20" s="53" t="str">
        <f>IF(ISBLANK('Air Travel'!F20),"",'Air Travel'!F20)</f>
        <v/>
      </c>
      <c r="F20" s="54">
        <f>'Air Travel'!G20</f>
        <v>0</v>
      </c>
      <c r="G20" s="54">
        <f>'Air Travel'!H20</f>
        <v>0</v>
      </c>
      <c r="H20" s="55">
        <f>'Air Travel'!I20</f>
        <v>0</v>
      </c>
      <c r="I20" s="18" t="str">
        <f>IFERROR(INDEX(_airports!J:N,MATCH(_air_calcs!F20,_airports!J:J,0),4),"")</f>
        <v/>
      </c>
      <c r="J20" s="18" t="str">
        <f>IFERROR(INDEX(_airports!J:N,MATCH(_air_calcs!F20,_airports!J:J,0),5),"")</f>
        <v/>
      </c>
      <c r="K20" s="18" t="str">
        <f>IFERROR(INDEX(_airports!J:N,MATCH(_air_calcs!G20,_airports!J:J,0),4),"")</f>
        <v/>
      </c>
      <c r="L20" s="18" t="str">
        <f>IFERROR(INDEX(_airports!J:N,MATCH(_air_calcs!G20,_airports!J:J,0),5),"")</f>
        <v/>
      </c>
      <c r="M20" s="19" t="str">
        <f t="shared" si="2"/>
        <v/>
      </c>
      <c r="N20" s="20" t="str">
        <f>IFERROR(VLOOKUP(M20,_lookups!$F$2:$G$4,2,TRUE),"")</f>
        <v/>
      </c>
      <c r="O20" s="20" t="e">
        <f>VLOOKUP(_xlfn.CONCAT(N20,H20),_lookups!$H$9:$I$24,2,0)</f>
        <v>#N/A</v>
      </c>
      <c r="P20" s="17" t="str">
        <f>IFERROR(M20*D20*VLOOKUP(Start!$C$10,_lookups!$U$2:$V$3,2,0),"")</f>
        <v/>
      </c>
      <c r="Q20" s="21" t="str">
        <f t="shared" si="0"/>
        <v/>
      </c>
      <c r="R20" s="21" t="str">
        <f t="shared" si="1"/>
        <v/>
      </c>
      <c r="S20" s="22" t="str">
        <f t="shared" si="4"/>
        <v/>
      </c>
      <c r="T20" s="48">
        <f>'Air Travel'!K20</f>
        <v>0</v>
      </c>
      <c r="U20" s="32"/>
    </row>
    <row r="21" spans="2:21" ht="19" customHeight="1" x14ac:dyDescent="0.3">
      <c r="B21" s="33"/>
      <c r="C21" s="33"/>
      <c r="D21" s="39">
        <f>IF('Air Travel'!E21="One-way",1,IF('Air Travel'!E21="Round-trip",2,0))*'Air Travel'!D21</f>
        <v>0</v>
      </c>
      <c r="E21" s="53" t="str">
        <f>IF(ISBLANK('Air Travel'!F21),"",'Air Travel'!F21)</f>
        <v/>
      </c>
      <c r="F21" s="54">
        <f>'Air Travel'!G21</f>
        <v>0</v>
      </c>
      <c r="G21" s="54">
        <f>'Air Travel'!H21</f>
        <v>0</v>
      </c>
      <c r="H21" s="55">
        <f>'Air Travel'!I21</f>
        <v>0</v>
      </c>
      <c r="I21" s="18" t="str">
        <f>IFERROR(INDEX(_airports!J:N,MATCH(_air_calcs!F21,_airports!J:J,0),4),"")</f>
        <v/>
      </c>
      <c r="J21" s="18" t="str">
        <f>IFERROR(INDEX(_airports!J:N,MATCH(_air_calcs!F21,_airports!J:J,0),5),"")</f>
        <v/>
      </c>
      <c r="K21" s="18" t="str">
        <f>IFERROR(INDEX(_airports!J:N,MATCH(_air_calcs!G21,_airports!J:J,0),4),"")</f>
        <v/>
      </c>
      <c r="L21" s="18" t="str">
        <f>IFERROR(INDEX(_airports!J:N,MATCH(_air_calcs!G21,_airports!J:J,0),5),"")</f>
        <v/>
      </c>
      <c r="M21" s="19" t="str">
        <f t="shared" si="2"/>
        <v/>
      </c>
      <c r="N21" s="20" t="str">
        <f>IFERROR(VLOOKUP(M21,_lookups!$F$2:$G$4,2,TRUE),"")</f>
        <v/>
      </c>
      <c r="O21" s="20" t="e">
        <f>VLOOKUP(_xlfn.CONCAT(N21,H21),_lookups!$H$9:$I$24,2,0)</f>
        <v>#N/A</v>
      </c>
      <c r="P21" s="17" t="str">
        <f>IFERROR(M21*D21*VLOOKUP(Start!$C$10,_lookups!$U$2:$V$3,2,0),"")</f>
        <v/>
      </c>
      <c r="Q21" s="21" t="str">
        <f t="shared" si="0"/>
        <v/>
      </c>
      <c r="R21" s="21" t="str">
        <f t="shared" si="1"/>
        <v/>
      </c>
      <c r="S21" s="22" t="str">
        <f t="shared" si="4"/>
        <v/>
      </c>
      <c r="T21" s="48">
        <f>'Air Travel'!K21</f>
        <v>0</v>
      </c>
      <c r="U21" s="32"/>
    </row>
    <row r="22" spans="2:21" ht="19" customHeight="1" x14ac:dyDescent="0.3">
      <c r="B22" s="33"/>
      <c r="C22" s="33"/>
      <c r="D22" s="39">
        <f>IF('Air Travel'!E22="One-way",1,IF('Air Travel'!E22="Round-trip",2,0))*'Air Travel'!D22</f>
        <v>0</v>
      </c>
      <c r="E22" s="53" t="str">
        <f>IF(ISBLANK('Air Travel'!F22),"",'Air Travel'!F22)</f>
        <v/>
      </c>
      <c r="F22" s="54">
        <f>'Air Travel'!G22</f>
        <v>0</v>
      </c>
      <c r="G22" s="54">
        <f>'Air Travel'!H22</f>
        <v>0</v>
      </c>
      <c r="H22" s="55">
        <f>'Air Travel'!I22</f>
        <v>0</v>
      </c>
      <c r="I22" s="18" t="str">
        <f>IFERROR(INDEX(_airports!J:N,MATCH(_air_calcs!F22,_airports!J:J,0),4),"")</f>
        <v/>
      </c>
      <c r="J22" s="18" t="str">
        <f>IFERROR(INDEX(_airports!J:N,MATCH(_air_calcs!F22,_airports!J:J,0),5),"")</f>
        <v/>
      </c>
      <c r="K22" s="18" t="str">
        <f>IFERROR(INDEX(_airports!J:N,MATCH(_air_calcs!G22,_airports!J:J,0),4),"")</f>
        <v/>
      </c>
      <c r="L22" s="18" t="str">
        <f>IFERROR(INDEX(_airports!J:N,MATCH(_air_calcs!G22,_airports!J:J,0),5),"")</f>
        <v/>
      </c>
      <c r="M22" s="19" t="str">
        <f t="shared" si="2"/>
        <v/>
      </c>
      <c r="N22" s="20" t="str">
        <f>IFERROR(VLOOKUP(M22,_lookups!$F$2:$G$4,2,TRUE),"")</f>
        <v/>
      </c>
      <c r="O22" s="20" t="e">
        <f>VLOOKUP(_xlfn.CONCAT(N22,H22),_lookups!$H$9:$I$24,2,0)</f>
        <v>#N/A</v>
      </c>
      <c r="P22" s="17" t="str">
        <f>IFERROR(M22*D22*VLOOKUP(Start!$C$10,_lookups!$U$2:$V$3,2,0),"")</f>
        <v/>
      </c>
      <c r="Q22" s="21" t="str">
        <f t="shared" si="0"/>
        <v/>
      </c>
      <c r="R22" s="21" t="str">
        <f t="shared" si="1"/>
        <v/>
      </c>
      <c r="S22" s="22" t="str">
        <f t="shared" si="4"/>
        <v/>
      </c>
      <c r="T22" s="48">
        <f>'Air Travel'!K22</f>
        <v>0</v>
      </c>
      <c r="U22" s="32"/>
    </row>
    <row r="23" spans="2:21" ht="19" customHeight="1" x14ac:dyDescent="0.3">
      <c r="B23" s="33"/>
      <c r="C23" s="33"/>
      <c r="D23" s="39">
        <f>IF('Air Travel'!E23="One-way",1,IF('Air Travel'!E23="Round-trip",2,0))*'Air Travel'!D23</f>
        <v>0</v>
      </c>
      <c r="E23" s="53" t="str">
        <f>IF(ISBLANK('Air Travel'!F23),"",'Air Travel'!F23)</f>
        <v/>
      </c>
      <c r="F23" s="54">
        <f>'Air Travel'!G23</f>
        <v>0</v>
      </c>
      <c r="G23" s="54">
        <f>'Air Travel'!H23</f>
        <v>0</v>
      </c>
      <c r="H23" s="55">
        <f>'Air Travel'!I23</f>
        <v>0</v>
      </c>
      <c r="I23" s="18" t="str">
        <f>IFERROR(INDEX(_airports!J:N,MATCH(_air_calcs!F23,_airports!J:J,0),4),"")</f>
        <v/>
      </c>
      <c r="J23" s="18" t="str">
        <f>IFERROR(INDEX(_airports!J:N,MATCH(_air_calcs!F23,_airports!J:J,0),5),"")</f>
        <v/>
      </c>
      <c r="K23" s="18" t="str">
        <f>IFERROR(INDEX(_airports!J:N,MATCH(_air_calcs!G23,_airports!J:J,0),4),"")</f>
        <v/>
      </c>
      <c r="L23" s="18" t="str">
        <f>IFERROR(INDEX(_airports!J:N,MATCH(_air_calcs!G23,_airports!J:J,0),5),"")</f>
        <v/>
      </c>
      <c r="M23" s="19" t="str">
        <f t="shared" si="2"/>
        <v/>
      </c>
      <c r="N23" s="20" t="str">
        <f>IFERROR(VLOOKUP(M23,_lookups!$F$2:$G$4,2,TRUE),"")</f>
        <v/>
      </c>
      <c r="O23" s="20" t="e">
        <f>VLOOKUP(_xlfn.CONCAT(N23,H23),_lookups!$H$9:$I$24,2,0)</f>
        <v>#N/A</v>
      </c>
      <c r="P23" s="17" t="str">
        <f>IFERROR(M23*D23*VLOOKUP(Start!$C$10,_lookups!$U$2:$V$3,2,0),"")</f>
        <v/>
      </c>
      <c r="Q23" s="21" t="str">
        <f t="shared" si="0"/>
        <v/>
      </c>
      <c r="R23" s="21" t="str">
        <f t="shared" si="1"/>
        <v/>
      </c>
      <c r="S23" s="22" t="str">
        <f t="shared" si="4"/>
        <v/>
      </c>
      <c r="T23" s="48">
        <f>'Air Travel'!K23</f>
        <v>0</v>
      </c>
      <c r="U23" s="32"/>
    </row>
    <row r="24" spans="2:21" ht="19" customHeight="1" x14ac:dyDescent="0.3">
      <c r="B24" s="33"/>
      <c r="C24" s="33"/>
      <c r="D24" s="39">
        <f>IF('Air Travel'!E24="One-way",1,IF('Air Travel'!E24="Round-trip",2,0))*'Air Travel'!D24</f>
        <v>0</v>
      </c>
      <c r="E24" s="53" t="str">
        <f>IF(ISBLANK('Air Travel'!F24),"",'Air Travel'!F24)</f>
        <v/>
      </c>
      <c r="F24" s="54">
        <f>'Air Travel'!G24</f>
        <v>0</v>
      </c>
      <c r="G24" s="54">
        <f>'Air Travel'!H24</f>
        <v>0</v>
      </c>
      <c r="H24" s="55">
        <f>'Air Travel'!I24</f>
        <v>0</v>
      </c>
      <c r="I24" s="18" t="str">
        <f>IFERROR(INDEX(_airports!J:N,MATCH(_air_calcs!F24,_airports!J:J,0),4),"")</f>
        <v/>
      </c>
      <c r="J24" s="18" t="str">
        <f>IFERROR(INDEX(_airports!J:N,MATCH(_air_calcs!F24,_airports!J:J,0),5),"")</f>
        <v/>
      </c>
      <c r="K24" s="18" t="str">
        <f>IFERROR(INDEX(_airports!J:N,MATCH(_air_calcs!G24,_airports!J:J,0),4),"")</f>
        <v/>
      </c>
      <c r="L24" s="18" t="str">
        <f>IFERROR(INDEX(_airports!J:N,MATCH(_air_calcs!G24,_airports!J:J,0),5),"")</f>
        <v/>
      </c>
      <c r="M24" s="19" t="str">
        <f t="shared" si="2"/>
        <v/>
      </c>
      <c r="N24" s="20" t="str">
        <f>IFERROR(VLOOKUP(M24,_lookups!$F$2:$G$4,2,TRUE),"")</f>
        <v/>
      </c>
      <c r="O24" s="20" t="e">
        <f>VLOOKUP(_xlfn.CONCAT(N24,H24),_lookups!$H$9:$I$24,2,0)</f>
        <v>#N/A</v>
      </c>
      <c r="P24" s="17" t="str">
        <f>IFERROR(M24*D24*VLOOKUP(Start!$C$10,_lookups!$U$2:$V$3,2,0),"")</f>
        <v/>
      </c>
      <c r="Q24" s="21" t="str">
        <f t="shared" si="0"/>
        <v/>
      </c>
      <c r="R24" s="21" t="str">
        <f t="shared" si="1"/>
        <v/>
      </c>
      <c r="S24" s="22" t="str">
        <f t="shared" si="4"/>
        <v/>
      </c>
      <c r="T24" s="48">
        <f>'Air Travel'!K24</f>
        <v>0</v>
      </c>
      <c r="U24" s="32"/>
    </row>
    <row r="25" spans="2:21" ht="19" customHeight="1" x14ac:dyDescent="0.3">
      <c r="B25" s="33"/>
      <c r="C25" s="33"/>
      <c r="D25" s="39">
        <f>IF('Air Travel'!E25="One-way",1,IF('Air Travel'!E25="Round-trip",2,0))*'Air Travel'!D25</f>
        <v>0</v>
      </c>
      <c r="E25" s="53" t="str">
        <f>IF(ISBLANK('Air Travel'!F25),"",'Air Travel'!F25)</f>
        <v/>
      </c>
      <c r="F25" s="54">
        <f>'Air Travel'!G25</f>
        <v>0</v>
      </c>
      <c r="G25" s="54">
        <f>'Air Travel'!H25</f>
        <v>0</v>
      </c>
      <c r="H25" s="55">
        <f>'Air Travel'!I25</f>
        <v>0</v>
      </c>
      <c r="I25" s="18" t="str">
        <f>IFERROR(INDEX(_airports!J:N,MATCH(_air_calcs!F25,_airports!J:J,0),4),"")</f>
        <v/>
      </c>
      <c r="J25" s="18" t="str">
        <f>IFERROR(INDEX(_airports!J:N,MATCH(_air_calcs!F25,_airports!J:J,0),5),"")</f>
        <v/>
      </c>
      <c r="K25" s="18" t="str">
        <f>IFERROR(INDEX(_airports!J:N,MATCH(_air_calcs!G25,_airports!J:J,0),4),"")</f>
        <v/>
      </c>
      <c r="L25" s="18" t="str">
        <f>IFERROR(INDEX(_airports!J:N,MATCH(_air_calcs!G25,_airports!J:J,0),5),"")</f>
        <v/>
      </c>
      <c r="M25" s="19" t="str">
        <f t="shared" si="2"/>
        <v/>
      </c>
      <c r="N25" s="20" t="str">
        <f>IFERROR(VLOOKUP(M25,_lookups!$F$2:$G$4,2,TRUE),"")</f>
        <v/>
      </c>
      <c r="O25" s="20" t="e">
        <f>VLOOKUP(_xlfn.CONCAT(N25,H25),_lookups!$H$9:$I$24,2,0)</f>
        <v>#N/A</v>
      </c>
      <c r="P25" s="17" t="str">
        <f>IFERROR(M25*D25*VLOOKUP(Start!$C$10,_lookups!$U$2:$V$3,2,0),"")</f>
        <v/>
      </c>
      <c r="Q25" s="21" t="str">
        <f t="shared" si="0"/>
        <v/>
      </c>
      <c r="R25" s="21" t="str">
        <f t="shared" si="1"/>
        <v/>
      </c>
      <c r="S25" s="22" t="str">
        <f t="shared" si="4"/>
        <v/>
      </c>
      <c r="T25" s="48">
        <f>'Air Travel'!K25</f>
        <v>0</v>
      </c>
      <c r="U25" s="32"/>
    </row>
    <row r="26" spans="2:21" ht="19" customHeight="1" x14ac:dyDescent="0.3">
      <c r="B26" s="33"/>
      <c r="C26" s="33"/>
      <c r="D26" s="39">
        <f>IF('Air Travel'!E26="One-way",1,IF('Air Travel'!E26="Round-trip",2,0))*'Air Travel'!D26</f>
        <v>0</v>
      </c>
      <c r="E26" s="53" t="str">
        <f>IF(ISBLANK('Air Travel'!F26),"",'Air Travel'!F26)</f>
        <v/>
      </c>
      <c r="F26" s="54">
        <f>'Air Travel'!G26</f>
        <v>0</v>
      </c>
      <c r="G26" s="54">
        <f>'Air Travel'!H26</f>
        <v>0</v>
      </c>
      <c r="H26" s="55">
        <f>'Air Travel'!I26</f>
        <v>0</v>
      </c>
      <c r="I26" s="18" t="str">
        <f>IFERROR(INDEX(_airports!J:N,MATCH(_air_calcs!F26,_airports!J:J,0),4),"")</f>
        <v/>
      </c>
      <c r="J26" s="18" t="str">
        <f>IFERROR(INDEX(_airports!J:N,MATCH(_air_calcs!F26,_airports!J:J,0),5),"")</f>
        <v/>
      </c>
      <c r="K26" s="18" t="str">
        <f>IFERROR(INDEX(_airports!J:N,MATCH(_air_calcs!G26,_airports!J:J,0),4),"")</f>
        <v/>
      </c>
      <c r="L26" s="18" t="str">
        <f>IFERROR(INDEX(_airports!J:N,MATCH(_air_calcs!G26,_airports!J:J,0),5),"")</f>
        <v/>
      </c>
      <c r="M26" s="19" t="str">
        <f t="shared" si="2"/>
        <v/>
      </c>
      <c r="N26" s="20" t="str">
        <f>IFERROR(VLOOKUP(M26,_lookups!$F$2:$G$4,2,TRUE),"")</f>
        <v/>
      </c>
      <c r="O26" s="20" t="e">
        <f>VLOOKUP(_xlfn.CONCAT(N26,H26),_lookups!$H$9:$I$24,2,0)</f>
        <v>#N/A</v>
      </c>
      <c r="P26" s="17" t="str">
        <f>IFERROR(M26*D26*VLOOKUP(Start!$C$10,_lookups!$U$2:$V$3,2,0),"")</f>
        <v/>
      </c>
      <c r="Q26" s="21" t="str">
        <f t="shared" si="0"/>
        <v/>
      </c>
      <c r="R26" s="21" t="str">
        <f t="shared" si="1"/>
        <v/>
      </c>
      <c r="S26" s="22" t="str">
        <f t="shared" si="4"/>
        <v/>
      </c>
      <c r="T26" s="48">
        <f>'Air Travel'!K26</f>
        <v>0</v>
      </c>
      <c r="U26" s="32"/>
    </row>
    <row r="27" spans="2:21" ht="19" customHeight="1" x14ac:dyDescent="0.3">
      <c r="B27" s="44"/>
      <c r="C27" s="44"/>
      <c r="D27" s="39">
        <f>IF('Air Travel'!E27="One-way",1,IF('Air Travel'!E27="Round-trip",2,0))*'Air Travel'!D27</f>
        <v>0</v>
      </c>
      <c r="E27" s="53" t="str">
        <f>IF(ISBLANK('Air Travel'!F27),"",'Air Travel'!F27)</f>
        <v/>
      </c>
      <c r="F27" s="54">
        <f>'Air Travel'!G27</f>
        <v>0</v>
      </c>
      <c r="G27" s="54">
        <f>'Air Travel'!H27</f>
        <v>0</v>
      </c>
      <c r="H27" s="55">
        <f>'Air Travel'!I27</f>
        <v>0</v>
      </c>
      <c r="I27" s="18" t="str">
        <f>IFERROR(INDEX(_airports!J:N,MATCH(_air_calcs!F27,_airports!J:J,0),4),"")</f>
        <v/>
      </c>
      <c r="J27" s="18" t="str">
        <f>IFERROR(INDEX(_airports!J:N,MATCH(_air_calcs!F27,_airports!J:J,0),5),"")</f>
        <v/>
      </c>
      <c r="K27" s="18" t="str">
        <f>IFERROR(INDEX(_airports!J:N,MATCH(_air_calcs!G27,_airports!J:J,0),4),"")</f>
        <v/>
      </c>
      <c r="L27" s="18" t="str">
        <f>IFERROR(INDEX(_airports!J:N,MATCH(_air_calcs!G27,_airports!J:J,0),5),"")</f>
        <v/>
      </c>
      <c r="M27" s="19" t="str">
        <f t="shared" si="2"/>
        <v/>
      </c>
      <c r="N27" s="20" t="str">
        <f>IFERROR(VLOOKUP(M27,_lookups!$F$2:$G$4,2,TRUE),"")</f>
        <v/>
      </c>
      <c r="O27" s="20" t="e">
        <f>VLOOKUP(_xlfn.CONCAT(N27,H27),_lookups!$H$9:$I$24,2,0)</f>
        <v>#N/A</v>
      </c>
      <c r="P27" s="17" t="str">
        <f>IFERROR(M27*D27*VLOOKUP(Start!$C$10,_lookups!$U$2:$V$3,2,0),"")</f>
        <v/>
      </c>
      <c r="Q27" s="21" t="str">
        <f>IF(E27="","",MONTH(E27))</f>
        <v/>
      </c>
      <c r="R27" s="21" t="str">
        <f t="shared" si="1"/>
        <v/>
      </c>
      <c r="S27" s="22" t="str">
        <f t="shared" si="4"/>
        <v/>
      </c>
      <c r="T27" s="48">
        <f>'Air Travel'!K27</f>
        <v>0</v>
      </c>
      <c r="U27" s="32"/>
    </row>
    <row r="28" spans="2:21" ht="19" customHeight="1" x14ac:dyDescent="0.3">
      <c r="B28" s="44"/>
      <c r="C28" s="44"/>
      <c r="D28" s="39">
        <f>IF('Air Travel'!E28="One-way",1,IF('Air Travel'!E28="Round-trip",2,0))*'Air Travel'!D28</f>
        <v>0</v>
      </c>
      <c r="E28" s="53" t="str">
        <f>IF(ISBLANK('Air Travel'!F28),"",'Air Travel'!F28)</f>
        <v/>
      </c>
      <c r="F28" s="54">
        <f>'Air Travel'!G28</f>
        <v>0</v>
      </c>
      <c r="G28" s="54">
        <f>'Air Travel'!H28</f>
        <v>0</v>
      </c>
      <c r="H28" s="55">
        <f>'Air Travel'!I28</f>
        <v>0</v>
      </c>
      <c r="I28" s="18" t="str">
        <f>IFERROR(INDEX(_airports!J:N,MATCH(_air_calcs!F28,_airports!J:J,0),4),"")</f>
        <v/>
      </c>
      <c r="J28" s="18" t="str">
        <f>IFERROR(INDEX(_airports!J:N,MATCH(_air_calcs!F28,_airports!J:J,0),5),"")</f>
        <v/>
      </c>
      <c r="K28" s="18" t="str">
        <f>IFERROR(INDEX(_airports!J:N,MATCH(_air_calcs!G28,_airports!J:J,0),4),"")</f>
        <v/>
      </c>
      <c r="L28" s="18" t="str">
        <f>IFERROR(INDEX(_airports!J:N,MATCH(_air_calcs!G28,_airports!J:J,0),5),"")</f>
        <v/>
      </c>
      <c r="M28" s="19" t="str">
        <f t="shared" ref="M28:M91" si="5">IFERROR(ACOS((SIN(J28*PI()/180)*SIN(L28*PI()/180)+
COS(J28*PI()/180)*COS(L28*PI()/180)*
COS(K28*PI()/180-I28*PI()/180)))*3958.8,"")</f>
        <v/>
      </c>
      <c r="N28" s="20" t="str">
        <f>IFERROR(VLOOKUP(M28,_lookups!$F$2:$G$4,2,TRUE),"")</f>
        <v/>
      </c>
      <c r="O28" s="20" t="e">
        <f>VLOOKUP(_xlfn.CONCAT(N28,H28),_lookups!$H$9:$I$24,2,0)</f>
        <v>#N/A</v>
      </c>
      <c r="P28" s="17" t="str">
        <f>IFERROR(M28*D28*VLOOKUP(Start!$C$10,_lookups!$U$2:$V$3,2,0),"")</f>
        <v/>
      </c>
      <c r="Q28" s="21" t="str">
        <f t="shared" ref="Q28:Q91" si="6">IF(E28="","",MONTH(E28))</f>
        <v/>
      </c>
      <c r="R28" s="21" t="str">
        <f t="shared" ref="R28:R91" si="7">IF(E28="","",YEAR(E28))</f>
        <v/>
      </c>
      <c r="S28" s="22" t="str">
        <f t="shared" si="4"/>
        <v/>
      </c>
      <c r="T28" s="48">
        <f>'Air Travel'!K28</f>
        <v>0</v>
      </c>
      <c r="U28" s="32"/>
    </row>
    <row r="29" spans="2:21" ht="19" customHeight="1" x14ac:dyDescent="0.3">
      <c r="B29" s="44"/>
      <c r="C29" s="44"/>
      <c r="D29" s="39">
        <f>IF('Air Travel'!E29="One-way",1,IF('Air Travel'!E29="Round-trip",2,0))*'Air Travel'!D29</f>
        <v>0</v>
      </c>
      <c r="E29" s="53" t="str">
        <f>IF(ISBLANK('Air Travel'!F29),"",'Air Travel'!F29)</f>
        <v/>
      </c>
      <c r="F29" s="54">
        <f>'Air Travel'!G29</f>
        <v>0</v>
      </c>
      <c r="G29" s="54">
        <f>'Air Travel'!H29</f>
        <v>0</v>
      </c>
      <c r="H29" s="55">
        <f>'Air Travel'!I29</f>
        <v>0</v>
      </c>
      <c r="I29" s="18" t="str">
        <f>IFERROR(INDEX(_airports!J:N,MATCH(_air_calcs!F29,_airports!J:J,0),4),"")</f>
        <v/>
      </c>
      <c r="J29" s="18" t="str">
        <f>IFERROR(INDEX(_airports!J:N,MATCH(_air_calcs!F29,_airports!J:J,0),5),"")</f>
        <v/>
      </c>
      <c r="K29" s="18" t="str">
        <f>IFERROR(INDEX(_airports!J:N,MATCH(_air_calcs!G29,_airports!J:J,0),4),"")</f>
        <v/>
      </c>
      <c r="L29" s="18" t="str">
        <f>IFERROR(INDEX(_airports!J:N,MATCH(_air_calcs!G29,_airports!J:J,0),5),"")</f>
        <v/>
      </c>
      <c r="M29" s="19" t="str">
        <f t="shared" si="5"/>
        <v/>
      </c>
      <c r="N29" s="20" t="str">
        <f>IFERROR(VLOOKUP(M29,_lookups!$F$2:$G$4,2,TRUE),"")</f>
        <v/>
      </c>
      <c r="O29" s="20" t="e">
        <f>VLOOKUP(_xlfn.CONCAT(N29,H29),_lookups!$H$9:$I$24,2,0)</f>
        <v>#N/A</v>
      </c>
      <c r="P29" s="17" t="str">
        <f>IFERROR(M29*D29*VLOOKUP(Start!$C$10,_lookups!$U$2:$V$3,2,0),"")</f>
        <v/>
      </c>
      <c r="Q29" s="21" t="str">
        <f t="shared" si="6"/>
        <v/>
      </c>
      <c r="R29" s="21" t="str">
        <f t="shared" si="7"/>
        <v/>
      </c>
      <c r="S29" s="22" t="str">
        <f t="shared" si="4"/>
        <v/>
      </c>
      <c r="T29" s="48">
        <f>'Air Travel'!K29</f>
        <v>0</v>
      </c>
      <c r="U29" s="32"/>
    </row>
    <row r="30" spans="2:21" ht="19" customHeight="1" x14ac:dyDescent="0.3">
      <c r="B30" s="44"/>
      <c r="C30" s="44"/>
      <c r="D30" s="39">
        <f>IF('Air Travel'!E30="One-way",1,IF('Air Travel'!E30="Round-trip",2,0))*'Air Travel'!D30</f>
        <v>0</v>
      </c>
      <c r="E30" s="53" t="str">
        <f>IF(ISBLANK('Air Travel'!F30),"",'Air Travel'!F30)</f>
        <v/>
      </c>
      <c r="F30" s="54">
        <f>'Air Travel'!G30</f>
        <v>0</v>
      </c>
      <c r="G30" s="54">
        <f>'Air Travel'!H30</f>
        <v>0</v>
      </c>
      <c r="H30" s="55">
        <f>'Air Travel'!I30</f>
        <v>0</v>
      </c>
      <c r="I30" s="18" t="str">
        <f>IFERROR(INDEX(_airports!J:N,MATCH(_air_calcs!F30,_airports!J:J,0),4),"")</f>
        <v/>
      </c>
      <c r="J30" s="18" t="str">
        <f>IFERROR(INDEX(_airports!J:N,MATCH(_air_calcs!F30,_airports!J:J,0),5),"")</f>
        <v/>
      </c>
      <c r="K30" s="18" t="str">
        <f>IFERROR(INDEX(_airports!J:N,MATCH(_air_calcs!G30,_airports!J:J,0),4),"")</f>
        <v/>
      </c>
      <c r="L30" s="18" t="str">
        <f>IFERROR(INDEX(_airports!J:N,MATCH(_air_calcs!G30,_airports!J:J,0),5),"")</f>
        <v/>
      </c>
      <c r="M30" s="19" t="str">
        <f t="shared" si="5"/>
        <v/>
      </c>
      <c r="N30" s="20" t="str">
        <f>IFERROR(VLOOKUP(M30,_lookups!$F$2:$G$4,2,TRUE),"")</f>
        <v/>
      </c>
      <c r="O30" s="20" t="e">
        <f>VLOOKUP(_xlfn.CONCAT(N30,H30),_lookups!$H$9:$I$24,2,0)</f>
        <v>#N/A</v>
      </c>
      <c r="P30" s="17" t="str">
        <f>IFERROR(M30*D30*VLOOKUP(Start!$C$10,_lookups!$U$2:$V$3,2,0),"")</f>
        <v/>
      </c>
      <c r="Q30" s="21" t="str">
        <f t="shared" si="6"/>
        <v/>
      </c>
      <c r="R30" s="21" t="str">
        <f t="shared" si="7"/>
        <v/>
      </c>
      <c r="S30" s="22" t="str">
        <f t="shared" si="4"/>
        <v/>
      </c>
      <c r="T30" s="48">
        <f>'Air Travel'!K30</f>
        <v>0</v>
      </c>
      <c r="U30" s="32"/>
    </row>
    <row r="31" spans="2:21" ht="19" customHeight="1" x14ac:dyDescent="0.3">
      <c r="B31" s="44"/>
      <c r="C31" s="44"/>
      <c r="D31" s="39">
        <f>IF('Air Travel'!E31="One-way",1,IF('Air Travel'!E31="Round-trip",2,0))*'Air Travel'!D31</f>
        <v>0</v>
      </c>
      <c r="E31" s="53" t="str">
        <f>IF(ISBLANK('Air Travel'!F31),"",'Air Travel'!F31)</f>
        <v/>
      </c>
      <c r="F31" s="54">
        <f>'Air Travel'!G31</f>
        <v>0</v>
      </c>
      <c r="G31" s="54">
        <f>'Air Travel'!H31</f>
        <v>0</v>
      </c>
      <c r="H31" s="55">
        <f>'Air Travel'!I31</f>
        <v>0</v>
      </c>
      <c r="I31" s="18" t="str">
        <f>IFERROR(INDEX(_airports!J:N,MATCH(_air_calcs!F31,_airports!J:J,0),4),"")</f>
        <v/>
      </c>
      <c r="J31" s="18" t="str">
        <f>IFERROR(INDEX(_airports!J:N,MATCH(_air_calcs!F31,_airports!J:J,0),5),"")</f>
        <v/>
      </c>
      <c r="K31" s="18" t="str">
        <f>IFERROR(INDEX(_airports!J:N,MATCH(_air_calcs!G31,_airports!J:J,0),4),"")</f>
        <v/>
      </c>
      <c r="L31" s="18" t="str">
        <f>IFERROR(INDEX(_airports!J:N,MATCH(_air_calcs!G31,_airports!J:J,0),5),"")</f>
        <v/>
      </c>
      <c r="M31" s="19" t="str">
        <f t="shared" si="5"/>
        <v/>
      </c>
      <c r="N31" s="20" t="str">
        <f>IFERROR(VLOOKUP(M31,_lookups!$F$2:$G$4,2,TRUE),"")</f>
        <v/>
      </c>
      <c r="O31" s="20" t="e">
        <f>VLOOKUP(_xlfn.CONCAT(N31,H31),_lookups!$H$9:$I$24,2,0)</f>
        <v>#N/A</v>
      </c>
      <c r="P31" s="17" t="str">
        <f>IFERROR(M31*D31*VLOOKUP(Start!$C$10,_lookups!$U$2:$V$3,2,0),"")</f>
        <v/>
      </c>
      <c r="Q31" s="21" t="str">
        <f t="shared" si="6"/>
        <v/>
      </c>
      <c r="R31" s="21" t="str">
        <f t="shared" si="7"/>
        <v/>
      </c>
      <c r="S31" s="22" t="str">
        <f t="shared" si="4"/>
        <v/>
      </c>
      <c r="T31" s="48">
        <f>'Air Travel'!K31</f>
        <v>0</v>
      </c>
      <c r="U31" s="32"/>
    </row>
    <row r="32" spans="2:21" ht="19" customHeight="1" x14ac:dyDescent="0.3">
      <c r="B32" s="44"/>
      <c r="C32" s="44"/>
      <c r="D32" s="39">
        <f>IF('Air Travel'!E32="One-way",1,IF('Air Travel'!E32="Round-trip",2,0))*'Air Travel'!D32</f>
        <v>0</v>
      </c>
      <c r="E32" s="53" t="str">
        <f>IF(ISBLANK('Air Travel'!F32),"",'Air Travel'!F32)</f>
        <v/>
      </c>
      <c r="F32" s="54">
        <f>'Air Travel'!G32</f>
        <v>0</v>
      </c>
      <c r="G32" s="54">
        <f>'Air Travel'!H32</f>
        <v>0</v>
      </c>
      <c r="H32" s="55">
        <f>'Air Travel'!I32</f>
        <v>0</v>
      </c>
      <c r="I32" s="18" t="str">
        <f>IFERROR(INDEX(_airports!J:N,MATCH(_air_calcs!F32,_airports!J:J,0),4),"")</f>
        <v/>
      </c>
      <c r="J32" s="18" t="str">
        <f>IFERROR(INDEX(_airports!J:N,MATCH(_air_calcs!F32,_airports!J:J,0),5),"")</f>
        <v/>
      </c>
      <c r="K32" s="18" t="str">
        <f>IFERROR(INDEX(_airports!J:N,MATCH(_air_calcs!G32,_airports!J:J,0),4),"")</f>
        <v/>
      </c>
      <c r="L32" s="18" t="str">
        <f>IFERROR(INDEX(_airports!J:N,MATCH(_air_calcs!G32,_airports!J:J,0),5),"")</f>
        <v/>
      </c>
      <c r="M32" s="19" t="str">
        <f t="shared" si="5"/>
        <v/>
      </c>
      <c r="N32" s="20" t="str">
        <f>IFERROR(VLOOKUP(M32,_lookups!$F$2:$G$4,2,TRUE),"")</f>
        <v/>
      </c>
      <c r="O32" s="20" t="e">
        <f>VLOOKUP(_xlfn.CONCAT(N32,H32),_lookups!$H$9:$I$24,2,0)</f>
        <v>#N/A</v>
      </c>
      <c r="P32" s="17" t="str">
        <f>IFERROR(M32*D32*VLOOKUP(Start!$C$10,_lookups!$U$2:$V$3,2,0),"")</f>
        <v/>
      </c>
      <c r="Q32" s="21" t="str">
        <f t="shared" si="6"/>
        <v/>
      </c>
      <c r="R32" s="21" t="str">
        <f t="shared" si="7"/>
        <v/>
      </c>
      <c r="S32" s="22" t="str">
        <f t="shared" si="4"/>
        <v/>
      </c>
      <c r="T32" s="48">
        <f>'Air Travel'!K32</f>
        <v>0</v>
      </c>
      <c r="U32" s="32"/>
    </row>
    <row r="33" spans="2:21" ht="19" customHeight="1" x14ac:dyDescent="0.3">
      <c r="B33" s="44"/>
      <c r="C33" s="44"/>
      <c r="D33" s="39">
        <f>IF('Air Travel'!E33="One-way",1,IF('Air Travel'!E33="Round-trip",2,0))*'Air Travel'!D33</f>
        <v>0</v>
      </c>
      <c r="E33" s="53" t="str">
        <f>IF(ISBLANK('Air Travel'!F33),"",'Air Travel'!F33)</f>
        <v/>
      </c>
      <c r="F33" s="54">
        <f>'Air Travel'!G33</f>
        <v>0</v>
      </c>
      <c r="G33" s="54">
        <f>'Air Travel'!H33</f>
        <v>0</v>
      </c>
      <c r="H33" s="55">
        <f>'Air Travel'!I33</f>
        <v>0</v>
      </c>
      <c r="I33" s="18" t="str">
        <f>IFERROR(INDEX(_airports!J:N,MATCH(_air_calcs!F33,_airports!J:J,0),4),"")</f>
        <v/>
      </c>
      <c r="J33" s="18" t="str">
        <f>IFERROR(INDEX(_airports!J:N,MATCH(_air_calcs!F33,_airports!J:J,0),5),"")</f>
        <v/>
      </c>
      <c r="K33" s="18" t="str">
        <f>IFERROR(INDEX(_airports!J:N,MATCH(_air_calcs!G33,_airports!J:J,0),4),"")</f>
        <v/>
      </c>
      <c r="L33" s="18" t="str">
        <f>IFERROR(INDEX(_airports!J:N,MATCH(_air_calcs!G33,_airports!J:J,0),5),"")</f>
        <v/>
      </c>
      <c r="M33" s="19" t="str">
        <f t="shared" si="5"/>
        <v/>
      </c>
      <c r="N33" s="20" t="str">
        <f>IFERROR(VLOOKUP(M33,_lookups!$F$2:$G$4,2,TRUE),"")</f>
        <v/>
      </c>
      <c r="O33" s="20" t="e">
        <f>VLOOKUP(_xlfn.CONCAT(N33,H33),_lookups!$H$9:$I$24,2,0)</f>
        <v>#N/A</v>
      </c>
      <c r="P33" s="17" t="str">
        <f>IFERROR(M33*D33*VLOOKUP(Start!$C$10,_lookups!$U$2:$V$3,2,0),"")</f>
        <v/>
      </c>
      <c r="Q33" s="21" t="str">
        <f t="shared" si="6"/>
        <v/>
      </c>
      <c r="R33" s="21" t="str">
        <f t="shared" si="7"/>
        <v/>
      </c>
      <c r="S33" s="22" t="str">
        <f t="shared" si="4"/>
        <v/>
      </c>
      <c r="T33" s="48">
        <f>'Air Travel'!K33</f>
        <v>0</v>
      </c>
      <c r="U33" s="32"/>
    </row>
    <row r="34" spans="2:21" ht="19" customHeight="1" x14ac:dyDescent="0.3">
      <c r="B34" s="44"/>
      <c r="C34" s="44"/>
      <c r="D34" s="39">
        <f>IF('Air Travel'!E34="One-way",1,IF('Air Travel'!E34="Round-trip",2,0))*'Air Travel'!D34</f>
        <v>0</v>
      </c>
      <c r="E34" s="53" t="str">
        <f>IF(ISBLANK('Air Travel'!F34),"",'Air Travel'!F34)</f>
        <v/>
      </c>
      <c r="F34" s="54">
        <f>'Air Travel'!G34</f>
        <v>0</v>
      </c>
      <c r="G34" s="54">
        <f>'Air Travel'!H34</f>
        <v>0</v>
      </c>
      <c r="H34" s="55">
        <f>'Air Travel'!I34</f>
        <v>0</v>
      </c>
      <c r="I34" s="18" t="str">
        <f>IFERROR(INDEX(_airports!J:N,MATCH(_air_calcs!F34,_airports!J:J,0),4),"")</f>
        <v/>
      </c>
      <c r="J34" s="18" t="str">
        <f>IFERROR(INDEX(_airports!J:N,MATCH(_air_calcs!F34,_airports!J:J,0),5),"")</f>
        <v/>
      </c>
      <c r="K34" s="18" t="str">
        <f>IFERROR(INDEX(_airports!J:N,MATCH(_air_calcs!G34,_airports!J:J,0),4),"")</f>
        <v/>
      </c>
      <c r="L34" s="18" t="str">
        <f>IFERROR(INDEX(_airports!J:N,MATCH(_air_calcs!G34,_airports!J:J,0),5),"")</f>
        <v/>
      </c>
      <c r="M34" s="19" t="str">
        <f t="shared" si="5"/>
        <v/>
      </c>
      <c r="N34" s="20" t="str">
        <f>IFERROR(VLOOKUP(M34,_lookups!$F$2:$G$4,2,TRUE),"")</f>
        <v/>
      </c>
      <c r="O34" s="20" t="e">
        <f>VLOOKUP(_xlfn.CONCAT(N34,H34),_lookups!$H$9:$I$24,2,0)</f>
        <v>#N/A</v>
      </c>
      <c r="P34" s="17" t="str">
        <f>IFERROR(M34*D34*VLOOKUP(Start!$C$10,_lookups!$U$2:$V$3,2,0),"")</f>
        <v/>
      </c>
      <c r="Q34" s="21" t="str">
        <f t="shared" si="6"/>
        <v/>
      </c>
      <c r="R34" s="21" t="str">
        <f t="shared" si="7"/>
        <v/>
      </c>
      <c r="S34" s="22" t="str">
        <f t="shared" si="4"/>
        <v/>
      </c>
      <c r="T34" s="48">
        <f>'Air Travel'!K34</f>
        <v>0</v>
      </c>
      <c r="U34" s="32"/>
    </row>
    <row r="35" spans="2:21" ht="19" customHeight="1" x14ac:dyDescent="0.3">
      <c r="B35" s="44"/>
      <c r="C35" s="44"/>
      <c r="D35" s="39">
        <f>IF('Air Travel'!E35="One-way",1,IF('Air Travel'!E35="Round-trip",2,0))*'Air Travel'!D35</f>
        <v>0</v>
      </c>
      <c r="E35" s="53" t="str">
        <f>IF(ISBLANK('Air Travel'!F35),"",'Air Travel'!F35)</f>
        <v/>
      </c>
      <c r="F35" s="54">
        <f>'Air Travel'!G35</f>
        <v>0</v>
      </c>
      <c r="G35" s="54">
        <f>'Air Travel'!H35</f>
        <v>0</v>
      </c>
      <c r="H35" s="55">
        <f>'Air Travel'!I35</f>
        <v>0</v>
      </c>
      <c r="I35" s="18" t="str">
        <f>IFERROR(INDEX(_airports!J:N,MATCH(_air_calcs!F35,_airports!J:J,0),4),"")</f>
        <v/>
      </c>
      <c r="J35" s="18" t="str">
        <f>IFERROR(INDEX(_airports!J:N,MATCH(_air_calcs!F35,_airports!J:J,0),5),"")</f>
        <v/>
      </c>
      <c r="K35" s="18" t="str">
        <f>IFERROR(INDEX(_airports!J:N,MATCH(_air_calcs!G35,_airports!J:J,0),4),"")</f>
        <v/>
      </c>
      <c r="L35" s="18" t="str">
        <f>IFERROR(INDEX(_airports!J:N,MATCH(_air_calcs!G35,_airports!J:J,0),5),"")</f>
        <v/>
      </c>
      <c r="M35" s="19" t="str">
        <f t="shared" si="5"/>
        <v/>
      </c>
      <c r="N35" s="20" t="str">
        <f>IFERROR(VLOOKUP(M35,_lookups!$F$2:$G$4,2,TRUE),"")</f>
        <v/>
      </c>
      <c r="O35" s="20" t="e">
        <f>VLOOKUP(_xlfn.CONCAT(N35,H35),_lookups!$H$9:$I$24,2,0)</f>
        <v>#N/A</v>
      </c>
      <c r="P35" s="17" t="str">
        <f>IFERROR(M35*D35*VLOOKUP(Start!$C$10,_lookups!$U$2:$V$3,2,0),"")</f>
        <v/>
      </c>
      <c r="Q35" s="21" t="str">
        <f t="shared" si="6"/>
        <v/>
      </c>
      <c r="R35" s="21" t="str">
        <f t="shared" si="7"/>
        <v/>
      </c>
      <c r="S35" s="22" t="str">
        <f t="shared" si="4"/>
        <v/>
      </c>
      <c r="T35" s="48">
        <f>'Air Travel'!K35</f>
        <v>0</v>
      </c>
      <c r="U35" s="32"/>
    </row>
    <row r="36" spans="2:21" ht="19" customHeight="1" x14ac:dyDescent="0.3">
      <c r="B36" s="44"/>
      <c r="C36" s="44"/>
      <c r="D36" s="39">
        <f>IF('Air Travel'!E36="One-way",1,IF('Air Travel'!E36="Round-trip",2,0))*'Air Travel'!D36</f>
        <v>0</v>
      </c>
      <c r="E36" s="53" t="str">
        <f>IF(ISBLANK('Air Travel'!F36),"",'Air Travel'!F36)</f>
        <v/>
      </c>
      <c r="F36" s="54">
        <f>'Air Travel'!G36</f>
        <v>0</v>
      </c>
      <c r="G36" s="54">
        <f>'Air Travel'!H36</f>
        <v>0</v>
      </c>
      <c r="H36" s="55">
        <f>'Air Travel'!I36</f>
        <v>0</v>
      </c>
      <c r="I36" s="18" t="str">
        <f>IFERROR(INDEX(_airports!J:N,MATCH(_air_calcs!F36,_airports!J:J,0),4),"")</f>
        <v/>
      </c>
      <c r="J36" s="18" t="str">
        <f>IFERROR(INDEX(_airports!J:N,MATCH(_air_calcs!F36,_airports!J:J,0),5),"")</f>
        <v/>
      </c>
      <c r="K36" s="18" t="str">
        <f>IFERROR(INDEX(_airports!J:N,MATCH(_air_calcs!G36,_airports!J:J,0),4),"")</f>
        <v/>
      </c>
      <c r="L36" s="18" t="str">
        <f>IFERROR(INDEX(_airports!J:N,MATCH(_air_calcs!G36,_airports!J:J,0),5),"")</f>
        <v/>
      </c>
      <c r="M36" s="19" t="str">
        <f t="shared" si="5"/>
        <v/>
      </c>
      <c r="N36" s="20" t="str">
        <f>IFERROR(VLOOKUP(M36,_lookups!$F$2:$G$4,2,TRUE),"")</f>
        <v/>
      </c>
      <c r="O36" s="20" t="e">
        <f>VLOOKUP(_xlfn.CONCAT(N36,H36),_lookups!$H$9:$I$24,2,0)</f>
        <v>#N/A</v>
      </c>
      <c r="P36" s="17" t="str">
        <f>IFERROR(M36*D36*VLOOKUP(Start!$C$10,_lookups!$U$2:$V$3,2,0),"")</f>
        <v/>
      </c>
      <c r="Q36" s="21" t="str">
        <f t="shared" si="6"/>
        <v/>
      </c>
      <c r="R36" s="21" t="str">
        <f t="shared" si="7"/>
        <v/>
      </c>
      <c r="S36" s="22" t="str">
        <f t="shared" si="4"/>
        <v/>
      </c>
      <c r="T36" s="48">
        <f>'Air Travel'!K36</f>
        <v>0</v>
      </c>
      <c r="U36" s="32"/>
    </row>
    <row r="37" spans="2:21" ht="19" customHeight="1" x14ac:dyDescent="0.3">
      <c r="B37" s="44"/>
      <c r="C37" s="44"/>
      <c r="D37" s="39">
        <f>IF('Air Travel'!E37="One-way",1,IF('Air Travel'!E37="Round-trip",2,0))*'Air Travel'!D37</f>
        <v>0</v>
      </c>
      <c r="E37" s="53" t="str">
        <f>IF(ISBLANK('Air Travel'!F37),"",'Air Travel'!F37)</f>
        <v/>
      </c>
      <c r="F37" s="54">
        <f>'Air Travel'!G37</f>
        <v>0</v>
      </c>
      <c r="G37" s="54">
        <f>'Air Travel'!H37</f>
        <v>0</v>
      </c>
      <c r="H37" s="55">
        <f>'Air Travel'!I37</f>
        <v>0</v>
      </c>
      <c r="I37" s="18" t="str">
        <f>IFERROR(INDEX(_airports!J:N,MATCH(_air_calcs!F37,_airports!J:J,0),4),"")</f>
        <v/>
      </c>
      <c r="J37" s="18" t="str">
        <f>IFERROR(INDEX(_airports!J:N,MATCH(_air_calcs!F37,_airports!J:J,0),5),"")</f>
        <v/>
      </c>
      <c r="K37" s="18" t="str">
        <f>IFERROR(INDEX(_airports!J:N,MATCH(_air_calcs!G37,_airports!J:J,0),4),"")</f>
        <v/>
      </c>
      <c r="L37" s="18" t="str">
        <f>IFERROR(INDEX(_airports!J:N,MATCH(_air_calcs!G37,_airports!J:J,0),5),"")</f>
        <v/>
      </c>
      <c r="M37" s="19" t="str">
        <f t="shared" si="5"/>
        <v/>
      </c>
      <c r="N37" s="20" t="str">
        <f>IFERROR(VLOOKUP(M37,_lookups!$F$2:$G$4,2,TRUE),"")</f>
        <v/>
      </c>
      <c r="O37" s="20" t="e">
        <f>VLOOKUP(_xlfn.CONCAT(N37,H37),_lookups!$H$9:$I$24,2,0)</f>
        <v>#N/A</v>
      </c>
      <c r="P37" s="17" t="str">
        <f>IFERROR(M37*D37*VLOOKUP(Start!$C$10,_lookups!$U$2:$V$3,2,0),"")</f>
        <v/>
      </c>
      <c r="Q37" s="21" t="str">
        <f t="shared" si="6"/>
        <v/>
      </c>
      <c r="R37" s="21" t="str">
        <f t="shared" si="7"/>
        <v/>
      </c>
      <c r="S37" s="22" t="str">
        <f t="shared" si="4"/>
        <v/>
      </c>
      <c r="T37" s="48">
        <f>'Air Travel'!K37</f>
        <v>0</v>
      </c>
      <c r="U37" s="32"/>
    </row>
    <row r="38" spans="2:21" ht="19" customHeight="1" x14ac:dyDescent="0.3">
      <c r="B38" s="44"/>
      <c r="C38" s="44"/>
      <c r="D38" s="39">
        <f>IF('Air Travel'!E38="One-way",1,IF('Air Travel'!E38="Round-trip",2,0))*'Air Travel'!D38</f>
        <v>0</v>
      </c>
      <c r="E38" s="53" t="str">
        <f>IF(ISBLANK('Air Travel'!F38),"",'Air Travel'!F38)</f>
        <v/>
      </c>
      <c r="F38" s="54">
        <f>'Air Travel'!G38</f>
        <v>0</v>
      </c>
      <c r="G38" s="54">
        <f>'Air Travel'!H38</f>
        <v>0</v>
      </c>
      <c r="H38" s="55">
        <f>'Air Travel'!I38</f>
        <v>0</v>
      </c>
      <c r="I38" s="18" t="str">
        <f>IFERROR(INDEX(_airports!J:N,MATCH(_air_calcs!F38,_airports!J:J,0),4),"")</f>
        <v/>
      </c>
      <c r="J38" s="18" t="str">
        <f>IFERROR(INDEX(_airports!J:N,MATCH(_air_calcs!F38,_airports!J:J,0),5),"")</f>
        <v/>
      </c>
      <c r="K38" s="18" t="str">
        <f>IFERROR(INDEX(_airports!J:N,MATCH(_air_calcs!G38,_airports!J:J,0),4),"")</f>
        <v/>
      </c>
      <c r="L38" s="18" t="str">
        <f>IFERROR(INDEX(_airports!J:N,MATCH(_air_calcs!G38,_airports!J:J,0),5),"")</f>
        <v/>
      </c>
      <c r="M38" s="19" t="str">
        <f t="shared" si="5"/>
        <v/>
      </c>
      <c r="N38" s="20" t="str">
        <f>IFERROR(VLOOKUP(M38,_lookups!$F$2:$G$4,2,TRUE),"")</f>
        <v/>
      </c>
      <c r="O38" s="20" t="e">
        <f>VLOOKUP(_xlfn.CONCAT(N38,H38),_lookups!$H$9:$I$24,2,0)</f>
        <v>#N/A</v>
      </c>
      <c r="P38" s="17" t="str">
        <f>IFERROR(M38*D38*VLOOKUP(Start!$C$10,_lookups!$U$2:$V$3,2,0),"")</f>
        <v/>
      </c>
      <c r="Q38" s="21" t="str">
        <f t="shared" si="6"/>
        <v/>
      </c>
      <c r="R38" s="21" t="str">
        <f t="shared" si="7"/>
        <v/>
      </c>
      <c r="S38" s="22" t="str">
        <f t="shared" si="4"/>
        <v/>
      </c>
      <c r="T38" s="48">
        <f>'Air Travel'!K38</f>
        <v>0</v>
      </c>
      <c r="U38" s="32"/>
    </row>
    <row r="39" spans="2:21" ht="19" customHeight="1" x14ac:dyDescent="0.3">
      <c r="B39" s="44"/>
      <c r="C39" s="44"/>
      <c r="D39" s="39">
        <f>IF('Air Travel'!E39="One-way",1,IF('Air Travel'!E39="Round-trip",2,0))*'Air Travel'!D39</f>
        <v>0</v>
      </c>
      <c r="E39" s="53" t="str">
        <f>IF(ISBLANK('Air Travel'!F39),"",'Air Travel'!F39)</f>
        <v/>
      </c>
      <c r="F39" s="54">
        <f>'Air Travel'!G39</f>
        <v>0</v>
      </c>
      <c r="G39" s="54">
        <f>'Air Travel'!H39</f>
        <v>0</v>
      </c>
      <c r="H39" s="55">
        <f>'Air Travel'!I39</f>
        <v>0</v>
      </c>
      <c r="I39" s="18" t="str">
        <f>IFERROR(INDEX(_airports!J:N,MATCH(_air_calcs!F39,_airports!J:J,0),4),"")</f>
        <v/>
      </c>
      <c r="J39" s="18" t="str">
        <f>IFERROR(INDEX(_airports!J:N,MATCH(_air_calcs!F39,_airports!J:J,0),5),"")</f>
        <v/>
      </c>
      <c r="K39" s="18" t="str">
        <f>IFERROR(INDEX(_airports!J:N,MATCH(_air_calcs!G39,_airports!J:J,0),4),"")</f>
        <v/>
      </c>
      <c r="L39" s="18" t="str">
        <f>IFERROR(INDEX(_airports!J:N,MATCH(_air_calcs!G39,_airports!J:J,0),5),"")</f>
        <v/>
      </c>
      <c r="M39" s="19" t="str">
        <f t="shared" si="5"/>
        <v/>
      </c>
      <c r="N39" s="20" t="str">
        <f>IFERROR(VLOOKUP(M39,_lookups!$F$2:$G$4,2,TRUE),"")</f>
        <v/>
      </c>
      <c r="O39" s="20" t="e">
        <f>VLOOKUP(_xlfn.CONCAT(N39,H39),_lookups!$H$9:$I$24,2,0)</f>
        <v>#N/A</v>
      </c>
      <c r="P39" s="17" t="str">
        <f>IFERROR(M39*D39*VLOOKUP(Start!$C$10,_lookups!$U$2:$V$3,2,0),"")</f>
        <v/>
      </c>
      <c r="Q39" s="21" t="str">
        <f t="shared" si="6"/>
        <v/>
      </c>
      <c r="R39" s="21" t="str">
        <f t="shared" si="7"/>
        <v/>
      </c>
      <c r="S39" s="22" t="str">
        <f t="shared" si="4"/>
        <v/>
      </c>
      <c r="T39" s="48">
        <f>'Air Travel'!K39</f>
        <v>0</v>
      </c>
      <c r="U39" s="32"/>
    </row>
    <row r="40" spans="2:21" ht="19" customHeight="1" x14ac:dyDescent="0.3">
      <c r="B40" s="44"/>
      <c r="C40" s="44"/>
      <c r="D40" s="39">
        <f>IF('Air Travel'!E40="One-way",1,IF('Air Travel'!E40="Round-trip",2,0))*'Air Travel'!D40</f>
        <v>0</v>
      </c>
      <c r="E40" s="53" t="str">
        <f>IF(ISBLANK('Air Travel'!F40),"",'Air Travel'!F40)</f>
        <v/>
      </c>
      <c r="F40" s="54">
        <f>'Air Travel'!G40</f>
        <v>0</v>
      </c>
      <c r="G40" s="54">
        <f>'Air Travel'!H40</f>
        <v>0</v>
      </c>
      <c r="H40" s="55">
        <f>'Air Travel'!I40</f>
        <v>0</v>
      </c>
      <c r="I40" s="18" t="str">
        <f>IFERROR(INDEX(_airports!J:N,MATCH(_air_calcs!F40,_airports!J:J,0),4),"")</f>
        <v/>
      </c>
      <c r="J40" s="18" t="str">
        <f>IFERROR(INDEX(_airports!J:N,MATCH(_air_calcs!F40,_airports!J:J,0),5),"")</f>
        <v/>
      </c>
      <c r="K40" s="18" t="str">
        <f>IFERROR(INDEX(_airports!J:N,MATCH(_air_calcs!G40,_airports!J:J,0),4),"")</f>
        <v/>
      </c>
      <c r="L40" s="18" t="str">
        <f>IFERROR(INDEX(_airports!J:N,MATCH(_air_calcs!G40,_airports!J:J,0),5),"")</f>
        <v/>
      </c>
      <c r="M40" s="19" t="str">
        <f t="shared" si="5"/>
        <v/>
      </c>
      <c r="N40" s="20" t="str">
        <f>IFERROR(VLOOKUP(M40,_lookups!$F$2:$G$4,2,TRUE),"")</f>
        <v/>
      </c>
      <c r="O40" s="20" t="e">
        <f>VLOOKUP(_xlfn.CONCAT(N40,H40),_lookups!$H$9:$I$24,2,0)</f>
        <v>#N/A</v>
      </c>
      <c r="P40" s="17" t="str">
        <f>IFERROR(M40*D40*VLOOKUP(Start!$C$10,_lookups!$U$2:$V$3,2,0),"")</f>
        <v/>
      </c>
      <c r="Q40" s="21" t="str">
        <f t="shared" si="6"/>
        <v/>
      </c>
      <c r="R40" s="21" t="str">
        <f t="shared" si="7"/>
        <v/>
      </c>
      <c r="S40" s="22" t="str">
        <f t="shared" si="4"/>
        <v/>
      </c>
      <c r="T40" s="48">
        <f>'Air Travel'!K40</f>
        <v>0</v>
      </c>
      <c r="U40" s="32"/>
    </row>
    <row r="41" spans="2:21" ht="19" customHeight="1" x14ac:dyDescent="0.3">
      <c r="B41" s="44"/>
      <c r="C41" s="44"/>
      <c r="D41" s="39">
        <f>IF('Air Travel'!E41="One-way",1,IF('Air Travel'!E41="Round-trip",2,0))*'Air Travel'!D41</f>
        <v>0</v>
      </c>
      <c r="E41" s="53" t="str">
        <f>IF(ISBLANK('Air Travel'!F41),"",'Air Travel'!F41)</f>
        <v/>
      </c>
      <c r="F41" s="54">
        <f>'Air Travel'!G41</f>
        <v>0</v>
      </c>
      <c r="G41" s="54">
        <f>'Air Travel'!H41</f>
        <v>0</v>
      </c>
      <c r="H41" s="55">
        <f>'Air Travel'!I41</f>
        <v>0</v>
      </c>
      <c r="I41" s="18" t="str">
        <f>IFERROR(INDEX(_airports!J:N,MATCH(_air_calcs!F41,_airports!J:J,0),4),"")</f>
        <v/>
      </c>
      <c r="J41" s="18" t="str">
        <f>IFERROR(INDEX(_airports!J:N,MATCH(_air_calcs!F41,_airports!J:J,0),5),"")</f>
        <v/>
      </c>
      <c r="K41" s="18" t="str">
        <f>IFERROR(INDEX(_airports!J:N,MATCH(_air_calcs!G41,_airports!J:J,0),4),"")</f>
        <v/>
      </c>
      <c r="L41" s="18" t="str">
        <f>IFERROR(INDEX(_airports!J:N,MATCH(_air_calcs!G41,_airports!J:J,0),5),"")</f>
        <v/>
      </c>
      <c r="M41" s="19" t="str">
        <f t="shared" si="5"/>
        <v/>
      </c>
      <c r="N41" s="20" t="str">
        <f>IFERROR(VLOOKUP(M41,_lookups!$F$2:$G$4,2,TRUE),"")</f>
        <v/>
      </c>
      <c r="O41" s="20" t="e">
        <f>VLOOKUP(_xlfn.CONCAT(N41,H41),_lookups!$H$9:$I$24,2,0)</f>
        <v>#N/A</v>
      </c>
      <c r="P41" s="17" t="str">
        <f>IFERROR(M41*D41*VLOOKUP(Start!$C$10,_lookups!$U$2:$V$3,2,0),"")</f>
        <v/>
      </c>
      <c r="Q41" s="21" t="str">
        <f t="shared" si="6"/>
        <v/>
      </c>
      <c r="R41" s="21" t="str">
        <f t="shared" si="7"/>
        <v/>
      </c>
      <c r="S41" s="22" t="str">
        <f t="shared" si="4"/>
        <v/>
      </c>
      <c r="T41" s="48">
        <f>'Air Travel'!K41</f>
        <v>0</v>
      </c>
      <c r="U41" s="32"/>
    </row>
    <row r="42" spans="2:21" ht="19" customHeight="1" x14ac:dyDescent="0.3">
      <c r="B42" s="44"/>
      <c r="C42" s="44"/>
      <c r="D42" s="39">
        <f>IF('Air Travel'!E42="One-way",1,IF('Air Travel'!E42="Round-trip",2,0))*'Air Travel'!D42</f>
        <v>0</v>
      </c>
      <c r="E42" s="53" t="str">
        <f>IF(ISBLANK('Air Travel'!F42),"",'Air Travel'!F42)</f>
        <v/>
      </c>
      <c r="F42" s="54">
        <f>'Air Travel'!G42</f>
        <v>0</v>
      </c>
      <c r="G42" s="54">
        <f>'Air Travel'!H42</f>
        <v>0</v>
      </c>
      <c r="H42" s="55">
        <f>'Air Travel'!I42</f>
        <v>0</v>
      </c>
      <c r="I42" s="18" t="str">
        <f>IFERROR(INDEX(_airports!J:N,MATCH(_air_calcs!F42,_airports!J:J,0),4),"")</f>
        <v/>
      </c>
      <c r="J42" s="18" t="str">
        <f>IFERROR(INDEX(_airports!J:N,MATCH(_air_calcs!F42,_airports!J:J,0),5),"")</f>
        <v/>
      </c>
      <c r="K42" s="18" t="str">
        <f>IFERROR(INDEX(_airports!J:N,MATCH(_air_calcs!G42,_airports!J:J,0),4),"")</f>
        <v/>
      </c>
      <c r="L42" s="18" t="str">
        <f>IFERROR(INDEX(_airports!J:N,MATCH(_air_calcs!G42,_airports!J:J,0),5),"")</f>
        <v/>
      </c>
      <c r="M42" s="19" t="str">
        <f t="shared" si="5"/>
        <v/>
      </c>
      <c r="N42" s="20" t="str">
        <f>IFERROR(VLOOKUP(M42,_lookups!$F$2:$G$4,2,TRUE),"")</f>
        <v/>
      </c>
      <c r="O42" s="20" t="e">
        <f>VLOOKUP(_xlfn.CONCAT(N42,H42),_lookups!$H$9:$I$24,2,0)</f>
        <v>#N/A</v>
      </c>
      <c r="P42" s="17" t="str">
        <f>IFERROR(M42*D42*VLOOKUP(Start!$C$10,_lookups!$U$2:$V$3,2,0),"")</f>
        <v/>
      </c>
      <c r="Q42" s="21" t="str">
        <f t="shared" si="6"/>
        <v/>
      </c>
      <c r="R42" s="21" t="str">
        <f t="shared" si="7"/>
        <v/>
      </c>
      <c r="S42" s="22" t="str">
        <f t="shared" si="4"/>
        <v/>
      </c>
      <c r="T42" s="48">
        <f>'Air Travel'!K42</f>
        <v>0</v>
      </c>
      <c r="U42" s="32"/>
    </row>
    <row r="43" spans="2:21" ht="19" customHeight="1" x14ac:dyDescent="0.3">
      <c r="B43" s="44"/>
      <c r="C43" s="44"/>
      <c r="D43" s="39">
        <f>IF('Air Travel'!E43="One-way",1,IF('Air Travel'!E43="Round-trip",2,0))*'Air Travel'!D43</f>
        <v>0</v>
      </c>
      <c r="E43" s="53" t="str">
        <f>IF(ISBLANK('Air Travel'!F43),"",'Air Travel'!F43)</f>
        <v/>
      </c>
      <c r="F43" s="54">
        <f>'Air Travel'!G43</f>
        <v>0</v>
      </c>
      <c r="G43" s="54">
        <f>'Air Travel'!H43</f>
        <v>0</v>
      </c>
      <c r="H43" s="55">
        <f>'Air Travel'!I43</f>
        <v>0</v>
      </c>
      <c r="I43" s="18" t="str">
        <f>IFERROR(INDEX(_airports!J:N,MATCH(_air_calcs!F43,_airports!J:J,0),4),"")</f>
        <v/>
      </c>
      <c r="J43" s="18" t="str">
        <f>IFERROR(INDEX(_airports!J:N,MATCH(_air_calcs!F43,_airports!J:J,0),5),"")</f>
        <v/>
      </c>
      <c r="K43" s="18" t="str">
        <f>IFERROR(INDEX(_airports!J:N,MATCH(_air_calcs!G43,_airports!J:J,0),4),"")</f>
        <v/>
      </c>
      <c r="L43" s="18" t="str">
        <f>IFERROR(INDEX(_airports!J:N,MATCH(_air_calcs!G43,_airports!J:J,0),5),"")</f>
        <v/>
      </c>
      <c r="M43" s="19" t="str">
        <f t="shared" si="5"/>
        <v/>
      </c>
      <c r="N43" s="20" t="str">
        <f>IFERROR(VLOOKUP(M43,_lookups!$F$2:$G$4,2,TRUE),"")</f>
        <v/>
      </c>
      <c r="O43" s="20" t="e">
        <f>VLOOKUP(_xlfn.CONCAT(N43,H43),_lookups!$H$9:$I$24,2,0)</f>
        <v>#N/A</v>
      </c>
      <c r="P43" s="17" t="str">
        <f>IFERROR(M43*D43*VLOOKUP(Start!$C$10,_lookups!$U$2:$V$3,2,0),"")</f>
        <v/>
      </c>
      <c r="Q43" s="21" t="str">
        <f t="shared" si="6"/>
        <v/>
      </c>
      <c r="R43" s="21" t="str">
        <f t="shared" si="7"/>
        <v/>
      </c>
      <c r="S43" s="22" t="str">
        <f t="shared" si="4"/>
        <v/>
      </c>
      <c r="T43" s="48">
        <f>'Air Travel'!K43</f>
        <v>0</v>
      </c>
      <c r="U43" s="32"/>
    </row>
    <row r="44" spans="2:21" ht="19" customHeight="1" x14ac:dyDescent="0.3">
      <c r="B44" s="44"/>
      <c r="C44" s="44"/>
      <c r="D44" s="39">
        <f>IF('Air Travel'!E44="One-way",1,IF('Air Travel'!E44="Round-trip",2,0))*'Air Travel'!D44</f>
        <v>0</v>
      </c>
      <c r="E44" s="53" t="str">
        <f>IF(ISBLANK('Air Travel'!F44),"",'Air Travel'!F44)</f>
        <v/>
      </c>
      <c r="F44" s="54">
        <f>'Air Travel'!G44</f>
        <v>0</v>
      </c>
      <c r="G44" s="54">
        <f>'Air Travel'!H44</f>
        <v>0</v>
      </c>
      <c r="H44" s="55">
        <f>'Air Travel'!I44</f>
        <v>0</v>
      </c>
      <c r="I44" s="18" t="str">
        <f>IFERROR(INDEX(_airports!J:N,MATCH(_air_calcs!F44,_airports!J:J,0),4),"")</f>
        <v/>
      </c>
      <c r="J44" s="18" t="str">
        <f>IFERROR(INDEX(_airports!J:N,MATCH(_air_calcs!F44,_airports!J:J,0),5),"")</f>
        <v/>
      </c>
      <c r="K44" s="18" t="str">
        <f>IFERROR(INDEX(_airports!J:N,MATCH(_air_calcs!G44,_airports!J:J,0),4),"")</f>
        <v/>
      </c>
      <c r="L44" s="18" t="str">
        <f>IFERROR(INDEX(_airports!J:N,MATCH(_air_calcs!G44,_airports!J:J,0),5),"")</f>
        <v/>
      </c>
      <c r="M44" s="19" t="str">
        <f t="shared" si="5"/>
        <v/>
      </c>
      <c r="N44" s="20" t="str">
        <f>IFERROR(VLOOKUP(M44,_lookups!$F$2:$G$4,2,TRUE),"")</f>
        <v/>
      </c>
      <c r="O44" s="20" t="e">
        <f>VLOOKUP(_xlfn.CONCAT(N44,H44),_lookups!$H$9:$I$24,2,0)</f>
        <v>#N/A</v>
      </c>
      <c r="P44" s="17" t="str">
        <f>IFERROR(M44*D44*VLOOKUP(Start!$C$10,_lookups!$U$2:$V$3,2,0),"")</f>
        <v/>
      </c>
      <c r="Q44" s="21" t="str">
        <f t="shared" si="6"/>
        <v/>
      </c>
      <c r="R44" s="21" t="str">
        <f t="shared" si="7"/>
        <v/>
      </c>
      <c r="S44" s="22" t="str">
        <f t="shared" si="4"/>
        <v/>
      </c>
      <c r="T44" s="48">
        <f>'Air Travel'!K44</f>
        <v>0</v>
      </c>
      <c r="U44" s="32"/>
    </row>
    <row r="45" spans="2:21" ht="19" customHeight="1" x14ac:dyDescent="0.3">
      <c r="B45" s="44"/>
      <c r="C45" s="44"/>
      <c r="D45" s="39">
        <f>IF('Air Travel'!E45="One-way",1,IF('Air Travel'!E45="Round-trip",2,0))*'Air Travel'!D45</f>
        <v>0</v>
      </c>
      <c r="E45" s="53" t="str">
        <f>IF(ISBLANK('Air Travel'!F45),"",'Air Travel'!F45)</f>
        <v/>
      </c>
      <c r="F45" s="54">
        <f>'Air Travel'!G45</f>
        <v>0</v>
      </c>
      <c r="G45" s="54">
        <f>'Air Travel'!H45</f>
        <v>0</v>
      </c>
      <c r="H45" s="55">
        <f>'Air Travel'!I45</f>
        <v>0</v>
      </c>
      <c r="I45" s="18" t="str">
        <f>IFERROR(INDEX(_airports!J:N,MATCH(_air_calcs!F45,_airports!J:J,0),4),"")</f>
        <v/>
      </c>
      <c r="J45" s="18" t="str">
        <f>IFERROR(INDEX(_airports!J:N,MATCH(_air_calcs!F45,_airports!J:J,0),5),"")</f>
        <v/>
      </c>
      <c r="K45" s="18" t="str">
        <f>IFERROR(INDEX(_airports!J:N,MATCH(_air_calcs!G45,_airports!J:J,0),4),"")</f>
        <v/>
      </c>
      <c r="L45" s="18" t="str">
        <f>IFERROR(INDEX(_airports!J:N,MATCH(_air_calcs!G45,_airports!J:J,0),5),"")</f>
        <v/>
      </c>
      <c r="M45" s="19" t="str">
        <f t="shared" si="5"/>
        <v/>
      </c>
      <c r="N45" s="20" t="str">
        <f>IFERROR(VLOOKUP(M45,_lookups!$F$2:$G$4,2,TRUE),"")</f>
        <v/>
      </c>
      <c r="O45" s="20" t="e">
        <f>VLOOKUP(_xlfn.CONCAT(N45,H45),_lookups!$H$9:$I$24,2,0)</f>
        <v>#N/A</v>
      </c>
      <c r="P45" s="17" t="str">
        <f>IFERROR(M45*D45*VLOOKUP(Start!$C$10,_lookups!$U$2:$V$3,2,0),"")</f>
        <v/>
      </c>
      <c r="Q45" s="21" t="str">
        <f t="shared" si="6"/>
        <v/>
      </c>
      <c r="R45" s="21" t="str">
        <f t="shared" si="7"/>
        <v/>
      </c>
      <c r="S45" s="22" t="str">
        <f t="shared" si="4"/>
        <v/>
      </c>
      <c r="T45" s="48">
        <f>'Air Travel'!K45</f>
        <v>0</v>
      </c>
      <c r="U45" s="32"/>
    </row>
    <row r="46" spans="2:21" ht="19" customHeight="1" x14ac:dyDescent="0.3">
      <c r="B46" s="44"/>
      <c r="C46" s="44"/>
      <c r="D46" s="39">
        <f>IF('Air Travel'!E46="One-way",1,IF('Air Travel'!E46="Round-trip",2,0))*'Air Travel'!D46</f>
        <v>0</v>
      </c>
      <c r="E46" s="53" t="str">
        <f>IF(ISBLANK('Air Travel'!F46),"",'Air Travel'!F46)</f>
        <v/>
      </c>
      <c r="F46" s="54">
        <f>'Air Travel'!G46</f>
        <v>0</v>
      </c>
      <c r="G46" s="54">
        <f>'Air Travel'!H46</f>
        <v>0</v>
      </c>
      <c r="H46" s="55">
        <f>'Air Travel'!I46</f>
        <v>0</v>
      </c>
      <c r="I46" s="18" t="str">
        <f>IFERROR(INDEX(_airports!J:N,MATCH(_air_calcs!F46,_airports!J:J,0),4),"")</f>
        <v/>
      </c>
      <c r="J46" s="18" t="str">
        <f>IFERROR(INDEX(_airports!J:N,MATCH(_air_calcs!F46,_airports!J:J,0),5),"")</f>
        <v/>
      </c>
      <c r="K46" s="18" t="str">
        <f>IFERROR(INDEX(_airports!J:N,MATCH(_air_calcs!G46,_airports!J:J,0),4),"")</f>
        <v/>
      </c>
      <c r="L46" s="18" t="str">
        <f>IFERROR(INDEX(_airports!J:N,MATCH(_air_calcs!G46,_airports!J:J,0),5),"")</f>
        <v/>
      </c>
      <c r="M46" s="19" t="str">
        <f t="shared" si="5"/>
        <v/>
      </c>
      <c r="N46" s="20" t="str">
        <f>IFERROR(VLOOKUP(M46,_lookups!$F$2:$G$4,2,TRUE),"")</f>
        <v/>
      </c>
      <c r="O46" s="20" t="e">
        <f>VLOOKUP(_xlfn.CONCAT(N46,H46),_lookups!$H$9:$I$24,2,0)</f>
        <v>#N/A</v>
      </c>
      <c r="P46" s="17" t="str">
        <f>IFERROR(M46*D46*VLOOKUP(Start!$C$10,_lookups!$U$2:$V$3,2,0),"")</f>
        <v/>
      </c>
      <c r="Q46" s="21" t="str">
        <f t="shared" si="6"/>
        <v/>
      </c>
      <c r="R46" s="21" t="str">
        <f t="shared" si="7"/>
        <v/>
      </c>
      <c r="S46" s="22" t="str">
        <f t="shared" si="4"/>
        <v/>
      </c>
      <c r="T46" s="48">
        <f>'Air Travel'!K46</f>
        <v>0</v>
      </c>
      <c r="U46" s="32"/>
    </row>
    <row r="47" spans="2:21" ht="19" customHeight="1" x14ac:dyDescent="0.3">
      <c r="B47" s="44"/>
      <c r="C47" s="44"/>
      <c r="D47" s="39">
        <f>IF('Air Travel'!E47="One-way",1,IF('Air Travel'!E47="Round-trip",2,0))*'Air Travel'!D47</f>
        <v>0</v>
      </c>
      <c r="E47" s="53" t="str">
        <f>IF(ISBLANK('Air Travel'!F47),"",'Air Travel'!F47)</f>
        <v/>
      </c>
      <c r="F47" s="54">
        <f>'Air Travel'!G47</f>
        <v>0</v>
      </c>
      <c r="G47" s="54">
        <f>'Air Travel'!H47</f>
        <v>0</v>
      </c>
      <c r="H47" s="55">
        <f>'Air Travel'!I47</f>
        <v>0</v>
      </c>
      <c r="I47" s="18" t="str">
        <f>IFERROR(INDEX(_airports!J:N,MATCH(_air_calcs!F47,_airports!J:J,0),4),"")</f>
        <v/>
      </c>
      <c r="J47" s="18" t="str">
        <f>IFERROR(INDEX(_airports!J:N,MATCH(_air_calcs!F47,_airports!J:J,0),5),"")</f>
        <v/>
      </c>
      <c r="K47" s="18" t="str">
        <f>IFERROR(INDEX(_airports!J:N,MATCH(_air_calcs!G47,_airports!J:J,0),4),"")</f>
        <v/>
      </c>
      <c r="L47" s="18" t="str">
        <f>IFERROR(INDEX(_airports!J:N,MATCH(_air_calcs!G47,_airports!J:J,0),5),"")</f>
        <v/>
      </c>
      <c r="M47" s="19" t="str">
        <f t="shared" si="5"/>
        <v/>
      </c>
      <c r="N47" s="20" t="str">
        <f>IFERROR(VLOOKUP(M47,_lookups!$F$2:$G$4,2,TRUE),"")</f>
        <v/>
      </c>
      <c r="O47" s="20" t="e">
        <f>VLOOKUP(_xlfn.CONCAT(N47,H47),_lookups!$H$9:$I$24,2,0)</f>
        <v>#N/A</v>
      </c>
      <c r="P47" s="17" t="str">
        <f>IFERROR(M47*D47*VLOOKUP(Start!$C$10,_lookups!$U$2:$V$3,2,0),"")</f>
        <v/>
      </c>
      <c r="Q47" s="21" t="str">
        <f t="shared" si="6"/>
        <v/>
      </c>
      <c r="R47" s="21" t="str">
        <f t="shared" si="7"/>
        <v/>
      </c>
      <c r="S47" s="22" t="str">
        <f t="shared" si="4"/>
        <v/>
      </c>
      <c r="T47" s="48">
        <f>'Air Travel'!K47</f>
        <v>0</v>
      </c>
      <c r="U47" s="32"/>
    </row>
    <row r="48" spans="2:21" ht="19" customHeight="1" x14ac:dyDescent="0.3">
      <c r="B48" s="44"/>
      <c r="C48" s="44"/>
      <c r="D48" s="39">
        <f>IF('Air Travel'!E48="One-way",1,IF('Air Travel'!E48="Round-trip",2,0))*'Air Travel'!D48</f>
        <v>0</v>
      </c>
      <c r="E48" s="53" t="str">
        <f>IF(ISBLANK('Air Travel'!F48),"",'Air Travel'!F48)</f>
        <v/>
      </c>
      <c r="F48" s="54">
        <f>'Air Travel'!G48</f>
        <v>0</v>
      </c>
      <c r="G48" s="54">
        <f>'Air Travel'!H48</f>
        <v>0</v>
      </c>
      <c r="H48" s="55">
        <f>'Air Travel'!I48</f>
        <v>0</v>
      </c>
      <c r="I48" s="18" t="str">
        <f>IFERROR(INDEX(_airports!J:N,MATCH(_air_calcs!F48,_airports!J:J,0),4),"")</f>
        <v/>
      </c>
      <c r="J48" s="18" t="str">
        <f>IFERROR(INDEX(_airports!J:N,MATCH(_air_calcs!F48,_airports!J:J,0),5),"")</f>
        <v/>
      </c>
      <c r="K48" s="18" t="str">
        <f>IFERROR(INDEX(_airports!J:N,MATCH(_air_calcs!G48,_airports!J:J,0),4),"")</f>
        <v/>
      </c>
      <c r="L48" s="18" t="str">
        <f>IFERROR(INDEX(_airports!J:N,MATCH(_air_calcs!G48,_airports!J:J,0),5),"")</f>
        <v/>
      </c>
      <c r="M48" s="19" t="str">
        <f t="shared" si="5"/>
        <v/>
      </c>
      <c r="N48" s="20" t="str">
        <f>IFERROR(VLOOKUP(M48,_lookups!$F$2:$G$4,2,TRUE),"")</f>
        <v/>
      </c>
      <c r="O48" s="20" t="e">
        <f>VLOOKUP(_xlfn.CONCAT(N48,H48),_lookups!$H$9:$I$24,2,0)</f>
        <v>#N/A</v>
      </c>
      <c r="P48" s="17" t="str">
        <f>IFERROR(M48*D48*VLOOKUP(Start!$C$10,_lookups!$U$2:$V$3,2,0),"")</f>
        <v/>
      </c>
      <c r="Q48" s="21" t="str">
        <f t="shared" si="6"/>
        <v/>
      </c>
      <c r="R48" s="21" t="str">
        <f t="shared" si="7"/>
        <v/>
      </c>
      <c r="S48" s="22" t="str">
        <f t="shared" si="4"/>
        <v/>
      </c>
      <c r="T48" s="48">
        <f>'Air Travel'!K48</f>
        <v>0</v>
      </c>
      <c r="U48" s="32"/>
    </row>
    <row r="49" spans="2:21" ht="19" customHeight="1" x14ac:dyDescent="0.3">
      <c r="B49" s="44"/>
      <c r="C49" s="44"/>
      <c r="D49" s="39">
        <f>IF('Air Travel'!E49="One-way",1,IF('Air Travel'!E49="Round-trip",2,0))*'Air Travel'!D49</f>
        <v>0</v>
      </c>
      <c r="E49" s="53" t="str">
        <f>IF(ISBLANK('Air Travel'!F49),"",'Air Travel'!F49)</f>
        <v/>
      </c>
      <c r="F49" s="54">
        <f>'Air Travel'!G49</f>
        <v>0</v>
      </c>
      <c r="G49" s="54">
        <f>'Air Travel'!H49</f>
        <v>0</v>
      </c>
      <c r="H49" s="55">
        <f>'Air Travel'!I49</f>
        <v>0</v>
      </c>
      <c r="I49" s="18" t="str">
        <f>IFERROR(INDEX(_airports!J:N,MATCH(_air_calcs!F49,_airports!J:J,0),4),"")</f>
        <v/>
      </c>
      <c r="J49" s="18" t="str">
        <f>IFERROR(INDEX(_airports!J:N,MATCH(_air_calcs!F49,_airports!J:J,0),5),"")</f>
        <v/>
      </c>
      <c r="K49" s="18" t="str">
        <f>IFERROR(INDEX(_airports!J:N,MATCH(_air_calcs!G49,_airports!J:J,0),4),"")</f>
        <v/>
      </c>
      <c r="L49" s="18" t="str">
        <f>IFERROR(INDEX(_airports!J:N,MATCH(_air_calcs!G49,_airports!J:J,0),5),"")</f>
        <v/>
      </c>
      <c r="M49" s="19" t="str">
        <f t="shared" si="5"/>
        <v/>
      </c>
      <c r="N49" s="20" t="str">
        <f>IFERROR(VLOOKUP(M49,_lookups!$F$2:$G$4,2,TRUE),"")</f>
        <v/>
      </c>
      <c r="O49" s="20" t="e">
        <f>VLOOKUP(_xlfn.CONCAT(N49,H49),_lookups!$H$9:$I$24,2,0)</f>
        <v>#N/A</v>
      </c>
      <c r="P49" s="17" t="str">
        <f>IFERROR(M49*D49*VLOOKUP(Start!$C$10,_lookups!$U$2:$V$3,2,0),"")</f>
        <v/>
      </c>
      <c r="Q49" s="21" t="str">
        <f t="shared" si="6"/>
        <v/>
      </c>
      <c r="R49" s="21" t="str">
        <f t="shared" si="7"/>
        <v/>
      </c>
      <c r="S49" s="22" t="str">
        <f t="shared" si="4"/>
        <v/>
      </c>
      <c r="T49" s="48">
        <f>'Air Travel'!K49</f>
        <v>0</v>
      </c>
      <c r="U49" s="32"/>
    </row>
    <row r="50" spans="2:21" ht="19" customHeight="1" x14ac:dyDescent="0.3">
      <c r="B50" s="44"/>
      <c r="C50" s="44"/>
      <c r="D50" s="39">
        <f>IF('Air Travel'!E50="One-way",1,IF('Air Travel'!E50="Round-trip",2,0))*'Air Travel'!D50</f>
        <v>0</v>
      </c>
      <c r="E50" s="53" t="str">
        <f>IF(ISBLANK('Air Travel'!F50),"",'Air Travel'!F50)</f>
        <v/>
      </c>
      <c r="F50" s="54">
        <f>'Air Travel'!G50</f>
        <v>0</v>
      </c>
      <c r="G50" s="54">
        <f>'Air Travel'!H50</f>
        <v>0</v>
      </c>
      <c r="H50" s="55">
        <f>'Air Travel'!I50</f>
        <v>0</v>
      </c>
      <c r="I50" s="18" t="str">
        <f>IFERROR(INDEX(_airports!J:N,MATCH(_air_calcs!F50,_airports!J:J,0),4),"")</f>
        <v/>
      </c>
      <c r="J50" s="18" t="str">
        <f>IFERROR(INDEX(_airports!J:N,MATCH(_air_calcs!F50,_airports!J:J,0),5),"")</f>
        <v/>
      </c>
      <c r="K50" s="18" t="str">
        <f>IFERROR(INDEX(_airports!J:N,MATCH(_air_calcs!G50,_airports!J:J,0),4),"")</f>
        <v/>
      </c>
      <c r="L50" s="18" t="str">
        <f>IFERROR(INDEX(_airports!J:N,MATCH(_air_calcs!G50,_airports!J:J,0),5),"")</f>
        <v/>
      </c>
      <c r="M50" s="19" t="str">
        <f t="shared" si="5"/>
        <v/>
      </c>
      <c r="N50" s="20" t="str">
        <f>IFERROR(VLOOKUP(M50,_lookups!$F$2:$G$4,2,TRUE),"")</f>
        <v/>
      </c>
      <c r="O50" s="20" t="e">
        <f>VLOOKUP(_xlfn.CONCAT(N50,H50),_lookups!$H$9:$I$24,2,0)</f>
        <v>#N/A</v>
      </c>
      <c r="P50" s="17" t="str">
        <f>IFERROR(M50*D50*VLOOKUP(Start!$C$10,_lookups!$U$2:$V$3,2,0),"")</f>
        <v/>
      </c>
      <c r="Q50" s="21" t="str">
        <f t="shared" si="6"/>
        <v/>
      </c>
      <c r="R50" s="21" t="str">
        <f t="shared" si="7"/>
        <v/>
      </c>
      <c r="S50" s="22" t="str">
        <f t="shared" si="4"/>
        <v/>
      </c>
      <c r="T50" s="48">
        <f>'Air Travel'!K50</f>
        <v>0</v>
      </c>
      <c r="U50" s="32"/>
    </row>
    <row r="51" spans="2:21" ht="19" customHeight="1" x14ac:dyDescent="0.3">
      <c r="B51" s="44"/>
      <c r="C51" s="44"/>
      <c r="D51" s="39">
        <f>IF('Air Travel'!E51="One-way",1,IF('Air Travel'!E51="Round-trip",2,0))*'Air Travel'!D51</f>
        <v>0</v>
      </c>
      <c r="E51" s="53" t="str">
        <f>IF(ISBLANK('Air Travel'!F51),"",'Air Travel'!F51)</f>
        <v/>
      </c>
      <c r="F51" s="54">
        <f>'Air Travel'!G51</f>
        <v>0</v>
      </c>
      <c r="G51" s="54">
        <f>'Air Travel'!H51</f>
        <v>0</v>
      </c>
      <c r="H51" s="55">
        <f>'Air Travel'!I51</f>
        <v>0</v>
      </c>
      <c r="I51" s="18" t="str">
        <f>IFERROR(INDEX(_airports!J:N,MATCH(_air_calcs!F51,_airports!J:J,0),4),"")</f>
        <v/>
      </c>
      <c r="J51" s="18" t="str">
        <f>IFERROR(INDEX(_airports!J:N,MATCH(_air_calcs!F51,_airports!J:J,0),5),"")</f>
        <v/>
      </c>
      <c r="K51" s="18" t="str">
        <f>IFERROR(INDEX(_airports!J:N,MATCH(_air_calcs!G51,_airports!J:J,0),4),"")</f>
        <v/>
      </c>
      <c r="L51" s="18" t="str">
        <f>IFERROR(INDEX(_airports!J:N,MATCH(_air_calcs!G51,_airports!J:J,0),5),"")</f>
        <v/>
      </c>
      <c r="M51" s="19" t="str">
        <f t="shared" si="5"/>
        <v/>
      </c>
      <c r="N51" s="20" t="str">
        <f>IFERROR(VLOOKUP(M51,_lookups!$F$2:$G$4,2,TRUE),"")</f>
        <v/>
      </c>
      <c r="O51" s="20" t="e">
        <f>VLOOKUP(_xlfn.CONCAT(N51,H51),_lookups!$H$9:$I$24,2,0)</f>
        <v>#N/A</v>
      </c>
      <c r="P51" s="17" t="str">
        <f>IFERROR(M51*D51*VLOOKUP(Start!$C$10,_lookups!$U$2:$V$3,2,0),"")</f>
        <v/>
      </c>
      <c r="Q51" s="21" t="str">
        <f t="shared" si="6"/>
        <v/>
      </c>
      <c r="R51" s="21" t="str">
        <f t="shared" si="7"/>
        <v/>
      </c>
      <c r="S51" s="22" t="str">
        <f t="shared" si="4"/>
        <v/>
      </c>
      <c r="T51" s="48">
        <f>'Air Travel'!K51</f>
        <v>0</v>
      </c>
      <c r="U51" s="32"/>
    </row>
    <row r="52" spans="2:21" ht="19" customHeight="1" x14ac:dyDescent="0.3">
      <c r="B52" s="44"/>
      <c r="C52" s="44"/>
      <c r="D52" s="39">
        <f>IF('Air Travel'!E52="One-way",1,IF('Air Travel'!E52="Round-trip",2,0))*'Air Travel'!D52</f>
        <v>0</v>
      </c>
      <c r="E52" s="53" t="str">
        <f>IF(ISBLANK('Air Travel'!F52),"",'Air Travel'!F52)</f>
        <v/>
      </c>
      <c r="F52" s="54">
        <f>'Air Travel'!G52</f>
        <v>0</v>
      </c>
      <c r="G52" s="54">
        <f>'Air Travel'!H52</f>
        <v>0</v>
      </c>
      <c r="H52" s="55">
        <f>'Air Travel'!I52</f>
        <v>0</v>
      </c>
      <c r="I52" s="18" t="str">
        <f>IFERROR(INDEX(_airports!J:N,MATCH(_air_calcs!F52,_airports!J:J,0),4),"")</f>
        <v/>
      </c>
      <c r="J52" s="18" t="str">
        <f>IFERROR(INDEX(_airports!J:N,MATCH(_air_calcs!F52,_airports!J:J,0),5),"")</f>
        <v/>
      </c>
      <c r="K52" s="18" t="str">
        <f>IFERROR(INDEX(_airports!J:N,MATCH(_air_calcs!G52,_airports!J:J,0),4),"")</f>
        <v/>
      </c>
      <c r="L52" s="18" t="str">
        <f>IFERROR(INDEX(_airports!J:N,MATCH(_air_calcs!G52,_airports!J:J,0),5),"")</f>
        <v/>
      </c>
      <c r="M52" s="19" t="str">
        <f t="shared" si="5"/>
        <v/>
      </c>
      <c r="N52" s="20" t="str">
        <f>IFERROR(VLOOKUP(M52,_lookups!$F$2:$G$4,2,TRUE),"")</f>
        <v/>
      </c>
      <c r="O52" s="20" t="e">
        <f>VLOOKUP(_xlfn.CONCAT(N52,H52),_lookups!$H$9:$I$24,2,0)</f>
        <v>#N/A</v>
      </c>
      <c r="P52" s="17" t="str">
        <f>IFERROR(M52*D52*VLOOKUP(Start!$C$10,_lookups!$U$2:$V$3,2,0),"")</f>
        <v/>
      </c>
      <c r="Q52" s="21" t="str">
        <f t="shared" si="6"/>
        <v/>
      </c>
      <c r="R52" s="21" t="str">
        <f t="shared" si="7"/>
        <v/>
      </c>
      <c r="S52" s="22" t="str">
        <f t="shared" si="4"/>
        <v/>
      </c>
      <c r="T52" s="48">
        <f>'Air Travel'!K52</f>
        <v>0</v>
      </c>
      <c r="U52" s="32"/>
    </row>
    <row r="53" spans="2:21" ht="19" customHeight="1" x14ac:dyDescent="0.3">
      <c r="B53" s="44"/>
      <c r="C53" s="44"/>
      <c r="D53" s="39">
        <f>IF('Air Travel'!E53="One-way",1,IF('Air Travel'!E53="Round-trip",2,0))*'Air Travel'!D53</f>
        <v>0</v>
      </c>
      <c r="E53" s="53" t="str">
        <f>IF(ISBLANK('Air Travel'!F53),"",'Air Travel'!F53)</f>
        <v/>
      </c>
      <c r="F53" s="54">
        <f>'Air Travel'!G53</f>
        <v>0</v>
      </c>
      <c r="G53" s="54">
        <f>'Air Travel'!H53</f>
        <v>0</v>
      </c>
      <c r="H53" s="55">
        <f>'Air Travel'!I53</f>
        <v>0</v>
      </c>
      <c r="I53" s="18" t="str">
        <f>IFERROR(INDEX(_airports!J:N,MATCH(_air_calcs!F53,_airports!J:J,0),4),"")</f>
        <v/>
      </c>
      <c r="J53" s="18" t="str">
        <f>IFERROR(INDEX(_airports!J:N,MATCH(_air_calcs!F53,_airports!J:J,0),5),"")</f>
        <v/>
      </c>
      <c r="K53" s="18" t="str">
        <f>IFERROR(INDEX(_airports!J:N,MATCH(_air_calcs!G53,_airports!J:J,0),4),"")</f>
        <v/>
      </c>
      <c r="L53" s="18" t="str">
        <f>IFERROR(INDEX(_airports!J:N,MATCH(_air_calcs!G53,_airports!J:J,0),5),"")</f>
        <v/>
      </c>
      <c r="M53" s="19" t="str">
        <f t="shared" si="5"/>
        <v/>
      </c>
      <c r="N53" s="20" t="str">
        <f>IFERROR(VLOOKUP(M53,_lookups!$F$2:$G$4,2,TRUE),"")</f>
        <v/>
      </c>
      <c r="O53" s="20" t="e">
        <f>VLOOKUP(_xlfn.CONCAT(N53,H53),_lookups!$H$9:$I$24,2,0)</f>
        <v>#N/A</v>
      </c>
      <c r="P53" s="17" t="str">
        <f>IFERROR(M53*D53*VLOOKUP(Start!$C$10,_lookups!$U$2:$V$3,2,0),"")</f>
        <v/>
      </c>
      <c r="Q53" s="21" t="str">
        <f t="shared" si="6"/>
        <v/>
      </c>
      <c r="R53" s="21" t="str">
        <f t="shared" si="7"/>
        <v/>
      </c>
      <c r="S53" s="22" t="str">
        <f t="shared" si="4"/>
        <v/>
      </c>
      <c r="T53" s="48">
        <f>'Air Travel'!K53</f>
        <v>0</v>
      </c>
      <c r="U53" s="32"/>
    </row>
    <row r="54" spans="2:21" ht="19" customHeight="1" x14ac:dyDescent="0.3">
      <c r="B54" s="44"/>
      <c r="C54" s="44"/>
      <c r="D54" s="39">
        <f>IF('Air Travel'!E54="One-way",1,IF('Air Travel'!E54="Round-trip",2,0))*'Air Travel'!D54</f>
        <v>0</v>
      </c>
      <c r="E54" s="53" t="str">
        <f>IF(ISBLANK('Air Travel'!F54),"",'Air Travel'!F54)</f>
        <v/>
      </c>
      <c r="F54" s="54">
        <f>'Air Travel'!G54</f>
        <v>0</v>
      </c>
      <c r="G54" s="54">
        <f>'Air Travel'!H54</f>
        <v>0</v>
      </c>
      <c r="H54" s="55">
        <f>'Air Travel'!I54</f>
        <v>0</v>
      </c>
      <c r="I54" s="18" t="str">
        <f>IFERROR(INDEX(_airports!J:N,MATCH(_air_calcs!F54,_airports!J:J,0),4),"")</f>
        <v/>
      </c>
      <c r="J54" s="18" t="str">
        <f>IFERROR(INDEX(_airports!J:N,MATCH(_air_calcs!F54,_airports!J:J,0),5),"")</f>
        <v/>
      </c>
      <c r="K54" s="18" t="str">
        <f>IFERROR(INDEX(_airports!J:N,MATCH(_air_calcs!G54,_airports!J:J,0),4),"")</f>
        <v/>
      </c>
      <c r="L54" s="18" t="str">
        <f>IFERROR(INDEX(_airports!J:N,MATCH(_air_calcs!G54,_airports!J:J,0),5),"")</f>
        <v/>
      </c>
      <c r="M54" s="19" t="str">
        <f t="shared" si="5"/>
        <v/>
      </c>
      <c r="N54" s="20" t="str">
        <f>IFERROR(VLOOKUP(M54,_lookups!$F$2:$G$4,2,TRUE),"")</f>
        <v/>
      </c>
      <c r="O54" s="20" t="e">
        <f>VLOOKUP(_xlfn.CONCAT(N54,H54),_lookups!$H$9:$I$24,2,0)</f>
        <v>#N/A</v>
      </c>
      <c r="P54" s="17" t="str">
        <f>IFERROR(M54*D54*VLOOKUP(Start!$C$10,_lookups!$U$2:$V$3,2,0),"")</f>
        <v/>
      </c>
      <c r="Q54" s="21" t="str">
        <f t="shared" si="6"/>
        <v/>
      </c>
      <c r="R54" s="21" t="str">
        <f t="shared" si="7"/>
        <v/>
      </c>
      <c r="S54" s="22" t="str">
        <f t="shared" si="4"/>
        <v/>
      </c>
      <c r="T54" s="48">
        <f>'Air Travel'!K54</f>
        <v>0</v>
      </c>
      <c r="U54" s="32"/>
    </row>
    <row r="55" spans="2:21" ht="19" customHeight="1" x14ac:dyDescent="0.3">
      <c r="B55" s="44"/>
      <c r="C55" s="44"/>
      <c r="D55" s="39">
        <f>IF('Air Travel'!E55="One-way",1,IF('Air Travel'!E55="Round-trip",2,0))*'Air Travel'!D55</f>
        <v>0</v>
      </c>
      <c r="E55" s="53" t="str">
        <f>IF(ISBLANK('Air Travel'!F55),"",'Air Travel'!F55)</f>
        <v/>
      </c>
      <c r="F55" s="54">
        <f>'Air Travel'!G55</f>
        <v>0</v>
      </c>
      <c r="G55" s="54">
        <f>'Air Travel'!H55</f>
        <v>0</v>
      </c>
      <c r="H55" s="55">
        <f>'Air Travel'!I55</f>
        <v>0</v>
      </c>
      <c r="I55" s="18" t="str">
        <f>IFERROR(INDEX(_airports!J:N,MATCH(_air_calcs!F55,_airports!J:J,0),4),"")</f>
        <v/>
      </c>
      <c r="J55" s="18" t="str">
        <f>IFERROR(INDEX(_airports!J:N,MATCH(_air_calcs!F55,_airports!J:J,0),5),"")</f>
        <v/>
      </c>
      <c r="K55" s="18" t="str">
        <f>IFERROR(INDEX(_airports!J:N,MATCH(_air_calcs!G55,_airports!J:J,0),4),"")</f>
        <v/>
      </c>
      <c r="L55" s="18" t="str">
        <f>IFERROR(INDEX(_airports!J:N,MATCH(_air_calcs!G55,_airports!J:J,0),5),"")</f>
        <v/>
      </c>
      <c r="M55" s="19" t="str">
        <f t="shared" si="5"/>
        <v/>
      </c>
      <c r="N55" s="20" t="str">
        <f>IFERROR(VLOOKUP(M55,_lookups!$F$2:$G$4,2,TRUE),"")</f>
        <v/>
      </c>
      <c r="O55" s="20" t="e">
        <f>VLOOKUP(_xlfn.CONCAT(N55,H55),_lookups!$H$9:$I$24,2,0)</f>
        <v>#N/A</v>
      </c>
      <c r="P55" s="17" t="str">
        <f>IFERROR(M55*D55*VLOOKUP(Start!$C$10,_lookups!$U$2:$V$3,2,0),"")</f>
        <v/>
      </c>
      <c r="Q55" s="21" t="str">
        <f t="shared" si="6"/>
        <v/>
      </c>
      <c r="R55" s="21" t="str">
        <f t="shared" si="7"/>
        <v/>
      </c>
      <c r="S55" s="22" t="str">
        <f t="shared" si="4"/>
        <v/>
      </c>
      <c r="T55" s="48">
        <f>'Air Travel'!K55</f>
        <v>0</v>
      </c>
      <c r="U55" s="32"/>
    </row>
    <row r="56" spans="2:21" ht="19" customHeight="1" x14ac:dyDescent="0.3">
      <c r="B56" s="44"/>
      <c r="C56" s="44"/>
      <c r="D56" s="39">
        <f>IF('Air Travel'!E56="One-way",1,IF('Air Travel'!E56="Round-trip",2,0))*'Air Travel'!D56</f>
        <v>0</v>
      </c>
      <c r="E56" s="53" t="str">
        <f>IF(ISBLANK('Air Travel'!F56),"",'Air Travel'!F56)</f>
        <v/>
      </c>
      <c r="F56" s="54">
        <f>'Air Travel'!G56</f>
        <v>0</v>
      </c>
      <c r="G56" s="54">
        <f>'Air Travel'!H56</f>
        <v>0</v>
      </c>
      <c r="H56" s="55">
        <f>'Air Travel'!I56</f>
        <v>0</v>
      </c>
      <c r="I56" s="18" t="str">
        <f>IFERROR(INDEX(_airports!J:N,MATCH(_air_calcs!F56,_airports!J:J,0),4),"")</f>
        <v/>
      </c>
      <c r="J56" s="18" t="str">
        <f>IFERROR(INDEX(_airports!J:N,MATCH(_air_calcs!F56,_airports!J:J,0),5),"")</f>
        <v/>
      </c>
      <c r="K56" s="18" t="str">
        <f>IFERROR(INDEX(_airports!J:N,MATCH(_air_calcs!G56,_airports!J:J,0),4),"")</f>
        <v/>
      </c>
      <c r="L56" s="18" t="str">
        <f>IFERROR(INDEX(_airports!J:N,MATCH(_air_calcs!G56,_airports!J:J,0),5),"")</f>
        <v/>
      </c>
      <c r="M56" s="19" t="str">
        <f t="shared" si="5"/>
        <v/>
      </c>
      <c r="N56" s="20" t="str">
        <f>IFERROR(VLOOKUP(M56,_lookups!$F$2:$G$4,2,TRUE),"")</f>
        <v/>
      </c>
      <c r="O56" s="20" t="e">
        <f>VLOOKUP(_xlfn.CONCAT(N56,H56),_lookups!$H$9:$I$24,2,0)</f>
        <v>#N/A</v>
      </c>
      <c r="P56" s="17" t="str">
        <f>IFERROR(M56*D56*VLOOKUP(Start!$C$10,_lookups!$U$2:$V$3,2,0),"")</f>
        <v/>
      </c>
      <c r="Q56" s="21" t="str">
        <f t="shared" si="6"/>
        <v/>
      </c>
      <c r="R56" s="21" t="str">
        <f t="shared" si="7"/>
        <v/>
      </c>
      <c r="S56" s="22" t="str">
        <f t="shared" si="4"/>
        <v/>
      </c>
      <c r="T56" s="48">
        <f>'Air Travel'!K56</f>
        <v>0</v>
      </c>
      <c r="U56" s="32"/>
    </row>
    <row r="57" spans="2:21" ht="19" customHeight="1" x14ac:dyDescent="0.3">
      <c r="B57" s="44"/>
      <c r="C57" s="44"/>
      <c r="D57" s="39">
        <f>IF('Air Travel'!E57="One-way",1,IF('Air Travel'!E57="Round-trip",2,0))*'Air Travel'!D57</f>
        <v>0</v>
      </c>
      <c r="E57" s="53" t="str">
        <f>IF(ISBLANK('Air Travel'!F57),"",'Air Travel'!F57)</f>
        <v/>
      </c>
      <c r="F57" s="54">
        <f>'Air Travel'!G57</f>
        <v>0</v>
      </c>
      <c r="G57" s="54">
        <f>'Air Travel'!H57</f>
        <v>0</v>
      </c>
      <c r="H57" s="55">
        <f>'Air Travel'!I57</f>
        <v>0</v>
      </c>
      <c r="I57" s="18" t="str">
        <f>IFERROR(INDEX(_airports!J:N,MATCH(_air_calcs!F57,_airports!J:J,0),4),"")</f>
        <v/>
      </c>
      <c r="J57" s="18" t="str">
        <f>IFERROR(INDEX(_airports!J:N,MATCH(_air_calcs!F57,_airports!J:J,0),5),"")</f>
        <v/>
      </c>
      <c r="K57" s="18" t="str">
        <f>IFERROR(INDEX(_airports!J:N,MATCH(_air_calcs!G57,_airports!J:J,0),4),"")</f>
        <v/>
      </c>
      <c r="L57" s="18" t="str">
        <f>IFERROR(INDEX(_airports!J:N,MATCH(_air_calcs!G57,_airports!J:J,0),5),"")</f>
        <v/>
      </c>
      <c r="M57" s="19" t="str">
        <f t="shared" si="5"/>
        <v/>
      </c>
      <c r="N57" s="20" t="str">
        <f>IFERROR(VLOOKUP(M57,_lookups!$F$2:$G$4,2,TRUE),"")</f>
        <v/>
      </c>
      <c r="O57" s="20" t="e">
        <f>VLOOKUP(_xlfn.CONCAT(N57,H57),_lookups!$H$9:$I$24,2,0)</f>
        <v>#N/A</v>
      </c>
      <c r="P57" s="17" t="str">
        <f>IFERROR(M57*D57*VLOOKUP(Start!$C$10,_lookups!$U$2:$V$3,2,0),"")</f>
        <v/>
      </c>
      <c r="Q57" s="21" t="str">
        <f t="shared" si="6"/>
        <v/>
      </c>
      <c r="R57" s="21" t="str">
        <f t="shared" si="7"/>
        <v/>
      </c>
      <c r="S57" s="22" t="str">
        <f t="shared" si="4"/>
        <v/>
      </c>
      <c r="T57" s="48">
        <f>'Air Travel'!K57</f>
        <v>0</v>
      </c>
      <c r="U57" s="32"/>
    </row>
    <row r="58" spans="2:21" ht="19" customHeight="1" x14ac:dyDescent="0.3">
      <c r="B58" s="44"/>
      <c r="C58" s="44"/>
      <c r="D58" s="39">
        <f>IF('Air Travel'!E58="One-way",1,IF('Air Travel'!E58="Round-trip",2,0))*'Air Travel'!D58</f>
        <v>0</v>
      </c>
      <c r="E58" s="53" t="str">
        <f>IF(ISBLANK('Air Travel'!F58),"",'Air Travel'!F58)</f>
        <v/>
      </c>
      <c r="F58" s="54">
        <f>'Air Travel'!G58</f>
        <v>0</v>
      </c>
      <c r="G58" s="54">
        <f>'Air Travel'!H58</f>
        <v>0</v>
      </c>
      <c r="H58" s="55">
        <f>'Air Travel'!I58</f>
        <v>0</v>
      </c>
      <c r="I58" s="18" t="str">
        <f>IFERROR(INDEX(_airports!J:N,MATCH(_air_calcs!F58,_airports!J:J,0),4),"")</f>
        <v/>
      </c>
      <c r="J58" s="18" t="str">
        <f>IFERROR(INDEX(_airports!J:N,MATCH(_air_calcs!F58,_airports!J:J,0),5),"")</f>
        <v/>
      </c>
      <c r="K58" s="18" t="str">
        <f>IFERROR(INDEX(_airports!J:N,MATCH(_air_calcs!G58,_airports!J:J,0),4),"")</f>
        <v/>
      </c>
      <c r="L58" s="18" t="str">
        <f>IFERROR(INDEX(_airports!J:N,MATCH(_air_calcs!G58,_airports!J:J,0),5),"")</f>
        <v/>
      </c>
      <c r="M58" s="19" t="str">
        <f t="shared" si="5"/>
        <v/>
      </c>
      <c r="N58" s="20" t="str">
        <f>IFERROR(VLOOKUP(M58,_lookups!$F$2:$G$4,2,TRUE),"")</f>
        <v/>
      </c>
      <c r="O58" s="20" t="e">
        <f>VLOOKUP(_xlfn.CONCAT(N58,H58),_lookups!$H$9:$I$24,2,0)</f>
        <v>#N/A</v>
      </c>
      <c r="P58" s="17" t="str">
        <f>IFERROR(M58*D58*VLOOKUP(Start!$C$10,_lookups!$U$2:$V$3,2,0),"")</f>
        <v/>
      </c>
      <c r="Q58" s="21" t="str">
        <f t="shared" si="6"/>
        <v/>
      </c>
      <c r="R58" s="21" t="str">
        <f t="shared" si="7"/>
        <v/>
      </c>
      <c r="S58" s="22" t="str">
        <f t="shared" si="4"/>
        <v/>
      </c>
      <c r="T58" s="48">
        <f>'Air Travel'!K58</f>
        <v>0</v>
      </c>
      <c r="U58" s="32"/>
    </row>
    <row r="59" spans="2:21" ht="19" customHeight="1" x14ac:dyDescent="0.3">
      <c r="B59" s="44"/>
      <c r="C59" s="44"/>
      <c r="D59" s="39">
        <f>IF('Air Travel'!E59="One-way",1,IF('Air Travel'!E59="Round-trip",2,0))*'Air Travel'!D59</f>
        <v>0</v>
      </c>
      <c r="E59" s="53" t="str">
        <f>IF(ISBLANK('Air Travel'!F59),"",'Air Travel'!F59)</f>
        <v/>
      </c>
      <c r="F59" s="54">
        <f>'Air Travel'!G59</f>
        <v>0</v>
      </c>
      <c r="G59" s="54">
        <f>'Air Travel'!H59</f>
        <v>0</v>
      </c>
      <c r="H59" s="55">
        <f>'Air Travel'!I59</f>
        <v>0</v>
      </c>
      <c r="I59" s="18" t="str">
        <f>IFERROR(INDEX(_airports!J:N,MATCH(_air_calcs!F59,_airports!J:J,0),4),"")</f>
        <v/>
      </c>
      <c r="J59" s="18" t="str">
        <f>IFERROR(INDEX(_airports!J:N,MATCH(_air_calcs!F59,_airports!J:J,0),5),"")</f>
        <v/>
      </c>
      <c r="K59" s="18" t="str">
        <f>IFERROR(INDEX(_airports!J:N,MATCH(_air_calcs!G59,_airports!J:J,0),4),"")</f>
        <v/>
      </c>
      <c r="L59" s="18" t="str">
        <f>IFERROR(INDEX(_airports!J:N,MATCH(_air_calcs!G59,_airports!J:J,0),5),"")</f>
        <v/>
      </c>
      <c r="M59" s="19" t="str">
        <f t="shared" si="5"/>
        <v/>
      </c>
      <c r="N59" s="20" t="str">
        <f>IFERROR(VLOOKUP(M59,_lookups!$F$2:$G$4,2,TRUE),"")</f>
        <v/>
      </c>
      <c r="O59" s="20" t="e">
        <f>VLOOKUP(_xlfn.CONCAT(N59,H59),_lookups!$H$9:$I$24,2,0)</f>
        <v>#N/A</v>
      </c>
      <c r="P59" s="17" t="str">
        <f>IFERROR(M59*D59*VLOOKUP(Start!$C$10,_lookups!$U$2:$V$3,2,0),"")</f>
        <v/>
      </c>
      <c r="Q59" s="21" t="str">
        <f t="shared" si="6"/>
        <v/>
      </c>
      <c r="R59" s="21" t="str">
        <f t="shared" si="7"/>
        <v/>
      </c>
      <c r="S59" s="22" t="str">
        <f t="shared" si="4"/>
        <v/>
      </c>
      <c r="T59" s="48">
        <f>'Air Travel'!K59</f>
        <v>0</v>
      </c>
      <c r="U59" s="32"/>
    </row>
    <row r="60" spans="2:21" ht="19" customHeight="1" x14ac:dyDescent="0.3">
      <c r="B60" s="44"/>
      <c r="C60" s="44"/>
      <c r="D60" s="39">
        <f>IF('Air Travel'!E60="One-way",1,IF('Air Travel'!E60="Round-trip",2,0))*'Air Travel'!D60</f>
        <v>0</v>
      </c>
      <c r="E60" s="53" t="str">
        <f>IF(ISBLANK('Air Travel'!F60),"",'Air Travel'!F60)</f>
        <v/>
      </c>
      <c r="F60" s="54">
        <f>'Air Travel'!G60</f>
        <v>0</v>
      </c>
      <c r="G60" s="54">
        <f>'Air Travel'!H60</f>
        <v>0</v>
      </c>
      <c r="H60" s="55">
        <f>'Air Travel'!I60</f>
        <v>0</v>
      </c>
      <c r="I60" s="18" t="str">
        <f>IFERROR(INDEX(_airports!J:N,MATCH(_air_calcs!F60,_airports!J:J,0),4),"")</f>
        <v/>
      </c>
      <c r="J60" s="18" t="str">
        <f>IFERROR(INDEX(_airports!J:N,MATCH(_air_calcs!F60,_airports!J:J,0),5),"")</f>
        <v/>
      </c>
      <c r="K60" s="18" t="str">
        <f>IFERROR(INDEX(_airports!J:N,MATCH(_air_calcs!G60,_airports!J:J,0),4),"")</f>
        <v/>
      </c>
      <c r="L60" s="18" t="str">
        <f>IFERROR(INDEX(_airports!J:N,MATCH(_air_calcs!G60,_airports!J:J,0),5),"")</f>
        <v/>
      </c>
      <c r="M60" s="19" t="str">
        <f t="shared" si="5"/>
        <v/>
      </c>
      <c r="N60" s="20" t="str">
        <f>IFERROR(VLOOKUP(M60,_lookups!$F$2:$G$4,2,TRUE),"")</f>
        <v/>
      </c>
      <c r="O60" s="20" t="e">
        <f>VLOOKUP(_xlfn.CONCAT(N60,H60),_lookups!$H$9:$I$24,2,0)</f>
        <v>#N/A</v>
      </c>
      <c r="P60" s="17" t="str">
        <f>IFERROR(M60*D60*VLOOKUP(Start!$C$10,_lookups!$U$2:$V$3,2,0),"")</f>
        <v/>
      </c>
      <c r="Q60" s="21" t="str">
        <f t="shared" si="6"/>
        <v/>
      </c>
      <c r="R60" s="21" t="str">
        <f t="shared" si="7"/>
        <v/>
      </c>
      <c r="S60" s="22" t="str">
        <f t="shared" si="4"/>
        <v/>
      </c>
      <c r="T60" s="48">
        <f>'Air Travel'!K60</f>
        <v>0</v>
      </c>
      <c r="U60" s="32"/>
    </row>
    <row r="61" spans="2:21" ht="19" customHeight="1" x14ac:dyDescent="0.3">
      <c r="B61" s="44"/>
      <c r="C61" s="44"/>
      <c r="D61" s="39">
        <f>IF('Air Travel'!E61="One-way",1,IF('Air Travel'!E61="Round-trip",2,0))*'Air Travel'!D61</f>
        <v>0</v>
      </c>
      <c r="E61" s="53" t="str">
        <f>IF(ISBLANK('Air Travel'!F61),"",'Air Travel'!F61)</f>
        <v/>
      </c>
      <c r="F61" s="54">
        <f>'Air Travel'!G61</f>
        <v>0</v>
      </c>
      <c r="G61" s="54">
        <f>'Air Travel'!H61</f>
        <v>0</v>
      </c>
      <c r="H61" s="55">
        <f>'Air Travel'!I61</f>
        <v>0</v>
      </c>
      <c r="I61" s="18" t="str">
        <f>IFERROR(INDEX(_airports!J:N,MATCH(_air_calcs!F61,_airports!J:J,0),4),"")</f>
        <v/>
      </c>
      <c r="J61" s="18" t="str">
        <f>IFERROR(INDEX(_airports!J:N,MATCH(_air_calcs!F61,_airports!J:J,0),5),"")</f>
        <v/>
      </c>
      <c r="K61" s="18" t="str">
        <f>IFERROR(INDEX(_airports!J:N,MATCH(_air_calcs!G61,_airports!J:J,0),4),"")</f>
        <v/>
      </c>
      <c r="L61" s="18" t="str">
        <f>IFERROR(INDEX(_airports!J:N,MATCH(_air_calcs!G61,_airports!J:J,0),5),"")</f>
        <v/>
      </c>
      <c r="M61" s="19" t="str">
        <f t="shared" si="5"/>
        <v/>
      </c>
      <c r="N61" s="20" t="str">
        <f>IFERROR(VLOOKUP(M61,_lookups!$F$2:$G$4,2,TRUE),"")</f>
        <v/>
      </c>
      <c r="O61" s="20" t="e">
        <f>VLOOKUP(_xlfn.CONCAT(N61,H61),_lookups!$H$9:$I$24,2,0)</f>
        <v>#N/A</v>
      </c>
      <c r="P61" s="17" t="str">
        <f>IFERROR(M61*D61*VLOOKUP(Start!$C$10,_lookups!$U$2:$V$3,2,0),"")</f>
        <v/>
      </c>
      <c r="Q61" s="21" t="str">
        <f t="shared" si="6"/>
        <v/>
      </c>
      <c r="R61" s="21" t="str">
        <f t="shared" si="7"/>
        <v/>
      </c>
      <c r="S61" s="22" t="str">
        <f t="shared" si="4"/>
        <v/>
      </c>
      <c r="T61" s="48">
        <f>'Air Travel'!K61</f>
        <v>0</v>
      </c>
      <c r="U61" s="32"/>
    </row>
    <row r="62" spans="2:21" ht="19" customHeight="1" x14ac:dyDescent="0.3">
      <c r="B62" s="44"/>
      <c r="C62" s="44"/>
      <c r="D62" s="39">
        <f>IF('Air Travel'!E62="One-way",1,IF('Air Travel'!E62="Round-trip",2,0))*'Air Travel'!D62</f>
        <v>0</v>
      </c>
      <c r="E62" s="53" t="str">
        <f>IF(ISBLANK('Air Travel'!F62),"",'Air Travel'!F62)</f>
        <v/>
      </c>
      <c r="F62" s="54">
        <f>'Air Travel'!G62</f>
        <v>0</v>
      </c>
      <c r="G62" s="54">
        <f>'Air Travel'!H62</f>
        <v>0</v>
      </c>
      <c r="H62" s="55">
        <f>'Air Travel'!I62</f>
        <v>0</v>
      </c>
      <c r="I62" s="18" t="str">
        <f>IFERROR(INDEX(_airports!J:N,MATCH(_air_calcs!F62,_airports!J:J,0),4),"")</f>
        <v/>
      </c>
      <c r="J62" s="18" t="str">
        <f>IFERROR(INDEX(_airports!J:N,MATCH(_air_calcs!F62,_airports!J:J,0),5),"")</f>
        <v/>
      </c>
      <c r="K62" s="18" t="str">
        <f>IFERROR(INDEX(_airports!J:N,MATCH(_air_calcs!G62,_airports!J:J,0),4),"")</f>
        <v/>
      </c>
      <c r="L62" s="18" t="str">
        <f>IFERROR(INDEX(_airports!J:N,MATCH(_air_calcs!G62,_airports!J:J,0),5),"")</f>
        <v/>
      </c>
      <c r="M62" s="19" t="str">
        <f t="shared" si="5"/>
        <v/>
      </c>
      <c r="N62" s="20" t="str">
        <f>IFERROR(VLOOKUP(M62,_lookups!$F$2:$G$4,2,TRUE),"")</f>
        <v/>
      </c>
      <c r="O62" s="20" t="e">
        <f>VLOOKUP(_xlfn.CONCAT(N62,H62),_lookups!$H$9:$I$24,2,0)</f>
        <v>#N/A</v>
      </c>
      <c r="P62" s="17" t="str">
        <f>IFERROR(M62*D62*VLOOKUP(Start!$C$10,_lookups!$U$2:$V$3,2,0),"")</f>
        <v/>
      </c>
      <c r="Q62" s="21" t="str">
        <f t="shared" si="6"/>
        <v/>
      </c>
      <c r="R62" s="21" t="str">
        <f t="shared" si="7"/>
        <v/>
      </c>
      <c r="S62" s="22" t="str">
        <f t="shared" si="4"/>
        <v/>
      </c>
      <c r="T62" s="48">
        <f>'Air Travel'!K62</f>
        <v>0</v>
      </c>
      <c r="U62" s="32"/>
    </row>
    <row r="63" spans="2:21" ht="19" customHeight="1" x14ac:dyDescent="0.3">
      <c r="B63" s="44"/>
      <c r="C63" s="44"/>
      <c r="D63" s="39">
        <f>IF('Air Travel'!E63="One-way",1,IF('Air Travel'!E63="Round-trip",2,0))*'Air Travel'!D63</f>
        <v>0</v>
      </c>
      <c r="E63" s="53" t="str">
        <f>IF(ISBLANK('Air Travel'!F63),"",'Air Travel'!F63)</f>
        <v/>
      </c>
      <c r="F63" s="54">
        <f>'Air Travel'!G63</f>
        <v>0</v>
      </c>
      <c r="G63" s="54">
        <f>'Air Travel'!H63</f>
        <v>0</v>
      </c>
      <c r="H63" s="55">
        <f>'Air Travel'!I63</f>
        <v>0</v>
      </c>
      <c r="I63" s="18" t="str">
        <f>IFERROR(INDEX(_airports!J:N,MATCH(_air_calcs!F63,_airports!J:J,0),4),"")</f>
        <v/>
      </c>
      <c r="J63" s="18" t="str">
        <f>IFERROR(INDEX(_airports!J:N,MATCH(_air_calcs!F63,_airports!J:J,0),5),"")</f>
        <v/>
      </c>
      <c r="K63" s="18" t="str">
        <f>IFERROR(INDEX(_airports!J:N,MATCH(_air_calcs!G63,_airports!J:J,0),4),"")</f>
        <v/>
      </c>
      <c r="L63" s="18" t="str">
        <f>IFERROR(INDEX(_airports!J:N,MATCH(_air_calcs!G63,_airports!J:J,0),5),"")</f>
        <v/>
      </c>
      <c r="M63" s="19" t="str">
        <f t="shared" si="5"/>
        <v/>
      </c>
      <c r="N63" s="20" t="str">
        <f>IFERROR(VLOOKUP(M63,_lookups!$F$2:$G$4,2,TRUE),"")</f>
        <v/>
      </c>
      <c r="O63" s="20" t="e">
        <f>VLOOKUP(_xlfn.CONCAT(N63,H63),_lookups!$H$9:$I$24,2,0)</f>
        <v>#N/A</v>
      </c>
      <c r="P63" s="17" t="str">
        <f>IFERROR(M63*D63*VLOOKUP(Start!$C$10,_lookups!$U$2:$V$3,2,0),"")</f>
        <v/>
      </c>
      <c r="Q63" s="21" t="str">
        <f t="shared" si="6"/>
        <v/>
      </c>
      <c r="R63" s="21" t="str">
        <f t="shared" si="7"/>
        <v/>
      </c>
      <c r="S63" s="22" t="str">
        <f t="shared" si="4"/>
        <v/>
      </c>
      <c r="T63" s="48">
        <f>'Air Travel'!K63</f>
        <v>0</v>
      </c>
      <c r="U63" s="32"/>
    </row>
    <row r="64" spans="2:21" ht="19" customHeight="1" x14ac:dyDescent="0.3">
      <c r="B64" s="44"/>
      <c r="C64" s="44"/>
      <c r="D64" s="39">
        <f>IF('Air Travel'!E64="One-way",1,IF('Air Travel'!E64="Round-trip",2,0))*'Air Travel'!D64</f>
        <v>0</v>
      </c>
      <c r="E64" s="53" t="str">
        <f>IF(ISBLANK('Air Travel'!F64),"",'Air Travel'!F64)</f>
        <v/>
      </c>
      <c r="F64" s="54">
        <f>'Air Travel'!G64</f>
        <v>0</v>
      </c>
      <c r="G64" s="54">
        <f>'Air Travel'!H64</f>
        <v>0</v>
      </c>
      <c r="H64" s="55">
        <f>'Air Travel'!I64</f>
        <v>0</v>
      </c>
      <c r="I64" s="18" t="str">
        <f>IFERROR(INDEX(_airports!J:N,MATCH(_air_calcs!F64,_airports!J:J,0),4),"")</f>
        <v/>
      </c>
      <c r="J64" s="18" t="str">
        <f>IFERROR(INDEX(_airports!J:N,MATCH(_air_calcs!F64,_airports!J:J,0),5),"")</f>
        <v/>
      </c>
      <c r="K64" s="18" t="str">
        <f>IFERROR(INDEX(_airports!J:N,MATCH(_air_calcs!G64,_airports!J:J,0),4),"")</f>
        <v/>
      </c>
      <c r="L64" s="18" t="str">
        <f>IFERROR(INDEX(_airports!J:N,MATCH(_air_calcs!G64,_airports!J:J,0),5),"")</f>
        <v/>
      </c>
      <c r="M64" s="19" t="str">
        <f t="shared" si="5"/>
        <v/>
      </c>
      <c r="N64" s="20" t="str">
        <f>IFERROR(VLOOKUP(M64,_lookups!$F$2:$G$4,2,TRUE),"")</f>
        <v/>
      </c>
      <c r="O64" s="20" t="e">
        <f>VLOOKUP(_xlfn.CONCAT(N64,H64),_lookups!$H$9:$I$24,2,0)</f>
        <v>#N/A</v>
      </c>
      <c r="P64" s="17" t="str">
        <f>IFERROR(M64*D64*VLOOKUP(Start!$C$10,_lookups!$U$2:$V$3,2,0),"")</f>
        <v/>
      </c>
      <c r="Q64" s="21" t="str">
        <f t="shared" si="6"/>
        <v/>
      </c>
      <c r="R64" s="21" t="str">
        <f t="shared" si="7"/>
        <v/>
      </c>
      <c r="S64" s="22" t="str">
        <f t="shared" si="4"/>
        <v/>
      </c>
      <c r="T64" s="48">
        <f>'Air Travel'!K64</f>
        <v>0</v>
      </c>
      <c r="U64" s="32"/>
    </row>
    <row r="65" spans="2:21" ht="19" customHeight="1" x14ac:dyDescent="0.3">
      <c r="B65" s="44"/>
      <c r="C65" s="44"/>
      <c r="D65" s="39">
        <f>IF('Air Travel'!E65="One-way",1,IF('Air Travel'!E65="Round-trip",2,0))*'Air Travel'!D65</f>
        <v>0</v>
      </c>
      <c r="E65" s="53" t="str">
        <f>IF(ISBLANK('Air Travel'!F65),"",'Air Travel'!F65)</f>
        <v/>
      </c>
      <c r="F65" s="54">
        <f>'Air Travel'!G65</f>
        <v>0</v>
      </c>
      <c r="G65" s="54">
        <f>'Air Travel'!H65</f>
        <v>0</v>
      </c>
      <c r="H65" s="55">
        <f>'Air Travel'!I65</f>
        <v>0</v>
      </c>
      <c r="I65" s="18" t="str">
        <f>IFERROR(INDEX(_airports!J:N,MATCH(_air_calcs!F65,_airports!J:J,0),4),"")</f>
        <v/>
      </c>
      <c r="J65" s="18" t="str">
        <f>IFERROR(INDEX(_airports!J:N,MATCH(_air_calcs!F65,_airports!J:J,0),5),"")</f>
        <v/>
      </c>
      <c r="K65" s="18" t="str">
        <f>IFERROR(INDEX(_airports!J:N,MATCH(_air_calcs!G65,_airports!J:J,0),4),"")</f>
        <v/>
      </c>
      <c r="L65" s="18" t="str">
        <f>IFERROR(INDEX(_airports!J:N,MATCH(_air_calcs!G65,_airports!J:J,0),5),"")</f>
        <v/>
      </c>
      <c r="M65" s="19" t="str">
        <f t="shared" si="5"/>
        <v/>
      </c>
      <c r="N65" s="20" t="str">
        <f>IFERROR(VLOOKUP(M65,_lookups!$F$2:$G$4,2,TRUE),"")</f>
        <v/>
      </c>
      <c r="O65" s="20" t="e">
        <f>VLOOKUP(_xlfn.CONCAT(N65,H65),_lookups!$H$9:$I$24,2,0)</f>
        <v>#N/A</v>
      </c>
      <c r="P65" s="17" t="str">
        <f>IFERROR(M65*D65*VLOOKUP(Start!$C$10,_lookups!$U$2:$V$3,2,0),"")</f>
        <v/>
      </c>
      <c r="Q65" s="21" t="str">
        <f t="shared" si="6"/>
        <v/>
      </c>
      <c r="R65" s="21" t="str">
        <f t="shared" si="7"/>
        <v/>
      </c>
      <c r="S65" s="22" t="str">
        <f t="shared" si="4"/>
        <v/>
      </c>
      <c r="T65" s="48">
        <f>'Air Travel'!K65</f>
        <v>0</v>
      </c>
      <c r="U65" s="32"/>
    </row>
    <row r="66" spans="2:21" ht="19" customHeight="1" x14ac:dyDescent="0.3">
      <c r="B66" s="44"/>
      <c r="C66" s="44"/>
      <c r="D66" s="39">
        <f>IF('Air Travel'!E66="One-way",1,IF('Air Travel'!E66="Round-trip",2,0))*'Air Travel'!D66</f>
        <v>0</v>
      </c>
      <c r="E66" s="53" t="str">
        <f>IF(ISBLANK('Air Travel'!F66),"",'Air Travel'!F66)</f>
        <v/>
      </c>
      <c r="F66" s="54">
        <f>'Air Travel'!G66</f>
        <v>0</v>
      </c>
      <c r="G66" s="54">
        <f>'Air Travel'!H66</f>
        <v>0</v>
      </c>
      <c r="H66" s="55">
        <f>'Air Travel'!I66</f>
        <v>0</v>
      </c>
      <c r="I66" s="18" t="str">
        <f>IFERROR(INDEX(_airports!J:N,MATCH(_air_calcs!F66,_airports!J:J,0),4),"")</f>
        <v/>
      </c>
      <c r="J66" s="18" t="str">
        <f>IFERROR(INDEX(_airports!J:N,MATCH(_air_calcs!F66,_airports!J:J,0),5),"")</f>
        <v/>
      </c>
      <c r="K66" s="18" t="str">
        <f>IFERROR(INDEX(_airports!J:N,MATCH(_air_calcs!G66,_airports!J:J,0),4),"")</f>
        <v/>
      </c>
      <c r="L66" s="18" t="str">
        <f>IFERROR(INDEX(_airports!J:N,MATCH(_air_calcs!G66,_airports!J:J,0),5),"")</f>
        <v/>
      </c>
      <c r="M66" s="19" t="str">
        <f t="shared" si="5"/>
        <v/>
      </c>
      <c r="N66" s="20" t="str">
        <f>IFERROR(VLOOKUP(M66,_lookups!$F$2:$G$4,2,TRUE),"")</f>
        <v/>
      </c>
      <c r="O66" s="20" t="e">
        <f>VLOOKUP(_xlfn.CONCAT(N66,H66),_lookups!$H$9:$I$24,2,0)</f>
        <v>#N/A</v>
      </c>
      <c r="P66" s="17" t="str">
        <f>IFERROR(M66*D66*VLOOKUP(Start!$C$10,_lookups!$U$2:$V$3,2,0),"")</f>
        <v/>
      </c>
      <c r="Q66" s="21" t="str">
        <f t="shared" si="6"/>
        <v/>
      </c>
      <c r="R66" s="21" t="str">
        <f t="shared" si="7"/>
        <v/>
      </c>
      <c r="S66" s="22" t="str">
        <f t="shared" si="4"/>
        <v/>
      </c>
      <c r="T66" s="48">
        <f>'Air Travel'!K66</f>
        <v>0</v>
      </c>
      <c r="U66" s="32"/>
    </row>
    <row r="67" spans="2:21" ht="19" customHeight="1" x14ac:dyDescent="0.3">
      <c r="B67" s="44"/>
      <c r="C67" s="44"/>
      <c r="D67" s="39">
        <f>IF('Air Travel'!E67="One-way",1,IF('Air Travel'!E67="Round-trip",2,0))*'Air Travel'!D67</f>
        <v>0</v>
      </c>
      <c r="E67" s="53" t="str">
        <f>IF(ISBLANK('Air Travel'!F67),"",'Air Travel'!F67)</f>
        <v/>
      </c>
      <c r="F67" s="54">
        <f>'Air Travel'!G67</f>
        <v>0</v>
      </c>
      <c r="G67" s="54">
        <f>'Air Travel'!H67</f>
        <v>0</v>
      </c>
      <c r="H67" s="55">
        <f>'Air Travel'!I67</f>
        <v>0</v>
      </c>
      <c r="I67" s="18" t="str">
        <f>IFERROR(INDEX(_airports!J:N,MATCH(_air_calcs!F67,_airports!J:J,0),4),"")</f>
        <v/>
      </c>
      <c r="J67" s="18" t="str">
        <f>IFERROR(INDEX(_airports!J:N,MATCH(_air_calcs!F67,_airports!J:J,0),5),"")</f>
        <v/>
      </c>
      <c r="K67" s="18" t="str">
        <f>IFERROR(INDEX(_airports!J:N,MATCH(_air_calcs!G67,_airports!J:J,0),4),"")</f>
        <v/>
      </c>
      <c r="L67" s="18" t="str">
        <f>IFERROR(INDEX(_airports!J:N,MATCH(_air_calcs!G67,_airports!J:J,0),5),"")</f>
        <v/>
      </c>
      <c r="M67" s="19" t="str">
        <f t="shared" si="5"/>
        <v/>
      </c>
      <c r="N67" s="20" t="str">
        <f>IFERROR(VLOOKUP(M67,_lookups!$F$2:$G$4,2,TRUE),"")</f>
        <v/>
      </c>
      <c r="O67" s="20" t="e">
        <f>VLOOKUP(_xlfn.CONCAT(N67,H67),_lookups!$H$9:$I$24,2,0)</f>
        <v>#N/A</v>
      </c>
      <c r="P67" s="17" t="str">
        <f>IFERROR(M67*D67*VLOOKUP(Start!$C$10,_lookups!$U$2:$V$3,2,0),"")</f>
        <v/>
      </c>
      <c r="Q67" s="21" t="str">
        <f t="shared" si="6"/>
        <v/>
      </c>
      <c r="R67" s="21" t="str">
        <f t="shared" si="7"/>
        <v/>
      </c>
      <c r="S67" s="22" t="str">
        <f t="shared" si="4"/>
        <v/>
      </c>
      <c r="T67" s="48">
        <f>'Air Travel'!K67</f>
        <v>0</v>
      </c>
      <c r="U67" s="32"/>
    </row>
    <row r="68" spans="2:21" ht="19" customHeight="1" x14ac:dyDescent="0.3">
      <c r="B68" s="44"/>
      <c r="C68" s="44"/>
      <c r="D68" s="39">
        <f>IF('Air Travel'!E68="One-way",1,IF('Air Travel'!E68="Round-trip",2,0))*'Air Travel'!D68</f>
        <v>0</v>
      </c>
      <c r="E68" s="53" t="str">
        <f>IF(ISBLANK('Air Travel'!F68),"",'Air Travel'!F68)</f>
        <v/>
      </c>
      <c r="F68" s="54">
        <f>'Air Travel'!G68</f>
        <v>0</v>
      </c>
      <c r="G68" s="54">
        <f>'Air Travel'!H68</f>
        <v>0</v>
      </c>
      <c r="H68" s="55">
        <f>'Air Travel'!I68</f>
        <v>0</v>
      </c>
      <c r="I68" s="18" t="str">
        <f>IFERROR(INDEX(_airports!J:N,MATCH(_air_calcs!F68,_airports!J:J,0),4),"")</f>
        <v/>
      </c>
      <c r="J68" s="18" t="str">
        <f>IFERROR(INDEX(_airports!J:N,MATCH(_air_calcs!F68,_airports!J:J,0),5),"")</f>
        <v/>
      </c>
      <c r="K68" s="18" t="str">
        <f>IFERROR(INDEX(_airports!J:N,MATCH(_air_calcs!G68,_airports!J:J,0),4),"")</f>
        <v/>
      </c>
      <c r="L68" s="18" t="str">
        <f>IFERROR(INDEX(_airports!J:N,MATCH(_air_calcs!G68,_airports!J:J,0),5),"")</f>
        <v/>
      </c>
      <c r="M68" s="19" t="str">
        <f t="shared" si="5"/>
        <v/>
      </c>
      <c r="N68" s="20" t="str">
        <f>IFERROR(VLOOKUP(M68,_lookups!$F$2:$G$4,2,TRUE),"")</f>
        <v/>
      </c>
      <c r="O68" s="20" t="e">
        <f>VLOOKUP(_xlfn.CONCAT(N68,H68),_lookups!$H$9:$I$24,2,0)</f>
        <v>#N/A</v>
      </c>
      <c r="P68" s="17" t="str">
        <f>IFERROR(M68*D68*VLOOKUP(Start!$C$10,_lookups!$U$2:$V$3,2,0),"")</f>
        <v/>
      </c>
      <c r="Q68" s="21" t="str">
        <f t="shared" si="6"/>
        <v/>
      </c>
      <c r="R68" s="21" t="str">
        <f t="shared" si="7"/>
        <v/>
      </c>
      <c r="S68" s="22" t="str">
        <f t="shared" si="4"/>
        <v/>
      </c>
      <c r="T68" s="48">
        <f>'Air Travel'!K68</f>
        <v>0</v>
      </c>
      <c r="U68" s="32"/>
    </row>
    <row r="69" spans="2:21" ht="19" customHeight="1" x14ac:dyDescent="0.3">
      <c r="B69" s="44"/>
      <c r="C69" s="44"/>
      <c r="D69" s="39">
        <f>IF('Air Travel'!E69="One-way",1,IF('Air Travel'!E69="Round-trip",2,0))*'Air Travel'!D69</f>
        <v>0</v>
      </c>
      <c r="E69" s="53" t="str">
        <f>IF(ISBLANK('Air Travel'!F69),"",'Air Travel'!F69)</f>
        <v/>
      </c>
      <c r="F69" s="54">
        <f>'Air Travel'!G69</f>
        <v>0</v>
      </c>
      <c r="G69" s="54">
        <f>'Air Travel'!H69</f>
        <v>0</v>
      </c>
      <c r="H69" s="55">
        <f>'Air Travel'!I69</f>
        <v>0</v>
      </c>
      <c r="I69" s="18" t="str">
        <f>IFERROR(INDEX(_airports!J:N,MATCH(_air_calcs!F69,_airports!J:J,0),4),"")</f>
        <v/>
      </c>
      <c r="J69" s="18" t="str">
        <f>IFERROR(INDEX(_airports!J:N,MATCH(_air_calcs!F69,_airports!J:J,0),5),"")</f>
        <v/>
      </c>
      <c r="K69" s="18" t="str">
        <f>IFERROR(INDEX(_airports!J:N,MATCH(_air_calcs!G69,_airports!J:J,0),4),"")</f>
        <v/>
      </c>
      <c r="L69" s="18" t="str">
        <f>IFERROR(INDEX(_airports!J:N,MATCH(_air_calcs!G69,_airports!J:J,0),5),"")</f>
        <v/>
      </c>
      <c r="M69" s="19" t="str">
        <f t="shared" si="5"/>
        <v/>
      </c>
      <c r="N69" s="20" t="str">
        <f>IFERROR(VLOOKUP(M69,_lookups!$F$2:$G$4,2,TRUE),"")</f>
        <v/>
      </c>
      <c r="O69" s="20" t="e">
        <f>VLOOKUP(_xlfn.CONCAT(N69,H69),_lookups!$H$9:$I$24,2,0)</f>
        <v>#N/A</v>
      </c>
      <c r="P69" s="17" t="str">
        <f>IFERROR(M69*D69*VLOOKUP(Start!$C$10,_lookups!$U$2:$V$3,2,0),"")</f>
        <v/>
      </c>
      <c r="Q69" s="21" t="str">
        <f t="shared" si="6"/>
        <v/>
      </c>
      <c r="R69" s="21" t="str">
        <f t="shared" si="7"/>
        <v/>
      </c>
      <c r="S69" s="22" t="str">
        <f t="shared" si="4"/>
        <v/>
      </c>
      <c r="T69" s="48">
        <f>'Air Travel'!K69</f>
        <v>0</v>
      </c>
      <c r="U69" s="32"/>
    </row>
    <row r="70" spans="2:21" ht="19" customHeight="1" x14ac:dyDescent="0.3">
      <c r="B70" s="44"/>
      <c r="C70" s="44"/>
      <c r="D70" s="39">
        <f>IF('Air Travel'!E70="One-way",1,IF('Air Travel'!E70="Round-trip",2,0))*'Air Travel'!D70</f>
        <v>0</v>
      </c>
      <c r="E70" s="53" t="str">
        <f>IF(ISBLANK('Air Travel'!F70),"",'Air Travel'!F70)</f>
        <v/>
      </c>
      <c r="F70" s="54">
        <f>'Air Travel'!G70</f>
        <v>0</v>
      </c>
      <c r="G70" s="54">
        <f>'Air Travel'!H70</f>
        <v>0</v>
      </c>
      <c r="H70" s="55">
        <f>'Air Travel'!I70</f>
        <v>0</v>
      </c>
      <c r="I70" s="18" t="str">
        <f>IFERROR(INDEX(_airports!J:N,MATCH(_air_calcs!F70,_airports!J:J,0),4),"")</f>
        <v/>
      </c>
      <c r="J70" s="18" t="str">
        <f>IFERROR(INDEX(_airports!J:N,MATCH(_air_calcs!F70,_airports!J:J,0),5),"")</f>
        <v/>
      </c>
      <c r="K70" s="18" t="str">
        <f>IFERROR(INDEX(_airports!J:N,MATCH(_air_calcs!G70,_airports!J:J,0),4),"")</f>
        <v/>
      </c>
      <c r="L70" s="18" t="str">
        <f>IFERROR(INDEX(_airports!J:N,MATCH(_air_calcs!G70,_airports!J:J,0),5),"")</f>
        <v/>
      </c>
      <c r="M70" s="19" t="str">
        <f t="shared" si="5"/>
        <v/>
      </c>
      <c r="N70" s="20" t="str">
        <f>IFERROR(VLOOKUP(M70,_lookups!$F$2:$G$4,2,TRUE),"")</f>
        <v/>
      </c>
      <c r="O70" s="20" t="e">
        <f>VLOOKUP(_xlfn.CONCAT(N70,H70),_lookups!$H$9:$I$24,2,0)</f>
        <v>#N/A</v>
      </c>
      <c r="P70" s="17" t="str">
        <f>IFERROR(M70*D70*VLOOKUP(Start!$C$10,_lookups!$U$2:$V$3,2,0),"")</f>
        <v/>
      </c>
      <c r="Q70" s="21" t="str">
        <f t="shared" si="6"/>
        <v/>
      </c>
      <c r="R70" s="21" t="str">
        <f t="shared" si="7"/>
        <v/>
      </c>
      <c r="S70" s="22" t="str">
        <f t="shared" si="4"/>
        <v/>
      </c>
      <c r="T70" s="48">
        <f>'Air Travel'!K70</f>
        <v>0</v>
      </c>
      <c r="U70" s="32"/>
    </row>
    <row r="71" spans="2:21" ht="19" customHeight="1" x14ac:dyDescent="0.3">
      <c r="B71" s="44"/>
      <c r="C71" s="44"/>
      <c r="D71" s="39">
        <f>IF('Air Travel'!E71="One-way",1,IF('Air Travel'!E71="Round-trip",2,0))*'Air Travel'!D71</f>
        <v>0</v>
      </c>
      <c r="E71" s="53" t="str">
        <f>IF(ISBLANK('Air Travel'!F71),"",'Air Travel'!F71)</f>
        <v/>
      </c>
      <c r="F71" s="54">
        <f>'Air Travel'!G71</f>
        <v>0</v>
      </c>
      <c r="G71" s="54">
        <f>'Air Travel'!H71</f>
        <v>0</v>
      </c>
      <c r="H71" s="55">
        <f>'Air Travel'!I71</f>
        <v>0</v>
      </c>
      <c r="I71" s="18" t="str">
        <f>IFERROR(INDEX(_airports!J:N,MATCH(_air_calcs!F71,_airports!J:J,0),4),"")</f>
        <v/>
      </c>
      <c r="J71" s="18" t="str">
        <f>IFERROR(INDEX(_airports!J:N,MATCH(_air_calcs!F71,_airports!J:J,0),5),"")</f>
        <v/>
      </c>
      <c r="K71" s="18" t="str">
        <f>IFERROR(INDEX(_airports!J:N,MATCH(_air_calcs!G71,_airports!J:J,0),4),"")</f>
        <v/>
      </c>
      <c r="L71" s="18" t="str">
        <f>IFERROR(INDEX(_airports!J:N,MATCH(_air_calcs!G71,_airports!J:J,0),5),"")</f>
        <v/>
      </c>
      <c r="M71" s="19" t="str">
        <f t="shared" si="5"/>
        <v/>
      </c>
      <c r="N71" s="20" t="str">
        <f>IFERROR(VLOOKUP(M71,_lookups!$F$2:$G$4,2,TRUE),"")</f>
        <v/>
      </c>
      <c r="O71" s="20" t="e">
        <f>VLOOKUP(_xlfn.CONCAT(N71,H71),_lookups!$H$9:$I$24,2,0)</f>
        <v>#N/A</v>
      </c>
      <c r="P71" s="17" t="str">
        <f>IFERROR(M71*D71*VLOOKUP(Start!$C$10,_lookups!$U$2:$V$3,2,0),"")</f>
        <v/>
      </c>
      <c r="Q71" s="21" t="str">
        <f t="shared" si="6"/>
        <v/>
      </c>
      <c r="R71" s="21" t="str">
        <f t="shared" si="7"/>
        <v/>
      </c>
      <c r="S71" s="22" t="str">
        <f t="shared" si="4"/>
        <v/>
      </c>
      <c r="T71" s="48">
        <f>'Air Travel'!K71</f>
        <v>0</v>
      </c>
      <c r="U71" s="32"/>
    </row>
    <row r="72" spans="2:21" ht="19" customHeight="1" x14ac:dyDescent="0.3">
      <c r="B72" s="44"/>
      <c r="C72" s="44"/>
      <c r="D72" s="39">
        <f>IF('Air Travel'!E72="One-way",1,IF('Air Travel'!E72="Round-trip",2,0))*'Air Travel'!D72</f>
        <v>0</v>
      </c>
      <c r="E72" s="53" t="str">
        <f>IF(ISBLANK('Air Travel'!F72),"",'Air Travel'!F72)</f>
        <v/>
      </c>
      <c r="F72" s="54">
        <f>'Air Travel'!G72</f>
        <v>0</v>
      </c>
      <c r="G72" s="54">
        <f>'Air Travel'!H72</f>
        <v>0</v>
      </c>
      <c r="H72" s="55">
        <f>'Air Travel'!I72</f>
        <v>0</v>
      </c>
      <c r="I72" s="18" t="str">
        <f>IFERROR(INDEX(_airports!J:N,MATCH(_air_calcs!F72,_airports!J:J,0),4),"")</f>
        <v/>
      </c>
      <c r="J72" s="18" t="str">
        <f>IFERROR(INDEX(_airports!J:N,MATCH(_air_calcs!F72,_airports!J:J,0),5),"")</f>
        <v/>
      </c>
      <c r="K72" s="18" t="str">
        <f>IFERROR(INDEX(_airports!J:N,MATCH(_air_calcs!G72,_airports!J:J,0),4),"")</f>
        <v/>
      </c>
      <c r="L72" s="18" t="str">
        <f>IFERROR(INDEX(_airports!J:N,MATCH(_air_calcs!G72,_airports!J:J,0),5),"")</f>
        <v/>
      </c>
      <c r="M72" s="19" t="str">
        <f t="shared" si="5"/>
        <v/>
      </c>
      <c r="N72" s="20" t="str">
        <f>IFERROR(VLOOKUP(M72,_lookups!$F$2:$G$4,2,TRUE),"")</f>
        <v/>
      </c>
      <c r="O72" s="20" t="e">
        <f>VLOOKUP(_xlfn.CONCAT(N72,H72),_lookups!$H$9:$I$24,2,0)</f>
        <v>#N/A</v>
      </c>
      <c r="P72" s="17" t="str">
        <f>IFERROR(M72*D72*VLOOKUP(Start!$C$10,_lookups!$U$2:$V$3,2,0),"")</f>
        <v/>
      </c>
      <c r="Q72" s="21" t="str">
        <f t="shared" si="6"/>
        <v/>
      </c>
      <c r="R72" s="21" t="str">
        <f t="shared" si="7"/>
        <v/>
      </c>
      <c r="S72" s="22" t="str">
        <f t="shared" ref="S72:S135" si="8">IF(E72="","",DATE(R72,Q72,1))</f>
        <v/>
      </c>
      <c r="T72" s="48">
        <f>'Air Travel'!K72</f>
        <v>0</v>
      </c>
      <c r="U72" s="32"/>
    </row>
    <row r="73" spans="2:21" ht="19" customHeight="1" x14ac:dyDescent="0.3">
      <c r="B73" s="44"/>
      <c r="C73" s="44"/>
      <c r="D73" s="39">
        <f>IF('Air Travel'!E73="One-way",1,IF('Air Travel'!E73="Round-trip",2,0))*'Air Travel'!D73</f>
        <v>0</v>
      </c>
      <c r="E73" s="53" t="str">
        <f>IF(ISBLANK('Air Travel'!F73),"",'Air Travel'!F73)</f>
        <v/>
      </c>
      <c r="F73" s="54">
        <f>'Air Travel'!G73</f>
        <v>0</v>
      </c>
      <c r="G73" s="54">
        <f>'Air Travel'!H73</f>
        <v>0</v>
      </c>
      <c r="H73" s="55">
        <f>'Air Travel'!I73</f>
        <v>0</v>
      </c>
      <c r="I73" s="18" t="str">
        <f>IFERROR(INDEX(_airports!J:N,MATCH(_air_calcs!F73,_airports!J:J,0),4),"")</f>
        <v/>
      </c>
      <c r="J73" s="18" t="str">
        <f>IFERROR(INDEX(_airports!J:N,MATCH(_air_calcs!F73,_airports!J:J,0),5),"")</f>
        <v/>
      </c>
      <c r="K73" s="18" t="str">
        <f>IFERROR(INDEX(_airports!J:N,MATCH(_air_calcs!G73,_airports!J:J,0),4),"")</f>
        <v/>
      </c>
      <c r="L73" s="18" t="str">
        <f>IFERROR(INDEX(_airports!J:N,MATCH(_air_calcs!G73,_airports!J:J,0),5),"")</f>
        <v/>
      </c>
      <c r="M73" s="19" t="str">
        <f t="shared" si="5"/>
        <v/>
      </c>
      <c r="N73" s="20" t="str">
        <f>IFERROR(VLOOKUP(M73,_lookups!$F$2:$G$4,2,TRUE),"")</f>
        <v/>
      </c>
      <c r="O73" s="20" t="e">
        <f>VLOOKUP(_xlfn.CONCAT(N73,H73),_lookups!$H$9:$I$24,2,0)</f>
        <v>#N/A</v>
      </c>
      <c r="P73" s="17" t="str">
        <f>IFERROR(M73*D73*VLOOKUP(Start!$C$10,_lookups!$U$2:$V$3,2,0),"")</f>
        <v/>
      </c>
      <c r="Q73" s="21" t="str">
        <f t="shared" si="6"/>
        <v/>
      </c>
      <c r="R73" s="21" t="str">
        <f t="shared" si="7"/>
        <v/>
      </c>
      <c r="S73" s="22" t="str">
        <f t="shared" si="8"/>
        <v/>
      </c>
      <c r="T73" s="48">
        <f>'Air Travel'!K73</f>
        <v>0</v>
      </c>
      <c r="U73" s="32"/>
    </row>
    <row r="74" spans="2:21" ht="19" customHeight="1" x14ac:dyDescent="0.3">
      <c r="B74" s="44"/>
      <c r="C74" s="44"/>
      <c r="D74" s="39">
        <f>IF('Air Travel'!E74="One-way",1,IF('Air Travel'!E74="Round-trip",2,0))*'Air Travel'!D74</f>
        <v>0</v>
      </c>
      <c r="E74" s="53" t="str">
        <f>IF(ISBLANK('Air Travel'!F74),"",'Air Travel'!F74)</f>
        <v/>
      </c>
      <c r="F74" s="54">
        <f>'Air Travel'!G74</f>
        <v>0</v>
      </c>
      <c r="G74" s="54">
        <f>'Air Travel'!H74</f>
        <v>0</v>
      </c>
      <c r="H74" s="55">
        <f>'Air Travel'!I74</f>
        <v>0</v>
      </c>
      <c r="I74" s="18" t="str">
        <f>IFERROR(INDEX(_airports!J:N,MATCH(_air_calcs!F74,_airports!J:J,0),4),"")</f>
        <v/>
      </c>
      <c r="J74" s="18" t="str">
        <f>IFERROR(INDEX(_airports!J:N,MATCH(_air_calcs!F74,_airports!J:J,0),5),"")</f>
        <v/>
      </c>
      <c r="K74" s="18" t="str">
        <f>IFERROR(INDEX(_airports!J:N,MATCH(_air_calcs!G74,_airports!J:J,0),4),"")</f>
        <v/>
      </c>
      <c r="L74" s="18" t="str">
        <f>IFERROR(INDEX(_airports!J:N,MATCH(_air_calcs!G74,_airports!J:J,0),5),"")</f>
        <v/>
      </c>
      <c r="M74" s="19" t="str">
        <f t="shared" si="5"/>
        <v/>
      </c>
      <c r="N74" s="20" t="str">
        <f>IFERROR(VLOOKUP(M74,_lookups!$F$2:$G$4,2,TRUE),"")</f>
        <v/>
      </c>
      <c r="O74" s="20" t="e">
        <f>VLOOKUP(_xlfn.CONCAT(N74,H74),_lookups!$H$9:$I$24,2,0)</f>
        <v>#N/A</v>
      </c>
      <c r="P74" s="17" t="str">
        <f>IFERROR(M74*D74*VLOOKUP(Start!$C$10,_lookups!$U$2:$V$3,2,0),"")</f>
        <v/>
      </c>
      <c r="Q74" s="21" t="str">
        <f t="shared" si="6"/>
        <v/>
      </c>
      <c r="R74" s="21" t="str">
        <f t="shared" si="7"/>
        <v/>
      </c>
      <c r="S74" s="22" t="str">
        <f t="shared" si="8"/>
        <v/>
      </c>
      <c r="T74" s="48">
        <f>'Air Travel'!K74</f>
        <v>0</v>
      </c>
      <c r="U74" s="32"/>
    </row>
    <row r="75" spans="2:21" ht="19" customHeight="1" x14ac:dyDescent="0.3">
      <c r="B75" s="44"/>
      <c r="C75" s="44"/>
      <c r="D75" s="39">
        <f>IF('Air Travel'!E75="One-way",1,IF('Air Travel'!E75="Round-trip",2,0))*'Air Travel'!D75</f>
        <v>0</v>
      </c>
      <c r="E75" s="53" t="str">
        <f>IF(ISBLANK('Air Travel'!F75),"",'Air Travel'!F75)</f>
        <v/>
      </c>
      <c r="F75" s="54">
        <f>'Air Travel'!G75</f>
        <v>0</v>
      </c>
      <c r="G75" s="54">
        <f>'Air Travel'!H75</f>
        <v>0</v>
      </c>
      <c r="H75" s="55">
        <f>'Air Travel'!I75</f>
        <v>0</v>
      </c>
      <c r="I75" s="18" t="str">
        <f>IFERROR(INDEX(_airports!J:N,MATCH(_air_calcs!F75,_airports!J:J,0),4),"")</f>
        <v/>
      </c>
      <c r="J75" s="18" t="str">
        <f>IFERROR(INDEX(_airports!J:N,MATCH(_air_calcs!F75,_airports!J:J,0),5),"")</f>
        <v/>
      </c>
      <c r="K75" s="18" t="str">
        <f>IFERROR(INDEX(_airports!J:N,MATCH(_air_calcs!G75,_airports!J:J,0),4),"")</f>
        <v/>
      </c>
      <c r="L75" s="18" t="str">
        <f>IFERROR(INDEX(_airports!J:N,MATCH(_air_calcs!G75,_airports!J:J,0),5),"")</f>
        <v/>
      </c>
      <c r="M75" s="19" t="str">
        <f t="shared" si="5"/>
        <v/>
      </c>
      <c r="N75" s="20" t="str">
        <f>IFERROR(VLOOKUP(M75,_lookups!$F$2:$G$4,2,TRUE),"")</f>
        <v/>
      </c>
      <c r="O75" s="20" t="e">
        <f>VLOOKUP(_xlfn.CONCAT(N75,H75),_lookups!$H$9:$I$24,2,0)</f>
        <v>#N/A</v>
      </c>
      <c r="P75" s="17" t="str">
        <f>IFERROR(M75*D75*VLOOKUP(Start!$C$10,_lookups!$U$2:$V$3,2,0),"")</f>
        <v/>
      </c>
      <c r="Q75" s="21" t="str">
        <f t="shared" si="6"/>
        <v/>
      </c>
      <c r="R75" s="21" t="str">
        <f t="shared" si="7"/>
        <v/>
      </c>
      <c r="S75" s="22" t="str">
        <f t="shared" si="8"/>
        <v/>
      </c>
      <c r="T75" s="48">
        <f>'Air Travel'!K75</f>
        <v>0</v>
      </c>
      <c r="U75" s="32"/>
    </row>
    <row r="76" spans="2:21" ht="19" customHeight="1" x14ac:dyDescent="0.3">
      <c r="B76" s="44"/>
      <c r="C76" s="44"/>
      <c r="D76" s="39">
        <f>IF('Air Travel'!E76="One-way",1,IF('Air Travel'!E76="Round-trip",2,0))*'Air Travel'!D76</f>
        <v>0</v>
      </c>
      <c r="E76" s="53" t="str">
        <f>IF(ISBLANK('Air Travel'!F76),"",'Air Travel'!F76)</f>
        <v/>
      </c>
      <c r="F76" s="54">
        <f>'Air Travel'!G76</f>
        <v>0</v>
      </c>
      <c r="G76" s="54">
        <f>'Air Travel'!H76</f>
        <v>0</v>
      </c>
      <c r="H76" s="55">
        <f>'Air Travel'!I76</f>
        <v>0</v>
      </c>
      <c r="I76" s="18" t="str">
        <f>IFERROR(INDEX(_airports!J:N,MATCH(_air_calcs!F76,_airports!J:J,0),4),"")</f>
        <v/>
      </c>
      <c r="J76" s="18" t="str">
        <f>IFERROR(INDEX(_airports!J:N,MATCH(_air_calcs!F76,_airports!J:J,0),5),"")</f>
        <v/>
      </c>
      <c r="K76" s="18" t="str">
        <f>IFERROR(INDEX(_airports!J:N,MATCH(_air_calcs!G76,_airports!J:J,0),4),"")</f>
        <v/>
      </c>
      <c r="L76" s="18" t="str">
        <f>IFERROR(INDEX(_airports!J:N,MATCH(_air_calcs!G76,_airports!J:J,0),5),"")</f>
        <v/>
      </c>
      <c r="M76" s="19" t="str">
        <f t="shared" si="5"/>
        <v/>
      </c>
      <c r="N76" s="20" t="str">
        <f>IFERROR(VLOOKUP(M76,_lookups!$F$2:$G$4,2,TRUE),"")</f>
        <v/>
      </c>
      <c r="O76" s="20" t="e">
        <f>VLOOKUP(_xlfn.CONCAT(N76,H76),_lookups!$H$9:$I$24,2,0)</f>
        <v>#N/A</v>
      </c>
      <c r="P76" s="17" t="str">
        <f>IFERROR(M76*D76*VLOOKUP(Start!$C$10,_lookups!$U$2:$V$3,2,0),"")</f>
        <v/>
      </c>
      <c r="Q76" s="21" t="str">
        <f t="shared" si="6"/>
        <v/>
      </c>
      <c r="R76" s="21" t="str">
        <f t="shared" si="7"/>
        <v/>
      </c>
      <c r="S76" s="22" t="str">
        <f t="shared" si="8"/>
        <v/>
      </c>
      <c r="T76" s="48">
        <f>'Air Travel'!K76</f>
        <v>0</v>
      </c>
      <c r="U76" s="32"/>
    </row>
    <row r="77" spans="2:21" ht="19" customHeight="1" x14ac:dyDescent="0.3">
      <c r="B77" s="44"/>
      <c r="C77" s="44"/>
      <c r="D77" s="39">
        <f>IF('Air Travel'!E77="One-way",1,IF('Air Travel'!E77="Round-trip",2,0))*'Air Travel'!D77</f>
        <v>0</v>
      </c>
      <c r="E77" s="53" t="str">
        <f>IF(ISBLANK('Air Travel'!F77),"",'Air Travel'!F77)</f>
        <v/>
      </c>
      <c r="F77" s="54">
        <f>'Air Travel'!G77</f>
        <v>0</v>
      </c>
      <c r="G77" s="54">
        <f>'Air Travel'!H77</f>
        <v>0</v>
      </c>
      <c r="H77" s="55">
        <f>'Air Travel'!I77</f>
        <v>0</v>
      </c>
      <c r="I77" s="18" t="str">
        <f>IFERROR(INDEX(_airports!J:N,MATCH(_air_calcs!F77,_airports!J:J,0),4),"")</f>
        <v/>
      </c>
      <c r="J77" s="18" t="str">
        <f>IFERROR(INDEX(_airports!J:N,MATCH(_air_calcs!F77,_airports!J:J,0),5),"")</f>
        <v/>
      </c>
      <c r="K77" s="18" t="str">
        <f>IFERROR(INDEX(_airports!J:N,MATCH(_air_calcs!G77,_airports!J:J,0),4),"")</f>
        <v/>
      </c>
      <c r="L77" s="18" t="str">
        <f>IFERROR(INDEX(_airports!J:N,MATCH(_air_calcs!G77,_airports!J:J,0),5),"")</f>
        <v/>
      </c>
      <c r="M77" s="19" t="str">
        <f t="shared" si="5"/>
        <v/>
      </c>
      <c r="N77" s="20" t="str">
        <f>IFERROR(VLOOKUP(M77,_lookups!$F$2:$G$4,2,TRUE),"")</f>
        <v/>
      </c>
      <c r="O77" s="20" t="e">
        <f>VLOOKUP(_xlfn.CONCAT(N77,H77),_lookups!$H$9:$I$24,2,0)</f>
        <v>#N/A</v>
      </c>
      <c r="P77" s="17" t="str">
        <f>IFERROR(M77*D77*VLOOKUP(Start!$C$10,_lookups!$U$2:$V$3,2,0),"")</f>
        <v/>
      </c>
      <c r="Q77" s="21" t="str">
        <f t="shared" si="6"/>
        <v/>
      </c>
      <c r="R77" s="21" t="str">
        <f t="shared" si="7"/>
        <v/>
      </c>
      <c r="S77" s="22" t="str">
        <f t="shared" si="8"/>
        <v/>
      </c>
      <c r="T77" s="48">
        <f>'Air Travel'!K77</f>
        <v>0</v>
      </c>
      <c r="U77" s="32"/>
    </row>
    <row r="78" spans="2:21" ht="19" customHeight="1" x14ac:dyDescent="0.3">
      <c r="B78" s="44"/>
      <c r="C78" s="44"/>
      <c r="D78" s="39">
        <f>IF('Air Travel'!E78="One-way",1,IF('Air Travel'!E78="Round-trip",2,0))*'Air Travel'!D78</f>
        <v>0</v>
      </c>
      <c r="E78" s="53" t="str">
        <f>IF(ISBLANK('Air Travel'!F78),"",'Air Travel'!F78)</f>
        <v/>
      </c>
      <c r="F78" s="54">
        <f>'Air Travel'!G78</f>
        <v>0</v>
      </c>
      <c r="G78" s="54">
        <f>'Air Travel'!H78</f>
        <v>0</v>
      </c>
      <c r="H78" s="55">
        <f>'Air Travel'!I78</f>
        <v>0</v>
      </c>
      <c r="I78" s="18" t="str">
        <f>IFERROR(INDEX(_airports!J:N,MATCH(_air_calcs!F78,_airports!J:J,0),4),"")</f>
        <v/>
      </c>
      <c r="J78" s="18" t="str">
        <f>IFERROR(INDEX(_airports!J:N,MATCH(_air_calcs!F78,_airports!J:J,0),5),"")</f>
        <v/>
      </c>
      <c r="K78" s="18" t="str">
        <f>IFERROR(INDEX(_airports!J:N,MATCH(_air_calcs!G78,_airports!J:J,0),4),"")</f>
        <v/>
      </c>
      <c r="L78" s="18" t="str">
        <f>IFERROR(INDEX(_airports!J:N,MATCH(_air_calcs!G78,_airports!J:J,0),5),"")</f>
        <v/>
      </c>
      <c r="M78" s="19" t="str">
        <f t="shared" si="5"/>
        <v/>
      </c>
      <c r="N78" s="20" t="str">
        <f>IFERROR(VLOOKUP(M78,_lookups!$F$2:$G$4,2,TRUE),"")</f>
        <v/>
      </c>
      <c r="O78" s="20" t="e">
        <f>VLOOKUP(_xlfn.CONCAT(N78,H78),_lookups!$H$9:$I$24,2,0)</f>
        <v>#N/A</v>
      </c>
      <c r="P78" s="17" t="str">
        <f>IFERROR(M78*D78*VLOOKUP(Start!$C$10,_lookups!$U$2:$V$3,2,0),"")</f>
        <v/>
      </c>
      <c r="Q78" s="21" t="str">
        <f t="shared" si="6"/>
        <v/>
      </c>
      <c r="R78" s="21" t="str">
        <f t="shared" si="7"/>
        <v/>
      </c>
      <c r="S78" s="22" t="str">
        <f t="shared" si="8"/>
        <v/>
      </c>
      <c r="T78" s="48">
        <f>'Air Travel'!K78</f>
        <v>0</v>
      </c>
      <c r="U78" s="32"/>
    </row>
    <row r="79" spans="2:21" ht="19" customHeight="1" x14ac:dyDescent="0.3">
      <c r="B79" s="44"/>
      <c r="C79" s="44"/>
      <c r="D79" s="39">
        <f>IF('Air Travel'!E79="One-way",1,IF('Air Travel'!E79="Round-trip",2,0))*'Air Travel'!D79</f>
        <v>0</v>
      </c>
      <c r="E79" s="53" t="str">
        <f>IF(ISBLANK('Air Travel'!F79),"",'Air Travel'!F79)</f>
        <v/>
      </c>
      <c r="F79" s="54">
        <f>'Air Travel'!G79</f>
        <v>0</v>
      </c>
      <c r="G79" s="54">
        <f>'Air Travel'!H79</f>
        <v>0</v>
      </c>
      <c r="H79" s="55">
        <f>'Air Travel'!I79</f>
        <v>0</v>
      </c>
      <c r="I79" s="18" t="str">
        <f>IFERROR(INDEX(_airports!J:N,MATCH(_air_calcs!F79,_airports!J:J,0),4),"")</f>
        <v/>
      </c>
      <c r="J79" s="18" t="str">
        <f>IFERROR(INDEX(_airports!J:N,MATCH(_air_calcs!F79,_airports!J:J,0),5),"")</f>
        <v/>
      </c>
      <c r="K79" s="18" t="str">
        <f>IFERROR(INDEX(_airports!J:N,MATCH(_air_calcs!G79,_airports!J:J,0),4),"")</f>
        <v/>
      </c>
      <c r="L79" s="18" t="str">
        <f>IFERROR(INDEX(_airports!J:N,MATCH(_air_calcs!G79,_airports!J:J,0),5),"")</f>
        <v/>
      </c>
      <c r="M79" s="19" t="str">
        <f t="shared" si="5"/>
        <v/>
      </c>
      <c r="N79" s="20" t="str">
        <f>IFERROR(VLOOKUP(M79,_lookups!$F$2:$G$4,2,TRUE),"")</f>
        <v/>
      </c>
      <c r="O79" s="20" t="e">
        <f>VLOOKUP(_xlfn.CONCAT(N79,H79),_lookups!$H$9:$I$24,2,0)</f>
        <v>#N/A</v>
      </c>
      <c r="P79" s="17" t="str">
        <f>IFERROR(M79*D79*VLOOKUP(Start!$C$10,_lookups!$U$2:$V$3,2,0),"")</f>
        <v/>
      </c>
      <c r="Q79" s="21" t="str">
        <f t="shared" si="6"/>
        <v/>
      </c>
      <c r="R79" s="21" t="str">
        <f t="shared" si="7"/>
        <v/>
      </c>
      <c r="S79" s="22" t="str">
        <f t="shared" si="8"/>
        <v/>
      </c>
      <c r="T79" s="48">
        <f>'Air Travel'!K79</f>
        <v>0</v>
      </c>
      <c r="U79" s="32"/>
    </row>
    <row r="80" spans="2:21" ht="19" customHeight="1" x14ac:dyDescent="0.3">
      <c r="B80" s="44"/>
      <c r="C80" s="44"/>
      <c r="D80" s="39">
        <f>IF('Air Travel'!E80="One-way",1,IF('Air Travel'!E80="Round-trip",2,0))*'Air Travel'!D80</f>
        <v>0</v>
      </c>
      <c r="E80" s="53" t="str">
        <f>IF(ISBLANK('Air Travel'!F80),"",'Air Travel'!F80)</f>
        <v/>
      </c>
      <c r="F80" s="54">
        <f>'Air Travel'!G80</f>
        <v>0</v>
      </c>
      <c r="G80" s="54">
        <f>'Air Travel'!H80</f>
        <v>0</v>
      </c>
      <c r="H80" s="55">
        <f>'Air Travel'!I80</f>
        <v>0</v>
      </c>
      <c r="I80" s="18" t="str">
        <f>IFERROR(INDEX(_airports!J:N,MATCH(_air_calcs!F80,_airports!J:J,0),4),"")</f>
        <v/>
      </c>
      <c r="J80" s="18" t="str">
        <f>IFERROR(INDEX(_airports!J:N,MATCH(_air_calcs!F80,_airports!J:J,0),5),"")</f>
        <v/>
      </c>
      <c r="K80" s="18" t="str">
        <f>IFERROR(INDEX(_airports!J:N,MATCH(_air_calcs!G80,_airports!J:J,0),4),"")</f>
        <v/>
      </c>
      <c r="L80" s="18" t="str">
        <f>IFERROR(INDEX(_airports!J:N,MATCH(_air_calcs!G80,_airports!J:J,0),5),"")</f>
        <v/>
      </c>
      <c r="M80" s="19" t="str">
        <f t="shared" si="5"/>
        <v/>
      </c>
      <c r="N80" s="20" t="str">
        <f>IFERROR(VLOOKUP(M80,_lookups!$F$2:$G$4,2,TRUE),"")</f>
        <v/>
      </c>
      <c r="O80" s="20" t="e">
        <f>VLOOKUP(_xlfn.CONCAT(N80,H80),_lookups!$H$9:$I$24,2,0)</f>
        <v>#N/A</v>
      </c>
      <c r="P80" s="17" t="str">
        <f>IFERROR(M80*D80*VLOOKUP(Start!$C$10,_lookups!$U$2:$V$3,2,0),"")</f>
        <v/>
      </c>
      <c r="Q80" s="21" t="str">
        <f t="shared" si="6"/>
        <v/>
      </c>
      <c r="R80" s="21" t="str">
        <f t="shared" si="7"/>
        <v/>
      </c>
      <c r="S80" s="22" t="str">
        <f t="shared" si="8"/>
        <v/>
      </c>
      <c r="T80" s="48">
        <f>'Air Travel'!K80</f>
        <v>0</v>
      </c>
      <c r="U80" s="32"/>
    </row>
    <row r="81" spans="2:21" ht="19" customHeight="1" x14ac:dyDescent="0.3">
      <c r="B81" s="44"/>
      <c r="C81" s="44"/>
      <c r="D81" s="39">
        <f>IF('Air Travel'!E81="One-way",1,IF('Air Travel'!E81="Round-trip",2,0))*'Air Travel'!D81</f>
        <v>0</v>
      </c>
      <c r="E81" s="53" t="str">
        <f>IF(ISBLANK('Air Travel'!F81),"",'Air Travel'!F81)</f>
        <v/>
      </c>
      <c r="F81" s="54">
        <f>'Air Travel'!G81</f>
        <v>0</v>
      </c>
      <c r="G81" s="54">
        <f>'Air Travel'!H81</f>
        <v>0</v>
      </c>
      <c r="H81" s="55">
        <f>'Air Travel'!I81</f>
        <v>0</v>
      </c>
      <c r="I81" s="18" t="str">
        <f>IFERROR(INDEX(_airports!J:N,MATCH(_air_calcs!F81,_airports!J:J,0),4),"")</f>
        <v/>
      </c>
      <c r="J81" s="18" t="str">
        <f>IFERROR(INDEX(_airports!J:N,MATCH(_air_calcs!F81,_airports!J:J,0),5),"")</f>
        <v/>
      </c>
      <c r="K81" s="18" t="str">
        <f>IFERROR(INDEX(_airports!J:N,MATCH(_air_calcs!G81,_airports!J:J,0),4),"")</f>
        <v/>
      </c>
      <c r="L81" s="18" t="str">
        <f>IFERROR(INDEX(_airports!J:N,MATCH(_air_calcs!G81,_airports!J:J,0),5),"")</f>
        <v/>
      </c>
      <c r="M81" s="19" t="str">
        <f t="shared" si="5"/>
        <v/>
      </c>
      <c r="N81" s="20" t="str">
        <f>IFERROR(VLOOKUP(M81,_lookups!$F$2:$G$4,2,TRUE),"")</f>
        <v/>
      </c>
      <c r="O81" s="20" t="e">
        <f>VLOOKUP(_xlfn.CONCAT(N81,H81),_lookups!$H$9:$I$24,2,0)</f>
        <v>#N/A</v>
      </c>
      <c r="P81" s="17" t="str">
        <f>IFERROR(M81*D81*VLOOKUP(Start!$C$10,_lookups!$U$2:$V$3,2,0),"")</f>
        <v/>
      </c>
      <c r="Q81" s="21" t="str">
        <f t="shared" si="6"/>
        <v/>
      </c>
      <c r="R81" s="21" t="str">
        <f t="shared" si="7"/>
        <v/>
      </c>
      <c r="S81" s="22" t="str">
        <f t="shared" si="8"/>
        <v/>
      </c>
      <c r="T81" s="48">
        <f>'Air Travel'!K81</f>
        <v>0</v>
      </c>
      <c r="U81" s="32"/>
    </row>
    <row r="82" spans="2:21" ht="19" customHeight="1" x14ac:dyDescent="0.3">
      <c r="B82" s="44"/>
      <c r="C82" s="44"/>
      <c r="D82" s="39">
        <f>IF('Air Travel'!E82="One-way",1,IF('Air Travel'!E82="Round-trip",2,0))*'Air Travel'!D82</f>
        <v>0</v>
      </c>
      <c r="E82" s="53" t="str">
        <f>IF(ISBLANK('Air Travel'!F82),"",'Air Travel'!F82)</f>
        <v/>
      </c>
      <c r="F82" s="54">
        <f>'Air Travel'!G82</f>
        <v>0</v>
      </c>
      <c r="G82" s="54">
        <f>'Air Travel'!H82</f>
        <v>0</v>
      </c>
      <c r="H82" s="55">
        <f>'Air Travel'!I82</f>
        <v>0</v>
      </c>
      <c r="I82" s="18" t="str">
        <f>IFERROR(INDEX(_airports!J:N,MATCH(_air_calcs!F82,_airports!J:J,0),4),"")</f>
        <v/>
      </c>
      <c r="J82" s="18" t="str">
        <f>IFERROR(INDEX(_airports!J:N,MATCH(_air_calcs!F82,_airports!J:J,0),5),"")</f>
        <v/>
      </c>
      <c r="K82" s="18" t="str">
        <f>IFERROR(INDEX(_airports!J:N,MATCH(_air_calcs!G82,_airports!J:J,0),4),"")</f>
        <v/>
      </c>
      <c r="L82" s="18" t="str">
        <f>IFERROR(INDEX(_airports!J:N,MATCH(_air_calcs!G82,_airports!J:J,0),5),"")</f>
        <v/>
      </c>
      <c r="M82" s="19" t="str">
        <f t="shared" si="5"/>
        <v/>
      </c>
      <c r="N82" s="20" t="str">
        <f>IFERROR(VLOOKUP(M82,_lookups!$F$2:$G$4,2,TRUE),"")</f>
        <v/>
      </c>
      <c r="O82" s="20" t="e">
        <f>VLOOKUP(_xlfn.CONCAT(N82,H82),_lookups!$H$9:$I$24,2,0)</f>
        <v>#N/A</v>
      </c>
      <c r="P82" s="17" t="str">
        <f>IFERROR(M82*D82*VLOOKUP(Start!$C$10,_lookups!$U$2:$V$3,2,0),"")</f>
        <v/>
      </c>
      <c r="Q82" s="21" t="str">
        <f t="shared" si="6"/>
        <v/>
      </c>
      <c r="R82" s="21" t="str">
        <f t="shared" si="7"/>
        <v/>
      </c>
      <c r="S82" s="22" t="str">
        <f t="shared" si="8"/>
        <v/>
      </c>
      <c r="T82" s="48">
        <f>'Air Travel'!K82</f>
        <v>0</v>
      </c>
      <c r="U82" s="32"/>
    </row>
    <row r="83" spans="2:21" ht="19" customHeight="1" x14ac:dyDescent="0.3">
      <c r="B83" s="44"/>
      <c r="C83" s="44"/>
      <c r="D83" s="39">
        <f>IF('Air Travel'!E83="One-way",1,IF('Air Travel'!E83="Round-trip",2,0))*'Air Travel'!D83</f>
        <v>0</v>
      </c>
      <c r="E83" s="53" t="str">
        <f>IF(ISBLANK('Air Travel'!F83),"",'Air Travel'!F83)</f>
        <v/>
      </c>
      <c r="F83" s="54">
        <f>'Air Travel'!G83</f>
        <v>0</v>
      </c>
      <c r="G83" s="54">
        <f>'Air Travel'!H83</f>
        <v>0</v>
      </c>
      <c r="H83" s="55">
        <f>'Air Travel'!I83</f>
        <v>0</v>
      </c>
      <c r="I83" s="18" t="str">
        <f>IFERROR(INDEX(_airports!J:N,MATCH(_air_calcs!F83,_airports!J:J,0),4),"")</f>
        <v/>
      </c>
      <c r="J83" s="18" t="str">
        <f>IFERROR(INDEX(_airports!J:N,MATCH(_air_calcs!F83,_airports!J:J,0),5),"")</f>
        <v/>
      </c>
      <c r="K83" s="18" t="str">
        <f>IFERROR(INDEX(_airports!J:N,MATCH(_air_calcs!G83,_airports!J:J,0),4),"")</f>
        <v/>
      </c>
      <c r="L83" s="18" t="str">
        <f>IFERROR(INDEX(_airports!J:N,MATCH(_air_calcs!G83,_airports!J:J,0),5),"")</f>
        <v/>
      </c>
      <c r="M83" s="19" t="str">
        <f t="shared" si="5"/>
        <v/>
      </c>
      <c r="N83" s="20" t="str">
        <f>IFERROR(VLOOKUP(M83,_lookups!$F$2:$G$4,2,TRUE),"")</f>
        <v/>
      </c>
      <c r="O83" s="20" t="e">
        <f>VLOOKUP(_xlfn.CONCAT(N83,H83),_lookups!$H$9:$I$24,2,0)</f>
        <v>#N/A</v>
      </c>
      <c r="P83" s="17" t="str">
        <f>IFERROR(M83*D83*VLOOKUP(Start!$C$10,_lookups!$U$2:$V$3,2,0),"")</f>
        <v/>
      </c>
      <c r="Q83" s="21" t="str">
        <f t="shared" si="6"/>
        <v/>
      </c>
      <c r="R83" s="21" t="str">
        <f t="shared" si="7"/>
        <v/>
      </c>
      <c r="S83" s="22" t="str">
        <f t="shared" si="8"/>
        <v/>
      </c>
      <c r="T83" s="48">
        <f>'Air Travel'!K83</f>
        <v>0</v>
      </c>
      <c r="U83" s="32"/>
    </row>
    <row r="84" spans="2:21" ht="19" customHeight="1" x14ac:dyDescent="0.3">
      <c r="B84" s="44"/>
      <c r="C84" s="44"/>
      <c r="D84" s="39">
        <f>IF('Air Travel'!E84="One-way",1,IF('Air Travel'!E84="Round-trip",2,0))*'Air Travel'!D84</f>
        <v>0</v>
      </c>
      <c r="E84" s="53" t="str">
        <f>IF(ISBLANK('Air Travel'!F84),"",'Air Travel'!F84)</f>
        <v/>
      </c>
      <c r="F84" s="54">
        <f>'Air Travel'!G84</f>
        <v>0</v>
      </c>
      <c r="G84" s="54">
        <f>'Air Travel'!H84</f>
        <v>0</v>
      </c>
      <c r="H84" s="55">
        <f>'Air Travel'!I84</f>
        <v>0</v>
      </c>
      <c r="I84" s="18" t="str">
        <f>IFERROR(INDEX(_airports!J:N,MATCH(_air_calcs!F84,_airports!J:J,0),4),"")</f>
        <v/>
      </c>
      <c r="J84" s="18" t="str">
        <f>IFERROR(INDEX(_airports!J:N,MATCH(_air_calcs!F84,_airports!J:J,0),5),"")</f>
        <v/>
      </c>
      <c r="K84" s="18" t="str">
        <f>IFERROR(INDEX(_airports!J:N,MATCH(_air_calcs!G84,_airports!J:J,0),4),"")</f>
        <v/>
      </c>
      <c r="L84" s="18" t="str">
        <f>IFERROR(INDEX(_airports!J:N,MATCH(_air_calcs!G84,_airports!J:J,0),5),"")</f>
        <v/>
      </c>
      <c r="M84" s="19" t="str">
        <f t="shared" si="5"/>
        <v/>
      </c>
      <c r="N84" s="20" t="str">
        <f>IFERROR(VLOOKUP(M84,_lookups!$F$2:$G$4,2,TRUE),"")</f>
        <v/>
      </c>
      <c r="O84" s="20" t="e">
        <f>VLOOKUP(_xlfn.CONCAT(N84,H84),_lookups!$H$9:$I$24,2,0)</f>
        <v>#N/A</v>
      </c>
      <c r="P84" s="17" t="str">
        <f>IFERROR(M84*D84*VLOOKUP(Start!$C$10,_lookups!$U$2:$V$3,2,0),"")</f>
        <v/>
      </c>
      <c r="Q84" s="21" t="str">
        <f t="shared" si="6"/>
        <v/>
      </c>
      <c r="R84" s="21" t="str">
        <f t="shared" si="7"/>
        <v/>
      </c>
      <c r="S84" s="22" t="str">
        <f t="shared" si="8"/>
        <v/>
      </c>
      <c r="T84" s="48">
        <f>'Air Travel'!K84</f>
        <v>0</v>
      </c>
      <c r="U84" s="32"/>
    </row>
    <row r="85" spans="2:21" ht="19" customHeight="1" x14ac:dyDescent="0.3">
      <c r="B85" s="44"/>
      <c r="C85" s="44"/>
      <c r="D85" s="39">
        <f>IF('Air Travel'!E85="One-way",1,IF('Air Travel'!E85="Round-trip",2,0))*'Air Travel'!D85</f>
        <v>0</v>
      </c>
      <c r="E85" s="53" t="str">
        <f>IF(ISBLANK('Air Travel'!F85),"",'Air Travel'!F85)</f>
        <v/>
      </c>
      <c r="F85" s="54">
        <f>'Air Travel'!G85</f>
        <v>0</v>
      </c>
      <c r="G85" s="54">
        <f>'Air Travel'!H85</f>
        <v>0</v>
      </c>
      <c r="H85" s="55">
        <f>'Air Travel'!I85</f>
        <v>0</v>
      </c>
      <c r="I85" s="18" t="str">
        <f>IFERROR(INDEX(_airports!J:N,MATCH(_air_calcs!F85,_airports!J:J,0),4),"")</f>
        <v/>
      </c>
      <c r="J85" s="18" t="str">
        <f>IFERROR(INDEX(_airports!J:N,MATCH(_air_calcs!F85,_airports!J:J,0),5),"")</f>
        <v/>
      </c>
      <c r="K85" s="18" t="str">
        <f>IFERROR(INDEX(_airports!J:N,MATCH(_air_calcs!G85,_airports!J:J,0),4),"")</f>
        <v/>
      </c>
      <c r="L85" s="18" t="str">
        <f>IFERROR(INDEX(_airports!J:N,MATCH(_air_calcs!G85,_airports!J:J,0),5),"")</f>
        <v/>
      </c>
      <c r="M85" s="19" t="str">
        <f t="shared" si="5"/>
        <v/>
      </c>
      <c r="N85" s="20" t="str">
        <f>IFERROR(VLOOKUP(M85,_lookups!$F$2:$G$4,2,TRUE),"")</f>
        <v/>
      </c>
      <c r="O85" s="20" t="e">
        <f>VLOOKUP(_xlfn.CONCAT(N85,H85),_lookups!$H$9:$I$24,2,0)</f>
        <v>#N/A</v>
      </c>
      <c r="P85" s="17" t="str">
        <f>IFERROR(M85*D85*VLOOKUP(Start!$C$10,_lookups!$U$2:$V$3,2,0),"")</f>
        <v/>
      </c>
      <c r="Q85" s="21" t="str">
        <f t="shared" si="6"/>
        <v/>
      </c>
      <c r="R85" s="21" t="str">
        <f t="shared" si="7"/>
        <v/>
      </c>
      <c r="S85" s="22" t="str">
        <f t="shared" si="8"/>
        <v/>
      </c>
      <c r="T85" s="48">
        <f>'Air Travel'!K85</f>
        <v>0</v>
      </c>
      <c r="U85" s="32"/>
    </row>
    <row r="86" spans="2:21" ht="19" customHeight="1" x14ac:dyDescent="0.3">
      <c r="B86" s="44"/>
      <c r="C86" s="44"/>
      <c r="D86" s="39">
        <f>IF('Air Travel'!E86="One-way",1,IF('Air Travel'!E86="Round-trip",2,0))*'Air Travel'!D86</f>
        <v>0</v>
      </c>
      <c r="E86" s="53" t="str">
        <f>IF(ISBLANK('Air Travel'!F86),"",'Air Travel'!F86)</f>
        <v/>
      </c>
      <c r="F86" s="54">
        <f>'Air Travel'!G86</f>
        <v>0</v>
      </c>
      <c r="G86" s="54">
        <f>'Air Travel'!H86</f>
        <v>0</v>
      </c>
      <c r="H86" s="55">
        <f>'Air Travel'!I86</f>
        <v>0</v>
      </c>
      <c r="I86" s="18" t="str">
        <f>IFERROR(INDEX(_airports!J:N,MATCH(_air_calcs!F86,_airports!J:J,0),4),"")</f>
        <v/>
      </c>
      <c r="J86" s="18" t="str">
        <f>IFERROR(INDEX(_airports!J:N,MATCH(_air_calcs!F86,_airports!J:J,0),5),"")</f>
        <v/>
      </c>
      <c r="K86" s="18" t="str">
        <f>IFERROR(INDEX(_airports!J:N,MATCH(_air_calcs!G86,_airports!J:J,0),4),"")</f>
        <v/>
      </c>
      <c r="L86" s="18" t="str">
        <f>IFERROR(INDEX(_airports!J:N,MATCH(_air_calcs!G86,_airports!J:J,0),5),"")</f>
        <v/>
      </c>
      <c r="M86" s="19" t="str">
        <f t="shared" si="5"/>
        <v/>
      </c>
      <c r="N86" s="20" t="str">
        <f>IFERROR(VLOOKUP(M86,_lookups!$F$2:$G$4,2,TRUE),"")</f>
        <v/>
      </c>
      <c r="O86" s="20" t="e">
        <f>VLOOKUP(_xlfn.CONCAT(N86,H86),_lookups!$H$9:$I$24,2,0)</f>
        <v>#N/A</v>
      </c>
      <c r="P86" s="17" t="str">
        <f>IFERROR(M86*D86*VLOOKUP(Start!$C$10,_lookups!$U$2:$V$3,2,0),"")</f>
        <v/>
      </c>
      <c r="Q86" s="21" t="str">
        <f t="shared" si="6"/>
        <v/>
      </c>
      <c r="R86" s="21" t="str">
        <f t="shared" si="7"/>
        <v/>
      </c>
      <c r="S86" s="22" t="str">
        <f t="shared" si="8"/>
        <v/>
      </c>
      <c r="T86" s="48">
        <f>'Air Travel'!K86</f>
        <v>0</v>
      </c>
      <c r="U86" s="32"/>
    </row>
    <row r="87" spans="2:21" ht="19" customHeight="1" x14ac:dyDescent="0.3">
      <c r="B87" s="44"/>
      <c r="C87" s="44"/>
      <c r="D87" s="39">
        <f>IF('Air Travel'!E87="One-way",1,IF('Air Travel'!E87="Round-trip",2,0))*'Air Travel'!D87</f>
        <v>0</v>
      </c>
      <c r="E87" s="53" t="str">
        <f>IF(ISBLANK('Air Travel'!F87),"",'Air Travel'!F87)</f>
        <v/>
      </c>
      <c r="F87" s="54">
        <f>'Air Travel'!G87</f>
        <v>0</v>
      </c>
      <c r="G87" s="54">
        <f>'Air Travel'!H87</f>
        <v>0</v>
      </c>
      <c r="H87" s="55">
        <f>'Air Travel'!I87</f>
        <v>0</v>
      </c>
      <c r="I87" s="18" t="str">
        <f>IFERROR(INDEX(_airports!J:N,MATCH(_air_calcs!F87,_airports!J:J,0),4),"")</f>
        <v/>
      </c>
      <c r="J87" s="18" t="str">
        <f>IFERROR(INDEX(_airports!J:N,MATCH(_air_calcs!F87,_airports!J:J,0),5),"")</f>
        <v/>
      </c>
      <c r="K87" s="18" t="str">
        <f>IFERROR(INDEX(_airports!J:N,MATCH(_air_calcs!G87,_airports!J:J,0),4),"")</f>
        <v/>
      </c>
      <c r="L87" s="18" t="str">
        <f>IFERROR(INDEX(_airports!J:N,MATCH(_air_calcs!G87,_airports!J:J,0),5),"")</f>
        <v/>
      </c>
      <c r="M87" s="19" t="str">
        <f t="shared" si="5"/>
        <v/>
      </c>
      <c r="N87" s="20" t="str">
        <f>IFERROR(VLOOKUP(M87,_lookups!$F$2:$G$4,2,TRUE),"")</f>
        <v/>
      </c>
      <c r="O87" s="20" t="e">
        <f>VLOOKUP(_xlfn.CONCAT(N87,H87),_lookups!$H$9:$I$24,2,0)</f>
        <v>#N/A</v>
      </c>
      <c r="P87" s="17" t="str">
        <f>IFERROR(M87*D87*VLOOKUP(Start!$C$10,_lookups!$U$2:$V$3,2,0),"")</f>
        <v/>
      </c>
      <c r="Q87" s="21" t="str">
        <f t="shared" si="6"/>
        <v/>
      </c>
      <c r="R87" s="21" t="str">
        <f t="shared" si="7"/>
        <v/>
      </c>
      <c r="S87" s="22" t="str">
        <f t="shared" si="8"/>
        <v/>
      </c>
      <c r="T87" s="48">
        <f>'Air Travel'!K87</f>
        <v>0</v>
      </c>
      <c r="U87" s="32"/>
    </row>
    <row r="88" spans="2:21" ht="19" customHeight="1" x14ac:dyDescent="0.3">
      <c r="B88" s="44"/>
      <c r="C88" s="44"/>
      <c r="D88" s="39">
        <f>IF('Air Travel'!E88="One-way",1,IF('Air Travel'!E88="Round-trip",2,0))*'Air Travel'!D88</f>
        <v>0</v>
      </c>
      <c r="E88" s="53" t="str">
        <f>IF(ISBLANK('Air Travel'!F88),"",'Air Travel'!F88)</f>
        <v/>
      </c>
      <c r="F88" s="54">
        <f>'Air Travel'!G88</f>
        <v>0</v>
      </c>
      <c r="G88" s="54">
        <f>'Air Travel'!H88</f>
        <v>0</v>
      </c>
      <c r="H88" s="55">
        <f>'Air Travel'!I88</f>
        <v>0</v>
      </c>
      <c r="I88" s="18" t="str">
        <f>IFERROR(INDEX(_airports!J:N,MATCH(_air_calcs!F88,_airports!J:J,0),4),"")</f>
        <v/>
      </c>
      <c r="J88" s="18" t="str">
        <f>IFERROR(INDEX(_airports!J:N,MATCH(_air_calcs!F88,_airports!J:J,0),5),"")</f>
        <v/>
      </c>
      <c r="K88" s="18" t="str">
        <f>IFERROR(INDEX(_airports!J:N,MATCH(_air_calcs!G88,_airports!J:J,0),4),"")</f>
        <v/>
      </c>
      <c r="L88" s="18" t="str">
        <f>IFERROR(INDEX(_airports!J:N,MATCH(_air_calcs!G88,_airports!J:J,0),5),"")</f>
        <v/>
      </c>
      <c r="M88" s="19" t="str">
        <f t="shared" si="5"/>
        <v/>
      </c>
      <c r="N88" s="20" t="str">
        <f>IFERROR(VLOOKUP(M88,_lookups!$F$2:$G$4,2,TRUE),"")</f>
        <v/>
      </c>
      <c r="O88" s="20" t="e">
        <f>VLOOKUP(_xlfn.CONCAT(N88,H88),_lookups!$H$9:$I$24,2,0)</f>
        <v>#N/A</v>
      </c>
      <c r="P88" s="17" t="str">
        <f>IFERROR(M88*D88*VLOOKUP(Start!$C$10,_lookups!$U$2:$V$3,2,0),"")</f>
        <v/>
      </c>
      <c r="Q88" s="21" t="str">
        <f t="shared" si="6"/>
        <v/>
      </c>
      <c r="R88" s="21" t="str">
        <f t="shared" si="7"/>
        <v/>
      </c>
      <c r="S88" s="22" t="str">
        <f t="shared" si="8"/>
        <v/>
      </c>
      <c r="T88" s="48">
        <f>'Air Travel'!K88</f>
        <v>0</v>
      </c>
      <c r="U88" s="32"/>
    </row>
    <row r="89" spans="2:21" ht="19" customHeight="1" x14ac:dyDescent="0.3">
      <c r="B89" s="44"/>
      <c r="C89" s="44"/>
      <c r="D89" s="39">
        <f>IF('Air Travel'!E89="One-way",1,IF('Air Travel'!E89="Round-trip",2,0))*'Air Travel'!D89</f>
        <v>0</v>
      </c>
      <c r="E89" s="53" t="str">
        <f>IF(ISBLANK('Air Travel'!F89),"",'Air Travel'!F89)</f>
        <v/>
      </c>
      <c r="F89" s="54">
        <f>'Air Travel'!G89</f>
        <v>0</v>
      </c>
      <c r="G89" s="54">
        <f>'Air Travel'!H89</f>
        <v>0</v>
      </c>
      <c r="H89" s="55">
        <f>'Air Travel'!I89</f>
        <v>0</v>
      </c>
      <c r="I89" s="18" t="str">
        <f>IFERROR(INDEX(_airports!J:N,MATCH(_air_calcs!F89,_airports!J:J,0),4),"")</f>
        <v/>
      </c>
      <c r="J89" s="18" t="str">
        <f>IFERROR(INDEX(_airports!J:N,MATCH(_air_calcs!F89,_airports!J:J,0),5),"")</f>
        <v/>
      </c>
      <c r="K89" s="18" t="str">
        <f>IFERROR(INDEX(_airports!J:N,MATCH(_air_calcs!G89,_airports!J:J,0),4),"")</f>
        <v/>
      </c>
      <c r="L89" s="18" t="str">
        <f>IFERROR(INDEX(_airports!J:N,MATCH(_air_calcs!G89,_airports!J:J,0),5),"")</f>
        <v/>
      </c>
      <c r="M89" s="19" t="str">
        <f t="shared" si="5"/>
        <v/>
      </c>
      <c r="N89" s="20" t="str">
        <f>IFERROR(VLOOKUP(M89,_lookups!$F$2:$G$4,2,TRUE),"")</f>
        <v/>
      </c>
      <c r="O89" s="20" t="e">
        <f>VLOOKUP(_xlfn.CONCAT(N89,H89),_lookups!$H$9:$I$24,2,0)</f>
        <v>#N/A</v>
      </c>
      <c r="P89" s="17" t="str">
        <f>IFERROR(M89*D89*VLOOKUP(Start!$C$10,_lookups!$U$2:$V$3,2,0),"")</f>
        <v/>
      </c>
      <c r="Q89" s="21" t="str">
        <f t="shared" si="6"/>
        <v/>
      </c>
      <c r="R89" s="21" t="str">
        <f t="shared" si="7"/>
        <v/>
      </c>
      <c r="S89" s="22" t="str">
        <f t="shared" si="8"/>
        <v/>
      </c>
      <c r="T89" s="48">
        <f>'Air Travel'!K89</f>
        <v>0</v>
      </c>
      <c r="U89" s="32"/>
    </row>
    <row r="90" spans="2:21" ht="19" customHeight="1" x14ac:dyDescent="0.3">
      <c r="B90" s="44"/>
      <c r="C90" s="44"/>
      <c r="D90" s="39">
        <f>IF('Air Travel'!E90="One-way",1,IF('Air Travel'!E90="Round-trip",2,0))*'Air Travel'!D90</f>
        <v>0</v>
      </c>
      <c r="E90" s="53" t="str">
        <f>IF(ISBLANK('Air Travel'!F90),"",'Air Travel'!F90)</f>
        <v/>
      </c>
      <c r="F90" s="54">
        <f>'Air Travel'!G90</f>
        <v>0</v>
      </c>
      <c r="G90" s="54">
        <f>'Air Travel'!H90</f>
        <v>0</v>
      </c>
      <c r="H90" s="55">
        <f>'Air Travel'!I90</f>
        <v>0</v>
      </c>
      <c r="I90" s="18" t="str">
        <f>IFERROR(INDEX(_airports!J:N,MATCH(_air_calcs!F90,_airports!J:J,0),4),"")</f>
        <v/>
      </c>
      <c r="J90" s="18" t="str">
        <f>IFERROR(INDEX(_airports!J:N,MATCH(_air_calcs!F90,_airports!J:J,0),5),"")</f>
        <v/>
      </c>
      <c r="K90" s="18" t="str">
        <f>IFERROR(INDEX(_airports!J:N,MATCH(_air_calcs!G90,_airports!J:J,0),4),"")</f>
        <v/>
      </c>
      <c r="L90" s="18" t="str">
        <f>IFERROR(INDEX(_airports!J:N,MATCH(_air_calcs!G90,_airports!J:J,0),5),"")</f>
        <v/>
      </c>
      <c r="M90" s="19" t="str">
        <f t="shared" si="5"/>
        <v/>
      </c>
      <c r="N90" s="20" t="str">
        <f>IFERROR(VLOOKUP(M90,_lookups!$F$2:$G$4,2,TRUE),"")</f>
        <v/>
      </c>
      <c r="O90" s="20" t="e">
        <f>VLOOKUP(_xlfn.CONCAT(N90,H90),_lookups!$H$9:$I$24,2,0)</f>
        <v>#N/A</v>
      </c>
      <c r="P90" s="17" t="str">
        <f>IFERROR(M90*D90*VLOOKUP(Start!$C$10,_lookups!$U$2:$V$3,2,0),"")</f>
        <v/>
      </c>
      <c r="Q90" s="21" t="str">
        <f t="shared" si="6"/>
        <v/>
      </c>
      <c r="R90" s="21" t="str">
        <f t="shared" si="7"/>
        <v/>
      </c>
      <c r="S90" s="22" t="str">
        <f t="shared" si="8"/>
        <v/>
      </c>
      <c r="T90" s="48">
        <f>'Air Travel'!K90</f>
        <v>0</v>
      </c>
      <c r="U90" s="32"/>
    </row>
    <row r="91" spans="2:21" ht="19" customHeight="1" x14ac:dyDescent="0.3">
      <c r="B91" s="44"/>
      <c r="C91" s="44"/>
      <c r="D91" s="39">
        <f>IF('Air Travel'!E91="One-way",1,IF('Air Travel'!E91="Round-trip",2,0))*'Air Travel'!D91</f>
        <v>0</v>
      </c>
      <c r="E91" s="53" t="str">
        <f>IF(ISBLANK('Air Travel'!F91),"",'Air Travel'!F91)</f>
        <v/>
      </c>
      <c r="F91" s="54">
        <f>'Air Travel'!G91</f>
        <v>0</v>
      </c>
      <c r="G91" s="54">
        <f>'Air Travel'!H91</f>
        <v>0</v>
      </c>
      <c r="H91" s="55">
        <f>'Air Travel'!I91</f>
        <v>0</v>
      </c>
      <c r="I91" s="18" t="str">
        <f>IFERROR(INDEX(_airports!J:N,MATCH(_air_calcs!F91,_airports!J:J,0),4),"")</f>
        <v/>
      </c>
      <c r="J91" s="18" t="str">
        <f>IFERROR(INDEX(_airports!J:N,MATCH(_air_calcs!F91,_airports!J:J,0),5),"")</f>
        <v/>
      </c>
      <c r="K91" s="18" t="str">
        <f>IFERROR(INDEX(_airports!J:N,MATCH(_air_calcs!G91,_airports!J:J,0),4),"")</f>
        <v/>
      </c>
      <c r="L91" s="18" t="str">
        <f>IFERROR(INDEX(_airports!J:N,MATCH(_air_calcs!G91,_airports!J:J,0),5),"")</f>
        <v/>
      </c>
      <c r="M91" s="19" t="str">
        <f t="shared" si="5"/>
        <v/>
      </c>
      <c r="N91" s="20" t="str">
        <f>IFERROR(VLOOKUP(M91,_lookups!$F$2:$G$4,2,TRUE),"")</f>
        <v/>
      </c>
      <c r="O91" s="20" t="e">
        <f>VLOOKUP(_xlfn.CONCAT(N91,H91),_lookups!$H$9:$I$24,2,0)</f>
        <v>#N/A</v>
      </c>
      <c r="P91" s="17" t="str">
        <f>IFERROR(M91*D91*VLOOKUP(Start!$C$10,_lookups!$U$2:$V$3,2,0),"")</f>
        <v/>
      </c>
      <c r="Q91" s="21" t="str">
        <f t="shared" si="6"/>
        <v/>
      </c>
      <c r="R91" s="21" t="str">
        <f t="shared" si="7"/>
        <v/>
      </c>
      <c r="S91" s="22" t="str">
        <f t="shared" si="8"/>
        <v/>
      </c>
      <c r="T91" s="48">
        <f>'Air Travel'!K91</f>
        <v>0</v>
      </c>
      <c r="U91" s="32"/>
    </row>
    <row r="92" spans="2:21" ht="19" customHeight="1" x14ac:dyDescent="0.3">
      <c r="B92" s="44"/>
      <c r="C92" s="44"/>
      <c r="D92" s="39">
        <f>IF('Air Travel'!E92="One-way",1,IF('Air Travel'!E92="Round-trip",2,0))*'Air Travel'!D92</f>
        <v>0</v>
      </c>
      <c r="E92" s="53" t="str">
        <f>IF(ISBLANK('Air Travel'!F92),"",'Air Travel'!F92)</f>
        <v/>
      </c>
      <c r="F92" s="54">
        <f>'Air Travel'!G92</f>
        <v>0</v>
      </c>
      <c r="G92" s="54">
        <f>'Air Travel'!H92</f>
        <v>0</v>
      </c>
      <c r="H92" s="55">
        <f>'Air Travel'!I92</f>
        <v>0</v>
      </c>
      <c r="I92" s="18" t="str">
        <f>IFERROR(INDEX(_airports!J:N,MATCH(_air_calcs!F92,_airports!J:J,0),4),"")</f>
        <v/>
      </c>
      <c r="J92" s="18" t="str">
        <f>IFERROR(INDEX(_airports!J:N,MATCH(_air_calcs!F92,_airports!J:J,0),5),"")</f>
        <v/>
      </c>
      <c r="K92" s="18" t="str">
        <f>IFERROR(INDEX(_airports!J:N,MATCH(_air_calcs!G92,_airports!J:J,0),4),"")</f>
        <v/>
      </c>
      <c r="L92" s="18" t="str">
        <f>IFERROR(INDEX(_airports!J:N,MATCH(_air_calcs!G92,_airports!J:J,0),5),"")</f>
        <v/>
      </c>
      <c r="M92" s="19" t="str">
        <f t="shared" ref="M92:M155" si="9">IFERROR(ACOS((SIN(J92*PI()/180)*SIN(L92*PI()/180)+
COS(J92*PI()/180)*COS(L92*PI()/180)*
COS(K92*PI()/180-I92*PI()/180)))*3958.8,"")</f>
        <v/>
      </c>
      <c r="N92" s="20" t="str">
        <f>IFERROR(VLOOKUP(M92,_lookups!$F$2:$G$4,2,TRUE),"")</f>
        <v/>
      </c>
      <c r="O92" s="20" t="e">
        <f>VLOOKUP(_xlfn.CONCAT(N92,H92),_lookups!$H$9:$I$24,2,0)</f>
        <v>#N/A</v>
      </c>
      <c r="P92" s="17" t="str">
        <f>IFERROR(M92*D92*VLOOKUP(Start!$C$10,_lookups!$U$2:$V$3,2,0),"")</f>
        <v/>
      </c>
      <c r="Q92" s="21" t="str">
        <f t="shared" ref="Q92:Q155" si="10">IF(E92="","",MONTH(E92))</f>
        <v/>
      </c>
      <c r="R92" s="21" t="str">
        <f t="shared" ref="R92:R155" si="11">IF(E92="","",YEAR(E92))</f>
        <v/>
      </c>
      <c r="S92" s="22" t="str">
        <f t="shared" si="8"/>
        <v/>
      </c>
      <c r="T92" s="48">
        <f>'Air Travel'!K92</f>
        <v>0</v>
      </c>
      <c r="U92" s="32"/>
    </row>
    <row r="93" spans="2:21" ht="19" customHeight="1" x14ac:dyDescent="0.3">
      <c r="B93" s="44"/>
      <c r="C93" s="44"/>
      <c r="D93" s="39">
        <f>IF('Air Travel'!E93="One-way",1,IF('Air Travel'!E93="Round-trip",2,0))*'Air Travel'!D93</f>
        <v>0</v>
      </c>
      <c r="E93" s="53" t="str">
        <f>IF(ISBLANK('Air Travel'!F93),"",'Air Travel'!F93)</f>
        <v/>
      </c>
      <c r="F93" s="54">
        <f>'Air Travel'!G93</f>
        <v>0</v>
      </c>
      <c r="G93" s="54">
        <f>'Air Travel'!H93</f>
        <v>0</v>
      </c>
      <c r="H93" s="55">
        <f>'Air Travel'!I93</f>
        <v>0</v>
      </c>
      <c r="I93" s="18" t="str">
        <f>IFERROR(INDEX(_airports!J:N,MATCH(_air_calcs!F93,_airports!J:J,0),4),"")</f>
        <v/>
      </c>
      <c r="J93" s="18" t="str">
        <f>IFERROR(INDEX(_airports!J:N,MATCH(_air_calcs!F93,_airports!J:J,0),5),"")</f>
        <v/>
      </c>
      <c r="K93" s="18" t="str">
        <f>IFERROR(INDEX(_airports!J:N,MATCH(_air_calcs!G93,_airports!J:J,0),4),"")</f>
        <v/>
      </c>
      <c r="L93" s="18" t="str">
        <f>IFERROR(INDEX(_airports!J:N,MATCH(_air_calcs!G93,_airports!J:J,0),5),"")</f>
        <v/>
      </c>
      <c r="M93" s="19" t="str">
        <f t="shared" si="9"/>
        <v/>
      </c>
      <c r="N93" s="20" t="str">
        <f>IFERROR(VLOOKUP(M93,_lookups!$F$2:$G$4,2,TRUE),"")</f>
        <v/>
      </c>
      <c r="O93" s="20" t="e">
        <f>VLOOKUP(_xlfn.CONCAT(N93,H93),_lookups!$H$9:$I$24,2,0)</f>
        <v>#N/A</v>
      </c>
      <c r="P93" s="17" t="str">
        <f>IFERROR(M93*D93*VLOOKUP(Start!$C$10,_lookups!$U$2:$V$3,2,0),"")</f>
        <v/>
      </c>
      <c r="Q93" s="21" t="str">
        <f t="shared" si="10"/>
        <v/>
      </c>
      <c r="R93" s="21" t="str">
        <f t="shared" si="11"/>
        <v/>
      </c>
      <c r="S93" s="22" t="str">
        <f t="shared" si="8"/>
        <v/>
      </c>
      <c r="T93" s="48">
        <f>'Air Travel'!K93</f>
        <v>0</v>
      </c>
      <c r="U93" s="32"/>
    </row>
    <row r="94" spans="2:21" ht="19" customHeight="1" x14ac:dyDescent="0.3">
      <c r="B94" s="44"/>
      <c r="C94" s="44"/>
      <c r="D94" s="39">
        <f>IF('Air Travel'!E94="One-way",1,IF('Air Travel'!E94="Round-trip",2,0))*'Air Travel'!D94</f>
        <v>0</v>
      </c>
      <c r="E94" s="53" t="str">
        <f>IF(ISBLANK('Air Travel'!F94),"",'Air Travel'!F94)</f>
        <v/>
      </c>
      <c r="F94" s="54">
        <f>'Air Travel'!G94</f>
        <v>0</v>
      </c>
      <c r="G94" s="54">
        <f>'Air Travel'!H94</f>
        <v>0</v>
      </c>
      <c r="H94" s="55">
        <f>'Air Travel'!I94</f>
        <v>0</v>
      </c>
      <c r="I94" s="18" t="str">
        <f>IFERROR(INDEX(_airports!J:N,MATCH(_air_calcs!F94,_airports!J:J,0),4),"")</f>
        <v/>
      </c>
      <c r="J94" s="18" t="str">
        <f>IFERROR(INDEX(_airports!J:N,MATCH(_air_calcs!F94,_airports!J:J,0),5),"")</f>
        <v/>
      </c>
      <c r="K94" s="18" t="str">
        <f>IFERROR(INDEX(_airports!J:N,MATCH(_air_calcs!G94,_airports!J:J,0),4),"")</f>
        <v/>
      </c>
      <c r="L94" s="18" t="str">
        <f>IFERROR(INDEX(_airports!J:N,MATCH(_air_calcs!G94,_airports!J:J,0),5),"")</f>
        <v/>
      </c>
      <c r="M94" s="19" t="str">
        <f t="shared" si="9"/>
        <v/>
      </c>
      <c r="N94" s="20" t="str">
        <f>IFERROR(VLOOKUP(M94,_lookups!$F$2:$G$4,2,TRUE),"")</f>
        <v/>
      </c>
      <c r="O94" s="20" t="e">
        <f>VLOOKUP(_xlfn.CONCAT(N94,H94),_lookups!$H$9:$I$24,2,0)</f>
        <v>#N/A</v>
      </c>
      <c r="P94" s="17" t="str">
        <f>IFERROR(M94*D94*VLOOKUP(Start!$C$10,_lookups!$U$2:$V$3,2,0),"")</f>
        <v/>
      </c>
      <c r="Q94" s="21" t="str">
        <f t="shared" si="10"/>
        <v/>
      </c>
      <c r="R94" s="21" t="str">
        <f t="shared" si="11"/>
        <v/>
      </c>
      <c r="S94" s="22" t="str">
        <f t="shared" si="8"/>
        <v/>
      </c>
      <c r="T94" s="48">
        <f>'Air Travel'!K94</f>
        <v>0</v>
      </c>
      <c r="U94" s="32"/>
    </row>
    <row r="95" spans="2:21" ht="19" customHeight="1" x14ac:dyDescent="0.3">
      <c r="B95" s="44"/>
      <c r="C95" s="44"/>
      <c r="D95" s="39">
        <f>IF('Air Travel'!E95="One-way",1,IF('Air Travel'!E95="Round-trip",2,0))*'Air Travel'!D95</f>
        <v>0</v>
      </c>
      <c r="E95" s="53" t="str">
        <f>IF(ISBLANK('Air Travel'!F95),"",'Air Travel'!F95)</f>
        <v/>
      </c>
      <c r="F95" s="54">
        <f>'Air Travel'!G95</f>
        <v>0</v>
      </c>
      <c r="G95" s="54">
        <f>'Air Travel'!H95</f>
        <v>0</v>
      </c>
      <c r="H95" s="55">
        <f>'Air Travel'!I95</f>
        <v>0</v>
      </c>
      <c r="I95" s="18" t="str">
        <f>IFERROR(INDEX(_airports!J:N,MATCH(_air_calcs!F95,_airports!J:J,0),4),"")</f>
        <v/>
      </c>
      <c r="J95" s="18" t="str">
        <f>IFERROR(INDEX(_airports!J:N,MATCH(_air_calcs!F95,_airports!J:J,0),5),"")</f>
        <v/>
      </c>
      <c r="K95" s="18" t="str">
        <f>IFERROR(INDEX(_airports!J:N,MATCH(_air_calcs!G95,_airports!J:J,0),4),"")</f>
        <v/>
      </c>
      <c r="L95" s="18" t="str">
        <f>IFERROR(INDEX(_airports!J:N,MATCH(_air_calcs!G95,_airports!J:J,0),5),"")</f>
        <v/>
      </c>
      <c r="M95" s="19" t="str">
        <f t="shared" si="9"/>
        <v/>
      </c>
      <c r="N95" s="20" t="str">
        <f>IFERROR(VLOOKUP(M95,_lookups!$F$2:$G$4,2,TRUE),"")</f>
        <v/>
      </c>
      <c r="O95" s="20" t="e">
        <f>VLOOKUP(_xlfn.CONCAT(N95,H95),_lookups!$H$9:$I$24,2,0)</f>
        <v>#N/A</v>
      </c>
      <c r="P95" s="17" t="str">
        <f>IFERROR(M95*D95*VLOOKUP(Start!$C$10,_lookups!$U$2:$V$3,2,0),"")</f>
        <v/>
      </c>
      <c r="Q95" s="21" t="str">
        <f t="shared" si="10"/>
        <v/>
      </c>
      <c r="R95" s="21" t="str">
        <f t="shared" si="11"/>
        <v/>
      </c>
      <c r="S95" s="22" t="str">
        <f t="shared" si="8"/>
        <v/>
      </c>
      <c r="T95" s="48">
        <f>'Air Travel'!K95</f>
        <v>0</v>
      </c>
      <c r="U95" s="32"/>
    </row>
    <row r="96" spans="2:21" ht="19" customHeight="1" x14ac:dyDescent="0.3">
      <c r="B96" s="44"/>
      <c r="C96" s="44"/>
      <c r="D96" s="39">
        <f>IF('Air Travel'!E96="One-way",1,IF('Air Travel'!E96="Round-trip",2,0))*'Air Travel'!D96</f>
        <v>0</v>
      </c>
      <c r="E96" s="53" t="str">
        <f>IF(ISBLANK('Air Travel'!F96),"",'Air Travel'!F96)</f>
        <v/>
      </c>
      <c r="F96" s="54">
        <f>'Air Travel'!G96</f>
        <v>0</v>
      </c>
      <c r="G96" s="54">
        <f>'Air Travel'!H96</f>
        <v>0</v>
      </c>
      <c r="H96" s="55">
        <f>'Air Travel'!I96</f>
        <v>0</v>
      </c>
      <c r="I96" s="18" t="str">
        <f>IFERROR(INDEX(_airports!J:N,MATCH(_air_calcs!F96,_airports!J:J,0),4),"")</f>
        <v/>
      </c>
      <c r="J96" s="18" t="str">
        <f>IFERROR(INDEX(_airports!J:N,MATCH(_air_calcs!F96,_airports!J:J,0),5),"")</f>
        <v/>
      </c>
      <c r="K96" s="18" t="str">
        <f>IFERROR(INDEX(_airports!J:N,MATCH(_air_calcs!G96,_airports!J:J,0),4),"")</f>
        <v/>
      </c>
      <c r="L96" s="18" t="str">
        <f>IFERROR(INDEX(_airports!J:N,MATCH(_air_calcs!G96,_airports!J:J,0),5),"")</f>
        <v/>
      </c>
      <c r="M96" s="19" t="str">
        <f t="shared" si="9"/>
        <v/>
      </c>
      <c r="N96" s="20" t="str">
        <f>IFERROR(VLOOKUP(M96,_lookups!$F$2:$G$4,2,TRUE),"")</f>
        <v/>
      </c>
      <c r="O96" s="20" t="e">
        <f>VLOOKUP(_xlfn.CONCAT(N96,H96),_lookups!$H$9:$I$24,2,0)</f>
        <v>#N/A</v>
      </c>
      <c r="P96" s="17" t="str">
        <f>IFERROR(M96*D96*VLOOKUP(Start!$C$10,_lookups!$U$2:$V$3,2,0),"")</f>
        <v/>
      </c>
      <c r="Q96" s="21" t="str">
        <f t="shared" si="10"/>
        <v/>
      </c>
      <c r="R96" s="21" t="str">
        <f t="shared" si="11"/>
        <v/>
      </c>
      <c r="S96" s="22" t="str">
        <f t="shared" si="8"/>
        <v/>
      </c>
      <c r="T96" s="48">
        <f>'Air Travel'!K96</f>
        <v>0</v>
      </c>
      <c r="U96" s="32"/>
    </row>
    <row r="97" spans="2:21" ht="19" customHeight="1" x14ac:dyDescent="0.3">
      <c r="B97" s="44"/>
      <c r="C97" s="44"/>
      <c r="D97" s="39">
        <f>IF('Air Travel'!E97="One-way",1,IF('Air Travel'!E97="Round-trip",2,0))*'Air Travel'!D97</f>
        <v>0</v>
      </c>
      <c r="E97" s="53" t="str">
        <f>IF(ISBLANK('Air Travel'!F97),"",'Air Travel'!F97)</f>
        <v/>
      </c>
      <c r="F97" s="54">
        <f>'Air Travel'!G97</f>
        <v>0</v>
      </c>
      <c r="G97" s="54">
        <f>'Air Travel'!H97</f>
        <v>0</v>
      </c>
      <c r="H97" s="55">
        <f>'Air Travel'!I97</f>
        <v>0</v>
      </c>
      <c r="I97" s="18" t="str">
        <f>IFERROR(INDEX(_airports!J:N,MATCH(_air_calcs!F97,_airports!J:J,0),4),"")</f>
        <v/>
      </c>
      <c r="J97" s="18" t="str">
        <f>IFERROR(INDEX(_airports!J:N,MATCH(_air_calcs!F97,_airports!J:J,0),5),"")</f>
        <v/>
      </c>
      <c r="K97" s="18" t="str">
        <f>IFERROR(INDEX(_airports!J:N,MATCH(_air_calcs!G97,_airports!J:J,0),4),"")</f>
        <v/>
      </c>
      <c r="L97" s="18" t="str">
        <f>IFERROR(INDEX(_airports!J:N,MATCH(_air_calcs!G97,_airports!J:J,0),5),"")</f>
        <v/>
      </c>
      <c r="M97" s="19" t="str">
        <f t="shared" si="9"/>
        <v/>
      </c>
      <c r="N97" s="20" t="str">
        <f>IFERROR(VLOOKUP(M97,_lookups!$F$2:$G$4,2,TRUE),"")</f>
        <v/>
      </c>
      <c r="O97" s="20" t="e">
        <f>VLOOKUP(_xlfn.CONCAT(N97,H97),_lookups!$H$9:$I$24,2,0)</f>
        <v>#N/A</v>
      </c>
      <c r="P97" s="17" t="str">
        <f>IFERROR(M97*D97*VLOOKUP(Start!$C$10,_lookups!$U$2:$V$3,2,0),"")</f>
        <v/>
      </c>
      <c r="Q97" s="21" t="str">
        <f t="shared" si="10"/>
        <v/>
      </c>
      <c r="R97" s="21" t="str">
        <f t="shared" si="11"/>
        <v/>
      </c>
      <c r="S97" s="22" t="str">
        <f t="shared" si="8"/>
        <v/>
      </c>
      <c r="T97" s="48">
        <f>'Air Travel'!K97</f>
        <v>0</v>
      </c>
      <c r="U97" s="32"/>
    </row>
    <row r="98" spans="2:21" ht="19" customHeight="1" x14ac:dyDescent="0.3">
      <c r="B98" s="44"/>
      <c r="C98" s="44"/>
      <c r="D98" s="39">
        <f>IF('Air Travel'!E98="One-way",1,IF('Air Travel'!E98="Round-trip",2,0))*'Air Travel'!D98</f>
        <v>0</v>
      </c>
      <c r="E98" s="53" t="str">
        <f>IF(ISBLANK('Air Travel'!F98),"",'Air Travel'!F98)</f>
        <v/>
      </c>
      <c r="F98" s="54">
        <f>'Air Travel'!G98</f>
        <v>0</v>
      </c>
      <c r="G98" s="54">
        <f>'Air Travel'!H98</f>
        <v>0</v>
      </c>
      <c r="H98" s="55">
        <f>'Air Travel'!I98</f>
        <v>0</v>
      </c>
      <c r="I98" s="18" t="str">
        <f>IFERROR(INDEX(_airports!J:N,MATCH(_air_calcs!F98,_airports!J:J,0),4),"")</f>
        <v/>
      </c>
      <c r="J98" s="18" t="str">
        <f>IFERROR(INDEX(_airports!J:N,MATCH(_air_calcs!F98,_airports!J:J,0),5),"")</f>
        <v/>
      </c>
      <c r="K98" s="18" t="str">
        <f>IFERROR(INDEX(_airports!J:N,MATCH(_air_calcs!G98,_airports!J:J,0),4),"")</f>
        <v/>
      </c>
      <c r="L98" s="18" t="str">
        <f>IFERROR(INDEX(_airports!J:N,MATCH(_air_calcs!G98,_airports!J:J,0),5),"")</f>
        <v/>
      </c>
      <c r="M98" s="19" t="str">
        <f t="shared" si="9"/>
        <v/>
      </c>
      <c r="N98" s="20" t="str">
        <f>IFERROR(VLOOKUP(M98,_lookups!$F$2:$G$4,2,TRUE),"")</f>
        <v/>
      </c>
      <c r="O98" s="20" t="e">
        <f>VLOOKUP(_xlfn.CONCAT(N98,H98),_lookups!$H$9:$I$24,2,0)</f>
        <v>#N/A</v>
      </c>
      <c r="P98" s="17" t="str">
        <f>IFERROR(M98*D98*VLOOKUP(Start!$C$10,_lookups!$U$2:$V$3,2,0),"")</f>
        <v/>
      </c>
      <c r="Q98" s="21" t="str">
        <f t="shared" si="10"/>
        <v/>
      </c>
      <c r="R98" s="21" t="str">
        <f t="shared" si="11"/>
        <v/>
      </c>
      <c r="S98" s="22" t="str">
        <f t="shared" si="8"/>
        <v/>
      </c>
      <c r="T98" s="48">
        <f>'Air Travel'!K98</f>
        <v>0</v>
      </c>
      <c r="U98" s="32"/>
    </row>
    <row r="99" spans="2:21" ht="19" customHeight="1" x14ac:dyDescent="0.3">
      <c r="B99" s="44"/>
      <c r="C99" s="44"/>
      <c r="D99" s="39">
        <f>IF('Air Travel'!E99="One-way",1,IF('Air Travel'!E99="Round-trip",2,0))*'Air Travel'!D99</f>
        <v>0</v>
      </c>
      <c r="E99" s="53" t="str">
        <f>IF(ISBLANK('Air Travel'!F99),"",'Air Travel'!F99)</f>
        <v/>
      </c>
      <c r="F99" s="54">
        <f>'Air Travel'!G99</f>
        <v>0</v>
      </c>
      <c r="G99" s="54">
        <f>'Air Travel'!H99</f>
        <v>0</v>
      </c>
      <c r="H99" s="55">
        <f>'Air Travel'!I99</f>
        <v>0</v>
      </c>
      <c r="I99" s="18" t="str">
        <f>IFERROR(INDEX(_airports!J:N,MATCH(_air_calcs!F99,_airports!J:J,0),4),"")</f>
        <v/>
      </c>
      <c r="J99" s="18" t="str">
        <f>IFERROR(INDEX(_airports!J:N,MATCH(_air_calcs!F99,_airports!J:J,0),5),"")</f>
        <v/>
      </c>
      <c r="K99" s="18" t="str">
        <f>IFERROR(INDEX(_airports!J:N,MATCH(_air_calcs!G99,_airports!J:J,0),4),"")</f>
        <v/>
      </c>
      <c r="L99" s="18" t="str">
        <f>IFERROR(INDEX(_airports!J:N,MATCH(_air_calcs!G99,_airports!J:J,0),5),"")</f>
        <v/>
      </c>
      <c r="M99" s="19" t="str">
        <f t="shared" si="9"/>
        <v/>
      </c>
      <c r="N99" s="20" t="str">
        <f>IFERROR(VLOOKUP(M99,_lookups!$F$2:$G$4,2,TRUE),"")</f>
        <v/>
      </c>
      <c r="O99" s="20" t="e">
        <f>VLOOKUP(_xlfn.CONCAT(N99,H99),_lookups!$H$9:$I$24,2,0)</f>
        <v>#N/A</v>
      </c>
      <c r="P99" s="17" t="str">
        <f>IFERROR(M99*D99*VLOOKUP(Start!$C$10,_lookups!$U$2:$V$3,2,0),"")</f>
        <v/>
      </c>
      <c r="Q99" s="21" t="str">
        <f t="shared" si="10"/>
        <v/>
      </c>
      <c r="R99" s="21" t="str">
        <f t="shared" si="11"/>
        <v/>
      </c>
      <c r="S99" s="22" t="str">
        <f t="shared" si="8"/>
        <v/>
      </c>
      <c r="T99" s="48">
        <f>'Air Travel'!K99</f>
        <v>0</v>
      </c>
      <c r="U99" s="32"/>
    </row>
    <row r="100" spans="2:21" ht="19" customHeight="1" x14ac:dyDescent="0.3">
      <c r="B100" s="44"/>
      <c r="C100" s="44"/>
      <c r="D100" s="39">
        <f>IF('Air Travel'!E100="One-way",1,IF('Air Travel'!E100="Round-trip",2,0))*'Air Travel'!D100</f>
        <v>0</v>
      </c>
      <c r="E100" s="53" t="str">
        <f>IF(ISBLANK('Air Travel'!F100),"",'Air Travel'!F100)</f>
        <v/>
      </c>
      <c r="F100" s="54">
        <f>'Air Travel'!G100</f>
        <v>0</v>
      </c>
      <c r="G100" s="54">
        <f>'Air Travel'!H100</f>
        <v>0</v>
      </c>
      <c r="H100" s="55">
        <f>'Air Travel'!I100</f>
        <v>0</v>
      </c>
      <c r="I100" s="18" t="str">
        <f>IFERROR(INDEX(_airports!J:N,MATCH(_air_calcs!F100,_airports!J:J,0),4),"")</f>
        <v/>
      </c>
      <c r="J100" s="18" t="str">
        <f>IFERROR(INDEX(_airports!J:N,MATCH(_air_calcs!F100,_airports!J:J,0),5),"")</f>
        <v/>
      </c>
      <c r="K100" s="18" t="str">
        <f>IFERROR(INDEX(_airports!J:N,MATCH(_air_calcs!G100,_airports!J:J,0),4),"")</f>
        <v/>
      </c>
      <c r="L100" s="18" t="str">
        <f>IFERROR(INDEX(_airports!J:N,MATCH(_air_calcs!G100,_airports!J:J,0),5),"")</f>
        <v/>
      </c>
      <c r="M100" s="19" t="str">
        <f t="shared" si="9"/>
        <v/>
      </c>
      <c r="N100" s="20" t="str">
        <f>IFERROR(VLOOKUP(M100,_lookups!$F$2:$G$4,2,TRUE),"")</f>
        <v/>
      </c>
      <c r="O100" s="20" t="e">
        <f>VLOOKUP(_xlfn.CONCAT(N100,H100),_lookups!$H$9:$I$24,2,0)</f>
        <v>#N/A</v>
      </c>
      <c r="P100" s="17" t="str">
        <f>IFERROR(M100*D100*VLOOKUP(Start!$C$10,_lookups!$U$2:$V$3,2,0),"")</f>
        <v/>
      </c>
      <c r="Q100" s="21" t="str">
        <f t="shared" si="10"/>
        <v/>
      </c>
      <c r="R100" s="21" t="str">
        <f t="shared" si="11"/>
        <v/>
      </c>
      <c r="S100" s="22" t="str">
        <f t="shared" si="8"/>
        <v/>
      </c>
      <c r="T100" s="48">
        <f>'Air Travel'!K100</f>
        <v>0</v>
      </c>
      <c r="U100" s="32"/>
    </row>
    <row r="101" spans="2:21" ht="19" customHeight="1" x14ac:dyDescent="0.3">
      <c r="B101" s="44"/>
      <c r="C101" s="44"/>
      <c r="D101" s="39">
        <f>IF('Air Travel'!E101="One-way",1,IF('Air Travel'!E101="Round-trip",2,0))*'Air Travel'!D101</f>
        <v>0</v>
      </c>
      <c r="E101" s="53" t="str">
        <f>IF(ISBLANK('Air Travel'!F101),"",'Air Travel'!F101)</f>
        <v/>
      </c>
      <c r="F101" s="54">
        <f>'Air Travel'!G101</f>
        <v>0</v>
      </c>
      <c r="G101" s="54">
        <f>'Air Travel'!H101</f>
        <v>0</v>
      </c>
      <c r="H101" s="55">
        <f>'Air Travel'!I101</f>
        <v>0</v>
      </c>
      <c r="I101" s="18" t="str">
        <f>IFERROR(INDEX(_airports!J:N,MATCH(_air_calcs!F101,_airports!J:J,0),4),"")</f>
        <v/>
      </c>
      <c r="J101" s="18" t="str">
        <f>IFERROR(INDEX(_airports!J:N,MATCH(_air_calcs!F101,_airports!J:J,0),5),"")</f>
        <v/>
      </c>
      <c r="K101" s="18" t="str">
        <f>IFERROR(INDEX(_airports!J:N,MATCH(_air_calcs!G101,_airports!J:J,0),4),"")</f>
        <v/>
      </c>
      <c r="L101" s="18" t="str">
        <f>IFERROR(INDEX(_airports!J:N,MATCH(_air_calcs!G101,_airports!J:J,0),5),"")</f>
        <v/>
      </c>
      <c r="M101" s="19" t="str">
        <f t="shared" si="9"/>
        <v/>
      </c>
      <c r="N101" s="20" t="str">
        <f>IFERROR(VLOOKUP(M101,_lookups!$F$2:$G$4,2,TRUE),"")</f>
        <v/>
      </c>
      <c r="O101" s="20" t="e">
        <f>VLOOKUP(_xlfn.CONCAT(N101,H101),_lookups!$H$9:$I$24,2,0)</f>
        <v>#N/A</v>
      </c>
      <c r="P101" s="17" t="str">
        <f>IFERROR(M101*D101*VLOOKUP(Start!$C$10,_lookups!$U$2:$V$3,2,0),"")</f>
        <v/>
      </c>
      <c r="Q101" s="21" t="str">
        <f t="shared" si="10"/>
        <v/>
      </c>
      <c r="R101" s="21" t="str">
        <f t="shared" si="11"/>
        <v/>
      </c>
      <c r="S101" s="22" t="str">
        <f t="shared" si="8"/>
        <v/>
      </c>
      <c r="T101" s="48">
        <f>'Air Travel'!K101</f>
        <v>0</v>
      </c>
      <c r="U101" s="32"/>
    </row>
    <row r="102" spans="2:21" ht="19" customHeight="1" x14ac:dyDescent="0.3">
      <c r="B102" s="44"/>
      <c r="C102" s="44"/>
      <c r="D102" s="39">
        <f>IF('Air Travel'!E102="One-way",1,IF('Air Travel'!E102="Round-trip",2,0))*'Air Travel'!D102</f>
        <v>0</v>
      </c>
      <c r="E102" s="53" t="str">
        <f>IF(ISBLANK('Air Travel'!F102),"",'Air Travel'!F102)</f>
        <v/>
      </c>
      <c r="F102" s="54">
        <f>'Air Travel'!G102</f>
        <v>0</v>
      </c>
      <c r="G102" s="54">
        <f>'Air Travel'!H102</f>
        <v>0</v>
      </c>
      <c r="H102" s="55">
        <f>'Air Travel'!I102</f>
        <v>0</v>
      </c>
      <c r="I102" s="18" t="str">
        <f>IFERROR(INDEX(_airports!J:N,MATCH(_air_calcs!F102,_airports!J:J,0),4),"")</f>
        <v/>
      </c>
      <c r="J102" s="18" t="str">
        <f>IFERROR(INDEX(_airports!J:N,MATCH(_air_calcs!F102,_airports!J:J,0),5),"")</f>
        <v/>
      </c>
      <c r="K102" s="18" t="str">
        <f>IFERROR(INDEX(_airports!J:N,MATCH(_air_calcs!G102,_airports!J:J,0),4),"")</f>
        <v/>
      </c>
      <c r="L102" s="18" t="str">
        <f>IFERROR(INDEX(_airports!J:N,MATCH(_air_calcs!G102,_airports!J:J,0),5),"")</f>
        <v/>
      </c>
      <c r="M102" s="19" t="str">
        <f t="shared" si="9"/>
        <v/>
      </c>
      <c r="N102" s="20" t="str">
        <f>IFERROR(VLOOKUP(M102,_lookups!$F$2:$G$4,2,TRUE),"")</f>
        <v/>
      </c>
      <c r="O102" s="20" t="e">
        <f>VLOOKUP(_xlfn.CONCAT(N102,H102),_lookups!$H$9:$I$24,2,0)</f>
        <v>#N/A</v>
      </c>
      <c r="P102" s="17" t="str">
        <f>IFERROR(M102*D102*VLOOKUP(Start!$C$10,_lookups!$U$2:$V$3,2,0),"")</f>
        <v/>
      </c>
      <c r="Q102" s="21" t="str">
        <f t="shared" si="10"/>
        <v/>
      </c>
      <c r="R102" s="21" t="str">
        <f t="shared" si="11"/>
        <v/>
      </c>
      <c r="S102" s="22" t="str">
        <f t="shared" si="8"/>
        <v/>
      </c>
      <c r="T102" s="48">
        <f>'Air Travel'!K102</f>
        <v>0</v>
      </c>
      <c r="U102" s="32"/>
    </row>
    <row r="103" spans="2:21" ht="19" customHeight="1" x14ac:dyDescent="0.3">
      <c r="B103" s="44"/>
      <c r="C103" s="44"/>
      <c r="D103" s="39">
        <f>IF('Air Travel'!E103="One-way",1,IF('Air Travel'!E103="Round-trip",2,0))*'Air Travel'!D103</f>
        <v>0</v>
      </c>
      <c r="E103" s="53" t="str">
        <f>IF(ISBLANK('Air Travel'!F103),"",'Air Travel'!F103)</f>
        <v/>
      </c>
      <c r="F103" s="54">
        <f>'Air Travel'!G103</f>
        <v>0</v>
      </c>
      <c r="G103" s="54">
        <f>'Air Travel'!H103</f>
        <v>0</v>
      </c>
      <c r="H103" s="55">
        <f>'Air Travel'!I103</f>
        <v>0</v>
      </c>
      <c r="I103" s="18" t="str">
        <f>IFERROR(INDEX(_airports!J:N,MATCH(_air_calcs!F103,_airports!J:J,0),4),"")</f>
        <v/>
      </c>
      <c r="J103" s="18" t="str">
        <f>IFERROR(INDEX(_airports!J:N,MATCH(_air_calcs!F103,_airports!J:J,0),5),"")</f>
        <v/>
      </c>
      <c r="K103" s="18" t="str">
        <f>IFERROR(INDEX(_airports!J:N,MATCH(_air_calcs!G103,_airports!J:J,0),4),"")</f>
        <v/>
      </c>
      <c r="L103" s="18" t="str">
        <f>IFERROR(INDEX(_airports!J:N,MATCH(_air_calcs!G103,_airports!J:J,0),5),"")</f>
        <v/>
      </c>
      <c r="M103" s="19" t="str">
        <f t="shared" si="9"/>
        <v/>
      </c>
      <c r="N103" s="20" t="str">
        <f>IFERROR(VLOOKUP(M103,_lookups!$F$2:$G$4,2,TRUE),"")</f>
        <v/>
      </c>
      <c r="O103" s="20" t="e">
        <f>VLOOKUP(_xlfn.CONCAT(N103,H103),_lookups!$H$9:$I$24,2,0)</f>
        <v>#N/A</v>
      </c>
      <c r="P103" s="17" t="str">
        <f>IFERROR(M103*D103*VLOOKUP(Start!$C$10,_lookups!$U$2:$V$3,2,0),"")</f>
        <v/>
      </c>
      <c r="Q103" s="21" t="str">
        <f t="shared" si="10"/>
        <v/>
      </c>
      <c r="R103" s="21" t="str">
        <f t="shared" si="11"/>
        <v/>
      </c>
      <c r="S103" s="22" t="str">
        <f t="shared" si="8"/>
        <v/>
      </c>
      <c r="T103" s="48">
        <f>'Air Travel'!K103</f>
        <v>0</v>
      </c>
      <c r="U103" s="32"/>
    </row>
    <row r="104" spans="2:21" ht="19" customHeight="1" x14ac:dyDescent="0.3">
      <c r="B104" s="44"/>
      <c r="C104" s="44"/>
      <c r="D104" s="39">
        <f>IF('Air Travel'!E104="One-way",1,IF('Air Travel'!E104="Round-trip",2,0))*'Air Travel'!D104</f>
        <v>0</v>
      </c>
      <c r="E104" s="53" t="str">
        <f>IF(ISBLANK('Air Travel'!F104),"",'Air Travel'!F104)</f>
        <v/>
      </c>
      <c r="F104" s="54">
        <f>'Air Travel'!G104</f>
        <v>0</v>
      </c>
      <c r="G104" s="54">
        <f>'Air Travel'!H104</f>
        <v>0</v>
      </c>
      <c r="H104" s="55">
        <f>'Air Travel'!I104</f>
        <v>0</v>
      </c>
      <c r="I104" s="18" t="str">
        <f>IFERROR(INDEX(_airports!J:N,MATCH(_air_calcs!F104,_airports!J:J,0),4),"")</f>
        <v/>
      </c>
      <c r="J104" s="18" t="str">
        <f>IFERROR(INDEX(_airports!J:N,MATCH(_air_calcs!F104,_airports!J:J,0),5),"")</f>
        <v/>
      </c>
      <c r="K104" s="18" t="str">
        <f>IFERROR(INDEX(_airports!J:N,MATCH(_air_calcs!G104,_airports!J:J,0),4),"")</f>
        <v/>
      </c>
      <c r="L104" s="18" t="str">
        <f>IFERROR(INDEX(_airports!J:N,MATCH(_air_calcs!G104,_airports!J:J,0),5),"")</f>
        <v/>
      </c>
      <c r="M104" s="19" t="str">
        <f t="shared" si="9"/>
        <v/>
      </c>
      <c r="N104" s="20" t="str">
        <f>IFERROR(VLOOKUP(M104,_lookups!$F$2:$G$4,2,TRUE),"")</f>
        <v/>
      </c>
      <c r="O104" s="20" t="e">
        <f>VLOOKUP(_xlfn.CONCAT(N104,H104),_lookups!$H$9:$I$24,2,0)</f>
        <v>#N/A</v>
      </c>
      <c r="P104" s="17" t="str">
        <f>IFERROR(M104*D104*VLOOKUP(Start!$C$10,_lookups!$U$2:$V$3,2,0),"")</f>
        <v/>
      </c>
      <c r="Q104" s="21" t="str">
        <f t="shared" si="10"/>
        <v/>
      </c>
      <c r="R104" s="21" t="str">
        <f t="shared" si="11"/>
        <v/>
      </c>
      <c r="S104" s="22" t="str">
        <f t="shared" si="8"/>
        <v/>
      </c>
      <c r="T104" s="48">
        <f>'Air Travel'!K104</f>
        <v>0</v>
      </c>
      <c r="U104" s="32"/>
    </row>
    <row r="105" spans="2:21" ht="19" customHeight="1" x14ac:dyDescent="0.3">
      <c r="B105" s="44"/>
      <c r="C105" s="44"/>
      <c r="D105" s="39">
        <f>IF('Air Travel'!E105="One-way",1,IF('Air Travel'!E105="Round-trip",2,0))*'Air Travel'!D105</f>
        <v>0</v>
      </c>
      <c r="E105" s="53" t="str">
        <f>IF(ISBLANK('Air Travel'!F105),"",'Air Travel'!F105)</f>
        <v/>
      </c>
      <c r="F105" s="54">
        <f>'Air Travel'!G105</f>
        <v>0</v>
      </c>
      <c r="G105" s="54">
        <f>'Air Travel'!H105</f>
        <v>0</v>
      </c>
      <c r="H105" s="55">
        <f>'Air Travel'!I105</f>
        <v>0</v>
      </c>
      <c r="I105" s="18" t="str">
        <f>IFERROR(INDEX(_airports!J:N,MATCH(_air_calcs!F105,_airports!J:J,0),4),"")</f>
        <v/>
      </c>
      <c r="J105" s="18" t="str">
        <f>IFERROR(INDEX(_airports!J:N,MATCH(_air_calcs!F105,_airports!J:J,0),5),"")</f>
        <v/>
      </c>
      <c r="K105" s="18" t="str">
        <f>IFERROR(INDEX(_airports!J:N,MATCH(_air_calcs!G105,_airports!J:J,0),4),"")</f>
        <v/>
      </c>
      <c r="L105" s="18" t="str">
        <f>IFERROR(INDEX(_airports!J:N,MATCH(_air_calcs!G105,_airports!J:J,0),5),"")</f>
        <v/>
      </c>
      <c r="M105" s="19" t="str">
        <f t="shared" si="9"/>
        <v/>
      </c>
      <c r="N105" s="20" t="str">
        <f>IFERROR(VLOOKUP(M105,_lookups!$F$2:$G$4,2,TRUE),"")</f>
        <v/>
      </c>
      <c r="O105" s="20" t="e">
        <f>VLOOKUP(_xlfn.CONCAT(N105,H105),_lookups!$H$9:$I$24,2,0)</f>
        <v>#N/A</v>
      </c>
      <c r="P105" s="17" t="str">
        <f>IFERROR(M105*D105*VLOOKUP(Start!$C$10,_lookups!$U$2:$V$3,2,0),"")</f>
        <v/>
      </c>
      <c r="Q105" s="21" t="str">
        <f t="shared" si="10"/>
        <v/>
      </c>
      <c r="R105" s="21" t="str">
        <f t="shared" si="11"/>
        <v/>
      </c>
      <c r="S105" s="22" t="str">
        <f t="shared" si="8"/>
        <v/>
      </c>
      <c r="T105" s="48">
        <f>'Air Travel'!K105</f>
        <v>0</v>
      </c>
      <c r="U105" s="32"/>
    </row>
    <row r="106" spans="2:21" ht="19" customHeight="1" x14ac:dyDescent="0.3">
      <c r="B106" s="44"/>
      <c r="C106" s="44"/>
      <c r="D106" s="39">
        <f>IF('Air Travel'!E106="One-way",1,IF('Air Travel'!E106="Round-trip",2,0))*'Air Travel'!D106</f>
        <v>0</v>
      </c>
      <c r="E106" s="53" t="str">
        <f>IF(ISBLANK('Air Travel'!F106),"",'Air Travel'!F106)</f>
        <v/>
      </c>
      <c r="F106" s="54">
        <f>'Air Travel'!G106</f>
        <v>0</v>
      </c>
      <c r="G106" s="54">
        <f>'Air Travel'!H106</f>
        <v>0</v>
      </c>
      <c r="H106" s="55">
        <f>'Air Travel'!I106</f>
        <v>0</v>
      </c>
      <c r="I106" s="18" t="str">
        <f>IFERROR(INDEX(_airports!J:N,MATCH(_air_calcs!F106,_airports!J:J,0),4),"")</f>
        <v/>
      </c>
      <c r="J106" s="18" t="str">
        <f>IFERROR(INDEX(_airports!J:N,MATCH(_air_calcs!F106,_airports!J:J,0),5),"")</f>
        <v/>
      </c>
      <c r="K106" s="18" t="str">
        <f>IFERROR(INDEX(_airports!J:N,MATCH(_air_calcs!G106,_airports!J:J,0),4),"")</f>
        <v/>
      </c>
      <c r="L106" s="18" t="str">
        <f>IFERROR(INDEX(_airports!J:N,MATCH(_air_calcs!G106,_airports!J:J,0),5),"")</f>
        <v/>
      </c>
      <c r="M106" s="19" t="str">
        <f t="shared" si="9"/>
        <v/>
      </c>
      <c r="N106" s="20" t="str">
        <f>IFERROR(VLOOKUP(M106,_lookups!$F$2:$G$4,2,TRUE),"")</f>
        <v/>
      </c>
      <c r="O106" s="20" t="e">
        <f>VLOOKUP(_xlfn.CONCAT(N106,H106),_lookups!$H$9:$I$24,2,0)</f>
        <v>#N/A</v>
      </c>
      <c r="P106" s="17" t="str">
        <f>IFERROR(M106*D106*VLOOKUP(Start!$C$10,_lookups!$U$2:$V$3,2,0),"")</f>
        <v/>
      </c>
      <c r="Q106" s="21" t="str">
        <f t="shared" si="10"/>
        <v/>
      </c>
      <c r="R106" s="21" t="str">
        <f t="shared" si="11"/>
        <v/>
      </c>
      <c r="S106" s="22" t="str">
        <f t="shared" si="8"/>
        <v/>
      </c>
      <c r="T106" s="48">
        <f>'Air Travel'!K106</f>
        <v>0</v>
      </c>
      <c r="U106" s="32"/>
    </row>
    <row r="107" spans="2:21" ht="19" customHeight="1" x14ac:dyDescent="0.3">
      <c r="B107" s="44"/>
      <c r="C107" s="44"/>
      <c r="D107" s="39">
        <f>IF('Air Travel'!E107="One-way",1,IF('Air Travel'!E107="Round-trip",2,0))*'Air Travel'!D107</f>
        <v>0</v>
      </c>
      <c r="E107" s="53" t="str">
        <f>IF(ISBLANK('Air Travel'!F107),"",'Air Travel'!F107)</f>
        <v/>
      </c>
      <c r="F107" s="54">
        <f>'Air Travel'!G107</f>
        <v>0</v>
      </c>
      <c r="G107" s="54">
        <f>'Air Travel'!H107</f>
        <v>0</v>
      </c>
      <c r="H107" s="55">
        <f>'Air Travel'!I107</f>
        <v>0</v>
      </c>
      <c r="I107" s="18" t="str">
        <f>IFERROR(INDEX(_airports!J:N,MATCH(_air_calcs!F107,_airports!J:J,0),4),"")</f>
        <v/>
      </c>
      <c r="J107" s="18" t="str">
        <f>IFERROR(INDEX(_airports!J:N,MATCH(_air_calcs!F107,_airports!J:J,0),5),"")</f>
        <v/>
      </c>
      <c r="K107" s="18" t="str">
        <f>IFERROR(INDEX(_airports!J:N,MATCH(_air_calcs!G107,_airports!J:J,0),4),"")</f>
        <v/>
      </c>
      <c r="L107" s="18" t="str">
        <f>IFERROR(INDEX(_airports!J:N,MATCH(_air_calcs!G107,_airports!J:J,0),5),"")</f>
        <v/>
      </c>
      <c r="M107" s="19" t="str">
        <f t="shared" si="9"/>
        <v/>
      </c>
      <c r="N107" s="20" t="str">
        <f>IFERROR(VLOOKUP(M107,_lookups!$F$2:$G$4,2,TRUE),"")</f>
        <v/>
      </c>
      <c r="O107" s="20" t="e">
        <f>VLOOKUP(_xlfn.CONCAT(N107,H107),_lookups!$H$9:$I$24,2,0)</f>
        <v>#N/A</v>
      </c>
      <c r="P107" s="17" t="str">
        <f>IFERROR(M107*D107*VLOOKUP(Start!$C$10,_lookups!$U$2:$V$3,2,0),"")</f>
        <v/>
      </c>
      <c r="Q107" s="21" t="str">
        <f t="shared" si="10"/>
        <v/>
      </c>
      <c r="R107" s="21" t="str">
        <f t="shared" si="11"/>
        <v/>
      </c>
      <c r="S107" s="22" t="str">
        <f t="shared" si="8"/>
        <v/>
      </c>
      <c r="T107" s="48">
        <f>'Air Travel'!K107</f>
        <v>0</v>
      </c>
      <c r="U107" s="32"/>
    </row>
    <row r="108" spans="2:21" ht="19" customHeight="1" x14ac:dyDescent="0.3">
      <c r="B108" s="44"/>
      <c r="C108" s="44"/>
      <c r="D108" s="39">
        <f>IF('Air Travel'!E108="One-way",1,IF('Air Travel'!E108="Round-trip",2,0))*'Air Travel'!D108</f>
        <v>0</v>
      </c>
      <c r="E108" s="53" t="str">
        <f>IF(ISBLANK('Air Travel'!F108),"",'Air Travel'!F108)</f>
        <v/>
      </c>
      <c r="F108" s="54">
        <f>'Air Travel'!G108</f>
        <v>0</v>
      </c>
      <c r="G108" s="54">
        <f>'Air Travel'!H108</f>
        <v>0</v>
      </c>
      <c r="H108" s="55">
        <f>'Air Travel'!I108</f>
        <v>0</v>
      </c>
      <c r="I108" s="18" t="str">
        <f>IFERROR(INDEX(_airports!J:N,MATCH(_air_calcs!F108,_airports!J:J,0),4),"")</f>
        <v/>
      </c>
      <c r="J108" s="18" t="str">
        <f>IFERROR(INDEX(_airports!J:N,MATCH(_air_calcs!F108,_airports!J:J,0),5),"")</f>
        <v/>
      </c>
      <c r="K108" s="18" t="str">
        <f>IFERROR(INDEX(_airports!J:N,MATCH(_air_calcs!G108,_airports!J:J,0),4),"")</f>
        <v/>
      </c>
      <c r="L108" s="18" t="str">
        <f>IFERROR(INDEX(_airports!J:N,MATCH(_air_calcs!G108,_airports!J:J,0),5),"")</f>
        <v/>
      </c>
      <c r="M108" s="19" t="str">
        <f t="shared" si="9"/>
        <v/>
      </c>
      <c r="N108" s="20" t="str">
        <f>IFERROR(VLOOKUP(M108,_lookups!$F$2:$G$4,2,TRUE),"")</f>
        <v/>
      </c>
      <c r="O108" s="20" t="e">
        <f>VLOOKUP(_xlfn.CONCAT(N108,H108),_lookups!$H$9:$I$24,2,0)</f>
        <v>#N/A</v>
      </c>
      <c r="P108" s="17" t="str">
        <f>IFERROR(M108*D108*VLOOKUP(Start!$C$10,_lookups!$U$2:$V$3,2,0),"")</f>
        <v/>
      </c>
      <c r="Q108" s="21" t="str">
        <f t="shared" si="10"/>
        <v/>
      </c>
      <c r="R108" s="21" t="str">
        <f t="shared" si="11"/>
        <v/>
      </c>
      <c r="S108" s="22" t="str">
        <f t="shared" si="8"/>
        <v/>
      </c>
      <c r="T108" s="48">
        <f>'Air Travel'!K108</f>
        <v>0</v>
      </c>
      <c r="U108" s="32"/>
    </row>
    <row r="109" spans="2:21" ht="19" customHeight="1" x14ac:dyDescent="0.3">
      <c r="B109" s="44"/>
      <c r="C109" s="44"/>
      <c r="D109" s="39">
        <f>IF('Air Travel'!E109="One-way",1,IF('Air Travel'!E109="Round-trip",2,0))*'Air Travel'!D109</f>
        <v>0</v>
      </c>
      <c r="E109" s="53" t="str">
        <f>IF(ISBLANK('Air Travel'!F109),"",'Air Travel'!F109)</f>
        <v/>
      </c>
      <c r="F109" s="54">
        <f>'Air Travel'!G109</f>
        <v>0</v>
      </c>
      <c r="G109" s="54">
        <f>'Air Travel'!H109</f>
        <v>0</v>
      </c>
      <c r="H109" s="55">
        <f>'Air Travel'!I109</f>
        <v>0</v>
      </c>
      <c r="I109" s="18" t="str">
        <f>IFERROR(INDEX(_airports!J:N,MATCH(_air_calcs!F109,_airports!J:J,0),4),"")</f>
        <v/>
      </c>
      <c r="J109" s="18" t="str">
        <f>IFERROR(INDEX(_airports!J:N,MATCH(_air_calcs!F109,_airports!J:J,0),5),"")</f>
        <v/>
      </c>
      <c r="K109" s="18" t="str">
        <f>IFERROR(INDEX(_airports!J:N,MATCH(_air_calcs!G109,_airports!J:J,0),4),"")</f>
        <v/>
      </c>
      <c r="L109" s="18" t="str">
        <f>IFERROR(INDEX(_airports!J:N,MATCH(_air_calcs!G109,_airports!J:J,0),5),"")</f>
        <v/>
      </c>
      <c r="M109" s="19" t="str">
        <f t="shared" si="9"/>
        <v/>
      </c>
      <c r="N109" s="20" t="str">
        <f>IFERROR(VLOOKUP(M109,_lookups!$F$2:$G$4,2,TRUE),"")</f>
        <v/>
      </c>
      <c r="O109" s="20" t="e">
        <f>VLOOKUP(_xlfn.CONCAT(N109,H109),_lookups!$H$9:$I$24,2,0)</f>
        <v>#N/A</v>
      </c>
      <c r="P109" s="17" t="str">
        <f>IFERROR(M109*D109*VLOOKUP(Start!$C$10,_lookups!$U$2:$V$3,2,0),"")</f>
        <v/>
      </c>
      <c r="Q109" s="21" t="str">
        <f t="shared" si="10"/>
        <v/>
      </c>
      <c r="R109" s="21" t="str">
        <f t="shared" si="11"/>
        <v/>
      </c>
      <c r="S109" s="22" t="str">
        <f t="shared" si="8"/>
        <v/>
      </c>
      <c r="T109" s="48">
        <f>'Air Travel'!K109</f>
        <v>0</v>
      </c>
      <c r="U109" s="32"/>
    </row>
    <row r="110" spans="2:21" ht="19" customHeight="1" x14ac:dyDescent="0.3">
      <c r="B110" s="44"/>
      <c r="C110" s="44"/>
      <c r="D110" s="39">
        <f>IF('Air Travel'!E110="One-way",1,IF('Air Travel'!E110="Round-trip",2,0))*'Air Travel'!D110</f>
        <v>0</v>
      </c>
      <c r="E110" s="53" t="str">
        <f>IF(ISBLANK('Air Travel'!F110),"",'Air Travel'!F110)</f>
        <v/>
      </c>
      <c r="F110" s="54">
        <f>'Air Travel'!G110</f>
        <v>0</v>
      </c>
      <c r="G110" s="54">
        <f>'Air Travel'!H110</f>
        <v>0</v>
      </c>
      <c r="H110" s="55">
        <f>'Air Travel'!I110</f>
        <v>0</v>
      </c>
      <c r="I110" s="18" t="str">
        <f>IFERROR(INDEX(_airports!J:N,MATCH(_air_calcs!F110,_airports!J:J,0),4),"")</f>
        <v/>
      </c>
      <c r="J110" s="18" t="str">
        <f>IFERROR(INDEX(_airports!J:N,MATCH(_air_calcs!F110,_airports!J:J,0),5),"")</f>
        <v/>
      </c>
      <c r="K110" s="18" t="str">
        <f>IFERROR(INDEX(_airports!J:N,MATCH(_air_calcs!G110,_airports!J:J,0),4),"")</f>
        <v/>
      </c>
      <c r="L110" s="18" t="str">
        <f>IFERROR(INDEX(_airports!J:N,MATCH(_air_calcs!G110,_airports!J:J,0),5),"")</f>
        <v/>
      </c>
      <c r="M110" s="19" t="str">
        <f t="shared" si="9"/>
        <v/>
      </c>
      <c r="N110" s="20" t="str">
        <f>IFERROR(VLOOKUP(M110,_lookups!$F$2:$G$4,2,TRUE),"")</f>
        <v/>
      </c>
      <c r="O110" s="20" t="e">
        <f>VLOOKUP(_xlfn.CONCAT(N110,H110),_lookups!$H$9:$I$24,2,0)</f>
        <v>#N/A</v>
      </c>
      <c r="P110" s="17" t="str">
        <f>IFERROR(M110*D110*VLOOKUP(Start!$C$10,_lookups!$U$2:$V$3,2,0),"")</f>
        <v/>
      </c>
      <c r="Q110" s="21" t="str">
        <f t="shared" si="10"/>
        <v/>
      </c>
      <c r="R110" s="21" t="str">
        <f t="shared" si="11"/>
        <v/>
      </c>
      <c r="S110" s="22" t="str">
        <f t="shared" si="8"/>
        <v/>
      </c>
      <c r="T110" s="48">
        <f>'Air Travel'!K110</f>
        <v>0</v>
      </c>
      <c r="U110" s="32"/>
    </row>
    <row r="111" spans="2:21" ht="19" customHeight="1" x14ac:dyDescent="0.3">
      <c r="B111" s="44"/>
      <c r="C111" s="44"/>
      <c r="D111" s="39">
        <f>IF('Air Travel'!E111="One-way",1,IF('Air Travel'!E111="Round-trip",2,0))*'Air Travel'!D111</f>
        <v>0</v>
      </c>
      <c r="E111" s="53" t="str">
        <f>IF(ISBLANK('Air Travel'!F111),"",'Air Travel'!F111)</f>
        <v/>
      </c>
      <c r="F111" s="54">
        <f>'Air Travel'!G111</f>
        <v>0</v>
      </c>
      <c r="G111" s="54">
        <f>'Air Travel'!H111</f>
        <v>0</v>
      </c>
      <c r="H111" s="55">
        <f>'Air Travel'!I111</f>
        <v>0</v>
      </c>
      <c r="I111" s="18" t="str">
        <f>IFERROR(INDEX(_airports!J:N,MATCH(_air_calcs!F111,_airports!J:J,0),4),"")</f>
        <v/>
      </c>
      <c r="J111" s="18" t="str">
        <f>IFERROR(INDEX(_airports!J:N,MATCH(_air_calcs!F111,_airports!J:J,0),5),"")</f>
        <v/>
      </c>
      <c r="K111" s="18" t="str">
        <f>IFERROR(INDEX(_airports!J:N,MATCH(_air_calcs!G111,_airports!J:J,0),4),"")</f>
        <v/>
      </c>
      <c r="L111" s="18" t="str">
        <f>IFERROR(INDEX(_airports!J:N,MATCH(_air_calcs!G111,_airports!J:J,0),5),"")</f>
        <v/>
      </c>
      <c r="M111" s="19" t="str">
        <f t="shared" si="9"/>
        <v/>
      </c>
      <c r="N111" s="20" t="str">
        <f>IFERROR(VLOOKUP(M111,_lookups!$F$2:$G$4,2,TRUE),"")</f>
        <v/>
      </c>
      <c r="O111" s="20" t="e">
        <f>VLOOKUP(_xlfn.CONCAT(N111,H111),_lookups!$H$9:$I$24,2,0)</f>
        <v>#N/A</v>
      </c>
      <c r="P111" s="17" t="str">
        <f>IFERROR(M111*D111*VLOOKUP(Start!$C$10,_lookups!$U$2:$V$3,2,0),"")</f>
        <v/>
      </c>
      <c r="Q111" s="21" t="str">
        <f t="shared" si="10"/>
        <v/>
      </c>
      <c r="R111" s="21" t="str">
        <f t="shared" si="11"/>
        <v/>
      </c>
      <c r="S111" s="22" t="str">
        <f t="shared" si="8"/>
        <v/>
      </c>
      <c r="T111" s="48">
        <f>'Air Travel'!K111</f>
        <v>0</v>
      </c>
      <c r="U111" s="32"/>
    </row>
    <row r="112" spans="2:21" ht="19" customHeight="1" x14ac:dyDescent="0.3">
      <c r="B112" s="44"/>
      <c r="C112" s="44"/>
      <c r="D112" s="39">
        <f>IF('Air Travel'!E112="One-way",1,IF('Air Travel'!E112="Round-trip",2,0))*'Air Travel'!D112</f>
        <v>0</v>
      </c>
      <c r="E112" s="53" t="str">
        <f>IF(ISBLANK('Air Travel'!F112),"",'Air Travel'!F112)</f>
        <v/>
      </c>
      <c r="F112" s="54">
        <f>'Air Travel'!G112</f>
        <v>0</v>
      </c>
      <c r="G112" s="54">
        <f>'Air Travel'!H112</f>
        <v>0</v>
      </c>
      <c r="H112" s="55">
        <f>'Air Travel'!I112</f>
        <v>0</v>
      </c>
      <c r="I112" s="18" t="str">
        <f>IFERROR(INDEX(_airports!J:N,MATCH(_air_calcs!F112,_airports!J:J,0),4),"")</f>
        <v/>
      </c>
      <c r="J112" s="18" t="str">
        <f>IFERROR(INDEX(_airports!J:N,MATCH(_air_calcs!F112,_airports!J:J,0),5),"")</f>
        <v/>
      </c>
      <c r="K112" s="18" t="str">
        <f>IFERROR(INDEX(_airports!J:N,MATCH(_air_calcs!G112,_airports!J:J,0),4),"")</f>
        <v/>
      </c>
      <c r="L112" s="18" t="str">
        <f>IFERROR(INDEX(_airports!J:N,MATCH(_air_calcs!G112,_airports!J:J,0),5),"")</f>
        <v/>
      </c>
      <c r="M112" s="19" t="str">
        <f t="shared" si="9"/>
        <v/>
      </c>
      <c r="N112" s="20" t="str">
        <f>IFERROR(VLOOKUP(M112,_lookups!$F$2:$G$4,2,TRUE),"")</f>
        <v/>
      </c>
      <c r="O112" s="20" t="e">
        <f>VLOOKUP(_xlfn.CONCAT(N112,H112),_lookups!$H$9:$I$24,2,0)</f>
        <v>#N/A</v>
      </c>
      <c r="P112" s="17" t="str">
        <f>IFERROR(M112*D112*VLOOKUP(Start!$C$10,_lookups!$U$2:$V$3,2,0),"")</f>
        <v/>
      </c>
      <c r="Q112" s="21" t="str">
        <f t="shared" si="10"/>
        <v/>
      </c>
      <c r="R112" s="21" t="str">
        <f t="shared" si="11"/>
        <v/>
      </c>
      <c r="S112" s="22" t="str">
        <f t="shared" si="8"/>
        <v/>
      </c>
      <c r="T112" s="48">
        <f>'Air Travel'!K112</f>
        <v>0</v>
      </c>
      <c r="U112" s="32"/>
    </row>
    <row r="113" spans="2:21" ht="19" customHeight="1" x14ac:dyDescent="0.3">
      <c r="B113" s="44"/>
      <c r="C113" s="44"/>
      <c r="D113" s="39">
        <f>IF('Air Travel'!E113="One-way",1,IF('Air Travel'!E113="Round-trip",2,0))*'Air Travel'!D113</f>
        <v>0</v>
      </c>
      <c r="E113" s="53" t="str">
        <f>IF(ISBLANK('Air Travel'!F113),"",'Air Travel'!F113)</f>
        <v/>
      </c>
      <c r="F113" s="54">
        <f>'Air Travel'!G113</f>
        <v>0</v>
      </c>
      <c r="G113" s="54">
        <f>'Air Travel'!H113</f>
        <v>0</v>
      </c>
      <c r="H113" s="55">
        <f>'Air Travel'!I113</f>
        <v>0</v>
      </c>
      <c r="I113" s="18" t="str">
        <f>IFERROR(INDEX(_airports!J:N,MATCH(_air_calcs!F113,_airports!J:J,0),4),"")</f>
        <v/>
      </c>
      <c r="J113" s="18" t="str">
        <f>IFERROR(INDEX(_airports!J:N,MATCH(_air_calcs!F113,_airports!J:J,0),5),"")</f>
        <v/>
      </c>
      <c r="K113" s="18" t="str">
        <f>IFERROR(INDEX(_airports!J:N,MATCH(_air_calcs!G113,_airports!J:J,0),4),"")</f>
        <v/>
      </c>
      <c r="L113" s="18" t="str">
        <f>IFERROR(INDEX(_airports!J:N,MATCH(_air_calcs!G113,_airports!J:J,0),5),"")</f>
        <v/>
      </c>
      <c r="M113" s="19" t="str">
        <f t="shared" si="9"/>
        <v/>
      </c>
      <c r="N113" s="20" t="str">
        <f>IFERROR(VLOOKUP(M113,_lookups!$F$2:$G$4,2,TRUE),"")</f>
        <v/>
      </c>
      <c r="O113" s="20" t="e">
        <f>VLOOKUP(_xlfn.CONCAT(N113,H113),_lookups!$H$9:$I$24,2,0)</f>
        <v>#N/A</v>
      </c>
      <c r="P113" s="17" t="str">
        <f>IFERROR(M113*D113*VLOOKUP(Start!$C$10,_lookups!$U$2:$V$3,2,0),"")</f>
        <v/>
      </c>
      <c r="Q113" s="21" t="str">
        <f t="shared" si="10"/>
        <v/>
      </c>
      <c r="R113" s="21" t="str">
        <f t="shared" si="11"/>
        <v/>
      </c>
      <c r="S113" s="22" t="str">
        <f t="shared" si="8"/>
        <v/>
      </c>
      <c r="T113" s="48">
        <f>'Air Travel'!K113</f>
        <v>0</v>
      </c>
      <c r="U113" s="32"/>
    </row>
    <row r="114" spans="2:21" ht="19" customHeight="1" x14ac:dyDescent="0.3">
      <c r="B114" s="44"/>
      <c r="C114" s="44"/>
      <c r="D114" s="39">
        <f>IF('Air Travel'!E114="One-way",1,IF('Air Travel'!E114="Round-trip",2,0))*'Air Travel'!D114</f>
        <v>0</v>
      </c>
      <c r="E114" s="53" t="str">
        <f>IF(ISBLANK('Air Travel'!F114),"",'Air Travel'!F114)</f>
        <v/>
      </c>
      <c r="F114" s="54">
        <f>'Air Travel'!G114</f>
        <v>0</v>
      </c>
      <c r="G114" s="54">
        <f>'Air Travel'!H114</f>
        <v>0</v>
      </c>
      <c r="H114" s="55">
        <f>'Air Travel'!I114</f>
        <v>0</v>
      </c>
      <c r="I114" s="18" t="str">
        <f>IFERROR(INDEX(_airports!J:N,MATCH(_air_calcs!F114,_airports!J:J,0),4),"")</f>
        <v/>
      </c>
      <c r="J114" s="18" t="str">
        <f>IFERROR(INDEX(_airports!J:N,MATCH(_air_calcs!F114,_airports!J:J,0),5),"")</f>
        <v/>
      </c>
      <c r="K114" s="18" t="str">
        <f>IFERROR(INDEX(_airports!J:N,MATCH(_air_calcs!G114,_airports!J:J,0),4),"")</f>
        <v/>
      </c>
      <c r="L114" s="18" t="str">
        <f>IFERROR(INDEX(_airports!J:N,MATCH(_air_calcs!G114,_airports!J:J,0),5),"")</f>
        <v/>
      </c>
      <c r="M114" s="19" t="str">
        <f t="shared" si="9"/>
        <v/>
      </c>
      <c r="N114" s="20" t="str">
        <f>IFERROR(VLOOKUP(M114,_lookups!$F$2:$G$4,2,TRUE),"")</f>
        <v/>
      </c>
      <c r="O114" s="20" t="e">
        <f>VLOOKUP(_xlfn.CONCAT(N114,H114),_lookups!$H$9:$I$24,2,0)</f>
        <v>#N/A</v>
      </c>
      <c r="P114" s="17" t="str">
        <f>IFERROR(M114*D114*VLOOKUP(Start!$C$10,_lookups!$U$2:$V$3,2,0),"")</f>
        <v/>
      </c>
      <c r="Q114" s="21" t="str">
        <f t="shared" si="10"/>
        <v/>
      </c>
      <c r="R114" s="21" t="str">
        <f t="shared" si="11"/>
        <v/>
      </c>
      <c r="S114" s="22" t="str">
        <f t="shared" si="8"/>
        <v/>
      </c>
      <c r="T114" s="48">
        <f>'Air Travel'!K114</f>
        <v>0</v>
      </c>
      <c r="U114" s="32"/>
    </row>
    <row r="115" spans="2:21" ht="19" customHeight="1" x14ac:dyDescent="0.3">
      <c r="B115" s="44"/>
      <c r="C115" s="44"/>
      <c r="D115" s="39">
        <f>IF('Air Travel'!E115="One-way",1,IF('Air Travel'!E115="Round-trip",2,0))*'Air Travel'!D115</f>
        <v>0</v>
      </c>
      <c r="E115" s="53" t="str">
        <f>IF(ISBLANK('Air Travel'!F115),"",'Air Travel'!F115)</f>
        <v/>
      </c>
      <c r="F115" s="54">
        <f>'Air Travel'!G115</f>
        <v>0</v>
      </c>
      <c r="G115" s="54">
        <f>'Air Travel'!H115</f>
        <v>0</v>
      </c>
      <c r="H115" s="55">
        <f>'Air Travel'!I115</f>
        <v>0</v>
      </c>
      <c r="I115" s="18" t="str">
        <f>IFERROR(INDEX(_airports!J:N,MATCH(_air_calcs!F115,_airports!J:J,0),4),"")</f>
        <v/>
      </c>
      <c r="J115" s="18" t="str">
        <f>IFERROR(INDEX(_airports!J:N,MATCH(_air_calcs!F115,_airports!J:J,0),5),"")</f>
        <v/>
      </c>
      <c r="K115" s="18" t="str">
        <f>IFERROR(INDEX(_airports!J:N,MATCH(_air_calcs!G115,_airports!J:J,0),4),"")</f>
        <v/>
      </c>
      <c r="L115" s="18" t="str">
        <f>IFERROR(INDEX(_airports!J:N,MATCH(_air_calcs!G115,_airports!J:J,0),5),"")</f>
        <v/>
      </c>
      <c r="M115" s="19" t="str">
        <f t="shared" si="9"/>
        <v/>
      </c>
      <c r="N115" s="20" t="str">
        <f>IFERROR(VLOOKUP(M115,_lookups!$F$2:$G$4,2,TRUE),"")</f>
        <v/>
      </c>
      <c r="O115" s="20" t="e">
        <f>VLOOKUP(_xlfn.CONCAT(N115,H115),_lookups!$H$9:$I$24,2,0)</f>
        <v>#N/A</v>
      </c>
      <c r="P115" s="17" t="str">
        <f>IFERROR(M115*D115*VLOOKUP(Start!$C$10,_lookups!$U$2:$V$3,2,0),"")</f>
        <v/>
      </c>
      <c r="Q115" s="21" t="str">
        <f t="shared" si="10"/>
        <v/>
      </c>
      <c r="R115" s="21" t="str">
        <f t="shared" si="11"/>
        <v/>
      </c>
      <c r="S115" s="22" t="str">
        <f t="shared" si="8"/>
        <v/>
      </c>
      <c r="T115" s="48">
        <f>'Air Travel'!K115</f>
        <v>0</v>
      </c>
      <c r="U115" s="32"/>
    </row>
    <row r="116" spans="2:21" ht="19" customHeight="1" x14ac:dyDescent="0.3">
      <c r="B116" s="44"/>
      <c r="C116" s="44"/>
      <c r="D116" s="39">
        <f>IF('Air Travel'!E116="One-way",1,IF('Air Travel'!E116="Round-trip",2,0))*'Air Travel'!D116</f>
        <v>0</v>
      </c>
      <c r="E116" s="53" t="str">
        <f>IF(ISBLANK('Air Travel'!F116),"",'Air Travel'!F116)</f>
        <v/>
      </c>
      <c r="F116" s="54">
        <f>'Air Travel'!G116</f>
        <v>0</v>
      </c>
      <c r="G116" s="54">
        <f>'Air Travel'!H116</f>
        <v>0</v>
      </c>
      <c r="H116" s="55">
        <f>'Air Travel'!I116</f>
        <v>0</v>
      </c>
      <c r="I116" s="18" t="str">
        <f>IFERROR(INDEX(_airports!J:N,MATCH(_air_calcs!F116,_airports!J:J,0),4),"")</f>
        <v/>
      </c>
      <c r="J116" s="18" t="str">
        <f>IFERROR(INDEX(_airports!J:N,MATCH(_air_calcs!F116,_airports!J:J,0),5),"")</f>
        <v/>
      </c>
      <c r="K116" s="18" t="str">
        <f>IFERROR(INDEX(_airports!J:N,MATCH(_air_calcs!G116,_airports!J:J,0),4),"")</f>
        <v/>
      </c>
      <c r="L116" s="18" t="str">
        <f>IFERROR(INDEX(_airports!J:N,MATCH(_air_calcs!G116,_airports!J:J,0),5),"")</f>
        <v/>
      </c>
      <c r="M116" s="19" t="str">
        <f t="shared" si="9"/>
        <v/>
      </c>
      <c r="N116" s="20" t="str">
        <f>IFERROR(VLOOKUP(M116,_lookups!$F$2:$G$4,2,TRUE),"")</f>
        <v/>
      </c>
      <c r="O116" s="20" t="e">
        <f>VLOOKUP(_xlfn.CONCAT(N116,H116),_lookups!$H$9:$I$24,2,0)</f>
        <v>#N/A</v>
      </c>
      <c r="P116" s="17" t="str">
        <f>IFERROR(M116*D116*VLOOKUP(Start!$C$10,_lookups!$U$2:$V$3,2,0),"")</f>
        <v/>
      </c>
      <c r="Q116" s="21" t="str">
        <f t="shared" si="10"/>
        <v/>
      </c>
      <c r="R116" s="21" t="str">
        <f t="shared" si="11"/>
        <v/>
      </c>
      <c r="S116" s="22" t="str">
        <f t="shared" si="8"/>
        <v/>
      </c>
      <c r="T116" s="48">
        <f>'Air Travel'!K116</f>
        <v>0</v>
      </c>
      <c r="U116" s="32"/>
    </row>
    <row r="117" spans="2:21" ht="19" customHeight="1" x14ac:dyDescent="0.3">
      <c r="B117" s="44"/>
      <c r="C117" s="44"/>
      <c r="D117" s="39">
        <f>IF('Air Travel'!E117="One-way",1,IF('Air Travel'!E117="Round-trip",2,0))*'Air Travel'!D117</f>
        <v>0</v>
      </c>
      <c r="E117" s="53" t="str">
        <f>IF(ISBLANK('Air Travel'!F117),"",'Air Travel'!F117)</f>
        <v/>
      </c>
      <c r="F117" s="54">
        <f>'Air Travel'!G117</f>
        <v>0</v>
      </c>
      <c r="G117" s="54">
        <f>'Air Travel'!H117</f>
        <v>0</v>
      </c>
      <c r="H117" s="55">
        <f>'Air Travel'!I117</f>
        <v>0</v>
      </c>
      <c r="I117" s="18" t="str">
        <f>IFERROR(INDEX(_airports!J:N,MATCH(_air_calcs!F117,_airports!J:J,0),4),"")</f>
        <v/>
      </c>
      <c r="J117" s="18" t="str">
        <f>IFERROR(INDEX(_airports!J:N,MATCH(_air_calcs!F117,_airports!J:J,0),5),"")</f>
        <v/>
      </c>
      <c r="K117" s="18" t="str">
        <f>IFERROR(INDEX(_airports!J:N,MATCH(_air_calcs!G117,_airports!J:J,0),4),"")</f>
        <v/>
      </c>
      <c r="L117" s="18" t="str">
        <f>IFERROR(INDEX(_airports!J:N,MATCH(_air_calcs!G117,_airports!J:J,0),5),"")</f>
        <v/>
      </c>
      <c r="M117" s="19" t="str">
        <f t="shared" si="9"/>
        <v/>
      </c>
      <c r="N117" s="20" t="str">
        <f>IFERROR(VLOOKUP(M117,_lookups!$F$2:$G$4,2,TRUE),"")</f>
        <v/>
      </c>
      <c r="O117" s="20" t="e">
        <f>VLOOKUP(_xlfn.CONCAT(N117,H117),_lookups!$H$9:$I$24,2,0)</f>
        <v>#N/A</v>
      </c>
      <c r="P117" s="17" t="str">
        <f>IFERROR(M117*D117*VLOOKUP(Start!$C$10,_lookups!$U$2:$V$3,2,0),"")</f>
        <v/>
      </c>
      <c r="Q117" s="21" t="str">
        <f t="shared" si="10"/>
        <v/>
      </c>
      <c r="R117" s="21" t="str">
        <f t="shared" si="11"/>
        <v/>
      </c>
      <c r="S117" s="22" t="str">
        <f t="shared" si="8"/>
        <v/>
      </c>
      <c r="T117" s="48">
        <f>'Air Travel'!K117</f>
        <v>0</v>
      </c>
      <c r="U117" s="32"/>
    </row>
    <row r="118" spans="2:21" ht="19" customHeight="1" x14ac:dyDescent="0.3">
      <c r="B118" s="44"/>
      <c r="C118" s="44"/>
      <c r="D118" s="39">
        <f>IF('Air Travel'!E118="One-way",1,IF('Air Travel'!E118="Round-trip",2,0))*'Air Travel'!D118</f>
        <v>0</v>
      </c>
      <c r="E118" s="53" t="str">
        <f>IF(ISBLANK('Air Travel'!F118),"",'Air Travel'!F118)</f>
        <v/>
      </c>
      <c r="F118" s="54">
        <f>'Air Travel'!G118</f>
        <v>0</v>
      </c>
      <c r="G118" s="54">
        <f>'Air Travel'!H118</f>
        <v>0</v>
      </c>
      <c r="H118" s="55">
        <f>'Air Travel'!I118</f>
        <v>0</v>
      </c>
      <c r="I118" s="18" t="str">
        <f>IFERROR(INDEX(_airports!J:N,MATCH(_air_calcs!F118,_airports!J:J,0),4),"")</f>
        <v/>
      </c>
      <c r="J118" s="18" t="str">
        <f>IFERROR(INDEX(_airports!J:N,MATCH(_air_calcs!F118,_airports!J:J,0),5),"")</f>
        <v/>
      </c>
      <c r="K118" s="18" t="str">
        <f>IFERROR(INDEX(_airports!J:N,MATCH(_air_calcs!G118,_airports!J:J,0),4),"")</f>
        <v/>
      </c>
      <c r="L118" s="18" t="str">
        <f>IFERROR(INDEX(_airports!J:N,MATCH(_air_calcs!G118,_airports!J:J,0),5),"")</f>
        <v/>
      </c>
      <c r="M118" s="19" t="str">
        <f t="shared" si="9"/>
        <v/>
      </c>
      <c r="N118" s="20" t="str">
        <f>IFERROR(VLOOKUP(M118,_lookups!$F$2:$G$4,2,TRUE),"")</f>
        <v/>
      </c>
      <c r="O118" s="20" t="e">
        <f>VLOOKUP(_xlfn.CONCAT(N118,H118),_lookups!$H$9:$I$24,2,0)</f>
        <v>#N/A</v>
      </c>
      <c r="P118" s="17" t="str">
        <f>IFERROR(M118*D118*VLOOKUP(Start!$C$10,_lookups!$U$2:$V$3,2,0),"")</f>
        <v/>
      </c>
      <c r="Q118" s="21" t="str">
        <f t="shared" si="10"/>
        <v/>
      </c>
      <c r="R118" s="21" t="str">
        <f t="shared" si="11"/>
        <v/>
      </c>
      <c r="S118" s="22" t="str">
        <f t="shared" si="8"/>
        <v/>
      </c>
      <c r="T118" s="48">
        <f>'Air Travel'!K118</f>
        <v>0</v>
      </c>
      <c r="U118" s="32"/>
    </row>
    <row r="119" spans="2:21" ht="19" customHeight="1" x14ac:dyDescent="0.3">
      <c r="B119" s="44"/>
      <c r="C119" s="44"/>
      <c r="D119" s="39">
        <f>IF('Air Travel'!E119="One-way",1,IF('Air Travel'!E119="Round-trip",2,0))*'Air Travel'!D119</f>
        <v>0</v>
      </c>
      <c r="E119" s="53" t="str">
        <f>IF(ISBLANK('Air Travel'!F119),"",'Air Travel'!F119)</f>
        <v/>
      </c>
      <c r="F119" s="54">
        <f>'Air Travel'!G119</f>
        <v>0</v>
      </c>
      <c r="G119" s="54">
        <f>'Air Travel'!H119</f>
        <v>0</v>
      </c>
      <c r="H119" s="55">
        <f>'Air Travel'!I119</f>
        <v>0</v>
      </c>
      <c r="I119" s="18" t="str">
        <f>IFERROR(INDEX(_airports!J:N,MATCH(_air_calcs!F119,_airports!J:J,0),4),"")</f>
        <v/>
      </c>
      <c r="J119" s="18" t="str">
        <f>IFERROR(INDEX(_airports!J:N,MATCH(_air_calcs!F119,_airports!J:J,0),5),"")</f>
        <v/>
      </c>
      <c r="K119" s="18" t="str">
        <f>IFERROR(INDEX(_airports!J:N,MATCH(_air_calcs!G119,_airports!J:J,0),4),"")</f>
        <v/>
      </c>
      <c r="L119" s="18" t="str">
        <f>IFERROR(INDEX(_airports!J:N,MATCH(_air_calcs!G119,_airports!J:J,0),5),"")</f>
        <v/>
      </c>
      <c r="M119" s="19" t="str">
        <f t="shared" si="9"/>
        <v/>
      </c>
      <c r="N119" s="20" t="str">
        <f>IFERROR(VLOOKUP(M119,_lookups!$F$2:$G$4,2,TRUE),"")</f>
        <v/>
      </c>
      <c r="O119" s="20" t="e">
        <f>VLOOKUP(_xlfn.CONCAT(N119,H119),_lookups!$H$9:$I$24,2,0)</f>
        <v>#N/A</v>
      </c>
      <c r="P119" s="17" t="str">
        <f>IFERROR(M119*D119*VLOOKUP(Start!$C$10,_lookups!$U$2:$V$3,2,0),"")</f>
        <v/>
      </c>
      <c r="Q119" s="21" t="str">
        <f t="shared" si="10"/>
        <v/>
      </c>
      <c r="R119" s="21" t="str">
        <f t="shared" si="11"/>
        <v/>
      </c>
      <c r="S119" s="22" t="str">
        <f t="shared" si="8"/>
        <v/>
      </c>
      <c r="T119" s="48">
        <f>'Air Travel'!K119</f>
        <v>0</v>
      </c>
      <c r="U119" s="32"/>
    </row>
    <row r="120" spans="2:21" ht="19" customHeight="1" x14ac:dyDescent="0.3">
      <c r="B120" s="44"/>
      <c r="C120" s="44"/>
      <c r="D120" s="39">
        <f>IF('Air Travel'!E120="One-way",1,IF('Air Travel'!E120="Round-trip",2,0))*'Air Travel'!D120</f>
        <v>0</v>
      </c>
      <c r="E120" s="53" t="str">
        <f>IF(ISBLANK('Air Travel'!F120),"",'Air Travel'!F120)</f>
        <v/>
      </c>
      <c r="F120" s="54">
        <f>'Air Travel'!G120</f>
        <v>0</v>
      </c>
      <c r="G120" s="54">
        <f>'Air Travel'!H120</f>
        <v>0</v>
      </c>
      <c r="H120" s="55">
        <f>'Air Travel'!I120</f>
        <v>0</v>
      </c>
      <c r="I120" s="18" t="str">
        <f>IFERROR(INDEX(_airports!J:N,MATCH(_air_calcs!F120,_airports!J:J,0),4),"")</f>
        <v/>
      </c>
      <c r="J120" s="18" t="str">
        <f>IFERROR(INDEX(_airports!J:N,MATCH(_air_calcs!F120,_airports!J:J,0),5),"")</f>
        <v/>
      </c>
      <c r="K120" s="18" t="str">
        <f>IFERROR(INDEX(_airports!J:N,MATCH(_air_calcs!G120,_airports!J:J,0),4),"")</f>
        <v/>
      </c>
      <c r="L120" s="18" t="str">
        <f>IFERROR(INDEX(_airports!J:N,MATCH(_air_calcs!G120,_airports!J:J,0),5),"")</f>
        <v/>
      </c>
      <c r="M120" s="19" t="str">
        <f t="shared" si="9"/>
        <v/>
      </c>
      <c r="N120" s="20" t="str">
        <f>IFERROR(VLOOKUP(M120,_lookups!$F$2:$G$4,2,TRUE),"")</f>
        <v/>
      </c>
      <c r="O120" s="20" t="e">
        <f>VLOOKUP(_xlfn.CONCAT(N120,H120),_lookups!$H$9:$I$24,2,0)</f>
        <v>#N/A</v>
      </c>
      <c r="P120" s="17" t="str">
        <f>IFERROR(M120*D120*VLOOKUP(Start!$C$10,_lookups!$U$2:$V$3,2,0),"")</f>
        <v/>
      </c>
      <c r="Q120" s="21" t="str">
        <f t="shared" si="10"/>
        <v/>
      </c>
      <c r="R120" s="21" t="str">
        <f t="shared" si="11"/>
        <v/>
      </c>
      <c r="S120" s="22" t="str">
        <f t="shared" si="8"/>
        <v/>
      </c>
      <c r="T120" s="48">
        <f>'Air Travel'!K120</f>
        <v>0</v>
      </c>
      <c r="U120" s="32"/>
    </row>
    <row r="121" spans="2:21" ht="19" customHeight="1" x14ac:dyDescent="0.3">
      <c r="B121" s="44"/>
      <c r="C121" s="44"/>
      <c r="D121" s="39">
        <f>IF('Air Travel'!E121="One-way",1,IF('Air Travel'!E121="Round-trip",2,0))*'Air Travel'!D121</f>
        <v>0</v>
      </c>
      <c r="E121" s="53" t="str">
        <f>IF(ISBLANK('Air Travel'!F121),"",'Air Travel'!F121)</f>
        <v/>
      </c>
      <c r="F121" s="54">
        <f>'Air Travel'!G121</f>
        <v>0</v>
      </c>
      <c r="G121" s="54">
        <f>'Air Travel'!H121</f>
        <v>0</v>
      </c>
      <c r="H121" s="55">
        <f>'Air Travel'!I121</f>
        <v>0</v>
      </c>
      <c r="I121" s="18" t="str">
        <f>IFERROR(INDEX(_airports!J:N,MATCH(_air_calcs!F121,_airports!J:J,0),4),"")</f>
        <v/>
      </c>
      <c r="J121" s="18" t="str">
        <f>IFERROR(INDEX(_airports!J:N,MATCH(_air_calcs!F121,_airports!J:J,0),5),"")</f>
        <v/>
      </c>
      <c r="K121" s="18" t="str">
        <f>IFERROR(INDEX(_airports!J:N,MATCH(_air_calcs!G121,_airports!J:J,0),4),"")</f>
        <v/>
      </c>
      <c r="L121" s="18" t="str">
        <f>IFERROR(INDEX(_airports!J:N,MATCH(_air_calcs!G121,_airports!J:J,0),5),"")</f>
        <v/>
      </c>
      <c r="M121" s="19" t="str">
        <f t="shared" si="9"/>
        <v/>
      </c>
      <c r="N121" s="20" t="str">
        <f>IFERROR(VLOOKUP(M121,_lookups!$F$2:$G$4,2,TRUE),"")</f>
        <v/>
      </c>
      <c r="O121" s="20" t="e">
        <f>VLOOKUP(_xlfn.CONCAT(N121,H121),_lookups!$H$9:$I$24,2,0)</f>
        <v>#N/A</v>
      </c>
      <c r="P121" s="17" t="str">
        <f>IFERROR(M121*D121*VLOOKUP(Start!$C$10,_lookups!$U$2:$V$3,2,0),"")</f>
        <v/>
      </c>
      <c r="Q121" s="21" t="str">
        <f t="shared" si="10"/>
        <v/>
      </c>
      <c r="R121" s="21" t="str">
        <f t="shared" si="11"/>
        <v/>
      </c>
      <c r="S121" s="22" t="str">
        <f t="shared" si="8"/>
        <v/>
      </c>
      <c r="T121" s="48">
        <f>'Air Travel'!K121</f>
        <v>0</v>
      </c>
      <c r="U121" s="32"/>
    </row>
    <row r="122" spans="2:21" ht="19" customHeight="1" x14ac:dyDescent="0.3">
      <c r="B122" s="44"/>
      <c r="C122" s="44"/>
      <c r="D122" s="39">
        <f>IF('Air Travel'!E122="One-way",1,IF('Air Travel'!E122="Round-trip",2,0))*'Air Travel'!D122</f>
        <v>0</v>
      </c>
      <c r="E122" s="53" t="str">
        <f>IF(ISBLANK('Air Travel'!F122),"",'Air Travel'!F122)</f>
        <v/>
      </c>
      <c r="F122" s="54">
        <f>'Air Travel'!G122</f>
        <v>0</v>
      </c>
      <c r="G122" s="54">
        <f>'Air Travel'!H122</f>
        <v>0</v>
      </c>
      <c r="H122" s="55">
        <f>'Air Travel'!I122</f>
        <v>0</v>
      </c>
      <c r="I122" s="18" t="str">
        <f>IFERROR(INDEX(_airports!J:N,MATCH(_air_calcs!F122,_airports!J:J,0),4),"")</f>
        <v/>
      </c>
      <c r="J122" s="18" t="str">
        <f>IFERROR(INDEX(_airports!J:N,MATCH(_air_calcs!F122,_airports!J:J,0),5),"")</f>
        <v/>
      </c>
      <c r="K122" s="18" t="str">
        <f>IFERROR(INDEX(_airports!J:N,MATCH(_air_calcs!G122,_airports!J:J,0),4),"")</f>
        <v/>
      </c>
      <c r="L122" s="18" t="str">
        <f>IFERROR(INDEX(_airports!J:N,MATCH(_air_calcs!G122,_airports!J:J,0),5),"")</f>
        <v/>
      </c>
      <c r="M122" s="19" t="str">
        <f t="shared" si="9"/>
        <v/>
      </c>
      <c r="N122" s="20" t="str">
        <f>IFERROR(VLOOKUP(M122,_lookups!$F$2:$G$4,2,TRUE),"")</f>
        <v/>
      </c>
      <c r="O122" s="20" t="e">
        <f>VLOOKUP(_xlfn.CONCAT(N122,H122),_lookups!$H$9:$I$24,2,0)</f>
        <v>#N/A</v>
      </c>
      <c r="P122" s="17" t="str">
        <f>IFERROR(M122*D122*VLOOKUP(Start!$C$10,_lookups!$U$2:$V$3,2,0),"")</f>
        <v/>
      </c>
      <c r="Q122" s="21" t="str">
        <f t="shared" si="10"/>
        <v/>
      </c>
      <c r="R122" s="21" t="str">
        <f t="shared" si="11"/>
        <v/>
      </c>
      <c r="S122" s="22" t="str">
        <f t="shared" si="8"/>
        <v/>
      </c>
      <c r="T122" s="48">
        <f>'Air Travel'!K122</f>
        <v>0</v>
      </c>
      <c r="U122" s="32"/>
    </row>
    <row r="123" spans="2:21" ht="19" customHeight="1" x14ac:dyDescent="0.3">
      <c r="B123" s="44"/>
      <c r="C123" s="44"/>
      <c r="D123" s="39">
        <f>IF('Air Travel'!E123="One-way",1,IF('Air Travel'!E123="Round-trip",2,0))*'Air Travel'!D123</f>
        <v>0</v>
      </c>
      <c r="E123" s="53" t="str">
        <f>IF(ISBLANK('Air Travel'!F123),"",'Air Travel'!F123)</f>
        <v/>
      </c>
      <c r="F123" s="54">
        <f>'Air Travel'!G123</f>
        <v>0</v>
      </c>
      <c r="G123" s="54">
        <f>'Air Travel'!H123</f>
        <v>0</v>
      </c>
      <c r="H123" s="55">
        <f>'Air Travel'!I123</f>
        <v>0</v>
      </c>
      <c r="I123" s="18" t="str">
        <f>IFERROR(INDEX(_airports!J:N,MATCH(_air_calcs!F123,_airports!J:J,0),4),"")</f>
        <v/>
      </c>
      <c r="J123" s="18" t="str">
        <f>IFERROR(INDEX(_airports!J:N,MATCH(_air_calcs!F123,_airports!J:J,0),5),"")</f>
        <v/>
      </c>
      <c r="K123" s="18" t="str">
        <f>IFERROR(INDEX(_airports!J:N,MATCH(_air_calcs!G123,_airports!J:J,0),4),"")</f>
        <v/>
      </c>
      <c r="L123" s="18" t="str">
        <f>IFERROR(INDEX(_airports!J:N,MATCH(_air_calcs!G123,_airports!J:J,0),5),"")</f>
        <v/>
      </c>
      <c r="M123" s="19" t="str">
        <f t="shared" si="9"/>
        <v/>
      </c>
      <c r="N123" s="20" t="str">
        <f>IFERROR(VLOOKUP(M123,_lookups!$F$2:$G$4,2,TRUE),"")</f>
        <v/>
      </c>
      <c r="O123" s="20" t="e">
        <f>VLOOKUP(_xlfn.CONCAT(N123,H123),_lookups!$H$9:$I$24,2,0)</f>
        <v>#N/A</v>
      </c>
      <c r="P123" s="17" t="str">
        <f>IFERROR(M123*D123*VLOOKUP(Start!$C$10,_lookups!$U$2:$V$3,2,0),"")</f>
        <v/>
      </c>
      <c r="Q123" s="21" t="str">
        <f t="shared" si="10"/>
        <v/>
      </c>
      <c r="R123" s="21" t="str">
        <f t="shared" si="11"/>
        <v/>
      </c>
      <c r="S123" s="22" t="str">
        <f t="shared" si="8"/>
        <v/>
      </c>
      <c r="T123" s="48">
        <f>'Air Travel'!K123</f>
        <v>0</v>
      </c>
      <c r="U123" s="32"/>
    </row>
    <row r="124" spans="2:21" ht="19" customHeight="1" x14ac:dyDescent="0.3">
      <c r="B124" s="44"/>
      <c r="C124" s="44"/>
      <c r="D124" s="39">
        <f>IF('Air Travel'!E124="One-way",1,IF('Air Travel'!E124="Round-trip",2,0))*'Air Travel'!D124</f>
        <v>0</v>
      </c>
      <c r="E124" s="53" t="str">
        <f>IF(ISBLANK('Air Travel'!F124),"",'Air Travel'!F124)</f>
        <v/>
      </c>
      <c r="F124" s="54">
        <f>'Air Travel'!G124</f>
        <v>0</v>
      </c>
      <c r="G124" s="54">
        <f>'Air Travel'!H124</f>
        <v>0</v>
      </c>
      <c r="H124" s="55">
        <f>'Air Travel'!I124</f>
        <v>0</v>
      </c>
      <c r="I124" s="18" t="str">
        <f>IFERROR(INDEX(_airports!J:N,MATCH(_air_calcs!F124,_airports!J:J,0),4),"")</f>
        <v/>
      </c>
      <c r="J124" s="18" t="str">
        <f>IFERROR(INDEX(_airports!J:N,MATCH(_air_calcs!F124,_airports!J:J,0),5),"")</f>
        <v/>
      </c>
      <c r="K124" s="18" t="str">
        <f>IFERROR(INDEX(_airports!J:N,MATCH(_air_calcs!G124,_airports!J:J,0),4),"")</f>
        <v/>
      </c>
      <c r="L124" s="18" t="str">
        <f>IFERROR(INDEX(_airports!J:N,MATCH(_air_calcs!G124,_airports!J:J,0),5),"")</f>
        <v/>
      </c>
      <c r="M124" s="19" t="str">
        <f t="shared" si="9"/>
        <v/>
      </c>
      <c r="N124" s="20" t="str">
        <f>IFERROR(VLOOKUP(M124,_lookups!$F$2:$G$4,2,TRUE),"")</f>
        <v/>
      </c>
      <c r="O124" s="20" t="e">
        <f>VLOOKUP(_xlfn.CONCAT(N124,H124),_lookups!$H$9:$I$24,2,0)</f>
        <v>#N/A</v>
      </c>
      <c r="P124" s="17" t="str">
        <f>IFERROR(M124*D124*VLOOKUP(Start!$C$10,_lookups!$U$2:$V$3,2,0),"")</f>
        <v/>
      </c>
      <c r="Q124" s="21" t="str">
        <f t="shared" si="10"/>
        <v/>
      </c>
      <c r="R124" s="21" t="str">
        <f t="shared" si="11"/>
        <v/>
      </c>
      <c r="S124" s="22" t="str">
        <f t="shared" si="8"/>
        <v/>
      </c>
      <c r="T124" s="48">
        <f>'Air Travel'!K124</f>
        <v>0</v>
      </c>
      <c r="U124" s="32"/>
    </row>
    <row r="125" spans="2:21" ht="19" customHeight="1" x14ac:dyDescent="0.3">
      <c r="B125" s="44"/>
      <c r="C125" s="44"/>
      <c r="D125" s="39">
        <f>IF('Air Travel'!E125="One-way",1,IF('Air Travel'!E125="Round-trip",2,0))*'Air Travel'!D125</f>
        <v>0</v>
      </c>
      <c r="E125" s="53" t="str">
        <f>IF(ISBLANK('Air Travel'!F125),"",'Air Travel'!F125)</f>
        <v/>
      </c>
      <c r="F125" s="54">
        <f>'Air Travel'!G125</f>
        <v>0</v>
      </c>
      <c r="G125" s="54">
        <f>'Air Travel'!H125</f>
        <v>0</v>
      </c>
      <c r="H125" s="55">
        <f>'Air Travel'!I125</f>
        <v>0</v>
      </c>
      <c r="I125" s="18" t="str">
        <f>IFERROR(INDEX(_airports!J:N,MATCH(_air_calcs!F125,_airports!J:J,0),4),"")</f>
        <v/>
      </c>
      <c r="J125" s="18" t="str">
        <f>IFERROR(INDEX(_airports!J:N,MATCH(_air_calcs!F125,_airports!J:J,0),5),"")</f>
        <v/>
      </c>
      <c r="K125" s="18" t="str">
        <f>IFERROR(INDEX(_airports!J:N,MATCH(_air_calcs!G125,_airports!J:J,0),4),"")</f>
        <v/>
      </c>
      <c r="L125" s="18" t="str">
        <f>IFERROR(INDEX(_airports!J:N,MATCH(_air_calcs!G125,_airports!J:J,0),5),"")</f>
        <v/>
      </c>
      <c r="M125" s="19" t="str">
        <f t="shared" si="9"/>
        <v/>
      </c>
      <c r="N125" s="20" t="str">
        <f>IFERROR(VLOOKUP(M125,_lookups!$F$2:$G$4,2,TRUE),"")</f>
        <v/>
      </c>
      <c r="O125" s="20" t="e">
        <f>VLOOKUP(_xlfn.CONCAT(N125,H125),_lookups!$H$9:$I$24,2,0)</f>
        <v>#N/A</v>
      </c>
      <c r="P125" s="17" t="str">
        <f>IFERROR(M125*D125*VLOOKUP(Start!$C$10,_lookups!$U$2:$V$3,2,0),"")</f>
        <v/>
      </c>
      <c r="Q125" s="21" t="str">
        <f t="shared" si="10"/>
        <v/>
      </c>
      <c r="R125" s="21" t="str">
        <f t="shared" si="11"/>
        <v/>
      </c>
      <c r="S125" s="22" t="str">
        <f t="shared" si="8"/>
        <v/>
      </c>
      <c r="T125" s="48">
        <f>'Air Travel'!K125</f>
        <v>0</v>
      </c>
      <c r="U125" s="32"/>
    </row>
    <row r="126" spans="2:21" ht="19" customHeight="1" x14ac:dyDescent="0.3">
      <c r="B126" s="44"/>
      <c r="C126" s="44"/>
      <c r="D126" s="39">
        <f>IF('Air Travel'!E126="One-way",1,IF('Air Travel'!E126="Round-trip",2,0))*'Air Travel'!D126</f>
        <v>0</v>
      </c>
      <c r="E126" s="53" t="str">
        <f>IF(ISBLANK('Air Travel'!F126),"",'Air Travel'!F126)</f>
        <v/>
      </c>
      <c r="F126" s="54">
        <f>'Air Travel'!G126</f>
        <v>0</v>
      </c>
      <c r="G126" s="54">
        <f>'Air Travel'!H126</f>
        <v>0</v>
      </c>
      <c r="H126" s="55">
        <f>'Air Travel'!I126</f>
        <v>0</v>
      </c>
      <c r="I126" s="18" t="str">
        <f>IFERROR(INDEX(_airports!J:N,MATCH(_air_calcs!F126,_airports!J:J,0),4),"")</f>
        <v/>
      </c>
      <c r="J126" s="18" t="str">
        <f>IFERROR(INDEX(_airports!J:N,MATCH(_air_calcs!F126,_airports!J:J,0),5),"")</f>
        <v/>
      </c>
      <c r="K126" s="18" t="str">
        <f>IFERROR(INDEX(_airports!J:N,MATCH(_air_calcs!G126,_airports!J:J,0),4),"")</f>
        <v/>
      </c>
      <c r="L126" s="18" t="str">
        <f>IFERROR(INDEX(_airports!J:N,MATCH(_air_calcs!G126,_airports!J:J,0),5),"")</f>
        <v/>
      </c>
      <c r="M126" s="19" t="str">
        <f t="shared" si="9"/>
        <v/>
      </c>
      <c r="N126" s="20" t="str">
        <f>IFERROR(VLOOKUP(M126,_lookups!$F$2:$G$4,2,TRUE),"")</f>
        <v/>
      </c>
      <c r="O126" s="20" t="e">
        <f>VLOOKUP(_xlfn.CONCAT(N126,H126),_lookups!$H$9:$I$24,2,0)</f>
        <v>#N/A</v>
      </c>
      <c r="P126" s="17" t="str">
        <f>IFERROR(M126*D126*VLOOKUP(Start!$C$10,_lookups!$U$2:$V$3,2,0),"")</f>
        <v/>
      </c>
      <c r="Q126" s="21" t="str">
        <f t="shared" si="10"/>
        <v/>
      </c>
      <c r="R126" s="21" t="str">
        <f t="shared" si="11"/>
        <v/>
      </c>
      <c r="S126" s="22" t="str">
        <f t="shared" si="8"/>
        <v/>
      </c>
      <c r="T126" s="48">
        <f>'Air Travel'!K126</f>
        <v>0</v>
      </c>
      <c r="U126" s="32"/>
    </row>
    <row r="127" spans="2:21" ht="19" customHeight="1" x14ac:dyDescent="0.3">
      <c r="B127" s="44"/>
      <c r="C127" s="44"/>
      <c r="D127" s="39">
        <f>IF('Air Travel'!E127="One-way",1,IF('Air Travel'!E127="Round-trip",2,0))*'Air Travel'!D127</f>
        <v>0</v>
      </c>
      <c r="E127" s="53" t="str">
        <f>IF(ISBLANK('Air Travel'!F127),"",'Air Travel'!F127)</f>
        <v/>
      </c>
      <c r="F127" s="54">
        <f>'Air Travel'!G127</f>
        <v>0</v>
      </c>
      <c r="G127" s="54">
        <f>'Air Travel'!H127</f>
        <v>0</v>
      </c>
      <c r="H127" s="55">
        <f>'Air Travel'!I127</f>
        <v>0</v>
      </c>
      <c r="I127" s="18" t="str">
        <f>IFERROR(INDEX(_airports!J:N,MATCH(_air_calcs!F127,_airports!J:J,0),4),"")</f>
        <v/>
      </c>
      <c r="J127" s="18" t="str">
        <f>IFERROR(INDEX(_airports!J:N,MATCH(_air_calcs!F127,_airports!J:J,0),5),"")</f>
        <v/>
      </c>
      <c r="K127" s="18" t="str">
        <f>IFERROR(INDEX(_airports!J:N,MATCH(_air_calcs!G127,_airports!J:J,0),4),"")</f>
        <v/>
      </c>
      <c r="L127" s="18" t="str">
        <f>IFERROR(INDEX(_airports!J:N,MATCH(_air_calcs!G127,_airports!J:J,0),5),"")</f>
        <v/>
      </c>
      <c r="M127" s="19" t="str">
        <f t="shared" si="9"/>
        <v/>
      </c>
      <c r="N127" s="20" t="str">
        <f>IFERROR(VLOOKUP(M127,_lookups!$F$2:$G$4,2,TRUE),"")</f>
        <v/>
      </c>
      <c r="O127" s="20" t="e">
        <f>VLOOKUP(_xlfn.CONCAT(N127,H127),_lookups!$H$9:$I$24,2,0)</f>
        <v>#N/A</v>
      </c>
      <c r="P127" s="17" t="str">
        <f>IFERROR(M127*D127*VLOOKUP(Start!$C$10,_lookups!$U$2:$V$3,2,0),"")</f>
        <v/>
      </c>
      <c r="Q127" s="21" t="str">
        <f t="shared" si="10"/>
        <v/>
      </c>
      <c r="R127" s="21" t="str">
        <f t="shared" si="11"/>
        <v/>
      </c>
      <c r="S127" s="22" t="str">
        <f t="shared" si="8"/>
        <v/>
      </c>
      <c r="T127" s="48">
        <f>'Air Travel'!K127</f>
        <v>0</v>
      </c>
      <c r="U127" s="32"/>
    </row>
    <row r="128" spans="2:21" ht="19" customHeight="1" x14ac:dyDescent="0.3">
      <c r="B128" s="44"/>
      <c r="C128" s="44"/>
      <c r="D128" s="39">
        <f>IF('Air Travel'!E128="One-way",1,IF('Air Travel'!E128="Round-trip",2,0))*'Air Travel'!D128</f>
        <v>0</v>
      </c>
      <c r="E128" s="53" t="str">
        <f>IF(ISBLANK('Air Travel'!F128),"",'Air Travel'!F128)</f>
        <v/>
      </c>
      <c r="F128" s="54">
        <f>'Air Travel'!G128</f>
        <v>0</v>
      </c>
      <c r="G128" s="54">
        <f>'Air Travel'!H128</f>
        <v>0</v>
      </c>
      <c r="H128" s="55">
        <f>'Air Travel'!I128</f>
        <v>0</v>
      </c>
      <c r="I128" s="18" t="str">
        <f>IFERROR(INDEX(_airports!J:N,MATCH(_air_calcs!F128,_airports!J:J,0),4),"")</f>
        <v/>
      </c>
      <c r="J128" s="18" t="str">
        <f>IFERROR(INDEX(_airports!J:N,MATCH(_air_calcs!F128,_airports!J:J,0),5),"")</f>
        <v/>
      </c>
      <c r="K128" s="18" t="str">
        <f>IFERROR(INDEX(_airports!J:N,MATCH(_air_calcs!G128,_airports!J:J,0),4),"")</f>
        <v/>
      </c>
      <c r="L128" s="18" t="str">
        <f>IFERROR(INDEX(_airports!J:N,MATCH(_air_calcs!G128,_airports!J:J,0),5),"")</f>
        <v/>
      </c>
      <c r="M128" s="19" t="str">
        <f t="shared" si="9"/>
        <v/>
      </c>
      <c r="N128" s="20" t="str">
        <f>IFERROR(VLOOKUP(M128,_lookups!$F$2:$G$4,2,TRUE),"")</f>
        <v/>
      </c>
      <c r="O128" s="20" t="e">
        <f>VLOOKUP(_xlfn.CONCAT(N128,H128),_lookups!$H$9:$I$24,2,0)</f>
        <v>#N/A</v>
      </c>
      <c r="P128" s="17" t="str">
        <f>IFERROR(M128*D128*VLOOKUP(Start!$C$10,_lookups!$U$2:$V$3,2,0),"")</f>
        <v/>
      </c>
      <c r="Q128" s="21" t="str">
        <f t="shared" si="10"/>
        <v/>
      </c>
      <c r="R128" s="21" t="str">
        <f t="shared" si="11"/>
        <v/>
      </c>
      <c r="S128" s="22" t="str">
        <f t="shared" si="8"/>
        <v/>
      </c>
      <c r="T128" s="48">
        <f>'Air Travel'!K128</f>
        <v>0</v>
      </c>
      <c r="U128" s="32"/>
    </row>
    <row r="129" spans="2:21" ht="19" customHeight="1" x14ac:dyDescent="0.3">
      <c r="B129" s="44"/>
      <c r="C129" s="44"/>
      <c r="D129" s="39">
        <f>IF('Air Travel'!E129="One-way",1,IF('Air Travel'!E129="Round-trip",2,0))*'Air Travel'!D129</f>
        <v>0</v>
      </c>
      <c r="E129" s="53" t="str">
        <f>IF(ISBLANK('Air Travel'!F129),"",'Air Travel'!F129)</f>
        <v/>
      </c>
      <c r="F129" s="54">
        <f>'Air Travel'!G129</f>
        <v>0</v>
      </c>
      <c r="G129" s="54">
        <f>'Air Travel'!H129</f>
        <v>0</v>
      </c>
      <c r="H129" s="55">
        <f>'Air Travel'!I129</f>
        <v>0</v>
      </c>
      <c r="I129" s="18" t="str">
        <f>IFERROR(INDEX(_airports!J:N,MATCH(_air_calcs!F129,_airports!J:J,0),4),"")</f>
        <v/>
      </c>
      <c r="J129" s="18" t="str">
        <f>IFERROR(INDEX(_airports!J:N,MATCH(_air_calcs!F129,_airports!J:J,0),5),"")</f>
        <v/>
      </c>
      <c r="K129" s="18" t="str">
        <f>IFERROR(INDEX(_airports!J:N,MATCH(_air_calcs!G129,_airports!J:J,0),4),"")</f>
        <v/>
      </c>
      <c r="L129" s="18" t="str">
        <f>IFERROR(INDEX(_airports!J:N,MATCH(_air_calcs!G129,_airports!J:J,0),5),"")</f>
        <v/>
      </c>
      <c r="M129" s="19" t="str">
        <f t="shared" si="9"/>
        <v/>
      </c>
      <c r="N129" s="20" t="str">
        <f>IFERROR(VLOOKUP(M129,_lookups!$F$2:$G$4,2,TRUE),"")</f>
        <v/>
      </c>
      <c r="O129" s="20" t="e">
        <f>VLOOKUP(_xlfn.CONCAT(N129,H129),_lookups!$H$9:$I$24,2,0)</f>
        <v>#N/A</v>
      </c>
      <c r="P129" s="17" t="str">
        <f>IFERROR(M129*D129*VLOOKUP(Start!$C$10,_lookups!$U$2:$V$3,2,0),"")</f>
        <v/>
      </c>
      <c r="Q129" s="21" t="str">
        <f t="shared" si="10"/>
        <v/>
      </c>
      <c r="R129" s="21" t="str">
        <f t="shared" si="11"/>
        <v/>
      </c>
      <c r="S129" s="22" t="str">
        <f t="shared" si="8"/>
        <v/>
      </c>
      <c r="T129" s="48">
        <f>'Air Travel'!K129</f>
        <v>0</v>
      </c>
      <c r="U129" s="32"/>
    </row>
    <row r="130" spans="2:21" ht="19" customHeight="1" x14ac:dyDescent="0.3">
      <c r="B130" s="44"/>
      <c r="C130" s="44"/>
      <c r="D130" s="39">
        <f>IF('Air Travel'!E130="One-way",1,IF('Air Travel'!E130="Round-trip",2,0))*'Air Travel'!D130</f>
        <v>0</v>
      </c>
      <c r="E130" s="53" t="str">
        <f>IF(ISBLANK('Air Travel'!F130),"",'Air Travel'!F130)</f>
        <v/>
      </c>
      <c r="F130" s="54">
        <f>'Air Travel'!G130</f>
        <v>0</v>
      </c>
      <c r="G130" s="54">
        <f>'Air Travel'!H130</f>
        <v>0</v>
      </c>
      <c r="H130" s="55">
        <f>'Air Travel'!I130</f>
        <v>0</v>
      </c>
      <c r="I130" s="18" t="str">
        <f>IFERROR(INDEX(_airports!J:N,MATCH(_air_calcs!F130,_airports!J:J,0),4),"")</f>
        <v/>
      </c>
      <c r="J130" s="18" t="str">
        <f>IFERROR(INDEX(_airports!J:N,MATCH(_air_calcs!F130,_airports!J:J,0),5),"")</f>
        <v/>
      </c>
      <c r="K130" s="18" t="str">
        <f>IFERROR(INDEX(_airports!J:N,MATCH(_air_calcs!G130,_airports!J:J,0),4),"")</f>
        <v/>
      </c>
      <c r="L130" s="18" t="str">
        <f>IFERROR(INDEX(_airports!J:N,MATCH(_air_calcs!G130,_airports!J:J,0),5),"")</f>
        <v/>
      </c>
      <c r="M130" s="19" t="str">
        <f t="shared" si="9"/>
        <v/>
      </c>
      <c r="N130" s="20" t="str">
        <f>IFERROR(VLOOKUP(M130,_lookups!$F$2:$G$4,2,TRUE),"")</f>
        <v/>
      </c>
      <c r="O130" s="20" t="e">
        <f>VLOOKUP(_xlfn.CONCAT(N130,H130),_lookups!$H$9:$I$24,2,0)</f>
        <v>#N/A</v>
      </c>
      <c r="P130" s="17" t="str">
        <f>IFERROR(M130*D130*VLOOKUP(Start!$C$10,_lookups!$U$2:$V$3,2,0),"")</f>
        <v/>
      </c>
      <c r="Q130" s="21" t="str">
        <f t="shared" si="10"/>
        <v/>
      </c>
      <c r="R130" s="21" t="str">
        <f t="shared" si="11"/>
        <v/>
      </c>
      <c r="S130" s="22" t="str">
        <f t="shared" si="8"/>
        <v/>
      </c>
      <c r="T130" s="48">
        <f>'Air Travel'!K130</f>
        <v>0</v>
      </c>
      <c r="U130" s="32"/>
    </row>
    <row r="131" spans="2:21" ht="19" customHeight="1" x14ac:dyDescent="0.3">
      <c r="B131" s="44"/>
      <c r="C131" s="44"/>
      <c r="D131" s="39">
        <f>IF('Air Travel'!E131="One-way",1,IF('Air Travel'!E131="Round-trip",2,0))*'Air Travel'!D131</f>
        <v>0</v>
      </c>
      <c r="E131" s="53" t="str">
        <f>IF(ISBLANK('Air Travel'!F131),"",'Air Travel'!F131)</f>
        <v/>
      </c>
      <c r="F131" s="54">
        <f>'Air Travel'!G131</f>
        <v>0</v>
      </c>
      <c r="G131" s="54">
        <f>'Air Travel'!H131</f>
        <v>0</v>
      </c>
      <c r="H131" s="55">
        <f>'Air Travel'!I131</f>
        <v>0</v>
      </c>
      <c r="I131" s="18" t="str">
        <f>IFERROR(INDEX(_airports!J:N,MATCH(_air_calcs!F131,_airports!J:J,0),4),"")</f>
        <v/>
      </c>
      <c r="J131" s="18" t="str">
        <f>IFERROR(INDEX(_airports!J:N,MATCH(_air_calcs!F131,_airports!J:J,0),5),"")</f>
        <v/>
      </c>
      <c r="K131" s="18" t="str">
        <f>IFERROR(INDEX(_airports!J:N,MATCH(_air_calcs!G131,_airports!J:J,0),4),"")</f>
        <v/>
      </c>
      <c r="L131" s="18" t="str">
        <f>IFERROR(INDEX(_airports!J:N,MATCH(_air_calcs!G131,_airports!J:J,0),5),"")</f>
        <v/>
      </c>
      <c r="M131" s="19" t="str">
        <f t="shared" si="9"/>
        <v/>
      </c>
      <c r="N131" s="20" t="str">
        <f>IFERROR(VLOOKUP(M131,_lookups!$F$2:$G$4,2,TRUE),"")</f>
        <v/>
      </c>
      <c r="O131" s="20" t="e">
        <f>VLOOKUP(_xlfn.CONCAT(N131,H131),_lookups!$H$9:$I$24,2,0)</f>
        <v>#N/A</v>
      </c>
      <c r="P131" s="17" t="str">
        <f>IFERROR(M131*D131*VLOOKUP(Start!$C$10,_lookups!$U$2:$V$3,2,0),"")</f>
        <v/>
      </c>
      <c r="Q131" s="21" t="str">
        <f t="shared" si="10"/>
        <v/>
      </c>
      <c r="R131" s="21" t="str">
        <f t="shared" si="11"/>
        <v/>
      </c>
      <c r="S131" s="22" t="str">
        <f t="shared" si="8"/>
        <v/>
      </c>
      <c r="T131" s="48">
        <f>'Air Travel'!K131</f>
        <v>0</v>
      </c>
      <c r="U131" s="32"/>
    </row>
    <row r="132" spans="2:21" ht="19" customHeight="1" x14ac:dyDescent="0.3">
      <c r="B132" s="44"/>
      <c r="C132" s="44"/>
      <c r="D132" s="39">
        <f>IF('Air Travel'!E132="One-way",1,IF('Air Travel'!E132="Round-trip",2,0))*'Air Travel'!D132</f>
        <v>0</v>
      </c>
      <c r="E132" s="53" t="str">
        <f>IF(ISBLANK('Air Travel'!F132),"",'Air Travel'!F132)</f>
        <v/>
      </c>
      <c r="F132" s="54">
        <f>'Air Travel'!G132</f>
        <v>0</v>
      </c>
      <c r="G132" s="54">
        <f>'Air Travel'!H132</f>
        <v>0</v>
      </c>
      <c r="H132" s="55">
        <f>'Air Travel'!I132</f>
        <v>0</v>
      </c>
      <c r="I132" s="18" t="str">
        <f>IFERROR(INDEX(_airports!J:N,MATCH(_air_calcs!F132,_airports!J:J,0),4),"")</f>
        <v/>
      </c>
      <c r="J132" s="18" t="str">
        <f>IFERROR(INDEX(_airports!J:N,MATCH(_air_calcs!F132,_airports!J:J,0),5),"")</f>
        <v/>
      </c>
      <c r="K132" s="18" t="str">
        <f>IFERROR(INDEX(_airports!J:N,MATCH(_air_calcs!G132,_airports!J:J,0),4),"")</f>
        <v/>
      </c>
      <c r="L132" s="18" t="str">
        <f>IFERROR(INDEX(_airports!J:N,MATCH(_air_calcs!G132,_airports!J:J,0),5),"")</f>
        <v/>
      </c>
      <c r="M132" s="19" t="str">
        <f t="shared" si="9"/>
        <v/>
      </c>
      <c r="N132" s="20" t="str">
        <f>IFERROR(VLOOKUP(M132,_lookups!$F$2:$G$4,2,TRUE),"")</f>
        <v/>
      </c>
      <c r="O132" s="20" t="e">
        <f>VLOOKUP(_xlfn.CONCAT(N132,H132),_lookups!$H$9:$I$24,2,0)</f>
        <v>#N/A</v>
      </c>
      <c r="P132" s="17" t="str">
        <f>IFERROR(M132*D132*VLOOKUP(Start!$C$10,_lookups!$U$2:$V$3,2,0),"")</f>
        <v/>
      </c>
      <c r="Q132" s="21" t="str">
        <f t="shared" si="10"/>
        <v/>
      </c>
      <c r="R132" s="21" t="str">
        <f t="shared" si="11"/>
        <v/>
      </c>
      <c r="S132" s="22" t="str">
        <f t="shared" si="8"/>
        <v/>
      </c>
      <c r="T132" s="48">
        <f>'Air Travel'!K132</f>
        <v>0</v>
      </c>
      <c r="U132" s="32"/>
    </row>
    <row r="133" spans="2:21" ht="19" customHeight="1" x14ac:dyDescent="0.3">
      <c r="B133" s="44"/>
      <c r="C133" s="44"/>
      <c r="D133" s="39">
        <f>IF('Air Travel'!E133="One-way",1,IF('Air Travel'!E133="Round-trip",2,0))*'Air Travel'!D133</f>
        <v>0</v>
      </c>
      <c r="E133" s="53" t="str">
        <f>IF(ISBLANK('Air Travel'!F133),"",'Air Travel'!F133)</f>
        <v/>
      </c>
      <c r="F133" s="54">
        <f>'Air Travel'!G133</f>
        <v>0</v>
      </c>
      <c r="G133" s="54">
        <f>'Air Travel'!H133</f>
        <v>0</v>
      </c>
      <c r="H133" s="55">
        <f>'Air Travel'!I133</f>
        <v>0</v>
      </c>
      <c r="I133" s="18" t="str">
        <f>IFERROR(INDEX(_airports!J:N,MATCH(_air_calcs!F133,_airports!J:J,0),4),"")</f>
        <v/>
      </c>
      <c r="J133" s="18" t="str">
        <f>IFERROR(INDEX(_airports!J:N,MATCH(_air_calcs!F133,_airports!J:J,0),5),"")</f>
        <v/>
      </c>
      <c r="K133" s="18" t="str">
        <f>IFERROR(INDEX(_airports!J:N,MATCH(_air_calcs!G133,_airports!J:J,0),4),"")</f>
        <v/>
      </c>
      <c r="L133" s="18" t="str">
        <f>IFERROR(INDEX(_airports!J:N,MATCH(_air_calcs!G133,_airports!J:J,0),5),"")</f>
        <v/>
      </c>
      <c r="M133" s="19" t="str">
        <f t="shared" si="9"/>
        <v/>
      </c>
      <c r="N133" s="20" t="str">
        <f>IFERROR(VLOOKUP(M133,_lookups!$F$2:$G$4,2,TRUE),"")</f>
        <v/>
      </c>
      <c r="O133" s="20" t="e">
        <f>VLOOKUP(_xlfn.CONCAT(N133,H133),_lookups!$H$9:$I$24,2,0)</f>
        <v>#N/A</v>
      </c>
      <c r="P133" s="17" t="str">
        <f>IFERROR(M133*D133*VLOOKUP(Start!$C$10,_lookups!$U$2:$V$3,2,0),"")</f>
        <v/>
      </c>
      <c r="Q133" s="21" t="str">
        <f t="shared" si="10"/>
        <v/>
      </c>
      <c r="R133" s="21" t="str">
        <f t="shared" si="11"/>
        <v/>
      </c>
      <c r="S133" s="22" t="str">
        <f t="shared" si="8"/>
        <v/>
      </c>
      <c r="T133" s="48">
        <f>'Air Travel'!K133</f>
        <v>0</v>
      </c>
      <c r="U133" s="32"/>
    </row>
    <row r="134" spans="2:21" ht="19" customHeight="1" x14ac:dyDescent="0.3">
      <c r="B134" s="44"/>
      <c r="C134" s="44"/>
      <c r="D134" s="39">
        <f>IF('Air Travel'!E134="One-way",1,IF('Air Travel'!E134="Round-trip",2,0))*'Air Travel'!D134</f>
        <v>0</v>
      </c>
      <c r="E134" s="53" t="str">
        <f>IF(ISBLANK('Air Travel'!F134),"",'Air Travel'!F134)</f>
        <v/>
      </c>
      <c r="F134" s="54">
        <f>'Air Travel'!G134</f>
        <v>0</v>
      </c>
      <c r="G134" s="54">
        <f>'Air Travel'!H134</f>
        <v>0</v>
      </c>
      <c r="H134" s="55">
        <f>'Air Travel'!I134</f>
        <v>0</v>
      </c>
      <c r="I134" s="18" t="str">
        <f>IFERROR(INDEX(_airports!J:N,MATCH(_air_calcs!F134,_airports!J:J,0),4),"")</f>
        <v/>
      </c>
      <c r="J134" s="18" t="str">
        <f>IFERROR(INDEX(_airports!J:N,MATCH(_air_calcs!F134,_airports!J:J,0),5),"")</f>
        <v/>
      </c>
      <c r="K134" s="18" t="str">
        <f>IFERROR(INDEX(_airports!J:N,MATCH(_air_calcs!G134,_airports!J:J,0),4),"")</f>
        <v/>
      </c>
      <c r="L134" s="18" t="str">
        <f>IFERROR(INDEX(_airports!J:N,MATCH(_air_calcs!G134,_airports!J:J,0),5),"")</f>
        <v/>
      </c>
      <c r="M134" s="19" t="str">
        <f t="shared" si="9"/>
        <v/>
      </c>
      <c r="N134" s="20" t="str">
        <f>IFERROR(VLOOKUP(M134,_lookups!$F$2:$G$4,2,TRUE),"")</f>
        <v/>
      </c>
      <c r="O134" s="20" t="e">
        <f>VLOOKUP(_xlfn.CONCAT(N134,H134),_lookups!$H$9:$I$24,2,0)</f>
        <v>#N/A</v>
      </c>
      <c r="P134" s="17" t="str">
        <f>IFERROR(M134*D134*VLOOKUP(Start!$C$10,_lookups!$U$2:$V$3,2,0),"")</f>
        <v/>
      </c>
      <c r="Q134" s="21" t="str">
        <f t="shared" si="10"/>
        <v/>
      </c>
      <c r="R134" s="21" t="str">
        <f t="shared" si="11"/>
        <v/>
      </c>
      <c r="S134" s="22" t="str">
        <f t="shared" si="8"/>
        <v/>
      </c>
      <c r="T134" s="48">
        <f>'Air Travel'!K134</f>
        <v>0</v>
      </c>
      <c r="U134" s="32"/>
    </row>
    <row r="135" spans="2:21" ht="19" customHeight="1" x14ac:dyDescent="0.3">
      <c r="B135" s="44"/>
      <c r="C135" s="44"/>
      <c r="D135" s="39">
        <f>IF('Air Travel'!E135="One-way",1,IF('Air Travel'!E135="Round-trip",2,0))*'Air Travel'!D135</f>
        <v>0</v>
      </c>
      <c r="E135" s="53" t="str">
        <f>IF(ISBLANK('Air Travel'!F135),"",'Air Travel'!F135)</f>
        <v/>
      </c>
      <c r="F135" s="54">
        <f>'Air Travel'!G135</f>
        <v>0</v>
      </c>
      <c r="G135" s="54">
        <f>'Air Travel'!H135</f>
        <v>0</v>
      </c>
      <c r="H135" s="55">
        <f>'Air Travel'!I135</f>
        <v>0</v>
      </c>
      <c r="I135" s="18" t="str">
        <f>IFERROR(INDEX(_airports!J:N,MATCH(_air_calcs!F135,_airports!J:J,0),4),"")</f>
        <v/>
      </c>
      <c r="J135" s="18" t="str">
        <f>IFERROR(INDEX(_airports!J:N,MATCH(_air_calcs!F135,_airports!J:J,0),5),"")</f>
        <v/>
      </c>
      <c r="K135" s="18" t="str">
        <f>IFERROR(INDEX(_airports!J:N,MATCH(_air_calcs!G135,_airports!J:J,0),4),"")</f>
        <v/>
      </c>
      <c r="L135" s="18" t="str">
        <f>IFERROR(INDEX(_airports!J:N,MATCH(_air_calcs!G135,_airports!J:J,0),5),"")</f>
        <v/>
      </c>
      <c r="M135" s="19" t="str">
        <f t="shared" si="9"/>
        <v/>
      </c>
      <c r="N135" s="20" t="str">
        <f>IFERROR(VLOOKUP(M135,_lookups!$F$2:$G$4,2,TRUE),"")</f>
        <v/>
      </c>
      <c r="O135" s="20" t="e">
        <f>VLOOKUP(_xlfn.CONCAT(N135,H135),_lookups!$H$9:$I$24,2,0)</f>
        <v>#N/A</v>
      </c>
      <c r="P135" s="17" t="str">
        <f>IFERROR(M135*D135*VLOOKUP(Start!$C$10,_lookups!$U$2:$V$3,2,0),"")</f>
        <v/>
      </c>
      <c r="Q135" s="21" t="str">
        <f t="shared" si="10"/>
        <v/>
      </c>
      <c r="R135" s="21" t="str">
        <f t="shared" si="11"/>
        <v/>
      </c>
      <c r="S135" s="22" t="str">
        <f t="shared" si="8"/>
        <v/>
      </c>
      <c r="T135" s="48">
        <f>'Air Travel'!K135</f>
        <v>0</v>
      </c>
      <c r="U135" s="32"/>
    </row>
    <row r="136" spans="2:21" ht="19" customHeight="1" x14ac:dyDescent="0.3">
      <c r="B136" s="44"/>
      <c r="C136" s="44"/>
      <c r="D136" s="39">
        <f>IF('Air Travel'!E136="One-way",1,IF('Air Travel'!E136="Round-trip",2,0))*'Air Travel'!D136</f>
        <v>0</v>
      </c>
      <c r="E136" s="53" t="str">
        <f>IF(ISBLANK('Air Travel'!F136),"",'Air Travel'!F136)</f>
        <v/>
      </c>
      <c r="F136" s="54">
        <f>'Air Travel'!G136</f>
        <v>0</v>
      </c>
      <c r="G136" s="54">
        <f>'Air Travel'!H136</f>
        <v>0</v>
      </c>
      <c r="H136" s="55">
        <f>'Air Travel'!I136</f>
        <v>0</v>
      </c>
      <c r="I136" s="18" t="str">
        <f>IFERROR(INDEX(_airports!J:N,MATCH(_air_calcs!F136,_airports!J:J,0),4),"")</f>
        <v/>
      </c>
      <c r="J136" s="18" t="str">
        <f>IFERROR(INDEX(_airports!J:N,MATCH(_air_calcs!F136,_airports!J:J,0),5),"")</f>
        <v/>
      </c>
      <c r="K136" s="18" t="str">
        <f>IFERROR(INDEX(_airports!J:N,MATCH(_air_calcs!G136,_airports!J:J,0),4),"")</f>
        <v/>
      </c>
      <c r="L136" s="18" t="str">
        <f>IFERROR(INDEX(_airports!J:N,MATCH(_air_calcs!G136,_airports!J:J,0),5),"")</f>
        <v/>
      </c>
      <c r="M136" s="19" t="str">
        <f t="shared" si="9"/>
        <v/>
      </c>
      <c r="N136" s="20" t="str">
        <f>IFERROR(VLOOKUP(M136,_lookups!$F$2:$G$4,2,TRUE),"")</f>
        <v/>
      </c>
      <c r="O136" s="20" t="e">
        <f>VLOOKUP(_xlfn.CONCAT(N136,H136),_lookups!$H$9:$I$24,2,0)</f>
        <v>#N/A</v>
      </c>
      <c r="P136" s="17" t="str">
        <f>IFERROR(M136*D136*VLOOKUP(Start!$C$10,_lookups!$U$2:$V$3,2,0),"")</f>
        <v/>
      </c>
      <c r="Q136" s="21" t="str">
        <f t="shared" si="10"/>
        <v/>
      </c>
      <c r="R136" s="21" t="str">
        <f t="shared" si="11"/>
        <v/>
      </c>
      <c r="S136" s="22" t="str">
        <f t="shared" ref="S136:S199" si="12">IF(E136="","",DATE(R136,Q136,1))</f>
        <v/>
      </c>
      <c r="T136" s="48">
        <f>'Air Travel'!K136</f>
        <v>0</v>
      </c>
      <c r="U136" s="32"/>
    </row>
    <row r="137" spans="2:21" ht="19" customHeight="1" x14ac:dyDescent="0.3">
      <c r="B137" s="44"/>
      <c r="C137" s="44"/>
      <c r="D137" s="39">
        <f>IF('Air Travel'!E137="One-way",1,IF('Air Travel'!E137="Round-trip",2,0))*'Air Travel'!D137</f>
        <v>0</v>
      </c>
      <c r="E137" s="53" t="str">
        <f>IF(ISBLANK('Air Travel'!F137),"",'Air Travel'!F137)</f>
        <v/>
      </c>
      <c r="F137" s="54">
        <f>'Air Travel'!G137</f>
        <v>0</v>
      </c>
      <c r="G137" s="54">
        <f>'Air Travel'!H137</f>
        <v>0</v>
      </c>
      <c r="H137" s="55">
        <f>'Air Travel'!I137</f>
        <v>0</v>
      </c>
      <c r="I137" s="18" t="str">
        <f>IFERROR(INDEX(_airports!J:N,MATCH(_air_calcs!F137,_airports!J:J,0),4),"")</f>
        <v/>
      </c>
      <c r="J137" s="18" t="str">
        <f>IFERROR(INDEX(_airports!J:N,MATCH(_air_calcs!F137,_airports!J:J,0),5),"")</f>
        <v/>
      </c>
      <c r="K137" s="18" t="str">
        <f>IFERROR(INDEX(_airports!J:N,MATCH(_air_calcs!G137,_airports!J:J,0),4),"")</f>
        <v/>
      </c>
      <c r="L137" s="18" t="str">
        <f>IFERROR(INDEX(_airports!J:N,MATCH(_air_calcs!G137,_airports!J:J,0),5),"")</f>
        <v/>
      </c>
      <c r="M137" s="19" t="str">
        <f t="shared" si="9"/>
        <v/>
      </c>
      <c r="N137" s="20" t="str">
        <f>IFERROR(VLOOKUP(M137,_lookups!$F$2:$G$4,2,TRUE),"")</f>
        <v/>
      </c>
      <c r="O137" s="20" t="e">
        <f>VLOOKUP(_xlfn.CONCAT(N137,H137),_lookups!$H$9:$I$24,2,0)</f>
        <v>#N/A</v>
      </c>
      <c r="P137" s="17" t="str">
        <f>IFERROR(M137*D137*VLOOKUP(Start!$C$10,_lookups!$U$2:$V$3,2,0),"")</f>
        <v/>
      </c>
      <c r="Q137" s="21" t="str">
        <f t="shared" si="10"/>
        <v/>
      </c>
      <c r="R137" s="21" t="str">
        <f t="shared" si="11"/>
        <v/>
      </c>
      <c r="S137" s="22" t="str">
        <f t="shared" si="12"/>
        <v/>
      </c>
      <c r="T137" s="48">
        <f>'Air Travel'!K137</f>
        <v>0</v>
      </c>
      <c r="U137" s="32"/>
    </row>
    <row r="138" spans="2:21" ht="19" customHeight="1" x14ac:dyDescent="0.3">
      <c r="B138" s="44"/>
      <c r="C138" s="44"/>
      <c r="D138" s="39">
        <f>IF('Air Travel'!E138="One-way",1,IF('Air Travel'!E138="Round-trip",2,0))*'Air Travel'!D138</f>
        <v>0</v>
      </c>
      <c r="E138" s="53" t="str">
        <f>IF(ISBLANK('Air Travel'!F138),"",'Air Travel'!F138)</f>
        <v/>
      </c>
      <c r="F138" s="54">
        <f>'Air Travel'!G138</f>
        <v>0</v>
      </c>
      <c r="G138" s="54">
        <f>'Air Travel'!H138</f>
        <v>0</v>
      </c>
      <c r="H138" s="55">
        <f>'Air Travel'!I138</f>
        <v>0</v>
      </c>
      <c r="I138" s="18" t="str">
        <f>IFERROR(INDEX(_airports!J:N,MATCH(_air_calcs!F138,_airports!J:J,0),4),"")</f>
        <v/>
      </c>
      <c r="J138" s="18" t="str">
        <f>IFERROR(INDEX(_airports!J:N,MATCH(_air_calcs!F138,_airports!J:J,0),5),"")</f>
        <v/>
      </c>
      <c r="K138" s="18" t="str">
        <f>IFERROR(INDEX(_airports!J:N,MATCH(_air_calcs!G138,_airports!J:J,0),4),"")</f>
        <v/>
      </c>
      <c r="L138" s="18" t="str">
        <f>IFERROR(INDEX(_airports!J:N,MATCH(_air_calcs!G138,_airports!J:J,0),5),"")</f>
        <v/>
      </c>
      <c r="M138" s="19" t="str">
        <f t="shared" si="9"/>
        <v/>
      </c>
      <c r="N138" s="20" t="str">
        <f>IFERROR(VLOOKUP(M138,_lookups!$F$2:$G$4,2,TRUE),"")</f>
        <v/>
      </c>
      <c r="O138" s="20" t="e">
        <f>VLOOKUP(_xlfn.CONCAT(N138,H138),_lookups!$H$9:$I$24,2,0)</f>
        <v>#N/A</v>
      </c>
      <c r="P138" s="17" t="str">
        <f>IFERROR(M138*D138*VLOOKUP(Start!$C$10,_lookups!$U$2:$V$3,2,0),"")</f>
        <v/>
      </c>
      <c r="Q138" s="21" t="str">
        <f t="shared" si="10"/>
        <v/>
      </c>
      <c r="R138" s="21" t="str">
        <f t="shared" si="11"/>
        <v/>
      </c>
      <c r="S138" s="22" t="str">
        <f t="shared" si="12"/>
        <v/>
      </c>
      <c r="T138" s="48">
        <f>'Air Travel'!K138</f>
        <v>0</v>
      </c>
      <c r="U138" s="32"/>
    </row>
    <row r="139" spans="2:21" ht="19" customHeight="1" x14ac:dyDescent="0.3">
      <c r="B139" s="44"/>
      <c r="C139" s="44"/>
      <c r="D139" s="39">
        <f>IF('Air Travel'!E139="One-way",1,IF('Air Travel'!E139="Round-trip",2,0))*'Air Travel'!D139</f>
        <v>0</v>
      </c>
      <c r="E139" s="53" t="str">
        <f>IF(ISBLANK('Air Travel'!F139),"",'Air Travel'!F139)</f>
        <v/>
      </c>
      <c r="F139" s="54">
        <f>'Air Travel'!G139</f>
        <v>0</v>
      </c>
      <c r="G139" s="54">
        <f>'Air Travel'!H139</f>
        <v>0</v>
      </c>
      <c r="H139" s="55">
        <f>'Air Travel'!I139</f>
        <v>0</v>
      </c>
      <c r="I139" s="18" t="str">
        <f>IFERROR(INDEX(_airports!J:N,MATCH(_air_calcs!F139,_airports!J:J,0),4),"")</f>
        <v/>
      </c>
      <c r="J139" s="18" t="str">
        <f>IFERROR(INDEX(_airports!J:N,MATCH(_air_calcs!F139,_airports!J:J,0),5),"")</f>
        <v/>
      </c>
      <c r="K139" s="18" t="str">
        <f>IFERROR(INDEX(_airports!J:N,MATCH(_air_calcs!G139,_airports!J:J,0),4),"")</f>
        <v/>
      </c>
      <c r="L139" s="18" t="str">
        <f>IFERROR(INDEX(_airports!J:N,MATCH(_air_calcs!G139,_airports!J:J,0),5),"")</f>
        <v/>
      </c>
      <c r="M139" s="19" t="str">
        <f t="shared" si="9"/>
        <v/>
      </c>
      <c r="N139" s="20" t="str">
        <f>IFERROR(VLOOKUP(M139,_lookups!$F$2:$G$4,2,TRUE),"")</f>
        <v/>
      </c>
      <c r="O139" s="20" t="e">
        <f>VLOOKUP(_xlfn.CONCAT(N139,H139),_lookups!$H$9:$I$24,2,0)</f>
        <v>#N/A</v>
      </c>
      <c r="P139" s="17" t="str">
        <f>IFERROR(M139*D139*VLOOKUP(Start!$C$10,_lookups!$U$2:$V$3,2,0),"")</f>
        <v/>
      </c>
      <c r="Q139" s="21" t="str">
        <f t="shared" si="10"/>
        <v/>
      </c>
      <c r="R139" s="21" t="str">
        <f t="shared" si="11"/>
        <v/>
      </c>
      <c r="S139" s="22" t="str">
        <f t="shared" si="12"/>
        <v/>
      </c>
      <c r="T139" s="48">
        <f>'Air Travel'!K139</f>
        <v>0</v>
      </c>
      <c r="U139" s="32"/>
    </row>
    <row r="140" spans="2:21" ht="19" customHeight="1" x14ac:dyDescent="0.3">
      <c r="B140" s="44"/>
      <c r="C140" s="44"/>
      <c r="D140" s="39">
        <f>IF('Air Travel'!E140="One-way",1,IF('Air Travel'!E140="Round-trip",2,0))*'Air Travel'!D140</f>
        <v>0</v>
      </c>
      <c r="E140" s="53" t="str">
        <f>IF(ISBLANK('Air Travel'!F140),"",'Air Travel'!F140)</f>
        <v/>
      </c>
      <c r="F140" s="54">
        <f>'Air Travel'!G140</f>
        <v>0</v>
      </c>
      <c r="G140" s="54">
        <f>'Air Travel'!H140</f>
        <v>0</v>
      </c>
      <c r="H140" s="55">
        <f>'Air Travel'!I140</f>
        <v>0</v>
      </c>
      <c r="I140" s="18" t="str">
        <f>IFERROR(INDEX(_airports!J:N,MATCH(_air_calcs!F140,_airports!J:J,0),4),"")</f>
        <v/>
      </c>
      <c r="J140" s="18" t="str">
        <f>IFERROR(INDEX(_airports!J:N,MATCH(_air_calcs!F140,_airports!J:J,0),5),"")</f>
        <v/>
      </c>
      <c r="K140" s="18" t="str">
        <f>IFERROR(INDEX(_airports!J:N,MATCH(_air_calcs!G140,_airports!J:J,0),4),"")</f>
        <v/>
      </c>
      <c r="L140" s="18" t="str">
        <f>IFERROR(INDEX(_airports!J:N,MATCH(_air_calcs!G140,_airports!J:J,0),5),"")</f>
        <v/>
      </c>
      <c r="M140" s="19" t="str">
        <f t="shared" si="9"/>
        <v/>
      </c>
      <c r="N140" s="20" t="str">
        <f>IFERROR(VLOOKUP(M140,_lookups!$F$2:$G$4,2,TRUE),"")</f>
        <v/>
      </c>
      <c r="O140" s="20" t="e">
        <f>VLOOKUP(_xlfn.CONCAT(N140,H140),_lookups!$H$9:$I$24,2,0)</f>
        <v>#N/A</v>
      </c>
      <c r="P140" s="17" t="str">
        <f>IFERROR(M140*D140*VLOOKUP(Start!$C$10,_lookups!$U$2:$V$3,2,0),"")</f>
        <v/>
      </c>
      <c r="Q140" s="21" t="str">
        <f t="shared" si="10"/>
        <v/>
      </c>
      <c r="R140" s="21" t="str">
        <f t="shared" si="11"/>
        <v/>
      </c>
      <c r="S140" s="22" t="str">
        <f t="shared" si="12"/>
        <v/>
      </c>
      <c r="T140" s="48">
        <f>'Air Travel'!K140</f>
        <v>0</v>
      </c>
      <c r="U140" s="32"/>
    </row>
    <row r="141" spans="2:21" ht="19" customHeight="1" x14ac:dyDescent="0.3">
      <c r="B141" s="44"/>
      <c r="C141" s="44"/>
      <c r="D141" s="39">
        <f>IF('Air Travel'!E141="One-way",1,IF('Air Travel'!E141="Round-trip",2,0))*'Air Travel'!D141</f>
        <v>0</v>
      </c>
      <c r="E141" s="53" t="str">
        <f>IF(ISBLANK('Air Travel'!F141),"",'Air Travel'!F141)</f>
        <v/>
      </c>
      <c r="F141" s="54">
        <f>'Air Travel'!G141</f>
        <v>0</v>
      </c>
      <c r="G141" s="54">
        <f>'Air Travel'!H141</f>
        <v>0</v>
      </c>
      <c r="H141" s="55">
        <f>'Air Travel'!I141</f>
        <v>0</v>
      </c>
      <c r="I141" s="18" t="str">
        <f>IFERROR(INDEX(_airports!J:N,MATCH(_air_calcs!F141,_airports!J:J,0),4),"")</f>
        <v/>
      </c>
      <c r="J141" s="18" t="str">
        <f>IFERROR(INDEX(_airports!J:N,MATCH(_air_calcs!F141,_airports!J:J,0),5),"")</f>
        <v/>
      </c>
      <c r="K141" s="18" t="str">
        <f>IFERROR(INDEX(_airports!J:N,MATCH(_air_calcs!G141,_airports!J:J,0),4),"")</f>
        <v/>
      </c>
      <c r="L141" s="18" t="str">
        <f>IFERROR(INDEX(_airports!J:N,MATCH(_air_calcs!G141,_airports!J:J,0),5),"")</f>
        <v/>
      </c>
      <c r="M141" s="19" t="str">
        <f t="shared" si="9"/>
        <v/>
      </c>
      <c r="N141" s="20" t="str">
        <f>IFERROR(VLOOKUP(M141,_lookups!$F$2:$G$4,2,TRUE),"")</f>
        <v/>
      </c>
      <c r="O141" s="20" t="e">
        <f>VLOOKUP(_xlfn.CONCAT(N141,H141),_lookups!$H$9:$I$24,2,0)</f>
        <v>#N/A</v>
      </c>
      <c r="P141" s="17" t="str">
        <f>IFERROR(M141*D141*VLOOKUP(Start!$C$10,_lookups!$U$2:$V$3,2,0),"")</f>
        <v/>
      </c>
      <c r="Q141" s="21" t="str">
        <f t="shared" si="10"/>
        <v/>
      </c>
      <c r="R141" s="21" t="str">
        <f t="shared" si="11"/>
        <v/>
      </c>
      <c r="S141" s="22" t="str">
        <f t="shared" si="12"/>
        <v/>
      </c>
      <c r="T141" s="48">
        <f>'Air Travel'!K141</f>
        <v>0</v>
      </c>
      <c r="U141" s="32"/>
    </row>
    <row r="142" spans="2:21" ht="19" customHeight="1" x14ac:dyDescent="0.3">
      <c r="B142" s="44"/>
      <c r="C142" s="44"/>
      <c r="D142" s="39">
        <f>IF('Air Travel'!E142="One-way",1,IF('Air Travel'!E142="Round-trip",2,0))*'Air Travel'!D142</f>
        <v>0</v>
      </c>
      <c r="E142" s="53" t="str">
        <f>IF(ISBLANK('Air Travel'!F142),"",'Air Travel'!F142)</f>
        <v/>
      </c>
      <c r="F142" s="54">
        <f>'Air Travel'!G142</f>
        <v>0</v>
      </c>
      <c r="G142" s="54">
        <f>'Air Travel'!H142</f>
        <v>0</v>
      </c>
      <c r="H142" s="55">
        <f>'Air Travel'!I142</f>
        <v>0</v>
      </c>
      <c r="I142" s="18" t="str">
        <f>IFERROR(INDEX(_airports!J:N,MATCH(_air_calcs!F142,_airports!J:J,0),4),"")</f>
        <v/>
      </c>
      <c r="J142" s="18" t="str">
        <f>IFERROR(INDEX(_airports!J:N,MATCH(_air_calcs!F142,_airports!J:J,0),5),"")</f>
        <v/>
      </c>
      <c r="K142" s="18" t="str">
        <f>IFERROR(INDEX(_airports!J:N,MATCH(_air_calcs!G142,_airports!J:J,0),4),"")</f>
        <v/>
      </c>
      <c r="L142" s="18" t="str">
        <f>IFERROR(INDEX(_airports!J:N,MATCH(_air_calcs!G142,_airports!J:J,0),5),"")</f>
        <v/>
      </c>
      <c r="M142" s="19" t="str">
        <f t="shared" si="9"/>
        <v/>
      </c>
      <c r="N142" s="20" t="str">
        <f>IFERROR(VLOOKUP(M142,_lookups!$F$2:$G$4,2,TRUE),"")</f>
        <v/>
      </c>
      <c r="O142" s="20" t="e">
        <f>VLOOKUP(_xlfn.CONCAT(N142,H142),_lookups!$H$9:$I$24,2,0)</f>
        <v>#N/A</v>
      </c>
      <c r="P142" s="17" t="str">
        <f>IFERROR(M142*D142*VLOOKUP(Start!$C$10,_lookups!$U$2:$V$3,2,0),"")</f>
        <v/>
      </c>
      <c r="Q142" s="21" t="str">
        <f t="shared" si="10"/>
        <v/>
      </c>
      <c r="R142" s="21" t="str">
        <f t="shared" si="11"/>
        <v/>
      </c>
      <c r="S142" s="22" t="str">
        <f t="shared" si="12"/>
        <v/>
      </c>
      <c r="T142" s="48">
        <f>'Air Travel'!K142</f>
        <v>0</v>
      </c>
      <c r="U142" s="32"/>
    </row>
    <row r="143" spans="2:21" ht="19" customHeight="1" x14ac:dyDescent="0.3">
      <c r="B143" s="44"/>
      <c r="C143" s="44"/>
      <c r="D143" s="39">
        <f>IF('Air Travel'!E143="One-way",1,IF('Air Travel'!E143="Round-trip",2,0))*'Air Travel'!D143</f>
        <v>0</v>
      </c>
      <c r="E143" s="53" t="str">
        <f>IF(ISBLANK('Air Travel'!F143),"",'Air Travel'!F143)</f>
        <v/>
      </c>
      <c r="F143" s="54">
        <f>'Air Travel'!G143</f>
        <v>0</v>
      </c>
      <c r="G143" s="54">
        <f>'Air Travel'!H143</f>
        <v>0</v>
      </c>
      <c r="H143" s="55">
        <f>'Air Travel'!I143</f>
        <v>0</v>
      </c>
      <c r="I143" s="18" t="str">
        <f>IFERROR(INDEX(_airports!J:N,MATCH(_air_calcs!F143,_airports!J:J,0),4),"")</f>
        <v/>
      </c>
      <c r="J143" s="18" t="str">
        <f>IFERROR(INDEX(_airports!J:N,MATCH(_air_calcs!F143,_airports!J:J,0),5),"")</f>
        <v/>
      </c>
      <c r="K143" s="18" t="str">
        <f>IFERROR(INDEX(_airports!J:N,MATCH(_air_calcs!G143,_airports!J:J,0),4),"")</f>
        <v/>
      </c>
      <c r="L143" s="18" t="str">
        <f>IFERROR(INDEX(_airports!J:N,MATCH(_air_calcs!G143,_airports!J:J,0),5),"")</f>
        <v/>
      </c>
      <c r="M143" s="19" t="str">
        <f t="shared" si="9"/>
        <v/>
      </c>
      <c r="N143" s="20" t="str">
        <f>IFERROR(VLOOKUP(M143,_lookups!$F$2:$G$4,2,TRUE),"")</f>
        <v/>
      </c>
      <c r="O143" s="20" t="e">
        <f>VLOOKUP(_xlfn.CONCAT(N143,H143),_lookups!$H$9:$I$24,2,0)</f>
        <v>#N/A</v>
      </c>
      <c r="P143" s="17" t="str">
        <f>IFERROR(M143*D143*VLOOKUP(Start!$C$10,_lookups!$U$2:$V$3,2,0),"")</f>
        <v/>
      </c>
      <c r="Q143" s="21" t="str">
        <f t="shared" si="10"/>
        <v/>
      </c>
      <c r="R143" s="21" t="str">
        <f t="shared" si="11"/>
        <v/>
      </c>
      <c r="S143" s="22" t="str">
        <f t="shared" si="12"/>
        <v/>
      </c>
      <c r="T143" s="48">
        <f>'Air Travel'!K143</f>
        <v>0</v>
      </c>
      <c r="U143" s="32"/>
    </row>
    <row r="144" spans="2:21" ht="19" customHeight="1" x14ac:dyDescent="0.3">
      <c r="B144" s="44"/>
      <c r="C144" s="44"/>
      <c r="D144" s="39">
        <f>IF('Air Travel'!E144="One-way",1,IF('Air Travel'!E144="Round-trip",2,0))*'Air Travel'!D144</f>
        <v>0</v>
      </c>
      <c r="E144" s="53" t="str">
        <f>IF(ISBLANK('Air Travel'!F144),"",'Air Travel'!F144)</f>
        <v/>
      </c>
      <c r="F144" s="54">
        <f>'Air Travel'!G144</f>
        <v>0</v>
      </c>
      <c r="G144" s="54">
        <f>'Air Travel'!H144</f>
        <v>0</v>
      </c>
      <c r="H144" s="55">
        <f>'Air Travel'!I144</f>
        <v>0</v>
      </c>
      <c r="I144" s="18" t="str">
        <f>IFERROR(INDEX(_airports!J:N,MATCH(_air_calcs!F144,_airports!J:J,0),4),"")</f>
        <v/>
      </c>
      <c r="J144" s="18" t="str">
        <f>IFERROR(INDEX(_airports!J:N,MATCH(_air_calcs!F144,_airports!J:J,0),5),"")</f>
        <v/>
      </c>
      <c r="K144" s="18" t="str">
        <f>IFERROR(INDEX(_airports!J:N,MATCH(_air_calcs!G144,_airports!J:J,0),4),"")</f>
        <v/>
      </c>
      <c r="L144" s="18" t="str">
        <f>IFERROR(INDEX(_airports!J:N,MATCH(_air_calcs!G144,_airports!J:J,0),5),"")</f>
        <v/>
      </c>
      <c r="M144" s="19" t="str">
        <f t="shared" si="9"/>
        <v/>
      </c>
      <c r="N144" s="20" t="str">
        <f>IFERROR(VLOOKUP(M144,_lookups!$F$2:$G$4,2,TRUE),"")</f>
        <v/>
      </c>
      <c r="O144" s="20" t="e">
        <f>VLOOKUP(_xlfn.CONCAT(N144,H144),_lookups!$H$9:$I$24,2,0)</f>
        <v>#N/A</v>
      </c>
      <c r="P144" s="17" t="str">
        <f>IFERROR(M144*D144*VLOOKUP(Start!$C$10,_lookups!$U$2:$V$3,2,0),"")</f>
        <v/>
      </c>
      <c r="Q144" s="21" t="str">
        <f t="shared" si="10"/>
        <v/>
      </c>
      <c r="R144" s="21" t="str">
        <f t="shared" si="11"/>
        <v/>
      </c>
      <c r="S144" s="22" t="str">
        <f t="shared" si="12"/>
        <v/>
      </c>
      <c r="T144" s="48">
        <f>'Air Travel'!K144</f>
        <v>0</v>
      </c>
      <c r="U144" s="32"/>
    </row>
    <row r="145" spans="2:21" ht="19" customHeight="1" x14ac:dyDescent="0.3">
      <c r="B145" s="44"/>
      <c r="C145" s="44"/>
      <c r="D145" s="39">
        <f>IF('Air Travel'!E145="One-way",1,IF('Air Travel'!E145="Round-trip",2,0))*'Air Travel'!D145</f>
        <v>0</v>
      </c>
      <c r="E145" s="53" t="str">
        <f>IF(ISBLANK('Air Travel'!F145),"",'Air Travel'!F145)</f>
        <v/>
      </c>
      <c r="F145" s="54">
        <f>'Air Travel'!G145</f>
        <v>0</v>
      </c>
      <c r="G145" s="54">
        <f>'Air Travel'!H145</f>
        <v>0</v>
      </c>
      <c r="H145" s="55">
        <f>'Air Travel'!I145</f>
        <v>0</v>
      </c>
      <c r="I145" s="18" t="str">
        <f>IFERROR(INDEX(_airports!J:N,MATCH(_air_calcs!F145,_airports!J:J,0),4),"")</f>
        <v/>
      </c>
      <c r="J145" s="18" t="str">
        <f>IFERROR(INDEX(_airports!J:N,MATCH(_air_calcs!F145,_airports!J:J,0),5),"")</f>
        <v/>
      </c>
      <c r="K145" s="18" t="str">
        <f>IFERROR(INDEX(_airports!J:N,MATCH(_air_calcs!G145,_airports!J:J,0),4),"")</f>
        <v/>
      </c>
      <c r="L145" s="18" t="str">
        <f>IFERROR(INDEX(_airports!J:N,MATCH(_air_calcs!G145,_airports!J:J,0),5),"")</f>
        <v/>
      </c>
      <c r="M145" s="19" t="str">
        <f t="shared" si="9"/>
        <v/>
      </c>
      <c r="N145" s="20" t="str">
        <f>IFERROR(VLOOKUP(M145,_lookups!$F$2:$G$4,2,TRUE),"")</f>
        <v/>
      </c>
      <c r="O145" s="20" t="e">
        <f>VLOOKUP(_xlfn.CONCAT(N145,H145),_lookups!$H$9:$I$24,2,0)</f>
        <v>#N/A</v>
      </c>
      <c r="P145" s="17" t="str">
        <f>IFERROR(M145*D145*VLOOKUP(Start!$C$10,_lookups!$U$2:$V$3,2,0),"")</f>
        <v/>
      </c>
      <c r="Q145" s="21" t="str">
        <f t="shared" si="10"/>
        <v/>
      </c>
      <c r="R145" s="21" t="str">
        <f t="shared" si="11"/>
        <v/>
      </c>
      <c r="S145" s="22" t="str">
        <f t="shared" si="12"/>
        <v/>
      </c>
      <c r="T145" s="48">
        <f>'Air Travel'!K145</f>
        <v>0</v>
      </c>
      <c r="U145" s="32"/>
    </row>
    <row r="146" spans="2:21" ht="19" customHeight="1" x14ac:dyDescent="0.3">
      <c r="B146" s="44"/>
      <c r="C146" s="44"/>
      <c r="D146" s="39">
        <f>IF('Air Travel'!E146="One-way",1,IF('Air Travel'!E146="Round-trip",2,0))*'Air Travel'!D146</f>
        <v>0</v>
      </c>
      <c r="E146" s="53" t="str">
        <f>IF(ISBLANK('Air Travel'!F146),"",'Air Travel'!F146)</f>
        <v/>
      </c>
      <c r="F146" s="54">
        <f>'Air Travel'!G146</f>
        <v>0</v>
      </c>
      <c r="G146" s="54">
        <f>'Air Travel'!H146</f>
        <v>0</v>
      </c>
      <c r="H146" s="55">
        <f>'Air Travel'!I146</f>
        <v>0</v>
      </c>
      <c r="I146" s="18" t="str">
        <f>IFERROR(INDEX(_airports!J:N,MATCH(_air_calcs!F146,_airports!J:J,0),4),"")</f>
        <v/>
      </c>
      <c r="J146" s="18" t="str">
        <f>IFERROR(INDEX(_airports!J:N,MATCH(_air_calcs!F146,_airports!J:J,0),5),"")</f>
        <v/>
      </c>
      <c r="K146" s="18" t="str">
        <f>IFERROR(INDEX(_airports!J:N,MATCH(_air_calcs!G146,_airports!J:J,0),4),"")</f>
        <v/>
      </c>
      <c r="L146" s="18" t="str">
        <f>IFERROR(INDEX(_airports!J:N,MATCH(_air_calcs!G146,_airports!J:J,0),5),"")</f>
        <v/>
      </c>
      <c r="M146" s="19" t="str">
        <f t="shared" si="9"/>
        <v/>
      </c>
      <c r="N146" s="20" t="str">
        <f>IFERROR(VLOOKUP(M146,_lookups!$F$2:$G$4,2,TRUE),"")</f>
        <v/>
      </c>
      <c r="O146" s="20" t="e">
        <f>VLOOKUP(_xlfn.CONCAT(N146,H146),_lookups!$H$9:$I$24,2,0)</f>
        <v>#N/A</v>
      </c>
      <c r="P146" s="17" t="str">
        <f>IFERROR(M146*D146*VLOOKUP(Start!$C$10,_lookups!$U$2:$V$3,2,0),"")</f>
        <v/>
      </c>
      <c r="Q146" s="21" t="str">
        <f t="shared" si="10"/>
        <v/>
      </c>
      <c r="R146" s="21" t="str">
        <f t="shared" si="11"/>
        <v/>
      </c>
      <c r="S146" s="22" t="str">
        <f t="shared" si="12"/>
        <v/>
      </c>
      <c r="T146" s="48">
        <f>'Air Travel'!K146</f>
        <v>0</v>
      </c>
      <c r="U146" s="32"/>
    </row>
    <row r="147" spans="2:21" ht="19" customHeight="1" x14ac:dyDescent="0.3">
      <c r="B147" s="44"/>
      <c r="C147" s="44"/>
      <c r="D147" s="39">
        <f>IF('Air Travel'!E147="One-way",1,IF('Air Travel'!E147="Round-trip",2,0))*'Air Travel'!D147</f>
        <v>0</v>
      </c>
      <c r="E147" s="53" t="str">
        <f>IF(ISBLANK('Air Travel'!F147),"",'Air Travel'!F147)</f>
        <v/>
      </c>
      <c r="F147" s="54">
        <f>'Air Travel'!G147</f>
        <v>0</v>
      </c>
      <c r="G147" s="54">
        <f>'Air Travel'!H147</f>
        <v>0</v>
      </c>
      <c r="H147" s="55">
        <f>'Air Travel'!I147</f>
        <v>0</v>
      </c>
      <c r="I147" s="18" t="str">
        <f>IFERROR(INDEX(_airports!J:N,MATCH(_air_calcs!F147,_airports!J:J,0),4),"")</f>
        <v/>
      </c>
      <c r="J147" s="18" t="str">
        <f>IFERROR(INDEX(_airports!J:N,MATCH(_air_calcs!F147,_airports!J:J,0),5),"")</f>
        <v/>
      </c>
      <c r="K147" s="18" t="str">
        <f>IFERROR(INDEX(_airports!J:N,MATCH(_air_calcs!G147,_airports!J:J,0),4),"")</f>
        <v/>
      </c>
      <c r="L147" s="18" t="str">
        <f>IFERROR(INDEX(_airports!J:N,MATCH(_air_calcs!G147,_airports!J:J,0),5),"")</f>
        <v/>
      </c>
      <c r="M147" s="19" t="str">
        <f t="shared" si="9"/>
        <v/>
      </c>
      <c r="N147" s="20" t="str">
        <f>IFERROR(VLOOKUP(M147,_lookups!$F$2:$G$4,2,TRUE),"")</f>
        <v/>
      </c>
      <c r="O147" s="20" t="e">
        <f>VLOOKUP(_xlfn.CONCAT(N147,H147),_lookups!$H$9:$I$24,2,0)</f>
        <v>#N/A</v>
      </c>
      <c r="P147" s="17" t="str">
        <f>IFERROR(M147*D147*VLOOKUP(Start!$C$10,_lookups!$U$2:$V$3,2,0),"")</f>
        <v/>
      </c>
      <c r="Q147" s="21" t="str">
        <f t="shared" si="10"/>
        <v/>
      </c>
      <c r="R147" s="21" t="str">
        <f t="shared" si="11"/>
        <v/>
      </c>
      <c r="S147" s="22" t="str">
        <f t="shared" si="12"/>
        <v/>
      </c>
      <c r="T147" s="48">
        <f>'Air Travel'!K147</f>
        <v>0</v>
      </c>
      <c r="U147" s="32"/>
    </row>
    <row r="148" spans="2:21" ht="19" customHeight="1" x14ac:dyDescent="0.3">
      <c r="B148" s="44"/>
      <c r="C148" s="44"/>
      <c r="D148" s="39">
        <f>IF('Air Travel'!E148="One-way",1,IF('Air Travel'!E148="Round-trip",2,0))*'Air Travel'!D148</f>
        <v>0</v>
      </c>
      <c r="E148" s="53" t="str">
        <f>IF(ISBLANK('Air Travel'!F148),"",'Air Travel'!F148)</f>
        <v/>
      </c>
      <c r="F148" s="54">
        <f>'Air Travel'!G148</f>
        <v>0</v>
      </c>
      <c r="G148" s="54">
        <f>'Air Travel'!H148</f>
        <v>0</v>
      </c>
      <c r="H148" s="55">
        <f>'Air Travel'!I148</f>
        <v>0</v>
      </c>
      <c r="I148" s="18" t="str">
        <f>IFERROR(INDEX(_airports!J:N,MATCH(_air_calcs!F148,_airports!J:J,0),4),"")</f>
        <v/>
      </c>
      <c r="J148" s="18" t="str">
        <f>IFERROR(INDEX(_airports!J:N,MATCH(_air_calcs!F148,_airports!J:J,0),5),"")</f>
        <v/>
      </c>
      <c r="K148" s="18" t="str">
        <f>IFERROR(INDEX(_airports!J:N,MATCH(_air_calcs!G148,_airports!J:J,0),4),"")</f>
        <v/>
      </c>
      <c r="L148" s="18" t="str">
        <f>IFERROR(INDEX(_airports!J:N,MATCH(_air_calcs!G148,_airports!J:J,0),5),"")</f>
        <v/>
      </c>
      <c r="M148" s="19" t="str">
        <f t="shared" si="9"/>
        <v/>
      </c>
      <c r="N148" s="20" t="str">
        <f>IFERROR(VLOOKUP(M148,_lookups!$F$2:$G$4,2,TRUE),"")</f>
        <v/>
      </c>
      <c r="O148" s="20" t="e">
        <f>VLOOKUP(_xlfn.CONCAT(N148,H148),_lookups!$H$9:$I$24,2,0)</f>
        <v>#N/A</v>
      </c>
      <c r="P148" s="17" t="str">
        <f>IFERROR(M148*D148*VLOOKUP(Start!$C$10,_lookups!$U$2:$V$3,2,0),"")</f>
        <v/>
      </c>
      <c r="Q148" s="21" t="str">
        <f t="shared" si="10"/>
        <v/>
      </c>
      <c r="R148" s="21" t="str">
        <f t="shared" si="11"/>
        <v/>
      </c>
      <c r="S148" s="22" t="str">
        <f t="shared" si="12"/>
        <v/>
      </c>
      <c r="T148" s="48">
        <f>'Air Travel'!K148</f>
        <v>0</v>
      </c>
      <c r="U148" s="32"/>
    </row>
    <row r="149" spans="2:21" ht="19" customHeight="1" x14ac:dyDescent="0.3">
      <c r="B149" s="44"/>
      <c r="C149" s="44"/>
      <c r="D149" s="39">
        <f>IF('Air Travel'!E149="One-way",1,IF('Air Travel'!E149="Round-trip",2,0))*'Air Travel'!D149</f>
        <v>0</v>
      </c>
      <c r="E149" s="53" t="str">
        <f>IF(ISBLANK('Air Travel'!F149),"",'Air Travel'!F149)</f>
        <v/>
      </c>
      <c r="F149" s="54">
        <f>'Air Travel'!G149</f>
        <v>0</v>
      </c>
      <c r="G149" s="54">
        <f>'Air Travel'!H149</f>
        <v>0</v>
      </c>
      <c r="H149" s="55">
        <f>'Air Travel'!I149</f>
        <v>0</v>
      </c>
      <c r="I149" s="18" t="str">
        <f>IFERROR(INDEX(_airports!J:N,MATCH(_air_calcs!F149,_airports!J:J,0),4),"")</f>
        <v/>
      </c>
      <c r="J149" s="18" t="str">
        <f>IFERROR(INDEX(_airports!J:N,MATCH(_air_calcs!F149,_airports!J:J,0),5),"")</f>
        <v/>
      </c>
      <c r="K149" s="18" t="str">
        <f>IFERROR(INDEX(_airports!J:N,MATCH(_air_calcs!G149,_airports!J:J,0),4),"")</f>
        <v/>
      </c>
      <c r="L149" s="18" t="str">
        <f>IFERROR(INDEX(_airports!J:N,MATCH(_air_calcs!G149,_airports!J:J,0),5),"")</f>
        <v/>
      </c>
      <c r="M149" s="19" t="str">
        <f t="shared" si="9"/>
        <v/>
      </c>
      <c r="N149" s="20" t="str">
        <f>IFERROR(VLOOKUP(M149,_lookups!$F$2:$G$4,2,TRUE),"")</f>
        <v/>
      </c>
      <c r="O149" s="20" t="e">
        <f>VLOOKUP(_xlfn.CONCAT(N149,H149),_lookups!$H$9:$I$24,2,0)</f>
        <v>#N/A</v>
      </c>
      <c r="P149" s="17" t="str">
        <f>IFERROR(M149*D149*VLOOKUP(Start!$C$10,_lookups!$U$2:$V$3,2,0),"")</f>
        <v/>
      </c>
      <c r="Q149" s="21" t="str">
        <f t="shared" si="10"/>
        <v/>
      </c>
      <c r="R149" s="21" t="str">
        <f t="shared" si="11"/>
        <v/>
      </c>
      <c r="S149" s="22" t="str">
        <f t="shared" si="12"/>
        <v/>
      </c>
      <c r="T149" s="48">
        <f>'Air Travel'!K149</f>
        <v>0</v>
      </c>
      <c r="U149" s="32"/>
    </row>
    <row r="150" spans="2:21" ht="19" customHeight="1" x14ac:dyDescent="0.3">
      <c r="B150" s="44"/>
      <c r="C150" s="44"/>
      <c r="D150" s="39">
        <f>IF('Air Travel'!E150="One-way",1,IF('Air Travel'!E150="Round-trip",2,0))*'Air Travel'!D150</f>
        <v>0</v>
      </c>
      <c r="E150" s="53" t="str">
        <f>IF(ISBLANK('Air Travel'!F150),"",'Air Travel'!F150)</f>
        <v/>
      </c>
      <c r="F150" s="54">
        <f>'Air Travel'!G150</f>
        <v>0</v>
      </c>
      <c r="G150" s="54">
        <f>'Air Travel'!H150</f>
        <v>0</v>
      </c>
      <c r="H150" s="55">
        <f>'Air Travel'!I150</f>
        <v>0</v>
      </c>
      <c r="I150" s="18" t="str">
        <f>IFERROR(INDEX(_airports!J:N,MATCH(_air_calcs!F150,_airports!J:J,0),4),"")</f>
        <v/>
      </c>
      <c r="J150" s="18" t="str">
        <f>IFERROR(INDEX(_airports!J:N,MATCH(_air_calcs!F150,_airports!J:J,0),5),"")</f>
        <v/>
      </c>
      <c r="K150" s="18" t="str">
        <f>IFERROR(INDEX(_airports!J:N,MATCH(_air_calcs!G150,_airports!J:J,0),4),"")</f>
        <v/>
      </c>
      <c r="L150" s="18" t="str">
        <f>IFERROR(INDEX(_airports!J:N,MATCH(_air_calcs!G150,_airports!J:J,0),5),"")</f>
        <v/>
      </c>
      <c r="M150" s="19" t="str">
        <f t="shared" si="9"/>
        <v/>
      </c>
      <c r="N150" s="20" t="str">
        <f>IFERROR(VLOOKUP(M150,_lookups!$F$2:$G$4,2,TRUE),"")</f>
        <v/>
      </c>
      <c r="O150" s="20" t="e">
        <f>VLOOKUP(_xlfn.CONCAT(N150,H150),_lookups!$H$9:$I$24,2,0)</f>
        <v>#N/A</v>
      </c>
      <c r="P150" s="17" t="str">
        <f>IFERROR(M150*D150*VLOOKUP(Start!$C$10,_lookups!$U$2:$V$3,2,0),"")</f>
        <v/>
      </c>
      <c r="Q150" s="21" t="str">
        <f t="shared" si="10"/>
        <v/>
      </c>
      <c r="R150" s="21" t="str">
        <f t="shared" si="11"/>
        <v/>
      </c>
      <c r="S150" s="22" t="str">
        <f t="shared" si="12"/>
        <v/>
      </c>
      <c r="T150" s="48">
        <f>'Air Travel'!K150</f>
        <v>0</v>
      </c>
      <c r="U150" s="32"/>
    </row>
    <row r="151" spans="2:21" ht="19" customHeight="1" x14ac:dyDescent="0.3">
      <c r="B151" s="44"/>
      <c r="C151" s="44"/>
      <c r="D151" s="39">
        <f>IF('Air Travel'!E151="One-way",1,IF('Air Travel'!E151="Round-trip",2,0))*'Air Travel'!D151</f>
        <v>0</v>
      </c>
      <c r="E151" s="53" t="str">
        <f>IF(ISBLANK('Air Travel'!F151),"",'Air Travel'!F151)</f>
        <v/>
      </c>
      <c r="F151" s="54">
        <f>'Air Travel'!G151</f>
        <v>0</v>
      </c>
      <c r="G151" s="54">
        <f>'Air Travel'!H151</f>
        <v>0</v>
      </c>
      <c r="H151" s="55">
        <f>'Air Travel'!I151</f>
        <v>0</v>
      </c>
      <c r="I151" s="18" t="str">
        <f>IFERROR(INDEX(_airports!J:N,MATCH(_air_calcs!F151,_airports!J:J,0),4),"")</f>
        <v/>
      </c>
      <c r="J151" s="18" t="str">
        <f>IFERROR(INDEX(_airports!J:N,MATCH(_air_calcs!F151,_airports!J:J,0),5),"")</f>
        <v/>
      </c>
      <c r="K151" s="18" t="str">
        <f>IFERROR(INDEX(_airports!J:N,MATCH(_air_calcs!G151,_airports!J:J,0),4),"")</f>
        <v/>
      </c>
      <c r="L151" s="18" t="str">
        <f>IFERROR(INDEX(_airports!J:N,MATCH(_air_calcs!G151,_airports!J:J,0),5),"")</f>
        <v/>
      </c>
      <c r="M151" s="19" t="str">
        <f t="shared" si="9"/>
        <v/>
      </c>
      <c r="N151" s="20" t="str">
        <f>IFERROR(VLOOKUP(M151,_lookups!$F$2:$G$4,2,TRUE),"")</f>
        <v/>
      </c>
      <c r="O151" s="20" t="e">
        <f>VLOOKUP(_xlfn.CONCAT(N151,H151),_lookups!$H$9:$I$24,2,0)</f>
        <v>#N/A</v>
      </c>
      <c r="P151" s="17" t="str">
        <f>IFERROR(M151*D151*VLOOKUP(Start!$C$10,_lookups!$U$2:$V$3,2,0),"")</f>
        <v/>
      </c>
      <c r="Q151" s="21" t="str">
        <f t="shared" si="10"/>
        <v/>
      </c>
      <c r="R151" s="21" t="str">
        <f t="shared" si="11"/>
        <v/>
      </c>
      <c r="S151" s="22" t="str">
        <f t="shared" si="12"/>
        <v/>
      </c>
      <c r="T151" s="48">
        <f>'Air Travel'!K151</f>
        <v>0</v>
      </c>
      <c r="U151" s="32"/>
    </row>
    <row r="152" spans="2:21" ht="19" customHeight="1" x14ac:dyDescent="0.3">
      <c r="B152" s="44"/>
      <c r="C152" s="44"/>
      <c r="D152" s="39">
        <f>IF('Air Travel'!E152="One-way",1,IF('Air Travel'!E152="Round-trip",2,0))*'Air Travel'!D152</f>
        <v>0</v>
      </c>
      <c r="E152" s="53" t="str">
        <f>IF(ISBLANK('Air Travel'!F152),"",'Air Travel'!F152)</f>
        <v/>
      </c>
      <c r="F152" s="54">
        <f>'Air Travel'!G152</f>
        <v>0</v>
      </c>
      <c r="G152" s="54">
        <f>'Air Travel'!H152</f>
        <v>0</v>
      </c>
      <c r="H152" s="55">
        <f>'Air Travel'!I152</f>
        <v>0</v>
      </c>
      <c r="I152" s="18" t="str">
        <f>IFERROR(INDEX(_airports!J:N,MATCH(_air_calcs!F152,_airports!J:J,0),4),"")</f>
        <v/>
      </c>
      <c r="J152" s="18" t="str">
        <f>IFERROR(INDEX(_airports!J:N,MATCH(_air_calcs!F152,_airports!J:J,0),5),"")</f>
        <v/>
      </c>
      <c r="K152" s="18" t="str">
        <f>IFERROR(INDEX(_airports!J:N,MATCH(_air_calcs!G152,_airports!J:J,0),4),"")</f>
        <v/>
      </c>
      <c r="L152" s="18" t="str">
        <f>IFERROR(INDEX(_airports!J:N,MATCH(_air_calcs!G152,_airports!J:J,0),5),"")</f>
        <v/>
      </c>
      <c r="M152" s="19" t="str">
        <f t="shared" si="9"/>
        <v/>
      </c>
      <c r="N152" s="20" t="str">
        <f>IFERROR(VLOOKUP(M152,_lookups!$F$2:$G$4,2,TRUE),"")</f>
        <v/>
      </c>
      <c r="O152" s="20" t="e">
        <f>VLOOKUP(_xlfn.CONCAT(N152,H152),_lookups!$H$9:$I$24,2,0)</f>
        <v>#N/A</v>
      </c>
      <c r="P152" s="17" t="str">
        <f>IFERROR(M152*D152*VLOOKUP(Start!$C$10,_lookups!$U$2:$V$3,2,0),"")</f>
        <v/>
      </c>
      <c r="Q152" s="21" t="str">
        <f t="shared" si="10"/>
        <v/>
      </c>
      <c r="R152" s="21" t="str">
        <f t="shared" si="11"/>
        <v/>
      </c>
      <c r="S152" s="22" t="str">
        <f t="shared" si="12"/>
        <v/>
      </c>
      <c r="T152" s="48">
        <f>'Air Travel'!K152</f>
        <v>0</v>
      </c>
      <c r="U152" s="32"/>
    </row>
    <row r="153" spans="2:21" ht="19" customHeight="1" x14ac:dyDescent="0.3">
      <c r="B153" s="44"/>
      <c r="C153" s="44"/>
      <c r="D153" s="39">
        <f>IF('Air Travel'!E153="One-way",1,IF('Air Travel'!E153="Round-trip",2,0))*'Air Travel'!D153</f>
        <v>0</v>
      </c>
      <c r="E153" s="53" t="str">
        <f>IF(ISBLANK('Air Travel'!F153),"",'Air Travel'!F153)</f>
        <v/>
      </c>
      <c r="F153" s="54">
        <f>'Air Travel'!G153</f>
        <v>0</v>
      </c>
      <c r="G153" s="54">
        <f>'Air Travel'!H153</f>
        <v>0</v>
      </c>
      <c r="H153" s="55">
        <f>'Air Travel'!I153</f>
        <v>0</v>
      </c>
      <c r="I153" s="18" t="str">
        <f>IFERROR(INDEX(_airports!J:N,MATCH(_air_calcs!F153,_airports!J:J,0),4),"")</f>
        <v/>
      </c>
      <c r="J153" s="18" t="str">
        <f>IFERROR(INDEX(_airports!J:N,MATCH(_air_calcs!F153,_airports!J:J,0),5),"")</f>
        <v/>
      </c>
      <c r="K153" s="18" t="str">
        <f>IFERROR(INDEX(_airports!J:N,MATCH(_air_calcs!G153,_airports!J:J,0),4),"")</f>
        <v/>
      </c>
      <c r="L153" s="18" t="str">
        <f>IFERROR(INDEX(_airports!J:N,MATCH(_air_calcs!G153,_airports!J:J,0),5),"")</f>
        <v/>
      </c>
      <c r="M153" s="19" t="str">
        <f t="shared" si="9"/>
        <v/>
      </c>
      <c r="N153" s="20" t="str">
        <f>IFERROR(VLOOKUP(M153,_lookups!$F$2:$G$4,2,TRUE),"")</f>
        <v/>
      </c>
      <c r="O153" s="20" t="e">
        <f>VLOOKUP(_xlfn.CONCAT(N153,H153),_lookups!$H$9:$I$24,2,0)</f>
        <v>#N/A</v>
      </c>
      <c r="P153" s="17" t="str">
        <f>IFERROR(M153*D153*VLOOKUP(Start!$C$10,_lookups!$U$2:$V$3,2,0),"")</f>
        <v/>
      </c>
      <c r="Q153" s="21" t="str">
        <f t="shared" si="10"/>
        <v/>
      </c>
      <c r="R153" s="21" t="str">
        <f t="shared" si="11"/>
        <v/>
      </c>
      <c r="S153" s="22" t="str">
        <f t="shared" si="12"/>
        <v/>
      </c>
      <c r="T153" s="48">
        <f>'Air Travel'!K153</f>
        <v>0</v>
      </c>
      <c r="U153" s="32"/>
    </row>
    <row r="154" spans="2:21" ht="19" customHeight="1" x14ac:dyDescent="0.3">
      <c r="B154" s="44"/>
      <c r="C154" s="44"/>
      <c r="D154" s="39">
        <f>IF('Air Travel'!E154="One-way",1,IF('Air Travel'!E154="Round-trip",2,0))*'Air Travel'!D154</f>
        <v>0</v>
      </c>
      <c r="E154" s="53" t="str">
        <f>IF(ISBLANK('Air Travel'!F154),"",'Air Travel'!F154)</f>
        <v/>
      </c>
      <c r="F154" s="54">
        <f>'Air Travel'!G154</f>
        <v>0</v>
      </c>
      <c r="G154" s="54">
        <f>'Air Travel'!H154</f>
        <v>0</v>
      </c>
      <c r="H154" s="55">
        <f>'Air Travel'!I154</f>
        <v>0</v>
      </c>
      <c r="I154" s="18" t="str">
        <f>IFERROR(INDEX(_airports!J:N,MATCH(_air_calcs!F154,_airports!J:J,0),4),"")</f>
        <v/>
      </c>
      <c r="J154" s="18" t="str">
        <f>IFERROR(INDEX(_airports!J:N,MATCH(_air_calcs!F154,_airports!J:J,0),5),"")</f>
        <v/>
      </c>
      <c r="K154" s="18" t="str">
        <f>IFERROR(INDEX(_airports!J:N,MATCH(_air_calcs!G154,_airports!J:J,0),4),"")</f>
        <v/>
      </c>
      <c r="L154" s="18" t="str">
        <f>IFERROR(INDEX(_airports!J:N,MATCH(_air_calcs!G154,_airports!J:J,0),5),"")</f>
        <v/>
      </c>
      <c r="M154" s="19" t="str">
        <f t="shared" si="9"/>
        <v/>
      </c>
      <c r="N154" s="20" t="str">
        <f>IFERROR(VLOOKUP(M154,_lookups!$F$2:$G$4,2,TRUE),"")</f>
        <v/>
      </c>
      <c r="O154" s="20" t="e">
        <f>VLOOKUP(_xlfn.CONCAT(N154,H154),_lookups!$H$9:$I$24,2,0)</f>
        <v>#N/A</v>
      </c>
      <c r="P154" s="17" t="str">
        <f>IFERROR(M154*D154*VLOOKUP(Start!$C$10,_lookups!$U$2:$V$3,2,0),"")</f>
        <v/>
      </c>
      <c r="Q154" s="21" t="str">
        <f t="shared" si="10"/>
        <v/>
      </c>
      <c r="R154" s="21" t="str">
        <f t="shared" si="11"/>
        <v/>
      </c>
      <c r="S154" s="22" t="str">
        <f t="shared" si="12"/>
        <v/>
      </c>
      <c r="T154" s="48">
        <f>'Air Travel'!K154</f>
        <v>0</v>
      </c>
      <c r="U154" s="32"/>
    </row>
    <row r="155" spans="2:21" ht="19" customHeight="1" x14ac:dyDescent="0.3">
      <c r="B155" s="44"/>
      <c r="C155" s="44"/>
      <c r="D155" s="39">
        <f>IF('Air Travel'!E155="One-way",1,IF('Air Travel'!E155="Round-trip",2,0))*'Air Travel'!D155</f>
        <v>0</v>
      </c>
      <c r="E155" s="53" t="str">
        <f>IF(ISBLANK('Air Travel'!F155),"",'Air Travel'!F155)</f>
        <v/>
      </c>
      <c r="F155" s="54">
        <f>'Air Travel'!G155</f>
        <v>0</v>
      </c>
      <c r="G155" s="54">
        <f>'Air Travel'!H155</f>
        <v>0</v>
      </c>
      <c r="H155" s="55">
        <f>'Air Travel'!I155</f>
        <v>0</v>
      </c>
      <c r="I155" s="18" t="str">
        <f>IFERROR(INDEX(_airports!J:N,MATCH(_air_calcs!F155,_airports!J:J,0),4),"")</f>
        <v/>
      </c>
      <c r="J155" s="18" t="str">
        <f>IFERROR(INDEX(_airports!J:N,MATCH(_air_calcs!F155,_airports!J:J,0),5),"")</f>
        <v/>
      </c>
      <c r="K155" s="18" t="str">
        <f>IFERROR(INDEX(_airports!J:N,MATCH(_air_calcs!G155,_airports!J:J,0),4),"")</f>
        <v/>
      </c>
      <c r="L155" s="18" t="str">
        <f>IFERROR(INDEX(_airports!J:N,MATCH(_air_calcs!G155,_airports!J:J,0),5),"")</f>
        <v/>
      </c>
      <c r="M155" s="19" t="str">
        <f t="shared" si="9"/>
        <v/>
      </c>
      <c r="N155" s="20" t="str">
        <f>IFERROR(VLOOKUP(M155,_lookups!$F$2:$G$4,2,TRUE),"")</f>
        <v/>
      </c>
      <c r="O155" s="20" t="e">
        <f>VLOOKUP(_xlfn.CONCAT(N155,H155),_lookups!$H$9:$I$24,2,0)</f>
        <v>#N/A</v>
      </c>
      <c r="P155" s="17" t="str">
        <f>IFERROR(M155*D155*VLOOKUP(Start!$C$10,_lookups!$U$2:$V$3,2,0),"")</f>
        <v/>
      </c>
      <c r="Q155" s="21" t="str">
        <f t="shared" si="10"/>
        <v/>
      </c>
      <c r="R155" s="21" t="str">
        <f t="shared" si="11"/>
        <v/>
      </c>
      <c r="S155" s="22" t="str">
        <f t="shared" si="12"/>
        <v/>
      </c>
      <c r="T155" s="48">
        <f>'Air Travel'!K155</f>
        <v>0</v>
      </c>
      <c r="U155" s="32"/>
    </row>
    <row r="156" spans="2:21" ht="19" customHeight="1" x14ac:dyDescent="0.3">
      <c r="B156" s="44"/>
      <c r="C156" s="44"/>
      <c r="D156" s="39">
        <f>IF('Air Travel'!E156="One-way",1,IF('Air Travel'!E156="Round-trip",2,0))*'Air Travel'!D156</f>
        <v>0</v>
      </c>
      <c r="E156" s="53" t="str">
        <f>IF(ISBLANK('Air Travel'!F156),"",'Air Travel'!F156)</f>
        <v/>
      </c>
      <c r="F156" s="54">
        <f>'Air Travel'!G156</f>
        <v>0</v>
      </c>
      <c r="G156" s="54">
        <f>'Air Travel'!H156</f>
        <v>0</v>
      </c>
      <c r="H156" s="55">
        <f>'Air Travel'!I156</f>
        <v>0</v>
      </c>
      <c r="I156" s="18" t="str">
        <f>IFERROR(INDEX(_airports!J:N,MATCH(_air_calcs!F156,_airports!J:J,0),4),"")</f>
        <v/>
      </c>
      <c r="J156" s="18" t="str">
        <f>IFERROR(INDEX(_airports!J:N,MATCH(_air_calcs!F156,_airports!J:J,0),5),"")</f>
        <v/>
      </c>
      <c r="K156" s="18" t="str">
        <f>IFERROR(INDEX(_airports!J:N,MATCH(_air_calcs!G156,_airports!J:J,0),4),"")</f>
        <v/>
      </c>
      <c r="L156" s="18" t="str">
        <f>IFERROR(INDEX(_airports!J:N,MATCH(_air_calcs!G156,_airports!J:J,0),5),"")</f>
        <v/>
      </c>
      <c r="M156" s="19" t="str">
        <f t="shared" ref="M156:M219" si="13">IFERROR(ACOS((SIN(J156*PI()/180)*SIN(L156*PI()/180)+
COS(J156*PI()/180)*COS(L156*PI()/180)*
COS(K156*PI()/180-I156*PI()/180)))*3958.8,"")</f>
        <v/>
      </c>
      <c r="N156" s="20" t="str">
        <f>IFERROR(VLOOKUP(M156,_lookups!$F$2:$G$4,2,TRUE),"")</f>
        <v/>
      </c>
      <c r="O156" s="20" t="e">
        <f>VLOOKUP(_xlfn.CONCAT(N156,H156),_lookups!$H$9:$I$24,2,0)</f>
        <v>#N/A</v>
      </c>
      <c r="P156" s="17" t="str">
        <f>IFERROR(M156*D156*VLOOKUP(Start!$C$10,_lookups!$U$2:$V$3,2,0),"")</f>
        <v/>
      </c>
      <c r="Q156" s="21" t="str">
        <f t="shared" ref="Q156:Q219" si="14">IF(E156="","",MONTH(E156))</f>
        <v/>
      </c>
      <c r="R156" s="21" t="str">
        <f t="shared" ref="R156:R219" si="15">IF(E156="","",YEAR(E156))</f>
        <v/>
      </c>
      <c r="S156" s="22" t="str">
        <f t="shared" si="12"/>
        <v/>
      </c>
      <c r="T156" s="48">
        <f>'Air Travel'!K156</f>
        <v>0</v>
      </c>
      <c r="U156" s="32"/>
    </row>
    <row r="157" spans="2:21" ht="19" customHeight="1" x14ac:dyDescent="0.3">
      <c r="B157" s="44"/>
      <c r="C157" s="44"/>
      <c r="D157" s="39">
        <f>IF('Air Travel'!E157="One-way",1,IF('Air Travel'!E157="Round-trip",2,0))*'Air Travel'!D157</f>
        <v>0</v>
      </c>
      <c r="E157" s="53" t="str">
        <f>IF(ISBLANK('Air Travel'!F157),"",'Air Travel'!F157)</f>
        <v/>
      </c>
      <c r="F157" s="54">
        <f>'Air Travel'!G157</f>
        <v>0</v>
      </c>
      <c r="G157" s="54">
        <f>'Air Travel'!H157</f>
        <v>0</v>
      </c>
      <c r="H157" s="55">
        <f>'Air Travel'!I157</f>
        <v>0</v>
      </c>
      <c r="I157" s="18" t="str">
        <f>IFERROR(INDEX(_airports!J:N,MATCH(_air_calcs!F157,_airports!J:J,0),4),"")</f>
        <v/>
      </c>
      <c r="J157" s="18" t="str">
        <f>IFERROR(INDEX(_airports!J:N,MATCH(_air_calcs!F157,_airports!J:J,0),5),"")</f>
        <v/>
      </c>
      <c r="K157" s="18" t="str">
        <f>IFERROR(INDEX(_airports!J:N,MATCH(_air_calcs!G157,_airports!J:J,0),4),"")</f>
        <v/>
      </c>
      <c r="L157" s="18" t="str">
        <f>IFERROR(INDEX(_airports!J:N,MATCH(_air_calcs!G157,_airports!J:J,0),5),"")</f>
        <v/>
      </c>
      <c r="M157" s="19" t="str">
        <f t="shared" si="13"/>
        <v/>
      </c>
      <c r="N157" s="20" t="str">
        <f>IFERROR(VLOOKUP(M157,_lookups!$F$2:$G$4,2,TRUE),"")</f>
        <v/>
      </c>
      <c r="O157" s="20" t="e">
        <f>VLOOKUP(_xlfn.CONCAT(N157,H157),_lookups!$H$9:$I$24,2,0)</f>
        <v>#N/A</v>
      </c>
      <c r="P157" s="17" t="str">
        <f>IFERROR(M157*D157*VLOOKUP(Start!$C$10,_lookups!$U$2:$V$3,2,0),"")</f>
        <v/>
      </c>
      <c r="Q157" s="21" t="str">
        <f t="shared" si="14"/>
        <v/>
      </c>
      <c r="R157" s="21" t="str">
        <f t="shared" si="15"/>
        <v/>
      </c>
      <c r="S157" s="22" t="str">
        <f t="shared" si="12"/>
        <v/>
      </c>
      <c r="T157" s="48">
        <f>'Air Travel'!K157</f>
        <v>0</v>
      </c>
      <c r="U157" s="32"/>
    </row>
    <row r="158" spans="2:21" ht="19" customHeight="1" x14ac:dyDescent="0.3">
      <c r="B158" s="44"/>
      <c r="C158" s="44"/>
      <c r="D158" s="39">
        <f>IF('Air Travel'!E158="One-way",1,IF('Air Travel'!E158="Round-trip",2,0))*'Air Travel'!D158</f>
        <v>0</v>
      </c>
      <c r="E158" s="53" t="str">
        <f>IF(ISBLANK('Air Travel'!F158),"",'Air Travel'!F158)</f>
        <v/>
      </c>
      <c r="F158" s="54">
        <f>'Air Travel'!G158</f>
        <v>0</v>
      </c>
      <c r="G158" s="54">
        <f>'Air Travel'!H158</f>
        <v>0</v>
      </c>
      <c r="H158" s="55">
        <f>'Air Travel'!I158</f>
        <v>0</v>
      </c>
      <c r="I158" s="18" t="str">
        <f>IFERROR(INDEX(_airports!J:N,MATCH(_air_calcs!F158,_airports!J:J,0),4),"")</f>
        <v/>
      </c>
      <c r="J158" s="18" t="str">
        <f>IFERROR(INDEX(_airports!J:N,MATCH(_air_calcs!F158,_airports!J:J,0),5),"")</f>
        <v/>
      </c>
      <c r="K158" s="18" t="str">
        <f>IFERROR(INDEX(_airports!J:N,MATCH(_air_calcs!G158,_airports!J:J,0),4),"")</f>
        <v/>
      </c>
      <c r="L158" s="18" t="str">
        <f>IFERROR(INDEX(_airports!J:N,MATCH(_air_calcs!G158,_airports!J:J,0),5),"")</f>
        <v/>
      </c>
      <c r="M158" s="19" t="str">
        <f t="shared" si="13"/>
        <v/>
      </c>
      <c r="N158" s="20" t="str">
        <f>IFERROR(VLOOKUP(M158,_lookups!$F$2:$G$4,2,TRUE),"")</f>
        <v/>
      </c>
      <c r="O158" s="20" t="e">
        <f>VLOOKUP(_xlfn.CONCAT(N158,H158),_lookups!$H$9:$I$24,2,0)</f>
        <v>#N/A</v>
      </c>
      <c r="P158" s="17" t="str">
        <f>IFERROR(M158*D158*VLOOKUP(Start!$C$10,_lookups!$U$2:$V$3,2,0),"")</f>
        <v/>
      </c>
      <c r="Q158" s="21" t="str">
        <f t="shared" si="14"/>
        <v/>
      </c>
      <c r="R158" s="21" t="str">
        <f t="shared" si="15"/>
        <v/>
      </c>
      <c r="S158" s="22" t="str">
        <f t="shared" si="12"/>
        <v/>
      </c>
      <c r="T158" s="48">
        <f>'Air Travel'!K158</f>
        <v>0</v>
      </c>
      <c r="U158" s="32"/>
    </row>
    <row r="159" spans="2:21" ht="19" customHeight="1" x14ac:dyDescent="0.3">
      <c r="B159" s="44"/>
      <c r="C159" s="44"/>
      <c r="D159" s="39">
        <f>IF('Air Travel'!E159="One-way",1,IF('Air Travel'!E159="Round-trip",2,0))*'Air Travel'!D159</f>
        <v>0</v>
      </c>
      <c r="E159" s="53" t="str">
        <f>IF(ISBLANK('Air Travel'!F159),"",'Air Travel'!F159)</f>
        <v/>
      </c>
      <c r="F159" s="54">
        <f>'Air Travel'!G159</f>
        <v>0</v>
      </c>
      <c r="G159" s="54">
        <f>'Air Travel'!H159</f>
        <v>0</v>
      </c>
      <c r="H159" s="55">
        <f>'Air Travel'!I159</f>
        <v>0</v>
      </c>
      <c r="I159" s="18" t="str">
        <f>IFERROR(INDEX(_airports!J:N,MATCH(_air_calcs!F159,_airports!J:J,0),4),"")</f>
        <v/>
      </c>
      <c r="J159" s="18" t="str">
        <f>IFERROR(INDEX(_airports!J:N,MATCH(_air_calcs!F159,_airports!J:J,0),5),"")</f>
        <v/>
      </c>
      <c r="K159" s="18" t="str">
        <f>IFERROR(INDEX(_airports!J:N,MATCH(_air_calcs!G159,_airports!J:J,0),4),"")</f>
        <v/>
      </c>
      <c r="L159" s="18" t="str">
        <f>IFERROR(INDEX(_airports!J:N,MATCH(_air_calcs!G159,_airports!J:J,0),5),"")</f>
        <v/>
      </c>
      <c r="M159" s="19" t="str">
        <f t="shared" si="13"/>
        <v/>
      </c>
      <c r="N159" s="20" t="str">
        <f>IFERROR(VLOOKUP(M159,_lookups!$F$2:$G$4,2,TRUE),"")</f>
        <v/>
      </c>
      <c r="O159" s="20" t="e">
        <f>VLOOKUP(_xlfn.CONCAT(N159,H159),_lookups!$H$9:$I$24,2,0)</f>
        <v>#N/A</v>
      </c>
      <c r="P159" s="17" t="str">
        <f>IFERROR(M159*D159*VLOOKUP(Start!$C$10,_lookups!$U$2:$V$3,2,0),"")</f>
        <v/>
      </c>
      <c r="Q159" s="21" t="str">
        <f t="shared" si="14"/>
        <v/>
      </c>
      <c r="R159" s="21" t="str">
        <f t="shared" si="15"/>
        <v/>
      </c>
      <c r="S159" s="22" t="str">
        <f t="shared" si="12"/>
        <v/>
      </c>
      <c r="T159" s="48">
        <f>'Air Travel'!K159</f>
        <v>0</v>
      </c>
      <c r="U159" s="32"/>
    </row>
    <row r="160" spans="2:21" ht="19" customHeight="1" x14ac:dyDescent="0.3">
      <c r="B160" s="44"/>
      <c r="C160" s="44"/>
      <c r="D160" s="39">
        <f>IF('Air Travel'!E160="One-way",1,IF('Air Travel'!E160="Round-trip",2,0))*'Air Travel'!D160</f>
        <v>0</v>
      </c>
      <c r="E160" s="53" t="str">
        <f>IF(ISBLANK('Air Travel'!F160),"",'Air Travel'!F160)</f>
        <v/>
      </c>
      <c r="F160" s="54">
        <f>'Air Travel'!G160</f>
        <v>0</v>
      </c>
      <c r="G160" s="54">
        <f>'Air Travel'!H160</f>
        <v>0</v>
      </c>
      <c r="H160" s="55">
        <f>'Air Travel'!I160</f>
        <v>0</v>
      </c>
      <c r="I160" s="18" t="str">
        <f>IFERROR(INDEX(_airports!J:N,MATCH(_air_calcs!F160,_airports!J:J,0),4),"")</f>
        <v/>
      </c>
      <c r="J160" s="18" t="str">
        <f>IFERROR(INDEX(_airports!J:N,MATCH(_air_calcs!F160,_airports!J:J,0),5),"")</f>
        <v/>
      </c>
      <c r="K160" s="18" t="str">
        <f>IFERROR(INDEX(_airports!J:N,MATCH(_air_calcs!G160,_airports!J:J,0),4),"")</f>
        <v/>
      </c>
      <c r="L160" s="18" t="str">
        <f>IFERROR(INDEX(_airports!J:N,MATCH(_air_calcs!G160,_airports!J:J,0),5),"")</f>
        <v/>
      </c>
      <c r="M160" s="19" t="str">
        <f t="shared" si="13"/>
        <v/>
      </c>
      <c r="N160" s="20" t="str">
        <f>IFERROR(VLOOKUP(M160,_lookups!$F$2:$G$4,2,TRUE),"")</f>
        <v/>
      </c>
      <c r="O160" s="20" t="e">
        <f>VLOOKUP(_xlfn.CONCAT(N160,H160),_lookups!$H$9:$I$24,2,0)</f>
        <v>#N/A</v>
      </c>
      <c r="P160" s="17" t="str">
        <f>IFERROR(M160*D160*VLOOKUP(Start!$C$10,_lookups!$U$2:$V$3,2,0),"")</f>
        <v/>
      </c>
      <c r="Q160" s="21" t="str">
        <f t="shared" si="14"/>
        <v/>
      </c>
      <c r="R160" s="21" t="str">
        <f t="shared" si="15"/>
        <v/>
      </c>
      <c r="S160" s="22" t="str">
        <f t="shared" si="12"/>
        <v/>
      </c>
      <c r="T160" s="48">
        <f>'Air Travel'!K160</f>
        <v>0</v>
      </c>
      <c r="U160" s="32"/>
    </row>
    <row r="161" spans="2:21" ht="19" customHeight="1" x14ac:dyDescent="0.3">
      <c r="B161" s="44"/>
      <c r="C161" s="44"/>
      <c r="D161" s="39">
        <f>IF('Air Travel'!E161="One-way",1,IF('Air Travel'!E161="Round-trip",2,0))*'Air Travel'!D161</f>
        <v>0</v>
      </c>
      <c r="E161" s="53" t="str">
        <f>IF(ISBLANK('Air Travel'!F161),"",'Air Travel'!F161)</f>
        <v/>
      </c>
      <c r="F161" s="54">
        <f>'Air Travel'!G161</f>
        <v>0</v>
      </c>
      <c r="G161" s="54">
        <f>'Air Travel'!H161</f>
        <v>0</v>
      </c>
      <c r="H161" s="55">
        <f>'Air Travel'!I161</f>
        <v>0</v>
      </c>
      <c r="I161" s="18" t="str">
        <f>IFERROR(INDEX(_airports!J:N,MATCH(_air_calcs!F161,_airports!J:J,0),4),"")</f>
        <v/>
      </c>
      <c r="J161" s="18" t="str">
        <f>IFERROR(INDEX(_airports!J:N,MATCH(_air_calcs!F161,_airports!J:J,0),5),"")</f>
        <v/>
      </c>
      <c r="K161" s="18" t="str">
        <f>IFERROR(INDEX(_airports!J:N,MATCH(_air_calcs!G161,_airports!J:J,0),4),"")</f>
        <v/>
      </c>
      <c r="L161" s="18" t="str">
        <f>IFERROR(INDEX(_airports!J:N,MATCH(_air_calcs!G161,_airports!J:J,0),5),"")</f>
        <v/>
      </c>
      <c r="M161" s="19" t="str">
        <f t="shared" si="13"/>
        <v/>
      </c>
      <c r="N161" s="20" t="str">
        <f>IFERROR(VLOOKUP(M161,_lookups!$F$2:$G$4,2,TRUE),"")</f>
        <v/>
      </c>
      <c r="O161" s="20" t="e">
        <f>VLOOKUP(_xlfn.CONCAT(N161,H161),_lookups!$H$9:$I$24,2,0)</f>
        <v>#N/A</v>
      </c>
      <c r="P161" s="17" t="str">
        <f>IFERROR(M161*D161*VLOOKUP(Start!$C$10,_lookups!$U$2:$V$3,2,0),"")</f>
        <v/>
      </c>
      <c r="Q161" s="21" t="str">
        <f t="shared" si="14"/>
        <v/>
      </c>
      <c r="R161" s="21" t="str">
        <f t="shared" si="15"/>
        <v/>
      </c>
      <c r="S161" s="22" t="str">
        <f t="shared" si="12"/>
        <v/>
      </c>
      <c r="T161" s="48">
        <f>'Air Travel'!K161</f>
        <v>0</v>
      </c>
      <c r="U161" s="32"/>
    </row>
    <row r="162" spans="2:21" ht="19" customHeight="1" x14ac:dyDescent="0.3">
      <c r="B162" s="44"/>
      <c r="C162" s="44"/>
      <c r="D162" s="39">
        <f>IF('Air Travel'!E162="One-way",1,IF('Air Travel'!E162="Round-trip",2,0))*'Air Travel'!D162</f>
        <v>0</v>
      </c>
      <c r="E162" s="53" t="str">
        <f>IF(ISBLANK('Air Travel'!F162),"",'Air Travel'!F162)</f>
        <v/>
      </c>
      <c r="F162" s="54">
        <f>'Air Travel'!G162</f>
        <v>0</v>
      </c>
      <c r="G162" s="54">
        <f>'Air Travel'!H162</f>
        <v>0</v>
      </c>
      <c r="H162" s="55">
        <f>'Air Travel'!I162</f>
        <v>0</v>
      </c>
      <c r="I162" s="18" t="str">
        <f>IFERROR(INDEX(_airports!J:N,MATCH(_air_calcs!F162,_airports!J:J,0),4),"")</f>
        <v/>
      </c>
      <c r="J162" s="18" t="str">
        <f>IFERROR(INDEX(_airports!J:N,MATCH(_air_calcs!F162,_airports!J:J,0),5),"")</f>
        <v/>
      </c>
      <c r="K162" s="18" t="str">
        <f>IFERROR(INDEX(_airports!J:N,MATCH(_air_calcs!G162,_airports!J:J,0),4),"")</f>
        <v/>
      </c>
      <c r="L162" s="18" t="str">
        <f>IFERROR(INDEX(_airports!J:N,MATCH(_air_calcs!G162,_airports!J:J,0),5),"")</f>
        <v/>
      </c>
      <c r="M162" s="19" t="str">
        <f t="shared" si="13"/>
        <v/>
      </c>
      <c r="N162" s="20" t="str">
        <f>IFERROR(VLOOKUP(M162,_lookups!$F$2:$G$4,2,TRUE),"")</f>
        <v/>
      </c>
      <c r="O162" s="20" t="e">
        <f>VLOOKUP(_xlfn.CONCAT(N162,H162),_lookups!$H$9:$I$24,2,0)</f>
        <v>#N/A</v>
      </c>
      <c r="P162" s="17" t="str">
        <f>IFERROR(M162*D162*VLOOKUP(Start!$C$10,_lookups!$U$2:$V$3,2,0),"")</f>
        <v/>
      </c>
      <c r="Q162" s="21" t="str">
        <f t="shared" si="14"/>
        <v/>
      </c>
      <c r="R162" s="21" t="str">
        <f t="shared" si="15"/>
        <v/>
      </c>
      <c r="S162" s="22" t="str">
        <f t="shared" si="12"/>
        <v/>
      </c>
      <c r="T162" s="48">
        <f>'Air Travel'!K162</f>
        <v>0</v>
      </c>
      <c r="U162" s="32"/>
    </row>
    <row r="163" spans="2:21" ht="19" customHeight="1" x14ac:dyDescent="0.3">
      <c r="B163" s="44"/>
      <c r="C163" s="44"/>
      <c r="D163" s="39">
        <f>IF('Air Travel'!E163="One-way",1,IF('Air Travel'!E163="Round-trip",2,0))*'Air Travel'!D163</f>
        <v>0</v>
      </c>
      <c r="E163" s="53" t="str">
        <f>IF(ISBLANK('Air Travel'!F163),"",'Air Travel'!F163)</f>
        <v/>
      </c>
      <c r="F163" s="54">
        <f>'Air Travel'!G163</f>
        <v>0</v>
      </c>
      <c r="G163" s="54">
        <f>'Air Travel'!H163</f>
        <v>0</v>
      </c>
      <c r="H163" s="55">
        <f>'Air Travel'!I163</f>
        <v>0</v>
      </c>
      <c r="I163" s="18" t="str">
        <f>IFERROR(INDEX(_airports!J:N,MATCH(_air_calcs!F163,_airports!J:J,0),4),"")</f>
        <v/>
      </c>
      <c r="J163" s="18" t="str">
        <f>IFERROR(INDEX(_airports!J:N,MATCH(_air_calcs!F163,_airports!J:J,0),5),"")</f>
        <v/>
      </c>
      <c r="K163" s="18" t="str">
        <f>IFERROR(INDEX(_airports!J:N,MATCH(_air_calcs!G163,_airports!J:J,0),4),"")</f>
        <v/>
      </c>
      <c r="L163" s="18" t="str">
        <f>IFERROR(INDEX(_airports!J:N,MATCH(_air_calcs!G163,_airports!J:J,0),5),"")</f>
        <v/>
      </c>
      <c r="M163" s="19" t="str">
        <f t="shared" si="13"/>
        <v/>
      </c>
      <c r="N163" s="20" t="str">
        <f>IFERROR(VLOOKUP(M163,_lookups!$F$2:$G$4,2,TRUE),"")</f>
        <v/>
      </c>
      <c r="O163" s="20" t="e">
        <f>VLOOKUP(_xlfn.CONCAT(N163,H163),_lookups!$H$9:$I$24,2,0)</f>
        <v>#N/A</v>
      </c>
      <c r="P163" s="17" t="str">
        <f>IFERROR(M163*D163*VLOOKUP(Start!$C$10,_lookups!$U$2:$V$3,2,0),"")</f>
        <v/>
      </c>
      <c r="Q163" s="21" t="str">
        <f t="shared" si="14"/>
        <v/>
      </c>
      <c r="R163" s="21" t="str">
        <f t="shared" si="15"/>
        <v/>
      </c>
      <c r="S163" s="22" t="str">
        <f t="shared" si="12"/>
        <v/>
      </c>
      <c r="T163" s="48">
        <f>'Air Travel'!K163</f>
        <v>0</v>
      </c>
      <c r="U163" s="32"/>
    </row>
    <row r="164" spans="2:21" ht="19" customHeight="1" x14ac:dyDescent="0.3">
      <c r="B164" s="44"/>
      <c r="C164" s="44"/>
      <c r="D164" s="39">
        <f>IF('Air Travel'!E164="One-way",1,IF('Air Travel'!E164="Round-trip",2,0))*'Air Travel'!D164</f>
        <v>0</v>
      </c>
      <c r="E164" s="53" t="str">
        <f>IF(ISBLANK('Air Travel'!F164),"",'Air Travel'!F164)</f>
        <v/>
      </c>
      <c r="F164" s="54">
        <f>'Air Travel'!G164</f>
        <v>0</v>
      </c>
      <c r="G164" s="54">
        <f>'Air Travel'!H164</f>
        <v>0</v>
      </c>
      <c r="H164" s="55">
        <f>'Air Travel'!I164</f>
        <v>0</v>
      </c>
      <c r="I164" s="18" t="str">
        <f>IFERROR(INDEX(_airports!J:N,MATCH(_air_calcs!F164,_airports!J:J,0),4),"")</f>
        <v/>
      </c>
      <c r="J164" s="18" t="str">
        <f>IFERROR(INDEX(_airports!J:N,MATCH(_air_calcs!F164,_airports!J:J,0),5),"")</f>
        <v/>
      </c>
      <c r="K164" s="18" t="str">
        <f>IFERROR(INDEX(_airports!J:N,MATCH(_air_calcs!G164,_airports!J:J,0),4),"")</f>
        <v/>
      </c>
      <c r="L164" s="18" t="str">
        <f>IFERROR(INDEX(_airports!J:N,MATCH(_air_calcs!G164,_airports!J:J,0),5),"")</f>
        <v/>
      </c>
      <c r="M164" s="19" t="str">
        <f t="shared" si="13"/>
        <v/>
      </c>
      <c r="N164" s="20" t="str">
        <f>IFERROR(VLOOKUP(M164,_lookups!$F$2:$G$4,2,TRUE),"")</f>
        <v/>
      </c>
      <c r="O164" s="20" t="e">
        <f>VLOOKUP(_xlfn.CONCAT(N164,H164),_lookups!$H$9:$I$24,2,0)</f>
        <v>#N/A</v>
      </c>
      <c r="P164" s="17" t="str">
        <f>IFERROR(M164*D164*VLOOKUP(Start!$C$10,_lookups!$U$2:$V$3,2,0),"")</f>
        <v/>
      </c>
      <c r="Q164" s="21" t="str">
        <f t="shared" si="14"/>
        <v/>
      </c>
      <c r="R164" s="21" t="str">
        <f t="shared" si="15"/>
        <v/>
      </c>
      <c r="S164" s="22" t="str">
        <f t="shared" si="12"/>
        <v/>
      </c>
      <c r="T164" s="48">
        <f>'Air Travel'!K164</f>
        <v>0</v>
      </c>
      <c r="U164" s="32"/>
    </row>
    <row r="165" spans="2:21" ht="19" customHeight="1" x14ac:dyDescent="0.3">
      <c r="B165" s="44"/>
      <c r="C165" s="44"/>
      <c r="D165" s="39">
        <f>IF('Air Travel'!E165="One-way",1,IF('Air Travel'!E165="Round-trip",2,0))*'Air Travel'!D165</f>
        <v>0</v>
      </c>
      <c r="E165" s="53" t="str">
        <f>IF(ISBLANK('Air Travel'!F165),"",'Air Travel'!F165)</f>
        <v/>
      </c>
      <c r="F165" s="54">
        <f>'Air Travel'!G165</f>
        <v>0</v>
      </c>
      <c r="G165" s="54">
        <f>'Air Travel'!H165</f>
        <v>0</v>
      </c>
      <c r="H165" s="55">
        <f>'Air Travel'!I165</f>
        <v>0</v>
      </c>
      <c r="I165" s="18" t="str">
        <f>IFERROR(INDEX(_airports!J:N,MATCH(_air_calcs!F165,_airports!J:J,0),4),"")</f>
        <v/>
      </c>
      <c r="J165" s="18" t="str">
        <f>IFERROR(INDEX(_airports!J:N,MATCH(_air_calcs!F165,_airports!J:J,0),5),"")</f>
        <v/>
      </c>
      <c r="K165" s="18" t="str">
        <f>IFERROR(INDEX(_airports!J:N,MATCH(_air_calcs!G165,_airports!J:J,0),4),"")</f>
        <v/>
      </c>
      <c r="L165" s="18" t="str">
        <f>IFERROR(INDEX(_airports!J:N,MATCH(_air_calcs!G165,_airports!J:J,0),5),"")</f>
        <v/>
      </c>
      <c r="M165" s="19" t="str">
        <f t="shared" si="13"/>
        <v/>
      </c>
      <c r="N165" s="20" t="str">
        <f>IFERROR(VLOOKUP(M165,_lookups!$F$2:$G$4,2,TRUE),"")</f>
        <v/>
      </c>
      <c r="O165" s="20" t="e">
        <f>VLOOKUP(_xlfn.CONCAT(N165,H165),_lookups!$H$9:$I$24,2,0)</f>
        <v>#N/A</v>
      </c>
      <c r="P165" s="17" t="str">
        <f>IFERROR(M165*D165*VLOOKUP(Start!$C$10,_lookups!$U$2:$V$3,2,0),"")</f>
        <v/>
      </c>
      <c r="Q165" s="21" t="str">
        <f t="shared" si="14"/>
        <v/>
      </c>
      <c r="R165" s="21" t="str">
        <f t="shared" si="15"/>
        <v/>
      </c>
      <c r="S165" s="22" t="str">
        <f t="shared" si="12"/>
        <v/>
      </c>
      <c r="T165" s="48">
        <f>'Air Travel'!K165</f>
        <v>0</v>
      </c>
      <c r="U165" s="32"/>
    </row>
    <row r="166" spans="2:21" ht="19" customHeight="1" x14ac:dyDescent="0.3">
      <c r="B166" s="44"/>
      <c r="C166" s="44"/>
      <c r="D166" s="39">
        <f>IF('Air Travel'!E166="One-way",1,IF('Air Travel'!E166="Round-trip",2,0))*'Air Travel'!D166</f>
        <v>0</v>
      </c>
      <c r="E166" s="53" t="str">
        <f>IF(ISBLANK('Air Travel'!F166),"",'Air Travel'!F166)</f>
        <v/>
      </c>
      <c r="F166" s="54">
        <f>'Air Travel'!G166</f>
        <v>0</v>
      </c>
      <c r="G166" s="54">
        <f>'Air Travel'!H166</f>
        <v>0</v>
      </c>
      <c r="H166" s="55">
        <f>'Air Travel'!I166</f>
        <v>0</v>
      </c>
      <c r="I166" s="18" t="str">
        <f>IFERROR(INDEX(_airports!J:N,MATCH(_air_calcs!F166,_airports!J:J,0),4),"")</f>
        <v/>
      </c>
      <c r="J166" s="18" t="str">
        <f>IFERROR(INDEX(_airports!J:N,MATCH(_air_calcs!F166,_airports!J:J,0),5),"")</f>
        <v/>
      </c>
      <c r="K166" s="18" t="str">
        <f>IFERROR(INDEX(_airports!J:N,MATCH(_air_calcs!G166,_airports!J:J,0),4),"")</f>
        <v/>
      </c>
      <c r="L166" s="18" t="str">
        <f>IFERROR(INDEX(_airports!J:N,MATCH(_air_calcs!G166,_airports!J:J,0),5),"")</f>
        <v/>
      </c>
      <c r="M166" s="19" t="str">
        <f t="shared" si="13"/>
        <v/>
      </c>
      <c r="N166" s="20" t="str">
        <f>IFERROR(VLOOKUP(M166,_lookups!$F$2:$G$4,2,TRUE),"")</f>
        <v/>
      </c>
      <c r="O166" s="20" t="e">
        <f>VLOOKUP(_xlfn.CONCAT(N166,H166),_lookups!$H$9:$I$24,2,0)</f>
        <v>#N/A</v>
      </c>
      <c r="P166" s="17" t="str">
        <f>IFERROR(M166*D166*VLOOKUP(Start!$C$10,_lookups!$U$2:$V$3,2,0),"")</f>
        <v/>
      </c>
      <c r="Q166" s="21" t="str">
        <f t="shared" si="14"/>
        <v/>
      </c>
      <c r="R166" s="21" t="str">
        <f t="shared" si="15"/>
        <v/>
      </c>
      <c r="S166" s="22" t="str">
        <f t="shared" si="12"/>
        <v/>
      </c>
      <c r="T166" s="48">
        <f>'Air Travel'!K166</f>
        <v>0</v>
      </c>
      <c r="U166" s="32"/>
    </row>
    <row r="167" spans="2:21" ht="19" customHeight="1" x14ac:dyDescent="0.3">
      <c r="B167" s="44"/>
      <c r="C167" s="44"/>
      <c r="D167" s="39">
        <f>IF('Air Travel'!E167="One-way",1,IF('Air Travel'!E167="Round-trip",2,0))*'Air Travel'!D167</f>
        <v>0</v>
      </c>
      <c r="E167" s="53" t="str">
        <f>IF(ISBLANK('Air Travel'!F167),"",'Air Travel'!F167)</f>
        <v/>
      </c>
      <c r="F167" s="54">
        <f>'Air Travel'!G167</f>
        <v>0</v>
      </c>
      <c r="G167" s="54">
        <f>'Air Travel'!H167</f>
        <v>0</v>
      </c>
      <c r="H167" s="55">
        <f>'Air Travel'!I167</f>
        <v>0</v>
      </c>
      <c r="I167" s="18" t="str">
        <f>IFERROR(INDEX(_airports!J:N,MATCH(_air_calcs!F167,_airports!J:J,0),4),"")</f>
        <v/>
      </c>
      <c r="J167" s="18" t="str">
        <f>IFERROR(INDEX(_airports!J:N,MATCH(_air_calcs!F167,_airports!J:J,0),5),"")</f>
        <v/>
      </c>
      <c r="K167" s="18" t="str">
        <f>IFERROR(INDEX(_airports!J:N,MATCH(_air_calcs!G167,_airports!J:J,0),4),"")</f>
        <v/>
      </c>
      <c r="L167" s="18" t="str">
        <f>IFERROR(INDEX(_airports!J:N,MATCH(_air_calcs!G167,_airports!J:J,0),5),"")</f>
        <v/>
      </c>
      <c r="M167" s="19" t="str">
        <f t="shared" si="13"/>
        <v/>
      </c>
      <c r="N167" s="20" t="str">
        <f>IFERROR(VLOOKUP(M167,_lookups!$F$2:$G$4,2,TRUE),"")</f>
        <v/>
      </c>
      <c r="O167" s="20" t="e">
        <f>VLOOKUP(_xlfn.CONCAT(N167,H167),_lookups!$H$9:$I$24,2,0)</f>
        <v>#N/A</v>
      </c>
      <c r="P167" s="17" t="str">
        <f>IFERROR(M167*D167*VLOOKUP(Start!$C$10,_lookups!$U$2:$V$3,2,0),"")</f>
        <v/>
      </c>
      <c r="Q167" s="21" t="str">
        <f t="shared" si="14"/>
        <v/>
      </c>
      <c r="R167" s="21" t="str">
        <f t="shared" si="15"/>
        <v/>
      </c>
      <c r="S167" s="22" t="str">
        <f t="shared" si="12"/>
        <v/>
      </c>
      <c r="T167" s="48">
        <f>'Air Travel'!K167</f>
        <v>0</v>
      </c>
      <c r="U167" s="32"/>
    </row>
    <row r="168" spans="2:21" ht="19" customHeight="1" x14ac:dyDescent="0.3">
      <c r="B168" s="44"/>
      <c r="C168" s="44"/>
      <c r="D168" s="39">
        <f>IF('Air Travel'!E168="One-way",1,IF('Air Travel'!E168="Round-trip",2,0))*'Air Travel'!D168</f>
        <v>0</v>
      </c>
      <c r="E168" s="53" t="str">
        <f>IF(ISBLANK('Air Travel'!F168),"",'Air Travel'!F168)</f>
        <v/>
      </c>
      <c r="F168" s="54">
        <f>'Air Travel'!G168</f>
        <v>0</v>
      </c>
      <c r="G168" s="54">
        <f>'Air Travel'!H168</f>
        <v>0</v>
      </c>
      <c r="H168" s="55">
        <f>'Air Travel'!I168</f>
        <v>0</v>
      </c>
      <c r="I168" s="18" t="str">
        <f>IFERROR(INDEX(_airports!J:N,MATCH(_air_calcs!F168,_airports!J:J,0),4),"")</f>
        <v/>
      </c>
      <c r="J168" s="18" t="str">
        <f>IFERROR(INDEX(_airports!J:N,MATCH(_air_calcs!F168,_airports!J:J,0),5),"")</f>
        <v/>
      </c>
      <c r="K168" s="18" t="str">
        <f>IFERROR(INDEX(_airports!J:N,MATCH(_air_calcs!G168,_airports!J:J,0),4),"")</f>
        <v/>
      </c>
      <c r="L168" s="18" t="str">
        <f>IFERROR(INDEX(_airports!J:N,MATCH(_air_calcs!G168,_airports!J:J,0),5),"")</f>
        <v/>
      </c>
      <c r="M168" s="19" t="str">
        <f t="shared" si="13"/>
        <v/>
      </c>
      <c r="N168" s="20" t="str">
        <f>IFERROR(VLOOKUP(M168,_lookups!$F$2:$G$4,2,TRUE),"")</f>
        <v/>
      </c>
      <c r="O168" s="20" t="e">
        <f>VLOOKUP(_xlfn.CONCAT(N168,H168),_lookups!$H$9:$I$24,2,0)</f>
        <v>#N/A</v>
      </c>
      <c r="P168" s="17" t="str">
        <f>IFERROR(M168*D168*VLOOKUP(Start!$C$10,_lookups!$U$2:$V$3,2,0),"")</f>
        <v/>
      </c>
      <c r="Q168" s="21" t="str">
        <f t="shared" si="14"/>
        <v/>
      </c>
      <c r="R168" s="21" t="str">
        <f t="shared" si="15"/>
        <v/>
      </c>
      <c r="S168" s="22" t="str">
        <f t="shared" si="12"/>
        <v/>
      </c>
      <c r="T168" s="48">
        <f>'Air Travel'!K168</f>
        <v>0</v>
      </c>
      <c r="U168" s="32"/>
    </row>
    <row r="169" spans="2:21" ht="19" customHeight="1" x14ac:dyDescent="0.3">
      <c r="B169" s="44"/>
      <c r="C169" s="44"/>
      <c r="D169" s="39">
        <f>IF('Air Travel'!E169="One-way",1,IF('Air Travel'!E169="Round-trip",2,0))*'Air Travel'!D169</f>
        <v>0</v>
      </c>
      <c r="E169" s="53" t="str">
        <f>IF(ISBLANK('Air Travel'!F169),"",'Air Travel'!F169)</f>
        <v/>
      </c>
      <c r="F169" s="54">
        <f>'Air Travel'!G169</f>
        <v>0</v>
      </c>
      <c r="G169" s="54">
        <f>'Air Travel'!H169</f>
        <v>0</v>
      </c>
      <c r="H169" s="55">
        <f>'Air Travel'!I169</f>
        <v>0</v>
      </c>
      <c r="I169" s="18" t="str">
        <f>IFERROR(INDEX(_airports!J:N,MATCH(_air_calcs!F169,_airports!J:J,0),4),"")</f>
        <v/>
      </c>
      <c r="J169" s="18" t="str">
        <f>IFERROR(INDEX(_airports!J:N,MATCH(_air_calcs!F169,_airports!J:J,0),5),"")</f>
        <v/>
      </c>
      <c r="K169" s="18" t="str">
        <f>IFERROR(INDEX(_airports!J:N,MATCH(_air_calcs!G169,_airports!J:J,0),4),"")</f>
        <v/>
      </c>
      <c r="L169" s="18" t="str">
        <f>IFERROR(INDEX(_airports!J:N,MATCH(_air_calcs!G169,_airports!J:J,0),5),"")</f>
        <v/>
      </c>
      <c r="M169" s="19" t="str">
        <f t="shared" si="13"/>
        <v/>
      </c>
      <c r="N169" s="20" t="str">
        <f>IFERROR(VLOOKUP(M169,_lookups!$F$2:$G$4,2,TRUE),"")</f>
        <v/>
      </c>
      <c r="O169" s="20" t="e">
        <f>VLOOKUP(_xlfn.CONCAT(N169,H169),_lookups!$H$9:$I$24,2,0)</f>
        <v>#N/A</v>
      </c>
      <c r="P169" s="17" t="str">
        <f>IFERROR(M169*D169*VLOOKUP(Start!$C$10,_lookups!$U$2:$V$3,2,0),"")</f>
        <v/>
      </c>
      <c r="Q169" s="21" t="str">
        <f t="shared" si="14"/>
        <v/>
      </c>
      <c r="R169" s="21" t="str">
        <f t="shared" si="15"/>
        <v/>
      </c>
      <c r="S169" s="22" t="str">
        <f t="shared" si="12"/>
        <v/>
      </c>
      <c r="T169" s="48">
        <f>'Air Travel'!K169</f>
        <v>0</v>
      </c>
      <c r="U169" s="32"/>
    </row>
    <row r="170" spans="2:21" ht="19" customHeight="1" x14ac:dyDescent="0.3">
      <c r="B170" s="44"/>
      <c r="C170" s="44"/>
      <c r="D170" s="39">
        <f>IF('Air Travel'!E170="One-way",1,IF('Air Travel'!E170="Round-trip",2,0))*'Air Travel'!D170</f>
        <v>0</v>
      </c>
      <c r="E170" s="53" t="str">
        <f>IF(ISBLANK('Air Travel'!F170),"",'Air Travel'!F170)</f>
        <v/>
      </c>
      <c r="F170" s="54">
        <f>'Air Travel'!G170</f>
        <v>0</v>
      </c>
      <c r="G170" s="54">
        <f>'Air Travel'!H170</f>
        <v>0</v>
      </c>
      <c r="H170" s="55">
        <f>'Air Travel'!I170</f>
        <v>0</v>
      </c>
      <c r="I170" s="18" t="str">
        <f>IFERROR(INDEX(_airports!J:N,MATCH(_air_calcs!F170,_airports!J:J,0),4),"")</f>
        <v/>
      </c>
      <c r="J170" s="18" t="str">
        <f>IFERROR(INDEX(_airports!J:N,MATCH(_air_calcs!F170,_airports!J:J,0),5),"")</f>
        <v/>
      </c>
      <c r="K170" s="18" t="str">
        <f>IFERROR(INDEX(_airports!J:N,MATCH(_air_calcs!G170,_airports!J:J,0),4),"")</f>
        <v/>
      </c>
      <c r="L170" s="18" t="str">
        <f>IFERROR(INDEX(_airports!J:N,MATCH(_air_calcs!G170,_airports!J:J,0),5),"")</f>
        <v/>
      </c>
      <c r="M170" s="19" t="str">
        <f t="shared" si="13"/>
        <v/>
      </c>
      <c r="N170" s="20" t="str">
        <f>IFERROR(VLOOKUP(M170,_lookups!$F$2:$G$4,2,TRUE),"")</f>
        <v/>
      </c>
      <c r="O170" s="20" t="e">
        <f>VLOOKUP(_xlfn.CONCAT(N170,H170),_lookups!$H$9:$I$24,2,0)</f>
        <v>#N/A</v>
      </c>
      <c r="P170" s="17" t="str">
        <f>IFERROR(M170*D170*VLOOKUP(Start!$C$10,_lookups!$U$2:$V$3,2,0),"")</f>
        <v/>
      </c>
      <c r="Q170" s="21" t="str">
        <f t="shared" si="14"/>
        <v/>
      </c>
      <c r="R170" s="21" t="str">
        <f t="shared" si="15"/>
        <v/>
      </c>
      <c r="S170" s="22" t="str">
        <f t="shared" si="12"/>
        <v/>
      </c>
      <c r="T170" s="48">
        <f>'Air Travel'!K170</f>
        <v>0</v>
      </c>
      <c r="U170" s="32"/>
    </row>
    <row r="171" spans="2:21" ht="19" customHeight="1" x14ac:dyDescent="0.3">
      <c r="B171" s="44"/>
      <c r="C171" s="44"/>
      <c r="D171" s="39">
        <f>IF('Air Travel'!E171="One-way",1,IF('Air Travel'!E171="Round-trip",2,0))*'Air Travel'!D171</f>
        <v>0</v>
      </c>
      <c r="E171" s="53" t="str">
        <f>IF(ISBLANK('Air Travel'!F171),"",'Air Travel'!F171)</f>
        <v/>
      </c>
      <c r="F171" s="54">
        <f>'Air Travel'!G171</f>
        <v>0</v>
      </c>
      <c r="G171" s="54">
        <f>'Air Travel'!H171</f>
        <v>0</v>
      </c>
      <c r="H171" s="55">
        <f>'Air Travel'!I171</f>
        <v>0</v>
      </c>
      <c r="I171" s="18" t="str">
        <f>IFERROR(INDEX(_airports!J:N,MATCH(_air_calcs!F171,_airports!J:J,0),4),"")</f>
        <v/>
      </c>
      <c r="J171" s="18" t="str">
        <f>IFERROR(INDEX(_airports!J:N,MATCH(_air_calcs!F171,_airports!J:J,0),5),"")</f>
        <v/>
      </c>
      <c r="K171" s="18" t="str">
        <f>IFERROR(INDEX(_airports!J:N,MATCH(_air_calcs!G171,_airports!J:J,0),4),"")</f>
        <v/>
      </c>
      <c r="L171" s="18" t="str">
        <f>IFERROR(INDEX(_airports!J:N,MATCH(_air_calcs!G171,_airports!J:J,0),5),"")</f>
        <v/>
      </c>
      <c r="M171" s="19" t="str">
        <f t="shared" si="13"/>
        <v/>
      </c>
      <c r="N171" s="20" t="str">
        <f>IFERROR(VLOOKUP(M171,_lookups!$F$2:$G$4,2,TRUE),"")</f>
        <v/>
      </c>
      <c r="O171" s="20" t="e">
        <f>VLOOKUP(_xlfn.CONCAT(N171,H171),_lookups!$H$9:$I$24,2,0)</f>
        <v>#N/A</v>
      </c>
      <c r="P171" s="17" t="str">
        <f>IFERROR(M171*D171*VLOOKUP(Start!$C$10,_lookups!$U$2:$V$3,2,0),"")</f>
        <v/>
      </c>
      <c r="Q171" s="21" t="str">
        <f t="shared" si="14"/>
        <v/>
      </c>
      <c r="R171" s="21" t="str">
        <f t="shared" si="15"/>
        <v/>
      </c>
      <c r="S171" s="22" t="str">
        <f t="shared" si="12"/>
        <v/>
      </c>
      <c r="T171" s="48">
        <f>'Air Travel'!K171</f>
        <v>0</v>
      </c>
      <c r="U171" s="32"/>
    </row>
    <row r="172" spans="2:21" ht="19" customHeight="1" x14ac:dyDescent="0.3">
      <c r="B172" s="44"/>
      <c r="C172" s="44"/>
      <c r="D172" s="39">
        <f>IF('Air Travel'!E172="One-way",1,IF('Air Travel'!E172="Round-trip",2,0))*'Air Travel'!D172</f>
        <v>0</v>
      </c>
      <c r="E172" s="53" t="str">
        <f>IF(ISBLANK('Air Travel'!F172),"",'Air Travel'!F172)</f>
        <v/>
      </c>
      <c r="F172" s="54">
        <f>'Air Travel'!G172</f>
        <v>0</v>
      </c>
      <c r="G172" s="54">
        <f>'Air Travel'!H172</f>
        <v>0</v>
      </c>
      <c r="H172" s="55">
        <f>'Air Travel'!I172</f>
        <v>0</v>
      </c>
      <c r="I172" s="18" t="str">
        <f>IFERROR(INDEX(_airports!J:N,MATCH(_air_calcs!F172,_airports!J:J,0),4),"")</f>
        <v/>
      </c>
      <c r="J172" s="18" t="str">
        <f>IFERROR(INDEX(_airports!J:N,MATCH(_air_calcs!F172,_airports!J:J,0),5),"")</f>
        <v/>
      </c>
      <c r="K172" s="18" t="str">
        <f>IFERROR(INDEX(_airports!J:N,MATCH(_air_calcs!G172,_airports!J:J,0),4),"")</f>
        <v/>
      </c>
      <c r="L172" s="18" t="str">
        <f>IFERROR(INDEX(_airports!J:N,MATCH(_air_calcs!G172,_airports!J:J,0),5),"")</f>
        <v/>
      </c>
      <c r="M172" s="19" t="str">
        <f t="shared" si="13"/>
        <v/>
      </c>
      <c r="N172" s="20" t="str">
        <f>IFERROR(VLOOKUP(M172,_lookups!$F$2:$G$4,2,TRUE),"")</f>
        <v/>
      </c>
      <c r="O172" s="20" t="e">
        <f>VLOOKUP(_xlfn.CONCAT(N172,H172),_lookups!$H$9:$I$24,2,0)</f>
        <v>#N/A</v>
      </c>
      <c r="P172" s="17" t="str">
        <f>IFERROR(M172*D172*VLOOKUP(Start!$C$10,_lookups!$U$2:$V$3,2,0),"")</f>
        <v/>
      </c>
      <c r="Q172" s="21" t="str">
        <f t="shared" si="14"/>
        <v/>
      </c>
      <c r="R172" s="21" t="str">
        <f t="shared" si="15"/>
        <v/>
      </c>
      <c r="S172" s="22" t="str">
        <f t="shared" si="12"/>
        <v/>
      </c>
      <c r="T172" s="48">
        <f>'Air Travel'!K172</f>
        <v>0</v>
      </c>
      <c r="U172" s="32"/>
    </row>
    <row r="173" spans="2:21" ht="19" customHeight="1" x14ac:dyDescent="0.3">
      <c r="B173" s="44"/>
      <c r="C173" s="44"/>
      <c r="D173" s="39">
        <f>IF('Air Travel'!E173="One-way",1,IF('Air Travel'!E173="Round-trip",2,0))*'Air Travel'!D173</f>
        <v>0</v>
      </c>
      <c r="E173" s="53" t="str">
        <f>IF(ISBLANK('Air Travel'!F173),"",'Air Travel'!F173)</f>
        <v/>
      </c>
      <c r="F173" s="54">
        <f>'Air Travel'!G173</f>
        <v>0</v>
      </c>
      <c r="G173" s="54">
        <f>'Air Travel'!H173</f>
        <v>0</v>
      </c>
      <c r="H173" s="55">
        <f>'Air Travel'!I173</f>
        <v>0</v>
      </c>
      <c r="I173" s="18" t="str">
        <f>IFERROR(INDEX(_airports!J:N,MATCH(_air_calcs!F173,_airports!J:J,0),4),"")</f>
        <v/>
      </c>
      <c r="J173" s="18" t="str">
        <f>IFERROR(INDEX(_airports!J:N,MATCH(_air_calcs!F173,_airports!J:J,0),5),"")</f>
        <v/>
      </c>
      <c r="K173" s="18" t="str">
        <f>IFERROR(INDEX(_airports!J:N,MATCH(_air_calcs!G173,_airports!J:J,0),4),"")</f>
        <v/>
      </c>
      <c r="L173" s="18" t="str">
        <f>IFERROR(INDEX(_airports!J:N,MATCH(_air_calcs!G173,_airports!J:J,0),5),"")</f>
        <v/>
      </c>
      <c r="M173" s="19" t="str">
        <f t="shared" si="13"/>
        <v/>
      </c>
      <c r="N173" s="20" t="str">
        <f>IFERROR(VLOOKUP(M173,_lookups!$F$2:$G$4,2,TRUE),"")</f>
        <v/>
      </c>
      <c r="O173" s="20" t="e">
        <f>VLOOKUP(_xlfn.CONCAT(N173,H173),_lookups!$H$9:$I$24,2,0)</f>
        <v>#N/A</v>
      </c>
      <c r="P173" s="17" t="str">
        <f>IFERROR(M173*D173*VLOOKUP(Start!$C$10,_lookups!$U$2:$V$3,2,0),"")</f>
        <v/>
      </c>
      <c r="Q173" s="21" t="str">
        <f t="shared" si="14"/>
        <v/>
      </c>
      <c r="R173" s="21" t="str">
        <f t="shared" si="15"/>
        <v/>
      </c>
      <c r="S173" s="22" t="str">
        <f t="shared" si="12"/>
        <v/>
      </c>
      <c r="T173" s="48">
        <f>'Air Travel'!K173</f>
        <v>0</v>
      </c>
      <c r="U173" s="32"/>
    </row>
    <row r="174" spans="2:21" ht="19" customHeight="1" x14ac:dyDescent="0.3">
      <c r="B174" s="44"/>
      <c r="C174" s="44"/>
      <c r="D174" s="39">
        <f>IF('Air Travel'!E174="One-way",1,IF('Air Travel'!E174="Round-trip",2,0))*'Air Travel'!D174</f>
        <v>0</v>
      </c>
      <c r="E174" s="53" t="str">
        <f>IF(ISBLANK('Air Travel'!F174),"",'Air Travel'!F174)</f>
        <v/>
      </c>
      <c r="F174" s="54">
        <f>'Air Travel'!G174</f>
        <v>0</v>
      </c>
      <c r="G174" s="54">
        <f>'Air Travel'!H174</f>
        <v>0</v>
      </c>
      <c r="H174" s="55">
        <f>'Air Travel'!I174</f>
        <v>0</v>
      </c>
      <c r="I174" s="18" t="str">
        <f>IFERROR(INDEX(_airports!J:N,MATCH(_air_calcs!F174,_airports!J:J,0),4),"")</f>
        <v/>
      </c>
      <c r="J174" s="18" t="str">
        <f>IFERROR(INDEX(_airports!J:N,MATCH(_air_calcs!F174,_airports!J:J,0),5),"")</f>
        <v/>
      </c>
      <c r="K174" s="18" t="str">
        <f>IFERROR(INDEX(_airports!J:N,MATCH(_air_calcs!G174,_airports!J:J,0),4),"")</f>
        <v/>
      </c>
      <c r="L174" s="18" t="str">
        <f>IFERROR(INDEX(_airports!J:N,MATCH(_air_calcs!G174,_airports!J:J,0),5),"")</f>
        <v/>
      </c>
      <c r="M174" s="19" t="str">
        <f t="shared" si="13"/>
        <v/>
      </c>
      <c r="N174" s="20" t="str">
        <f>IFERROR(VLOOKUP(M174,_lookups!$F$2:$G$4,2,TRUE),"")</f>
        <v/>
      </c>
      <c r="O174" s="20" t="e">
        <f>VLOOKUP(_xlfn.CONCAT(N174,H174),_lookups!$H$9:$I$24,2,0)</f>
        <v>#N/A</v>
      </c>
      <c r="P174" s="17" t="str">
        <f>IFERROR(M174*D174*VLOOKUP(Start!$C$10,_lookups!$U$2:$V$3,2,0),"")</f>
        <v/>
      </c>
      <c r="Q174" s="21" t="str">
        <f t="shared" si="14"/>
        <v/>
      </c>
      <c r="R174" s="21" t="str">
        <f t="shared" si="15"/>
        <v/>
      </c>
      <c r="S174" s="22" t="str">
        <f t="shared" si="12"/>
        <v/>
      </c>
      <c r="T174" s="48">
        <f>'Air Travel'!K174</f>
        <v>0</v>
      </c>
      <c r="U174" s="32"/>
    </row>
    <row r="175" spans="2:21" ht="19" customHeight="1" x14ac:dyDescent="0.3">
      <c r="B175" s="44"/>
      <c r="C175" s="44"/>
      <c r="D175" s="39">
        <f>IF('Air Travel'!E175="One-way",1,IF('Air Travel'!E175="Round-trip",2,0))*'Air Travel'!D175</f>
        <v>0</v>
      </c>
      <c r="E175" s="53" t="str">
        <f>IF(ISBLANK('Air Travel'!F175),"",'Air Travel'!F175)</f>
        <v/>
      </c>
      <c r="F175" s="54">
        <f>'Air Travel'!G175</f>
        <v>0</v>
      </c>
      <c r="G175" s="54">
        <f>'Air Travel'!H175</f>
        <v>0</v>
      </c>
      <c r="H175" s="55">
        <f>'Air Travel'!I175</f>
        <v>0</v>
      </c>
      <c r="I175" s="18" t="str">
        <f>IFERROR(INDEX(_airports!J:N,MATCH(_air_calcs!F175,_airports!J:J,0),4),"")</f>
        <v/>
      </c>
      <c r="J175" s="18" t="str">
        <f>IFERROR(INDEX(_airports!J:N,MATCH(_air_calcs!F175,_airports!J:J,0),5),"")</f>
        <v/>
      </c>
      <c r="K175" s="18" t="str">
        <f>IFERROR(INDEX(_airports!J:N,MATCH(_air_calcs!G175,_airports!J:J,0),4),"")</f>
        <v/>
      </c>
      <c r="L175" s="18" t="str">
        <f>IFERROR(INDEX(_airports!J:N,MATCH(_air_calcs!G175,_airports!J:J,0),5),"")</f>
        <v/>
      </c>
      <c r="M175" s="19" t="str">
        <f t="shared" si="13"/>
        <v/>
      </c>
      <c r="N175" s="20" t="str">
        <f>IFERROR(VLOOKUP(M175,_lookups!$F$2:$G$4,2,TRUE),"")</f>
        <v/>
      </c>
      <c r="O175" s="20" t="e">
        <f>VLOOKUP(_xlfn.CONCAT(N175,H175),_lookups!$H$9:$I$24,2,0)</f>
        <v>#N/A</v>
      </c>
      <c r="P175" s="17" t="str">
        <f>IFERROR(M175*D175*VLOOKUP(Start!$C$10,_lookups!$U$2:$V$3,2,0),"")</f>
        <v/>
      </c>
      <c r="Q175" s="21" t="str">
        <f t="shared" si="14"/>
        <v/>
      </c>
      <c r="R175" s="21" t="str">
        <f t="shared" si="15"/>
        <v/>
      </c>
      <c r="S175" s="22" t="str">
        <f t="shared" si="12"/>
        <v/>
      </c>
      <c r="T175" s="48">
        <f>'Air Travel'!K175</f>
        <v>0</v>
      </c>
      <c r="U175" s="32"/>
    </row>
    <row r="176" spans="2:21" ht="19" customHeight="1" x14ac:dyDescent="0.3">
      <c r="B176" s="44"/>
      <c r="C176" s="44"/>
      <c r="D176" s="39">
        <f>IF('Air Travel'!E176="One-way",1,IF('Air Travel'!E176="Round-trip",2,0))*'Air Travel'!D176</f>
        <v>0</v>
      </c>
      <c r="E176" s="53" t="str">
        <f>IF(ISBLANK('Air Travel'!F176),"",'Air Travel'!F176)</f>
        <v/>
      </c>
      <c r="F176" s="54">
        <f>'Air Travel'!G176</f>
        <v>0</v>
      </c>
      <c r="G176" s="54">
        <f>'Air Travel'!H176</f>
        <v>0</v>
      </c>
      <c r="H176" s="55">
        <f>'Air Travel'!I176</f>
        <v>0</v>
      </c>
      <c r="I176" s="18" t="str">
        <f>IFERROR(INDEX(_airports!J:N,MATCH(_air_calcs!F176,_airports!J:J,0),4),"")</f>
        <v/>
      </c>
      <c r="J176" s="18" t="str">
        <f>IFERROR(INDEX(_airports!J:N,MATCH(_air_calcs!F176,_airports!J:J,0),5),"")</f>
        <v/>
      </c>
      <c r="K176" s="18" t="str">
        <f>IFERROR(INDEX(_airports!J:N,MATCH(_air_calcs!G176,_airports!J:J,0),4),"")</f>
        <v/>
      </c>
      <c r="L176" s="18" t="str">
        <f>IFERROR(INDEX(_airports!J:N,MATCH(_air_calcs!G176,_airports!J:J,0),5),"")</f>
        <v/>
      </c>
      <c r="M176" s="19" t="str">
        <f t="shared" si="13"/>
        <v/>
      </c>
      <c r="N176" s="20" t="str">
        <f>IFERROR(VLOOKUP(M176,_lookups!$F$2:$G$4,2,TRUE),"")</f>
        <v/>
      </c>
      <c r="O176" s="20" t="e">
        <f>VLOOKUP(_xlfn.CONCAT(N176,H176),_lookups!$H$9:$I$24,2,0)</f>
        <v>#N/A</v>
      </c>
      <c r="P176" s="17" t="str">
        <f>IFERROR(M176*D176*VLOOKUP(Start!$C$10,_lookups!$U$2:$V$3,2,0),"")</f>
        <v/>
      </c>
      <c r="Q176" s="21" t="str">
        <f t="shared" si="14"/>
        <v/>
      </c>
      <c r="R176" s="21" t="str">
        <f t="shared" si="15"/>
        <v/>
      </c>
      <c r="S176" s="22" t="str">
        <f t="shared" si="12"/>
        <v/>
      </c>
      <c r="T176" s="48">
        <f>'Air Travel'!K176</f>
        <v>0</v>
      </c>
      <c r="U176" s="32"/>
    </row>
    <row r="177" spans="2:21" ht="19" customHeight="1" x14ac:dyDescent="0.3">
      <c r="B177" s="44"/>
      <c r="C177" s="44"/>
      <c r="D177" s="39">
        <f>IF('Air Travel'!E177="One-way",1,IF('Air Travel'!E177="Round-trip",2,0))*'Air Travel'!D177</f>
        <v>0</v>
      </c>
      <c r="E177" s="53" t="str">
        <f>IF(ISBLANK('Air Travel'!F177),"",'Air Travel'!F177)</f>
        <v/>
      </c>
      <c r="F177" s="54">
        <f>'Air Travel'!G177</f>
        <v>0</v>
      </c>
      <c r="G177" s="54">
        <f>'Air Travel'!H177</f>
        <v>0</v>
      </c>
      <c r="H177" s="55">
        <f>'Air Travel'!I177</f>
        <v>0</v>
      </c>
      <c r="I177" s="18" t="str">
        <f>IFERROR(INDEX(_airports!J:N,MATCH(_air_calcs!F177,_airports!J:J,0),4),"")</f>
        <v/>
      </c>
      <c r="J177" s="18" t="str">
        <f>IFERROR(INDEX(_airports!J:N,MATCH(_air_calcs!F177,_airports!J:J,0),5),"")</f>
        <v/>
      </c>
      <c r="K177" s="18" t="str">
        <f>IFERROR(INDEX(_airports!J:N,MATCH(_air_calcs!G177,_airports!J:J,0),4),"")</f>
        <v/>
      </c>
      <c r="L177" s="18" t="str">
        <f>IFERROR(INDEX(_airports!J:N,MATCH(_air_calcs!G177,_airports!J:J,0),5),"")</f>
        <v/>
      </c>
      <c r="M177" s="19" t="str">
        <f t="shared" si="13"/>
        <v/>
      </c>
      <c r="N177" s="20" t="str">
        <f>IFERROR(VLOOKUP(M177,_lookups!$F$2:$G$4,2,TRUE),"")</f>
        <v/>
      </c>
      <c r="O177" s="20" t="e">
        <f>VLOOKUP(_xlfn.CONCAT(N177,H177),_lookups!$H$9:$I$24,2,0)</f>
        <v>#N/A</v>
      </c>
      <c r="P177" s="17" t="str">
        <f>IFERROR(M177*D177*VLOOKUP(Start!$C$10,_lookups!$U$2:$V$3,2,0),"")</f>
        <v/>
      </c>
      <c r="Q177" s="21" t="str">
        <f t="shared" si="14"/>
        <v/>
      </c>
      <c r="R177" s="21" t="str">
        <f t="shared" si="15"/>
        <v/>
      </c>
      <c r="S177" s="22" t="str">
        <f t="shared" si="12"/>
        <v/>
      </c>
      <c r="T177" s="48">
        <f>'Air Travel'!K177</f>
        <v>0</v>
      </c>
      <c r="U177" s="32"/>
    </row>
    <row r="178" spans="2:21" ht="19" customHeight="1" x14ac:dyDescent="0.3">
      <c r="B178" s="44"/>
      <c r="C178" s="44"/>
      <c r="D178" s="39">
        <f>IF('Air Travel'!E178="One-way",1,IF('Air Travel'!E178="Round-trip",2,0))*'Air Travel'!D178</f>
        <v>0</v>
      </c>
      <c r="E178" s="53" t="str">
        <f>IF(ISBLANK('Air Travel'!F178),"",'Air Travel'!F178)</f>
        <v/>
      </c>
      <c r="F178" s="54">
        <f>'Air Travel'!G178</f>
        <v>0</v>
      </c>
      <c r="G178" s="54">
        <f>'Air Travel'!H178</f>
        <v>0</v>
      </c>
      <c r="H178" s="55">
        <f>'Air Travel'!I178</f>
        <v>0</v>
      </c>
      <c r="I178" s="18" t="str">
        <f>IFERROR(INDEX(_airports!J:N,MATCH(_air_calcs!F178,_airports!J:J,0),4),"")</f>
        <v/>
      </c>
      <c r="J178" s="18" t="str">
        <f>IFERROR(INDEX(_airports!J:N,MATCH(_air_calcs!F178,_airports!J:J,0),5),"")</f>
        <v/>
      </c>
      <c r="K178" s="18" t="str">
        <f>IFERROR(INDEX(_airports!J:N,MATCH(_air_calcs!G178,_airports!J:J,0),4),"")</f>
        <v/>
      </c>
      <c r="L178" s="18" t="str">
        <f>IFERROR(INDEX(_airports!J:N,MATCH(_air_calcs!G178,_airports!J:J,0),5),"")</f>
        <v/>
      </c>
      <c r="M178" s="19" t="str">
        <f t="shared" si="13"/>
        <v/>
      </c>
      <c r="N178" s="20" t="str">
        <f>IFERROR(VLOOKUP(M178,_lookups!$F$2:$G$4,2,TRUE),"")</f>
        <v/>
      </c>
      <c r="O178" s="20" t="e">
        <f>VLOOKUP(_xlfn.CONCAT(N178,H178),_lookups!$H$9:$I$24,2,0)</f>
        <v>#N/A</v>
      </c>
      <c r="P178" s="17" t="str">
        <f>IFERROR(M178*D178*VLOOKUP(Start!$C$10,_lookups!$U$2:$V$3,2,0),"")</f>
        <v/>
      </c>
      <c r="Q178" s="21" t="str">
        <f t="shared" si="14"/>
        <v/>
      </c>
      <c r="R178" s="21" t="str">
        <f t="shared" si="15"/>
        <v/>
      </c>
      <c r="S178" s="22" t="str">
        <f t="shared" si="12"/>
        <v/>
      </c>
      <c r="T178" s="48">
        <f>'Air Travel'!K178</f>
        <v>0</v>
      </c>
      <c r="U178" s="32"/>
    </row>
    <row r="179" spans="2:21" ht="19" customHeight="1" x14ac:dyDescent="0.3">
      <c r="B179" s="44"/>
      <c r="C179" s="44"/>
      <c r="D179" s="39">
        <f>IF('Air Travel'!E179="One-way",1,IF('Air Travel'!E179="Round-trip",2,0))*'Air Travel'!D179</f>
        <v>0</v>
      </c>
      <c r="E179" s="53" t="str">
        <f>IF(ISBLANK('Air Travel'!F179),"",'Air Travel'!F179)</f>
        <v/>
      </c>
      <c r="F179" s="54">
        <f>'Air Travel'!G179</f>
        <v>0</v>
      </c>
      <c r="G179" s="54">
        <f>'Air Travel'!H179</f>
        <v>0</v>
      </c>
      <c r="H179" s="55">
        <f>'Air Travel'!I179</f>
        <v>0</v>
      </c>
      <c r="I179" s="18" t="str">
        <f>IFERROR(INDEX(_airports!J:N,MATCH(_air_calcs!F179,_airports!J:J,0),4),"")</f>
        <v/>
      </c>
      <c r="J179" s="18" t="str">
        <f>IFERROR(INDEX(_airports!J:N,MATCH(_air_calcs!F179,_airports!J:J,0),5),"")</f>
        <v/>
      </c>
      <c r="K179" s="18" t="str">
        <f>IFERROR(INDEX(_airports!J:N,MATCH(_air_calcs!G179,_airports!J:J,0),4),"")</f>
        <v/>
      </c>
      <c r="L179" s="18" t="str">
        <f>IFERROR(INDEX(_airports!J:N,MATCH(_air_calcs!G179,_airports!J:J,0),5),"")</f>
        <v/>
      </c>
      <c r="M179" s="19" t="str">
        <f t="shared" si="13"/>
        <v/>
      </c>
      <c r="N179" s="20" t="str">
        <f>IFERROR(VLOOKUP(M179,_lookups!$F$2:$G$4,2,TRUE),"")</f>
        <v/>
      </c>
      <c r="O179" s="20" t="e">
        <f>VLOOKUP(_xlfn.CONCAT(N179,H179),_lookups!$H$9:$I$24,2,0)</f>
        <v>#N/A</v>
      </c>
      <c r="P179" s="17" t="str">
        <f>IFERROR(M179*D179*VLOOKUP(Start!$C$10,_lookups!$U$2:$V$3,2,0),"")</f>
        <v/>
      </c>
      <c r="Q179" s="21" t="str">
        <f t="shared" si="14"/>
        <v/>
      </c>
      <c r="R179" s="21" t="str">
        <f t="shared" si="15"/>
        <v/>
      </c>
      <c r="S179" s="22" t="str">
        <f t="shared" si="12"/>
        <v/>
      </c>
      <c r="T179" s="48">
        <f>'Air Travel'!K179</f>
        <v>0</v>
      </c>
      <c r="U179" s="32"/>
    </row>
    <row r="180" spans="2:21" ht="19" customHeight="1" x14ac:dyDescent="0.3">
      <c r="B180" s="44"/>
      <c r="C180" s="44"/>
      <c r="D180" s="39">
        <f>IF('Air Travel'!E180="One-way",1,IF('Air Travel'!E180="Round-trip",2,0))*'Air Travel'!D180</f>
        <v>0</v>
      </c>
      <c r="E180" s="53" t="str">
        <f>IF(ISBLANK('Air Travel'!F180),"",'Air Travel'!F180)</f>
        <v/>
      </c>
      <c r="F180" s="54">
        <f>'Air Travel'!G180</f>
        <v>0</v>
      </c>
      <c r="G180" s="54">
        <f>'Air Travel'!H180</f>
        <v>0</v>
      </c>
      <c r="H180" s="55">
        <f>'Air Travel'!I180</f>
        <v>0</v>
      </c>
      <c r="I180" s="18" t="str">
        <f>IFERROR(INDEX(_airports!J:N,MATCH(_air_calcs!F180,_airports!J:J,0),4),"")</f>
        <v/>
      </c>
      <c r="J180" s="18" t="str">
        <f>IFERROR(INDEX(_airports!J:N,MATCH(_air_calcs!F180,_airports!J:J,0),5),"")</f>
        <v/>
      </c>
      <c r="K180" s="18" t="str">
        <f>IFERROR(INDEX(_airports!J:N,MATCH(_air_calcs!G180,_airports!J:J,0),4),"")</f>
        <v/>
      </c>
      <c r="L180" s="18" t="str">
        <f>IFERROR(INDEX(_airports!J:N,MATCH(_air_calcs!G180,_airports!J:J,0),5),"")</f>
        <v/>
      </c>
      <c r="M180" s="19" t="str">
        <f t="shared" si="13"/>
        <v/>
      </c>
      <c r="N180" s="20" t="str">
        <f>IFERROR(VLOOKUP(M180,_lookups!$F$2:$G$4,2,TRUE),"")</f>
        <v/>
      </c>
      <c r="O180" s="20" t="e">
        <f>VLOOKUP(_xlfn.CONCAT(N180,H180),_lookups!$H$9:$I$24,2,0)</f>
        <v>#N/A</v>
      </c>
      <c r="P180" s="17" t="str">
        <f>IFERROR(M180*D180*VLOOKUP(Start!$C$10,_lookups!$U$2:$V$3,2,0),"")</f>
        <v/>
      </c>
      <c r="Q180" s="21" t="str">
        <f t="shared" si="14"/>
        <v/>
      </c>
      <c r="R180" s="21" t="str">
        <f t="shared" si="15"/>
        <v/>
      </c>
      <c r="S180" s="22" t="str">
        <f t="shared" si="12"/>
        <v/>
      </c>
      <c r="T180" s="48">
        <f>'Air Travel'!K180</f>
        <v>0</v>
      </c>
      <c r="U180" s="32"/>
    </row>
    <row r="181" spans="2:21" ht="19" customHeight="1" x14ac:dyDescent="0.3">
      <c r="B181" s="44"/>
      <c r="C181" s="44"/>
      <c r="D181" s="39">
        <f>IF('Air Travel'!E181="One-way",1,IF('Air Travel'!E181="Round-trip",2,0))*'Air Travel'!D181</f>
        <v>0</v>
      </c>
      <c r="E181" s="53" t="str">
        <f>IF(ISBLANK('Air Travel'!F181),"",'Air Travel'!F181)</f>
        <v/>
      </c>
      <c r="F181" s="54">
        <f>'Air Travel'!G181</f>
        <v>0</v>
      </c>
      <c r="G181" s="54">
        <f>'Air Travel'!H181</f>
        <v>0</v>
      </c>
      <c r="H181" s="55">
        <f>'Air Travel'!I181</f>
        <v>0</v>
      </c>
      <c r="I181" s="18" t="str">
        <f>IFERROR(INDEX(_airports!J:N,MATCH(_air_calcs!F181,_airports!J:J,0),4),"")</f>
        <v/>
      </c>
      <c r="J181" s="18" t="str">
        <f>IFERROR(INDEX(_airports!J:N,MATCH(_air_calcs!F181,_airports!J:J,0),5),"")</f>
        <v/>
      </c>
      <c r="K181" s="18" t="str">
        <f>IFERROR(INDEX(_airports!J:N,MATCH(_air_calcs!G181,_airports!J:J,0),4),"")</f>
        <v/>
      </c>
      <c r="L181" s="18" t="str">
        <f>IFERROR(INDEX(_airports!J:N,MATCH(_air_calcs!G181,_airports!J:J,0),5),"")</f>
        <v/>
      </c>
      <c r="M181" s="19" t="str">
        <f t="shared" si="13"/>
        <v/>
      </c>
      <c r="N181" s="20" t="str">
        <f>IFERROR(VLOOKUP(M181,_lookups!$F$2:$G$4,2,TRUE),"")</f>
        <v/>
      </c>
      <c r="O181" s="20" t="e">
        <f>VLOOKUP(_xlfn.CONCAT(N181,H181),_lookups!$H$9:$I$24,2,0)</f>
        <v>#N/A</v>
      </c>
      <c r="P181" s="17" t="str">
        <f>IFERROR(M181*D181*VLOOKUP(Start!$C$10,_lookups!$U$2:$V$3,2,0),"")</f>
        <v/>
      </c>
      <c r="Q181" s="21" t="str">
        <f t="shared" si="14"/>
        <v/>
      </c>
      <c r="R181" s="21" t="str">
        <f t="shared" si="15"/>
        <v/>
      </c>
      <c r="S181" s="22" t="str">
        <f t="shared" si="12"/>
        <v/>
      </c>
      <c r="T181" s="48">
        <f>'Air Travel'!K181</f>
        <v>0</v>
      </c>
      <c r="U181" s="32"/>
    </row>
    <row r="182" spans="2:21" ht="19" customHeight="1" x14ac:dyDescent="0.3">
      <c r="B182" s="44"/>
      <c r="C182" s="44"/>
      <c r="D182" s="39">
        <f>IF('Air Travel'!E182="One-way",1,IF('Air Travel'!E182="Round-trip",2,0))*'Air Travel'!D182</f>
        <v>0</v>
      </c>
      <c r="E182" s="53" t="str">
        <f>IF(ISBLANK('Air Travel'!F182),"",'Air Travel'!F182)</f>
        <v/>
      </c>
      <c r="F182" s="54">
        <f>'Air Travel'!G182</f>
        <v>0</v>
      </c>
      <c r="G182" s="54">
        <f>'Air Travel'!H182</f>
        <v>0</v>
      </c>
      <c r="H182" s="55">
        <f>'Air Travel'!I182</f>
        <v>0</v>
      </c>
      <c r="I182" s="18" t="str">
        <f>IFERROR(INDEX(_airports!J:N,MATCH(_air_calcs!F182,_airports!J:J,0),4),"")</f>
        <v/>
      </c>
      <c r="J182" s="18" t="str">
        <f>IFERROR(INDEX(_airports!J:N,MATCH(_air_calcs!F182,_airports!J:J,0),5),"")</f>
        <v/>
      </c>
      <c r="K182" s="18" t="str">
        <f>IFERROR(INDEX(_airports!J:N,MATCH(_air_calcs!G182,_airports!J:J,0),4),"")</f>
        <v/>
      </c>
      <c r="L182" s="18" t="str">
        <f>IFERROR(INDEX(_airports!J:N,MATCH(_air_calcs!G182,_airports!J:J,0),5),"")</f>
        <v/>
      </c>
      <c r="M182" s="19" t="str">
        <f t="shared" si="13"/>
        <v/>
      </c>
      <c r="N182" s="20" t="str">
        <f>IFERROR(VLOOKUP(M182,_lookups!$F$2:$G$4,2,TRUE),"")</f>
        <v/>
      </c>
      <c r="O182" s="20" t="e">
        <f>VLOOKUP(_xlfn.CONCAT(N182,H182),_lookups!$H$9:$I$24,2,0)</f>
        <v>#N/A</v>
      </c>
      <c r="P182" s="17" t="str">
        <f>IFERROR(M182*D182*VLOOKUP(Start!$C$10,_lookups!$U$2:$V$3,2,0),"")</f>
        <v/>
      </c>
      <c r="Q182" s="21" t="str">
        <f t="shared" si="14"/>
        <v/>
      </c>
      <c r="R182" s="21" t="str">
        <f t="shared" si="15"/>
        <v/>
      </c>
      <c r="S182" s="22" t="str">
        <f t="shared" si="12"/>
        <v/>
      </c>
      <c r="T182" s="48">
        <f>'Air Travel'!K182</f>
        <v>0</v>
      </c>
      <c r="U182" s="32"/>
    </row>
    <row r="183" spans="2:21" ht="19" customHeight="1" x14ac:dyDescent="0.3">
      <c r="B183" s="44"/>
      <c r="C183" s="44"/>
      <c r="D183" s="39">
        <f>IF('Air Travel'!E183="One-way",1,IF('Air Travel'!E183="Round-trip",2,0))*'Air Travel'!D183</f>
        <v>0</v>
      </c>
      <c r="E183" s="53" t="str">
        <f>IF(ISBLANK('Air Travel'!F183),"",'Air Travel'!F183)</f>
        <v/>
      </c>
      <c r="F183" s="54">
        <f>'Air Travel'!G183</f>
        <v>0</v>
      </c>
      <c r="G183" s="54">
        <f>'Air Travel'!H183</f>
        <v>0</v>
      </c>
      <c r="H183" s="55">
        <f>'Air Travel'!I183</f>
        <v>0</v>
      </c>
      <c r="I183" s="18" t="str">
        <f>IFERROR(INDEX(_airports!J:N,MATCH(_air_calcs!F183,_airports!J:J,0),4),"")</f>
        <v/>
      </c>
      <c r="J183" s="18" t="str">
        <f>IFERROR(INDEX(_airports!J:N,MATCH(_air_calcs!F183,_airports!J:J,0),5),"")</f>
        <v/>
      </c>
      <c r="K183" s="18" t="str">
        <f>IFERROR(INDEX(_airports!J:N,MATCH(_air_calcs!G183,_airports!J:J,0),4),"")</f>
        <v/>
      </c>
      <c r="L183" s="18" t="str">
        <f>IFERROR(INDEX(_airports!J:N,MATCH(_air_calcs!G183,_airports!J:J,0),5),"")</f>
        <v/>
      </c>
      <c r="M183" s="19" t="str">
        <f t="shared" si="13"/>
        <v/>
      </c>
      <c r="N183" s="20" t="str">
        <f>IFERROR(VLOOKUP(M183,_lookups!$F$2:$G$4,2,TRUE),"")</f>
        <v/>
      </c>
      <c r="O183" s="20" t="e">
        <f>VLOOKUP(_xlfn.CONCAT(N183,H183),_lookups!$H$9:$I$24,2,0)</f>
        <v>#N/A</v>
      </c>
      <c r="P183" s="17" t="str">
        <f>IFERROR(M183*D183*VLOOKUP(Start!$C$10,_lookups!$U$2:$V$3,2,0),"")</f>
        <v/>
      </c>
      <c r="Q183" s="21" t="str">
        <f t="shared" si="14"/>
        <v/>
      </c>
      <c r="R183" s="21" t="str">
        <f t="shared" si="15"/>
        <v/>
      </c>
      <c r="S183" s="22" t="str">
        <f t="shared" si="12"/>
        <v/>
      </c>
      <c r="T183" s="48">
        <f>'Air Travel'!K183</f>
        <v>0</v>
      </c>
      <c r="U183" s="32"/>
    </row>
    <row r="184" spans="2:21" ht="19" customHeight="1" x14ac:dyDescent="0.3">
      <c r="B184" s="44"/>
      <c r="C184" s="44"/>
      <c r="D184" s="39">
        <f>IF('Air Travel'!E184="One-way",1,IF('Air Travel'!E184="Round-trip",2,0))*'Air Travel'!D184</f>
        <v>0</v>
      </c>
      <c r="E184" s="53" t="str">
        <f>IF(ISBLANK('Air Travel'!F184),"",'Air Travel'!F184)</f>
        <v/>
      </c>
      <c r="F184" s="54">
        <f>'Air Travel'!G184</f>
        <v>0</v>
      </c>
      <c r="G184" s="54">
        <f>'Air Travel'!H184</f>
        <v>0</v>
      </c>
      <c r="H184" s="55">
        <f>'Air Travel'!I184</f>
        <v>0</v>
      </c>
      <c r="I184" s="18" t="str">
        <f>IFERROR(INDEX(_airports!J:N,MATCH(_air_calcs!F184,_airports!J:J,0),4),"")</f>
        <v/>
      </c>
      <c r="J184" s="18" t="str">
        <f>IFERROR(INDEX(_airports!J:N,MATCH(_air_calcs!F184,_airports!J:J,0),5),"")</f>
        <v/>
      </c>
      <c r="K184" s="18" t="str">
        <f>IFERROR(INDEX(_airports!J:N,MATCH(_air_calcs!G184,_airports!J:J,0),4),"")</f>
        <v/>
      </c>
      <c r="L184" s="18" t="str">
        <f>IFERROR(INDEX(_airports!J:N,MATCH(_air_calcs!G184,_airports!J:J,0),5),"")</f>
        <v/>
      </c>
      <c r="M184" s="19" t="str">
        <f t="shared" si="13"/>
        <v/>
      </c>
      <c r="N184" s="20" t="str">
        <f>IFERROR(VLOOKUP(M184,_lookups!$F$2:$G$4,2,TRUE),"")</f>
        <v/>
      </c>
      <c r="O184" s="20" t="e">
        <f>VLOOKUP(_xlfn.CONCAT(N184,H184),_lookups!$H$9:$I$24,2,0)</f>
        <v>#N/A</v>
      </c>
      <c r="P184" s="17" t="str">
        <f>IFERROR(M184*D184*VLOOKUP(Start!$C$10,_lookups!$U$2:$V$3,2,0),"")</f>
        <v/>
      </c>
      <c r="Q184" s="21" t="str">
        <f t="shared" si="14"/>
        <v/>
      </c>
      <c r="R184" s="21" t="str">
        <f t="shared" si="15"/>
        <v/>
      </c>
      <c r="S184" s="22" t="str">
        <f t="shared" si="12"/>
        <v/>
      </c>
      <c r="T184" s="48">
        <f>'Air Travel'!K184</f>
        <v>0</v>
      </c>
      <c r="U184" s="32"/>
    </row>
    <row r="185" spans="2:21" ht="19" customHeight="1" x14ac:dyDescent="0.3">
      <c r="B185" s="44"/>
      <c r="C185" s="44"/>
      <c r="D185" s="39">
        <f>IF('Air Travel'!E185="One-way",1,IF('Air Travel'!E185="Round-trip",2,0))*'Air Travel'!D185</f>
        <v>0</v>
      </c>
      <c r="E185" s="53" t="str">
        <f>IF(ISBLANK('Air Travel'!F185),"",'Air Travel'!F185)</f>
        <v/>
      </c>
      <c r="F185" s="54">
        <f>'Air Travel'!G185</f>
        <v>0</v>
      </c>
      <c r="G185" s="54">
        <f>'Air Travel'!H185</f>
        <v>0</v>
      </c>
      <c r="H185" s="55">
        <f>'Air Travel'!I185</f>
        <v>0</v>
      </c>
      <c r="I185" s="18" t="str">
        <f>IFERROR(INDEX(_airports!J:N,MATCH(_air_calcs!F185,_airports!J:J,0),4),"")</f>
        <v/>
      </c>
      <c r="J185" s="18" t="str">
        <f>IFERROR(INDEX(_airports!J:N,MATCH(_air_calcs!F185,_airports!J:J,0),5),"")</f>
        <v/>
      </c>
      <c r="K185" s="18" t="str">
        <f>IFERROR(INDEX(_airports!J:N,MATCH(_air_calcs!G185,_airports!J:J,0),4),"")</f>
        <v/>
      </c>
      <c r="L185" s="18" t="str">
        <f>IFERROR(INDEX(_airports!J:N,MATCH(_air_calcs!G185,_airports!J:J,0),5),"")</f>
        <v/>
      </c>
      <c r="M185" s="19" t="str">
        <f t="shared" si="13"/>
        <v/>
      </c>
      <c r="N185" s="20" t="str">
        <f>IFERROR(VLOOKUP(M185,_lookups!$F$2:$G$4,2,TRUE),"")</f>
        <v/>
      </c>
      <c r="O185" s="20" t="e">
        <f>VLOOKUP(_xlfn.CONCAT(N185,H185),_lookups!$H$9:$I$24,2,0)</f>
        <v>#N/A</v>
      </c>
      <c r="P185" s="17" t="str">
        <f>IFERROR(M185*D185*VLOOKUP(Start!$C$10,_lookups!$U$2:$V$3,2,0),"")</f>
        <v/>
      </c>
      <c r="Q185" s="21" t="str">
        <f t="shared" si="14"/>
        <v/>
      </c>
      <c r="R185" s="21" t="str">
        <f t="shared" si="15"/>
        <v/>
      </c>
      <c r="S185" s="22" t="str">
        <f t="shared" si="12"/>
        <v/>
      </c>
      <c r="T185" s="48">
        <f>'Air Travel'!K185</f>
        <v>0</v>
      </c>
      <c r="U185" s="32"/>
    </row>
    <row r="186" spans="2:21" ht="19" customHeight="1" x14ac:dyDescent="0.3">
      <c r="B186" s="44"/>
      <c r="C186" s="44"/>
      <c r="D186" s="39">
        <f>IF('Air Travel'!E186="One-way",1,IF('Air Travel'!E186="Round-trip",2,0))*'Air Travel'!D186</f>
        <v>0</v>
      </c>
      <c r="E186" s="53" t="str">
        <f>IF(ISBLANK('Air Travel'!F186),"",'Air Travel'!F186)</f>
        <v/>
      </c>
      <c r="F186" s="54">
        <f>'Air Travel'!G186</f>
        <v>0</v>
      </c>
      <c r="G186" s="54">
        <f>'Air Travel'!H186</f>
        <v>0</v>
      </c>
      <c r="H186" s="55">
        <f>'Air Travel'!I186</f>
        <v>0</v>
      </c>
      <c r="I186" s="18" t="str">
        <f>IFERROR(INDEX(_airports!J:N,MATCH(_air_calcs!F186,_airports!J:J,0),4),"")</f>
        <v/>
      </c>
      <c r="J186" s="18" t="str">
        <f>IFERROR(INDEX(_airports!J:N,MATCH(_air_calcs!F186,_airports!J:J,0),5),"")</f>
        <v/>
      </c>
      <c r="K186" s="18" t="str">
        <f>IFERROR(INDEX(_airports!J:N,MATCH(_air_calcs!G186,_airports!J:J,0),4),"")</f>
        <v/>
      </c>
      <c r="L186" s="18" t="str">
        <f>IFERROR(INDEX(_airports!J:N,MATCH(_air_calcs!G186,_airports!J:J,0),5),"")</f>
        <v/>
      </c>
      <c r="M186" s="19" t="str">
        <f t="shared" si="13"/>
        <v/>
      </c>
      <c r="N186" s="20" t="str">
        <f>IFERROR(VLOOKUP(M186,_lookups!$F$2:$G$4,2,TRUE),"")</f>
        <v/>
      </c>
      <c r="O186" s="20" t="e">
        <f>VLOOKUP(_xlfn.CONCAT(N186,H186),_lookups!$H$9:$I$24,2,0)</f>
        <v>#N/A</v>
      </c>
      <c r="P186" s="17" t="str">
        <f>IFERROR(M186*D186*VLOOKUP(Start!$C$10,_lookups!$U$2:$V$3,2,0),"")</f>
        <v/>
      </c>
      <c r="Q186" s="21" t="str">
        <f t="shared" si="14"/>
        <v/>
      </c>
      <c r="R186" s="21" t="str">
        <f t="shared" si="15"/>
        <v/>
      </c>
      <c r="S186" s="22" t="str">
        <f t="shared" si="12"/>
        <v/>
      </c>
      <c r="T186" s="48">
        <f>'Air Travel'!K186</f>
        <v>0</v>
      </c>
      <c r="U186" s="32"/>
    </row>
    <row r="187" spans="2:21" ht="19" customHeight="1" x14ac:dyDescent="0.3">
      <c r="B187" s="44"/>
      <c r="C187" s="44"/>
      <c r="D187" s="39">
        <f>IF('Air Travel'!E187="One-way",1,IF('Air Travel'!E187="Round-trip",2,0))*'Air Travel'!D187</f>
        <v>0</v>
      </c>
      <c r="E187" s="53" t="str">
        <f>IF(ISBLANK('Air Travel'!F187),"",'Air Travel'!F187)</f>
        <v/>
      </c>
      <c r="F187" s="54">
        <f>'Air Travel'!G187</f>
        <v>0</v>
      </c>
      <c r="G187" s="54">
        <f>'Air Travel'!H187</f>
        <v>0</v>
      </c>
      <c r="H187" s="55">
        <f>'Air Travel'!I187</f>
        <v>0</v>
      </c>
      <c r="I187" s="18" t="str">
        <f>IFERROR(INDEX(_airports!J:N,MATCH(_air_calcs!F187,_airports!J:J,0),4),"")</f>
        <v/>
      </c>
      <c r="J187" s="18" t="str">
        <f>IFERROR(INDEX(_airports!J:N,MATCH(_air_calcs!F187,_airports!J:J,0),5),"")</f>
        <v/>
      </c>
      <c r="K187" s="18" t="str">
        <f>IFERROR(INDEX(_airports!J:N,MATCH(_air_calcs!G187,_airports!J:J,0),4),"")</f>
        <v/>
      </c>
      <c r="L187" s="18" t="str">
        <f>IFERROR(INDEX(_airports!J:N,MATCH(_air_calcs!G187,_airports!J:J,0),5),"")</f>
        <v/>
      </c>
      <c r="M187" s="19" t="str">
        <f t="shared" si="13"/>
        <v/>
      </c>
      <c r="N187" s="20" t="str">
        <f>IFERROR(VLOOKUP(M187,_lookups!$F$2:$G$4,2,TRUE),"")</f>
        <v/>
      </c>
      <c r="O187" s="20" t="e">
        <f>VLOOKUP(_xlfn.CONCAT(N187,H187),_lookups!$H$9:$I$24,2,0)</f>
        <v>#N/A</v>
      </c>
      <c r="P187" s="17" t="str">
        <f>IFERROR(M187*D187*VLOOKUP(Start!$C$10,_lookups!$U$2:$V$3,2,0),"")</f>
        <v/>
      </c>
      <c r="Q187" s="21" t="str">
        <f t="shared" si="14"/>
        <v/>
      </c>
      <c r="R187" s="21" t="str">
        <f t="shared" si="15"/>
        <v/>
      </c>
      <c r="S187" s="22" t="str">
        <f t="shared" si="12"/>
        <v/>
      </c>
      <c r="T187" s="48">
        <f>'Air Travel'!K187</f>
        <v>0</v>
      </c>
      <c r="U187" s="32"/>
    </row>
    <row r="188" spans="2:21" ht="19" customHeight="1" x14ac:dyDescent="0.3">
      <c r="B188" s="44"/>
      <c r="C188" s="44"/>
      <c r="D188" s="39">
        <f>IF('Air Travel'!E188="One-way",1,IF('Air Travel'!E188="Round-trip",2,0))*'Air Travel'!D188</f>
        <v>0</v>
      </c>
      <c r="E188" s="53" t="str">
        <f>IF(ISBLANK('Air Travel'!F188),"",'Air Travel'!F188)</f>
        <v/>
      </c>
      <c r="F188" s="54">
        <f>'Air Travel'!G188</f>
        <v>0</v>
      </c>
      <c r="G188" s="54">
        <f>'Air Travel'!H188</f>
        <v>0</v>
      </c>
      <c r="H188" s="55">
        <f>'Air Travel'!I188</f>
        <v>0</v>
      </c>
      <c r="I188" s="18" t="str">
        <f>IFERROR(INDEX(_airports!J:N,MATCH(_air_calcs!F188,_airports!J:J,0),4),"")</f>
        <v/>
      </c>
      <c r="J188" s="18" t="str">
        <f>IFERROR(INDEX(_airports!J:N,MATCH(_air_calcs!F188,_airports!J:J,0),5),"")</f>
        <v/>
      </c>
      <c r="K188" s="18" t="str">
        <f>IFERROR(INDEX(_airports!J:N,MATCH(_air_calcs!G188,_airports!J:J,0),4),"")</f>
        <v/>
      </c>
      <c r="L188" s="18" t="str">
        <f>IFERROR(INDEX(_airports!J:N,MATCH(_air_calcs!G188,_airports!J:J,0),5),"")</f>
        <v/>
      </c>
      <c r="M188" s="19" t="str">
        <f t="shared" si="13"/>
        <v/>
      </c>
      <c r="N188" s="20" t="str">
        <f>IFERROR(VLOOKUP(M188,_lookups!$F$2:$G$4,2,TRUE),"")</f>
        <v/>
      </c>
      <c r="O188" s="20" t="e">
        <f>VLOOKUP(_xlfn.CONCAT(N188,H188),_lookups!$H$9:$I$24,2,0)</f>
        <v>#N/A</v>
      </c>
      <c r="P188" s="17" t="str">
        <f>IFERROR(M188*D188*VLOOKUP(Start!$C$10,_lookups!$U$2:$V$3,2,0),"")</f>
        <v/>
      </c>
      <c r="Q188" s="21" t="str">
        <f t="shared" si="14"/>
        <v/>
      </c>
      <c r="R188" s="21" t="str">
        <f t="shared" si="15"/>
        <v/>
      </c>
      <c r="S188" s="22" t="str">
        <f t="shared" si="12"/>
        <v/>
      </c>
      <c r="T188" s="48">
        <f>'Air Travel'!K188</f>
        <v>0</v>
      </c>
      <c r="U188" s="32"/>
    </row>
    <row r="189" spans="2:21" ht="19" customHeight="1" x14ac:dyDescent="0.3">
      <c r="B189" s="44"/>
      <c r="C189" s="44"/>
      <c r="D189" s="39">
        <f>IF('Air Travel'!E189="One-way",1,IF('Air Travel'!E189="Round-trip",2,0))*'Air Travel'!D189</f>
        <v>0</v>
      </c>
      <c r="E189" s="53" t="str">
        <f>IF(ISBLANK('Air Travel'!F189),"",'Air Travel'!F189)</f>
        <v/>
      </c>
      <c r="F189" s="54">
        <f>'Air Travel'!G189</f>
        <v>0</v>
      </c>
      <c r="G189" s="54">
        <f>'Air Travel'!H189</f>
        <v>0</v>
      </c>
      <c r="H189" s="55">
        <f>'Air Travel'!I189</f>
        <v>0</v>
      </c>
      <c r="I189" s="18" t="str">
        <f>IFERROR(INDEX(_airports!J:N,MATCH(_air_calcs!F189,_airports!J:J,0),4),"")</f>
        <v/>
      </c>
      <c r="J189" s="18" t="str">
        <f>IFERROR(INDEX(_airports!J:N,MATCH(_air_calcs!F189,_airports!J:J,0),5),"")</f>
        <v/>
      </c>
      <c r="K189" s="18" t="str">
        <f>IFERROR(INDEX(_airports!J:N,MATCH(_air_calcs!G189,_airports!J:J,0),4),"")</f>
        <v/>
      </c>
      <c r="L189" s="18" t="str">
        <f>IFERROR(INDEX(_airports!J:N,MATCH(_air_calcs!G189,_airports!J:J,0),5),"")</f>
        <v/>
      </c>
      <c r="M189" s="19" t="str">
        <f t="shared" si="13"/>
        <v/>
      </c>
      <c r="N189" s="20" t="str">
        <f>IFERROR(VLOOKUP(M189,_lookups!$F$2:$G$4,2,TRUE),"")</f>
        <v/>
      </c>
      <c r="O189" s="20" t="e">
        <f>VLOOKUP(_xlfn.CONCAT(N189,H189),_lookups!$H$9:$I$24,2,0)</f>
        <v>#N/A</v>
      </c>
      <c r="P189" s="17" t="str">
        <f>IFERROR(M189*D189*VLOOKUP(Start!$C$10,_lookups!$U$2:$V$3,2,0),"")</f>
        <v/>
      </c>
      <c r="Q189" s="21" t="str">
        <f t="shared" si="14"/>
        <v/>
      </c>
      <c r="R189" s="21" t="str">
        <f t="shared" si="15"/>
        <v/>
      </c>
      <c r="S189" s="22" t="str">
        <f t="shared" si="12"/>
        <v/>
      </c>
      <c r="T189" s="48">
        <f>'Air Travel'!K189</f>
        <v>0</v>
      </c>
      <c r="U189" s="32"/>
    </row>
    <row r="190" spans="2:21" ht="19" customHeight="1" x14ac:dyDescent="0.3">
      <c r="B190" s="44"/>
      <c r="C190" s="44"/>
      <c r="D190" s="39">
        <f>IF('Air Travel'!E190="One-way",1,IF('Air Travel'!E190="Round-trip",2,0))*'Air Travel'!D190</f>
        <v>0</v>
      </c>
      <c r="E190" s="53" t="str">
        <f>IF(ISBLANK('Air Travel'!F190),"",'Air Travel'!F190)</f>
        <v/>
      </c>
      <c r="F190" s="54">
        <f>'Air Travel'!G190</f>
        <v>0</v>
      </c>
      <c r="G190" s="54">
        <f>'Air Travel'!H190</f>
        <v>0</v>
      </c>
      <c r="H190" s="55">
        <f>'Air Travel'!I190</f>
        <v>0</v>
      </c>
      <c r="I190" s="18" t="str">
        <f>IFERROR(INDEX(_airports!J:N,MATCH(_air_calcs!F190,_airports!J:J,0),4),"")</f>
        <v/>
      </c>
      <c r="J190" s="18" t="str">
        <f>IFERROR(INDEX(_airports!J:N,MATCH(_air_calcs!F190,_airports!J:J,0),5),"")</f>
        <v/>
      </c>
      <c r="K190" s="18" t="str">
        <f>IFERROR(INDEX(_airports!J:N,MATCH(_air_calcs!G190,_airports!J:J,0),4),"")</f>
        <v/>
      </c>
      <c r="L190" s="18" t="str">
        <f>IFERROR(INDEX(_airports!J:N,MATCH(_air_calcs!G190,_airports!J:J,0),5),"")</f>
        <v/>
      </c>
      <c r="M190" s="19" t="str">
        <f t="shared" si="13"/>
        <v/>
      </c>
      <c r="N190" s="20" t="str">
        <f>IFERROR(VLOOKUP(M190,_lookups!$F$2:$G$4,2,TRUE),"")</f>
        <v/>
      </c>
      <c r="O190" s="20" t="e">
        <f>VLOOKUP(_xlfn.CONCAT(N190,H190),_lookups!$H$9:$I$24,2,0)</f>
        <v>#N/A</v>
      </c>
      <c r="P190" s="17" t="str">
        <f>IFERROR(M190*D190*VLOOKUP(Start!$C$10,_lookups!$U$2:$V$3,2,0),"")</f>
        <v/>
      </c>
      <c r="Q190" s="21" t="str">
        <f t="shared" si="14"/>
        <v/>
      </c>
      <c r="R190" s="21" t="str">
        <f t="shared" si="15"/>
        <v/>
      </c>
      <c r="S190" s="22" t="str">
        <f t="shared" si="12"/>
        <v/>
      </c>
      <c r="T190" s="48">
        <f>'Air Travel'!K190</f>
        <v>0</v>
      </c>
      <c r="U190" s="32"/>
    </row>
    <row r="191" spans="2:21" ht="19" customHeight="1" x14ac:dyDescent="0.3">
      <c r="B191" s="44"/>
      <c r="C191" s="44"/>
      <c r="D191" s="39">
        <f>IF('Air Travel'!E191="One-way",1,IF('Air Travel'!E191="Round-trip",2,0))*'Air Travel'!D191</f>
        <v>0</v>
      </c>
      <c r="E191" s="53" t="str">
        <f>IF(ISBLANK('Air Travel'!F191),"",'Air Travel'!F191)</f>
        <v/>
      </c>
      <c r="F191" s="54">
        <f>'Air Travel'!G191</f>
        <v>0</v>
      </c>
      <c r="G191" s="54">
        <f>'Air Travel'!H191</f>
        <v>0</v>
      </c>
      <c r="H191" s="55">
        <f>'Air Travel'!I191</f>
        <v>0</v>
      </c>
      <c r="I191" s="18" t="str">
        <f>IFERROR(INDEX(_airports!J:N,MATCH(_air_calcs!F191,_airports!J:J,0),4),"")</f>
        <v/>
      </c>
      <c r="J191" s="18" t="str">
        <f>IFERROR(INDEX(_airports!J:N,MATCH(_air_calcs!F191,_airports!J:J,0),5),"")</f>
        <v/>
      </c>
      <c r="K191" s="18" t="str">
        <f>IFERROR(INDEX(_airports!J:N,MATCH(_air_calcs!G191,_airports!J:J,0),4),"")</f>
        <v/>
      </c>
      <c r="L191" s="18" t="str">
        <f>IFERROR(INDEX(_airports!J:N,MATCH(_air_calcs!G191,_airports!J:J,0),5),"")</f>
        <v/>
      </c>
      <c r="M191" s="19" t="str">
        <f t="shared" si="13"/>
        <v/>
      </c>
      <c r="N191" s="20" t="str">
        <f>IFERROR(VLOOKUP(M191,_lookups!$F$2:$G$4,2,TRUE),"")</f>
        <v/>
      </c>
      <c r="O191" s="20" t="e">
        <f>VLOOKUP(_xlfn.CONCAT(N191,H191),_lookups!$H$9:$I$24,2,0)</f>
        <v>#N/A</v>
      </c>
      <c r="P191" s="17" t="str">
        <f>IFERROR(M191*D191*VLOOKUP(Start!$C$10,_lookups!$U$2:$V$3,2,0),"")</f>
        <v/>
      </c>
      <c r="Q191" s="21" t="str">
        <f t="shared" si="14"/>
        <v/>
      </c>
      <c r="R191" s="21" t="str">
        <f t="shared" si="15"/>
        <v/>
      </c>
      <c r="S191" s="22" t="str">
        <f t="shared" si="12"/>
        <v/>
      </c>
      <c r="T191" s="48">
        <f>'Air Travel'!K191</f>
        <v>0</v>
      </c>
      <c r="U191" s="32"/>
    </row>
    <row r="192" spans="2:21" ht="19" customHeight="1" x14ac:dyDescent="0.3">
      <c r="B192" s="44"/>
      <c r="C192" s="44"/>
      <c r="D192" s="39">
        <f>IF('Air Travel'!E192="One-way",1,IF('Air Travel'!E192="Round-trip",2,0))*'Air Travel'!D192</f>
        <v>0</v>
      </c>
      <c r="E192" s="53" t="str">
        <f>IF(ISBLANK('Air Travel'!F192),"",'Air Travel'!F192)</f>
        <v/>
      </c>
      <c r="F192" s="54">
        <f>'Air Travel'!G192</f>
        <v>0</v>
      </c>
      <c r="G192" s="54">
        <f>'Air Travel'!H192</f>
        <v>0</v>
      </c>
      <c r="H192" s="55">
        <f>'Air Travel'!I192</f>
        <v>0</v>
      </c>
      <c r="I192" s="18" t="str">
        <f>IFERROR(INDEX(_airports!J:N,MATCH(_air_calcs!F192,_airports!J:J,0),4),"")</f>
        <v/>
      </c>
      <c r="J192" s="18" t="str">
        <f>IFERROR(INDEX(_airports!J:N,MATCH(_air_calcs!F192,_airports!J:J,0),5),"")</f>
        <v/>
      </c>
      <c r="K192" s="18" t="str">
        <f>IFERROR(INDEX(_airports!J:N,MATCH(_air_calcs!G192,_airports!J:J,0),4),"")</f>
        <v/>
      </c>
      <c r="L192" s="18" t="str">
        <f>IFERROR(INDEX(_airports!J:N,MATCH(_air_calcs!G192,_airports!J:J,0),5),"")</f>
        <v/>
      </c>
      <c r="M192" s="19" t="str">
        <f t="shared" si="13"/>
        <v/>
      </c>
      <c r="N192" s="20" t="str">
        <f>IFERROR(VLOOKUP(M192,_lookups!$F$2:$G$4,2,TRUE),"")</f>
        <v/>
      </c>
      <c r="O192" s="20" t="e">
        <f>VLOOKUP(_xlfn.CONCAT(N192,H192),_lookups!$H$9:$I$24,2,0)</f>
        <v>#N/A</v>
      </c>
      <c r="P192" s="17" t="str">
        <f>IFERROR(M192*D192*VLOOKUP(Start!$C$10,_lookups!$U$2:$V$3,2,0),"")</f>
        <v/>
      </c>
      <c r="Q192" s="21" t="str">
        <f t="shared" si="14"/>
        <v/>
      </c>
      <c r="R192" s="21" t="str">
        <f t="shared" si="15"/>
        <v/>
      </c>
      <c r="S192" s="22" t="str">
        <f t="shared" si="12"/>
        <v/>
      </c>
      <c r="T192" s="48">
        <f>'Air Travel'!K192</f>
        <v>0</v>
      </c>
      <c r="U192" s="32"/>
    </row>
    <row r="193" spans="2:21" ht="19" customHeight="1" x14ac:dyDescent="0.3">
      <c r="B193" s="44"/>
      <c r="C193" s="44"/>
      <c r="D193" s="39">
        <f>IF('Air Travel'!E193="One-way",1,IF('Air Travel'!E193="Round-trip",2,0))*'Air Travel'!D193</f>
        <v>0</v>
      </c>
      <c r="E193" s="53" t="str">
        <f>IF(ISBLANK('Air Travel'!F193),"",'Air Travel'!F193)</f>
        <v/>
      </c>
      <c r="F193" s="54">
        <f>'Air Travel'!G193</f>
        <v>0</v>
      </c>
      <c r="G193" s="54">
        <f>'Air Travel'!H193</f>
        <v>0</v>
      </c>
      <c r="H193" s="55">
        <f>'Air Travel'!I193</f>
        <v>0</v>
      </c>
      <c r="I193" s="18" t="str">
        <f>IFERROR(INDEX(_airports!J:N,MATCH(_air_calcs!F193,_airports!J:J,0),4),"")</f>
        <v/>
      </c>
      <c r="J193" s="18" t="str">
        <f>IFERROR(INDEX(_airports!J:N,MATCH(_air_calcs!F193,_airports!J:J,0),5),"")</f>
        <v/>
      </c>
      <c r="K193" s="18" t="str">
        <f>IFERROR(INDEX(_airports!J:N,MATCH(_air_calcs!G193,_airports!J:J,0),4),"")</f>
        <v/>
      </c>
      <c r="L193" s="18" t="str">
        <f>IFERROR(INDEX(_airports!J:N,MATCH(_air_calcs!G193,_airports!J:J,0),5),"")</f>
        <v/>
      </c>
      <c r="M193" s="19" t="str">
        <f t="shared" si="13"/>
        <v/>
      </c>
      <c r="N193" s="20" t="str">
        <f>IFERROR(VLOOKUP(M193,_lookups!$F$2:$G$4,2,TRUE),"")</f>
        <v/>
      </c>
      <c r="O193" s="20" t="e">
        <f>VLOOKUP(_xlfn.CONCAT(N193,H193),_lookups!$H$9:$I$24,2,0)</f>
        <v>#N/A</v>
      </c>
      <c r="P193" s="17" t="str">
        <f>IFERROR(M193*D193*VLOOKUP(Start!$C$10,_lookups!$U$2:$V$3,2,0),"")</f>
        <v/>
      </c>
      <c r="Q193" s="21" t="str">
        <f t="shared" si="14"/>
        <v/>
      </c>
      <c r="R193" s="21" t="str">
        <f t="shared" si="15"/>
        <v/>
      </c>
      <c r="S193" s="22" t="str">
        <f t="shared" si="12"/>
        <v/>
      </c>
      <c r="T193" s="48">
        <f>'Air Travel'!K193</f>
        <v>0</v>
      </c>
      <c r="U193" s="32"/>
    </row>
    <row r="194" spans="2:21" ht="19" customHeight="1" x14ac:dyDescent="0.3">
      <c r="B194" s="44"/>
      <c r="C194" s="44"/>
      <c r="D194" s="39">
        <f>IF('Air Travel'!E194="One-way",1,IF('Air Travel'!E194="Round-trip",2,0))*'Air Travel'!D194</f>
        <v>0</v>
      </c>
      <c r="E194" s="53" t="str">
        <f>IF(ISBLANK('Air Travel'!F194),"",'Air Travel'!F194)</f>
        <v/>
      </c>
      <c r="F194" s="54">
        <f>'Air Travel'!G194</f>
        <v>0</v>
      </c>
      <c r="G194" s="54">
        <f>'Air Travel'!H194</f>
        <v>0</v>
      </c>
      <c r="H194" s="55">
        <f>'Air Travel'!I194</f>
        <v>0</v>
      </c>
      <c r="I194" s="18" t="str">
        <f>IFERROR(INDEX(_airports!J:N,MATCH(_air_calcs!F194,_airports!J:J,0),4),"")</f>
        <v/>
      </c>
      <c r="J194" s="18" t="str">
        <f>IFERROR(INDEX(_airports!J:N,MATCH(_air_calcs!F194,_airports!J:J,0),5),"")</f>
        <v/>
      </c>
      <c r="K194" s="18" t="str">
        <f>IFERROR(INDEX(_airports!J:N,MATCH(_air_calcs!G194,_airports!J:J,0),4),"")</f>
        <v/>
      </c>
      <c r="L194" s="18" t="str">
        <f>IFERROR(INDEX(_airports!J:N,MATCH(_air_calcs!G194,_airports!J:J,0),5),"")</f>
        <v/>
      </c>
      <c r="M194" s="19" t="str">
        <f t="shared" si="13"/>
        <v/>
      </c>
      <c r="N194" s="20" t="str">
        <f>IFERROR(VLOOKUP(M194,_lookups!$F$2:$G$4,2,TRUE),"")</f>
        <v/>
      </c>
      <c r="O194" s="20" t="e">
        <f>VLOOKUP(_xlfn.CONCAT(N194,H194),_lookups!$H$9:$I$24,2,0)</f>
        <v>#N/A</v>
      </c>
      <c r="P194" s="17" t="str">
        <f>IFERROR(M194*D194*VLOOKUP(Start!$C$10,_lookups!$U$2:$V$3,2,0),"")</f>
        <v/>
      </c>
      <c r="Q194" s="21" t="str">
        <f t="shared" si="14"/>
        <v/>
      </c>
      <c r="R194" s="21" t="str">
        <f t="shared" si="15"/>
        <v/>
      </c>
      <c r="S194" s="22" t="str">
        <f t="shared" si="12"/>
        <v/>
      </c>
      <c r="T194" s="48">
        <f>'Air Travel'!K194</f>
        <v>0</v>
      </c>
      <c r="U194" s="32"/>
    </row>
    <row r="195" spans="2:21" ht="19" customHeight="1" x14ac:dyDescent="0.3">
      <c r="B195" s="44"/>
      <c r="C195" s="44"/>
      <c r="D195" s="39">
        <f>IF('Air Travel'!E195="One-way",1,IF('Air Travel'!E195="Round-trip",2,0))*'Air Travel'!D195</f>
        <v>0</v>
      </c>
      <c r="E195" s="53" t="str">
        <f>IF(ISBLANK('Air Travel'!F195),"",'Air Travel'!F195)</f>
        <v/>
      </c>
      <c r="F195" s="54">
        <f>'Air Travel'!G195</f>
        <v>0</v>
      </c>
      <c r="G195" s="54">
        <f>'Air Travel'!H195</f>
        <v>0</v>
      </c>
      <c r="H195" s="55">
        <f>'Air Travel'!I195</f>
        <v>0</v>
      </c>
      <c r="I195" s="18" t="str">
        <f>IFERROR(INDEX(_airports!J:N,MATCH(_air_calcs!F195,_airports!J:J,0),4),"")</f>
        <v/>
      </c>
      <c r="J195" s="18" t="str">
        <f>IFERROR(INDEX(_airports!J:N,MATCH(_air_calcs!F195,_airports!J:J,0),5),"")</f>
        <v/>
      </c>
      <c r="K195" s="18" t="str">
        <f>IFERROR(INDEX(_airports!J:N,MATCH(_air_calcs!G195,_airports!J:J,0),4),"")</f>
        <v/>
      </c>
      <c r="L195" s="18" t="str">
        <f>IFERROR(INDEX(_airports!J:N,MATCH(_air_calcs!G195,_airports!J:J,0),5),"")</f>
        <v/>
      </c>
      <c r="M195" s="19" t="str">
        <f t="shared" si="13"/>
        <v/>
      </c>
      <c r="N195" s="20" t="str">
        <f>IFERROR(VLOOKUP(M195,_lookups!$F$2:$G$4,2,TRUE),"")</f>
        <v/>
      </c>
      <c r="O195" s="20" t="e">
        <f>VLOOKUP(_xlfn.CONCAT(N195,H195),_lookups!$H$9:$I$24,2,0)</f>
        <v>#N/A</v>
      </c>
      <c r="P195" s="17" t="str">
        <f>IFERROR(M195*D195*VLOOKUP(Start!$C$10,_lookups!$U$2:$V$3,2,0),"")</f>
        <v/>
      </c>
      <c r="Q195" s="21" t="str">
        <f t="shared" si="14"/>
        <v/>
      </c>
      <c r="R195" s="21" t="str">
        <f t="shared" si="15"/>
        <v/>
      </c>
      <c r="S195" s="22" t="str">
        <f t="shared" si="12"/>
        <v/>
      </c>
      <c r="T195" s="48">
        <f>'Air Travel'!K195</f>
        <v>0</v>
      </c>
      <c r="U195" s="32"/>
    </row>
    <row r="196" spans="2:21" ht="19" customHeight="1" x14ac:dyDescent="0.3">
      <c r="B196" s="44"/>
      <c r="C196" s="44"/>
      <c r="D196" s="39">
        <f>IF('Air Travel'!E196="One-way",1,IF('Air Travel'!E196="Round-trip",2,0))*'Air Travel'!D196</f>
        <v>0</v>
      </c>
      <c r="E196" s="53" t="str">
        <f>IF(ISBLANK('Air Travel'!F196),"",'Air Travel'!F196)</f>
        <v/>
      </c>
      <c r="F196" s="54">
        <f>'Air Travel'!G196</f>
        <v>0</v>
      </c>
      <c r="G196" s="54">
        <f>'Air Travel'!H196</f>
        <v>0</v>
      </c>
      <c r="H196" s="55">
        <f>'Air Travel'!I196</f>
        <v>0</v>
      </c>
      <c r="I196" s="18" t="str">
        <f>IFERROR(INDEX(_airports!J:N,MATCH(_air_calcs!F196,_airports!J:J,0),4),"")</f>
        <v/>
      </c>
      <c r="J196" s="18" t="str">
        <f>IFERROR(INDEX(_airports!J:N,MATCH(_air_calcs!F196,_airports!J:J,0),5),"")</f>
        <v/>
      </c>
      <c r="K196" s="18" t="str">
        <f>IFERROR(INDEX(_airports!J:N,MATCH(_air_calcs!G196,_airports!J:J,0),4),"")</f>
        <v/>
      </c>
      <c r="L196" s="18" t="str">
        <f>IFERROR(INDEX(_airports!J:N,MATCH(_air_calcs!G196,_airports!J:J,0),5),"")</f>
        <v/>
      </c>
      <c r="M196" s="19" t="str">
        <f t="shared" si="13"/>
        <v/>
      </c>
      <c r="N196" s="20" t="str">
        <f>IFERROR(VLOOKUP(M196,_lookups!$F$2:$G$4,2,TRUE),"")</f>
        <v/>
      </c>
      <c r="O196" s="20" t="e">
        <f>VLOOKUP(_xlfn.CONCAT(N196,H196),_lookups!$H$9:$I$24,2,0)</f>
        <v>#N/A</v>
      </c>
      <c r="P196" s="17" t="str">
        <f>IFERROR(M196*D196*VLOOKUP(Start!$C$10,_lookups!$U$2:$V$3,2,0),"")</f>
        <v/>
      </c>
      <c r="Q196" s="21" t="str">
        <f t="shared" si="14"/>
        <v/>
      </c>
      <c r="R196" s="21" t="str">
        <f t="shared" si="15"/>
        <v/>
      </c>
      <c r="S196" s="22" t="str">
        <f t="shared" si="12"/>
        <v/>
      </c>
      <c r="T196" s="48">
        <f>'Air Travel'!K196</f>
        <v>0</v>
      </c>
      <c r="U196" s="32"/>
    </row>
    <row r="197" spans="2:21" ht="19" customHeight="1" x14ac:dyDescent="0.3">
      <c r="B197" s="44"/>
      <c r="C197" s="44"/>
      <c r="D197" s="39">
        <f>IF('Air Travel'!E197="One-way",1,IF('Air Travel'!E197="Round-trip",2,0))*'Air Travel'!D197</f>
        <v>0</v>
      </c>
      <c r="E197" s="53" t="str">
        <f>IF(ISBLANK('Air Travel'!F197),"",'Air Travel'!F197)</f>
        <v/>
      </c>
      <c r="F197" s="54">
        <f>'Air Travel'!G197</f>
        <v>0</v>
      </c>
      <c r="G197" s="54">
        <f>'Air Travel'!H197</f>
        <v>0</v>
      </c>
      <c r="H197" s="55">
        <f>'Air Travel'!I197</f>
        <v>0</v>
      </c>
      <c r="I197" s="18" t="str">
        <f>IFERROR(INDEX(_airports!J:N,MATCH(_air_calcs!F197,_airports!J:J,0),4),"")</f>
        <v/>
      </c>
      <c r="J197" s="18" t="str">
        <f>IFERROR(INDEX(_airports!J:N,MATCH(_air_calcs!F197,_airports!J:J,0),5),"")</f>
        <v/>
      </c>
      <c r="K197" s="18" t="str">
        <f>IFERROR(INDEX(_airports!J:N,MATCH(_air_calcs!G197,_airports!J:J,0),4),"")</f>
        <v/>
      </c>
      <c r="L197" s="18" t="str">
        <f>IFERROR(INDEX(_airports!J:N,MATCH(_air_calcs!G197,_airports!J:J,0),5),"")</f>
        <v/>
      </c>
      <c r="M197" s="19" t="str">
        <f t="shared" si="13"/>
        <v/>
      </c>
      <c r="N197" s="20" t="str">
        <f>IFERROR(VLOOKUP(M197,_lookups!$F$2:$G$4,2,TRUE),"")</f>
        <v/>
      </c>
      <c r="O197" s="20" t="e">
        <f>VLOOKUP(_xlfn.CONCAT(N197,H197),_lookups!$H$9:$I$24,2,0)</f>
        <v>#N/A</v>
      </c>
      <c r="P197" s="17" t="str">
        <f>IFERROR(M197*D197*VLOOKUP(Start!$C$10,_lookups!$U$2:$V$3,2,0),"")</f>
        <v/>
      </c>
      <c r="Q197" s="21" t="str">
        <f t="shared" si="14"/>
        <v/>
      </c>
      <c r="R197" s="21" t="str">
        <f t="shared" si="15"/>
        <v/>
      </c>
      <c r="S197" s="22" t="str">
        <f t="shared" si="12"/>
        <v/>
      </c>
      <c r="T197" s="48">
        <f>'Air Travel'!K197</f>
        <v>0</v>
      </c>
      <c r="U197" s="32"/>
    </row>
    <row r="198" spans="2:21" ht="19" customHeight="1" x14ac:dyDescent="0.3">
      <c r="B198" s="44"/>
      <c r="C198" s="44"/>
      <c r="D198" s="39">
        <f>IF('Air Travel'!E198="One-way",1,IF('Air Travel'!E198="Round-trip",2,0))*'Air Travel'!D198</f>
        <v>0</v>
      </c>
      <c r="E198" s="53" t="str">
        <f>IF(ISBLANK('Air Travel'!F198),"",'Air Travel'!F198)</f>
        <v/>
      </c>
      <c r="F198" s="54">
        <f>'Air Travel'!G198</f>
        <v>0</v>
      </c>
      <c r="G198" s="54">
        <f>'Air Travel'!H198</f>
        <v>0</v>
      </c>
      <c r="H198" s="55">
        <f>'Air Travel'!I198</f>
        <v>0</v>
      </c>
      <c r="I198" s="18" t="str">
        <f>IFERROR(INDEX(_airports!J:N,MATCH(_air_calcs!F198,_airports!J:J,0),4),"")</f>
        <v/>
      </c>
      <c r="J198" s="18" t="str">
        <f>IFERROR(INDEX(_airports!J:N,MATCH(_air_calcs!F198,_airports!J:J,0),5),"")</f>
        <v/>
      </c>
      <c r="K198" s="18" t="str">
        <f>IFERROR(INDEX(_airports!J:N,MATCH(_air_calcs!G198,_airports!J:J,0),4),"")</f>
        <v/>
      </c>
      <c r="L198" s="18" t="str">
        <f>IFERROR(INDEX(_airports!J:N,MATCH(_air_calcs!G198,_airports!J:J,0),5),"")</f>
        <v/>
      </c>
      <c r="M198" s="19" t="str">
        <f t="shared" si="13"/>
        <v/>
      </c>
      <c r="N198" s="20" t="str">
        <f>IFERROR(VLOOKUP(M198,_lookups!$F$2:$G$4,2,TRUE),"")</f>
        <v/>
      </c>
      <c r="O198" s="20" t="e">
        <f>VLOOKUP(_xlfn.CONCAT(N198,H198),_lookups!$H$9:$I$24,2,0)</f>
        <v>#N/A</v>
      </c>
      <c r="P198" s="17" t="str">
        <f>IFERROR(M198*D198*VLOOKUP(Start!$C$10,_lookups!$U$2:$V$3,2,0),"")</f>
        <v/>
      </c>
      <c r="Q198" s="21" t="str">
        <f t="shared" si="14"/>
        <v/>
      </c>
      <c r="R198" s="21" t="str">
        <f t="shared" si="15"/>
        <v/>
      </c>
      <c r="S198" s="22" t="str">
        <f t="shared" si="12"/>
        <v/>
      </c>
      <c r="T198" s="48">
        <f>'Air Travel'!K198</f>
        <v>0</v>
      </c>
      <c r="U198" s="32"/>
    </row>
    <row r="199" spans="2:21" ht="19" customHeight="1" x14ac:dyDescent="0.3">
      <c r="B199" s="44"/>
      <c r="C199" s="44"/>
      <c r="D199" s="39">
        <f>IF('Air Travel'!E199="One-way",1,IF('Air Travel'!E199="Round-trip",2,0))*'Air Travel'!D199</f>
        <v>0</v>
      </c>
      <c r="E199" s="53" t="str">
        <f>IF(ISBLANK('Air Travel'!F199),"",'Air Travel'!F199)</f>
        <v/>
      </c>
      <c r="F199" s="54">
        <f>'Air Travel'!G199</f>
        <v>0</v>
      </c>
      <c r="G199" s="54">
        <f>'Air Travel'!H199</f>
        <v>0</v>
      </c>
      <c r="H199" s="55">
        <f>'Air Travel'!I199</f>
        <v>0</v>
      </c>
      <c r="I199" s="18" t="str">
        <f>IFERROR(INDEX(_airports!J:N,MATCH(_air_calcs!F199,_airports!J:J,0),4),"")</f>
        <v/>
      </c>
      <c r="J199" s="18" t="str">
        <f>IFERROR(INDEX(_airports!J:N,MATCH(_air_calcs!F199,_airports!J:J,0),5),"")</f>
        <v/>
      </c>
      <c r="K199" s="18" t="str">
        <f>IFERROR(INDEX(_airports!J:N,MATCH(_air_calcs!G199,_airports!J:J,0),4),"")</f>
        <v/>
      </c>
      <c r="L199" s="18" t="str">
        <f>IFERROR(INDEX(_airports!J:N,MATCH(_air_calcs!G199,_airports!J:J,0),5),"")</f>
        <v/>
      </c>
      <c r="M199" s="19" t="str">
        <f t="shared" si="13"/>
        <v/>
      </c>
      <c r="N199" s="20" t="str">
        <f>IFERROR(VLOOKUP(M199,_lookups!$F$2:$G$4,2,TRUE),"")</f>
        <v/>
      </c>
      <c r="O199" s="20" t="e">
        <f>VLOOKUP(_xlfn.CONCAT(N199,H199),_lookups!$H$9:$I$24,2,0)</f>
        <v>#N/A</v>
      </c>
      <c r="P199" s="17" t="str">
        <f>IFERROR(M199*D199*VLOOKUP(Start!$C$10,_lookups!$U$2:$V$3,2,0),"")</f>
        <v/>
      </c>
      <c r="Q199" s="21" t="str">
        <f t="shared" si="14"/>
        <v/>
      </c>
      <c r="R199" s="21" t="str">
        <f t="shared" si="15"/>
        <v/>
      </c>
      <c r="S199" s="22" t="str">
        <f t="shared" si="12"/>
        <v/>
      </c>
      <c r="T199" s="48">
        <f>'Air Travel'!K199</f>
        <v>0</v>
      </c>
      <c r="U199" s="32"/>
    </row>
    <row r="200" spans="2:21" ht="19" customHeight="1" x14ac:dyDescent="0.3">
      <c r="B200" s="44"/>
      <c r="C200" s="44"/>
      <c r="D200" s="39">
        <f>IF('Air Travel'!E200="One-way",1,IF('Air Travel'!E200="Round-trip",2,0))*'Air Travel'!D200</f>
        <v>0</v>
      </c>
      <c r="E200" s="53" t="str">
        <f>IF(ISBLANK('Air Travel'!F200),"",'Air Travel'!F200)</f>
        <v/>
      </c>
      <c r="F200" s="54">
        <f>'Air Travel'!G200</f>
        <v>0</v>
      </c>
      <c r="G200" s="54">
        <f>'Air Travel'!H200</f>
        <v>0</v>
      </c>
      <c r="H200" s="55">
        <f>'Air Travel'!I200</f>
        <v>0</v>
      </c>
      <c r="I200" s="18" t="str">
        <f>IFERROR(INDEX(_airports!J:N,MATCH(_air_calcs!F200,_airports!J:J,0),4),"")</f>
        <v/>
      </c>
      <c r="J200" s="18" t="str">
        <f>IFERROR(INDEX(_airports!J:N,MATCH(_air_calcs!F200,_airports!J:J,0),5),"")</f>
        <v/>
      </c>
      <c r="K200" s="18" t="str">
        <f>IFERROR(INDEX(_airports!J:N,MATCH(_air_calcs!G200,_airports!J:J,0),4),"")</f>
        <v/>
      </c>
      <c r="L200" s="18" t="str">
        <f>IFERROR(INDEX(_airports!J:N,MATCH(_air_calcs!G200,_airports!J:J,0),5),"")</f>
        <v/>
      </c>
      <c r="M200" s="19" t="str">
        <f t="shared" si="13"/>
        <v/>
      </c>
      <c r="N200" s="20" t="str">
        <f>IFERROR(VLOOKUP(M200,_lookups!$F$2:$G$4,2,TRUE),"")</f>
        <v/>
      </c>
      <c r="O200" s="20" t="e">
        <f>VLOOKUP(_xlfn.CONCAT(N200,H200),_lookups!$H$9:$I$24,2,0)</f>
        <v>#N/A</v>
      </c>
      <c r="P200" s="17" t="str">
        <f>IFERROR(M200*D200*VLOOKUP(Start!$C$10,_lookups!$U$2:$V$3,2,0),"")</f>
        <v/>
      </c>
      <c r="Q200" s="21" t="str">
        <f t="shared" si="14"/>
        <v/>
      </c>
      <c r="R200" s="21" t="str">
        <f t="shared" si="15"/>
        <v/>
      </c>
      <c r="S200" s="22" t="str">
        <f t="shared" ref="S200:S253" si="16">IF(E200="","",DATE(R200,Q200,1))</f>
        <v/>
      </c>
      <c r="T200" s="48">
        <f>'Air Travel'!K200</f>
        <v>0</v>
      </c>
      <c r="U200" s="32"/>
    </row>
    <row r="201" spans="2:21" ht="19" customHeight="1" x14ac:dyDescent="0.3">
      <c r="B201" s="44"/>
      <c r="C201" s="44"/>
      <c r="D201" s="39">
        <f>IF('Air Travel'!E201="One-way",1,IF('Air Travel'!E201="Round-trip",2,0))*'Air Travel'!D201</f>
        <v>0</v>
      </c>
      <c r="E201" s="53" t="str">
        <f>IF(ISBLANK('Air Travel'!F201),"",'Air Travel'!F201)</f>
        <v/>
      </c>
      <c r="F201" s="54">
        <f>'Air Travel'!G201</f>
        <v>0</v>
      </c>
      <c r="G201" s="54">
        <f>'Air Travel'!H201</f>
        <v>0</v>
      </c>
      <c r="H201" s="55">
        <f>'Air Travel'!I201</f>
        <v>0</v>
      </c>
      <c r="I201" s="18" t="str">
        <f>IFERROR(INDEX(_airports!J:N,MATCH(_air_calcs!F201,_airports!J:J,0),4),"")</f>
        <v/>
      </c>
      <c r="J201" s="18" t="str">
        <f>IFERROR(INDEX(_airports!J:N,MATCH(_air_calcs!F201,_airports!J:J,0),5),"")</f>
        <v/>
      </c>
      <c r="K201" s="18" t="str">
        <f>IFERROR(INDEX(_airports!J:N,MATCH(_air_calcs!G201,_airports!J:J,0),4),"")</f>
        <v/>
      </c>
      <c r="L201" s="18" t="str">
        <f>IFERROR(INDEX(_airports!J:N,MATCH(_air_calcs!G201,_airports!J:J,0),5),"")</f>
        <v/>
      </c>
      <c r="M201" s="19" t="str">
        <f t="shared" si="13"/>
        <v/>
      </c>
      <c r="N201" s="20" t="str">
        <f>IFERROR(VLOOKUP(M201,_lookups!$F$2:$G$4,2,TRUE),"")</f>
        <v/>
      </c>
      <c r="O201" s="20" t="e">
        <f>VLOOKUP(_xlfn.CONCAT(N201,H201),_lookups!$H$9:$I$24,2,0)</f>
        <v>#N/A</v>
      </c>
      <c r="P201" s="17" t="str">
        <f>IFERROR(M201*D201*VLOOKUP(Start!$C$10,_lookups!$U$2:$V$3,2,0),"")</f>
        <v/>
      </c>
      <c r="Q201" s="21" t="str">
        <f t="shared" si="14"/>
        <v/>
      </c>
      <c r="R201" s="21" t="str">
        <f t="shared" si="15"/>
        <v/>
      </c>
      <c r="S201" s="22" t="str">
        <f t="shared" si="16"/>
        <v/>
      </c>
      <c r="T201" s="48">
        <f>'Air Travel'!K201</f>
        <v>0</v>
      </c>
      <c r="U201" s="32"/>
    </row>
    <row r="202" spans="2:21" ht="19" customHeight="1" x14ac:dyDescent="0.3">
      <c r="B202" s="44"/>
      <c r="C202" s="44"/>
      <c r="D202" s="39">
        <f>IF('Air Travel'!E202="One-way",1,IF('Air Travel'!E202="Round-trip",2,0))*'Air Travel'!D202</f>
        <v>0</v>
      </c>
      <c r="E202" s="53" t="str">
        <f>IF(ISBLANK('Air Travel'!F202),"",'Air Travel'!F202)</f>
        <v/>
      </c>
      <c r="F202" s="54">
        <f>'Air Travel'!G202</f>
        <v>0</v>
      </c>
      <c r="G202" s="54">
        <f>'Air Travel'!H202</f>
        <v>0</v>
      </c>
      <c r="H202" s="55">
        <f>'Air Travel'!I202</f>
        <v>0</v>
      </c>
      <c r="I202" s="18" t="str">
        <f>IFERROR(INDEX(_airports!J:N,MATCH(_air_calcs!F202,_airports!J:J,0),4),"")</f>
        <v/>
      </c>
      <c r="J202" s="18" t="str">
        <f>IFERROR(INDEX(_airports!J:N,MATCH(_air_calcs!F202,_airports!J:J,0),5),"")</f>
        <v/>
      </c>
      <c r="K202" s="18" t="str">
        <f>IFERROR(INDEX(_airports!J:N,MATCH(_air_calcs!G202,_airports!J:J,0),4),"")</f>
        <v/>
      </c>
      <c r="L202" s="18" t="str">
        <f>IFERROR(INDEX(_airports!J:N,MATCH(_air_calcs!G202,_airports!J:J,0),5),"")</f>
        <v/>
      </c>
      <c r="M202" s="19" t="str">
        <f t="shared" si="13"/>
        <v/>
      </c>
      <c r="N202" s="20" t="str">
        <f>IFERROR(VLOOKUP(M202,_lookups!$F$2:$G$4,2,TRUE),"")</f>
        <v/>
      </c>
      <c r="O202" s="20" t="e">
        <f>VLOOKUP(_xlfn.CONCAT(N202,H202),_lookups!$H$9:$I$24,2,0)</f>
        <v>#N/A</v>
      </c>
      <c r="P202" s="17" t="str">
        <f>IFERROR(M202*D202*VLOOKUP(Start!$C$10,_lookups!$U$2:$V$3,2,0),"")</f>
        <v/>
      </c>
      <c r="Q202" s="21" t="str">
        <f t="shared" si="14"/>
        <v/>
      </c>
      <c r="R202" s="21" t="str">
        <f t="shared" si="15"/>
        <v/>
      </c>
      <c r="S202" s="22" t="str">
        <f t="shared" si="16"/>
        <v/>
      </c>
      <c r="T202" s="48">
        <f>'Air Travel'!K202</f>
        <v>0</v>
      </c>
      <c r="U202" s="32"/>
    </row>
    <row r="203" spans="2:21" ht="19" customHeight="1" x14ac:dyDescent="0.3">
      <c r="B203" s="44"/>
      <c r="C203" s="44"/>
      <c r="D203" s="39">
        <f>IF('Air Travel'!E203="One-way",1,IF('Air Travel'!E203="Round-trip",2,0))*'Air Travel'!D203</f>
        <v>0</v>
      </c>
      <c r="E203" s="53" t="str">
        <f>IF(ISBLANK('Air Travel'!F203),"",'Air Travel'!F203)</f>
        <v/>
      </c>
      <c r="F203" s="54">
        <f>'Air Travel'!G203</f>
        <v>0</v>
      </c>
      <c r="G203" s="54">
        <f>'Air Travel'!H203</f>
        <v>0</v>
      </c>
      <c r="H203" s="55">
        <f>'Air Travel'!I203</f>
        <v>0</v>
      </c>
      <c r="I203" s="18" t="str">
        <f>IFERROR(INDEX(_airports!J:N,MATCH(_air_calcs!F203,_airports!J:J,0),4),"")</f>
        <v/>
      </c>
      <c r="J203" s="18" t="str">
        <f>IFERROR(INDEX(_airports!J:N,MATCH(_air_calcs!F203,_airports!J:J,0),5),"")</f>
        <v/>
      </c>
      <c r="K203" s="18" t="str">
        <f>IFERROR(INDEX(_airports!J:N,MATCH(_air_calcs!G203,_airports!J:J,0),4),"")</f>
        <v/>
      </c>
      <c r="L203" s="18" t="str">
        <f>IFERROR(INDEX(_airports!J:N,MATCH(_air_calcs!G203,_airports!J:J,0),5),"")</f>
        <v/>
      </c>
      <c r="M203" s="19" t="str">
        <f t="shared" si="13"/>
        <v/>
      </c>
      <c r="N203" s="20" t="str">
        <f>IFERROR(VLOOKUP(M203,_lookups!$F$2:$G$4,2,TRUE),"")</f>
        <v/>
      </c>
      <c r="O203" s="20" t="e">
        <f>VLOOKUP(_xlfn.CONCAT(N203,H203),_lookups!$H$9:$I$24,2,0)</f>
        <v>#N/A</v>
      </c>
      <c r="P203" s="17" t="str">
        <f>IFERROR(M203*D203*VLOOKUP(Start!$C$10,_lookups!$U$2:$V$3,2,0),"")</f>
        <v/>
      </c>
      <c r="Q203" s="21" t="str">
        <f t="shared" si="14"/>
        <v/>
      </c>
      <c r="R203" s="21" t="str">
        <f t="shared" si="15"/>
        <v/>
      </c>
      <c r="S203" s="22" t="str">
        <f t="shared" si="16"/>
        <v/>
      </c>
      <c r="T203" s="48">
        <f>'Air Travel'!K203</f>
        <v>0</v>
      </c>
      <c r="U203" s="32"/>
    </row>
    <row r="204" spans="2:21" ht="19" customHeight="1" x14ac:dyDescent="0.3">
      <c r="B204" s="44"/>
      <c r="C204" s="44"/>
      <c r="D204" s="39">
        <f>IF('Air Travel'!E204="One-way",1,IF('Air Travel'!E204="Round-trip",2,0))*'Air Travel'!D204</f>
        <v>0</v>
      </c>
      <c r="E204" s="53" t="str">
        <f>IF(ISBLANK('Air Travel'!F204),"",'Air Travel'!F204)</f>
        <v/>
      </c>
      <c r="F204" s="54">
        <f>'Air Travel'!G204</f>
        <v>0</v>
      </c>
      <c r="G204" s="54">
        <f>'Air Travel'!H204</f>
        <v>0</v>
      </c>
      <c r="H204" s="55">
        <f>'Air Travel'!I204</f>
        <v>0</v>
      </c>
      <c r="I204" s="18" t="str">
        <f>IFERROR(INDEX(_airports!J:N,MATCH(_air_calcs!F204,_airports!J:J,0),4),"")</f>
        <v/>
      </c>
      <c r="J204" s="18" t="str">
        <f>IFERROR(INDEX(_airports!J:N,MATCH(_air_calcs!F204,_airports!J:J,0),5),"")</f>
        <v/>
      </c>
      <c r="K204" s="18" t="str">
        <f>IFERROR(INDEX(_airports!J:N,MATCH(_air_calcs!G204,_airports!J:J,0),4),"")</f>
        <v/>
      </c>
      <c r="L204" s="18" t="str">
        <f>IFERROR(INDEX(_airports!J:N,MATCH(_air_calcs!G204,_airports!J:J,0),5),"")</f>
        <v/>
      </c>
      <c r="M204" s="19" t="str">
        <f t="shared" si="13"/>
        <v/>
      </c>
      <c r="N204" s="20" t="str">
        <f>IFERROR(VLOOKUP(M204,_lookups!$F$2:$G$4,2,TRUE),"")</f>
        <v/>
      </c>
      <c r="O204" s="20" t="e">
        <f>VLOOKUP(_xlfn.CONCAT(N204,H204),_lookups!$H$9:$I$24,2,0)</f>
        <v>#N/A</v>
      </c>
      <c r="P204" s="17" t="str">
        <f>IFERROR(M204*D204*VLOOKUP(Start!$C$10,_lookups!$U$2:$V$3,2,0),"")</f>
        <v/>
      </c>
      <c r="Q204" s="21" t="str">
        <f t="shared" si="14"/>
        <v/>
      </c>
      <c r="R204" s="21" t="str">
        <f t="shared" si="15"/>
        <v/>
      </c>
      <c r="S204" s="22" t="str">
        <f t="shared" si="16"/>
        <v/>
      </c>
      <c r="T204" s="48">
        <f>'Air Travel'!K204</f>
        <v>0</v>
      </c>
      <c r="U204" s="32"/>
    </row>
    <row r="205" spans="2:21" ht="19" customHeight="1" x14ac:dyDescent="0.3">
      <c r="B205" s="44"/>
      <c r="C205" s="44"/>
      <c r="D205" s="39">
        <f>IF('Air Travel'!E205="One-way",1,IF('Air Travel'!E205="Round-trip",2,0))*'Air Travel'!D205</f>
        <v>0</v>
      </c>
      <c r="E205" s="53" t="str">
        <f>IF(ISBLANK('Air Travel'!F205),"",'Air Travel'!F205)</f>
        <v/>
      </c>
      <c r="F205" s="54">
        <f>'Air Travel'!G205</f>
        <v>0</v>
      </c>
      <c r="G205" s="54">
        <f>'Air Travel'!H205</f>
        <v>0</v>
      </c>
      <c r="H205" s="55">
        <f>'Air Travel'!I205</f>
        <v>0</v>
      </c>
      <c r="I205" s="18" t="str">
        <f>IFERROR(INDEX(_airports!J:N,MATCH(_air_calcs!F205,_airports!J:J,0),4),"")</f>
        <v/>
      </c>
      <c r="J205" s="18" t="str">
        <f>IFERROR(INDEX(_airports!J:N,MATCH(_air_calcs!F205,_airports!J:J,0),5),"")</f>
        <v/>
      </c>
      <c r="K205" s="18" t="str">
        <f>IFERROR(INDEX(_airports!J:N,MATCH(_air_calcs!G205,_airports!J:J,0),4),"")</f>
        <v/>
      </c>
      <c r="L205" s="18" t="str">
        <f>IFERROR(INDEX(_airports!J:N,MATCH(_air_calcs!G205,_airports!J:J,0),5),"")</f>
        <v/>
      </c>
      <c r="M205" s="19" t="str">
        <f t="shared" si="13"/>
        <v/>
      </c>
      <c r="N205" s="20" t="str">
        <f>IFERROR(VLOOKUP(M205,_lookups!$F$2:$G$4,2,TRUE),"")</f>
        <v/>
      </c>
      <c r="O205" s="20" t="e">
        <f>VLOOKUP(_xlfn.CONCAT(N205,H205),_lookups!$H$9:$I$24,2,0)</f>
        <v>#N/A</v>
      </c>
      <c r="P205" s="17" t="str">
        <f>IFERROR(M205*D205*VLOOKUP(Start!$C$10,_lookups!$U$2:$V$3,2,0),"")</f>
        <v/>
      </c>
      <c r="Q205" s="21" t="str">
        <f t="shared" si="14"/>
        <v/>
      </c>
      <c r="R205" s="21" t="str">
        <f t="shared" si="15"/>
        <v/>
      </c>
      <c r="S205" s="22" t="str">
        <f t="shared" si="16"/>
        <v/>
      </c>
      <c r="T205" s="48">
        <f>'Air Travel'!K205</f>
        <v>0</v>
      </c>
      <c r="U205" s="32"/>
    </row>
    <row r="206" spans="2:21" ht="19" customHeight="1" x14ac:dyDescent="0.3">
      <c r="B206" s="44"/>
      <c r="C206" s="44"/>
      <c r="D206" s="39">
        <f>IF('Air Travel'!E206="One-way",1,IF('Air Travel'!E206="Round-trip",2,0))*'Air Travel'!D206</f>
        <v>0</v>
      </c>
      <c r="E206" s="53" t="str">
        <f>IF(ISBLANK('Air Travel'!F206),"",'Air Travel'!F206)</f>
        <v/>
      </c>
      <c r="F206" s="54">
        <f>'Air Travel'!G206</f>
        <v>0</v>
      </c>
      <c r="G206" s="54">
        <f>'Air Travel'!H206</f>
        <v>0</v>
      </c>
      <c r="H206" s="55">
        <f>'Air Travel'!I206</f>
        <v>0</v>
      </c>
      <c r="I206" s="18" t="str">
        <f>IFERROR(INDEX(_airports!J:N,MATCH(_air_calcs!F206,_airports!J:J,0),4),"")</f>
        <v/>
      </c>
      <c r="J206" s="18" t="str">
        <f>IFERROR(INDEX(_airports!J:N,MATCH(_air_calcs!F206,_airports!J:J,0),5),"")</f>
        <v/>
      </c>
      <c r="K206" s="18" t="str">
        <f>IFERROR(INDEX(_airports!J:N,MATCH(_air_calcs!G206,_airports!J:J,0),4),"")</f>
        <v/>
      </c>
      <c r="L206" s="18" t="str">
        <f>IFERROR(INDEX(_airports!J:N,MATCH(_air_calcs!G206,_airports!J:J,0),5),"")</f>
        <v/>
      </c>
      <c r="M206" s="19" t="str">
        <f t="shared" si="13"/>
        <v/>
      </c>
      <c r="N206" s="20" t="str">
        <f>IFERROR(VLOOKUP(M206,_lookups!$F$2:$G$4,2,TRUE),"")</f>
        <v/>
      </c>
      <c r="O206" s="20" t="e">
        <f>VLOOKUP(_xlfn.CONCAT(N206,H206),_lookups!$H$9:$I$24,2,0)</f>
        <v>#N/A</v>
      </c>
      <c r="P206" s="17" t="str">
        <f>IFERROR(M206*D206*VLOOKUP(Start!$C$10,_lookups!$U$2:$V$3,2,0),"")</f>
        <v/>
      </c>
      <c r="Q206" s="21" t="str">
        <f t="shared" si="14"/>
        <v/>
      </c>
      <c r="R206" s="21" t="str">
        <f t="shared" si="15"/>
        <v/>
      </c>
      <c r="S206" s="22" t="str">
        <f t="shared" si="16"/>
        <v/>
      </c>
      <c r="T206" s="48">
        <f>'Air Travel'!K206</f>
        <v>0</v>
      </c>
      <c r="U206" s="32"/>
    </row>
    <row r="207" spans="2:21" ht="19" customHeight="1" x14ac:dyDescent="0.3">
      <c r="B207" s="44"/>
      <c r="C207" s="44"/>
      <c r="D207" s="39">
        <f>IF('Air Travel'!E207="One-way",1,IF('Air Travel'!E207="Round-trip",2,0))*'Air Travel'!D207</f>
        <v>0</v>
      </c>
      <c r="E207" s="53" t="str">
        <f>IF(ISBLANK('Air Travel'!F207),"",'Air Travel'!F207)</f>
        <v/>
      </c>
      <c r="F207" s="54">
        <f>'Air Travel'!G207</f>
        <v>0</v>
      </c>
      <c r="G207" s="54">
        <f>'Air Travel'!H207</f>
        <v>0</v>
      </c>
      <c r="H207" s="55">
        <f>'Air Travel'!I207</f>
        <v>0</v>
      </c>
      <c r="I207" s="18" t="str">
        <f>IFERROR(INDEX(_airports!J:N,MATCH(_air_calcs!F207,_airports!J:J,0),4),"")</f>
        <v/>
      </c>
      <c r="J207" s="18" t="str">
        <f>IFERROR(INDEX(_airports!J:N,MATCH(_air_calcs!F207,_airports!J:J,0),5),"")</f>
        <v/>
      </c>
      <c r="K207" s="18" t="str">
        <f>IFERROR(INDEX(_airports!J:N,MATCH(_air_calcs!G207,_airports!J:J,0),4),"")</f>
        <v/>
      </c>
      <c r="L207" s="18" t="str">
        <f>IFERROR(INDEX(_airports!J:N,MATCH(_air_calcs!G207,_airports!J:J,0),5),"")</f>
        <v/>
      </c>
      <c r="M207" s="19" t="str">
        <f t="shared" si="13"/>
        <v/>
      </c>
      <c r="N207" s="20" t="str">
        <f>IFERROR(VLOOKUP(M207,_lookups!$F$2:$G$4,2,TRUE),"")</f>
        <v/>
      </c>
      <c r="O207" s="20" t="e">
        <f>VLOOKUP(_xlfn.CONCAT(N207,H207),_lookups!$H$9:$I$24,2,0)</f>
        <v>#N/A</v>
      </c>
      <c r="P207" s="17" t="str">
        <f>IFERROR(M207*D207*VLOOKUP(Start!$C$10,_lookups!$U$2:$V$3,2,0),"")</f>
        <v/>
      </c>
      <c r="Q207" s="21" t="str">
        <f t="shared" si="14"/>
        <v/>
      </c>
      <c r="R207" s="21" t="str">
        <f t="shared" si="15"/>
        <v/>
      </c>
      <c r="S207" s="22" t="str">
        <f t="shared" si="16"/>
        <v/>
      </c>
      <c r="T207" s="48">
        <f>'Air Travel'!K207</f>
        <v>0</v>
      </c>
      <c r="U207" s="32"/>
    </row>
    <row r="208" spans="2:21" ht="19" customHeight="1" x14ac:dyDescent="0.3">
      <c r="B208" s="44"/>
      <c r="C208" s="44"/>
      <c r="D208" s="39">
        <f>IF('Air Travel'!E208="One-way",1,IF('Air Travel'!E208="Round-trip",2,0))*'Air Travel'!D208</f>
        <v>0</v>
      </c>
      <c r="E208" s="53" t="str">
        <f>IF(ISBLANK('Air Travel'!F208),"",'Air Travel'!F208)</f>
        <v/>
      </c>
      <c r="F208" s="54">
        <f>'Air Travel'!G208</f>
        <v>0</v>
      </c>
      <c r="G208" s="54">
        <f>'Air Travel'!H208</f>
        <v>0</v>
      </c>
      <c r="H208" s="55">
        <f>'Air Travel'!I208</f>
        <v>0</v>
      </c>
      <c r="I208" s="18" t="str">
        <f>IFERROR(INDEX(_airports!J:N,MATCH(_air_calcs!F208,_airports!J:J,0),4),"")</f>
        <v/>
      </c>
      <c r="J208" s="18" t="str">
        <f>IFERROR(INDEX(_airports!J:N,MATCH(_air_calcs!F208,_airports!J:J,0),5),"")</f>
        <v/>
      </c>
      <c r="K208" s="18" t="str">
        <f>IFERROR(INDEX(_airports!J:N,MATCH(_air_calcs!G208,_airports!J:J,0),4),"")</f>
        <v/>
      </c>
      <c r="L208" s="18" t="str">
        <f>IFERROR(INDEX(_airports!J:N,MATCH(_air_calcs!G208,_airports!J:J,0),5),"")</f>
        <v/>
      </c>
      <c r="M208" s="19" t="str">
        <f t="shared" si="13"/>
        <v/>
      </c>
      <c r="N208" s="20" t="str">
        <f>IFERROR(VLOOKUP(M208,_lookups!$F$2:$G$4,2,TRUE),"")</f>
        <v/>
      </c>
      <c r="O208" s="20" t="e">
        <f>VLOOKUP(_xlfn.CONCAT(N208,H208),_lookups!$H$9:$I$24,2,0)</f>
        <v>#N/A</v>
      </c>
      <c r="P208" s="17" t="str">
        <f>IFERROR(M208*D208*VLOOKUP(Start!$C$10,_lookups!$U$2:$V$3,2,0),"")</f>
        <v/>
      </c>
      <c r="Q208" s="21" t="str">
        <f t="shared" si="14"/>
        <v/>
      </c>
      <c r="R208" s="21" t="str">
        <f t="shared" si="15"/>
        <v/>
      </c>
      <c r="S208" s="22" t="str">
        <f t="shared" si="16"/>
        <v/>
      </c>
      <c r="T208" s="48">
        <f>'Air Travel'!K208</f>
        <v>0</v>
      </c>
      <c r="U208" s="32"/>
    </row>
    <row r="209" spans="2:21" ht="19" customHeight="1" x14ac:dyDescent="0.3">
      <c r="B209" s="44"/>
      <c r="C209" s="44"/>
      <c r="D209" s="39">
        <f>IF('Air Travel'!E209="One-way",1,IF('Air Travel'!E209="Round-trip",2,0))*'Air Travel'!D209</f>
        <v>0</v>
      </c>
      <c r="E209" s="53" t="str">
        <f>IF(ISBLANK('Air Travel'!F209),"",'Air Travel'!F209)</f>
        <v/>
      </c>
      <c r="F209" s="54">
        <f>'Air Travel'!G209</f>
        <v>0</v>
      </c>
      <c r="G209" s="54">
        <f>'Air Travel'!H209</f>
        <v>0</v>
      </c>
      <c r="H209" s="55">
        <f>'Air Travel'!I209</f>
        <v>0</v>
      </c>
      <c r="I209" s="18" t="str">
        <f>IFERROR(INDEX(_airports!J:N,MATCH(_air_calcs!F209,_airports!J:J,0),4),"")</f>
        <v/>
      </c>
      <c r="J209" s="18" t="str">
        <f>IFERROR(INDEX(_airports!J:N,MATCH(_air_calcs!F209,_airports!J:J,0),5),"")</f>
        <v/>
      </c>
      <c r="K209" s="18" t="str">
        <f>IFERROR(INDEX(_airports!J:N,MATCH(_air_calcs!G209,_airports!J:J,0),4),"")</f>
        <v/>
      </c>
      <c r="L209" s="18" t="str">
        <f>IFERROR(INDEX(_airports!J:N,MATCH(_air_calcs!G209,_airports!J:J,0),5),"")</f>
        <v/>
      </c>
      <c r="M209" s="19" t="str">
        <f t="shared" si="13"/>
        <v/>
      </c>
      <c r="N209" s="20" t="str">
        <f>IFERROR(VLOOKUP(M209,_lookups!$F$2:$G$4,2,TRUE),"")</f>
        <v/>
      </c>
      <c r="O209" s="20" t="e">
        <f>VLOOKUP(_xlfn.CONCAT(N209,H209),_lookups!$H$9:$I$24,2,0)</f>
        <v>#N/A</v>
      </c>
      <c r="P209" s="17" t="str">
        <f>IFERROR(M209*D209*VLOOKUP(Start!$C$10,_lookups!$U$2:$V$3,2,0),"")</f>
        <v/>
      </c>
      <c r="Q209" s="21" t="str">
        <f t="shared" si="14"/>
        <v/>
      </c>
      <c r="R209" s="21" t="str">
        <f t="shared" si="15"/>
        <v/>
      </c>
      <c r="S209" s="22" t="str">
        <f t="shared" si="16"/>
        <v/>
      </c>
      <c r="T209" s="48">
        <f>'Air Travel'!K209</f>
        <v>0</v>
      </c>
      <c r="U209" s="32"/>
    </row>
    <row r="210" spans="2:21" ht="19" customHeight="1" x14ac:dyDescent="0.3">
      <c r="B210" s="44"/>
      <c r="C210" s="44"/>
      <c r="D210" s="39">
        <f>IF('Air Travel'!E210="One-way",1,IF('Air Travel'!E210="Round-trip",2,0))*'Air Travel'!D210</f>
        <v>0</v>
      </c>
      <c r="E210" s="53" t="str">
        <f>IF(ISBLANK('Air Travel'!F210),"",'Air Travel'!F210)</f>
        <v/>
      </c>
      <c r="F210" s="54">
        <f>'Air Travel'!G210</f>
        <v>0</v>
      </c>
      <c r="G210" s="54">
        <f>'Air Travel'!H210</f>
        <v>0</v>
      </c>
      <c r="H210" s="55">
        <f>'Air Travel'!I210</f>
        <v>0</v>
      </c>
      <c r="I210" s="18" t="str">
        <f>IFERROR(INDEX(_airports!J:N,MATCH(_air_calcs!F210,_airports!J:J,0),4),"")</f>
        <v/>
      </c>
      <c r="J210" s="18" t="str">
        <f>IFERROR(INDEX(_airports!J:N,MATCH(_air_calcs!F210,_airports!J:J,0),5),"")</f>
        <v/>
      </c>
      <c r="K210" s="18" t="str">
        <f>IFERROR(INDEX(_airports!J:N,MATCH(_air_calcs!G210,_airports!J:J,0),4),"")</f>
        <v/>
      </c>
      <c r="L210" s="18" t="str">
        <f>IFERROR(INDEX(_airports!J:N,MATCH(_air_calcs!G210,_airports!J:J,0),5),"")</f>
        <v/>
      </c>
      <c r="M210" s="19" t="str">
        <f t="shared" si="13"/>
        <v/>
      </c>
      <c r="N210" s="20" t="str">
        <f>IFERROR(VLOOKUP(M210,_lookups!$F$2:$G$4,2,TRUE),"")</f>
        <v/>
      </c>
      <c r="O210" s="20" t="e">
        <f>VLOOKUP(_xlfn.CONCAT(N210,H210),_lookups!$H$9:$I$24,2,0)</f>
        <v>#N/A</v>
      </c>
      <c r="P210" s="17" t="str">
        <f>IFERROR(M210*D210*VLOOKUP(Start!$C$10,_lookups!$U$2:$V$3,2,0),"")</f>
        <v/>
      </c>
      <c r="Q210" s="21" t="str">
        <f t="shared" si="14"/>
        <v/>
      </c>
      <c r="R210" s="21" t="str">
        <f t="shared" si="15"/>
        <v/>
      </c>
      <c r="S210" s="22" t="str">
        <f t="shared" si="16"/>
        <v/>
      </c>
      <c r="T210" s="48">
        <f>'Air Travel'!K210</f>
        <v>0</v>
      </c>
      <c r="U210" s="32"/>
    </row>
    <row r="211" spans="2:21" ht="19" customHeight="1" x14ac:dyDescent="0.3">
      <c r="B211" s="44"/>
      <c r="C211" s="44"/>
      <c r="D211" s="39">
        <f>IF('Air Travel'!E211="One-way",1,IF('Air Travel'!E211="Round-trip",2,0))*'Air Travel'!D211</f>
        <v>0</v>
      </c>
      <c r="E211" s="53" t="str">
        <f>IF(ISBLANK('Air Travel'!F211),"",'Air Travel'!F211)</f>
        <v/>
      </c>
      <c r="F211" s="54">
        <f>'Air Travel'!G211</f>
        <v>0</v>
      </c>
      <c r="G211" s="54">
        <f>'Air Travel'!H211</f>
        <v>0</v>
      </c>
      <c r="H211" s="55">
        <f>'Air Travel'!I211</f>
        <v>0</v>
      </c>
      <c r="I211" s="18" t="str">
        <f>IFERROR(INDEX(_airports!J:N,MATCH(_air_calcs!F211,_airports!J:J,0),4),"")</f>
        <v/>
      </c>
      <c r="J211" s="18" t="str">
        <f>IFERROR(INDEX(_airports!J:N,MATCH(_air_calcs!F211,_airports!J:J,0),5),"")</f>
        <v/>
      </c>
      <c r="K211" s="18" t="str">
        <f>IFERROR(INDEX(_airports!J:N,MATCH(_air_calcs!G211,_airports!J:J,0),4),"")</f>
        <v/>
      </c>
      <c r="L211" s="18" t="str">
        <f>IFERROR(INDEX(_airports!J:N,MATCH(_air_calcs!G211,_airports!J:J,0),5),"")</f>
        <v/>
      </c>
      <c r="M211" s="19" t="str">
        <f t="shared" si="13"/>
        <v/>
      </c>
      <c r="N211" s="20" t="str">
        <f>IFERROR(VLOOKUP(M211,_lookups!$F$2:$G$4,2,TRUE),"")</f>
        <v/>
      </c>
      <c r="O211" s="20" t="e">
        <f>VLOOKUP(_xlfn.CONCAT(N211,H211),_lookups!$H$9:$I$24,2,0)</f>
        <v>#N/A</v>
      </c>
      <c r="P211" s="17" t="str">
        <f>IFERROR(M211*D211*VLOOKUP(Start!$C$10,_lookups!$U$2:$V$3,2,0),"")</f>
        <v/>
      </c>
      <c r="Q211" s="21" t="str">
        <f t="shared" si="14"/>
        <v/>
      </c>
      <c r="R211" s="21" t="str">
        <f t="shared" si="15"/>
        <v/>
      </c>
      <c r="S211" s="22" t="str">
        <f t="shared" si="16"/>
        <v/>
      </c>
      <c r="T211" s="48">
        <f>'Air Travel'!K211</f>
        <v>0</v>
      </c>
      <c r="U211" s="32"/>
    </row>
    <row r="212" spans="2:21" ht="19" customHeight="1" x14ac:dyDescent="0.3">
      <c r="B212" s="44"/>
      <c r="C212" s="44"/>
      <c r="D212" s="39">
        <f>IF('Air Travel'!E212="One-way",1,IF('Air Travel'!E212="Round-trip",2,0))*'Air Travel'!D212</f>
        <v>0</v>
      </c>
      <c r="E212" s="53" t="str">
        <f>IF(ISBLANK('Air Travel'!F212),"",'Air Travel'!F212)</f>
        <v/>
      </c>
      <c r="F212" s="54">
        <f>'Air Travel'!G212</f>
        <v>0</v>
      </c>
      <c r="G212" s="54">
        <f>'Air Travel'!H212</f>
        <v>0</v>
      </c>
      <c r="H212" s="55">
        <f>'Air Travel'!I212</f>
        <v>0</v>
      </c>
      <c r="I212" s="18" t="str">
        <f>IFERROR(INDEX(_airports!J:N,MATCH(_air_calcs!F212,_airports!J:J,0),4),"")</f>
        <v/>
      </c>
      <c r="J212" s="18" t="str">
        <f>IFERROR(INDEX(_airports!J:N,MATCH(_air_calcs!F212,_airports!J:J,0),5),"")</f>
        <v/>
      </c>
      <c r="K212" s="18" t="str">
        <f>IFERROR(INDEX(_airports!J:N,MATCH(_air_calcs!G212,_airports!J:J,0),4),"")</f>
        <v/>
      </c>
      <c r="L212" s="18" t="str">
        <f>IFERROR(INDEX(_airports!J:N,MATCH(_air_calcs!G212,_airports!J:J,0),5),"")</f>
        <v/>
      </c>
      <c r="M212" s="19" t="str">
        <f t="shared" si="13"/>
        <v/>
      </c>
      <c r="N212" s="20" t="str">
        <f>IFERROR(VLOOKUP(M212,_lookups!$F$2:$G$4,2,TRUE),"")</f>
        <v/>
      </c>
      <c r="O212" s="20" t="e">
        <f>VLOOKUP(_xlfn.CONCAT(N212,H212),_lookups!$H$9:$I$24,2,0)</f>
        <v>#N/A</v>
      </c>
      <c r="P212" s="17" t="str">
        <f>IFERROR(M212*D212*VLOOKUP(Start!$C$10,_lookups!$U$2:$V$3,2,0),"")</f>
        <v/>
      </c>
      <c r="Q212" s="21" t="str">
        <f t="shared" si="14"/>
        <v/>
      </c>
      <c r="R212" s="21" t="str">
        <f t="shared" si="15"/>
        <v/>
      </c>
      <c r="S212" s="22" t="str">
        <f t="shared" si="16"/>
        <v/>
      </c>
      <c r="T212" s="48">
        <f>'Air Travel'!K212</f>
        <v>0</v>
      </c>
      <c r="U212" s="32"/>
    </row>
    <row r="213" spans="2:21" ht="19" customHeight="1" x14ac:dyDescent="0.3">
      <c r="B213" s="44"/>
      <c r="C213" s="44"/>
      <c r="D213" s="39">
        <f>IF('Air Travel'!E213="One-way",1,IF('Air Travel'!E213="Round-trip",2,0))*'Air Travel'!D213</f>
        <v>0</v>
      </c>
      <c r="E213" s="53" t="str">
        <f>IF(ISBLANK('Air Travel'!F213),"",'Air Travel'!F213)</f>
        <v/>
      </c>
      <c r="F213" s="54">
        <f>'Air Travel'!G213</f>
        <v>0</v>
      </c>
      <c r="G213" s="54">
        <f>'Air Travel'!H213</f>
        <v>0</v>
      </c>
      <c r="H213" s="55">
        <f>'Air Travel'!I213</f>
        <v>0</v>
      </c>
      <c r="I213" s="18" t="str">
        <f>IFERROR(INDEX(_airports!J:N,MATCH(_air_calcs!F213,_airports!J:J,0),4),"")</f>
        <v/>
      </c>
      <c r="J213" s="18" t="str">
        <f>IFERROR(INDEX(_airports!J:N,MATCH(_air_calcs!F213,_airports!J:J,0),5),"")</f>
        <v/>
      </c>
      <c r="K213" s="18" t="str">
        <f>IFERROR(INDEX(_airports!J:N,MATCH(_air_calcs!G213,_airports!J:J,0),4),"")</f>
        <v/>
      </c>
      <c r="L213" s="18" t="str">
        <f>IFERROR(INDEX(_airports!J:N,MATCH(_air_calcs!G213,_airports!J:J,0),5),"")</f>
        <v/>
      </c>
      <c r="M213" s="19" t="str">
        <f t="shared" si="13"/>
        <v/>
      </c>
      <c r="N213" s="20" t="str">
        <f>IFERROR(VLOOKUP(M213,_lookups!$F$2:$G$4,2,TRUE),"")</f>
        <v/>
      </c>
      <c r="O213" s="20" t="e">
        <f>VLOOKUP(_xlfn.CONCAT(N213,H213),_lookups!$H$9:$I$24,2,0)</f>
        <v>#N/A</v>
      </c>
      <c r="P213" s="17" t="str">
        <f>IFERROR(M213*D213*VLOOKUP(Start!$C$10,_lookups!$U$2:$V$3,2,0),"")</f>
        <v/>
      </c>
      <c r="Q213" s="21" t="str">
        <f t="shared" si="14"/>
        <v/>
      </c>
      <c r="R213" s="21" t="str">
        <f t="shared" si="15"/>
        <v/>
      </c>
      <c r="S213" s="22" t="str">
        <f t="shared" si="16"/>
        <v/>
      </c>
      <c r="T213" s="48">
        <f>'Air Travel'!K213</f>
        <v>0</v>
      </c>
      <c r="U213" s="32"/>
    </row>
    <row r="214" spans="2:21" ht="19" customHeight="1" x14ac:dyDescent="0.3">
      <c r="B214" s="44"/>
      <c r="C214" s="44"/>
      <c r="D214" s="39">
        <f>IF('Air Travel'!E214="One-way",1,IF('Air Travel'!E214="Round-trip",2,0))*'Air Travel'!D214</f>
        <v>0</v>
      </c>
      <c r="E214" s="53" t="str">
        <f>IF(ISBLANK('Air Travel'!F214),"",'Air Travel'!F214)</f>
        <v/>
      </c>
      <c r="F214" s="54">
        <f>'Air Travel'!G214</f>
        <v>0</v>
      </c>
      <c r="G214" s="54">
        <f>'Air Travel'!H214</f>
        <v>0</v>
      </c>
      <c r="H214" s="55">
        <f>'Air Travel'!I214</f>
        <v>0</v>
      </c>
      <c r="I214" s="18" t="str">
        <f>IFERROR(INDEX(_airports!J:N,MATCH(_air_calcs!F214,_airports!J:J,0),4),"")</f>
        <v/>
      </c>
      <c r="J214" s="18" t="str">
        <f>IFERROR(INDEX(_airports!J:N,MATCH(_air_calcs!F214,_airports!J:J,0),5),"")</f>
        <v/>
      </c>
      <c r="K214" s="18" t="str">
        <f>IFERROR(INDEX(_airports!J:N,MATCH(_air_calcs!G214,_airports!J:J,0),4),"")</f>
        <v/>
      </c>
      <c r="L214" s="18" t="str">
        <f>IFERROR(INDEX(_airports!J:N,MATCH(_air_calcs!G214,_airports!J:J,0),5),"")</f>
        <v/>
      </c>
      <c r="M214" s="19" t="str">
        <f t="shared" si="13"/>
        <v/>
      </c>
      <c r="N214" s="20" t="str">
        <f>IFERROR(VLOOKUP(M214,_lookups!$F$2:$G$4,2,TRUE),"")</f>
        <v/>
      </c>
      <c r="O214" s="20" t="e">
        <f>VLOOKUP(_xlfn.CONCAT(N214,H214),_lookups!$H$9:$I$24,2,0)</f>
        <v>#N/A</v>
      </c>
      <c r="P214" s="17" t="str">
        <f>IFERROR(M214*D214*VLOOKUP(Start!$C$10,_lookups!$U$2:$V$3,2,0),"")</f>
        <v/>
      </c>
      <c r="Q214" s="21" t="str">
        <f t="shared" si="14"/>
        <v/>
      </c>
      <c r="R214" s="21" t="str">
        <f t="shared" si="15"/>
        <v/>
      </c>
      <c r="S214" s="22" t="str">
        <f t="shared" si="16"/>
        <v/>
      </c>
      <c r="T214" s="48">
        <f>'Air Travel'!K214</f>
        <v>0</v>
      </c>
      <c r="U214" s="32"/>
    </row>
    <row r="215" spans="2:21" ht="19" customHeight="1" x14ac:dyDescent="0.3">
      <c r="B215" s="44"/>
      <c r="C215" s="44"/>
      <c r="D215" s="39">
        <f>IF('Air Travel'!E215="One-way",1,IF('Air Travel'!E215="Round-trip",2,0))*'Air Travel'!D215</f>
        <v>0</v>
      </c>
      <c r="E215" s="53" t="str">
        <f>IF(ISBLANK('Air Travel'!F215),"",'Air Travel'!F215)</f>
        <v/>
      </c>
      <c r="F215" s="54">
        <f>'Air Travel'!G215</f>
        <v>0</v>
      </c>
      <c r="G215" s="54">
        <f>'Air Travel'!H215</f>
        <v>0</v>
      </c>
      <c r="H215" s="55">
        <f>'Air Travel'!I215</f>
        <v>0</v>
      </c>
      <c r="I215" s="18" t="str">
        <f>IFERROR(INDEX(_airports!J:N,MATCH(_air_calcs!F215,_airports!J:J,0),4),"")</f>
        <v/>
      </c>
      <c r="J215" s="18" t="str">
        <f>IFERROR(INDEX(_airports!J:N,MATCH(_air_calcs!F215,_airports!J:J,0),5),"")</f>
        <v/>
      </c>
      <c r="K215" s="18" t="str">
        <f>IFERROR(INDEX(_airports!J:N,MATCH(_air_calcs!G215,_airports!J:J,0),4),"")</f>
        <v/>
      </c>
      <c r="L215" s="18" t="str">
        <f>IFERROR(INDEX(_airports!J:N,MATCH(_air_calcs!G215,_airports!J:J,0),5),"")</f>
        <v/>
      </c>
      <c r="M215" s="19" t="str">
        <f t="shared" si="13"/>
        <v/>
      </c>
      <c r="N215" s="20" t="str">
        <f>IFERROR(VLOOKUP(M215,_lookups!$F$2:$G$4,2,TRUE),"")</f>
        <v/>
      </c>
      <c r="O215" s="20" t="e">
        <f>VLOOKUP(_xlfn.CONCAT(N215,H215),_lookups!$H$9:$I$24,2,0)</f>
        <v>#N/A</v>
      </c>
      <c r="P215" s="17" t="str">
        <f>IFERROR(M215*D215*VLOOKUP(Start!$C$10,_lookups!$U$2:$V$3,2,0),"")</f>
        <v/>
      </c>
      <c r="Q215" s="21" t="str">
        <f t="shared" si="14"/>
        <v/>
      </c>
      <c r="R215" s="21" t="str">
        <f t="shared" si="15"/>
        <v/>
      </c>
      <c r="S215" s="22" t="str">
        <f t="shared" si="16"/>
        <v/>
      </c>
      <c r="T215" s="48">
        <f>'Air Travel'!K215</f>
        <v>0</v>
      </c>
      <c r="U215" s="32"/>
    </row>
    <row r="216" spans="2:21" ht="19" customHeight="1" x14ac:dyDescent="0.3">
      <c r="B216" s="44"/>
      <c r="C216" s="44"/>
      <c r="D216" s="39">
        <f>IF('Air Travel'!E216="One-way",1,IF('Air Travel'!E216="Round-trip",2,0))*'Air Travel'!D216</f>
        <v>0</v>
      </c>
      <c r="E216" s="53" t="str">
        <f>IF(ISBLANK('Air Travel'!F216),"",'Air Travel'!F216)</f>
        <v/>
      </c>
      <c r="F216" s="54">
        <f>'Air Travel'!G216</f>
        <v>0</v>
      </c>
      <c r="G216" s="54">
        <f>'Air Travel'!H216</f>
        <v>0</v>
      </c>
      <c r="H216" s="55">
        <f>'Air Travel'!I216</f>
        <v>0</v>
      </c>
      <c r="I216" s="18" t="str">
        <f>IFERROR(INDEX(_airports!J:N,MATCH(_air_calcs!F216,_airports!J:J,0),4),"")</f>
        <v/>
      </c>
      <c r="J216" s="18" t="str">
        <f>IFERROR(INDEX(_airports!J:N,MATCH(_air_calcs!F216,_airports!J:J,0),5),"")</f>
        <v/>
      </c>
      <c r="K216" s="18" t="str">
        <f>IFERROR(INDEX(_airports!J:N,MATCH(_air_calcs!G216,_airports!J:J,0),4),"")</f>
        <v/>
      </c>
      <c r="L216" s="18" t="str">
        <f>IFERROR(INDEX(_airports!J:N,MATCH(_air_calcs!G216,_airports!J:J,0),5),"")</f>
        <v/>
      </c>
      <c r="M216" s="19" t="str">
        <f t="shared" si="13"/>
        <v/>
      </c>
      <c r="N216" s="20" t="str">
        <f>IFERROR(VLOOKUP(M216,_lookups!$F$2:$G$4,2,TRUE),"")</f>
        <v/>
      </c>
      <c r="O216" s="20" t="e">
        <f>VLOOKUP(_xlfn.CONCAT(N216,H216),_lookups!$H$9:$I$24,2,0)</f>
        <v>#N/A</v>
      </c>
      <c r="P216" s="17" t="str">
        <f>IFERROR(M216*D216*VLOOKUP(Start!$C$10,_lookups!$U$2:$V$3,2,0),"")</f>
        <v/>
      </c>
      <c r="Q216" s="21" t="str">
        <f t="shared" si="14"/>
        <v/>
      </c>
      <c r="R216" s="21" t="str">
        <f t="shared" si="15"/>
        <v/>
      </c>
      <c r="S216" s="22" t="str">
        <f t="shared" si="16"/>
        <v/>
      </c>
      <c r="T216" s="48">
        <f>'Air Travel'!K216</f>
        <v>0</v>
      </c>
      <c r="U216" s="32"/>
    </row>
    <row r="217" spans="2:21" ht="19" customHeight="1" x14ac:dyDescent="0.3">
      <c r="B217" s="44"/>
      <c r="C217" s="44"/>
      <c r="D217" s="39">
        <f>IF('Air Travel'!E217="One-way",1,IF('Air Travel'!E217="Round-trip",2,0))*'Air Travel'!D217</f>
        <v>0</v>
      </c>
      <c r="E217" s="53" t="str">
        <f>IF(ISBLANK('Air Travel'!F217),"",'Air Travel'!F217)</f>
        <v/>
      </c>
      <c r="F217" s="54">
        <f>'Air Travel'!G217</f>
        <v>0</v>
      </c>
      <c r="G217" s="54">
        <f>'Air Travel'!H217</f>
        <v>0</v>
      </c>
      <c r="H217" s="55">
        <f>'Air Travel'!I217</f>
        <v>0</v>
      </c>
      <c r="I217" s="18" t="str">
        <f>IFERROR(INDEX(_airports!J:N,MATCH(_air_calcs!F217,_airports!J:J,0),4),"")</f>
        <v/>
      </c>
      <c r="J217" s="18" t="str">
        <f>IFERROR(INDEX(_airports!J:N,MATCH(_air_calcs!F217,_airports!J:J,0),5),"")</f>
        <v/>
      </c>
      <c r="K217" s="18" t="str">
        <f>IFERROR(INDEX(_airports!J:N,MATCH(_air_calcs!G217,_airports!J:J,0),4),"")</f>
        <v/>
      </c>
      <c r="L217" s="18" t="str">
        <f>IFERROR(INDEX(_airports!J:N,MATCH(_air_calcs!G217,_airports!J:J,0),5),"")</f>
        <v/>
      </c>
      <c r="M217" s="19" t="str">
        <f t="shared" si="13"/>
        <v/>
      </c>
      <c r="N217" s="20" t="str">
        <f>IFERROR(VLOOKUP(M217,_lookups!$F$2:$G$4,2,TRUE),"")</f>
        <v/>
      </c>
      <c r="O217" s="20" t="e">
        <f>VLOOKUP(_xlfn.CONCAT(N217,H217),_lookups!$H$9:$I$24,2,0)</f>
        <v>#N/A</v>
      </c>
      <c r="P217" s="17" t="str">
        <f>IFERROR(M217*D217*VLOOKUP(Start!$C$10,_lookups!$U$2:$V$3,2,0),"")</f>
        <v/>
      </c>
      <c r="Q217" s="21" t="str">
        <f t="shared" si="14"/>
        <v/>
      </c>
      <c r="R217" s="21" t="str">
        <f t="shared" si="15"/>
        <v/>
      </c>
      <c r="S217" s="22" t="str">
        <f t="shared" si="16"/>
        <v/>
      </c>
      <c r="T217" s="48">
        <f>'Air Travel'!K217</f>
        <v>0</v>
      </c>
      <c r="U217" s="32"/>
    </row>
    <row r="218" spans="2:21" ht="19" customHeight="1" x14ac:dyDescent="0.3">
      <c r="B218" s="44"/>
      <c r="C218" s="44"/>
      <c r="D218" s="39">
        <f>IF('Air Travel'!E218="One-way",1,IF('Air Travel'!E218="Round-trip",2,0))*'Air Travel'!D218</f>
        <v>0</v>
      </c>
      <c r="E218" s="53" t="str">
        <f>IF(ISBLANK('Air Travel'!F218),"",'Air Travel'!F218)</f>
        <v/>
      </c>
      <c r="F218" s="54">
        <f>'Air Travel'!G218</f>
        <v>0</v>
      </c>
      <c r="G218" s="54">
        <f>'Air Travel'!H218</f>
        <v>0</v>
      </c>
      <c r="H218" s="55">
        <f>'Air Travel'!I218</f>
        <v>0</v>
      </c>
      <c r="I218" s="18" t="str">
        <f>IFERROR(INDEX(_airports!J:N,MATCH(_air_calcs!F218,_airports!J:J,0),4),"")</f>
        <v/>
      </c>
      <c r="J218" s="18" t="str">
        <f>IFERROR(INDEX(_airports!J:N,MATCH(_air_calcs!F218,_airports!J:J,0),5),"")</f>
        <v/>
      </c>
      <c r="K218" s="18" t="str">
        <f>IFERROR(INDEX(_airports!J:N,MATCH(_air_calcs!G218,_airports!J:J,0),4),"")</f>
        <v/>
      </c>
      <c r="L218" s="18" t="str">
        <f>IFERROR(INDEX(_airports!J:N,MATCH(_air_calcs!G218,_airports!J:J,0),5),"")</f>
        <v/>
      </c>
      <c r="M218" s="19" t="str">
        <f t="shared" si="13"/>
        <v/>
      </c>
      <c r="N218" s="20" t="str">
        <f>IFERROR(VLOOKUP(M218,_lookups!$F$2:$G$4,2,TRUE),"")</f>
        <v/>
      </c>
      <c r="O218" s="20" t="e">
        <f>VLOOKUP(_xlfn.CONCAT(N218,H218),_lookups!$H$9:$I$24,2,0)</f>
        <v>#N/A</v>
      </c>
      <c r="P218" s="17" t="str">
        <f>IFERROR(M218*D218*VLOOKUP(Start!$C$10,_lookups!$U$2:$V$3,2,0),"")</f>
        <v/>
      </c>
      <c r="Q218" s="21" t="str">
        <f t="shared" si="14"/>
        <v/>
      </c>
      <c r="R218" s="21" t="str">
        <f t="shared" si="15"/>
        <v/>
      </c>
      <c r="S218" s="22" t="str">
        <f t="shared" si="16"/>
        <v/>
      </c>
      <c r="T218" s="48">
        <f>'Air Travel'!K218</f>
        <v>0</v>
      </c>
      <c r="U218" s="32"/>
    </row>
    <row r="219" spans="2:21" ht="19" customHeight="1" x14ac:dyDescent="0.3">
      <c r="B219" s="44"/>
      <c r="C219" s="44"/>
      <c r="D219" s="39">
        <f>IF('Air Travel'!E219="One-way",1,IF('Air Travel'!E219="Round-trip",2,0))*'Air Travel'!D219</f>
        <v>0</v>
      </c>
      <c r="E219" s="53" t="str">
        <f>IF(ISBLANK('Air Travel'!F219),"",'Air Travel'!F219)</f>
        <v/>
      </c>
      <c r="F219" s="54">
        <f>'Air Travel'!G219</f>
        <v>0</v>
      </c>
      <c r="G219" s="54">
        <f>'Air Travel'!H219</f>
        <v>0</v>
      </c>
      <c r="H219" s="55">
        <f>'Air Travel'!I219</f>
        <v>0</v>
      </c>
      <c r="I219" s="18" t="str">
        <f>IFERROR(INDEX(_airports!J:N,MATCH(_air_calcs!F219,_airports!J:J,0),4),"")</f>
        <v/>
      </c>
      <c r="J219" s="18" t="str">
        <f>IFERROR(INDEX(_airports!J:N,MATCH(_air_calcs!F219,_airports!J:J,0),5),"")</f>
        <v/>
      </c>
      <c r="K219" s="18" t="str">
        <f>IFERROR(INDEX(_airports!J:N,MATCH(_air_calcs!G219,_airports!J:J,0),4),"")</f>
        <v/>
      </c>
      <c r="L219" s="18" t="str">
        <f>IFERROR(INDEX(_airports!J:N,MATCH(_air_calcs!G219,_airports!J:J,0),5),"")</f>
        <v/>
      </c>
      <c r="M219" s="19" t="str">
        <f t="shared" si="13"/>
        <v/>
      </c>
      <c r="N219" s="20" t="str">
        <f>IFERROR(VLOOKUP(M219,_lookups!$F$2:$G$4,2,TRUE),"")</f>
        <v/>
      </c>
      <c r="O219" s="20" t="e">
        <f>VLOOKUP(_xlfn.CONCAT(N219,H219),_lookups!$H$9:$I$24,2,0)</f>
        <v>#N/A</v>
      </c>
      <c r="P219" s="17" t="str">
        <f>IFERROR(M219*D219*VLOOKUP(Start!$C$10,_lookups!$U$2:$V$3,2,0),"")</f>
        <v/>
      </c>
      <c r="Q219" s="21" t="str">
        <f t="shared" si="14"/>
        <v/>
      </c>
      <c r="R219" s="21" t="str">
        <f t="shared" si="15"/>
        <v/>
      </c>
      <c r="S219" s="22" t="str">
        <f t="shared" si="16"/>
        <v/>
      </c>
      <c r="T219" s="48">
        <f>'Air Travel'!K219</f>
        <v>0</v>
      </c>
      <c r="U219" s="32"/>
    </row>
    <row r="220" spans="2:21" ht="19" customHeight="1" x14ac:dyDescent="0.3">
      <c r="B220" s="44"/>
      <c r="C220" s="44"/>
      <c r="D220" s="39">
        <f>IF('Air Travel'!E220="One-way",1,IF('Air Travel'!E220="Round-trip",2,0))*'Air Travel'!D220</f>
        <v>0</v>
      </c>
      <c r="E220" s="53" t="str">
        <f>IF(ISBLANK('Air Travel'!F220),"",'Air Travel'!F220)</f>
        <v/>
      </c>
      <c r="F220" s="54">
        <f>'Air Travel'!G220</f>
        <v>0</v>
      </c>
      <c r="G220" s="54">
        <f>'Air Travel'!H220</f>
        <v>0</v>
      </c>
      <c r="H220" s="55">
        <f>'Air Travel'!I220</f>
        <v>0</v>
      </c>
      <c r="I220" s="18" t="str">
        <f>IFERROR(INDEX(_airports!J:N,MATCH(_air_calcs!F220,_airports!J:J,0),4),"")</f>
        <v/>
      </c>
      <c r="J220" s="18" t="str">
        <f>IFERROR(INDEX(_airports!J:N,MATCH(_air_calcs!F220,_airports!J:J,0),5),"")</f>
        <v/>
      </c>
      <c r="K220" s="18" t="str">
        <f>IFERROR(INDEX(_airports!J:N,MATCH(_air_calcs!G220,_airports!J:J,0),4),"")</f>
        <v/>
      </c>
      <c r="L220" s="18" t="str">
        <f>IFERROR(INDEX(_airports!J:N,MATCH(_air_calcs!G220,_airports!J:J,0),5),"")</f>
        <v/>
      </c>
      <c r="M220" s="19" t="str">
        <f t="shared" ref="M220:M253" si="17">IFERROR(ACOS((SIN(J220*PI()/180)*SIN(L220*PI()/180)+
COS(J220*PI()/180)*COS(L220*PI()/180)*
COS(K220*PI()/180-I220*PI()/180)))*3958.8,"")</f>
        <v/>
      </c>
      <c r="N220" s="20" t="str">
        <f>IFERROR(VLOOKUP(M220,_lookups!$F$2:$G$4,2,TRUE),"")</f>
        <v/>
      </c>
      <c r="O220" s="20" t="e">
        <f>VLOOKUP(_xlfn.CONCAT(N220,H220),_lookups!$H$9:$I$24,2,0)</f>
        <v>#N/A</v>
      </c>
      <c r="P220" s="17" t="str">
        <f>IFERROR(M220*D220*VLOOKUP(Start!$C$10,_lookups!$U$2:$V$3,2,0),"")</f>
        <v/>
      </c>
      <c r="Q220" s="21" t="str">
        <f t="shared" ref="Q220:Q253" si="18">IF(E220="","",MONTH(E220))</f>
        <v/>
      </c>
      <c r="R220" s="21" t="str">
        <f t="shared" ref="R220:R253" si="19">IF(E220="","",YEAR(E220))</f>
        <v/>
      </c>
      <c r="S220" s="22" t="str">
        <f t="shared" si="16"/>
        <v/>
      </c>
      <c r="T220" s="48">
        <f>'Air Travel'!K220</f>
        <v>0</v>
      </c>
      <c r="U220" s="32"/>
    </row>
    <row r="221" spans="2:21" ht="19" customHeight="1" x14ac:dyDescent="0.3">
      <c r="B221" s="44"/>
      <c r="C221" s="44"/>
      <c r="D221" s="39">
        <f>IF('Air Travel'!E221="One-way",1,IF('Air Travel'!E221="Round-trip",2,0))*'Air Travel'!D221</f>
        <v>0</v>
      </c>
      <c r="E221" s="53" t="str">
        <f>IF(ISBLANK('Air Travel'!F221),"",'Air Travel'!F221)</f>
        <v/>
      </c>
      <c r="F221" s="54">
        <f>'Air Travel'!G221</f>
        <v>0</v>
      </c>
      <c r="G221" s="54">
        <f>'Air Travel'!H221</f>
        <v>0</v>
      </c>
      <c r="H221" s="55">
        <f>'Air Travel'!I221</f>
        <v>0</v>
      </c>
      <c r="I221" s="18" t="str">
        <f>IFERROR(INDEX(_airports!J:N,MATCH(_air_calcs!F221,_airports!J:J,0),4),"")</f>
        <v/>
      </c>
      <c r="J221" s="18" t="str">
        <f>IFERROR(INDEX(_airports!J:N,MATCH(_air_calcs!F221,_airports!J:J,0),5),"")</f>
        <v/>
      </c>
      <c r="K221" s="18" t="str">
        <f>IFERROR(INDEX(_airports!J:N,MATCH(_air_calcs!G221,_airports!J:J,0),4),"")</f>
        <v/>
      </c>
      <c r="L221" s="18" t="str">
        <f>IFERROR(INDEX(_airports!J:N,MATCH(_air_calcs!G221,_airports!J:J,0),5),"")</f>
        <v/>
      </c>
      <c r="M221" s="19" t="str">
        <f t="shared" si="17"/>
        <v/>
      </c>
      <c r="N221" s="20" t="str">
        <f>IFERROR(VLOOKUP(M221,_lookups!$F$2:$G$4,2,TRUE),"")</f>
        <v/>
      </c>
      <c r="O221" s="20" t="e">
        <f>VLOOKUP(_xlfn.CONCAT(N221,H221),_lookups!$H$9:$I$24,2,0)</f>
        <v>#N/A</v>
      </c>
      <c r="P221" s="17" t="str">
        <f>IFERROR(M221*D221*VLOOKUP(Start!$C$10,_lookups!$U$2:$V$3,2,0),"")</f>
        <v/>
      </c>
      <c r="Q221" s="21" t="str">
        <f t="shared" si="18"/>
        <v/>
      </c>
      <c r="R221" s="21" t="str">
        <f t="shared" si="19"/>
        <v/>
      </c>
      <c r="S221" s="22" t="str">
        <f t="shared" si="16"/>
        <v/>
      </c>
      <c r="T221" s="48">
        <f>'Air Travel'!K221</f>
        <v>0</v>
      </c>
      <c r="U221" s="32"/>
    </row>
    <row r="222" spans="2:21" ht="19" customHeight="1" x14ac:dyDescent="0.3">
      <c r="B222" s="44"/>
      <c r="C222" s="44"/>
      <c r="D222" s="39">
        <f>IF('Air Travel'!E222="One-way",1,IF('Air Travel'!E222="Round-trip",2,0))*'Air Travel'!D222</f>
        <v>0</v>
      </c>
      <c r="E222" s="53" t="str">
        <f>IF(ISBLANK('Air Travel'!F222),"",'Air Travel'!F222)</f>
        <v/>
      </c>
      <c r="F222" s="54">
        <f>'Air Travel'!G222</f>
        <v>0</v>
      </c>
      <c r="G222" s="54">
        <f>'Air Travel'!H222</f>
        <v>0</v>
      </c>
      <c r="H222" s="55">
        <f>'Air Travel'!I222</f>
        <v>0</v>
      </c>
      <c r="I222" s="18" t="str">
        <f>IFERROR(INDEX(_airports!J:N,MATCH(_air_calcs!F222,_airports!J:J,0),4),"")</f>
        <v/>
      </c>
      <c r="J222" s="18" t="str">
        <f>IFERROR(INDEX(_airports!J:N,MATCH(_air_calcs!F222,_airports!J:J,0),5),"")</f>
        <v/>
      </c>
      <c r="K222" s="18" t="str">
        <f>IFERROR(INDEX(_airports!J:N,MATCH(_air_calcs!G222,_airports!J:J,0),4),"")</f>
        <v/>
      </c>
      <c r="L222" s="18" t="str">
        <f>IFERROR(INDEX(_airports!J:N,MATCH(_air_calcs!G222,_airports!J:J,0),5),"")</f>
        <v/>
      </c>
      <c r="M222" s="19" t="str">
        <f t="shared" si="17"/>
        <v/>
      </c>
      <c r="N222" s="20" t="str">
        <f>IFERROR(VLOOKUP(M222,_lookups!$F$2:$G$4,2,TRUE),"")</f>
        <v/>
      </c>
      <c r="O222" s="20" t="e">
        <f>VLOOKUP(_xlfn.CONCAT(N222,H222),_lookups!$H$9:$I$24,2,0)</f>
        <v>#N/A</v>
      </c>
      <c r="P222" s="17" t="str">
        <f>IFERROR(M222*D222*VLOOKUP(Start!$C$10,_lookups!$U$2:$V$3,2,0),"")</f>
        <v/>
      </c>
      <c r="Q222" s="21" t="str">
        <f t="shared" si="18"/>
        <v/>
      </c>
      <c r="R222" s="21" t="str">
        <f t="shared" si="19"/>
        <v/>
      </c>
      <c r="S222" s="22" t="str">
        <f t="shared" si="16"/>
        <v/>
      </c>
      <c r="T222" s="48">
        <f>'Air Travel'!K222</f>
        <v>0</v>
      </c>
      <c r="U222" s="32"/>
    </row>
    <row r="223" spans="2:21" ht="19" customHeight="1" x14ac:dyDescent="0.3">
      <c r="B223" s="44"/>
      <c r="C223" s="44"/>
      <c r="D223" s="39">
        <f>IF('Air Travel'!E223="One-way",1,IF('Air Travel'!E223="Round-trip",2,0))*'Air Travel'!D223</f>
        <v>0</v>
      </c>
      <c r="E223" s="53" t="str">
        <f>IF(ISBLANK('Air Travel'!F223),"",'Air Travel'!F223)</f>
        <v/>
      </c>
      <c r="F223" s="54">
        <f>'Air Travel'!G223</f>
        <v>0</v>
      </c>
      <c r="G223" s="54">
        <f>'Air Travel'!H223</f>
        <v>0</v>
      </c>
      <c r="H223" s="55">
        <f>'Air Travel'!I223</f>
        <v>0</v>
      </c>
      <c r="I223" s="18" t="str">
        <f>IFERROR(INDEX(_airports!J:N,MATCH(_air_calcs!F223,_airports!J:J,0),4),"")</f>
        <v/>
      </c>
      <c r="J223" s="18" t="str">
        <f>IFERROR(INDEX(_airports!J:N,MATCH(_air_calcs!F223,_airports!J:J,0),5),"")</f>
        <v/>
      </c>
      <c r="K223" s="18" t="str">
        <f>IFERROR(INDEX(_airports!J:N,MATCH(_air_calcs!G223,_airports!J:J,0),4),"")</f>
        <v/>
      </c>
      <c r="L223" s="18" t="str">
        <f>IFERROR(INDEX(_airports!J:N,MATCH(_air_calcs!G223,_airports!J:J,0),5),"")</f>
        <v/>
      </c>
      <c r="M223" s="19" t="str">
        <f t="shared" si="17"/>
        <v/>
      </c>
      <c r="N223" s="20" t="str">
        <f>IFERROR(VLOOKUP(M223,_lookups!$F$2:$G$4,2,TRUE),"")</f>
        <v/>
      </c>
      <c r="O223" s="20" t="e">
        <f>VLOOKUP(_xlfn.CONCAT(N223,H223),_lookups!$H$9:$I$24,2,0)</f>
        <v>#N/A</v>
      </c>
      <c r="P223" s="17" t="str">
        <f>IFERROR(M223*D223*VLOOKUP(Start!$C$10,_lookups!$U$2:$V$3,2,0),"")</f>
        <v/>
      </c>
      <c r="Q223" s="21" t="str">
        <f t="shared" si="18"/>
        <v/>
      </c>
      <c r="R223" s="21" t="str">
        <f t="shared" si="19"/>
        <v/>
      </c>
      <c r="S223" s="22" t="str">
        <f t="shared" si="16"/>
        <v/>
      </c>
      <c r="T223" s="48">
        <f>'Air Travel'!K223</f>
        <v>0</v>
      </c>
      <c r="U223" s="32"/>
    </row>
    <row r="224" spans="2:21" ht="19" customHeight="1" x14ac:dyDescent="0.3">
      <c r="B224" s="44"/>
      <c r="C224" s="44"/>
      <c r="D224" s="39">
        <f>IF('Air Travel'!E224="One-way",1,IF('Air Travel'!E224="Round-trip",2,0))*'Air Travel'!D224</f>
        <v>0</v>
      </c>
      <c r="E224" s="53" t="str">
        <f>IF(ISBLANK('Air Travel'!F224),"",'Air Travel'!F224)</f>
        <v/>
      </c>
      <c r="F224" s="54">
        <f>'Air Travel'!G224</f>
        <v>0</v>
      </c>
      <c r="G224" s="54">
        <f>'Air Travel'!H224</f>
        <v>0</v>
      </c>
      <c r="H224" s="55">
        <f>'Air Travel'!I224</f>
        <v>0</v>
      </c>
      <c r="I224" s="18" t="str">
        <f>IFERROR(INDEX(_airports!J:N,MATCH(_air_calcs!F224,_airports!J:J,0),4),"")</f>
        <v/>
      </c>
      <c r="J224" s="18" t="str">
        <f>IFERROR(INDEX(_airports!J:N,MATCH(_air_calcs!F224,_airports!J:J,0),5),"")</f>
        <v/>
      </c>
      <c r="K224" s="18" t="str">
        <f>IFERROR(INDEX(_airports!J:N,MATCH(_air_calcs!G224,_airports!J:J,0),4),"")</f>
        <v/>
      </c>
      <c r="L224" s="18" t="str">
        <f>IFERROR(INDEX(_airports!J:N,MATCH(_air_calcs!G224,_airports!J:J,0),5),"")</f>
        <v/>
      </c>
      <c r="M224" s="19" t="str">
        <f t="shared" si="17"/>
        <v/>
      </c>
      <c r="N224" s="20" t="str">
        <f>IFERROR(VLOOKUP(M224,_lookups!$F$2:$G$4,2,TRUE),"")</f>
        <v/>
      </c>
      <c r="O224" s="20" t="e">
        <f>VLOOKUP(_xlfn.CONCAT(N224,H224),_lookups!$H$9:$I$24,2,0)</f>
        <v>#N/A</v>
      </c>
      <c r="P224" s="17" t="str">
        <f>IFERROR(M224*D224*VLOOKUP(Start!$C$10,_lookups!$U$2:$V$3,2,0),"")</f>
        <v/>
      </c>
      <c r="Q224" s="21" t="str">
        <f t="shared" si="18"/>
        <v/>
      </c>
      <c r="R224" s="21" t="str">
        <f t="shared" si="19"/>
        <v/>
      </c>
      <c r="S224" s="22" t="str">
        <f t="shared" si="16"/>
        <v/>
      </c>
      <c r="T224" s="48">
        <f>'Air Travel'!K224</f>
        <v>0</v>
      </c>
      <c r="U224" s="32"/>
    </row>
    <row r="225" spans="2:21" ht="19" customHeight="1" x14ac:dyDescent="0.3">
      <c r="B225" s="44"/>
      <c r="C225" s="44"/>
      <c r="D225" s="39">
        <f>IF('Air Travel'!E225="One-way",1,IF('Air Travel'!E225="Round-trip",2,0))*'Air Travel'!D225</f>
        <v>0</v>
      </c>
      <c r="E225" s="53" t="str">
        <f>IF(ISBLANK('Air Travel'!F225),"",'Air Travel'!F225)</f>
        <v/>
      </c>
      <c r="F225" s="54">
        <f>'Air Travel'!G225</f>
        <v>0</v>
      </c>
      <c r="G225" s="54">
        <f>'Air Travel'!H225</f>
        <v>0</v>
      </c>
      <c r="H225" s="55">
        <f>'Air Travel'!I225</f>
        <v>0</v>
      </c>
      <c r="I225" s="18" t="str">
        <f>IFERROR(INDEX(_airports!J:N,MATCH(_air_calcs!F225,_airports!J:J,0),4),"")</f>
        <v/>
      </c>
      <c r="J225" s="18" t="str">
        <f>IFERROR(INDEX(_airports!J:N,MATCH(_air_calcs!F225,_airports!J:J,0),5),"")</f>
        <v/>
      </c>
      <c r="K225" s="18" t="str">
        <f>IFERROR(INDEX(_airports!J:N,MATCH(_air_calcs!G225,_airports!J:J,0),4),"")</f>
        <v/>
      </c>
      <c r="L225" s="18" t="str">
        <f>IFERROR(INDEX(_airports!J:N,MATCH(_air_calcs!G225,_airports!J:J,0),5),"")</f>
        <v/>
      </c>
      <c r="M225" s="19" t="str">
        <f t="shared" si="17"/>
        <v/>
      </c>
      <c r="N225" s="20" t="str">
        <f>IFERROR(VLOOKUP(M225,_lookups!$F$2:$G$4,2,TRUE),"")</f>
        <v/>
      </c>
      <c r="O225" s="20" t="e">
        <f>VLOOKUP(_xlfn.CONCAT(N225,H225),_lookups!$H$9:$I$24,2,0)</f>
        <v>#N/A</v>
      </c>
      <c r="P225" s="17" t="str">
        <f>IFERROR(M225*D225*VLOOKUP(Start!$C$10,_lookups!$U$2:$V$3,2,0),"")</f>
        <v/>
      </c>
      <c r="Q225" s="21" t="str">
        <f t="shared" si="18"/>
        <v/>
      </c>
      <c r="R225" s="21" t="str">
        <f t="shared" si="19"/>
        <v/>
      </c>
      <c r="S225" s="22" t="str">
        <f t="shared" si="16"/>
        <v/>
      </c>
      <c r="T225" s="48">
        <f>'Air Travel'!K225</f>
        <v>0</v>
      </c>
      <c r="U225" s="32"/>
    </row>
    <row r="226" spans="2:21" ht="19" customHeight="1" x14ac:dyDescent="0.3">
      <c r="B226" s="44"/>
      <c r="C226" s="44"/>
      <c r="D226" s="39">
        <f>IF('Air Travel'!E226="One-way",1,IF('Air Travel'!E226="Round-trip",2,0))*'Air Travel'!D226</f>
        <v>0</v>
      </c>
      <c r="E226" s="53" t="str">
        <f>IF(ISBLANK('Air Travel'!F226),"",'Air Travel'!F226)</f>
        <v/>
      </c>
      <c r="F226" s="54">
        <f>'Air Travel'!G226</f>
        <v>0</v>
      </c>
      <c r="G226" s="54">
        <f>'Air Travel'!H226</f>
        <v>0</v>
      </c>
      <c r="H226" s="55">
        <f>'Air Travel'!I226</f>
        <v>0</v>
      </c>
      <c r="I226" s="18" t="str">
        <f>IFERROR(INDEX(_airports!J:N,MATCH(_air_calcs!F226,_airports!J:J,0),4),"")</f>
        <v/>
      </c>
      <c r="J226" s="18" t="str">
        <f>IFERROR(INDEX(_airports!J:N,MATCH(_air_calcs!F226,_airports!J:J,0),5),"")</f>
        <v/>
      </c>
      <c r="K226" s="18" t="str">
        <f>IFERROR(INDEX(_airports!J:N,MATCH(_air_calcs!G226,_airports!J:J,0),4),"")</f>
        <v/>
      </c>
      <c r="L226" s="18" t="str">
        <f>IFERROR(INDEX(_airports!J:N,MATCH(_air_calcs!G226,_airports!J:J,0),5),"")</f>
        <v/>
      </c>
      <c r="M226" s="19" t="str">
        <f t="shared" si="17"/>
        <v/>
      </c>
      <c r="N226" s="20" t="str">
        <f>IFERROR(VLOOKUP(M226,_lookups!$F$2:$G$4,2,TRUE),"")</f>
        <v/>
      </c>
      <c r="O226" s="20" t="e">
        <f>VLOOKUP(_xlfn.CONCAT(N226,H226),_lookups!$H$9:$I$24,2,0)</f>
        <v>#N/A</v>
      </c>
      <c r="P226" s="17" t="str">
        <f>IFERROR(M226*D226*VLOOKUP(Start!$C$10,_lookups!$U$2:$V$3,2,0),"")</f>
        <v/>
      </c>
      <c r="Q226" s="21" t="str">
        <f t="shared" si="18"/>
        <v/>
      </c>
      <c r="R226" s="21" t="str">
        <f t="shared" si="19"/>
        <v/>
      </c>
      <c r="S226" s="22" t="str">
        <f t="shared" si="16"/>
        <v/>
      </c>
      <c r="T226" s="48">
        <f>'Air Travel'!K226</f>
        <v>0</v>
      </c>
      <c r="U226" s="32"/>
    </row>
    <row r="227" spans="2:21" ht="19" customHeight="1" x14ac:dyDescent="0.3">
      <c r="B227" s="44"/>
      <c r="C227" s="44"/>
      <c r="D227" s="39">
        <f>IF('Air Travel'!E227="One-way",1,IF('Air Travel'!E227="Round-trip",2,0))*'Air Travel'!D227</f>
        <v>0</v>
      </c>
      <c r="E227" s="53" t="str">
        <f>IF(ISBLANK('Air Travel'!F227),"",'Air Travel'!F227)</f>
        <v/>
      </c>
      <c r="F227" s="54">
        <f>'Air Travel'!G227</f>
        <v>0</v>
      </c>
      <c r="G227" s="54">
        <f>'Air Travel'!H227</f>
        <v>0</v>
      </c>
      <c r="H227" s="55">
        <f>'Air Travel'!I227</f>
        <v>0</v>
      </c>
      <c r="I227" s="18" t="str">
        <f>IFERROR(INDEX(_airports!J:N,MATCH(_air_calcs!F227,_airports!J:J,0),4),"")</f>
        <v/>
      </c>
      <c r="J227" s="18" t="str">
        <f>IFERROR(INDEX(_airports!J:N,MATCH(_air_calcs!F227,_airports!J:J,0),5),"")</f>
        <v/>
      </c>
      <c r="K227" s="18" t="str">
        <f>IFERROR(INDEX(_airports!J:N,MATCH(_air_calcs!G227,_airports!J:J,0),4),"")</f>
        <v/>
      </c>
      <c r="L227" s="18" t="str">
        <f>IFERROR(INDEX(_airports!J:N,MATCH(_air_calcs!G227,_airports!J:J,0),5),"")</f>
        <v/>
      </c>
      <c r="M227" s="19" t="str">
        <f t="shared" si="17"/>
        <v/>
      </c>
      <c r="N227" s="20" t="str">
        <f>IFERROR(VLOOKUP(M227,_lookups!$F$2:$G$4,2,TRUE),"")</f>
        <v/>
      </c>
      <c r="O227" s="20" t="e">
        <f>VLOOKUP(_xlfn.CONCAT(N227,H227),_lookups!$H$9:$I$24,2,0)</f>
        <v>#N/A</v>
      </c>
      <c r="P227" s="17" t="str">
        <f>IFERROR(M227*D227*VLOOKUP(Start!$C$10,_lookups!$U$2:$V$3,2,0),"")</f>
        <v/>
      </c>
      <c r="Q227" s="21" t="str">
        <f t="shared" si="18"/>
        <v/>
      </c>
      <c r="R227" s="21" t="str">
        <f t="shared" si="19"/>
        <v/>
      </c>
      <c r="S227" s="22" t="str">
        <f t="shared" si="16"/>
        <v/>
      </c>
      <c r="T227" s="48">
        <f>'Air Travel'!K227</f>
        <v>0</v>
      </c>
      <c r="U227" s="32"/>
    </row>
    <row r="228" spans="2:21" ht="19" customHeight="1" x14ac:dyDescent="0.3">
      <c r="B228" s="44"/>
      <c r="C228" s="44"/>
      <c r="D228" s="39">
        <f>IF('Air Travel'!E228="One-way",1,IF('Air Travel'!E228="Round-trip",2,0))*'Air Travel'!D228</f>
        <v>0</v>
      </c>
      <c r="E228" s="53" t="str">
        <f>IF(ISBLANK('Air Travel'!F228),"",'Air Travel'!F228)</f>
        <v/>
      </c>
      <c r="F228" s="54">
        <f>'Air Travel'!G228</f>
        <v>0</v>
      </c>
      <c r="G228" s="54">
        <f>'Air Travel'!H228</f>
        <v>0</v>
      </c>
      <c r="H228" s="55">
        <f>'Air Travel'!I228</f>
        <v>0</v>
      </c>
      <c r="I228" s="18" t="str">
        <f>IFERROR(INDEX(_airports!J:N,MATCH(_air_calcs!F228,_airports!J:J,0),4),"")</f>
        <v/>
      </c>
      <c r="J228" s="18" t="str">
        <f>IFERROR(INDEX(_airports!J:N,MATCH(_air_calcs!F228,_airports!J:J,0),5),"")</f>
        <v/>
      </c>
      <c r="K228" s="18" t="str">
        <f>IFERROR(INDEX(_airports!J:N,MATCH(_air_calcs!G228,_airports!J:J,0),4),"")</f>
        <v/>
      </c>
      <c r="L228" s="18" t="str">
        <f>IFERROR(INDEX(_airports!J:N,MATCH(_air_calcs!G228,_airports!J:J,0),5),"")</f>
        <v/>
      </c>
      <c r="M228" s="19" t="str">
        <f t="shared" si="17"/>
        <v/>
      </c>
      <c r="N228" s="20" t="str">
        <f>IFERROR(VLOOKUP(M228,_lookups!$F$2:$G$4,2,TRUE),"")</f>
        <v/>
      </c>
      <c r="O228" s="20" t="e">
        <f>VLOOKUP(_xlfn.CONCAT(N228,H228),_lookups!$H$9:$I$24,2,0)</f>
        <v>#N/A</v>
      </c>
      <c r="P228" s="17" t="str">
        <f>IFERROR(M228*D228*VLOOKUP(Start!$C$10,_lookups!$U$2:$V$3,2,0),"")</f>
        <v/>
      </c>
      <c r="Q228" s="21" t="str">
        <f t="shared" si="18"/>
        <v/>
      </c>
      <c r="R228" s="21" t="str">
        <f t="shared" si="19"/>
        <v/>
      </c>
      <c r="S228" s="22" t="str">
        <f t="shared" si="16"/>
        <v/>
      </c>
      <c r="T228" s="48">
        <f>'Air Travel'!K228</f>
        <v>0</v>
      </c>
      <c r="U228" s="32"/>
    </row>
    <row r="229" spans="2:21" ht="19" customHeight="1" x14ac:dyDescent="0.3">
      <c r="B229" s="44"/>
      <c r="C229" s="44"/>
      <c r="D229" s="39">
        <f>IF('Air Travel'!E229="One-way",1,IF('Air Travel'!E229="Round-trip",2,0))*'Air Travel'!D229</f>
        <v>0</v>
      </c>
      <c r="E229" s="53" t="str">
        <f>IF(ISBLANK('Air Travel'!F229),"",'Air Travel'!F229)</f>
        <v/>
      </c>
      <c r="F229" s="54">
        <f>'Air Travel'!G229</f>
        <v>0</v>
      </c>
      <c r="G229" s="54">
        <f>'Air Travel'!H229</f>
        <v>0</v>
      </c>
      <c r="H229" s="55">
        <f>'Air Travel'!I229</f>
        <v>0</v>
      </c>
      <c r="I229" s="18" t="str">
        <f>IFERROR(INDEX(_airports!J:N,MATCH(_air_calcs!F229,_airports!J:J,0),4),"")</f>
        <v/>
      </c>
      <c r="J229" s="18" t="str">
        <f>IFERROR(INDEX(_airports!J:N,MATCH(_air_calcs!F229,_airports!J:J,0),5),"")</f>
        <v/>
      </c>
      <c r="K229" s="18" t="str">
        <f>IFERROR(INDEX(_airports!J:N,MATCH(_air_calcs!G229,_airports!J:J,0),4),"")</f>
        <v/>
      </c>
      <c r="L229" s="18" t="str">
        <f>IFERROR(INDEX(_airports!J:N,MATCH(_air_calcs!G229,_airports!J:J,0),5),"")</f>
        <v/>
      </c>
      <c r="M229" s="19" t="str">
        <f t="shared" si="17"/>
        <v/>
      </c>
      <c r="N229" s="20" t="str">
        <f>IFERROR(VLOOKUP(M229,_lookups!$F$2:$G$4,2,TRUE),"")</f>
        <v/>
      </c>
      <c r="O229" s="20" t="e">
        <f>VLOOKUP(_xlfn.CONCAT(N229,H229),_lookups!$H$9:$I$24,2,0)</f>
        <v>#N/A</v>
      </c>
      <c r="P229" s="17" t="str">
        <f>IFERROR(M229*D229*VLOOKUP(Start!$C$10,_lookups!$U$2:$V$3,2,0),"")</f>
        <v/>
      </c>
      <c r="Q229" s="21" t="str">
        <f t="shared" si="18"/>
        <v/>
      </c>
      <c r="R229" s="21" t="str">
        <f t="shared" si="19"/>
        <v/>
      </c>
      <c r="S229" s="22" t="str">
        <f t="shared" si="16"/>
        <v/>
      </c>
      <c r="T229" s="48">
        <f>'Air Travel'!K229</f>
        <v>0</v>
      </c>
      <c r="U229" s="32"/>
    </row>
    <row r="230" spans="2:21" ht="19" customHeight="1" x14ac:dyDescent="0.3">
      <c r="B230" s="44"/>
      <c r="C230" s="44"/>
      <c r="D230" s="39">
        <f>IF('Air Travel'!E230="One-way",1,IF('Air Travel'!E230="Round-trip",2,0))*'Air Travel'!D230</f>
        <v>0</v>
      </c>
      <c r="E230" s="53" t="str">
        <f>IF(ISBLANK('Air Travel'!F230),"",'Air Travel'!F230)</f>
        <v/>
      </c>
      <c r="F230" s="54">
        <f>'Air Travel'!G230</f>
        <v>0</v>
      </c>
      <c r="G230" s="54">
        <f>'Air Travel'!H230</f>
        <v>0</v>
      </c>
      <c r="H230" s="55">
        <f>'Air Travel'!I230</f>
        <v>0</v>
      </c>
      <c r="I230" s="18" t="str">
        <f>IFERROR(INDEX(_airports!J:N,MATCH(_air_calcs!F230,_airports!J:J,0),4),"")</f>
        <v/>
      </c>
      <c r="J230" s="18" t="str">
        <f>IFERROR(INDEX(_airports!J:N,MATCH(_air_calcs!F230,_airports!J:J,0),5),"")</f>
        <v/>
      </c>
      <c r="K230" s="18" t="str">
        <f>IFERROR(INDEX(_airports!J:N,MATCH(_air_calcs!G230,_airports!J:J,0),4),"")</f>
        <v/>
      </c>
      <c r="L230" s="18" t="str">
        <f>IFERROR(INDEX(_airports!J:N,MATCH(_air_calcs!G230,_airports!J:J,0),5),"")</f>
        <v/>
      </c>
      <c r="M230" s="19" t="str">
        <f t="shared" si="17"/>
        <v/>
      </c>
      <c r="N230" s="20" t="str">
        <f>IFERROR(VLOOKUP(M230,_lookups!$F$2:$G$4,2,TRUE),"")</f>
        <v/>
      </c>
      <c r="O230" s="20" t="e">
        <f>VLOOKUP(_xlfn.CONCAT(N230,H230),_lookups!$H$9:$I$24,2,0)</f>
        <v>#N/A</v>
      </c>
      <c r="P230" s="17" t="str">
        <f>IFERROR(M230*D230*VLOOKUP(Start!$C$10,_lookups!$U$2:$V$3,2,0),"")</f>
        <v/>
      </c>
      <c r="Q230" s="21" t="str">
        <f t="shared" si="18"/>
        <v/>
      </c>
      <c r="R230" s="21" t="str">
        <f t="shared" si="19"/>
        <v/>
      </c>
      <c r="S230" s="22" t="str">
        <f t="shared" si="16"/>
        <v/>
      </c>
      <c r="T230" s="48">
        <f>'Air Travel'!K230</f>
        <v>0</v>
      </c>
      <c r="U230" s="32"/>
    </row>
    <row r="231" spans="2:21" ht="19" customHeight="1" x14ac:dyDescent="0.3">
      <c r="B231" s="44"/>
      <c r="C231" s="44"/>
      <c r="D231" s="39">
        <f>IF('Air Travel'!E231="One-way",1,IF('Air Travel'!E231="Round-trip",2,0))*'Air Travel'!D231</f>
        <v>0</v>
      </c>
      <c r="E231" s="53" t="str">
        <f>IF(ISBLANK('Air Travel'!F231),"",'Air Travel'!F231)</f>
        <v/>
      </c>
      <c r="F231" s="54">
        <f>'Air Travel'!G231</f>
        <v>0</v>
      </c>
      <c r="G231" s="54">
        <f>'Air Travel'!H231</f>
        <v>0</v>
      </c>
      <c r="H231" s="55">
        <f>'Air Travel'!I231</f>
        <v>0</v>
      </c>
      <c r="I231" s="18" t="str">
        <f>IFERROR(INDEX(_airports!J:N,MATCH(_air_calcs!F231,_airports!J:J,0),4),"")</f>
        <v/>
      </c>
      <c r="J231" s="18" t="str">
        <f>IFERROR(INDEX(_airports!J:N,MATCH(_air_calcs!F231,_airports!J:J,0),5),"")</f>
        <v/>
      </c>
      <c r="K231" s="18" t="str">
        <f>IFERROR(INDEX(_airports!J:N,MATCH(_air_calcs!G231,_airports!J:J,0),4),"")</f>
        <v/>
      </c>
      <c r="L231" s="18" t="str">
        <f>IFERROR(INDEX(_airports!J:N,MATCH(_air_calcs!G231,_airports!J:J,0),5),"")</f>
        <v/>
      </c>
      <c r="M231" s="19" t="str">
        <f t="shared" si="17"/>
        <v/>
      </c>
      <c r="N231" s="20" t="str">
        <f>IFERROR(VLOOKUP(M231,_lookups!$F$2:$G$4,2,TRUE),"")</f>
        <v/>
      </c>
      <c r="O231" s="20" t="e">
        <f>VLOOKUP(_xlfn.CONCAT(N231,H231),_lookups!$H$9:$I$24,2,0)</f>
        <v>#N/A</v>
      </c>
      <c r="P231" s="17" t="str">
        <f>IFERROR(M231*D231*VLOOKUP(Start!$C$10,_lookups!$U$2:$V$3,2,0),"")</f>
        <v/>
      </c>
      <c r="Q231" s="21" t="str">
        <f t="shared" si="18"/>
        <v/>
      </c>
      <c r="R231" s="21" t="str">
        <f t="shared" si="19"/>
        <v/>
      </c>
      <c r="S231" s="22" t="str">
        <f t="shared" si="16"/>
        <v/>
      </c>
      <c r="T231" s="48">
        <f>'Air Travel'!K231</f>
        <v>0</v>
      </c>
      <c r="U231" s="32"/>
    </row>
    <row r="232" spans="2:21" ht="19" customHeight="1" x14ac:dyDescent="0.3">
      <c r="B232" s="44"/>
      <c r="C232" s="44"/>
      <c r="D232" s="39">
        <f>IF('Air Travel'!E232="One-way",1,IF('Air Travel'!E232="Round-trip",2,0))*'Air Travel'!D232</f>
        <v>0</v>
      </c>
      <c r="E232" s="53" t="str">
        <f>IF(ISBLANK('Air Travel'!F232),"",'Air Travel'!F232)</f>
        <v/>
      </c>
      <c r="F232" s="54">
        <f>'Air Travel'!G232</f>
        <v>0</v>
      </c>
      <c r="G232" s="54">
        <f>'Air Travel'!H232</f>
        <v>0</v>
      </c>
      <c r="H232" s="55">
        <f>'Air Travel'!I232</f>
        <v>0</v>
      </c>
      <c r="I232" s="18" t="str">
        <f>IFERROR(INDEX(_airports!J:N,MATCH(_air_calcs!F232,_airports!J:J,0),4),"")</f>
        <v/>
      </c>
      <c r="J232" s="18" t="str">
        <f>IFERROR(INDEX(_airports!J:N,MATCH(_air_calcs!F232,_airports!J:J,0),5),"")</f>
        <v/>
      </c>
      <c r="K232" s="18" t="str">
        <f>IFERROR(INDEX(_airports!J:N,MATCH(_air_calcs!G232,_airports!J:J,0),4),"")</f>
        <v/>
      </c>
      <c r="L232" s="18" t="str">
        <f>IFERROR(INDEX(_airports!J:N,MATCH(_air_calcs!G232,_airports!J:J,0),5),"")</f>
        <v/>
      </c>
      <c r="M232" s="19" t="str">
        <f t="shared" si="17"/>
        <v/>
      </c>
      <c r="N232" s="20" t="str">
        <f>IFERROR(VLOOKUP(M232,_lookups!$F$2:$G$4,2,TRUE),"")</f>
        <v/>
      </c>
      <c r="O232" s="20" t="e">
        <f>VLOOKUP(_xlfn.CONCAT(N232,H232),_lookups!$H$9:$I$24,2,0)</f>
        <v>#N/A</v>
      </c>
      <c r="P232" s="17" t="str">
        <f>IFERROR(M232*D232*VLOOKUP(Start!$C$10,_lookups!$U$2:$V$3,2,0),"")</f>
        <v/>
      </c>
      <c r="Q232" s="21" t="str">
        <f t="shared" si="18"/>
        <v/>
      </c>
      <c r="R232" s="21" t="str">
        <f t="shared" si="19"/>
        <v/>
      </c>
      <c r="S232" s="22" t="str">
        <f t="shared" si="16"/>
        <v/>
      </c>
      <c r="T232" s="48">
        <f>'Air Travel'!K232</f>
        <v>0</v>
      </c>
      <c r="U232" s="32"/>
    </row>
    <row r="233" spans="2:21" ht="19" customHeight="1" x14ac:dyDescent="0.3">
      <c r="B233" s="44"/>
      <c r="C233" s="44"/>
      <c r="D233" s="39">
        <f>IF('Air Travel'!E233="One-way",1,IF('Air Travel'!E233="Round-trip",2,0))*'Air Travel'!D233</f>
        <v>0</v>
      </c>
      <c r="E233" s="53" t="str">
        <f>IF(ISBLANK('Air Travel'!F233),"",'Air Travel'!F233)</f>
        <v/>
      </c>
      <c r="F233" s="54">
        <f>'Air Travel'!G233</f>
        <v>0</v>
      </c>
      <c r="G233" s="54">
        <f>'Air Travel'!H233</f>
        <v>0</v>
      </c>
      <c r="H233" s="55">
        <f>'Air Travel'!I233</f>
        <v>0</v>
      </c>
      <c r="I233" s="18" t="str">
        <f>IFERROR(INDEX(_airports!J:N,MATCH(_air_calcs!F233,_airports!J:J,0),4),"")</f>
        <v/>
      </c>
      <c r="J233" s="18" t="str">
        <f>IFERROR(INDEX(_airports!J:N,MATCH(_air_calcs!F233,_airports!J:J,0),5),"")</f>
        <v/>
      </c>
      <c r="K233" s="18" t="str">
        <f>IFERROR(INDEX(_airports!J:N,MATCH(_air_calcs!G233,_airports!J:J,0),4),"")</f>
        <v/>
      </c>
      <c r="L233" s="18" t="str">
        <f>IFERROR(INDEX(_airports!J:N,MATCH(_air_calcs!G233,_airports!J:J,0),5),"")</f>
        <v/>
      </c>
      <c r="M233" s="19" t="str">
        <f t="shared" si="17"/>
        <v/>
      </c>
      <c r="N233" s="20" t="str">
        <f>IFERROR(VLOOKUP(M233,_lookups!$F$2:$G$4,2,TRUE),"")</f>
        <v/>
      </c>
      <c r="O233" s="20" t="e">
        <f>VLOOKUP(_xlfn.CONCAT(N233,H233),_lookups!$H$9:$I$24,2,0)</f>
        <v>#N/A</v>
      </c>
      <c r="P233" s="17" t="str">
        <f>IFERROR(M233*D233*VLOOKUP(Start!$C$10,_lookups!$U$2:$V$3,2,0),"")</f>
        <v/>
      </c>
      <c r="Q233" s="21" t="str">
        <f t="shared" si="18"/>
        <v/>
      </c>
      <c r="R233" s="21" t="str">
        <f t="shared" si="19"/>
        <v/>
      </c>
      <c r="S233" s="22" t="str">
        <f t="shared" si="16"/>
        <v/>
      </c>
      <c r="T233" s="48">
        <f>'Air Travel'!K233</f>
        <v>0</v>
      </c>
      <c r="U233" s="32"/>
    </row>
    <row r="234" spans="2:21" ht="19" customHeight="1" x14ac:dyDescent="0.3">
      <c r="B234" s="44"/>
      <c r="C234" s="44"/>
      <c r="D234" s="39">
        <f>IF('Air Travel'!E234="One-way",1,IF('Air Travel'!E234="Round-trip",2,0))*'Air Travel'!D234</f>
        <v>0</v>
      </c>
      <c r="E234" s="53" t="str">
        <f>IF(ISBLANK('Air Travel'!F234),"",'Air Travel'!F234)</f>
        <v/>
      </c>
      <c r="F234" s="54">
        <f>'Air Travel'!G234</f>
        <v>0</v>
      </c>
      <c r="G234" s="54">
        <f>'Air Travel'!H234</f>
        <v>0</v>
      </c>
      <c r="H234" s="55">
        <f>'Air Travel'!I234</f>
        <v>0</v>
      </c>
      <c r="I234" s="18" t="str">
        <f>IFERROR(INDEX(_airports!J:N,MATCH(_air_calcs!F234,_airports!J:J,0),4),"")</f>
        <v/>
      </c>
      <c r="J234" s="18" t="str">
        <f>IFERROR(INDEX(_airports!J:N,MATCH(_air_calcs!F234,_airports!J:J,0),5),"")</f>
        <v/>
      </c>
      <c r="K234" s="18" t="str">
        <f>IFERROR(INDEX(_airports!J:N,MATCH(_air_calcs!G234,_airports!J:J,0),4),"")</f>
        <v/>
      </c>
      <c r="L234" s="18" t="str">
        <f>IFERROR(INDEX(_airports!J:N,MATCH(_air_calcs!G234,_airports!J:J,0),5),"")</f>
        <v/>
      </c>
      <c r="M234" s="19" t="str">
        <f t="shared" si="17"/>
        <v/>
      </c>
      <c r="N234" s="20" t="str">
        <f>IFERROR(VLOOKUP(M234,_lookups!$F$2:$G$4,2,TRUE),"")</f>
        <v/>
      </c>
      <c r="O234" s="20" t="e">
        <f>VLOOKUP(_xlfn.CONCAT(N234,H234),_lookups!$H$9:$I$24,2,0)</f>
        <v>#N/A</v>
      </c>
      <c r="P234" s="17" t="str">
        <f>IFERROR(M234*D234*VLOOKUP(Start!$C$10,_lookups!$U$2:$V$3,2,0),"")</f>
        <v/>
      </c>
      <c r="Q234" s="21" t="str">
        <f t="shared" si="18"/>
        <v/>
      </c>
      <c r="R234" s="21" t="str">
        <f t="shared" si="19"/>
        <v/>
      </c>
      <c r="S234" s="22" t="str">
        <f t="shared" si="16"/>
        <v/>
      </c>
      <c r="T234" s="48">
        <f>'Air Travel'!K234</f>
        <v>0</v>
      </c>
      <c r="U234" s="32"/>
    </row>
    <row r="235" spans="2:21" ht="19" customHeight="1" x14ac:dyDescent="0.3">
      <c r="B235" s="44"/>
      <c r="C235" s="44"/>
      <c r="D235" s="39">
        <f>IF('Air Travel'!E235="One-way",1,IF('Air Travel'!E235="Round-trip",2,0))*'Air Travel'!D235</f>
        <v>0</v>
      </c>
      <c r="E235" s="53" t="str">
        <f>IF(ISBLANK('Air Travel'!F235),"",'Air Travel'!F235)</f>
        <v/>
      </c>
      <c r="F235" s="54">
        <f>'Air Travel'!G235</f>
        <v>0</v>
      </c>
      <c r="G235" s="54">
        <f>'Air Travel'!H235</f>
        <v>0</v>
      </c>
      <c r="H235" s="55">
        <f>'Air Travel'!I235</f>
        <v>0</v>
      </c>
      <c r="I235" s="18" t="str">
        <f>IFERROR(INDEX(_airports!J:N,MATCH(_air_calcs!F235,_airports!J:J,0),4),"")</f>
        <v/>
      </c>
      <c r="J235" s="18" t="str">
        <f>IFERROR(INDEX(_airports!J:N,MATCH(_air_calcs!F235,_airports!J:J,0),5),"")</f>
        <v/>
      </c>
      <c r="K235" s="18" t="str">
        <f>IFERROR(INDEX(_airports!J:N,MATCH(_air_calcs!G235,_airports!J:J,0),4),"")</f>
        <v/>
      </c>
      <c r="L235" s="18" t="str">
        <f>IFERROR(INDEX(_airports!J:N,MATCH(_air_calcs!G235,_airports!J:J,0),5),"")</f>
        <v/>
      </c>
      <c r="M235" s="19" t="str">
        <f t="shared" si="17"/>
        <v/>
      </c>
      <c r="N235" s="20" t="str">
        <f>IFERROR(VLOOKUP(M235,_lookups!$F$2:$G$4,2,TRUE),"")</f>
        <v/>
      </c>
      <c r="O235" s="20" t="e">
        <f>VLOOKUP(_xlfn.CONCAT(N235,H235),_lookups!$H$9:$I$24,2,0)</f>
        <v>#N/A</v>
      </c>
      <c r="P235" s="17" t="str">
        <f>IFERROR(M235*D235*VLOOKUP(Start!$C$10,_lookups!$U$2:$V$3,2,0),"")</f>
        <v/>
      </c>
      <c r="Q235" s="21" t="str">
        <f t="shared" si="18"/>
        <v/>
      </c>
      <c r="R235" s="21" t="str">
        <f t="shared" si="19"/>
        <v/>
      </c>
      <c r="S235" s="22" t="str">
        <f t="shared" si="16"/>
        <v/>
      </c>
      <c r="T235" s="48">
        <f>'Air Travel'!K235</f>
        <v>0</v>
      </c>
      <c r="U235" s="32"/>
    </row>
    <row r="236" spans="2:21" ht="19" customHeight="1" x14ac:dyDescent="0.3">
      <c r="B236" s="44"/>
      <c r="C236" s="44"/>
      <c r="D236" s="39">
        <f>IF('Air Travel'!E236="One-way",1,IF('Air Travel'!E236="Round-trip",2,0))*'Air Travel'!D236</f>
        <v>0</v>
      </c>
      <c r="E236" s="53" t="str">
        <f>IF(ISBLANK('Air Travel'!F236),"",'Air Travel'!F236)</f>
        <v/>
      </c>
      <c r="F236" s="54">
        <f>'Air Travel'!G236</f>
        <v>0</v>
      </c>
      <c r="G236" s="54">
        <f>'Air Travel'!H236</f>
        <v>0</v>
      </c>
      <c r="H236" s="55">
        <f>'Air Travel'!I236</f>
        <v>0</v>
      </c>
      <c r="I236" s="18" t="str">
        <f>IFERROR(INDEX(_airports!J:N,MATCH(_air_calcs!F236,_airports!J:J,0),4),"")</f>
        <v/>
      </c>
      <c r="J236" s="18" t="str">
        <f>IFERROR(INDEX(_airports!J:N,MATCH(_air_calcs!F236,_airports!J:J,0),5),"")</f>
        <v/>
      </c>
      <c r="K236" s="18" t="str">
        <f>IFERROR(INDEX(_airports!J:N,MATCH(_air_calcs!G236,_airports!J:J,0),4),"")</f>
        <v/>
      </c>
      <c r="L236" s="18" t="str">
        <f>IFERROR(INDEX(_airports!J:N,MATCH(_air_calcs!G236,_airports!J:J,0),5),"")</f>
        <v/>
      </c>
      <c r="M236" s="19" t="str">
        <f t="shared" si="17"/>
        <v/>
      </c>
      <c r="N236" s="20" t="str">
        <f>IFERROR(VLOOKUP(M236,_lookups!$F$2:$G$4,2,TRUE),"")</f>
        <v/>
      </c>
      <c r="O236" s="20" t="e">
        <f>VLOOKUP(_xlfn.CONCAT(N236,H236),_lookups!$H$9:$I$24,2,0)</f>
        <v>#N/A</v>
      </c>
      <c r="P236" s="17" t="str">
        <f>IFERROR(M236*D236*VLOOKUP(Start!$C$10,_lookups!$U$2:$V$3,2,0),"")</f>
        <v/>
      </c>
      <c r="Q236" s="21" t="str">
        <f t="shared" si="18"/>
        <v/>
      </c>
      <c r="R236" s="21" t="str">
        <f t="shared" si="19"/>
        <v/>
      </c>
      <c r="S236" s="22" t="str">
        <f t="shared" si="16"/>
        <v/>
      </c>
      <c r="T236" s="48">
        <f>'Air Travel'!K236</f>
        <v>0</v>
      </c>
      <c r="U236" s="32"/>
    </row>
    <row r="237" spans="2:21" ht="19" customHeight="1" x14ac:dyDescent="0.3">
      <c r="B237" s="44"/>
      <c r="C237" s="44"/>
      <c r="D237" s="39">
        <f>IF('Air Travel'!E237="One-way",1,IF('Air Travel'!E237="Round-trip",2,0))*'Air Travel'!D237</f>
        <v>0</v>
      </c>
      <c r="E237" s="53" t="str">
        <f>IF(ISBLANK('Air Travel'!F237),"",'Air Travel'!F237)</f>
        <v/>
      </c>
      <c r="F237" s="54">
        <f>'Air Travel'!G237</f>
        <v>0</v>
      </c>
      <c r="G237" s="54">
        <f>'Air Travel'!H237</f>
        <v>0</v>
      </c>
      <c r="H237" s="55">
        <f>'Air Travel'!I237</f>
        <v>0</v>
      </c>
      <c r="I237" s="18" t="str">
        <f>IFERROR(INDEX(_airports!J:N,MATCH(_air_calcs!F237,_airports!J:J,0),4),"")</f>
        <v/>
      </c>
      <c r="J237" s="18" t="str">
        <f>IFERROR(INDEX(_airports!J:N,MATCH(_air_calcs!F237,_airports!J:J,0),5),"")</f>
        <v/>
      </c>
      <c r="K237" s="18" t="str">
        <f>IFERROR(INDEX(_airports!J:N,MATCH(_air_calcs!G237,_airports!J:J,0),4),"")</f>
        <v/>
      </c>
      <c r="L237" s="18" t="str">
        <f>IFERROR(INDEX(_airports!J:N,MATCH(_air_calcs!G237,_airports!J:J,0),5),"")</f>
        <v/>
      </c>
      <c r="M237" s="19" t="str">
        <f t="shared" si="17"/>
        <v/>
      </c>
      <c r="N237" s="20" t="str">
        <f>IFERROR(VLOOKUP(M237,_lookups!$F$2:$G$4,2,TRUE),"")</f>
        <v/>
      </c>
      <c r="O237" s="20" t="e">
        <f>VLOOKUP(_xlfn.CONCAT(N237,H237),_lookups!$H$9:$I$24,2,0)</f>
        <v>#N/A</v>
      </c>
      <c r="P237" s="17" t="str">
        <f>IFERROR(M237*D237*VLOOKUP(Start!$C$10,_lookups!$U$2:$V$3,2,0),"")</f>
        <v/>
      </c>
      <c r="Q237" s="21" t="str">
        <f t="shared" si="18"/>
        <v/>
      </c>
      <c r="R237" s="21" t="str">
        <f t="shared" si="19"/>
        <v/>
      </c>
      <c r="S237" s="22" t="str">
        <f t="shared" si="16"/>
        <v/>
      </c>
      <c r="T237" s="48">
        <f>'Air Travel'!K237</f>
        <v>0</v>
      </c>
      <c r="U237" s="32"/>
    </row>
    <row r="238" spans="2:21" ht="19" customHeight="1" x14ac:dyDescent="0.3">
      <c r="B238" s="44"/>
      <c r="C238" s="44"/>
      <c r="D238" s="39">
        <f>IF('Air Travel'!E238="One-way",1,IF('Air Travel'!E238="Round-trip",2,0))*'Air Travel'!D238</f>
        <v>0</v>
      </c>
      <c r="E238" s="53" t="str">
        <f>IF(ISBLANK('Air Travel'!F238),"",'Air Travel'!F238)</f>
        <v/>
      </c>
      <c r="F238" s="54">
        <f>'Air Travel'!G238</f>
        <v>0</v>
      </c>
      <c r="G238" s="54">
        <f>'Air Travel'!H238</f>
        <v>0</v>
      </c>
      <c r="H238" s="55">
        <f>'Air Travel'!I238</f>
        <v>0</v>
      </c>
      <c r="I238" s="18" t="str">
        <f>IFERROR(INDEX(_airports!J:N,MATCH(_air_calcs!F238,_airports!J:J,0),4),"")</f>
        <v/>
      </c>
      <c r="J238" s="18" t="str">
        <f>IFERROR(INDEX(_airports!J:N,MATCH(_air_calcs!F238,_airports!J:J,0),5),"")</f>
        <v/>
      </c>
      <c r="K238" s="18" t="str">
        <f>IFERROR(INDEX(_airports!J:N,MATCH(_air_calcs!G238,_airports!J:J,0),4),"")</f>
        <v/>
      </c>
      <c r="L238" s="18" t="str">
        <f>IFERROR(INDEX(_airports!J:N,MATCH(_air_calcs!G238,_airports!J:J,0),5),"")</f>
        <v/>
      </c>
      <c r="M238" s="19" t="str">
        <f t="shared" si="17"/>
        <v/>
      </c>
      <c r="N238" s="20" t="str">
        <f>IFERROR(VLOOKUP(M238,_lookups!$F$2:$G$4,2,TRUE),"")</f>
        <v/>
      </c>
      <c r="O238" s="20" t="e">
        <f>VLOOKUP(_xlfn.CONCAT(N238,H238),_lookups!$H$9:$I$24,2,0)</f>
        <v>#N/A</v>
      </c>
      <c r="P238" s="17" t="str">
        <f>IFERROR(M238*D238*VLOOKUP(Start!$C$10,_lookups!$U$2:$V$3,2,0),"")</f>
        <v/>
      </c>
      <c r="Q238" s="21" t="str">
        <f t="shared" si="18"/>
        <v/>
      </c>
      <c r="R238" s="21" t="str">
        <f t="shared" si="19"/>
        <v/>
      </c>
      <c r="S238" s="22" t="str">
        <f t="shared" si="16"/>
        <v/>
      </c>
      <c r="T238" s="48">
        <f>'Air Travel'!K238</f>
        <v>0</v>
      </c>
      <c r="U238" s="32"/>
    </row>
    <row r="239" spans="2:21" ht="19" customHeight="1" x14ac:dyDescent="0.3">
      <c r="B239" s="44"/>
      <c r="C239" s="44"/>
      <c r="D239" s="39">
        <f>IF('Air Travel'!E239="One-way",1,IF('Air Travel'!E239="Round-trip",2,0))*'Air Travel'!D239</f>
        <v>0</v>
      </c>
      <c r="E239" s="53" t="str">
        <f>IF(ISBLANK('Air Travel'!F239),"",'Air Travel'!F239)</f>
        <v/>
      </c>
      <c r="F239" s="54">
        <f>'Air Travel'!G239</f>
        <v>0</v>
      </c>
      <c r="G239" s="54">
        <f>'Air Travel'!H239</f>
        <v>0</v>
      </c>
      <c r="H239" s="55">
        <f>'Air Travel'!I239</f>
        <v>0</v>
      </c>
      <c r="I239" s="18" t="str">
        <f>IFERROR(INDEX(_airports!J:N,MATCH(_air_calcs!F239,_airports!J:J,0),4),"")</f>
        <v/>
      </c>
      <c r="J239" s="18" t="str">
        <f>IFERROR(INDEX(_airports!J:N,MATCH(_air_calcs!F239,_airports!J:J,0),5),"")</f>
        <v/>
      </c>
      <c r="K239" s="18" t="str">
        <f>IFERROR(INDEX(_airports!J:N,MATCH(_air_calcs!G239,_airports!J:J,0),4),"")</f>
        <v/>
      </c>
      <c r="L239" s="18" t="str">
        <f>IFERROR(INDEX(_airports!J:N,MATCH(_air_calcs!G239,_airports!J:J,0),5),"")</f>
        <v/>
      </c>
      <c r="M239" s="19" t="str">
        <f t="shared" si="17"/>
        <v/>
      </c>
      <c r="N239" s="20" t="str">
        <f>IFERROR(VLOOKUP(M239,_lookups!$F$2:$G$4,2,TRUE),"")</f>
        <v/>
      </c>
      <c r="O239" s="20" t="e">
        <f>VLOOKUP(_xlfn.CONCAT(N239,H239),_lookups!$H$9:$I$24,2,0)</f>
        <v>#N/A</v>
      </c>
      <c r="P239" s="17" t="str">
        <f>IFERROR(M239*D239*VLOOKUP(Start!$C$10,_lookups!$U$2:$V$3,2,0),"")</f>
        <v/>
      </c>
      <c r="Q239" s="21" t="str">
        <f t="shared" si="18"/>
        <v/>
      </c>
      <c r="R239" s="21" t="str">
        <f t="shared" si="19"/>
        <v/>
      </c>
      <c r="S239" s="22" t="str">
        <f t="shared" si="16"/>
        <v/>
      </c>
      <c r="T239" s="48">
        <f>'Air Travel'!K239</f>
        <v>0</v>
      </c>
      <c r="U239" s="32"/>
    </row>
    <row r="240" spans="2:21" ht="19" customHeight="1" x14ac:dyDescent="0.3">
      <c r="B240" s="44"/>
      <c r="C240" s="44"/>
      <c r="D240" s="39">
        <f>IF('Air Travel'!E240="One-way",1,IF('Air Travel'!E240="Round-trip",2,0))*'Air Travel'!D240</f>
        <v>0</v>
      </c>
      <c r="E240" s="53" t="str">
        <f>IF(ISBLANK('Air Travel'!F240),"",'Air Travel'!F240)</f>
        <v/>
      </c>
      <c r="F240" s="54">
        <f>'Air Travel'!G240</f>
        <v>0</v>
      </c>
      <c r="G240" s="54">
        <f>'Air Travel'!H240</f>
        <v>0</v>
      </c>
      <c r="H240" s="55">
        <f>'Air Travel'!I240</f>
        <v>0</v>
      </c>
      <c r="I240" s="18" t="str">
        <f>IFERROR(INDEX(_airports!J:N,MATCH(_air_calcs!F240,_airports!J:J,0),4),"")</f>
        <v/>
      </c>
      <c r="J240" s="18" t="str">
        <f>IFERROR(INDEX(_airports!J:N,MATCH(_air_calcs!F240,_airports!J:J,0),5),"")</f>
        <v/>
      </c>
      <c r="K240" s="18" t="str">
        <f>IFERROR(INDEX(_airports!J:N,MATCH(_air_calcs!G240,_airports!J:J,0),4),"")</f>
        <v/>
      </c>
      <c r="L240" s="18" t="str">
        <f>IFERROR(INDEX(_airports!J:N,MATCH(_air_calcs!G240,_airports!J:J,0),5),"")</f>
        <v/>
      </c>
      <c r="M240" s="19" t="str">
        <f t="shared" si="17"/>
        <v/>
      </c>
      <c r="N240" s="20" t="str">
        <f>IFERROR(VLOOKUP(M240,_lookups!$F$2:$G$4,2,TRUE),"")</f>
        <v/>
      </c>
      <c r="O240" s="20" t="e">
        <f>VLOOKUP(_xlfn.CONCAT(N240,H240),_lookups!$H$9:$I$24,2,0)</f>
        <v>#N/A</v>
      </c>
      <c r="P240" s="17" t="str">
        <f>IFERROR(M240*D240*VLOOKUP(Start!$C$10,_lookups!$U$2:$V$3,2,0),"")</f>
        <v/>
      </c>
      <c r="Q240" s="21" t="str">
        <f t="shared" si="18"/>
        <v/>
      </c>
      <c r="R240" s="21" t="str">
        <f t="shared" si="19"/>
        <v/>
      </c>
      <c r="S240" s="22" t="str">
        <f t="shared" si="16"/>
        <v/>
      </c>
      <c r="T240" s="48">
        <f>'Air Travel'!K240</f>
        <v>0</v>
      </c>
      <c r="U240" s="32"/>
    </row>
    <row r="241" spans="2:21" ht="19" customHeight="1" x14ac:dyDescent="0.3">
      <c r="B241" s="44"/>
      <c r="C241" s="44"/>
      <c r="D241" s="39">
        <f>IF('Air Travel'!E241="One-way",1,IF('Air Travel'!E241="Round-trip",2,0))*'Air Travel'!D241</f>
        <v>0</v>
      </c>
      <c r="E241" s="53" t="str">
        <f>IF(ISBLANK('Air Travel'!F241),"",'Air Travel'!F241)</f>
        <v/>
      </c>
      <c r="F241" s="54">
        <f>'Air Travel'!G241</f>
        <v>0</v>
      </c>
      <c r="G241" s="54">
        <f>'Air Travel'!H241</f>
        <v>0</v>
      </c>
      <c r="H241" s="55">
        <f>'Air Travel'!I241</f>
        <v>0</v>
      </c>
      <c r="I241" s="18" t="str">
        <f>IFERROR(INDEX(_airports!J:N,MATCH(_air_calcs!F241,_airports!J:J,0),4),"")</f>
        <v/>
      </c>
      <c r="J241" s="18" t="str">
        <f>IFERROR(INDEX(_airports!J:N,MATCH(_air_calcs!F241,_airports!J:J,0),5),"")</f>
        <v/>
      </c>
      <c r="K241" s="18" t="str">
        <f>IFERROR(INDEX(_airports!J:N,MATCH(_air_calcs!G241,_airports!J:J,0),4),"")</f>
        <v/>
      </c>
      <c r="L241" s="18" t="str">
        <f>IFERROR(INDEX(_airports!J:N,MATCH(_air_calcs!G241,_airports!J:J,0),5),"")</f>
        <v/>
      </c>
      <c r="M241" s="19" t="str">
        <f t="shared" si="17"/>
        <v/>
      </c>
      <c r="N241" s="20" t="str">
        <f>IFERROR(VLOOKUP(M241,_lookups!$F$2:$G$4,2,TRUE),"")</f>
        <v/>
      </c>
      <c r="O241" s="20" t="e">
        <f>VLOOKUP(_xlfn.CONCAT(N241,H241),_lookups!$H$9:$I$24,2,0)</f>
        <v>#N/A</v>
      </c>
      <c r="P241" s="17" t="str">
        <f>IFERROR(M241*D241*VLOOKUP(Start!$C$10,_lookups!$U$2:$V$3,2,0),"")</f>
        <v/>
      </c>
      <c r="Q241" s="21" t="str">
        <f t="shared" si="18"/>
        <v/>
      </c>
      <c r="R241" s="21" t="str">
        <f t="shared" si="19"/>
        <v/>
      </c>
      <c r="S241" s="22" t="str">
        <f t="shared" si="16"/>
        <v/>
      </c>
      <c r="T241" s="48">
        <f>'Air Travel'!K241</f>
        <v>0</v>
      </c>
      <c r="U241" s="32"/>
    </row>
    <row r="242" spans="2:21" ht="19" customHeight="1" x14ac:dyDescent="0.3">
      <c r="B242" s="44"/>
      <c r="C242" s="44"/>
      <c r="D242" s="39">
        <f>IF('Air Travel'!E242="One-way",1,IF('Air Travel'!E242="Round-trip",2,0))*'Air Travel'!D242</f>
        <v>0</v>
      </c>
      <c r="E242" s="53" t="str">
        <f>IF(ISBLANK('Air Travel'!F242),"",'Air Travel'!F242)</f>
        <v/>
      </c>
      <c r="F242" s="54">
        <f>'Air Travel'!G242</f>
        <v>0</v>
      </c>
      <c r="G242" s="54">
        <f>'Air Travel'!H242</f>
        <v>0</v>
      </c>
      <c r="H242" s="55">
        <f>'Air Travel'!I242</f>
        <v>0</v>
      </c>
      <c r="I242" s="18" t="str">
        <f>IFERROR(INDEX(_airports!J:N,MATCH(_air_calcs!F242,_airports!J:J,0),4),"")</f>
        <v/>
      </c>
      <c r="J242" s="18" t="str">
        <f>IFERROR(INDEX(_airports!J:N,MATCH(_air_calcs!F242,_airports!J:J,0),5),"")</f>
        <v/>
      </c>
      <c r="K242" s="18" t="str">
        <f>IFERROR(INDEX(_airports!J:N,MATCH(_air_calcs!G242,_airports!J:J,0),4),"")</f>
        <v/>
      </c>
      <c r="L242" s="18" t="str">
        <f>IFERROR(INDEX(_airports!J:N,MATCH(_air_calcs!G242,_airports!J:J,0),5),"")</f>
        <v/>
      </c>
      <c r="M242" s="19" t="str">
        <f t="shared" si="17"/>
        <v/>
      </c>
      <c r="N242" s="20" t="str">
        <f>IFERROR(VLOOKUP(M242,_lookups!$F$2:$G$4,2,TRUE),"")</f>
        <v/>
      </c>
      <c r="O242" s="20" t="e">
        <f>VLOOKUP(_xlfn.CONCAT(N242,H242),_lookups!$H$9:$I$24,2,0)</f>
        <v>#N/A</v>
      </c>
      <c r="P242" s="17" t="str">
        <f>IFERROR(M242*D242*VLOOKUP(Start!$C$10,_lookups!$U$2:$V$3,2,0),"")</f>
        <v/>
      </c>
      <c r="Q242" s="21" t="str">
        <f t="shared" si="18"/>
        <v/>
      </c>
      <c r="R242" s="21" t="str">
        <f t="shared" si="19"/>
        <v/>
      </c>
      <c r="S242" s="22" t="str">
        <f t="shared" si="16"/>
        <v/>
      </c>
      <c r="T242" s="48">
        <f>'Air Travel'!K242</f>
        <v>0</v>
      </c>
      <c r="U242" s="32"/>
    </row>
    <row r="243" spans="2:21" ht="19" customHeight="1" x14ac:dyDescent="0.3">
      <c r="B243" s="44"/>
      <c r="C243" s="44"/>
      <c r="D243" s="39">
        <f>IF('Air Travel'!E243="One-way",1,IF('Air Travel'!E243="Round-trip",2,0))*'Air Travel'!D243</f>
        <v>0</v>
      </c>
      <c r="E243" s="53" t="str">
        <f>IF(ISBLANK('Air Travel'!F243),"",'Air Travel'!F243)</f>
        <v/>
      </c>
      <c r="F243" s="54">
        <f>'Air Travel'!G243</f>
        <v>0</v>
      </c>
      <c r="G243" s="54">
        <f>'Air Travel'!H243</f>
        <v>0</v>
      </c>
      <c r="H243" s="55">
        <f>'Air Travel'!I243</f>
        <v>0</v>
      </c>
      <c r="I243" s="18" t="str">
        <f>IFERROR(INDEX(_airports!J:N,MATCH(_air_calcs!F243,_airports!J:J,0),4),"")</f>
        <v/>
      </c>
      <c r="J243" s="18" t="str">
        <f>IFERROR(INDEX(_airports!J:N,MATCH(_air_calcs!F243,_airports!J:J,0),5),"")</f>
        <v/>
      </c>
      <c r="K243" s="18" t="str">
        <f>IFERROR(INDEX(_airports!J:N,MATCH(_air_calcs!G243,_airports!J:J,0),4),"")</f>
        <v/>
      </c>
      <c r="L243" s="18" t="str">
        <f>IFERROR(INDEX(_airports!J:N,MATCH(_air_calcs!G243,_airports!J:J,0),5),"")</f>
        <v/>
      </c>
      <c r="M243" s="19" t="str">
        <f t="shared" si="17"/>
        <v/>
      </c>
      <c r="N243" s="20" t="str">
        <f>IFERROR(VLOOKUP(M243,_lookups!$F$2:$G$4,2,TRUE),"")</f>
        <v/>
      </c>
      <c r="O243" s="20" t="e">
        <f>VLOOKUP(_xlfn.CONCAT(N243,H243),_lookups!$H$9:$I$24,2,0)</f>
        <v>#N/A</v>
      </c>
      <c r="P243" s="17" t="str">
        <f>IFERROR(M243*D243*VLOOKUP(Start!$C$10,_lookups!$U$2:$V$3,2,0),"")</f>
        <v/>
      </c>
      <c r="Q243" s="21" t="str">
        <f t="shared" si="18"/>
        <v/>
      </c>
      <c r="R243" s="21" t="str">
        <f t="shared" si="19"/>
        <v/>
      </c>
      <c r="S243" s="22" t="str">
        <f t="shared" si="16"/>
        <v/>
      </c>
      <c r="T243" s="48">
        <f>'Air Travel'!K243</f>
        <v>0</v>
      </c>
      <c r="U243" s="32"/>
    </row>
    <row r="244" spans="2:21" ht="19" customHeight="1" x14ac:dyDescent="0.3">
      <c r="B244" s="44"/>
      <c r="C244" s="44"/>
      <c r="D244" s="39">
        <f>IF('Air Travel'!E244="One-way",1,IF('Air Travel'!E244="Round-trip",2,0))*'Air Travel'!D244</f>
        <v>0</v>
      </c>
      <c r="E244" s="53" t="str">
        <f>IF(ISBLANK('Air Travel'!F244),"",'Air Travel'!F244)</f>
        <v/>
      </c>
      <c r="F244" s="54">
        <f>'Air Travel'!G244</f>
        <v>0</v>
      </c>
      <c r="G244" s="54">
        <f>'Air Travel'!H244</f>
        <v>0</v>
      </c>
      <c r="H244" s="55">
        <f>'Air Travel'!I244</f>
        <v>0</v>
      </c>
      <c r="I244" s="18" t="str">
        <f>IFERROR(INDEX(_airports!J:N,MATCH(_air_calcs!F244,_airports!J:J,0),4),"")</f>
        <v/>
      </c>
      <c r="J244" s="18" t="str">
        <f>IFERROR(INDEX(_airports!J:N,MATCH(_air_calcs!F244,_airports!J:J,0),5),"")</f>
        <v/>
      </c>
      <c r="K244" s="18" t="str">
        <f>IFERROR(INDEX(_airports!J:N,MATCH(_air_calcs!G244,_airports!J:J,0),4),"")</f>
        <v/>
      </c>
      <c r="L244" s="18" t="str">
        <f>IFERROR(INDEX(_airports!J:N,MATCH(_air_calcs!G244,_airports!J:J,0),5),"")</f>
        <v/>
      </c>
      <c r="M244" s="19" t="str">
        <f t="shared" si="17"/>
        <v/>
      </c>
      <c r="N244" s="20" t="str">
        <f>IFERROR(VLOOKUP(M244,_lookups!$F$2:$G$4,2,TRUE),"")</f>
        <v/>
      </c>
      <c r="O244" s="20" t="e">
        <f>VLOOKUP(_xlfn.CONCAT(N244,H244),_lookups!$H$9:$I$24,2,0)</f>
        <v>#N/A</v>
      </c>
      <c r="P244" s="17" t="str">
        <f>IFERROR(M244*D244*VLOOKUP(Start!$C$10,_lookups!$U$2:$V$3,2,0),"")</f>
        <v/>
      </c>
      <c r="Q244" s="21" t="str">
        <f t="shared" si="18"/>
        <v/>
      </c>
      <c r="R244" s="21" t="str">
        <f t="shared" si="19"/>
        <v/>
      </c>
      <c r="S244" s="22" t="str">
        <f t="shared" si="16"/>
        <v/>
      </c>
      <c r="T244" s="48">
        <f>'Air Travel'!K244</f>
        <v>0</v>
      </c>
      <c r="U244" s="32"/>
    </row>
    <row r="245" spans="2:21" ht="19" customHeight="1" x14ac:dyDescent="0.3">
      <c r="B245" s="44"/>
      <c r="C245" s="44"/>
      <c r="D245" s="39">
        <f>IF('Air Travel'!E245="One-way",1,IF('Air Travel'!E245="Round-trip",2,0))*'Air Travel'!D245</f>
        <v>0</v>
      </c>
      <c r="E245" s="53" t="str">
        <f>IF(ISBLANK('Air Travel'!F245),"",'Air Travel'!F245)</f>
        <v/>
      </c>
      <c r="F245" s="54">
        <f>'Air Travel'!G245</f>
        <v>0</v>
      </c>
      <c r="G245" s="54">
        <f>'Air Travel'!H245</f>
        <v>0</v>
      </c>
      <c r="H245" s="55">
        <f>'Air Travel'!I245</f>
        <v>0</v>
      </c>
      <c r="I245" s="18" t="str">
        <f>IFERROR(INDEX(_airports!J:N,MATCH(_air_calcs!F245,_airports!J:J,0),4),"")</f>
        <v/>
      </c>
      <c r="J245" s="18" t="str">
        <f>IFERROR(INDEX(_airports!J:N,MATCH(_air_calcs!F245,_airports!J:J,0),5),"")</f>
        <v/>
      </c>
      <c r="K245" s="18" t="str">
        <f>IFERROR(INDEX(_airports!J:N,MATCH(_air_calcs!G245,_airports!J:J,0),4),"")</f>
        <v/>
      </c>
      <c r="L245" s="18" t="str">
        <f>IFERROR(INDEX(_airports!J:N,MATCH(_air_calcs!G245,_airports!J:J,0),5),"")</f>
        <v/>
      </c>
      <c r="M245" s="19" t="str">
        <f t="shared" si="17"/>
        <v/>
      </c>
      <c r="N245" s="20" t="str">
        <f>IFERROR(VLOOKUP(M245,_lookups!$F$2:$G$4,2,TRUE),"")</f>
        <v/>
      </c>
      <c r="O245" s="20" t="e">
        <f>VLOOKUP(_xlfn.CONCAT(N245,H245),_lookups!$H$9:$I$24,2,0)</f>
        <v>#N/A</v>
      </c>
      <c r="P245" s="17" t="str">
        <f>IFERROR(M245*D245*VLOOKUP(Start!$C$10,_lookups!$U$2:$V$3,2,0),"")</f>
        <v/>
      </c>
      <c r="Q245" s="21" t="str">
        <f t="shared" si="18"/>
        <v/>
      </c>
      <c r="R245" s="21" t="str">
        <f t="shared" si="19"/>
        <v/>
      </c>
      <c r="S245" s="22" t="str">
        <f t="shared" si="16"/>
        <v/>
      </c>
      <c r="T245" s="48">
        <f>'Air Travel'!K245</f>
        <v>0</v>
      </c>
      <c r="U245" s="32"/>
    </row>
    <row r="246" spans="2:21" ht="19" customHeight="1" x14ac:dyDescent="0.3">
      <c r="B246" s="44"/>
      <c r="C246" s="44"/>
      <c r="D246" s="39">
        <f>IF('Air Travel'!E246="One-way",1,IF('Air Travel'!E246="Round-trip",2,0))*'Air Travel'!D246</f>
        <v>0</v>
      </c>
      <c r="E246" s="53" t="str">
        <f>IF(ISBLANK('Air Travel'!F246),"",'Air Travel'!F246)</f>
        <v/>
      </c>
      <c r="F246" s="54">
        <f>'Air Travel'!G246</f>
        <v>0</v>
      </c>
      <c r="G246" s="54">
        <f>'Air Travel'!H246</f>
        <v>0</v>
      </c>
      <c r="H246" s="55">
        <f>'Air Travel'!I246</f>
        <v>0</v>
      </c>
      <c r="I246" s="18" t="str">
        <f>IFERROR(INDEX(_airports!J:N,MATCH(_air_calcs!F246,_airports!J:J,0),4),"")</f>
        <v/>
      </c>
      <c r="J246" s="18" t="str">
        <f>IFERROR(INDEX(_airports!J:N,MATCH(_air_calcs!F246,_airports!J:J,0),5),"")</f>
        <v/>
      </c>
      <c r="K246" s="18" t="str">
        <f>IFERROR(INDEX(_airports!J:N,MATCH(_air_calcs!G246,_airports!J:J,0),4),"")</f>
        <v/>
      </c>
      <c r="L246" s="18" t="str">
        <f>IFERROR(INDEX(_airports!J:N,MATCH(_air_calcs!G246,_airports!J:J,0),5),"")</f>
        <v/>
      </c>
      <c r="M246" s="19" t="str">
        <f t="shared" si="17"/>
        <v/>
      </c>
      <c r="N246" s="20" t="str">
        <f>IFERROR(VLOOKUP(M246,_lookups!$F$2:$G$4,2,TRUE),"")</f>
        <v/>
      </c>
      <c r="O246" s="20" t="e">
        <f>VLOOKUP(_xlfn.CONCAT(N246,H246),_lookups!$H$9:$I$24,2,0)</f>
        <v>#N/A</v>
      </c>
      <c r="P246" s="17" t="str">
        <f>IFERROR(M246*D246*VLOOKUP(Start!$C$10,_lookups!$U$2:$V$3,2,0),"")</f>
        <v/>
      </c>
      <c r="Q246" s="21" t="str">
        <f t="shared" si="18"/>
        <v/>
      </c>
      <c r="R246" s="21" t="str">
        <f t="shared" si="19"/>
        <v/>
      </c>
      <c r="S246" s="22" t="str">
        <f t="shared" si="16"/>
        <v/>
      </c>
      <c r="T246" s="48">
        <f>'Air Travel'!K246</f>
        <v>0</v>
      </c>
      <c r="U246" s="32"/>
    </row>
    <row r="247" spans="2:21" ht="19" customHeight="1" x14ac:dyDescent="0.3">
      <c r="B247" s="44"/>
      <c r="C247" s="44"/>
      <c r="D247" s="39">
        <f>IF('Air Travel'!E247="One-way",1,IF('Air Travel'!E247="Round-trip",2,0))*'Air Travel'!D247</f>
        <v>0</v>
      </c>
      <c r="E247" s="53" t="str">
        <f>IF(ISBLANK('Air Travel'!F247),"",'Air Travel'!F247)</f>
        <v/>
      </c>
      <c r="F247" s="54">
        <f>'Air Travel'!G247</f>
        <v>0</v>
      </c>
      <c r="G247" s="54">
        <f>'Air Travel'!H247</f>
        <v>0</v>
      </c>
      <c r="H247" s="55">
        <f>'Air Travel'!I247</f>
        <v>0</v>
      </c>
      <c r="I247" s="18" t="str">
        <f>IFERROR(INDEX(_airports!J:N,MATCH(_air_calcs!F247,_airports!J:J,0),4),"")</f>
        <v/>
      </c>
      <c r="J247" s="18" t="str">
        <f>IFERROR(INDEX(_airports!J:N,MATCH(_air_calcs!F247,_airports!J:J,0),5),"")</f>
        <v/>
      </c>
      <c r="K247" s="18" t="str">
        <f>IFERROR(INDEX(_airports!J:N,MATCH(_air_calcs!G247,_airports!J:J,0),4),"")</f>
        <v/>
      </c>
      <c r="L247" s="18" t="str">
        <f>IFERROR(INDEX(_airports!J:N,MATCH(_air_calcs!G247,_airports!J:J,0),5),"")</f>
        <v/>
      </c>
      <c r="M247" s="19" t="str">
        <f t="shared" si="17"/>
        <v/>
      </c>
      <c r="N247" s="20" t="str">
        <f>IFERROR(VLOOKUP(M247,_lookups!$F$2:$G$4,2,TRUE),"")</f>
        <v/>
      </c>
      <c r="O247" s="20" t="e">
        <f>VLOOKUP(_xlfn.CONCAT(N247,H247),_lookups!$H$9:$I$24,2,0)</f>
        <v>#N/A</v>
      </c>
      <c r="P247" s="17" t="str">
        <f>IFERROR(M247*D247*VLOOKUP(Start!$C$10,_lookups!$U$2:$V$3,2,0),"")</f>
        <v/>
      </c>
      <c r="Q247" s="21" t="str">
        <f t="shared" si="18"/>
        <v/>
      </c>
      <c r="R247" s="21" t="str">
        <f t="shared" si="19"/>
        <v/>
      </c>
      <c r="S247" s="22" t="str">
        <f t="shared" si="16"/>
        <v/>
      </c>
      <c r="T247" s="48">
        <f>'Air Travel'!K247</f>
        <v>0</v>
      </c>
      <c r="U247" s="32"/>
    </row>
    <row r="248" spans="2:21" ht="19" customHeight="1" x14ac:dyDescent="0.3">
      <c r="B248" s="44"/>
      <c r="C248" s="44"/>
      <c r="D248" s="39">
        <f>IF('Air Travel'!E248="One-way",1,IF('Air Travel'!E248="Round-trip",2,0))*'Air Travel'!D248</f>
        <v>0</v>
      </c>
      <c r="E248" s="53" t="str">
        <f>IF(ISBLANK('Air Travel'!F248),"",'Air Travel'!F248)</f>
        <v/>
      </c>
      <c r="F248" s="54">
        <f>'Air Travel'!G248</f>
        <v>0</v>
      </c>
      <c r="G248" s="54">
        <f>'Air Travel'!H248</f>
        <v>0</v>
      </c>
      <c r="H248" s="55">
        <f>'Air Travel'!I248</f>
        <v>0</v>
      </c>
      <c r="I248" s="18" t="str">
        <f>IFERROR(INDEX(_airports!J:N,MATCH(_air_calcs!F248,_airports!J:J,0),4),"")</f>
        <v/>
      </c>
      <c r="J248" s="18" t="str">
        <f>IFERROR(INDEX(_airports!J:N,MATCH(_air_calcs!F248,_airports!J:J,0),5),"")</f>
        <v/>
      </c>
      <c r="K248" s="18" t="str">
        <f>IFERROR(INDEX(_airports!J:N,MATCH(_air_calcs!G248,_airports!J:J,0),4),"")</f>
        <v/>
      </c>
      <c r="L248" s="18" t="str">
        <f>IFERROR(INDEX(_airports!J:N,MATCH(_air_calcs!G248,_airports!J:J,0),5),"")</f>
        <v/>
      </c>
      <c r="M248" s="19" t="str">
        <f t="shared" si="17"/>
        <v/>
      </c>
      <c r="N248" s="20" t="str">
        <f>IFERROR(VLOOKUP(M248,_lookups!$F$2:$G$4,2,TRUE),"")</f>
        <v/>
      </c>
      <c r="O248" s="20" t="e">
        <f>VLOOKUP(_xlfn.CONCAT(N248,H248),_lookups!$H$9:$I$24,2,0)</f>
        <v>#N/A</v>
      </c>
      <c r="P248" s="17" t="str">
        <f>IFERROR(M248*D248*VLOOKUP(Start!$C$10,_lookups!$U$2:$V$3,2,0),"")</f>
        <v/>
      </c>
      <c r="Q248" s="21" t="str">
        <f t="shared" si="18"/>
        <v/>
      </c>
      <c r="R248" s="21" t="str">
        <f t="shared" si="19"/>
        <v/>
      </c>
      <c r="S248" s="22" t="str">
        <f t="shared" si="16"/>
        <v/>
      </c>
      <c r="T248" s="48">
        <f>'Air Travel'!K248</f>
        <v>0</v>
      </c>
      <c r="U248" s="32"/>
    </row>
    <row r="249" spans="2:21" ht="19" customHeight="1" x14ac:dyDescent="0.3">
      <c r="B249" s="44"/>
      <c r="C249" s="44"/>
      <c r="D249" s="39">
        <f>IF('Air Travel'!E249="One-way",1,IF('Air Travel'!E249="Round-trip",2,0))*'Air Travel'!D249</f>
        <v>0</v>
      </c>
      <c r="E249" s="53" t="str">
        <f>IF(ISBLANK('Air Travel'!F249),"",'Air Travel'!F249)</f>
        <v/>
      </c>
      <c r="F249" s="54">
        <f>'Air Travel'!G249</f>
        <v>0</v>
      </c>
      <c r="G249" s="54">
        <f>'Air Travel'!H249</f>
        <v>0</v>
      </c>
      <c r="H249" s="55">
        <f>'Air Travel'!I249</f>
        <v>0</v>
      </c>
      <c r="I249" s="18" t="str">
        <f>IFERROR(INDEX(_airports!J:N,MATCH(_air_calcs!F249,_airports!J:J,0),4),"")</f>
        <v/>
      </c>
      <c r="J249" s="18" t="str">
        <f>IFERROR(INDEX(_airports!J:N,MATCH(_air_calcs!F249,_airports!J:J,0),5),"")</f>
        <v/>
      </c>
      <c r="K249" s="18" t="str">
        <f>IFERROR(INDEX(_airports!J:N,MATCH(_air_calcs!G249,_airports!J:J,0),4),"")</f>
        <v/>
      </c>
      <c r="L249" s="18" t="str">
        <f>IFERROR(INDEX(_airports!J:N,MATCH(_air_calcs!G249,_airports!J:J,0),5),"")</f>
        <v/>
      </c>
      <c r="M249" s="19" t="str">
        <f t="shared" si="17"/>
        <v/>
      </c>
      <c r="N249" s="20" t="str">
        <f>IFERROR(VLOOKUP(M249,_lookups!$F$2:$G$4,2,TRUE),"")</f>
        <v/>
      </c>
      <c r="O249" s="20" t="e">
        <f>VLOOKUP(_xlfn.CONCAT(N249,H249),_lookups!$H$9:$I$24,2,0)</f>
        <v>#N/A</v>
      </c>
      <c r="P249" s="17" t="str">
        <f>IFERROR(M249*D249*VLOOKUP(Start!$C$10,_lookups!$U$2:$V$3,2,0),"")</f>
        <v/>
      </c>
      <c r="Q249" s="21" t="str">
        <f t="shared" si="18"/>
        <v/>
      </c>
      <c r="R249" s="21" t="str">
        <f t="shared" si="19"/>
        <v/>
      </c>
      <c r="S249" s="22" t="str">
        <f t="shared" si="16"/>
        <v/>
      </c>
      <c r="T249" s="48">
        <f>'Air Travel'!K249</f>
        <v>0</v>
      </c>
      <c r="U249" s="32"/>
    </row>
    <row r="250" spans="2:21" ht="19" customHeight="1" x14ac:dyDescent="0.3">
      <c r="B250" s="44"/>
      <c r="C250" s="44"/>
      <c r="D250" s="39">
        <f>IF('Air Travel'!E250="One-way",1,IF('Air Travel'!E250="Round-trip",2,0))*'Air Travel'!D250</f>
        <v>0</v>
      </c>
      <c r="E250" s="53" t="str">
        <f>IF(ISBLANK('Air Travel'!F250),"",'Air Travel'!F250)</f>
        <v/>
      </c>
      <c r="F250" s="54">
        <f>'Air Travel'!G250</f>
        <v>0</v>
      </c>
      <c r="G250" s="54">
        <f>'Air Travel'!H250</f>
        <v>0</v>
      </c>
      <c r="H250" s="55">
        <f>'Air Travel'!I250</f>
        <v>0</v>
      </c>
      <c r="I250" s="18" t="str">
        <f>IFERROR(INDEX(_airports!J:N,MATCH(_air_calcs!F250,_airports!J:J,0),4),"")</f>
        <v/>
      </c>
      <c r="J250" s="18" t="str">
        <f>IFERROR(INDEX(_airports!J:N,MATCH(_air_calcs!F250,_airports!J:J,0),5),"")</f>
        <v/>
      </c>
      <c r="K250" s="18" t="str">
        <f>IFERROR(INDEX(_airports!J:N,MATCH(_air_calcs!G250,_airports!J:J,0),4),"")</f>
        <v/>
      </c>
      <c r="L250" s="18" t="str">
        <f>IFERROR(INDEX(_airports!J:N,MATCH(_air_calcs!G250,_airports!J:J,0),5),"")</f>
        <v/>
      </c>
      <c r="M250" s="19" t="str">
        <f t="shared" si="17"/>
        <v/>
      </c>
      <c r="N250" s="20" t="str">
        <f>IFERROR(VLOOKUP(M250,_lookups!$F$2:$G$4,2,TRUE),"")</f>
        <v/>
      </c>
      <c r="O250" s="20" t="e">
        <f>VLOOKUP(_xlfn.CONCAT(N250,H250),_lookups!$H$9:$I$24,2,0)</f>
        <v>#N/A</v>
      </c>
      <c r="P250" s="17" t="str">
        <f>IFERROR(M250*D250*VLOOKUP(Start!$C$10,_lookups!$U$2:$V$3,2,0),"")</f>
        <v/>
      </c>
      <c r="Q250" s="21" t="str">
        <f t="shared" si="18"/>
        <v/>
      </c>
      <c r="R250" s="21" t="str">
        <f t="shared" si="19"/>
        <v/>
      </c>
      <c r="S250" s="22" t="str">
        <f t="shared" si="16"/>
        <v/>
      </c>
      <c r="T250" s="48">
        <f>'Air Travel'!K250</f>
        <v>0</v>
      </c>
      <c r="U250" s="32"/>
    </row>
    <row r="251" spans="2:21" ht="19" customHeight="1" x14ac:dyDescent="0.3">
      <c r="B251" s="44"/>
      <c r="C251" s="44"/>
      <c r="D251" s="39">
        <f>IF('Air Travel'!E251="One-way",1,IF('Air Travel'!E251="Round-trip",2,0))*'Air Travel'!D251</f>
        <v>0</v>
      </c>
      <c r="E251" s="53" t="str">
        <f>IF(ISBLANK('Air Travel'!F251),"",'Air Travel'!F251)</f>
        <v/>
      </c>
      <c r="F251" s="54">
        <f>'Air Travel'!G251</f>
        <v>0</v>
      </c>
      <c r="G251" s="54">
        <f>'Air Travel'!H251</f>
        <v>0</v>
      </c>
      <c r="H251" s="55">
        <f>'Air Travel'!I251</f>
        <v>0</v>
      </c>
      <c r="I251" s="18" t="str">
        <f>IFERROR(INDEX(_airports!J:N,MATCH(_air_calcs!F251,_airports!J:J,0),4),"")</f>
        <v/>
      </c>
      <c r="J251" s="18" t="str">
        <f>IFERROR(INDEX(_airports!J:N,MATCH(_air_calcs!F251,_airports!J:J,0),5),"")</f>
        <v/>
      </c>
      <c r="K251" s="18" t="str">
        <f>IFERROR(INDEX(_airports!J:N,MATCH(_air_calcs!G251,_airports!J:J,0),4),"")</f>
        <v/>
      </c>
      <c r="L251" s="18" t="str">
        <f>IFERROR(INDEX(_airports!J:N,MATCH(_air_calcs!G251,_airports!J:J,0),5),"")</f>
        <v/>
      </c>
      <c r="M251" s="19" t="str">
        <f t="shared" si="17"/>
        <v/>
      </c>
      <c r="N251" s="20" t="str">
        <f>IFERROR(VLOOKUP(M251,_lookups!$F$2:$G$4,2,TRUE),"")</f>
        <v/>
      </c>
      <c r="O251" s="20" t="e">
        <f>VLOOKUP(_xlfn.CONCAT(N251,H251),_lookups!$H$9:$I$24,2,0)</f>
        <v>#N/A</v>
      </c>
      <c r="P251" s="17" t="str">
        <f>IFERROR(M251*D251*VLOOKUP(Start!$C$10,_lookups!$U$2:$V$3,2,0),"")</f>
        <v/>
      </c>
      <c r="Q251" s="21" t="str">
        <f t="shared" si="18"/>
        <v/>
      </c>
      <c r="R251" s="21" t="str">
        <f t="shared" si="19"/>
        <v/>
      </c>
      <c r="S251" s="22" t="str">
        <f t="shared" si="16"/>
        <v/>
      </c>
      <c r="T251" s="48">
        <f>'Air Travel'!K251</f>
        <v>0</v>
      </c>
      <c r="U251" s="32"/>
    </row>
    <row r="252" spans="2:21" ht="19" customHeight="1" x14ac:dyDescent="0.3">
      <c r="B252" s="44"/>
      <c r="C252" s="44"/>
      <c r="D252" s="39">
        <f>IF('Air Travel'!E252="One-way",1,IF('Air Travel'!E252="Round-trip",2,0))*'Air Travel'!D252</f>
        <v>0</v>
      </c>
      <c r="E252" s="53" t="str">
        <f>IF(ISBLANK('Air Travel'!F252),"",'Air Travel'!F252)</f>
        <v/>
      </c>
      <c r="F252" s="54">
        <f>'Air Travel'!G252</f>
        <v>0</v>
      </c>
      <c r="G252" s="54">
        <f>'Air Travel'!H252</f>
        <v>0</v>
      </c>
      <c r="H252" s="55">
        <f>'Air Travel'!I252</f>
        <v>0</v>
      </c>
      <c r="I252" s="18" t="str">
        <f>IFERROR(INDEX(_airports!J:N,MATCH(_air_calcs!F252,_airports!J:J,0),4),"")</f>
        <v/>
      </c>
      <c r="J252" s="18" t="str">
        <f>IFERROR(INDEX(_airports!J:N,MATCH(_air_calcs!F252,_airports!J:J,0),5),"")</f>
        <v/>
      </c>
      <c r="K252" s="18" t="str">
        <f>IFERROR(INDEX(_airports!J:N,MATCH(_air_calcs!G252,_airports!J:J,0),4),"")</f>
        <v/>
      </c>
      <c r="L252" s="18" t="str">
        <f>IFERROR(INDEX(_airports!J:N,MATCH(_air_calcs!G252,_airports!J:J,0),5),"")</f>
        <v/>
      </c>
      <c r="M252" s="19" t="str">
        <f t="shared" si="17"/>
        <v/>
      </c>
      <c r="N252" s="20" t="str">
        <f>IFERROR(VLOOKUP(M252,_lookups!$F$2:$G$4,2,TRUE),"")</f>
        <v/>
      </c>
      <c r="O252" s="20" t="e">
        <f>VLOOKUP(_xlfn.CONCAT(N252,H252),_lookups!$H$9:$I$24,2,0)</f>
        <v>#N/A</v>
      </c>
      <c r="P252" s="17" t="str">
        <f>IFERROR(M252*D252*VLOOKUP(Start!$C$10,_lookups!$U$2:$V$3,2,0),"")</f>
        <v/>
      </c>
      <c r="Q252" s="21" t="str">
        <f t="shared" si="18"/>
        <v/>
      </c>
      <c r="R252" s="21" t="str">
        <f t="shared" si="19"/>
        <v/>
      </c>
      <c r="S252" s="22" t="str">
        <f t="shared" si="16"/>
        <v/>
      </c>
      <c r="T252" s="48">
        <f>'Air Travel'!K252</f>
        <v>0</v>
      </c>
      <c r="U252" s="32"/>
    </row>
    <row r="253" spans="2:21" ht="19" customHeight="1" x14ac:dyDescent="0.3">
      <c r="B253" s="44"/>
      <c r="C253" s="44"/>
      <c r="D253" s="39">
        <f>IF('Air Travel'!E253="One-way",1,IF('Air Travel'!E253="Round-trip",2,0))*'Air Travel'!D253</f>
        <v>0</v>
      </c>
      <c r="E253" s="53" t="str">
        <f>IF(ISBLANK('Air Travel'!F253),"",'Air Travel'!F253)</f>
        <v/>
      </c>
      <c r="F253" s="54">
        <f>'Air Travel'!G253</f>
        <v>0</v>
      </c>
      <c r="G253" s="54">
        <f>'Air Travel'!H253</f>
        <v>0</v>
      </c>
      <c r="H253" s="55">
        <f>'Air Travel'!I253</f>
        <v>0</v>
      </c>
      <c r="I253" s="18" t="str">
        <f>IFERROR(INDEX(_airports!J:N,MATCH(_air_calcs!F253,_airports!J:J,0),4),"")</f>
        <v/>
      </c>
      <c r="J253" s="18" t="str">
        <f>IFERROR(INDEX(_airports!J:N,MATCH(_air_calcs!F253,_airports!J:J,0),5),"")</f>
        <v/>
      </c>
      <c r="K253" s="18" t="str">
        <f>IFERROR(INDEX(_airports!J:N,MATCH(_air_calcs!G253,_airports!J:J,0),4),"")</f>
        <v/>
      </c>
      <c r="L253" s="18" t="str">
        <f>IFERROR(INDEX(_airports!J:N,MATCH(_air_calcs!G253,_airports!J:J,0),5),"")</f>
        <v/>
      </c>
      <c r="M253" s="19" t="str">
        <f t="shared" si="17"/>
        <v/>
      </c>
      <c r="N253" s="20" t="str">
        <f>IFERROR(VLOOKUP(M253,_lookups!$F$2:$G$4,2,TRUE),"")</f>
        <v/>
      </c>
      <c r="O253" s="20" t="e">
        <f>VLOOKUP(_xlfn.CONCAT(N253,H253),_lookups!$H$9:$I$24,2,0)</f>
        <v>#N/A</v>
      </c>
      <c r="P253" s="17" t="str">
        <f>IFERROR(M253*D253*VLOOKUP(Start!$C$10,_lookups!$U$2:$V$3,2,0),"")</f>
        <v/>
      </c>
      <c r="Q253" s="21" t="str">
        <f t="shared" si="18"/>
        <v/>
      </c>
      <c r="R253" s="21" t="str">
        <f t="shared" si="19"/>
        <v/>
      </c>
      <c r="S253" s="22" t="str">
        <f t="shared" si="16"/>
        <v/>
      </c>
      <c r="T253" s="48">
        <f>'Air Travel'!K253</f>
        <v>0</v>
      </c>
      <c r="U253" s="32"/>
    </row>
    <row r="1048576" spans="5:5" ht="19" customHeight="1" x14ac:dyDescent="0.3">
      <c r="E1048576" s="53"/>
    </row>
  </sheetData>
  <sheetProtection selectLockedCells="1"/>
  <autoFilter ref="B3:U27" xr:uid="{E5C36259-C866-460B-89AE-10AF9F3774E3}"/>
  <mergeCells count="2">
    <mergeCell ref="B1:F1"/>
    <mergeCell ref="B2:F2"/>
  </mergeCells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E71B67E-2CC4-C04A-9C62-BADE1C8815FF}">
          <x14:formula1>
            <xm:f>_lookups!$B$11:$B$14</xm:f>
          </x14:formula1>
          <xm:sqref>H4:H253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9C2C5-BE21-4BC2-904F-313F7ACB08A5}">
  <sheetPr codeName="Sheet8"/>
  <dimension ref="B3:P652"/>
  <sheetViews>
    <sheetView topLeftCell="A667" zoomScale="58" workbookViewId="0">
      <selection activeCell="I34" sqref="I34"/>
    </sheetView>
  </sheetViews>
  <sheetFormatPr defaultColWidth="11" defaultRowHeight="15.5" x14ac:dyDescent="0.35"/>
  <cols>
    <col min="2" max="2" width="29.1640625" customWidth="1"/>
    <col min="8" max="8" width="10.1640625" customWidth="1"/>
  </cols>
  <sheetData>
    <row r="3" spans="2:16" x14ac:dyDescent="0.35">
      <c r="B3" t="s">
        <v>47020</v>
      </c>
      <c r="C3" t="s">
        <v>47017</v>
      </c>
      <c r="D3" t="s">
        <v>47022</v>
      </c>
      <c r="E3" t="s">
        <v>47025</v>
      </c>
      <c r="F3" t="s">
        <v>47021</v>
      </c>
      <c r="G3" t="s">
        <v>47078</v>
      </c>
      <c r="I3" t="s">
        <v>47075</v>
      </c>
      <c r="J3">
        <f>SUM(D4:E652)</f>
        <v>227718</v>
      </c>
      <c r="O3" t="s">
        <v>47026</v>
      </c>
    </row>
    <row r="4" spans="2:16" x14ac:dyDescent="0.35">
      <c r="B4" s="1" t="s">
        <v>46961</v>
      </c>
      <c r="C4">
        <v>1</v>
      </c>
      <c r="D4">
        <f>MIN(_lookups!$C$70:$C$569)</f>
        <v>0</v>
      </c>
      <c r="E4" s="2">
        <f>DATE(D4,C4,1)</f>
        <v>1</v>
      </c>
      <c r="F4">
        <f>SUMIFS(_air_calcs!P:P,_air_calcs!O:O,_summarize!B4,_air_calcs!Q:$Q,_summarize!C4,_air_calcs!R:R,_summarize!D4)</f>
        <v>0</v>
      </c>
      <c r="G4">
        <f>SUMIFS(_air_calcs!T:T,_air_calcs!O:O,_summarize!B4,_air_calcs!Q:$Q,_summarize!C4,_air_calcs!R:R,_summarize!D4)</f>
        <v>0</v>
      </c>
      <c r="O4">
        <v>1</v>
      </c>
      <c r="P4" s="2">
        <f>DATE(Start!D7,Start!C7,1)</f>
        <v>44927</v>
      </c>
    </row>
    <row r="5" spans="2:16" x14ac:dyDescent="0.35">
      <c r="B5" s="1" t="s">
        <v>46966</v>
      </c>
      <c r="C5">
        <v>1</v>
      </c>
      <c r="D5">
        <f>MIN(_lookups!$C$70:$C$569)</f>
        <v>0</v>
      </c>
      <c r="E5" s="2">
        <f t="shared" ref="E5:E68" si="0">DATE(D5,C5,1)</f>
        <v>1</v>
      </c>
      <c r="F5">
        <f>SUMIFS(_air_calcs!P:P,_air_calcs!O:O,_summarize!B5,_air_calcs!Q:$Q,_summarize!C5,_air_calcs!R:R,_summarize!D5)</f>
        <v>0</v>
      </c>
      <c r="G5">
        <f>SUMIFS(_air_calcs!T:T,_air_calcs!O:O,_summarize!B5,_air_calcs!Q:$Q,_summarize!C5,_air_calcs!R:R,_summarize!D5)</f>
        <v>0</v>
      </c>
      <c r="O5">
        <v>2</v>
      </c>
      <c r="P5" s="2">
        <f>IFERROR(IF(DATE(IF(MONTH(P4)=12,YEAR(P4)+1,YEAR(P4)),IF(MONTH(P4)=12,1,MONTH(P4)+1),1)&gt;DATE(Start!$D$8,Start!$C$8,1),"",DATE(IF(MONTH(P4)=12,YEAR(P4)+1,YEAR(P4)),IF(MONTH(P4)=12,1,MONTH(P4)+1),1)),"")</f>
        <v>44958</v>
      </c>
    </row>
    <row r="6" spans="2:16" x14ac:dyDescent="0.35">
      <c r="B6" s="1" t="s">
        <v>46964</v>
      </c>
      <c r="C6">
        <v>1</v>
      </c>
      <c r="D6">
        <f>MIN(_lookups!$C$70:$C$569)</f>
        <v>0</v>
      </c>
      <c r="E6" s="2">
        <f t="shared" si="0"/>
        <v>1</v>
      </c>
      <c r="F6">
        <f>SUMIFS(_air_calcs!P:P,_air_calcs!O:O,_summarize!B6,_air_calcs!Q:$Q,_summarize!C6,_air_calcs!R:R,_summarize!D6)</f>
        <v>0</v>
      </c>
      <c r="G6">
        <f>SUMIFS(_air_calcs!T:T,_air_calcs!O:O,_summarize!B6,_air_calcs!Q:$Q,_summarize!C6,_air_calcs!R:R,_summarize!D6)</f>
        <v>0</v>
      </c>
      <c r="O6">
        <v>3</v>
      </c>
      <c r="P6" s="2">
        <f>IFERROR(IF(DATE(IF(MONTH(P5)=12,YEAR(P5)+1,YEAR(P5)),IF(MONTH(P5)=12,1,MONTH(P5)+1),1)&gt;DATE(Start!$D$8,Start!$C$8,1),"",DATE(IF(MONTH(P5)=12,YEAR(P5)+1,YEAR(P5)),IF(MONTH(P5)=12,1,MONTH(P5)+1),1)),"")</f>
        <v>44986</v>
      </c>
    </row>
    <row r="7" spans="2:16" x14ac:dyDescent="0.35">
      <c r="B7" s="1" t="s">
        <v>46968</v>
      </c>
      <c r="C7">
        <v>1</v>
      </c>
      <c r="D7">
        <f>MIN(_lookups!$C$70:$C$569)</f>
        <v>0</v>
      </c>
      <c r="E7" s="2">
        <f t="shared" si="0"/>
        <v>1</v>
      </c>
      <c r="F7">
        <f>SUMIFS(_air_calcs!P:P,_air_calcs!O:O,_summarize!B7,_air_calcs!Q:$Q,_summarize!C7,_air_calcs!R:R,_summarize!D7)</f>
        <v>0</v>
      </c>
      <c r="G7">
        <f>SUMIFS(_air_calcs!T:T,_air_calcs!O:O,_summarize!B7,_air_calcs!Q:$Q,_summarize!C7,_air_calcs!R:R,_summarize!D7)</f>
        <v>0</v>
      </c>
      <c r="O7">
        <v>4</v>
      </c>
      <c r="P7" s="2">
        <f>IFERROR(IF(DATE(IF(MONTH(P6)=12,YEAR(P6)+1,YEAR(P6)),IF(MONTH(P6)=12,1,MONTH(P6)+1),1)&gt;DATE(Start!$D$8,Start!$C$8,1),"",DATE(IF(MONTH(P6)=12,YEAR(P6)+1,YEAR(P6)),IF(MONTH(P6)=12,1,MONTH(P6)+1),1)),"")</f>
        <v>45017</v>
      </c>
    </row>
    <row r="8" spans="2:16" x14ac:dyDescent="0.35">
      <c r="B8" s="1" t="s">
        <v>46976</v>
      </c>
      <c r="C8">
        <v>1</v>
      </c>
      <c r="D8">
        <f>MIN(_lookups!$C$70:$C$569)</f>
        <v>0</v>
      </c>
      <c r="E8" s="2">
        <f t="shared" si="0"/>
        <v>1</v>
      </c>
      <c r="F8">
        <f>SUMIFS(_air_calcs!P:P,_air_calcs!O:O,_summarize!B8,_air_calcs!Q:$Q,_summarize!C8,_air_calcs!R:R,_summarize!D8)</f>
        <v>0</v>
      </c>
      <c r="G8">
        <f>SUMIFS(_air_calcs!T:T,_air_calcs!O:O,_summarize!B8,_air_calcs!Q:$Q,_summarize!C8,_air_calcs!R:R,_summarize!D8)</f>
        <v>0</v>
      </c>
      <c r="O8">
        <v>5</v>
      </c>
      <c r="P8" s="2">
        <f>IFERROR(IF(DATE(IF(MONTH(P7)=12,YEAR(P7)+1,YEAR(P7)),IF(MONTH(P7)=12,1,MONTH(P7)+1),1)&gt;DATE(Start!$D$8,Start!$C$8,1),"",DATE(IF(MONTH(P7)=12,YEAR(P7)+1,YEAR(P7)),IF(MONTH(P7)=12,1,MONTH(P7)+1),1)),"")</f>
        <v>45047</v>
      </c>
    </row>
    <row r="9" spans="2:16" x14ac:dyDescent="0.35">
      <c r="B9" s="1" t="s">
        <v>46974</v>
      </c>
      <c r="C9">
        <v>1</v>
      </c>
      <c r="D9">
        <f>MIN(_lookups!$C$70:$C$569)</f>
        <v>0</v>
      </c>
      <c r="E9" s="2">
        <f t="shared" si="0"/>
        <v>1</v>
      </c>
      <c r="F9">
        <f>SUMIFS(_air_calcs!P:P,_air_calcs!O:O,_summarize!B9,_air_calcs!Q:$Q,_summarize!C9,_air_calcs!R:R,_summarize!D9)</f>
        <v>0</v>
      </c>
      <c r="G9">
        <f>SUMIFS(_air_calcs!T:T,_air_calcs!O:O,_summarize!B9,_air_calcs!Q:$Q,_summarize!C9,_air_calcs!R:R,_summarize!D9)</f>
        <v>0</v>
      </c>
      <c r="O9">
        <v>6</v>
      </c>
      <c r="P9" s="2">
        <f>IFERROR(IF(DATE(IF(MONTH(P8)=12,YEAR(P8)+1,YEAR(P8)),IF(MONTH(P8)=12,1,MONTH(P8)+1),1)&gt;DATE(Start!$D$8,Start!$C$8,1),"",DATE(IF(MONTH(P8)=12,YEAR(P8)+1,YEAR(P8)),IF(MONTH(P8)=12,1,MONTH(P8)+1),1)),"")</f>
        <v>45078</v>
      </c>
    </row>
    <row r="10" spans="2:16" x14ac:dyDescent="0.35">
      <c r="B10" s="1" t="s">
        <v>46972</v>
      </c>
      <c r="C10">
        <v>1</v>
      </c>
      <c r="D10">
        <f>MIN(_lookups!$C$70:$C$569)</f>
        <v>0</v>
      </c>
      <c r="E10" s="2">
        <f t="shared" si="0"/>
        <v>1</v>
      </c>
      <c r="F10">
        <f>SUMIFS(_air_calcs!P:P,_air_calcs!O:O,_summarize!B10,_air_calcs!Q:$Q,_summarize!C10,_air_calcs!R:R,_summarize!D10)</f>
        <v>0</v>
      </c>
      <c r="G10">
        <f>SUMIFS(_air_calcs!T:T,_air_calcs!O:O,_summarize!B10,_air_calcs!Q:$Q,_summarize!C10,_air_calcs!R:R,_summarize!D10)</f>
        <v>0</v>
      </c>
      <c r="O10">
        <v>7</v>
      </c>
      <c r="P10" s="2">
        <f>IFERROR(IF(DATE(IF(MONTH(P9)=12,YEAR(P9)+1,YEAR(P9)),IF(MONTH(P9)=12,1,MONTH(P9)+1),1)&gt;DATE(Start!$D$8,Start!$C$8,1),"",DATE(IF(MONTH(P9)=12,YEAR(P9)+1,YEAR(P9)),IF(MONTH(P9)=12,1,MONTH(P9)+1),1)),"")</f>
        <v>45108</v>
      </c>
    </row>
    <row r="11" spans="2:16" x14ac:dyDescent="0.35">
      <c r="B11" s="1" t="s">
        <v>46970</v>
      </c>
      <c r="C11">
        <v>1</v>
      </c>
      <c r="D11">
        <f>MIN(_lookups!$C$70:$C$569)</f>
        <v>0</v>
      </c>
      <c r="E11" s="2">
        <f t="shared" si="0"/>
        <v>1</v>
      </c>
      <c r="F11">
        <f>SUMIFS(_air_calcs!P:P,_air_calcs!O:O,_summarize!B11,_air_calcs!Q:$Q,_summarize!C11,_air_calcs!R:R,_summarize!D11)</f>
        <v>0</v>
      </c>
      <c r="G11">
        <f>SUMIFS(_air_calcs!T:T,_air_calcs!O:O,_summarize!B11,_air_calcs!Q:$Q,_summarize!C11,_air_calcs!R:R,_summarize!D11)</f>
        <v>0</v>
      </c>
      <c r="O11">
        <v>8</v>
      </c>
      <c r="P11" s="2">
        <f>IFERROR(IF(DATE(IF(MONTH(P10)=12,YEAR(P10)+1,YEAR(P10)),IF(MONTH(P10)=12,1,MONTH(P10)+1),1)&gt;DATE(Start!$D$8,Start!$C$8,1),"",DATE(IF(MONTH(P10)=12,YEAR(P10)+1,YEAR(P10)),IF(MONTH(P10)=12,1,MONTH(P10)+1),1)),"")</f>
        <v>45139</v>
      </c>
    </row>
    <row r="12" spans="2:16" x14ac:dyDescent="0.35">
      <c r="B12" s="1" t="s">
        <v>46978</v>
      </c>
      <c r="C12">
        <v>1</v>
      </c>
      <c r="D12">
        <f>MIN(_lookups!$C$70:$C$569)</f>
        <v>0</v>
      </c>
      <c r="E12" s="2">
        <f t="shared" si="0"/>
        <v>1</v>
      </c>
      <c r="F12">
        <f>SUMIFS(_air_calcs!P:P,_air_calcs!O:O,_summarize!B12,_air_calcs!Q:$Q,_summarize!C12,_air_calcs!R:R,_summarize!D12)</f>
        <v>0</v>
      </c>
      <c r="G12">
        <f>SUMIFS(_air_calcs!T:T,_air_calcs!O:O,_summarize!B12,_air_calcs!Q:$Q,_summarize!C12,_air_calcs!R:R,_summarize!D12)</f>
        <v>0</v>
      </c>
      <c r="O12">
        <v>9</v>
      </c>
      <c r="P12" s="2">
        <f>IFERROR(IF(DATE(IF(MONTH(P11)=12,YEAR(P11)+1,YEAR(P11)),IF(MONTH(P11)=12,1,MONTH(P11)+1),1)&gt;DATE(Start!$D$8,Start!$C$8,1),"",DATE(IF(MONTH(P11)=12,YEAR(P11)+1,YEAR(P11)),IF(MONTH(P11)=12,1,MONTH(P11)+1),1)),"")</f>
        <v>45170</v>
      </c>
    </row>
    <row r="13" spans="2:16" x14ac:dyDescent="0.35">
      <c r="B13" s="1" t="s">
        <v>46961</v>
      </c>
      <c r="C13">
        <v>2</v>
      </c>
      <c r="D13">
        <f>MIN(_lookups!$C$70:$C$569)</f>
        <v>0</v>
      </c>
      <c r="E13" s="2">
        <f t="shared" si="0"/>
        <v>32</v>
      </c>
      <c r="F13">
        <f>SUMIFS(_air_calcs!P:P,_air_calcs!O:O,_summarize!B13,_air_calcs!Q:$Q,_summarize!C13,_air_calcs!R:R,_summarize!D13)</f>
        <v>0</v>
      </c>
      <c r="G13">
        <f>SUMIFS(_air_calcs!T:T,_air_calcs!O:O,_summarize!B13,_air_calcs!Q:$Q,_summarize!C13,_air_calcs!R:R,_summarize!D13)</f>
        <v>0</v>
      </c>
      <c r="O13">
        <v>10</v>
      </c>
      <c r="P13" s="2">
        <f>IFERROR(IF(DATE(IF(MONTH(P12)=12,YEAR(P12)+1,YEAR(P12)),IF(MONTH(P12)=12,1,MONTH(P12)+1),1)&gt;DATE(Start!$D$8,Start!$C$8,1),"",DATE(IF(MONTH(P12)=12,YEAR(P12)+1,YEAR(P12)),IF(MONTH(P12)=12,1,MONTH(P12)+1),1)),"")</f>
        <v>45200</v>
      </c>
    </row>
    <row r="14" spans="2:16" x14ac:dyDescent="0.35">
      <c r="B14" s="1" t="s">
        <v>46966</v>
      </c>
      <c r="C14">
        <v>2</v>
      </c>
      <c r="D14">
        <f>MIN(_lookups!$C$70:$C$569)</f>
        <v>0</v>
      </c>
      <c r="E14" s="2">
        <f t="shared" si="0"/>
        <v>32</v>
      </c>
      <c r="F14">
        <f>SUMIFS(_air_calcs!P:P,_air_calcs!O:O,_summarize!B14,_air_calcs!Q:$Q,_summarize!C14,_air_calcs!R:R,_summarize!D14)</f>
        <v>0</v>
      </c>
      <c r="G14">
        <f>SUMIFS(_air_calcs!T:T,_air_calcs!O:O,_summarize!B14,_air_calcs!Q:$Q,_summarize!C14,_air_calcs!R:R,_summarize!D14)</f>
        <v>0</v>
      </c>
      <c r="O14">
        <v>11</v>
      </c>
      <c r="P14" s="2" t="str">
        <f>IFERROR(IF(DATE(IF(MONTH(P13)=12,YEAR(P13)+1,YEAR(P13)),IF(MONTH(P13)=12,1,MONTH(P13)+1),1)&gt;DATE(Start!$D$8,Start!$C$8,1),"",DATE(IF(MONTH(P13)=12,YEAR(P13)+1,YEAR(P13)),IF(MONTH(P13)=12,1,MONTH(P13)+1),1)),"")</f>
        <v/>
      </c>
    </row>
    <row r="15" spans="2:16" x14ac:dyDescent="0.35">
      <c r="B15" s="1" t="s">
        <v>46964</v>
      </c>
      <c r="C15">
        <v>2</v>
      </c>
      <c r="D15">
        <f>MIN(_lookups!$C$70:$C$569)</f>
        <v>0</v>
      </c>
      <c r="E15" s="2">
        <f t="shared" si="0"/>
        <v>32</v>
      </c>
      <c r="F15">
        <f>SUMIFS(_air_calcs!P:P,_air_calcs!O:O,_summarize!B15,_air_calcs!Q:$Q,_summarize!C15,_air_calcs!R:R,_summarize!D15)</f>
        <v>0</v>
      </c>
      <c r="G15">
        <f>SUMIFS(_air_calcs!T:T,_air_calcs!O:O,_summarize!B15,_air_calcs!Q:$Q,_summarize!C15,_air_calcs!R:R,_summarize!D15)</f>
        <v>0</v>
      </c>
      <c r="O15">
        <v>12</v>
      </c>
      <c r="P15" s="2" t="str">
        <f>IFERROR(IF(DATE(IF(MONTH(P14)=12,YEAR(P14)+1,YEAR(P14)),IF(MONTH(P14)=12,1,MONTH(P14)+1),1)&gt;DATE(Start!$D$8,Start!$C$8,1),"",DATE(IF(MONTH(P14)=12,YEAR(P14)+1,YEAR(P14)),IF(MONTH(P14)=12,1,MONTH(P14)+1),1)),"")</f>
        <v/>
      </c>
    </row>
    <row r="16" spans="2:16" x14ac:dyDescent="0.35">
      <c r="B16" s="1" t="s">
        <v>46968</v>
      </c>
      <c r="C16">
        <v>2</v>
      </c>
      <c r="D16">
        <f>MIN(_lookups!$C$70:$C$569)</f>
        <v>0</v>
      </c>
      <c r="E16" s="2">
        <f t="shared" si="0"/>
        <v>32</v>
      </c>
      <c r="F16">
        <f>SUMIFS(_air_calcs!P:P,_air_calcs!O:O,_summarize!B16,_air_calcs!Q:$Q,_summarize!C16,_air_calcs!R:R,_summarize!D16)</f>
        <v>0</v>
      </c>
      <c r="G16">
        <f>SUMIFS(_air_calcs!T:T,_air_calcs!O:O,_summarize!B16,_air_calcs!Q:$Q,_summarize!C16,_air_calcs!R:R,_summarize!D16)</f>
        <v>0</v>
      </c>
      <c r="P16" s="2"/>
    </row>
    <row r="17" spans="2:16" x14ac:dyDescent="0.35">
      <c r="B17" s="1" t="s">
        <v>46976</v>
      </c>
      <c r="C17">
        <v>2</v>
      </c>
      <c r="D17">
        <f>MIN(_lookups!$C$70:$C$569)</f>
        <v>0</v>
      </c>
      <c r="E17" s="2">
        <f t="shared" si="0"/>
        <v>32</v>
      </c>
      <c r="F17">
        <f>SUMIFS(_air_calcs!P:P,_air_calcs!O:O,_summarize!B17,_air_calcs!Q:$Q,_summarize!C17,_air_calcs!R:R,_summarize!D17)</f>
        <v>0</v>
      </c>
      <c r="G17">
        <f>SUMIFS(_air_calcs!T:T,_air_calcs!O:O,_summarize!B17,_air_calcs!Q:$Q,_summarize!C17,_air_calcs!R:R,_summarize!D17)</f>
        <v>0</v>
      </c>
      <c r="P17" s="2"/>
    </row>
    <row r="18" spans="2:16" x14ac:dyDescent="0.35">
      <c r="B18" s="1" t="s">
        <v>46974</v>
      </c>
      <c r="C18">
        <v>2</v>
      </c>
      <c r="D18">
        <f>MIN(_lookups!$C$70:$C$569)</f>
        <v>0</v>
      </c>
      <c r="E18" s="2">
        <f t="shared" si="0"/>
        <v>32</v>
      </c>
      <c r="F18">
        <f>SUMIFS(_air_calcs!P:P,_air_calcs!O:O,_summarize!B18,_air_calcs!Q:$Q,_summarize!C18,_air_calcs!R:R,_summarize!D18)</f>
        <v>0</v>
      </c>
      <c r="G18">
        <f>SUMIFS(_air_calcs!T:T,_air_calcs!O:O,_summarize!B18,_air_calcs!Q:$Q,_summarize!C18,_air_calcs!R:R,_summarize!D18)</f>
        <v>0</v>
      </c>
      <c r="P18" s="2"/>
    </row>
    <row r="19" spans="2:16" x14ac:dyDescent="0.35">
      <c r="B19" s="1" t="s">
        <v>46972</v>
      </c>
      <c r="C19">
        <v>2</v>
      </c>
      <c r="D19">
        <f>MIN(_lookups!$C$70:$C$569)</f>
        <v>0</v>
      </c>
      <c r="E19" s="2">
        <f t="shared" si="0"/>
        <v>32</v>
      </c>
      <c r="F19">
        <f>SUMIFS(_air_calcs!P:P,_air_calcs!O:O,_summarize!B19,_air_calcs!Q:$Q,_summarize!C19,_air_calcs!R:R,_summarize!D19)</f>
        <v>0</v>
      </c>
      <c r="G19">
        <f>SUMIFS(_air_calcs!T:T,_air_calcs!O:O,_summarize!B19,_air_calcs!Q:$Q,_summarize!C19,_air_calcs!R:R,_summarize!D19)</f>
        <v>0</v>
      </c>
      <c r="P19" s="2"/>
    </row>
    <row r="20" spans="2:16" x14ac:dyDescent="0.35">
      <c r="B20" s="1" t="s">
        <v>46970</v>
      </c>
      <c r="C20">
        <v>2</v>
      </c>
      <c r="D20">
        <f>MIN(_lookups!$C$70:$C$569)</f>
        <v>0</v>
      </c>
      <c r="E20" s="2">
        <f t="shared" si="0"/>
        <v>32</v>
      </c>
      <c r="F20">
        <f>SUMIFS(_air_calcs!P:P,_air_calcs!O:O,_summarize!B20,_air_calcs!Q:$Q,_summarize!C20,_air_calcs!R:R,_summarize!D20)</f>
        <v>0</v>
      </c>
      <c r="G20">
        <f>SUMIFS(_air_calcs!T:T,_air_calcs!O:O,_summarize!B20,_air_calcs!Q:$Q,_summarize!C20,_air_calcs!R:R,_summarize!D20)</f>
        <v>0</v>
      </c>
      <c r="P20" s="2"/>
    </row>
    <row r="21" spans="2:16" x14ac:dyDescent="0.35">
      <c r="B21" s="1" t="s">
        <v>46978</v>
      </c>
      <c r="C21">
        <v>2</v>
      </c>
      <c r="D21">
        <f>MIN(_lookups!$C$70:$C$569)</f>
        <v>0</v>
      </c>
      <c r="E21" s="2">
        <f t="shared" si="0"/>
        <v>32</v>
      </c>
      <c r="F21">
        <f>SUMIFS(_air_calcs!P:P,_air_calcs!O:O,_summarize!B21,_air_calcs!Q:$Q,_summarize!C21,_air_calcs!R:R,_summarize!D21)</f>
        <v>0</v>
      </c>
      <c r="G21">
        <f>SUMIFS(_air_calcs!T:T,_air_calcs!O:O,_summarize!B21,_air_calcs!Q:$Q,_summarize!C21,_air_calcs!R:R,_summarize!D21)</f>
        <v>0</v>
      </c>
      <c r="J21" s="1"/>
      <c r="P21" s="2"/>
    </row>
    <row r="22" spans="2:16" x14ac:dyDescent="0.35">
      <c r="B22" s="1" t="s">
        <v>46961</v>
      </c>
      <c r="C22">
        <v>3</v>
      </c>
      <c r="D22">
        <f>MIN(_lookups!$C$70:$C$569)</f>
        <v>0</v>
      </c>
      <c r="E22" s="2">
        <f t="shared" si="0"/>
        <v>61</v>
      </c>
      <c r="F22">
        <f>SUMIFS(_air_calcs!P:P,_air_calcs!O:O,_summarize!B22,_air_calcs!Q:$Q,_summarize!C22,_air_calcs!R:R,_summarize!D22)</f>
        <v>0</v>
      </c>
      <c r="G22">
        <f>SUMIFS(_air_calcs!T:T,_air_calcs!O:O,_summarize!B22,_air_calcs!Q:$Q,_summarize!C22,_air_calcs!R:R,_summarize!D22)</f>
        <v>0</v>
      </c>
      <c r="J22" s="1"/>
      <c r="P22" s="2"/>
    </row>
    <row r="23" spans="2:16" x14ac:dyDescent="0.35">
      <c r="B23" s="1" t="s">
        <v>46966</v>
      </c>
      <c r="C23">
        <v>3</v>
      </c>
      <c r="D23">
        <f>MIN(_lookups!$C$70:$C$569)</f>
        <v>0</v>
      </c>
      <c r="E23" s="2">
        <f t="shared" si="0"/>
        <v>61</v>
      </c>
      <c r="F23">
        <f>SUMIFS(_air_calcs!P:P,_air_calcs!O:O,_summarize!B23,_air_calcs!Q:$Q,_summarize!C23,_air_calcs!R:R,_summarize!D23)</f>
        <v>0</v>
      </c>
      <c r="G23">
        <f>SUMIFS(_air_calcs!T:T,_air_calcs!O:O,_summarize!B23,_air_calcs!Q:$Q,_summarize!C23,_air_calcs!R:R,_summarize!D23)</f>
        <v>0</v>
      </c>
      <c r="J23" s="1"/>
      <c r="P23" s="2"/>
    </row>
    <row r="24" spans="2:16" x14ac:dyDescent="0.35">
      <c r="B24" s="1" t="s">
        <v>46964</v>
      </c>
      <c r="C24">
        <v>3</v>
      </c>
      <c r="D24">
        <f>MIN(_lookups!$C$70:$C$569)</f>
        <v>0</v>
      </c>
      <c r="E24" s="2">
        <f t="shared" si="0"/>
        <v>61</v>
      </c>
      <c r="F24">
        <f>SUMIFS(_air_calcs!P:P,_air_calcs!O:O,_summarize!B24,_air_calcs!Q:$Q,_summarize!C24,_air_calcs!R:R,_summarize!D24)</f>
        <v>0</v>
      </c>
      <c r="G24">
        <f>SUMIFS(_air_calcs!T:T,_air_calcs!O:O,_summarize!B24,_air_calcs!Q:$Q,_summarize!C24,_air_calcs!R:R,_summarize!D24)</f>
        <v>0</v>
      </c>
      <c r="J24" s="1"/>
      <c r="P24" s="2"/>
    </row>
    <row r="25" spans="2:16" x14ac:dyDescent="0.35">
      <c r="B25" s="1" t="s">
        <v>46968</v>
      </c>
      <c r="C25">
        <v>3</v>
      </c>
      <c r="D25">
        <f>MIN(_lookups!$C$70:$C$569)</f>
        <v>0</v>
      </c>
      <c r="E25" s="2">
        <f t="shared" si="0"/>
        <v>61</v>
      </c>
      <c r="F25">
        <f>SUMIFS(_air_calcs!P:P,_air_calcs!O:O,_summarize!B25,_air_calcs!Q:$Q,_summarize!C25,_air_calcs!R:R,_summarize!D25)</f>
        <v>0</v>
      </c>
      <c r="G25">
        <f>SUMIFS(_air_calcs!T:T,_air_calcs!O:O,_summarize!B25,_air_calcs!Q:$Q,_summarize!C25,_air_calcs!R:R,_summarize!D25)</f>
        <v>0</v>
      </c>
      <c r="J25" s="1"/>
      <c r="P25" s="2"/>
    </row>
    <row r="26" spans="2:16" x14ac:dyDescent="0.35">
      <c r="B26" s="1" t="s">
        <v>46976</v>
      </c>
      <c r="C26">
        <v>3</v>
      </c>
      <c r="D26">
        <f>MIN(_lookups!$C$70:$C$569)</f>
        <v>0</v>
      </c>
      <c r="E26" s="2">
        <f t="shared" si="0"/>
        <v>61</v>
      </c>
      <c r="F26">
        <f>SUMIFS(_air_calcs!P:P,_air_calcs!O:O,_summarize!B26,_air_calcs!Q:$Q,_summarize!C26,_air_calcs!R:R,_summarize!D26)</f>
        <v>0</v>
      </c>
      <c r="G26">
        <f>SUMIFS(_air_calcs!T:T,_air_calcs!O:O,_summarize!B26,_air_calcs!Q:$Q,_summarize!C26,_air_calcs!R:R,_summarize!D26)</f>
        <v>0</v>
      </c>
      <c r="J26" s="1"/>
      <c r="P26" s="2"/>
    </row>
    <row r="27" spans="2:16" x14ac:dyDescent="0.35">
      <c r="B27" s="1" t="s">
        <v>46974</v>
      </c>
      <c r="C27">
        <v>3</v>
      </c>
      <c r="D27">
        <f>MIN(_lookups!$C$70:$C$569)</f>
        <v>0</v>
      </c>
      <c r="E27" s="2">
        <f t="shared" si="0"/>
        <v>61</v>
      </c>
      <c r="F27">
        <f>SUMIFS(_air_calcs!P:P,_air_calcs!O:O,_summarize!B27,_air_calcs!Q:$Q,_summarize!C27,_air_calcs!R:R,_summarize!D27)</f>
        <v>0</v>
      </c>
      <c r="G27">
        <f>SUMIFS(_air_calcs!T:T,_air_calcs!O:O,_summarize!B27,_air_calcs!Q:$Q,_summarize!C27,_air_calcs!R:R,_summarize!D27)</f>
        <v>0</v>
      </c>
      <c r="J27" s="1"/>
      <c r="P27" s="2"/>
    </row>
    <row r="28" spans="2:16" x14ac:dyDescent="0.35">
      <c r="B28" s="1" t="s">
        <v>46972</v>
      </c>
      <c r="C28">
        <v>3</v>
      </c>
      <c r="D28">
        <f>MIN(_lookups!$C$70:$C$569)</f>
        <v>0</v>
      </c>
      <c r="E28" s="2">
        <f t="shared" si="0"/>
        <v>61</v>
      </c>
      <c r="F28">
        <f>SUMIFS(_air_calcs!P:P,_air_calcs!O:O,_summarize!B28,_air_calcs!Q:$Q,_summarize!C28,_air_calcs!R:R,_summarize!D28)</f>
        <v>0</v>
      </c>
      <c r="G28">
        <f>SUMIFS(_air_calcs!T:T,_air_calcs!O:O,_summarize!B28,_air_calcs!Q:$Q,_summarize!C28,_air_calcs!R:R,_summarize!D28)</f>
        <v>0</v>
      </c>
      <c r="J28" s="1"/>
    </row>
    <row r="29" spans="2:16" x14ac:dyDescent="0.35">
      <c r="B29" s="1" t="s">
        <v>46970</v>
      </c>
      <c r="C29">
        <v>3</v>
      </c>
      <c r="D29">
        <f>MIN(_lookups!$C$70:$C$569)</f>
        <v>0</v>
      </c>
      <c r="E29" s="2">
        <f t="shared" si="0"/>
        <v>61</v>
      </c>
      <c r="F29">
        <f>SUMIFS(_air_calcs!P:P,_air_calcs!O:O,_summarize!B29,_air_calcs!Q:$Q,_summarize!C29,_air_calcs!R:R,_summarize!D29)</f>
        <v>0</v>
      </c>
      <c r="G29">
        <f>SUMIFS(_air_calcs!T:T,_air_calcs!O:O,_summarize!B29,_air_calcs!Q:$Q,_summarize!C29,_air_calcs!R:R,_summarize!D29)</f>
        <v>0</v>
      </c>
      <c r="J29" s="1"/>
    </row>
    <row r="30" spans="2:16" x14ac:dyDescent="0.35">
      <c r="B30" s="1" t="s">
        <v>46978</v>
      </c>
      <c r="C30">
        <v>3</v>
      </c>
      <c r="D30">
        <f>MIN(_lookups!$C$70:$C$569)</f>
        <v>0</v>
      </c>
      <c r="E30" s="2">
        <f t="shared" si="0"/>
        <v>61</v>
      </c>
      <c r="F30">
        <f>SUMIFS(_air_calcs!P:P,_air_calcs!O:O,_summarize!B30,_air_calcs!Q:$Q,_summarize!C30,_air_calcs!R:R,_summarize!D30)</f>
        <v>0</v>
      </c>
      <c r="G30">
        <f>SUMIFS(_air_calcs!T:T,_air_calcs!O:O,_summarize!B30,_air_calcs!Q:$Q,_summarize!C30,_air_calcs!R:R,_summarize!D30)</f>
        <v>0</v>
      </c>
    </row>
    <row r="31" spans="2:16" x14ac:dyDescent="0.35">
      <c r="B31" s="1" t="s">
        <v>46961</v>
      </c>
      <c r="C31">
        <v>4</v>
      </c>
      <c r="D31">
        <f>MIN(_lookups!$C$70:$C$569)</f>
        <v>0</v>
      </c>
      <c r="E31" s="2">
        <f t="shared" si="0"/>
        <v>92</v>
      </c>
      <c r="F31">
        <f>SUMIFS(_air_calcs!P:P,_air_calcs!O:O,_summarize!B31,_air_calcs!Q:$Q,_summarize!C31,_air_calcs!R:R,_summarize!D31)</f>
        <v>0</v>
      </c>
      <c r="G31">
        <f>SUMIFS(_air_calcs!T:T,_air_calcs!O:O,_summarize!B31,_air_calcs!Q:$Q,_summarize!C31,_air_calcs!R:R,_summarize!D31)</f>
        <v>0</v>
      </c>
    </row>
    <row r="32" spans="2:16" x14ac:dyDescent="0.35">
      <c r="B32" s="1" t="s">
        <v>46966</v>
      </c>
      <c r="C32">
        <v>4</v>
      </c>
      <c r="D32">
        <f>MIN(_lookups!$C$70:$C$569)</f>
        <v>0</v>
      </c>
      <c r="E32" s="2">
        <f t="shared" si="0"/>
        <v>92</v>
      </c>
      <c r="F32">
        <f>SUMIFS(_air_calcs!P:P,_air_calcs!O:O,_summarize!B32,_air_calcs!Q:$Q,_summarize!C32,_air_calcs!R:R,_summarize!D32)</f>
        <v>0</v>
      </c>
      <c r="G32">
        <f>SUMIFS(_air_calcs!T:T,_air_calcs!O:O,_summarize!B32,_air_calcs!Q:$Q,_summarize!C32,_air_calcs!R:R,_summarize!D32)</f>
        <v>0</v>
      </c>
    </row>
    <row r="33" spans="2:7" x14ac:dyDescent="0.35">
      <c r="B33" s="1" t="s">
        <v>46964</v>
      </c>
      <c r="C33">
        <v>4</v>
      </c>
      <c r="D33">
        <f>MIN(_lookups!$C$70:$C$569)</f>
        <v>0</v>
      </c>
      <c r="E33" s="2">
        <f t="shared" si="0"/>
        <v>92</v>
      </c>
      <c r="F33">
        <f>SUMIFS(_air_calcs!P:P,_air_calcs!O:O,_summarize!B33,_air_calcs!Q:$Q,_summarize!C33,_air_calcs!R:R,_summarize!D33)</f>
        <v>0</v>
      </c>
      <c r="G33">
        <f>SUMIFS(_air_calcs!T:T,_air_calcs!O:O,_summarize!B33,_air_calcs!Q:$Q,_summarize!C33,_air_calcs!R:R,_summarize!D33)</f>
        <v>0</v>
      </c>
    </row>
    <row r="34" spans="2:7" x14ac:dyDescent="0.35">
      <c r="B34" s="1" t="s">
        <v>46968</v>
      </c>
      <c r="C34">
        <v>4</v>
      </c>
      <c r="D34">
        <f>MIN(_lookups!$C$70:$C$569)</f>
        <v>0</v>
      </c>
      <c r="E34" s="2">
        <f t="shared" si="0"/>
        <v>92</v>
      </c>
      <c r="F34">
        <f>SUMIFS(_air_calcs!P:P,_air_calcs!O:O,_summarize!B34,_air_calcs!Q:$Q,_summarize!C34,_air_calcs!R:R,_summarize!D34)</f>
        <v>0</v>
      </c>
      <c r="G34">
        <f>SUMIFS(_air_calcs!T:T,_air_calcs!O:O,_summarize!B34,_air_calcs!Q:$Q,_summarize!C34,_air_calcs!R:R,_summarize!D34)</f>
        <v>0</v>
      </c>
    </row>
    <row r="35" spans="2:7" x14ac:dyDescent="0.35">
      <c r="B35" s="1" t="s">
        <v>46976</v>
      </c>
      <c r="C35">
        <v>4</v>
      </c>
      <c r="D35">
        <f>MIN(_lookups!$C$70:$C$569)</f>
        <v>0</v>
      </c>
      <c r="E35" s="2">
        <f t="shared" si="0"/>
        <v>92</v>
      </c>
      <c r="F35">
        <f>SUMIFS(_air_calcs!P:P,_air_calcs!O:O,_summarize!B35,_air_calcs!Q:$Q,_summarize!C35,_air_calcs!R:R,_summarize!D35)</f>
        <v>0</v>
      </c>
      <c r="G35">
        <f>SUMIFS(_air_calcs!T:T,_air_calcs!O:O,_summarize!B35,_air_calcs!Q:$Q,_summarize!C35,_air_calcs!R:R,_summarize!D35)</f>
        <v>0</v>
      </c>
    </row>
    <row r="36" spans="2:7" x14ac:dyDescent="0.35">
      <c r="B36" s="1" t="s">
        <v>46974</v>
      </c>
      <c r="C36">
        <v>4</v>
      </c>
      <c r="D36">
        <f>MIN(_lookups!$C$70:$C$569)</f>
        <v>0</v>
      </c>
      <c r="E36" s="2">
        <f t="shared" si="0"/>
        <v>92</v>
      </c>
      <c r="F36">
        <f>SUMIFS(_air_calcs!P:P,_air_calcs!O:O,_summarize!B36,_air_calcs!Q:$Q,_summarize!C36,_air_calcs!R:R,_summarize!D36)</f>
        <v>0</v>
      </c>
      <c r="G36">
        <f>SUMIFS(_air_calcs!T:T,_air_calcs!O:O,_summarize!B36,_air_calcs!Q:$Q,_summarize!C36,_air_calcs!R:R,_summarize!D36)</f>
        <v>0</v>
      </c>
    </row>
    <row r="37" spans="2:7" x14ac:dyDescent="0.35">
      <c r="B37" s="1" t="s">
        <v>46972</v>
      </c>
      <c r="C37">
        <v>4</v>
      </c>
      <c r="D37">
        <f>MIN(_lookups!$C$70:$C$569)</f>
        <v>0</v>
      </c>
      <c r="E37" s="2">
        <f t="shared" si="0"/>
        <v>92</v>
      </c>
      <c r="F37">
        <f>SUMIFS(_air_calcs!P:P,_air_calcs!O:O,_summarize!B37,_air_calcs!Q:$Q,_summarize!C37,_air_calcs!R:R,_summarize!D37)</f>
        <v>0</v>
      </c>
      <c r="G37">
        <f>SUMIFS(_air_calcs!T:T,_air_calcs!O:O,_summarize!B37,_air_calcs!Q:$Q,_summarize!C37,_air_calcs!R:R,_summarize!D37)</f>
        <v>0</v>
      </c>
    </row>
    <row r="38" spans="2:7" x14ac:dyDescent="0.35">
      <c r="B38" s="1" t="s">
        <v>46970</v>
      </c>
      <c r="C38">
        <v>4</v>
      </c>
      <c r="D38">
        <f>MIN(_lookups!$C$70:$C$569)</f>
        <v>0</v>
      </c>
      <c r="E38" s="2">
        <f t="shared" si="0"/>
        <v>92</v>
      </c>
      <c r="F38">
        <f>SUMIFS(_air_calcs!P:P,_air_calcs!O:O,_summarize!B38,_air_calcs!Q:$Q,_summarize!C38,_air_calcs!R:R,_summarize!D38)</f>
        <v>0</v>
      </c>
      <c r="G38">
        <f>SUMIFS(_air_calcs!T:T,_air_calcs!O:O,_summarize!B38,_air_calcs!Q:$Q,_summarize!C38,_air_calcs!R:R,_summarize!D38)</f>
        <v>0</v>
      </c>
    </row>
    <row r="39" spans="2:7" x14ac:dyDescent="0.35">
      <c r="B39" s="1" t="s">
        <v>46978</v>
      </c>
      <c r="C39">
        <v>4</v>
      </c>
      <c r="D39">
        <f>MIN(_lookups!$C$70:$C$569)</f>
        <v>0</v>
      </c>
      <c r="E39" s="2">
        <f t="shared" si="0"/>
        <v>92</v>
      </c>
      <c r="F39">
        <f>SUMIFS(_air_calcs!P:P,_air_calcs!O:O,_summarize!B39,_air_calcs!Q:$Q,_summarize!C39,_air_calcs!R:R,_summarize!D39)</f>
        <v>0</v>
      </c>
      <c r="G39">
        <f>SUMIFS(_air_calcs!T:T,_air_calcs!O:O,_summarize!B39,_air_calcs!Q:$Q,_summarize!C39,_air_calcs!R:R,_summarize!D39)</f>
        <v>0</v>
      </c>
    </row>
    <row r="40" spans="2:7" x14ac:dyDescent="0.35">
      <c r="B40" s="1" t="s">
        <v>46961</v>
      </c>
      <c r="C40">
        <v>5</v>
      </c>
      <c r="D40">
        <f>MIN(_lookups!$C$70:$C$569)</f>
        <v>0</v>
      </c>
      <c r="E40" s="2">
        <f t="shared" si="0"/>
        <v>122</v>
      </c>
      <c r="F40">
        <f>SUMIFS(_air_calcs!P:P,_air_calcs!O:O,_summarize!B40,_air_calcs!Q:$Q,_summarize!C40,_air_calcs!R:R,_summarize!D40)</f>
        <v>0</v>
      </c>
      <c r="G40">
        <f>SUMIFS(_air_calcs!T:T,_air_calcs!O:O,_summarize!B40,_air_calcs!Q:$Q,_summarize!C40,_air_calcs!R:R,_summarize!D40)</f>
        <v>0</v>
      </c>
    </row>
    <row r="41" spans="2:7" x14ac:dyDescent="0.35">
      <c r="B41" s="1" t="s">
        <v>46966</v>
      </c>
      <c r="C41">
        <v>5</v>
      </c>
      <c r="D41">
        <f>MIN(_lookups!$C$70:$C$569)</f>
        <v>0</v>
      </c>
      <c r="E41" s="2">
        <f t="shared" si="0"/>
        <v>122</v>
      </c>
      <c r="F41">
        <f>SUMIFS(_air_calcs!P:P,_air_calcs!O:O,_summarize!B41,_air_calcs!Q:$Q,_summarize!C41,_air_calcs!R:R,_summarize!D41)</f>
        <v>0</v>
      </c>
      <c r="G41">
        <f>SUMIFS(_air_calcs!T:T,_air_calcs!O:O,_summarize!B41,_air_calcs!Q:$Q,_summarize!C41,_air_calcs!R:R,_summarize!D41)</f>
        <v>0</v>
      </c>
    </row>
    <row r="42" spans="2:7" x14ac:dyDescent="0.35">
      <c r="B42" s="1" t="s">
        <v>46964</v>
      </c>
      <c r="C42">
        <v>5</v>
      </c>
      <c r="D42">
        <f>MIN(_lookups!$C$70:$C$569)</f>
        <v>0</v>
      </c>
      <c r="E42" s="2">
        <f t="shared" si="0"/>
        <v>122</v>
      </c>
      <c r="F42">
        <f>SUMIFS(_air_calcs!P:P,_air_calcs!O:O,_summarize!B42,_air_calcs!Q:$Q,_summarize!C42,_air_calcs!R:R,_summarize!D42)</f>
        <v>0</v>
      </c>
      <c r="G42">
        <f>SUMIFS(_air_calcs!T:T,_air_calcs!O:O,_summarize!B42,_air_calcs!Q:$Q,_summarize!C42,_air_calcs!R:R,_summarize!D42)</f>
        <v>0</v>
      </c>
    </row>
    <row r="43" spans="2:7" x14ac:dyDescent="0.35">
      <c r="B43" s="1" t="s">
        <v>46968</v>
      </c>
      <c r="C43">
        <v>5</v>
      </c>
      <c r="D43">
        <f>MIN(_lookups!$C$70:$C$569)</f>
        <v>0</v>
      </c>
      <c r="E43" s="2">
        <f t="shared" si="0"/>
        <v>122</v>
      </c>
      <c r="F43">
        <f>SUMIFS(_air_calcs!P:P,_air_calcs!O:O,_summarize!B43,_air_calcs!Q:$Q,_summarize!C43,_air_calcs!R:R,_summarize!D43)</f>
        <v>0</v>
      </c>
      <c r="G43">
        <f>SUMIFS(_air_calcs!T:T,_air_calcs!O:O,_summarize!B43,_air_calcs!Q:$Q,_summarize!C43,_air_calcs!R:R,_summarize!D43)</f>
        <v>0</v>
      </c>
    </row>
    <row r="44" spans="2:7" x14ac:dyDescent="0.35">
      <c r="B44" s="1" t="s">
        <v>46976</v>
      </c>
      <c r="C44">
        <v>5</v>
      </c>
      <c r="D44">
        <f>MIN(_lookups!$C$70:$C$569)</f>
        <v>0</v>
      </c>
      <c r="E44" s="2">
        <f t="shared" si="0"/>
        <v>122</v>
      </c>
      <c r="F44">
        <f>SUMIFS(_air_calcs!P:P,_air_calcs!O:O,_summarize!B44,_air_calcs!Q:$Q,_summarize!C44,_air_calcs!R:R,_summarize!D44)</f>
        <v>0</v>
      </c>
      <c r="G44">
        <f>SUMIFS(_air_calcs!T:T,_air_calcs!O:O,_summarize!B44,_air_calcs!Q:$Q,_summarize!C44,_air_calcs!R:R,_summarize!D44)</f>
        <v>0</v>
      </c>
    </row>
    <row r="45" spans="2:7" x14ac:dyDescent="0.35">
      <c r="B45" s="1" t="s">
        <v>46974</v>
      </c>
      <c r="C45">
        <v>5</v>
      </c>
      <c r="D45">
        <f>MIN(_lookups!$C$70:$C$569)</f>
        <v>0</v>
      </c>
      <c r="E45" s="2">
        <f t="shared" si="0"/>
        <v>122</v>
      </c>
      <c r="F45">
        <f>SUMIFS(_air_calcs!P:P,_air_calcs!O:O,_summarize!B45,_air_calcs!Q:$Q,_summarize!C45,_air_calcs!R:R,_summarize!D45)</f>
        <v>0</v>
      </c>
      <c r="G45">
        <f>SUMIFS(_air_calcs!T:T,_air_calcs!O:O,_summarize!B45,_air_calcs!Q:$Q,_summarize!C45,_air_calcs!R:R,_summarize!D45)</f>
        <v>0</v>
      </c>
    </row>
    <row r="46" spans="2:7" x14ac:dyDescent="0.35">
      <c r="B46" s="1" t="s">
        <v>46972</v>
      </c>
      <c r="C46">
        <v>5</v>
      </c>
      <c r="D46">
        <f>MIN(_lookups!$C$70:$C$569)</f>
        <v>0</v>
      </c>
      <c r="E46" s="2">
        <f t="shared" si="0"/>
        <v>122</v>
      </c>
      <c r="F46">
        <f>SUMIFS(_air_calcs!P:P,_air_calcs!O:O,_summarize!B46,_air_calcs!Q:$Q,_summarize!C46,_air_calcs!R:R,_summarize!D46)</f>
        <v>0</v>
      </c>
      <c r="G46">
        <f>SUMIFS(_air_calcs!T:T,_air_calcs!O:O,_summarize!B46,_air_calcs!Q:$Q,_summarize!C46,_air_calcs!R:R,_summarize!D46)</f>
        <v>0</v>
      </c>
    </row>
    <row r="47" spans="2:7" x14ac:dyDescent="0.35">
      <c r="B47" s="1" t="s">
        <v>46970</v>
      </c>
      <c r="C47">
        <v>5</v>
      </c>
      <c r="D47">
        <f>MIN(_lookups!$C$70:$C$569)</f>
        <v>0</v>
      </c>
      <c r="E47" s="2">
        <f t="shared" si="0"/>
        <v>122</v>
      </c>
      <c r="F47">
        <f>SUMIFS(_air_calcs!P:P,_air_calcs!O:O,_summarize!B47,_air_calcs!Q:$Q,_summarize!C47,_air_calcs!R:R,_summarize!D47)</f>
        <v>0</v>
      </c>
      <c r="G47">
        <f>SUMIFS(_air_calcs!T:T,_air_calcs!O:O,_summarize!B47,_air_calcs!Q:$Q,_summarize!C47,_air_calcs!R:R,_summarize!D47)</f>
        <v>0</v>
      </c>
    </row>
    <row r="48" spans="2:7" x14ac:dyDescent="0.35">
      <c r="B48" s="1" t="s">
        <v>46978</v>
      </c>
      <c r="C48">
        <v>5</v>
      </c>
      <c r="D48">
        <f>MIN(_lookups!$C$70:$C$569)</f>
        <v>0</v>
      </c>
      <c r="E48" s="2">
        <f t="shared" si="0"/>
        <v>122</v>
      </c>
      <c r="F48">
        <f>SUMIFS(_air_calcs!P:P,_air_calcs!O:O,_summarize!B48,_air_calcs!Q:$Q,_summarize!C48,_air_calcs!R:R,_summarize!D48)</f>
        <v>0</v>
      </c>
      <c r="G48">
        <f>SUMIFS(_air_calcs!T:T,_air_calcs!O:O,_summarize!B48,_air_calcs!Q:$Q,_summarize!C48,_air_calcs!R:R,_summarize!D48)</f>
        <v>0</v>
      </c>
    </row>
    <row r="49" spans="2:7" x14ac:dyDescent="0.35">
      <c r="B49" s="1" t="s">
        <v>46961</v>
      </c>
      <c r="C49">
        <v>6</v>
      </c>
      <c r="D49">
        <f>MIN(_lookups!$C$70:$C$569)</f>
        <v>0</v>
      </c>
      <c r="E49" s="2">
        <f t="shared" si="0"/>
        <v>153</v>
      </c>
      <c r="F49">
        <f>SUMIFS(_air_calcs!P:P,_air_calcs!O:O,_summarize!B49,_air_calcs!Q:$Q,_summarize!C49,_air_calcs!R:R,_summarize!D49)</f>
        <v>0</v>
      </c>
      <c r="G49">
        <f>SUMIFS(_air_calcs!T:T,_air_calcs!O:O,_summarize!B49,_air_calcs!Q:$Q,_summarize!C49,_air_calcs!R:R,_summarize!D49)</f>
        <v>0</v>
      </c>
    </row>
    <row r="50" spans="2:7" x14ac:dyDescent="0.35">
      <c r="B50" s="1" t="s">
        <v>46966</v>
      </c>
      <c r="C50">
        <v>6</v>
      </c>
      <c r="D50">
        <f>MIN(_lookups!$C$70:$C$569)</f>
        <v>0</v>
      </c>
      <c r="E50" s="2">
        <f t="shared" si="0"/>
        <v>153</v>
      </c>
      <c r="F50">
        <f>SUMIFS(_air_calcs!P:P,_air_calcs!O:O,_summarize!B50,_air_calcs!Q:$Q,_summarize!C50,_air_calcs!R:R,_summarize!D50)</f>
        <v>0</v>
      </c>
      <c r="G50">
        <f>SUMIFS(_air_calcs!T:T,_air_calcs!O:O,_summarize!B50,_air_calcs!Q:$Q,_summarize!C50,_air_calcs!R:R,_summarize!D50)</f>
        <v>0</v>
      </c>
    </row>
    <row r="51" spans="2:7" x14ac:dyDescent="0.35">
      <c r="B51" s="1" t="s">
        <v>46964</v>
      </c>
      <c r="C51">
        <v>6</v>
      </c>
      <c r="D51">
        <f>MIN(_lookups!$C$70:$C$569)</f>
        <v>0</v>
      </c>
      <c r="E51" s="2">
        <f t="shared" si="0"/>
        <v>153</v>
      </c>
      <c r="F51">
        <f>SUMIFS(_air_calcs!P:P,_air_calcs!O:O,_summarize!B51,_air_calcs!Q:$Q,_summarize!C51,_air_calcs!R:R,_summarize!D51)</f>
        <v>0</v>
      </c>
      <c r="G51">
        <f>SUMIFS(_air_calcs!T:T,_air_calcs!O:O,_summarize!B51,_air_calcs!Q:$Q,_summarize!C51,_air_calcs!R:R,_summarize!D51)</f>
        <v>0</v>
      </c>
    </row>
    <row r="52" spans="2:7" x14ac:dyDescent="0.35">
      <c r="B52" s="1" t="s">
        <v>46968</v>
      </c>
      <c r="C52">
        <v>6</v>
      </c>
      <c r="D52">
        <f>MIN(_lookups!$C$70:$C$569)</f>
        <v>0</v>
      </c>
      <c r="E52" s="2">
        <f t="shared" si="0"/>
        <v>153</v>
      </c>
      <c r="F52">
        <f>SUMIFS(_air_calcs!P:P,_air_calcs!O:O,_summarize!B52,_air_calcs!Q:$Q,_summarize!C52,_air_calcs!R:R,_summarize!D52)</f>
        <v>0</v>
      </c>
      <c r="G52">
        <f>SUMIFS(_air_calcs!T:T,_air_calcs!O:O,_summarize!B52,_air_calcs!Q:$Q,_summarize!C52,_air_calcs!R:R,_summarize!D52)</f>
        <v>0</v>
      </c>
    </row>
    <row r="53" spans="2:7" x14ac:dyDescent="0.35">
      <c r="B53" s="1" t="s">
        <v>46976</v>
      </c>
      <c r="C53">
        <v>6</v>
      </c>
      <c r="D53">
        <f>MIN(_lookups!$C$70:$C$569)</f>
        <v>0</v>
      </c>
      <c r="E53" s="2">
        <f t="shared" si="0"/>
        <v>153</v>
      </c>
      <c r="F53">
        <f>SUMIFS(_air_calcs!P:P,_air_calcs!O:O,_summarize!B53,_air_calcs!Q:$Q,_summarize!C53,_air_calcs!R:R,_summarize!D53)</f>
        <v>0</v>
      </c>
      <c r="G53">
        <f>SUMIFS(_air_calcs!T:T,_air_calcs!O:O,_summarize!B53,_air_calcs!Q:$Q,_summarize!C53,_air_calcs!R:R,_summarize!D53)</f>
        <v>0</v>
      </c>
    </row>
    <row r="54" spans="2:7" x14ac:dyDescent="0.35">
      <c r="B54" s="1" t="s">
        <v>46974</v>
      </c>
      <c r="C54">
        <v>6</v>
      </c>
      <c r="D54">
        <f>MIN(_lookups!$C$70:$C$569)</f>
        <v>0</v>
      </c>
      <c r="E54" s="2">
        <f t="shared" si="0"/>
        <v>153</v>
      </c>
      <c r="F54">
        <f>SUMIFS(_air_calcs!P:P,_air_calcs!O:O,_summarize!B54,_air_calcs!Q:$Q,_summarize!C54,_air_calcs!R:R,_summarize!D54)</f>
        <v>0</v>
      </c>
      <c r="G54">
        <f>SUMIFS(_air_calcs!T:T,_air_calcs!O:O,_summarize!B54,_air_calcs!Q:$Q,_summarize!C54,_air_calcs!R:R,_summarize!D54)</f>
        <v>0</v>
      </c>
    </row>
    <row r="55" spans="2:7" x14ac:dyDescent="0.35">
      <c r="B55" s="1" t="s">
        <v>46972</v>
      </c>
      <c r="C55">
        <v>6</v>
      </c>
      <c r="D55">
        <f>MIN(_lookups!$C$70:$C$569)</f>
        <v>0</v>
      </c>
      <c r="E55" s="2">
        <f t="shared" si="0"/>
        <v>153</v>
      </c>
      <c r="F55">
        <f>SUMIFS(_air_calcs!P:P,_air_calcs!O:O,_summarize!B55,_air_calcs!Q:$Q,_summarize!C55,_air_calcs!R:R,_summarize!D55)</f>
        <v>0</v>
      </c>
      <c r="G55">
        <f>SUMIFS(_air_calcs!T:T,_air_calcs!O:O,_summarize!B55,_air_calcs!Q:$Q,_summarize!C55,_air_calcs!R:R,_summarize!D55)</f>
        <v>0</v>
      </c>
    </row>
    <row r="56" spans="2:7" x14ac:dyDescent="0.35">
      <c r="B56" s="1" t="s">
        <v>46970</v>
      </c>
      <c r="C56">
        <v>6</v>
      </c>
      <c r="D56">
        <f>MIN(_lookups!$C$70:$C$569)</f>
        <v>0</v>
      </c>
      <c r="E56" s="2">
        <f t="shared" si="0"/>
        <v>153</v>
      </c>
      <c r="F56">
        <f>SUMIFS(_air_calcs!P:P,_air_calcs!O:O,_summarize!B56,_air_calcs!Q:$Q,_summarize!C56,_air_calcs!R:R,_summarize!D56)</f>
        <v>0</v>
      </c>
      <c r="G56">
        <f>SUMIFS(_air_calcs!T:T,_air_calcs!O:O,_summarize!B56,_air_calcs!Q:$Q,_summarize!C56,_air_calcs!R:R,_summarize!D56)</f>
        <v>0</v>
      </c>
    </row>
    <row r="57" spans="2:7" x14ac:dyDescent="0.35">
      <c r="B57" s="1" t="s">
        <v>46978</v>
      </c>
      <c r="C57">
        <v>6</v>
      </c>
      <c r="D57">
        <f>MIN(_lookups!$C$70:$C$569)</f>
        <v>0</v>
      </c>
      <c r="E57" s="2">
        <f t="shared" si="0"/>
        <v>153</v>
      </c>
      <c r="F57">
        <f>SUMIFS(_air_calcs!P:P,_air_calcs!O:O,_summarize!B57,_air_calcs!Q:$Q,_summarize!C57,_air_calcs!R:R,_summarize!D57)</f>
        <v>0</v>
      </c>
      <c r="G57">
        <f>SUMIFS(_air_calcs!T:T,_air_calcs!O:O,_summarize!B57,_air_calcs!Q:$Q,_summarize!C57,_air_calcs!R:R,_summarize!D57)</f>
        <v>0</v>
      </c>
    </row>
    <row r="58" spans="2:7" x14ac:dyDescent="0.35">
      <c r="B58" s="1" t="s">
        <v>46961</v>
      </c>
      <c r="C58">
        <v>7</v>
      </c>
      <c r="D58">
        <f>MIN(_lookups!$C$70:$C$569)</f>
        <v>0</v>
      </c>
      <c r="E58" s="2">
        <f t="shared" si="0"/>
        <v>183</v>
      </c>
      <c r="F58">
        <f>SUMIFS(_air_calcs!P:P,_air_calcs!O:O,_summarize!B58,_air_calcs!Q:$Q,_summarize!C58,_air_calcs!R:R,_summarize!D58)</f>
        <v>0</v>
      </c>
      <c r="G58">
        <f>SUMIFS(_air_calcs!T:T,_air_calcs!O:O,_summarize!B58,_air_calcs!Q:$Q,_summarize!C58,_air_calcs!R:R,_summarize!D58)</f>
        <v>0</v>
      </c>
    </row>
    <row r="59" spans="2:7" x14ac:dyDescent="0.35">
      <c r="B59" s="1" t="s">
        <v>46966</v>
      </c>
      <c r="C59">
        <v>7</v>
      </c>
      <c r="D59">
        <f>MIN(_lookups!$C$70:$C$569)</f>
        <v>0</v>
      </c>
      <c r="E59" s="2">
        <f t="shared" si="0"/>
        <v>183</v>
      </c>
      <c r="F59">
        <f>SUMIFS(_air_calcs!P:P,_air_calcs!O:O,_summarize!B59,_air_calcs!Q:$Q,_summarize!C59,_air_calcs!R:R,_summarize!D59)</f>
        <v>0</v>
      </c>
      <c r="G59">
        <f>SUMIFS(_air_calcs!T:T,_air_calcs!O:O,_summarize!B59,_air_calcs!Q:$Q,_summarize!C59,_air_calcs!R:R,_summarize!D59)</f>
        <v>0</v>
      </c>
    </row>
    <row r="60" spans="2:7" x14ac:dyDescent="0.35">
      <c r="B60" s="1" t="s">
        <v>46964</v>
      </c>
      <c r="C60">
        <v>7</v>
      </c>
      <c r="D60">
        <f>MIN(_lookups!$C$70:$C$569)</f>
        <v>0</v>
      </c>
      <c r="E60" s="2">
        <f t="shared" si="0"/>
        <v>183</v>
      </c>
      <c r="F60">
        <f>SUMIFS(_air_calcs!P:P,_air_calcs!O:O,_summarize!B60,_air_calcs!Q:$Q,_summarize!C60,_air_calcs!R:R,_summarize!D60)</f>
        <v>0</v>
      </c>
      <c r="G60">
        <f>SUMIFS(_air_calcs!T:T,_air_calcs!O:O,_summarize!B60,_air_calcs!Q:$Q,_summarize!C60,_air_calcs!R:R,_summarize!D60)</f>
        <v>0</v>
      </c>
    </row>
    <row r="61" spans="2:7" x14ac:dyDescent="0.35">
      <c r="B61" s="1" t="s">
        <v>46968</v>
      </c>
      <c r="C61">
        <v>7</v>
      </c>
      <c r="D61">
        <f>MIN(_lookups!$C$70:$C$569)</f>
        <v>0</v>
      </c>
      <c r="E61" s="2">
        <f t="shared" si="0"/>
        <v>183</v>
      </c>
      <c r="F61">
        <f>SUMIFS(_air_calcs!P:P,_air_calcs!O:O,_summarize!B61,_air_calcs!Q:$Q,_summarize!C61,_air_calcs!R:R,_summarize!D61)</f>
        <v>0</v>
      </c>
      <c r="G61">
        <f>SUMIFS(_air_calcs!T:T,_air_calcs!O:O,_summarize!B61,_air_calcs!Q:$Q,_summarize!C61,_air_calcs!R:R,_summarize!D61)</f>
        <v>0</v>
      </c>
    </row>
    <row r="62" spans="2:7" x14ac:dyDescent="0.35">
      <c r="B62" s="1" t="s">
        <v>46976</v>
      </c>
      <c r="C62">
        <v>7</v>
      </c>
      <c r="D62">
        <f>MIN(_lookups!$C$70:$C$569)</f>
        <v>0</v>
      </c>
      <c r="E62" s="2">
        <f t="shared" si="0"/>
        <v>183</v>
      </c>
      <c r="F62">
        <f>SUMIFS(_air_calcs!P:P,_air_calcs!O:O,_summarize!B62,_air_calcs!Q:$Q,_summarize!C62,_air_calcs!R:R,_summarize!D62)</f>
        <v>0</v>
      </c>
      <c r="G62">
        <f>SUMIFS(_air_calcs!T:T,_air_calcs!O:O,_summarize!B62,_air_calcs!Q:$Q,_summarize!C62,_air_calcs!R:R,_summarize!D62)</f>
        <v>0</v>
      </c>
    </row>
    <row r="63" spans="2:7" x14ac:dyDescent="0.35">
      <c r="B63" s="1" t="s">
        <v>46974</v>
      </c>
      <c r="C63">
        <v>7</v>
      </c>
      <c r="D63">
        <f>MIN(_lookups!$C$70:$C$569)</f>
        <v>0</v>
      </c>
      <c r="E63" s="2">
        <f t="shared" si="0"/>
        <v>183</v>
      </c>
      <c r="F63">
        <f>SUMIFS(_air_calcs!P:P,_air_calcs!O:O,_summarize!B63,_air_calcs!Q:$Q,_summarize!C63,_air_calcs!R:R,_summarize!D63)</f>
        <v>0</v>
      </c>
      <c r="G63">
        <f>SUMIFS(_air_calcs!T:T,_air_calcs!O:O,_summarize!B63,_air_calcs!Q:$Q,_summarize!C63,_air_calcs!R:R,_summarize!D63)</f>
        <v>0</v>
      </c>
    </row>
    <row r="64" spans="2:7" x14ac:dyDescent="0.35">
      <c r="B64" s="1" t="s">
        <v>46972</v>
      </c>
      <c r="C64">
        <v>7</v>
      </c>
      <c r="D64">
        <f>MIN(_lookups!$C$70:$C$569)</f>
        <v>0</v>
      </c>
      <c r="E64" s="2">
        <f t="shared" si="0"/>
        <v>183</v>
      </c>
      <c r="F64">
        <f>SUMIFS(_air_calcs!P:P,_air_calcs!O:O,_summarize!B64,_air_calcs!Q:$Q,_summarize!C64,_air_calcs!R:R,_summarize!D64)</f>
        <v>0</v>
      </c>
      <c r="G64">
        <f>SUMIFS(_air_calcs!T:T,_air_calcs!O:O,_summarize!B64,_air_calcs!Q:$Q,_summarize!C64,_air_calcs!R:R,_summarize!D64)</f>
        <v>0</v>
      </c>
    </row>
    <row r="65" spans="2:7" x14ac:dyDescent="0.35">
      <c r="B65" s="1" t="s">
        <v>46970</v>
      </c>
      <c r="C65">
        <v>7</v>
      </c>
      <c r="D65">
        <f>MIN(_lookups!$C$70:$C$569)</f>
        <v>0</v>
      </c>
      <c r="E65" s="2">
        <f t="shared" si="0"/>
        <v>183</v>
      </c>
      <c r="F65">
        <f>SUMIFS(_air_calcs!P:P,_air_calcs!O:O,_summarize!B65,_air_calcs!Q:$Q,_summarize!C65,_air_calcs!R:R,_summarize!D65)</f>
        <v>0</v>
      </c>
      <c r="G65">
        <f>SUMIFS(_air_calcs!T:T,_air_calcs!O:O,_summarize!B65,_air_calcs!Q:$Q,_summarize!C65,_air_calcs!R:R,_summarize!D65)</f>
        <v>0</v>
      </c>
    </row>
    <row r="66" spans="2:7" x14ac:dyDescent="0.35">
      <c r="B66" s="1" t="s">
        <v>46978</v>
      </c>
      <c r="C66">
        <v>7</v>
      </c>
      <c r="D66">
        <f>MIN(_lookups!$C$70:$C$569)</f>
        <v>0</v>
      </c>
      <c r="E66" s="2">
        <f t="shared" si="0"/>
        <v>183</v>
      </c>
      <c r="F66">
        <f>SUMIFS(_air_calcs!P:P,_air_calcs!O:O,_summarize!B66,_air_calcs!Q:$Q,_summarize!C66,_air_calcs!R:R,_summarize!D66)</f>
        <v>0</v>
      </c>
      <c r="G66">
        <f>SUMIFS(_air_calcs!T:T,_air_calcs!O:O,_summarize!B66,_air_calcs!Q:$Q,_summarize!C66,_air_calcs!R:R,_summarize!D66)</f>
        <v>0</v>
      </c>
    </row>
    <row r="67" spans="2:7" x14ac:dyDescent="0.35">
      <c r="B67" s="1" t="s">
        <v>46961</v>
      </c>
      <c r="C67">
        <v>8</v>
      </c>
      <c r="D67">
        <f>MIN(_lookups!$C$70:$C$569)</f>
        <v>0</v>
      </c>
      <c r="E67" s="2">
        <f t="shared" si="0"/>
        <v>214</v>
      </c>
      <c r="F67">
        <f>SUMIFS(_air_calcs!P:P,_air_calcs!O:O,_summarize!B67,_air_calcs!Q:$Q,_summarize!C67,_air_calcs!R:R,_summarize!D67)</f>
        <v>0</v>
      </c>
      <c r="G67">
        <f>SUMIFS(_air_calcs!T:T,_air_calcs!O:O,_summarize!B67,_air_calcs!Q:$Q,_summarize!C67,_air_calcs!R:R,_summarize!D67)</f>
        <v>0</v>
      </c>
    </row>
    <row r="68" spans="2:7" x14ac:dyDescent="0.35">
      <c r="B68" s="1" t="s">
        <v>46966</v>
      </c>
      <c r="C68">
        <v>8</v>
      </c>
      <c r="D68">
        <f>MIN(_lookups!$C$70:$C$569)</f>
        <v>0</v>
      </c>
      <c r="E68" s="2">
        <f t="shared" si="0"/>
        <v>214</v>
      </c>
      <c r="F68">
        <f>SUMIFS(_air_calcs!P:P,_air_calcs!O:O,_summarize!B68,_air_calcs!Q:$Q,_summarize!C68,_air_calcs!R:R,_summarize!D68)</f>
        <v>0</v>
      </c>
      <c r="G68">
        <f>SUMIFS(_air_calcs!T:T,_air_calcs!O:O,_summarize!B68,_air_calcs!Q:$Q,_summarize!C68,_air_calcs!R:R,_summarize!D68)</f>
        <v>0</v>
      </c>
    </row>
    <row r="69" spans="2:7" x14ac:dyDescent="0.35">
      <c r="B69" s="1" t="s">
        <v>46964</v>
      </c>
      <c r="C69">
        <v>8</v>
      </c>
      <c r="D69">
        <f>MIN(_lookups!$C$70:$C$569)</f>
        <v>0</v>
      </c>
      <c r="E69" s="2">
        <f t="shared" ref="E69:E132" si="1">DATE(D69,C69,1)</f>
        <v>214</v>
      </c>
      <c r="F69">
        <f>SUMIFS(_air_calcs!P:P,_air_calcs!O:O,_summarize!B69,_air_calcs!Q:$Q,_summarize!C69,_air_calcs!R:R,_summarize!D69)</f>
        <v>0</v>
      </c>
      <c r="G69">
        <f>SUMIFS(_air_calcs!T:T,_air_calcs!O:O,_summarize!B69,_air_calcs!Q:$Q,_summarize!C69,_air_calcs!R:R,_summarize!D69)</f>
        <v>0</v>
      </c>
    </row>
    <row r="70" spans="2:7" x14ac:dyDescent="0.35">
      <c r="B70" s="1" t="s">
        <v>46968</v>
      </c>
      <c r="C70">
        <v>8</v>
      </c>
      <c r="D70">
        <f>MIN(_lookups!$C$70:$C$569)</f>
        <v>0</v>
      </c>
      <c r="E70" s="2">
        <f t="shared" si="1"/>
        <v>214</v>
      </c>
      <c r="F70">
        <f>SUMIFS(_air_calcs!P:P,_air_calcs!O:O,_summarize!B70,_air_calcs!Q:$Q,_summarize!C70,_air_calcs!R:R,_summarize!D70)</f>
        <v>0</v>
      </c>
      <c r="G70">
        <f>SUMIFS(_air_calcs!T:T,_air_calcs!O:O,_summarize!B70,_air_calcs!Q:$Q,_summarize!C70,_air_calcs!R:R,_summarize!D70)</f>
        <v>0</v>
      </c>
    </row>
    <row r="71" spans="2:7" x14ac:dyDescent="0.35">
      <c r="B71" s="1" t="s">
        <v>46976</v>
      </c>
      <c r="C71">
        <v>8</v>
      </c>
      <c r="D71">
        <f>MIN(_lookups!$C$70:$C$569)</f>
        <v>0</v>
      </c>
      <c r="E71" s="2">
        <f t="shared" si="1"/>
        <v>214</v>
      </c>
      <c r="F71">
        <f>SUMIFS(_air_calcs!P:P,_air_calcs!O:O,_summarize!B71,_air_calcs!Q:$Q,_summarize!C71,_air_calcs!R:R,_summarize!D71)</f>
        <v>0</v>
      </c>
      <c r="G71">
        <f>SUMIFS(_air_calcs!T:T,_air_calcs!O:O,_summarize!B71,_air_calcs!Q:$Q,_summarize!C71,_air_calcs!R:R,_summarize!D71)</f>
        <v>0</v>
      </c>
    </row>
    <row r="72" spans="2:7" x14ac:dyDescent="0.35">
      <c r="B72" s="1" t="s">
        <v>46974</v>
      </c>
      <c r="C72">
        <v>8</v>
      </c>
      <c r="D72">
        <f>MIN(_lookups!$C$70:$C$569)</f>
        <v>0</v>
      </c>
      <c r="E72" s="2">
        <f t="shared" si="1"/>
        <v>214</v>
      </c>
      <c r="F72">
        <f>SUMIFS(_air_calcs!P:P,_air_calcs!O:O,_summarize!B72,_air_calcs!Q:$Q,_summarize!C72,_air_calcs!R:R,_summarize!D72)</f>
        <v>0</v>
      </c>
      <c r="G72">
        <f>SUMIFS(_air_calcs!T:T,_air_calcs!O:O,_summarize!B72,_air_calcs!Q:$Q,_summarize!C72,_air_calcs!R:R,_summarize!D72)</f>
        <v>0</v>
      </c>
    </row>
    <row r="73" spans="2:7" x14ac:dyDescent="0.35">
      <c r="B73" s="1" t="s">
        <v>46972</v>
      </c>
      <c r="C73">
        <v>8</v>
      </c>
      <c r="D73">
        <f>MIN(_lookups!$C$70:$C$569)</f>
        <v>0</v>
      </c>
      <c r="E73" s="2">
        <f t="shared" si="1"/>
        <v>214</v>
      </c>
      <c r="F73">
        <f>SUMIFS(_air_calcs!P:P,_air_calcs!O:O,_summarize!B73,_air_calcs!Q:$Q,_summarize!C73,_air_calcs!R:R,_summarize!D73)</f>
        <v>0</v>
      </c>
      <c r="G73">
        <f>SUMIFS(_air_calcs!T:T,_air_calcs!O:O,_summarize!B73,_air_calcs!Q:$Q,_summarize!C73,_air_calcs!R:R,_summarize!D73)</f>
        <v>0</v>
      </c>
    </row>
    <row r="74" spans="2:7" x14ac:dyDescent="0.35">
      <c r="B74" s="1" t="s">
        <v>46970</v>
      </c>
      <c r="C74">
        <v>8</v>
      </c>
      <c r="D74">
        <f>MIN(_lookups!$C$70:$C$569)</f>
        <v>0</v>
      </c>
      <c r="E74" s="2">
        <f t="shared" si="1"/>
        <v>214</v>
      </c>
      <c r="F74">
        <f>SUMIFS(_air_calcs!P:P,_air_calcs!O:O,_summarize!B74,_air_calcs!Q:$Q,_summarize!C74,_air_calcs!R:R,_summarize!D74)</f>
        <v>0</v>
      </c>
      <c r="G74">
        <f>SUMIFS(_air_calcs!T:T,_air_calcs!O:O,_summarize!B74,_air_calcs!Q:$Q,_summarize!C74,_air_calcs!R:R,_summarize!D74)</f>
        <v>0</v>
      </c>
    </row>
    <row r="75" spans="2:7" x14ac:dyDescent="0.35">
      <c r="B75" s="1" t="s">
        <v>46978</v>
      </c>
      <c r="C75">
        <v>8</v>
      </c>
      <c r="D75">
        <f>MIN(_lookups!$C$70:$C$569)</f>
        <v>0</v>
      </c>
      <c r="E75" s="2">
        <f t="shared" si="1"/>
        <v>214</v>
      </c>
      <c r="F75">
        <f>SUMIFS(_air_calcs!P:P,_air_calcs!O:O,_summarize!B75,_air_calcs!Q:$Q,_summarize!C75,_air_calcs!R:R,_summarize!D75)</f>
        <v>0</v>
      </c>
      <c r="G75">
        <f>SUMIFS(_air_calcs!T:T,_air_calcs!O:O,_summarize!B75,_air_calcs!Q:$Q,_summarize!C75,_air_calcs!R:R,_summarize!D75)</f>
        <v>0</v>
      </c>
    </row>
    <row r="76" spans="2:7" x14ac:dyDescent="0.35">
      <c r="B76" s="1" t="s">
        <v>46961</v>
      </c>
      <c r="C76">
        <v>9</v>
      </c>
      <c r="D76">
        <f>MIN(_lookups!$C$70:$C$569)</f>
        <v>0</v>
      </c>
      <c r="E76" s="2">
        <f t="shared" si="1"/>
        <v>245</v>
      </c>
      <c r="F76">
        <f>SUMIFS(_air_calcs!P:P,_air_calcs!O:O,_summarize!B76,_air_calcs!Q:$Q,_summarize!C76,_air_calcs!R:R,_summarize!D76)</f>
        <v>0</v>
      </c>
      <c r="G76">
        <f>SUMIFS(_air_calcs!T:T,_air_calcs!O:O,_summarize!B76,_air_calcs!Q:$Q,_summarize!C76,_air_calcs!R:R,_summarize!D76)</f>
        <v>0</v>
      </c>
    </row>
    <row r="77" spans="2:7" x14ac:dyDescent="0.35">
      <c r="B77" s="1" t="s">
        <v>46966</v>
      </c>
      <c r="C77">
        <v>9</v>
      </c>
      <c r="D77">
        <f>MIN(_lookups!$C$70:$C$569)</f>
        <v>0</v>
      </c>
      <c r="E77" s="2">
        <f t="shared" si="1"/>
        <v>245</v>
      </c>
      <c r="F77">
        <f>SUMIFS(_air_calcs!P:P,_air_calcs!O:O,_summarize!B77,_air_calcs!Q:$Q,_summarize!C77,_air_calcs!R:R,_summarize!D77)</f>
        <v>0</v>
      </c>
      <c r="G77">
        <f>SUMIFS(_air_calcs!T:T,_air_calcs!O:O,_summarize!B77,_air_calcs!Q:$Q,_summarize!C77,_air_calcs!R:R,_summarize!D77)</f>
        <v>0</v>
      </c>
    </row>
    <row r="78" spans="2:7" x14ac:dyDescent="0.35">
      <c r="B78" s="1" t="s">
        <v>46964</v>
      </c>
      <c r="C78">
        <v>9</v>
      </c>
      <c r="D78">
        <f>MIN(_lookups!$C$70:$C$569)</f>
        <v>0</v>
      </c>
      <c r="E78" s="2">
        <f t="shared" si="1"/>
        <v>245</v>
      </c>
      <c r="F78">
        <f>SUMIFS(_air_calcs!P:P,_air_calcs!O:O,_summarize!B78,_air_calcs!Q:$Q,_summarize!C78,_air_calcs!R:R,_summarize!D78)</f>
        <v>0</v>
      </c>
      <c r="G78">
        <f>SUMIFS(_air_calcs!T:T,_air_calcs!O:O,_summarize!B78,_air_calcs!Q:$Q,_summarize!C78,_air_calcs!R:R,_summarize!D78)</f>
        <v>0</v>
      </c>
    </row>
    <row r="79" spans="2:7" x14ac:dyDescent="0.35">
      <c r="B79" s="1" t="s">
        <v>46968</v>
      </c>
      <c r="C79">
        <v>9</v>
      </c>
      <c r="D79">
        <f>MIN(_lookups!$C$70:$C$569)</f>
        <v>0</v>
      </c>
      <c r="E79" s="2">
        <f t="shared" si="1"/>
        <v>245</v>
      </c>
      <c r="F79">
        <f>SUMIFS(_air_calcs!P:P,_air_calcs!O:O,_summarize!B79,_air_calcs!Q:$Q,_summarize!C79,_air_calcs!R:R,_summarize!D79)</f>
        <v>0</v>
      </c>
      <c r="G79">
        <f>SUMIFS(_air_calcs!T:T,_air_calcs!O:O,_summarize!B79,_air_calcs!Q:$Q,_summarize!C79,_air_calcs!R:R,_summarize!D79)</f>
        <v>0</v>
      </c>
    </row>
    <row r="80" spans="2:7" x14ac:dyDescent="0.35">
      <c r="B80" s="1" t="s">
        <v>46976</v>
      </c>
      <c r="C80">
        <v>9</v>
      </c>
      <c r="D80">
        <f>MIN(_lookups!$C$70:$C$569)</f>
        <v>0</v>
      </c>
      <c r="E80" s="2">
        <f t="shared" si="1"/>
        <v>245</v>
      </c>
      <c r="F80">
        <f>SUMIFS(_air_calcs!P:P,_air_calcs!O:O,_summarize!B80,_air_calcs!Q:$Q,_summarize!C80,_air_calcs!R:R,_summarize!D80)</f>
        <v>0</v>
      </c>
      <c r="G80">
        <f>SUMIFS(_air_calcs!T:T,_air_calcs!O:O,_summarize!B80,_air_calcs!Q:$Q,_summarize!C80,_air_calcs!R:R,_summarize!D80)</f>
        <v>0</v>
      </c>
    </row>
    <row r="81" spans="2:7" x14ac:dyDescent="0.35">
      <c r="B81" s="1" t="s">
        <v>46974</v>
      </c>
      <c r="C81">
        <v>9</v>
      </c>
      <c r="D81">
        <f>MIN(_lookups!$C$70:$C$569)</f>
        <v>0</v>
      </c>
      <c r="E81" s="2">
        <f t="shared" si="1"/>
        <v>245</v>
      </c>
      <c r="F81">
        <f>SUMIFS(_air_calcs!P:P,_air_calcs!O:O,_summarize!B81,_air_calcs!Q:$Q,_summarize!C81,_air_calcs!R:R,_summarize!D81)</f>
        <v>0</v>
      </c>
      <c r="G81">
        <f>SUMIFS(_air_calcs!T:T,_air_calcs!O:O,_summarize!B81,_air_calcs!Q:$Q,_summarize!C81,_air_calcs!R:R,_summarize!D81)</f>
        <v>0</v>
      </c>
    </row>
    <row r="82" spans="2:7" x14ac:dyDescent="0.35">
      <c r="B82" s="1" t="s">
        <v>46972</v>
      </c>
      <c r="C82">
        <v>9</v>
      </c>
      <c r="D82">
        <f>MIN(_lookups!$C$70:$C$569)</f>
        <v>0</v>
      </c>
      <c r="E82" s="2">
        <f t="shared" si="1"/>
        <v>245</v>
      </c>
      <c r="F82">
        <f>SUMIFS(_air_calcs!P:P,_air_calcs!O:O,_summarize!B82,_air_calcs!Q:$Q,_summarize!C82,_air_calcs!R:R,_summarize!D82)</f>
        <v>0</v>
      </c>
      <c r="G82">
        <f>SUMIFS(_air_calcs!T:T,_air_calcs!O:O,_summarize!B82,_air_calcs!Q:$Q,_summarize!C82,_air_calcs!R:R,_summarize!D82)</f>
        <v>0</v>
      </c>
    </row>
    <row r="83" spans="2:7" x14ac:dyDescent="0.35">
      <c r="B83" s="1" t="s">
        <v>46970</v>
      </c>
      <c r="C83">
        <v>9</v>
      </c>
      <c r="D83">
        <f>MIN(_lookups!$C$70:$C$569)</f>
        <v>0</v>
      </c>
      <c r="E83" s="2">
        <f t="shared" si="1"/>
        <v>245</v>
      </c>
      <c r="F83">
        <f>SUMIFS(_air_calcs!P:P,_air_calcs!O:O,_summarize!B83,_air_calcs!Q:$Q,_summarize!C83,_air_calcs!R:R,_summarize!D83)</f>
        <v>0</v>
      </c>
      <c r="G83">
        <f>SUMIFS(_air_calcs!T:T,_air_calcs!O:O,_summarize!B83,_air_calcs!Q:$Q,_summarize!C83,_air_calcs!R:R,_summarize!D83)</f>
        <v>0</v>
      </c>
    </row>
    <row r="84" spans="2:7" x14ac:dyDescent="0.35">
      <c r="B84" s="1" t="s">
        <v>46978</v>
      </c>
      <c r="C84">
        <v>9</v>
      </c>
      <c r="D84">
        <f>MIN(_lookups!$C$70:$C$569)</f>
        <v>0</v>
      </c>
      <c r="E84" s="2">
        <f t="shared" si="1"/>
        <v>245</v>
      </c>
      <c r="F84">
        <f>SUMIFS(_air_calcs!P:P,_air_calcs!O:O,_summarize!B84,_air_calcs!Q:$Q,_summarize!C84,_air_calcs!R:R,_summarize!D84)</f>
        <v>0</v>
      </c>
      <c r="G84">
        <f>SUMIFS(_air_calcs!T:T,_air_calcs!O:O,_summarize!B84,_air_calcs!Q:$Q,_summarize!C84,_air_calcs!R:R,_summarize!D84)</f>
        <v>0</v>
      </c>
    </row>
    <row r="85" spans="2:7" x14ac:dyDescent="0.35">
      <c r="B85" s="1" t="s">
        <v>46961</v>
      </c>
      <c r="C85">
        <v>10</v>
      </c>
      <c r="D85">
        <f>MIN(_lookups!$C$70:$C$569)</f>
        <v>0</v>
      </c>
      <c r="E85" s="2">
        <f t="shared" si="1"/>
        <v>275</v>
      </c>
      <c r="F85">
        <f>SUMIFS(_air_calcs!P:P,_air_calcs!O:O,_summarize!B85,_air_calcs!Q:$Q,_summarize!C85,_air_calcs!R:R,_summarize!D85)</f>
        <v>0</v>
      </c>
      <c r="G85">
        <f>SUMIFS(_air_calcs!T:T,_air_calcs!O:O,_summarize!B85,_air_calcs!Q:$Q,_summarize!C85,_air_calcs!R:R,_summarize!D85)</f>
        <v>0</v>
      </c>
    </row>
    <row r="86" spans="2:7" x14ac:dyDescent="0.35">
      <c r="B86" s="1" t="s">
        <v>46966</v>
      </c>
      <c r="C86">
        <v>10</v>
      </c>
      <c r="D86">
        <f>MIN(_lookups!$C$70:$C$569)</f>
        <v>0</v>
      </c>
      <c r="E86" s="2">
        <f t="shared" si="1"/>
        <v>275</v>
      </c>
      <c r="F86">
        <f>SUMIFS(_air_calcs!P:P,_air_calcs!O:O,_summarize!B86,_air_calcs!Q:$Q,_summarize!C86,_air_calcs!R:R,_summarize!D86)</f>
        <v>0</v>
      </c>
      <c r="G86">
        <f>SUMIFS(_air_calcs!T:T,_air_calcs!O:O,_summarize!B86,_air_calcs!Q:$Q,_summarize!C86,_air_calcs!R:R,_summarize!D86)</f>
        <v>0</v>
      </c>
    </row>
    <row r="87" spans="2:7" x14ac:dyDescent="0.35">
      <c r="B87" s="1" t="s">
        <v>46964</v>
      </c>
      <c r="C87">
        <v>10</v>
      </c>
      <c r="D87">
        <f>MIN(_lookups!$C$70:$C$569)</f>
        <v>0</v>
      </c>
      <c r="E87" s="2">
        <f t="shared" si="1"/>
        <v>275</v>
      </c>
      <c r="F87">
        <f>SUMIFS(_air_calcs!P:P,_air_calcs!O:O,_summarize!B87,_air_calcs!Q:$Q,_summarize!C87,_air_calcs!R:R,_summarize!D87)</f>
        <v>0</v>
      </c>
      <c r="G87">
        <f>SUMIFS(_air_calcs!T:T,_air_calcs!O:O,_summarize!B87,_air_calcs!Q:$Q,_summarize!C87,_air_calcs!R:R,_summarize!D87)</f>
        <v>0</v>
      </c>
    </row>
    <row r="88" spans="2:7" x14ac:dyDescent="0.35">
      <c r="B88" s="1" t="s">
        <v>46968</v>
      </c>
      <c r="C88">
        <v>10</v>
      </c>
      <c r="D88">
        <f>MIN(_lookups!$C$70:$C$569)</f>
        <v>0</v>
      </c>
      <c r="E88" s="2">
        <f t="shared" si="1"/>
        <v>275</v>
      </c>
      <c r="F88">
        <f>SUMIFS(_air_calcs!P:P,_air_calcs!O:O,_summarize!B88,_air_calcs!Q:$Q,_summarize!C88,_air_calcs!R:R,_summarize!D88)</f>
        <v>0</v>
      </c>
      <c r="G88">
        <f>SUMIFS(_air_calcs!T:T,_air_calcs!O:O,_summarize!B88,_air_calcs!Q:$Q,_summarize!C88,_air_calcs!R:R,_summarize!D88)</f>
        <v>0</v>
      </c>
    </row>
    <row r="89" spans="2:7" x14ac:dyDescent="0.35">
      <c r="B89" s="1" t="s">
        <v>46976</v>
      </c>
      <c r="C89">
        <v>10</v>
      </c>
      <c r="D89">
        <f>MIN(_lookups!$C$70:$C$569)</f>
        <v>0</v>
      </c>
      <c r="E89" s="2">
        <f t="shared" si="1"/>
        <v>275</v>
      </c>
      <c r="F89">
        <f>SUMIFS(_air_calcs!P:P,_air_calcs!O:O,_summarize!B89,_air_calcs!Q:$Q,_summarize!C89,_air_calcs!R:R,_summarize!D89)</f>
        <v>0</v>
      </c>
      <c r="G89">
        <f>SUMIFS(_air_calcs!T:T,_air_calcs!O:O,_summarize!B89,_air_calcs!Q:$Q,_summarize!C89,_air_calcs!R:R,_summarize!D89)</f>
        <v>0</v>
      </c>
    </row>
    <row r="90" spans="2:7" x14ac:dyDescent="0.35">
      <c r="B90" s="1" t="s">
        <v>46974</v>
      </c>
      <c r="C90">
        <v>10</v>
      </c>
      <c r="D90">
        <f>MIN(_lookups!$C$70:$C$569)</f>
        <v>0</v>
      </c>
      <c r="E90" s="2">
        <f t="shared" si="1"/>
        <v>275</v>
      </c>
      <c r="F90">
        <f>SUMIFS(_air_calcs!P:P,_air_calcs!O:O,_summarize!B90,_air_calcs!Q:$Q,_summarize!C90,_air_calcs!R:R,_summarize!D90)</f>
        <v>0</v>
      </c>
      <c r="G90">
        <f>SUMIFS(_air_calcs!T:T,_air_calcs!O:O,_summarize!B90,_air_calcs!Q:$Q,_summarize!C90,_air_calcs!R:R,_summarize!D90)</f>
        <v>0</v>
      </c>
    </row>
    <row r="91" spans="2:7" x14ac:dyDescent="0.35">
      <c r="B91" s="1" t="s">
        <v>46972</v>
      </c>
      <c r="C91">
        <v>10</v>
      </c>
      <c r="D91">
        <f>MIN(_lookups!$C$70:$C$569)</f>
        <v>0</v>
      </c>
      <c r="E91" s="2">
        <f t="shared" si="1"/>
        <v>275</v>
      </c>
      <c r="F91">
        <f>SUMIFS(_air_calcs!P:P,_air_calcs!O:O,_summarize!B91,_air_calcs!Q:$Q,_summarize!C91,_air_calcs!R:R,_summarize!D91)</f>
        <v>0</v>
      </c>
      <c r="G91">
        <f>SUMIFS(_air_calcs!T:T,_air_calcs!O:O,_summarize!B91,_air_calcs!Q:$Q,_summarize!C91,_air_calcs!R:R,_summarize!D91)</f>
        <v>0</v>
      </c>
    </row>
    <row r="92" spans="2:7" x14ac:dyDescent="0.35">
      <c r="B92" s="1" t="s">
        <v>46970</v>
      </c>
      <c r="C92">
        <v>10</v>
      </c>
      <c r="D92">
        <f>MIN(_lookups!$C$70:$C$569)</f>
        <v>0</v>
      </c>
      <c r="E92" s="2">
        <f t="shared" si="1"/>
        <v>275</v>
      </c>
      <c r="F92">
        <f>SUMIFS(_air_calcs!P:P,_air_calcs!O:O,_summarize!B92,_air_calcs!Q:$Q,_summarize!C92,_air_calcs!R:R,_summarize!D92)</f>
        <v>0</v>
      </c>
      <c r="G92">
        <f>SUMIFS(_air_calcs!T:T,_air_calcs!O:O,_summarize!B92,_air_calcs!Q:$Q,_summarize!C92,_air_calcs!R:R,_summarize!D92)</f>
        <v>0</v>
      </c>
    </row>
    <row r="93" spans="2:7" x14ac:dyDescent="0.35">
      <c r="B93" s="1" t="s">
        <v>46978</v>
      </c>
      <c r="C93">
        <v>10</v>
      </c>
      <c r="D93">
        <f>MIN(_lookups!$C$70:$C$569)</f>
        <v>0</v>
      </c>
      <c r="E93" s="2">
        <f t="shared" si="1"/>
        <v>275</v>
      </c>
      <c r="F93">
        <f>SUMIFS(_air_calcs!P:P,_air_calcs!O:O,_summarize!B93,_air_calcs!Q:$Q,_summarize!C93,_air_calcs!R:R,_summarize!D93)</f>
        <v>0</v>
      </c>
      <c r="G93">
        <f>SUMIFS(_air_calcs!T:T,_air_calcs!O:O,_summarize!B93,_air_calcs!Q:$Q,_summarize!C93,_air_calcs!R:R,_summarize!D93)</f>
        <v>0</v>
      </c>
    </row>
    <row r="94" spans="2:7" x14ac:dyDescent="0.35">
      <c r="B94" s="1" t="s">
        <v>46961</v>
      </c>
      <c r="C94">
        <v>11</v>
      </c>
      <c r="D94">
        <f>MIN(_lookups!$C$70:$C$569)</f>
        <v>0</v>
      </c>
      <c r="E94" s="2">
        <f t="shared" si="1"/>
        <v>306</v>
      </c>
      <c r="F94">
        <f>SUMIFS(_air_calcs!P:P,_air_calcs!O:O,_summarize!B94,_air_calcs!Q:$Q,_summarize!C94,_air_calcs!R:R,_summarize!D94)</f>
        <v>0</v>
      </c>
      <c r="G94">
        <f>SUMIFS(_air_calcs!T:T,_air_calcs!O:O,_summarize!B94,_air_calcs!Q:$Q,_summarize!C94,_air_calcs!R:R,_summarize!D94)</f>
        <v>0</v>
      </c>
    </row>
    <row r="95" spans="2:7" x14ac:dyDescent="0.35">
      <c r="B95" s="1" t="s">
        <v>46966</v>
      </c>
      <c r="C95">
        <v>11</v>
      </c>
      <c r="D95">
        <f>MIN(_lookups!$C$70:$C$569)</f>
        <v>0</v>
      </c>
      <c r="E95" s="2">
        <f t="shared" si="1"/>
        <v>306</v>
      </c>
      <c r="F95">
        <f>SUMIFS(_air_calcs!P:P,_air_calcs!O:O,_summarize!B95,_air_calcs!Q:$Q,_summarize!C95,_air_calcs!R:R,_summarize!D95)</f>
        <v>0</v>
      </c>
      <c r="G95">
        <f>SUMIFS(_air_calcs!T:T,_air_calcs!O:O,_summarize!B95,_air_calcs!Q:$Q,_summarize!C95,_air_calcs!R:R,_summarize!D95)</f>
        <v>0</v>
      </c>
    </row>
    <row r="96" spans="2:7" x14ac:dyDescent="0.35">
      <c r="B96" s="1" t="s">
        <v>46964</v>
      </c>
      <c r="C96">
        <v>11</v>
      </c>
      <c r="D96">
        <f>MIN(_lookups!$C$70:$C$569)</f>
        <v>0</v>
      </c>
      <c r="E96" s="2">
        <f t="shared" si="1"/>
        <v>306</v>
      </c>
      <c r="F96">
        <f>SUMIFS(_air_calcs!P:P,_air_calcs!O:O,_summarize!B96,_air_calcs!Q:$Q,_summarize!C96,_air_calcs!R:R,_summarize!D96)</f>
        <v>0</v>
      </c>
      <c r="G96">
        <f>SUMIFS(_air_calcs!T:T,_air_calcs!O:O,_summarize!B96,_air_calcs!Q:$Q,_summarize!C96,_air_calcs!R:R,_summarize!D96)</f>
        <v>0</v>
      </c>
    </row>
    <row r="97" spans="2:7" x14ac:dyDescent="0.35">
      <c r="B97" s="1" t="s">
        <v>46968</v>
      </c>
      <c r="C97">
        <v>11</v>
      </c>
      <c r="D97">
        <f>MIN(_lookups!$C$70:$C$569)</f>
        <v>0</v>
      </c>
      <c r="E97" s="2">
        <f t="shared" si="1"/>
        <v>306</v>
      </c>
      <c r="F97">
        <f>SUMIFS(_air_calcs!P:P,_air_calcs!O:O,_summarize!B97,_air_calcs!Q:$Q,_summarize!C97,_air_calcs!R:R,_summarize!D97)</f>
        <v>0</v>
      </c>
      <c r="G97">
        <f>SUMIFS(_air_calcs!T:T,_air_calcs!O:O,_summarize!B97,_air_calcs!Q:$Q,_summarize!C97,_air_calcs!R:R,_summarize!D97)</f>
        <v>0</v>
      </c>
    </row>
    <row r="98" spans="2:7" x14ac:dyDescent="0.35">
      <c r="B98" s="1" t="s">
        <v>46976</v>
      </c>
      <c r="C98">
        <v>11</v>
      </c>
      <c r="D98">
        <f>MIN(_lookups!$C$70:$C$569)</f>
        <v>0</v>
      </c>
      <c r="E98" s="2">
        <f t="shared" si="1"/>
        <v>306</v>
      </c>
      <c r="F98">
        <f>SUMIFS(_air_calcs!P:P,_air_calcs!O:O,_summarize!B98,_air_calcs!Q:$Q,_summarize!C98,_air_calcs!R:R,_summarize!D98)</f>
        <v>0</v>
      </c>
      <c r="G98">
        <f>SUMIFS(_air_calcs!T:T,_air_calcs!O:O,_summarize!B98,_air_calcs!Q:$Q,_summarize!C98,_air_calcs!R:R,_summarize!D98)</f>
        <v>0</v>
      </c>
    </row>
    <row r="99" spans="2:7" x14ac:dyDescent="0.35">
      <c r="B99" s="1" t="s">
        <v>46974</v>
      </c>
      <c r="C99">
        <v>11</v>
      </c>
      <c r="D99">
        <f>MIN(_lookups!$C$70:$C$569)</f>
        <v>0</v>
      </c>
      <c r="E99" s="2">
        <f t="shared" si="1"/>
        <v>306</v>
      </c>
      <c r="F99">
        <f>SUMIFS(_air_calcs!P:P,_air_calcs!O:O,_summarize!B99,_air_calcs!Q:$Q,_summarize!C99,_air_calcs!R:R,_summarize!D99)</f>
        <v>0</v>
      </c>
      <c r="G99">
        <f>SUMIFS(_air_calcs!T:T,_air_calcs!O:O,_summarize!B99,_air_calcs!Q:$Q,_summarize!C99,_air_calcs!R:R,_summarize!D99)</f>
        <v>0</v>
      </c>
    </row>
    <row r="100" spans="2:7" x14ac:dyDescent="0.35">
      <c r="B100" s="1" t="s">
        <v>46972</v>
      </c>
      <c r="C100">
        <v>11</v>
      </c>
      <c r="D100">
        <f>MIN(_lookups!$C$70:$C$569)</f>
        <v>0</v>
      </c>
      <c r="E100" s="2">
        <f t="shared" si="1"/>
        <v>306</v>
      </c>
      <c r="F100">
        <f>SUMIFS(_air_calcs!P:P,_air_calcs!O:O,_summarize!B100,_air_calcs!Q:$Q,_summarize!C100,_air_calcs!R:R,_summarize!D100)</f>
        <v>0</v>
      </c>
      <c r="G100">
        <f>SUMIFS(_air_calcs!T:T,_air_calcs!O:O,_summarize!B100,_air_calcs!Q:$Q,_summarize!C100,_air_calcs!R:R,_summarize!D100)</f>
        <v>0</v>
      </c>
    </row>
    <row r="101" spans="2:7" x14ac:dyDescent="0.35">
      <c r="B101" s="1" t="s">
        <v>46970</v>
      </c>
      <c r="C101">
        <v>11</v>
      </c>
      <c r="D101">
        <f>MIN(_lookups!$C$70:$C$569)</f>
        <v>0</v>
      </c>
      <c r="E101" s="2">
        <f t="shared" si="1"/>
        <v>306</v>
      </c>
      <c r="F101">
        <f>SUMIFS(_air_calcs!P:P,_air_calcs!O:O,_summarize!B101,_air_calcs!Q:$Q,_summarize!C101,_air_calcs!R:R,_summarize!D101)</f>
        <v>0</v>
      </c>
      <c r="G101">
        <f>SUMIFS(_air_calcs!T:T,_air_calcs!O:O,_summarize!B101,_air_calcs!Q:$Q,_summarize!C101,_air_calcs!R:R,_summarize!D101)</f>
        <v>0</v>
      </c>
    </row>
    <row r="102" spans="2:7" x14ac:dyDescent="0.35">
      <c r="B102" s="1" t="s">
        <v>46978</v>
      </c>
      <c r="C102">
        <v>11</v>
      </c>
      <c r="D102">
        <f>MIN(_lookups!$C$70:$C$569)</f>
        <v>0</v>
      </c>
      <c r="E102" s="2">
        <f t="shared" si="1"/>
        <v>306</v>
      </c>
      <c r="F102">
        <f>SUMIFS(_air_calcs!P:P,_air_calcs!O:O,_summarize!B102,_air_calcs!Q:$Q,_summarize!C102,_air_calcs!R:R,_summarize!D102)</f>
        <v>0</v>
      </c>
      <c r="G102">
        <f>SUMIFS(_air_calcs!T:T,_air_calcs!O:O,_summarize!B102,_air_calcs!Q:$Q,_summarize!C102,_air_calcs!R:R,_summarize!D102)</f>
        <v>0</v>
      </c>
    </row>
    <row r="103" spans="2:7" x14ac:dyDescent="0.35">
      <c r="B103" s="1" t="s">
        <v>46961</v>
      </c>
      <c r="C103">
        <v>12</v>
      </c>
      <c r="D103">
        <f>MIN(_lookups!$C$70:$C$569)</f>
        <v>0</v>
      </c>
      <c r="E103" s="2">
        <f t="shared" si="1"/>
        <v>336</v>
      </c>
      <c r="F103">
        <f>SUMIFS(_air_calcs!P:P,_air_calcs!O:O,_summarize!B103,_air_calcs!Q:$Q,_summarize!C103,_air_calcs!R:R,_summarize!D103)</f>
        <v>0</v>
      </c>
      <c r="G103">
        <f>SUMIFS(_air_calcs!T:T,_air_calcs!O:O,_summarize!B103,_air_calcs!Q:$Q,_summarize!C103,_air_calcs!R:R,_summarize!D103)</f>
        <v>0</v>
      </c>
    </row>
    <row r="104" spans="2:7" x14ac:dyDescent="0.35">
      <c r="B104" s="1" t="s">
        <v>46966</v>
      </c>
      <c r="C104">
        <v>12</v>
      </c>
      <c r="D104">
        <f>MIN(_lookups!$C$70:$C$569)</f>
        <v>0</v>
      </c>
      <c r="E104" s="2">
        <f t="shared" si="1"/>
        <v>336</v>
      </c>
      <c r="F104">
        <f>SUMIFS(_air_calcs!P:P,_air_calcs!O:O,_summarize!B104,_air_calcs!Q:$Q,_summarize!C104,_air_calcs!R:R,_summarize!D104)</f>
        <v>0</v>
      </c>
      <c r="G104">
        <f>SUMIFS(_air_calcs!T:T,_air_calcs!O:O,_summarize!B104,_air_calcs!Q:$Q,_summarize!C104,_air_calcs!R:R,_summarize!D104)</f>
        <v>0</v>
      </c>
    </row>
    <row r="105" spans="2:7" x14ac:dyDescent="0.35">
      <c r="B105" s="1" t="s">
        <v>46964</v>
      </c>
      <c r="C105">
        <v>12</v>
      </c>
      <c r="D105">
        <f>MIN(_lookups!$C$70:$C$569)</f>
        <v>0</v>
      </c>
      <c r="E105" s="2">
        <f t="shared" si="1"/>
        <v>336</v>
      </c>
      <c r="F105">
        <f>SUMIFS(_air_calcs!P:P,_air_calcs!O:O,_summarize!B105,_air_calcs!Q:$Q,_summarize!C105,_air_calcs!R:R,_summarize!D105)</f>
        <v>0</v>
      </c>
      <c r="G105">
        <f>SUMIFS(_air_calcs!T:T,_air_calcs!O:O,_summarize!B105,_air_calcs!Q:$Q,_summarize!C105,_air_calcs!R:R,_summarize!D105)</f>
        <v>0</v>
      </c>
    </row>
    <row r="106" spans="2:7" x14ac:dyDescent="0.35">
      <c r="B106" s="1" t="s">
        <v>46968</v>
      </c>
      <c r="C106">
        <v>12</v>
      </c>
      <c r="D106">
        <f>MIN(_lookups!$C$70:$C$569)</f>
        <v>0</v>
      </c>
      <c r="E106" s="2">
        <f t="shared" si="1"/>
        <v>336</v>
      </c>
      <c r="F106">
        <f>SUMIFS(_air_calcs!P:P,_air_calcs!O:O,_summarize!B106,_air_calcs!Q:$Q,_summarize!C106,_air_calcs!R:R,_summarize!D106)</f>
        <v>0</v>
      </c>
      <c r="G106">
        <f>SUMIFS(_air_calcs!T:T,_air_calcs!O:O,_summarize!B106,_air_calcs!Q:$Q,_summarize!C106,_air_calcs!R:R,_summarize!D106)</f>
        <v>0</v>
      </c>
    </row>
    <row r="107" spans="2:7" x14ac:dyDescent="0.35">
      <c r="B107" s="1" t="s">
        <v>46976</v>
      </c>
      <c r="C107">
        <v>12</v>
      </c>
      <c r="D107">
        <f>MIN(_lookups!$C$70:$C$569)</f>
        <v>0</v>
      </c>
      <c r="E107" s="2">
        <f t="shared" si="1"/>
        <v>336</v>
      </c>
      <c r="F107">
        <f>SUMIFS(_air_calcs!P:P,_air_calcs!O:O,_summarize!B107,_air_calcs!Q:$Q,_summarize!C107,_air_calcs!R:R,_summarize!D107)</f>
        <v>0</v>
      </c>
      <c r="G107">
        <f>SUMIFS(_air_calcs!T:T,_air_calcs!O:O,_summarize!B107,_air_calcs!Q:$Q,_summarize!C107,_air_calcs!R:R,_summarize!D107)</f>
        <v>0</v>
      </c>
    </row>
    <row r="108" spans="2:7" x14ac:dyDescent="0.35">
      <c r="B108" s="1" t="s">
        <v>46974</v>
      </c>
      <c r="C108">
        <v>12</v>
      </c>
      <c r="D108">
        <f>MIN(_lookups!$C$70:$C$569)</f>
        <v>0</v>
      </c>
      <c r="E108" s="2">
        <f t="shared" si="1"/>
        <v>336</v>
      </c>
      <c r="F108">
        <f>SUMIFS(_air_calcs!P:P,_air_calcs!O:O,_summarize!B108,_air_calcs!Q:$Q,_summarize!C108,_air_calcs!R:R,_summarize!D108)</f>
        <v>0</v>
      </c>
      <c r="G108">
        <f>SUMIFS(_air_calcs!T:T,_air_calcs!O:O,_summarize!B108,_air_calcs!Q:$Q,_summarize!C108,_air_calcs!R:R,_summarize!D108)</f>
        <v>0</v>
      </c>
    </row>
    <row r="109" spans="2:7" x14ac:dyDescent="0.35">
      <c r="B109" s="1" t="s">
        <v>46972</v>
      </c>
      <c r="C109">
        <v>12</v>
      </c>
      <c r="D109">
        <f>MIN(_lookups!$C$70:$C$569)</f>
        <v>0</v>
      </c>
      <c r="E109" s="2">
        <f t="shared" si="1"/>
        <v>336</v>
      </c>
      <c r="F109">
        <f>SUMIFS(_air_calcs!P:P,_air_calcs!O:O,_summarize!B109,_air_calcs!Q:$Q,_summarize!C109,_air_calcs!R:R,_summarize!D109)</f>
        <v>0</v>
      </c>
      <c r="G109">
        <f>SUMIFS(_air_calcs!T:T,_air_calcs!O:O,_summarize!B109,_air_calcs!Q:$Q,_summarize!C109,_air_calcs!R:R,_summarize!D109)</f>
        <v>0</v>
      </c>
    </row>
    <row r="110" spans="2:7" x14ac:dyDescent="0.35">
      <c r="B110" s="1" t="s">
        <v>46970</v>
      </c>
      <c r="C110">
        <v>12</v>
      </c>
      <c r="D110">
        <f>MIN(_lookups!$C$70:$C$569)</f>
        <v>0</v>
      </c>
      <c r="E110" s="2">
        <f t="shared" si="1"/>
        <v>336</v>
      </c>
      <c r="F110">
        <f>SUMIFS(_air_calcs!P:P,_air_calcs!O:O,_summarize!B110,_air_calcs!Q:$Q,_summarize!C110,_air_calcs!R:R,_summarize!D110)</f>
        <v>0</v>
      </c>
      <c r="G110">
        <f>SUMIFS(_air_calcs!T:T,_air_calcs!O:O,_summarize!B110,_air_calcs!Q:$Q,_summarize!C110,_air_calcs!R:R,_summarize!D110)</f>
        <v>0</v>
      </c>
    </row>
    <row r="111" spans="2:7" x14ac:dyDescent="0.35">
      <c r="B111" s="1" t="s">
        <v>46978</v>
      </c>
      <c r="C111">
        <v>12</v>
      </c>
      <c r="D111">
        <f>MIN(_lookups!$C$70:$C$569)</f>
        <v>0</v>
      </c>
      <c r="E111" s="2">
        <f t="shared" si="1"/>
        <v>336</v>
      </c>
      <c r="F111">
        <f>SUMIFS(_air_calcs!P:P,_air_calcs!O:O,_summarize!B111,_air_calcs!Q:$Q,_summarize!C111,_air_calcs!R:R,_summarize!D111)</f>
        <v>0</v>
      </c>
      <c r="G111">
        <f>SUMIFS(_air_calcs!T:T,_air_calcs!O:O,_summarize!B111,_air_calcs!Q:$Q,_summarize!C111,_air_calcs!R:R,_summarize!D111)</f>
        <v>0</v>
      </c>
    </row>
    <row r="112" spans="2:7" x14ac:dyDescent="0.35">
      <c r="B112" s="1" t="s">
        <v>46961</v>
      </c>
      <c r="C112">
        <v>1</v>
      </c>
      <c r="D112">
        <f>MIN(_lookups!$C$70:$C$569)+1</f>
        <v>1</v>
      </c>
      <c r="E112" s="2">
        <f t="shared" si="1"/>
        <v>367</v>
      </c>
      <c r="F112">
        <f>SUMIFS(_air_calcs!P:P,_air_calcs!O:O,_summarize!B112,_air_calcs!Q:$Q,_summarize!C112,_air_calcs!R:R,_summarize!D112)</f>
        <v>0</v>
      </c>
      <c r="G112">
        <f>SUMIFS(_air_calcs!T:T,_air_calcs!O:O,_summarize!B112,_air_calcs!Q:$Q,_summarize!C112,_air_calcs!R:R,_summarize!D112)</f>
        <v>0</v>
      </c>
    </row>
    <row r="113" spans="2:7" x14ac:dyDescent="0.35">
      <c r="B113" s="1" t="s">
        <v>46966</v>
      </c>
      <c r="C113">
        <v>1</v>
      </c>
      <c r="D113">
        <f>MIN(_lookups!$C$70:$C$569)+1</f>
        <v>1</v>
      </c>
      <c r="E113" s="2">
        <f t="shared" si="1"/>
        <v>367</v>
      </c>
      <c r="F113">
        <f>SUMIFS(_air_calcs!P:P,_air_calcs!O:O,_summarize!B113,_air_calcs!Q:$Q,_summarize!C113,_air_calcs!R:R,_summarize!D113)</f>
        <v>0</v>
      </c>
      <c r="G113">
        <f>SUMIFS(_air_calcs!T:T,_air_calcs!O:O,_summarize!B113,_air_calcs!Q:$Q,_summarize!C113,_air_calcs!R:R,_summarize!D113)</f>
        <v>0</v>
      </c>
    </row>
    <row r="114" spans="2:7" x14ac:dyDescent="0.35">
      <c r="B114" s="1" t="s">
        <v>46964</v>
      </c>
      <c r="C114">
        <v>1</v>
      </c>
      <c r="D114">
        <f>MIN(_lookups!$C$70:$C$569)+1</f>
        <v>1</v>
      </c>
      <c r="E114" s="2">
        <f t="shared" si="1"/>
        <v>367</v>
      </c>
      <c r="F114">
        <f>SUMIFS(_air_calcs!P:P,_air_calcs!O:O,_summarize!B114,_air_calcs!Q:$Q,_summarize!C114,_air_calcs!R:R,_summarize!D114)</f>
        <v>0</v>
      </c>
      <c r="G114">
        <f>SUMIFS(_air_calcs!T:T,_air_calcs!O:O,_summarize!B114,_air_calcs!Q:$Q,_summarize!C114,_air_calcs!R:R,_summarize!D114)</f>
        <v>0</v>
      </c>
    </row>
    <row r="115" spans="2:7" x14ac:dyDescent="0.35">
      <c r="B115" s="1" t="s">
        <v>46968</v>
      </c>
      <c r="C115">
        <v>1</v>
      </c>
      <c r="D115">
        <f>MIN(_lookups!$C$70:$C$569)+1</f>
        <v>1</v>
      </c>
      <c r="E115" s="2">
        <f t="shared" si="1"/>
        <v>367</v>
      </c>
      <c r="F115">
        <f>SUMIFS(_air_calcs!P:P,_air_calcs!O:O,_summarize!B115,_air_calcs!Q:$Q,_summarize!C115,_air_calcs!R:R,_summarize!D115)</f>
        <v>0</v>
      </c>
      <c r="G115">
        <f>SUMIFS(_air_calcs!T:T,_air_calcs!O:O,_summarize!B115,_air_calcs!Q:$Q,_summarize!C115,_air_calcs!R:R,_summarize!D115)</f>
        <v>0</v>
      </c>
    </row>
    <row r="116" spans="2:7" x14ac:dyDescent="0.35">
      <c r="B116" s="1" t="s">
        <v>46976</v>
      </c>
      <c r="C116">
        <v>1</v>
      </c>
      <c r="D116">
        <f>MIN(_lookups!$C$70:$C$569)+1</f>
        <v>1</v>
      </c>
      <c r="E116" s="2">
        <f t="shared" si="1"/>
        <v>367</v>
      </c>
      <c r="F116">
        <f>SUMIFS(_air_calcs!P:P,_air_calcs!O:O,_summarize!B116,_air_calcs!Q:$Q,_summarize!C116,_air_calcs!R:R,_summarize!D116)</f>
        <v>0</v>
      </c>
      <c r="G116">
        <f>SUMIFS(_air_calcs!T:T,_air_calcs!O:O,_summarize!B116,_air_calcs!Q:$Q,_summarize!C116,_air_calcs!R:R,_summarize!D116)</f>
        <v>0</v>
      </c>
    </row>
    <row r="117" spans="2:7" x14ac:dyDescent="0.35">
      <c r="B117" s="1" t="s">
        <v>46974</v>
      </c>
      <c r="C117">
        <v>1</v>
      </c>
      <c r="D117">
        <f>MIN(_lookups!$C$70:$C$569)+1</f>
        <v>1</v>
      </c>
      <c r="E117" s="2">
        <f t="shared" si="1"/>
        <v>367</v>
      </c>
      <c r="F117">
        <f>SUMIFS(_air_calcs!P:P,_air_calcs!O:O,_summarize!B117,_air_calcs!Q:$Q,_summarize!C117,_air_calcs!R:R,_summarize!D117)</f>
        <v>0</v>
      </c>
      <c r="G117">
        <f>SUMIFS(_air_calcs!T:T,_air_calcs!O:O,_summarize!B117,_air_calcs!Q:$Q,_summarize!C117,_air_calcs!R:R,_summarize!D117)</f>
        <v>0</v>
      </c>
    </row>
    <row r="118" spans="2:7" x14ac:dyDescent="0.35">
      <c r="B118" s="1" t="s">
        <v>46972</v>
      </c>
      <c r="C118">
        <v>1</v>
      </c>
      <c r="D118">
        <f>MIN(_lookups!$C$70:$C$569)+1</f>
        <v>1</v>
      </c>
      <c r="E118" s="2">
        <f t="shared" si="1"/>
        <v>367</v>
      </c>
      <c r="F118">
        <f>SUMIFS(_air_calcs!P:P,_air_calcs!O:O,_summarize!B118,_air_calcs!Q:$Q,_summarize!C118,_air_calcs!R:R,_summarize!D118)</f>
        <v>0</v>
      </c>
      <c r="G118">
        <f>SUMIFS(_air_calcs!T:T,_air_calcs!O:O,_summarize!B118,_air_calcs!Q:$Q,_summarize!C118,_air_calcs!R:R,_summarize!D118)</f>
        <v>0</v>
      </c>
    </row>
    <row r="119" spans="2:7" x14ac:dyDescent="0.35">
      <c r="B119" s="1" t="s">
        <v>46970</v>
      </c>
      <c r="C119">
        <v>1</v>
      </c>
      <c r="D119">
        <f>MIN(_lookups!$C$70:$C$569)+1</f>
        <v>1</v>
      </c>
      <c r="E119" s="2">
        <f t="shared" si="1"/>
        <v>367</v>
      </c>
      <c r="F119">
        <f>SUMIFS(_air_calcs!P:P,_air_calcs!O:O,_summarize!B119,_air_calcs!Q:$Q,_summarize!C119,_air_calcs!R:R,_summarize!D119)</f>
        <v>0</v>
      </c>
      <c r="G119">
        <f>SUMIFS(_air_calcs!T:T,_air_calcs!O:O,_summarize!B119,_air_calcs!Q:$Q,_summarize!C119,_air_calcs!R:R,_summarize!D119)</f>
        <v>0</v>
      </c>
    </row>
    <row r="120" spans="2:7" x14ac:dyDescent="0.35">
      <c r="B120" s="1" t="s">
        <v>46978</v>
      </c>
      <c r="C120">
        <v>1</v>
      </c>
      <c r="D120">
        <f>MIN(_lookups!$C$70:$C$569)+1</f>
        <v>1</v>
      </c>
      <c r="E120" s="2">
        <f t="shared" si="1"/>
        <v>367</v>
      </c>
      <c r="F120">
        <f>SUMIFS(_air_calcs!P:P,_air_calcs!O:O,_summarize!B120,_air_calcs!Q:$Q,_summarize!C120,_air_calcs!R:R,_summarize!D120)</f>
        <v>0</v>
      </c>
      <c r="G120">
        <f>SUMIFS(_air_calcs!T:T,_air_calcs!O:O,_summarize!B120,_air_calcs!Q:$Q,_summarize!C120,_air_calcs!R:R,_summarize!D120)</f>
        <v>0</v>
      </c>
    </row>
    <row r="121" spans="2:7" x14ac:dyDescent="0.35">
      <c r="B121" s="1" t="s">
        <v>46961</v>
      </c>
      <c r="C121">
        <v>2</v>
      </c>
      <c r="D121">
        <f>MIN(_lookups!$C$70:$C$569)+1</f>
        <v>1</v>
      </c>
      <c r="E121" s="2">
        <f t="shared" si="1"/>
        <v>398</v>
      </c>
      <c r="F121">
        <f>SUMIFS(_air_calcs!P:P,_air_calcs!O:O,_summarize!B121,_air_calcs!Q:$Q,_summarize!C121,_air_calcs!R:R,_summarize!D121)</f>
        <v>0</v>
      </c>
      <c r="G121">
        <f>SUMIFS(_air_calcs!T:T,_air_calcs!O:O,_summarize!B121,_air_calcs!Q:$Q,_summarize!C121,_air_calcs!R:R,_summarize!D121)</f>
        <v>0</v>
      </c>
    </row>
    <row r="122" spans="2:7" x14ac:dyDescent="0.35">
      <c r="B122" s="1" t="s">
        <v>46966</v>
      </c>
      <c r="C122">
        <v>2</v>
      </c>
      <c r="D122">
        <f>MIN(_lookups!$C$70:$C$569)+1</f>
        <v>1</v>
      </c>
      <c r="E122" s="2">
        <f t="shared" si="1"/>
        <v>398</v>
      </c>
      <c r="F122">
        <f>SUMIFS(_air_calcs!P:P,_air_calcs!O:O,_summarize!B122,_air_calcs!Q:$Q,_summarize!C122,_air_calcs!R:R,_summarize!D122)</f>
        <v>0</v>
      </c>
      <c r="G122">
        <f>SUMIFS(_air_calcs!T:T,_air_calcs!O:O,_summarize!B122,_air_calcs!Q:$Q,_summarize!C122,_air_calcs!R:R,_summarize!D122)</f>
        <v>0</v>
      </c>
    </row>
    <row r="123" spans="2:7" x14ac:dyDescent="0.35">
      <c r="B123" s="1" t="s">
        <v>46964</v>
      </c>
      <c r="C123">
        <v>2</v>
      </c>
      <c r="D123">
        <f>MIN(_lookups!$C$70:$C$569)+1</f>
        <v>1</v>
      </c>
      <c r="E123" s="2">
        <f t="shared" si="1"/>
        <v>398</v>
      </c>
      <c r="F123">
        <f>SUMIFS(_air_calcs!P:P,_air_calcs!O:O,_summarize!B123,_air_calcs!Q:$Q,_summarize!C123,_air_calcs!R:R,_summarize!D123)</f>
        <v>0</v>
      </c>
      <c r="G123">
        <f>SUMIFS(_air_calcs!T:T,_air_calcs!O:O,_summarize!B123,_air_calcs!Q:$Q,_summarize!C123,_air_calcs!R:R,_summarize!D123)</f>
        <v>0</v>
      </c>
    </row>
    <row r="124" spans="2:7" x14ac:dyDescent="0.35">
      <c r="B124" s="1" t="s">
        <v>46968</v>
      </c>
      <c r="C124">
        <v>2</v>
      </c>
      <c r="D124">
        <f>MIN(_lookups!$C$70:$C$569)+1</f>
        <v>1</v>
      </c>
      <c r="E124" s="2">
        <f t="shared" si="1"/>
        <v>398</v>
      </c>
      <c r="F124">
        <f>SUMIFS(_air_calcs!P:P,_air_calcs!O:O,_summarize!B124,_air_calcs!Q:$Q,_summarize!C124,_air_calcs!R:R,_summarize!D124)</f>
        <v>0</v>
      </c>
      <c r="G124">
        <f>SUMIFS(_air_calcs!T:T,_air_calcs!O:O,_summarize!B124,_air_calcs!Q:$Q,_summarize!C124,_air_calcs!R:R,_summarize!D124)</f>
        <v>0</v>
      </c>
    </row>
    <row r="125" spans="2:7" x14ac:dyDescent="0.35">
      <c r="B125" s="1" t="s">
        <v>46976</v>
      </c>
      <c r="C125">
        <v>2</v>
      </c>
      <c r="D125">
        <f>MIN(_lookups!$C$70:$C$569)+1</f>
        <v>1</v>
      </c>
      <c r="E125" s="2">
        <f t="shared" si="1"/>
        <v>398</v>
      </c>
      <c r="F125">
        <f>SUMIFS(_air_calcs!P:P,_air_calcs!O:O,_summarize!B125,_air_calcs!Q:$Q,_summarize!C125,_air_calcs!R:R,_summarize!D125)</f>
        <v>0</v>
      </c>
      <c r="G125">
        <f>SUMIFS(_air_calcs!T:T,_air_calcs!O:O,_summarize!B125,_air_calcs!Q:$Q,_summarize!C125,_air_calcs!R:R,_summarize!D125)</f>
        <v>0</v>
      </c>
    </row>
    <row r="126" spans="2:7" x14ac:dyDescent="0.35">
      <c r="B126" s="1" t="s">
        <v>46974</v>
      </c>
      <c r="C126">
        <v>2</v>
      </c>
      <c r="D126">
        <f>MIN(_lookups!$C$70:$C$569)+1</f>
        <v>1</v>
      </c>
      <c r="E126" s="2">
        <f t="shared" si="1"/>
        <v>398</v>
      </c>
      <c r="F126">
        <f>SUMIFS(_air_calcs!P:P,_air_calcs!O:O,_summarize!B126,_air_calcs!Q:$Q,_summarize!C126,_air_calcs!R:R,_summarize!D126)</f>
        <v>0</v>
      </c>
      <c r="G126">
        <f>SUMIFS(_air_calcs!T:T,_air_calcs!O:O,_summarize!B126,_air_calcs!Q:$Q,_summarize!C126,_air_calcs!R:R,_summarize!D126)</f>
        <v>0</v>
      </c>
    </row>
    <row r="127" spans="2:7" x14ac:dyDescent="0.35">
      <c r="B127" s="1" t="s">
        <v>46972</v>
      </c>
      <c r="C127">
        <v>2</v>
      </c>
      <c r="D127">
        <f>MIN(_lookups!$C$70:$C$569)+1</f>
        <v>1</v>
      </c>
      <c r="E127" s="2">
        <f t="shared" si="1"/>
        <v>398</v>
      </c>
      <c r="F127">
        <f>SUMIFS(_air_calcs!P:P,_air_calcs!O:O,_summarize!B127,_air_calcs!Q:$Q,_summarize!C127,_air_calcs!R:R,_summarize!D127)</f>
        <v>0</v>
      </c>
      <c r="G127">
        <f>SUMIFS(_air_calcs!T:T,_air_calcs!O:O,_summarize!B127,_air_calcs!Q:$Q,_summarize!C127,_air_calcs!R:R,_summarize!D127)</f>
        <v>0</v>
      </c>
    </row>
    <row r="128" spans="2:7" x14ac:dyDescent="0.35">
      <c r="B128" s="1" t="s">
        <v>46970</v>
      </c>
      <c r="C128">
        <v>2</v>
      </c>
      <c r="D128">
        <f>MIN(_lookups!$C$70:$C$569)+1</f>
        <v>1</v>
      </c>
      <c r="E128" s="2">
        <f t="shared" si="1"/>
        <v>398</v>
      </c>
      <c r="F128">
        <f>SUMIFS(_air_calcs!P:P,_air_calcs!O:O,_summarize!B128,_air_calcs!Q:$Q,_summarize!C128,_air_calcs!R:R,_summarize!D128)</f>
        <v>0</v>
      </c>
      <c r="G128">
        <f>SUMIFS(_air_calcs!T:T,_air_calcs!O:O,_summarize!B128,_air_calcs!Q:$Q,_summarize!C128,_air_calcs!R:R,_summarize!D128)</f>
        <v>0</v>
      </c>
    </row>
    <row r="129" spans="2:7" x14ac:dyDescent="0.35">
      <c r="B129" s="1" t="s">
        <v>46978</v>
      </c>
      <c r="C129">
        <v>2</v>
      </c>
      <c r="D129">
        <f>MIN(_lookups!$C$70:$C$569)+1</f>
        <v>1</v>
      </c>
      <c r="E129" s="2">
        <f t="shared" si="1"/>
        <v>398</v>
      </c>
      <c r="F129">
        <f>SUMIFS(_air_calcs!P:P,_air_calcs!O:O,_summarize!B129,_air_calcs!Q:$Q,_summarize!C129,_air_calcs!R:R,_summarize!D129)</f>
        <v>0</v>
      </c>
      <c r="G129">
        <f>SUMIFS(_air_calcs!T:T,_air_calcs!O:O,_summarize!B129,_air_calcs!Q:$Q,_summarize!C129,_air_calcs!R:R,_summarize!D129)</f>
        <v>0</v>
      </c>
    </row>
    <row r="130" spans="2:7" x14ac:dyDescent="0.35">
      <c r="B130" s="1" t="s">
        <v>46961</v>
      </c>
      <c r="C130">
        <v>3</v>
      </c>
      <c r="D130">
        <f>MIN(_lookups!$C$70:$C$569)+1</f>
        <v>1</v>
      </c>
      <c r="E130" s="2">
        <f t="shared" si="1"/>
        <v>426</v>
      </c>
      <c r="F130">
        <f>SUMIFS(_air_calcs!P:P,_air_calcs!O:O,_summarize!B130,_air_calcs!Q:$Q,_summarize!C130,_air_calcs!R:R,_summarize!D130)</f>
        <v>0</v>
      </c>
      <c r="G130">
        <f>SUMIFS(_air_calcs!T:T,_air_calcs!O:O,_summarize!B130,_air_calcs!Q:$Q,_summarize!C130,_air_calcs!R:R,_summarize!D130)</f>
        <v>0</v>
      </c>
    </row>
    <row r="131" spans="2:7" x14ac:dyDescent="0.35">
      <c r="B131" s="1" t="s">
        <v>46966</v>
      </c>
      <c r="C131">
        <v>3</v>
      </c>
      <c r="D131">
        <f>MIN(_lookups!$C$70:$C$569)+1</f>
        <v>1</v>
      </c>
      <c r="E131" s="2">
        <f t="shared" si="1"/>
        <v>426</v>
      </c>
      <c r="F131">
        <f>SUMIFS(_air_calcs!P:P,_air_calcs!O:O,_summarize!B131,_air_calcs!Q:$Q,_summarize!C131,_air_calcs!R:R,_summarize!D131)</f>
        <v>0</v>
      </c>
      <c r="G131">
        <f>SUMIFS(_air_calcs!T:T,_air_calcs!O:O,_summarize!B131,_air_calcs!Q:$Q,_summarize!C131,_air_calcs!R:R,_summarize!D131)</f>
        <v>0</v>
      </c>
    </row>
    <row r="132" spans="2:7" x14ac:dyDescent="0.35">
      <c r="B132" s="1" t="s">
        <v>46964</v>
      </c>
      <c r="C132">
        <v>3</v>
      </c>
      <c r="D132">
        <f>MIN(_lookups!$C$70:$C$569)+1</f>
        <v>1</v>
      </c>
      <c r="E132" s="2">
        <f t="shared" si="1"/>
        <v>426</v>
      </c>
      <c r="F132">
        <f>SUMIFS(_air_calcs!P:P,_air_calcs!O:O,_summarize!B132,_air_calcs!Q:$Q,_summarize!C132,_air_calcs!R:R,_summarize!D132)</f>
        <v>0</v>
      </c>
      <c r="G132">
        <f>SUMIFS(_air_calcs!T:T,_air_calcs!O:O,_summarize!B132,_air_calcs!Q:$Q,_summarize!C132,_air_calcs!R:R,_summarize!D132)</f>
        <v>0</v>
      </c>
    </row>
    <row r="133" spans="2:7" x14ac:dyDescent="0.35">
      <c r="B133" s="1" t="s">
        <v>46968</v>
      </c>
      <c r="C133">
        <v>3</v>
      </c>
      <c r="D133">
        <f>MIN(_lookups!$C$70:$C$569)+1</f>
        <v>1</v>
      </c>
      <c r="E133" s="2">
        <f t="shared" ref="E133:E196" si="2">DATE(D133,C133,1)</f>
        <v>426</v>
      </c>
      <c r="F133">
        <f>SUMIFS(_air_calcs!P:P,_air_calcs!O:O,_summarize!B133,_air_calcs!Q:$Q,_summarize!C133,_air_calcs!R:R,_summarize!D133)</f>
        <v>0</v>
      </c>
      <c r="G133">
        <f>SUMIFS(_air_calcs!T:T,_air_calcs!O:O,_summarize!B133,_air_calcs!Q:$Q,_summarize!C133,_air_calcs!R:R,_summarize!D133)</f>
        <v>0</v>
      </c>
    </row>
    <row r="134" spans="2:7" x14ac:dyDescent="0.35">
      <c r="B134" s="1" t="s">
        <v>46976</v>
      </c>
      <c r="C134">
        <v>3</v>
      </c>
      <c r="D134">
        <f>MIN(_lookups!$C$70:$C$569)+1</f>
        <v>1</v>
      </c>
      <c r="E134" s="2">
        <f t="shared" si="2"/>
        <v>426</v>
      </c>
      <c r="F134">
        <f>SUMIFS(_air_calcs!P:P,_air_calcs!O:O,_summarize!B134,_air_calcs!Q:$Q,_summarize!C134,_air_calcs!R:R,_summarize!D134)</f>
        <v>0</v>
      </c>
      <c r="G134">
        <f>SUMIFS(_air_calcs!T:T,_air_calcs!O:O,_summarize!B134,_air_calcs!Q:$Q,_summarize!C134,_air_calcs!R:R,_summarize!D134)</f>
        <v>0</v>
      </c>
    </row>
    <row r="135" spans="2:7" x14ac:dyDescent="0.35">
      <c r="B135" s="1" t="s">
        <v>46974</v>
      </c>
      <c r="C135">
        <v>3</v>
      </c>
      <c r="D135">
        <f>MIN(_lookups!$C$70:$C$569)+1</f>
        <v>1</v>
      </c>
      <c r="E135" s="2">
        <f t="shared" si="2"/>
        <v>426</v>
      </c>
      <c r="F135">
        <f>SUMIFS(_air_calcs!P:P,_air_calcs!O:O,_summarize!B135,_air_calcs!Q:$Q,_summarize!C135,_air_calcs!R:R,_summarize!D135)</f>
        <v>0</v>
      </c>
      <c r="G135">
        <f>SUMIFS(_air_calcs!T:T,_air_calcs!O:O,_summarize!B135,_air_calcs!Q:$Q,_summarize!C135,_air_calcs!R:R,_summarize!D135)</f>
        <v>0</v>
      </c>
    </row>
    <row r="136" spans="2:7" x14ac:dyDescent="0.35">
      <c r="B136" s="1" t="s">
        <v>46972</v>
      </c>
      <c r="C136">
        <v>3</v>
      </c>
      <c r="D136">
        <f>MIN(_lookups!$C$70:$C$569)+1</f>
        <v>1</v>
      </c>
      <c r="E136" s="2">
        <f t="shared" si="2"/>
        <v>426</v>
      </c>
      <c r="F136">
        <f>SUMIFS(_air_calcs!P:P,_air_calcs!O:O,_summarize!B136,_air_calcs!Q:$Q,_summarize!C136,_air_calcs!R:R,_summarize!D136)</f>
        <v>0</v>
      </c>
      <c r="G136">
        <f>SUMIFS(_air_calcs!T:T,_air_calcs!O:O,_summarize!B136,_air_calcs!Q:$Q,_summarize!C136,_air_calcs!R:R,_summarize!D136)</f>
        <v>0</v>
      </c>
    </row>
    <row r="137" spans="2:7" x14ac:dyDescent="0.35">
      <c r="B137" s="1" t="s">
        <v>46970</v>
      </c>
      <c r="C137">
        <v>3</v>
      </c>
      <c r="D137">
        <f>MIN(_lookups!$C$70:$C$569)+1</f>
        <v>1</v>
      </c>
      <c r="E137" s="2">
        <f t="shared" si="2"/>
        <v>426</v>
      </c>
      <c r="F137">
        <f>SUMIFS(_air_calcs!P:P,_air_calcs!O:O,_summarize!B137,_air_calcs!Q:$Q,_summarize!C137,_air_calcs!R:R,_summarize!D137)</f>
        <v>0</v>
      </c>
      <c r="G137">
        <f>SUMIFS(_air_calcs!T:T,_air_calcs!O:O,_summarize!B137,_air_calcs!Q:$Q,_summarize!C137,_air_calcs!R:R,_summarize!D137)</f>
        <v>0</v>
      </c>
    </row>
    <row r="138" spans="2:7" x14ac:dyDescent="0.35">
      <c r="B138" s="1" t="s">
        <v>46978</v>
      </c>
      <c r="C138">
        <v>3</v>
      </c>
      <c r="D138">
        <f>MIN(_lookups!$C$70:$C$569)+1</f>
        <v>1</v>
      </c>
      <c r="E138" s="2">
        <f t="shared" si="2"/>
        <v>426</v>
      </c>
      <c r="F138">
        <f>SUMIFS(_air_calcs!P:P,_air_calcs!O:O,_summarize!B138,_air_calcs!Q:$Q,_summarize!C138,_air_calcs!R:R,_summarize!D138)</f>
        <v>0</v>
      </c>
      <c r="G138">
        <f>SUMIFS(_air_calcs!T:T,_air_calcs!O:O,_summarize!B138,_air_calcs!Q:$Q,_summarize!C138,_air_calcs!R:R,_summarize!D138)</f>
        <v>0</v>
      </c>
    </row>
    <row r="139" spans="2:7" x14ac:dyDescent="0.35">
      <c r="B139" s="1" t="s">
        <v>46961</v>
      </c>
      <c r="C139">
        <v>4</v>
      </c>
      <c r="D139">
        <f>MIN(_lookups!$C$70:$C$569)+1</f>
        <v>1</v>
      </c>
      <c r="E139" s="2">
        <f t="shared" si="2"/>
        <v>457</v>
      </c>
      <c r="F139">
        <f>SUMIFS(_air_calcs!P:P,_air_calcs!O:O,_summarize!B139,_air_calcs!Q:$Q,_summarize!C139,_air_calcs!R:R,_summarize!D139)</f>
        <v>0</v>
      </c>
      <c r="G139">
        <f>SUMIFS(_air_calcs!T:T,_air_calcs!O:O,_summarize!B139,_air_calcs!Q:$Q,_summarize!C139,_air_calcs!R:R,_summarize!D139)</f>
        <v>0</v>
      </c>
    </row>
    <row r="140" spans="2:7" x14ac:dyDescent="0.35">
      <c r="B140" s="1" t="s">
        <v>46966</v>
      </c>
      <c r="C140">
        <v>4</v>
      </c>
      <c r="D140">
        <f>MIN(_lookups!$C$70:$C$569)+1</f>
        <v>1</v>
      </c>
      <c r="E140" s="2">
        <f t="shared" si="2"/>
        <v>457</v>
      </c>
      <c r="F140">
        <f>SUMIFS(_air_calcs!P:P,_air_calcs!O:O,_summarize!B140,_air_calcs!Q:$Q,_summarize!C140,_air_calcs!R:R,_summarize!D140)</f>
        <v>0</v>
      </c>
      <c r="G140">
        <f>SUMIFS(_air_calcs!T:T,_air_calcs!O:O,_summarize!B140,_air_calcs!Q:$Q,_summarize!C140,_air_calcs!R:R,_summarize!D140)</f>
        <v>0</v>
      </c>
    </row>
    <row r="141" spans="2:7" x14ac:dyDescent="0.35">
      <c r="B141" s="1" t="s">
        <v>46964</v>
      </c>
      <c r="C141">
        <v>4</v>
      </c>
      <c r="D141">
        <f>MIN(_lookups!$C$70:$C$569)+1</f>
        <v>1</v>
      </c>
      <c r="E141" s="2">
        <f t="shared" si="2"/>
        <v>457</v>
      </c>
      <c r="F141">
        <f>SUMIFS(_air_calcs!P:P,_air_calcs!O:O,_summarize!B141,_air_calcs!Q:$Q,_summarize!C141,_air_calcs!R:R,_summarize!D141)</f>
        <v>0</v>
      </c>
      <c r="G141">
        <f>SUMIFS(_air_calcs!T:T,_air_calcs!O:O,_summarize!B141,_air_calcs!Q:$Q,_summarize!C141,_air_calcs!R:R,_summarize!D141)</f>
        <v>0</v>
      </c>
    </row>
    <row r="142" spans="2:7" x14ac:dyDescent="0.35">
      <c r="B142" s="1" t="s">
        <v>46968</v>
      </c>
      <c r="C142">
        <v>4</v>
      </c>
      <c r="D142">
        <f>MIN(_lookups!$C$70:$C$569)+1</f>
        <v>1</v>
      </c>
      <c r="E142" s="2">
        <f t="shared" si="2"/>
        <v>457</v>
      </c>
      <c r="F142">
        <f>SUMIFS(_air_calcs!P:P,_air_calcs!O:O,_summarize!B142,_air_calcs!Q:$Q,_summarize!C142,_air_calcs!R:R,_summarize!D142)</f>
        <v>0</v>
      </c>
      <c r="G142">
        <f>SUMIFS(_air_calcs!T:T,_air_calcs!O:O,_summarize!B142,_air_calcs!Q:$Q,_summarize!C142,_air_calcs!R:R,_summarize!D142)</f>
        <v>0</v>
      </c>
    </row>
    <row r="143" spans="2:7" x14ac:dyDescent="0.35">
      <c r="B143" s="1" t="s">
        <v>46976</v>
      </c>
      <c r="C143">
        <v>4</v>
      </c>
      <c r="D143">
        <f>MIN(_lookups!$C$70:$C$569)+1</f>
        <v>1</v>
      </c>
      <c r="E143" s="2">
        <f t="shared" si="2"/>
        <v>457</v>
      </c>
      <c r="F143">
        <f>SUMIFS(_air_calcs!P:P,_air_calcs!O:O,_summarize!B143,_air_calcs!Q:$Q,_summarize!C143,_air_calcs!R:R,_summarize!D143)</f>
        <v>0</v>
      </c>
      <c r="G143">
        <f>SUMIFS(_air_calcs!T:T,_air_calcs!O:O,_summarize!B143,_air_calcs!Q:$Q,_summarize!C143,_air_calcs!R:R,_summarize!D143)</f>
        <v>0</v>
      </c>
    </row>
    <row r="144" spans="2:7" x14ac:dyDescent="0.35">
      <c r="B144" s="1" t="s">
        <v>46974</v>
      </c>
      <c r="C144">
        <v>4</v>
      </c>
      <c r="D144">
        <f>MIN(_lookups!$C$70:$C$569)+1</f>
        <v>1</v>
      </c>
      <c r="E144" s="2">
        <f t="shared" si="2"/>
        <v>457</v>
      </c>
      <c r="F144">
        <f>SUMIFS(_air_calcs!P:P,_air_calcs!O:O,_summarize!B144,_air_calcs!Q:$Q,_summarize!C144,_air_calcs!R:R,_summarize!D144)</f>
        <v>0</v>
      </c>
      <c r="G144">
        <f>SUMIFS(_air_calcs!T:T,_air_calcs!O:O,_summarize!B144,_air_calcs!Q:$Q,_summarize!C144,_air_calcs!R:R,_summarize!D144)</f>
        <v>0</v>
      </c>
    </row>
    <row r="145" spans="2:7" x14ac:dyDescent="0.35">
      <c r="B145" s="1" t="s">
        <v>46972</v>
      </c>
      <c r="C145">
        <v>4</v>
      </c>
      <c r="D145">
        <f>MIN(_lookups!$C$70:$C$569)+1</f>
        <v>1</v>
      </c>
      <c r="E145" s="2">
        <f t="shared" si="2"/>
        <v>457</v>
      </c>
      <c r="F145">
        <f>SUMIFS(_air_calcs!P:P,_air_calcs!O:O,_summarize!B145,_air_calcs!Q:$Q,_summarize!C145,_air_calcs!R:R,_summarize!D145)</f>
        <v>0</v>
      </c>
      <c r="G145">
        <f>SUMIFS(_air_calcs!T:T,_air_calcs!O:O,_summarize!B145,_air_calcs!Q:$Q,_summarize!C145,_air_calcs!R:R,_summarize!D145)</f>
        <v>0</v>
      </c>
    </row>
    <row r="146" spans="2:7" x14ac:dyDescent="0.35">
      <c r="B146" s="1" t="s">
        <v>46970</v>
      </c>
      <c r="C146">
        <v>4</v>
      </c>
      <c r="D146">
        <f>MIN(_lookups!$C$70:$C$569)+1</f>
        <v>1</v>
      </c>
      <c r="E146" s="2">
        <f t="shared" si="2"/>
        <v>457</v>
      </c>
      <c r="F146">
        <f>SUMIFS(_air_calcs!P:P,_air_calcs!O:O,_summarize!B146,_air_calcs!Q:$Q,_summarize!C146,_air_calcs!R:R,_summarize!D146)</f>
        <v>0</v>
      </c>
      <c r="G146">
        <f>SUMIFS(_air_calcs!T:T,_air_calcs!O:O,_summarize!B146,_air_calcs!Q:$Q,_summarize!C146,_air_calcs!R:R,_summarize!D146)</f>
        <v>0</v>
      </c>
    </row>
    <row r="147" spans="2:7" x14ac:dyDescent="0.35">
      <c r="B147" s="1" t="s">
        <v>46978</v>
      </c>
      <c r="C147">
        <v>4</v>
      </c>
      <c r="D147">
        <f>MIN(_lookups!$C$70:$C$569)+1</f>
        <v>1</v>
      </c>
      <c r="E147" s="2">
        <f t="shared" si="2"/>
        <v>457</v>
      </c>
      <c r="F147">
        <f>SUMIFS(_air_calcs!P:P,_air_calcs!O:O,_summarize!B147,_air_calcs!Q:$Q,_summarize!C147,_air_calcs!R:R,_summarize!D147)</f>
        <v>0</v>
      </c>
      <c r="G147">
        <f>SUMIFS(_air_calcs!T:T,_air_calcs!O:O,_summarize!B147,_air_calcs!Q:$Q,_summarize!C147,_air_calcs!R:R,_summarize!D147)</f>
        <v>0</v>
      </c>
    </row>
    <row r="148" spans="2:7" x14ac:dyDescent="0.35">
      <c r="B148" s="1" t="s">
        <v>46961</v>
      </c>
      <c r="C148">
        <v>5</v>
      </c>
      <c r="D148">
        <f>MIN(_lookups!$C$70:$C$569)+1</f>
        <v>1</v>
      </c>
      <c r="E148" s="2">
        <f t="shared" si="2"/>
        <v>487</v>
      </c>
      <c r="F148">
        <f>SUMIFS(_air_calcs!P:P,_air_calcs!O:O,_summarize!B148,_air_calcs!Q:$Q,_summarize!C148,_air_calcs!R:R,_summarize!D148)</f>
        <v>0</v>
      </c>
      <c r="G148">
        <f>SUMIFS(_air_calcs!T:T,_air_calcs!O:O,_summarize!B148,_air_calcs!Q:$Q,_summarize!C148,_air_calcs!R:R,_summarize!D148)</f>
        <v>0</v>
      </c>
    </row>
    <row r="149" spans="2:7" x14ac:dyDescent="0.35">
      <c r="B149" s="1" t="s">
        <v>46966</v>
      </c>
      <c r="C149">
        <v>5</v>
      </c>
      <c r="D149">
        <f>MIN(_lookups!$C$70:$C$569)+1</f>
        <v>1</v>
      </c>
      <c r="E149" s="2">
        <f t="shared" si="2"/>
        <v>487</v>
      </c>
      <c r="F149">
        <f>SUMIFS(_air_calcs!P:P,_air_calcs!O:O,_summarize!B149,_air_calcs!Q:$Q,_summarize!C149,_air_calcs!R:R,_summarize!D149)</f>
        <v>0</v>
      </c>
      <c r="G149">
        <f>SUMIFS(_air_calcs!T:T,_air_calcs!O:O,_summarize!B149,_air_calcs!Q:$Q,_summarize!C149,_air_calcs!R:R,_summarize!D149)</f>
        <v>0</v>
      </c>
    </row>
    <row r="150" spans="2:7" x14ac:dyDescent="0.35">
      <c r="B150" s="1" t="s">
        <v>46964</v>
      </c>
      <c r="C150">
        <v>5</v>
      </c>
      <c r="D150">
        <f>MIN(_lookups!$C$70:$C$569)+1</f>
        <v>1</v>
      </c>
      <c r="E150" s="2">
        <f t="shared" si="2"/>
        <v>487</v>
      </c>
      <c r="F150">
        <f>SUMIFS(_air_calcs!P:P,_air_calcs!O:O,_summarize!B150,_air_calcs!Q:$Q,_summarize!C150,_air_calcs!R:R,_summarize!D150)</f>
        <v>0</v>
      </c>
      <c r="G150">
        <f>SUMIFS(_air_calcs!T:T,_air_calcs!O:O,_summarize!B150,_air_calcs!Q:$Q,_summarize!C150,_air_calcs!R:R,_summarize!D150)</f>
        <v>0</v>
      </c>
    </row>
    <row r="151" spans="2:7" x14ac:dyDescent="0.35">
      <c r="B151" s="1" t="s">
        <v>46968</v>
      </c>
      <c r="C151">
        <v>5</v>
      </c>
      <c r="D151">
        <f>MIN(_lookups!$C$70:$C$569)+1</f>
        <v>1</v>
      </c>
      <c r="E151" s="2">
        <f t="shared" si="2"/>
        <v>487</v>
      </c>
      <c r="F151">
        <f>SUMIFS(_air_calcs!P:P,_air_calcs!O:O,_summarize!B151,_air_calcs!Q:$Q,_summarize!C151,_air_calcs!R:R,_summarize!D151)</f>
        <v>0</v>
      </c>
      <c r="G151">
        <f>SUMIFS(_air_calcs!T:T,_air_calcs!O:O,_summarize!B151,_air_calcs!Q:$Q,_summarize!C151,_air_calcs!R:R,_summarize!D151)</f>
        <v>0</v>
      </c>
    </row>
    <row r="152" spans="2:7" x14ac:dyDescent="0.35">
      <c r="B152" s="1" t="s">
        <v>46976</v>
      </c>
      <c r="C152">
        <v>5</v>
      </c>
      <c r="D152">
        <f>MIN(_lookups!$C$70:$C$569)+1</f>
        <v>1</v>
      </c>
      <c r="E152" s="2">
        <f t="shared" si="2"/>
        <v>487</v>
      </c>
      <c r="F152">
        <f>SUMIFS(_air_calcs!P:P,_air_calcs!O:O,_summarize!B152,_air_calcs!Q:$Q,_summarize!C152,_air_calcs!R:R,_summarize!D152)</f>
        <v>0</v>
      </c>
      <c r="G152">
        <f>SUMIFS(_air_calcs!T:T,_air_calcs!O:O,_summarize!B152,_air_calcs!Q:$Q,_summarize!C152,_air_calcs!R:R,_summarize!D152)</f>
        <v>0</v>
      </c>
    </row>
    <row r="153" spans="2:7" x14ac:dyDescent="0.35">
      <c r="B153" s="1" t="s">
        <v>46974</v>
      </c>
      <c r="C153">
        <v>5</v>
      </c>
      <c r="D153">
        <f>MIN(_lookups!$C$70:$C$569)+1</f>
        <v>1</v>
      </c>
      <c r="E153" s="2">
        <f t="shared" si="2"/>
        <v>487</v>
      </c>
      <c r="F153">
        <f>SUMIFS(_air_calcs!P:P,_air_calcs!O:O,_summarize!B153,_air_calcs!Q:$Q,_summarize!C153,_air_calcs!R:R,_summarize!D153)</f>
        <v>0</v>
      </c>
      <c r="G153">
        <f>SUMIFS(_air_calcs!T:T,_air_calcs!O:O,_summarize!B153,_air_calcs!Q:$Q,_summarize!C153,_air_calcs!R:R,_summarize!D153)</f>
        <v>0</v>
      </c>
    </row>
    <row r="154" spans="2:7" x14ac:dyDescent="0.35">
      <c r="B154" s="1" t="s">
        <v>46972</v>
      </c>
      <c r="C154">
        <v>5</v>
      </c>
      <c r="D154">
        <f>MIN(_lookups!$C$70:$C$569)+1</f>
        <v>1</v>
      </c>
      <c r="E154" s="2">
        <f t="shared" si="2"/>
        <v>487</v>
      </c>
      <c r="F154">
        <f>SUMIFS(_air_calcs!P:P,_air_calcs!O:O,_summarize!B154,_air_calcs!Q:$Q,_summarize!C154,_air_calcs!R:R,_summarize!D154)</f>
        <v>0</v>
      </c>
      <c r="G154">
        <f>SUMIFS(_air_calcs!T:T,_air_calcs!O:O,_summarize!B154,_air_calcs!Q:$Q,_summarize!C154,_air_calcs!R:R,_summarize!D154)</f>
        <v>0</v>
      </c>
    </row>
    <row r="155" spans="2:7" x14ac:dyDescent="0.35">
      <c r="B155" s="1" t="s">
        <v>46970</v>
      </c>
      <c r="C155">
        <v>5</v>
      </c>
      <c r="D155">
        <f>MIN(_lookups!$C$70:$C$569)+1</f>
        <v>1</v>
      </c>
      <c r="E155" s="2">
        <f t="shared" si="2"/>
        <v>487</v>
      </c>
      <c r="F155">
        <f>SUMIFS(_air_calcs!P:P,_air_calcs!O:O,_summarize!B155,_air_calcs!Q:$Q,_summarize!C155,_air_calcs!R:R,_summarize!D155)</f>
        <v>0</v>
      </c>
      <c r="G155">
        <f>SUMIFS(_air_calcs!T:T,_air_calcs!O:O,_summarize!B155,_air_calcs!Q:$Q,_summarize!C155,_air_calcs!R:R,_summarize!D155)</f>
        <v>0</v>
      </c>
    </row>
    <row r="156" spans="2:7" x14ac:dyDescent="0.35">
      <c r="B156" s="1" t="s">
        <v>46978</v>
      </c>
      <c r="C156">
        <v>5</v>
      </c>
      <c r="D156">
        <f>MIN(_lookups!$C$70:$C$569)+1</f>
        <v>1</v>
      </c>
      <c r="E156" s="2">
        <f t="shared" si="2"/>
        <v>487</v>
      </c>
      <c r="F156">
        <f>SUMIFS(_air_calcs!P:P,_air_calcs!O:O,_summarize!B156,_air_calcs!Q:$Q,_summarize!C156,_air_calcs!R:R,_summarize!D156)</f>
        <v>0</v>
      </c>
      <c r="G156">
        <f>SUMIFS(_air_calcs!T:T,_air_calcs!O:O,_summarize!B156,_air_calcs!Q:$Q,_summarize!C156,_air_calcs!R:R,_summarize!D156)</f>
        <v>0</v>
      </c>
    </row>
    <row r="157" spans="2:7" x14ac:dyDescent="0.35">
      <c r="B157" s="1" t="s">
        <v>46961</v>
      </c>
      <c r="C157">
        <v>6</v>
      </c>
      <c r="D157">
        <f>MIN(_lookups!$C$70:$C$569)+1</f>
        <v>1</v>
      </c>
      <c r="E157" s="2">
        <f t="shared" si="2"/>
        <v>518</v>
      </c>
      <c r="F157">
        <f>SUMIFS(_air_calcs!P:P,_air_calcs!O:O,_summarize!B157,_air_calcs!Q:$Q,_summarize!C157,_air_calcs!R:R,_summarize!D157)</f>
        <v>0</v>
      </c>
      <c r="G157">
        <f>SUMIFS(_air_calcs!T:T,_air_calcs!O:O,_summarize!B157,_air_calcs!Q:$Q,_summarize!C157,_air_calcs!R:R,_summarize!D157)</f>
        <v>0</v>
      </c>
    </row>
    <row r="158" spans="2:7" x14ac:dyDescent="0.35">
      <c r="B158" s="1" t="s">
        <v>46966</v>
      </c>
      <c r="C158">
        <v>6</v>
      </c>
      <c r="D158">
        <f>MIN(_lookups!$C$70:$C$569)+1</f>
        <v>1</v>
      </c>
      <c r="E158" s="2">
        <f t="shared" si="2"/>
        <v>518</v>
      </c>
      <c r="F158">
        <f>SUMIFS(_air_calcs!P:P,_air_calcs!O:O,_summarize!B158,_air_calcs!Q:$Q,_summarize!C158,_air_calcs!R:R,_summarize!D158)</f>
        <v>0</v>
      </c>
      <c r="G158">
        <f>SUMIFS(_air_calcs!T:T,_air_calcs!O:O,_summarize!B158,_air_calcs!Q:$Q,_summarize!C158,_air_calcs!R:R,_summarize!D158)</f>
        <v>0</v>
      </c>
    </row>
    <row r="159" spans="2:7" x14ac:dyDescent="0.35">
      <c r="B159" s="1" t="s">
        <v>46964</v>
      </c>
      <c r="C159">
        <v>6</v>
      </c>
      <c r="D159">
        <f>MIN(_lookups!$C$70:$C$569)+1</f>
        <v>1</v>
      </c>
      <c r="E159" s="2">
        <f t="shared" si="2"/>
        <v>518</v>
      </c>
      <c r="F159">
        <f>SUMIFS(_air_calcs!P:P,_air_calcs!O:O,_summarize!B159,_air_calcs!Q:$Q,_summarize!C159,_air_calcs!R:R,_summarize!D159)</f>
        <v>0</v>
      </c>
      <c r="G159">
        <f>SUMIFS(_air_calcs!T:T,_air_calcs!O:O,_summarize!B159,_air_calcs!Q:$Q,_summarize!C159,_air_calcs!R:R,_summarize!D159)</f>
        <v>0</v>
      </c>
    </row>
    <row r="160" spans="2:7" x14ac:dyDescent="0.35">
      <c r="B160" s="1" t="s">
        <v>46968</v>
      </c>
      <c r="C160">
        <v>6</v>
      </c>
      <c r="D160">
        <f>MIN(_lookups!$C$70:$C$569)+1</f>
        <v>1</v>
      </c>
      <c r="E160" s="2">
        <f t="shared" si="2"/>
        <v>518</v>
      </c>
      <c r="F160">
        <f>SUMIFS(_air_calcs!P:P,_air_calcs!O:O,_summarize!B160,_air_calcs!Q:$Q,_summarize!C160,_air_calcs!R:R,_summarize!D160)</f>
        <v>0</v>
      </c>
      <c r="G160">
        <f>SUMIFS(_air_calcs!T:T,_air_calcs!O:O,_summarize!B160,_air_calcs!Q:$Q,_summarize!C160,_air_calcs!R:R,_summarize!D160)</f>
        <v>0</v>
      </c>
    </row>
    <row r="161" spans="2:7" x14ac:dyDescent="0.35">
      <c r="B161" s="1" t="s">
        <v>46976</v>
      </c>
      <c r="C161">
        <v>6</v>
      </c>
      <c r="D161">
        <f>MIN(_lookups!$C$70:$C$569)+1</f>
        <v>1</v>
      </c>
      <c r="E161" s="2">
        <f t="shared" si="2"/>
        <v>518</v>
      </c>
      <c r="F161">
        <f>SUMIFS(_air_calcs!P:P,_air_calcs!O:O,_summarize!B161,_air_calcs!Q:$Q,_summarize!C161,_air_calcs!R:R,_summarize!D161)</f>
        <v>0</v>
      </c>
      <c r="G161">
        <f>SUMIFS(_air_calcs!T:T,_air_calcs!O:O,_summarize!B161,_air_calcs!Q:$Q,_summarize!C161,_air_calcs!R:R,_summarize!D161)</f>
        <v>0</v>
      </c>
    </row>
    <row r="162" spans="2:7" x14ac:dyDescent="0.35">
      <c r="B162" s="1" t="s">
        <v>46974</v>
      </c>
      <c r="C162">
        <v>6</v>
      </c>
      <c r="D162">
        <f>MIN(_lookups!$C$70:$C$569)+1</f>
        <v>1</v>
      </c>
      <c r="E162" s="2">
        <f t="shared" si="2"/>
        <v>518</v>
      </c>
      <c r="F162">
        <f>SUMIFS(_air_calcs!P:P,_air_calcs!O:O,_summarize!B162,_air_calcs!Q:$Q,_summarize!C162,_air_calcs!R:R,_summarize!D162)</f>
        <v>0</v>
      </c>
      <c r="G162">
        <f>SUMIFS(_air_calcs!T:T,_air_calcs!O:O,_summarize!B162,_air_calcs!Q:$Q,_summarize!C162,_air_calcs!R:R,_summarize!D162)</f>
        <v>0</v>
      </c>
    </row>
    <row r="163" spans="2:7" x14ac:dyDescent="0.35">
      <c r="B163" s="1" t="s">
        <v>46972</v>
      </c>
      <c r="C163">
        <v>6</v>
      </c>
      <c r="D163">
        <f>MIN(_lookups!$C$70:$C$569)+1</f>
        <v>1</v>
      </c>
      <c r="E163" s="2">
        <f t="shared" si="2"/>
        <v>518</v>
      </c>
      <c r="F163">
        <f>SUMIFS(_air_calcs!P:P,_air_calcs!O:O,_summarize!B163,_air_calcs!Q:$Q,_summarize!C163,_air_calcs!R:R,_summarize!D163)</f>
        <v>0</v>
      </c>
      <c r="G163">
        <f>SUMIFS(_air_calcs!T:T,_air_calcs!O:O,_summarize!B163,_air_calcs!Q:$Q,_summarize!C163,_air_calcs!R:R,_summarize!D163)</f>
        <v>0</v>
      </c>
    </row>
    <row r="164" spans="2:7" x14ac:dyDescent="0.35">
      <c r="B164" s="1" t="s">
        <v>46970</v>
      </c>
      <c r="C164">
        <v>6</v>
      </c>
      <c r="D164">
        <f>MIN(_lookups!$C$70:$C$569)+1</f>
        <v>1</v>
      </c>
      <c r="E164" s="2">
        <f t="shared" si="2"/>
        <v>518</v>
      </c>
      <c r="F164">
        <f>SUMIFS(_air_calcs!P:P,_air_calcs!O:O,_summarize!B164,_air_calcs!Q:$Q,_summarize!C164,_air_calcs!R:R,_summarize!D164)</f>
        <v>0</v>
      </c>
      <c r="G164">
        <f>SUMIFS(_air_calcs!T:T,_air_calcs!O:O,_summarize!B164,_air_calcs!Q:$Q,_summarize!C164,_air_calcs!R:R,_summarize!D164)</f>
        <v>0</v>
      </c>
    </row>
    <row r="165" spans="2:7" x14ac:dyDescent="0.35">
      <c r="B165" s="1" t="s">
        <v>46978</v>
      </c>
      <c r="C165">
        <v>6</v>
      </c>
      <c r="D165">
        <f>MIN(_lookups!$C$70:$C$569)+1</f>
        <v>1</v>
      </c>
      <c r="E165" s="2">
        <f t="shared" si="2"/>
        <v>518</v>
      </c>
      <c r="F165">
        <f>SUMIFS(_air_calcs!P:P,_air_calcs!O:O,_summarize!B165,_air_calcs!Q:$Q,_summarize!C165,_air_calcs!R:R,_summarize!D165)</f>
        <v>0</v>
      </c>
      <c r="G165">
        <f>SUMIFS(_air_calcs!T:T,_air_calcs!O:O,_summarize!B165,_air_calcs!Q:$Q,_summarize!C165,_air_calcs!R:R,_summarize!D165)</f>
        <v>0</v>
      </c>
    </row>
    <row r="166" spans="2:7" x14ac:dyDescent="0.35">
      <c r="B166" s="1" t="s">
        <v>46961</v>
      </c>
      <c r="C166">
        <v>7</v>
      </c>
      <c r="D166">
        <f>MIN(_lookups!$C$70:$C$569)+1</f>
        <v>1</v>
      </c>
      <c r="E166" s="2">
        <f t="shared" si="2"/>
        <v>548</v>
      </c>
      <c r="F166">
        <f>SUMIFS(_air_calcs!P:P,_air_calcs!O:O,_summarize!B166,_air_calcs!Q:$Q,_summarize!C166,_air_calcs!R:R,_summarize!D166)</f>
        <v>0</v>
      </c>
      <c r="G166">
        <f>SUMIFS(_air_calcs!T:T,_air_calcs!O:O,_summarize!B166,_air_calcs!Q:$Q,_summarize!C166,_air_calcs!R:R,_summarize!D166)</f>
        <v>0</v>
      </c>
    </row>
    <row r="167" spans="2:7" x14ac:dyDescent="0.35">
      <c r="B167" s="1" t="s">
        <v>46966</v>
      </c>
      <c r="C167">
        <v>7</v>
      </c>
      <c r="D167">
        <f>MIN(_lookups!$C$70:$C$569)+1</f>
        <v>1</v>
      </c>
      <c r="E167" s="2">
        <f t="shared" si="2"/>
        <v>548</v>
      </c>
      <c r="F167">
        <f>SUMIFS(_air_calcs!P:P,_air_calcs!O:O,_summarize!B167,_air_calcs!Q:$Q,_summarize!C167,_air_calcs!R:R,_summarize!D167)</f>
        <v>0</v>
      </c>
      <c r="G167">
        <f>SUMIFS(_air_calcs!T:T,_air_calcs!O:O,_summarize!B167,_air_calcs!Q:$Q,_summarize!C167,_air_calcs!R:R,_summarize!D167)</f>
        <v>0</v>
      </c>
    </row>
    <row r="168" spans="2:7" x14ac:dyDescent="0.35">
      <c r="B168" s="1" t="s">
        <v>46964</v>
      </c>
      <c r="C168">
        <v>7</v>
      </c>
      <c r="D168">
        <f>MIN(_lookups!$C$70:$C$569)+1</f>
        <v>1</v>
      </c>
      <c r="E168" s="2">
        <f t="shared" si="2"/>
        <v>548</v>
      </c>
      <c r="F168">
        <f>SUMIFS(_air_calcs!P:P,_air_calcs!O:O,_summarize!B168,_air_calcs!Q:$Q,_summarize!C168,_air_calcs!R:R,_summarize!D168)</f>
        <v>0</v>
      </c>
      <c r="G168">
        <f>SUMIFS(_air_calcs!T:T,_air_calcs!O:O,_summarize!B168,_air_calcs!Q:$Q,_summarize!C168,_air_calcs!R:R,_summarize!D168)</f>
        <v>0</v>
      </c>
    </row>
    <row r="169" spans="2:7" x14ac:dyDescent="0.35">
      <c r="B169" s="1" t="s">
        <v>46968</v>
      </c>
      <c r="C169">
        <v>7</v>
      </c>
      <c r="D169">
        <f>MIN(_lookups!$C$70:$C$569)+1</f>
        <v>1</v>
      </c>
      <c r="E169" s="2">
        <f t="shared" si="2"/>
        <v>548</v>
      </c>
      <c r="F169">
        <f>SUMIFS(_air_calcs!P:P,_air_calcs!O:O,_summarize!B169,_air_calcs!Q:$Q,_summarize!C169,_air_calcs!R:R,_summarize!D169)</f>
        <v>0</v>
      </c>
      <c r="G169">
        <f>SUMIFS(_air_calcs!T:T,_air_calcs!O:O,_summarize!B169,_air_calcs!Q:$Q,_summarize!C169,_air_calcs!R:R,_summarize!D169)</f>
        <v>0</v>
      </c>
    </row>
    <row r="170" spans="2:7" x14ac:dyDescent="0.35">
      <c r="B170" s="1" t="s">
        <v>46976</v>
      </c>
      <c r="C170">
        <v>7</v>
      </c>
      <c r="D170">
        <f>MIN(_lookups!$C$70:$C$569)+1</f>
        <v>1</v>
      </c>
      <c r="E170" s="2">
        <f t="shared" si="2"/>
        <v>548</v>
      </c>
      <c r="F170">
        <f>SUMIFS(_air_calcs!P:P,_air_calcs!O:O,_summarize!B170,_air_calcs!Q:$Q,_summarize!C170,_air_calcs!R:R,_summarize!D170)</f>
        <v>0</v>
      </c>
      <c r="G170">
        <f>SUMIFS(_air_calcs!T:T,_air_calcs!O:O,_summarize!B170,_air_calcs!Q:$Q,_summarize!C170,_air_calcs!R:R,_summarize!D170)</f>
        <v>0</v>
      </c>
    </row>
    <row r="171" spans="2:7" x14ac:dyDescent="0.35">
      <c r="B171" s="1" t="s">
        <v>46974</v>
      </c>
      <c r="C171">
        <v>7</v>
      </c>
      <c r="D171">
        <f>MIN(_lookups!$C$70:$C$569)+1</f>
        <v>1</v>
      </c>
      <c r="E171" s="2">
        <f t="shared" si="2"/>
        <v>548</v>
      </c>
      <c r="F171">
        <f>SUMIFS(_air_calcs!P:P,_air_calcs!O:O,_summarize!B171,_air_calcs!Q:$Q,_summarize!C171,_air_calcs!R:R,_summarize!D171)</f>
        <v>0</v>
      </c>
      <c r="G171">
        <f>SUMIFS(_air_calcs!T:T,_air_calcs!O:O,_summarize!B171,_air_calcs!Q:$Q,_summarize!C171,_air_calcs!R:R,_summarize!D171)</f>
        <v>0</v>
      </c>
    </row>
    <row r="172" spans="2:7" x14ac:dyDescent="0.35">
      <c r="B172" s="1" t="s">
        <v>46972</v>
      </c>
      <c r="C172">
        <v>7</v>
      </c>
      <c r="D172">
        <f>MIN(_lookups!$C$70:$C$569)+1</f>
        <v>1</v>
      </c>
      <c r="E172" s="2">
        <f t="shared" si="2"/>
        <v>548</v>
      </c>
      <c r="F172">
        <f>SUMIFS(_air_calcs!P:P,_air_calcs!O:O,_summarize!B172,_air_calcs!Q:$Q,_summarize!C172,_air_calcs!R:R,_summarize!D172)</f>
        <v>0</v>
      </c>
      <c r="G172">
        <f>SUMIFS(_air_calcs!T:T,_air_calcs!O:O,_summarize!B172,_air_calcs!Q:$Q,_summarize!C172,_air_calcs!R:R,_summarize!D172)</f>
        <v>0</v>
      </c>
    </row>
    <row r="173" spans="2:7" x14ac:dyDescent="0.35">
      <c r="B173" s="1" t="s">
        <v>46970</v>
      </c>
      <c r="C173">
        <v>7</v>
      </c>
      <c r="D173">
        <f>MIN(_lookups!$C$70:$C$569)+1</f>
        <v>1</v>
      </c>
      <c r="E173" s="2">
        <f t="shared" si="2"/>
        <v>548</v>
      </c>
      <c r="F173">
        <f>SUMIFS(_air_calcs!P:P,_air_calcs!O:O,_summarize!B173,_air_calcs!Q:$Q,_summarize!C173,_air_calcs!R:R,_summarize!D173)</f>
        <v>0</v>
      </c>
      <c r="G173">
        <f>SUMIFS(_air_calcs!T:T,_air_calcs!O:O,_summarize!B173,_air_calcs!Q:$Q,_summarize!C173,_air_calcs!R:R,_summarize!D173)</f>
        <v>0</v>
      </c>
    </row>
    <row r="174" spans="2:7" x14ac:dyDescent="0.35">
      <c r="B174" s="1" t="s">
        <v>46978</v>
      </c>
      <c r="C174">
        <v>7</v>
      </c>
      <c r="D174">
        <f>MIN(_lookups!$C$70:$C$569)+1</f>
        <v>1</v>
      </c>
      <c r="E174" s="2">
        <f t="shared" si="2"/>
        <v>548</v>
      </c>
      <c r="F174">
        <f>SUMIFS(_air_calcs!P:P,_air_calcs!O:O,_summarize!B174,_air_calcs!Q:$Q,_summarize!C174,_air_calcs!R:R,_summarize!D174)</f>
        <v>0</v>
      </c>
      <c r="G174">
        <f>SUMIFS(_air_calcs!T:T,_air_calcs!O:O,_summarize!B174,_air_calcs!Q:$Q,_summarize!C174,_air_calcs!R:R,_summarize!D174)</f>
        <v>0</v>
      </c>
    </row>
    <row r="175" spans="2:7" x14ac:dyDescent="0.35">
      <c r="B175" s="1" t="s">
        <v>46961</v>
      </c>
      <c r="C175">
        <v>8</v>
      </c>
      <c r="D175">
        <f>MIN(_lookups!$C$70:$C$569)+1</f>
        <v>1</v>
      </c>
      <c r="E175" s="2">
        <f t="shared" si="2"/>
        <v>579</v>
      </c>
      <c r="F175">
        <f>SUMIFS(_air_calcs!P:P,_air_calcs!O:O,_summarize!B175,_air_calcs!Q:$Q,_summarize!C175,_air_calcs!R:R,_summarize!D175)</f>
        <v>0</v>
      </c>
      <c r="G175">
        <f>SUMIFS(_air_calcs!T:T,_air_calcs!O:O,_summarize!B175,_air_calcs!Q:$Q,_summarize!C175,_air_calcs!R:R,_summarize!D175)</f>
        <v>0</v>
      </c>
    </row>
    <row r="176" spans="2:7" x14ac:dyDescent="0.35">
      <c r="B176" s="1" t="s">
        <v>46966</v>
      </c>
      <c r="C176">
        <v>8</v>
      </c>
      <c r="D176">
        <f>MIN(_lookups!$C$70:$C$569)+1</f>
        <v>1</v>
      </c>
      <c r="E176" s="2">
        <f t="shared" si="2"/>
        <v>579</v>
      </c>
      <c r="F176">
        <f>SUMIFS(_air_calcs!P:P,_air_calcs!O:O,_summarize!B176,_air_calcs!Q:$Q,_summarize!C176,_air_calcs!R:R,_summarize!D176)</f>
        <v>0</v>
      </c>
      <c r="G176">
        <f>SUMIFS(_air_calcs!T:T,_air_calcs!O:O,_summarize!B176,_air_calcs!Q:$Q,_summarize!C176,_air_calcs!R:R,_summarize!D176)</f>
        <v>0</v>
      </c>
    </row>
    <row r="177" spans="2:7" x14ac:dyDescent="0.35">
      <c r="B177" s="1" t="s">
        <v>46964</v>
      </c>
      <c r="C177">
        <v>8</v>
      </c>
      <c r="D177">
        <f>MIN(_lookups!$C$70:$C$569)+1</f>
        <v>1</v>
      </c>
      <c r="E177" s="2">
        <f t="shared" si="2"/>
        <v>579</v>
      </c>
      <c r="F177">
        <f>SUMIFS(_air_calcs!P:P,_air_calcs!O:O,_summarize!B177,_air_calcs!Q:$Q,_summarize!C177,_air_calcs!R:R,_summarize!D177)</f>
        <v>0</v>
      </c>
      <c r="G177">
        <f>SUMIFS(_air_calcs!T:T,_air_calcs!O:O,_summarize!B177,_air_calcs!Q:$Q,_summarize!C177,_air_calcs!R:R,_summarize!D177)</f>
        <v>0</v>
      </c>
    </row>
    <row r="178" spans="2:7" x14ac:dyDescent="0.35">
      <c r="B178" s="1" t="s">
        <v>46968</v>
      </c>
      <c r="C178">
        <v>8</v>
      </c>
      <c r="D178">
        <f>MIN(_lookups!$C$70:$C$569)+1</f>
        <v>1</v>
      </c>
      <c r="E178" s="2">
        <f t="shared" si="2"/>
        <v>579</v>
      </c>
      <c r="F178">
        <f>SUMIFS(_air_calcs!P:P,_air_calcs!O:O,_summarize!B178,_air_calcs!Q:$Q,_summarize!C178,_air_calcs!R:R,_summarize!D178)</f>
        <v>0</v>
      </c>
      <c r="G178">
        <f>SUMIFS(_air_calcs!T:T,_air_calcs!O:O,_summarize!B178,_air_calcs!Q:$Q,_summarize!C178,_air_calcs!R:R,_summarize!D178)</f>
        <v>0</v>
      </c>
    </row>
    <row r="179" spans="2:7" x14ac:dyDescent="0.35">
      <c r="B179" s="1" t="s">
        <v>46976</v>
      </c>
      <c r="C179">
        <v>8</v>
      </c>
      <c r="D179">
        <f>MIN(_lookups!$C$70:$C$569)+1</f>
        <v>1</v>
      </c>
      <c r="E179" s="2">
        <f t="shared" si="2"/>
        <v>579</v>
      </c>
      <c r="F179">
        <f>SUMIFS(_air_calcs!P:P,_air_calcs!O:O,_summarize!B179,_air_calcs!Q:$Q,_summarize!C179,_air_calcs!R:R,_summarize!D179)</f>
        <v>0</v>
      </c>
      <c r="G179">
        <f>SUMIFS(_air_calcs!T:T,_air_calcs!O:O,_summarize!B179,_air_calcs!Q:$Q,_summarize!C179,_air_calcs!R:R,_summarize!D179)</f>
        <v>0</v>
      </c>
    </row>
    <row r="180" spans="2:7" x14ac:dyDescent="0.35">
      <c r="B180" s="1" t="s">
        <v>46974</v>
      </c>
      <c r="C180">
        <v>8</v>
      </c>
      <c r="D180">
        <f>MIN(_lookups!$C$70:$C$569)+1</f>
        <v>1</v>
      </c>
      <c r="E180" s="2">
        <f t="shared" si="2"/>
        <v>579</v>
      </c>
      <c r="F180">
        <f>SUMIFS(_air_calcs!P:P,_air_calcs!O:O,_summarize!B180,_air_calcs!Q:$Q,_summarize!C180,_air_calcs!R:R,_summarize!D180)</f>
        <v>0</v>
      </c>
      <c r="G180">
        <f>SUMIFS(_air_calcs!T:T,_air_calcs!O:O,_summarize!B180,_air_calcs!Q:$Q,_summarize!C180,_air_calcs!R:R,_summarize!D180)</f>
        <v>0</v>
      </c>
    </row>
    <row r="181" spans="2:7" x14ac:dyDescent="0.35">
      <c r="B181" s="1" t="s">
        <v>46972</v>
      </c>
      <c r="C181">
        <v>8</v>
      </c>
      <c r="D181">
        <f>MIN(_lookups!$C$70:$C$569)+1</f>
        <v>1</v>
      </c>
      <c r="E181" s="2">
        <f t="shared" si="2"/>
        <v>579</v>
      </c>
      <c r="F181">
        <f>SUMIFS(_air_calcs!P:P,_air_calcs!O:O,_summarize!B181,_air_calcs!Q:$Q,_summarize!C181,_air_calcs!R:R,_summarize!D181)</f>
        <v>0</v>
      </c>
      <c r="G181">
        <f>SUMIFS(_air_calcs!T:T,_air_calcs!O:O,_summarize!B181,_air_calcs!Q:$Q,_summarize!C181,_air_calcs!R:R,_summarize!D181)</f>
        <v>0</v>
      </c>
    </row>
    <row r="182" spans="2:7" x14ac:dyDescent="0.35">
      <c r="B182" s="1" t="s">
        <v>46970</v>
      </c>
      <c r="C182">
        <v>8</v>
      </c>
      <c r="D182">
        <f>MIN(_lookups!$C$70:$C$569)+1</f>
        <v>1</v>
      </c>
      <c r="E182" s="2">
        <f t="shared" si="2"/>
        <v>579</v>
      </c>
      <c r="F182">
        <f>SUMIFS(_air_calcs!P:P,_air_calcs!O:O,_summarize!B182,_air_calcs!Q:$Q,_summarize!C182,_air_calcs!R:R,_summarize!D182)</f>
        <v>0</v>
      </c>
      <c r="G182">
        <f>SUMIFS(_air_calcs!T:T,_air_calcs!O:O,_summarize!B182,_air_calcs!Q:$Q,_summarize!C182,_air_calcs!R:R,_summarize!D182)</f>
        <v>0</v>
      </c>
    </row>
    <row r="183" spans="2:7" x14ac:dyDescent="0.35">
      <c r="B183" s="1" t="s">
        <v>46978</v>
      </c>
      <c r="C183">
        <v>8</v>
      </c>
      <c r="D183">
        <f>MIN(_lookups!$C$70:$C$569)+1</f>
        <v>1</v>
      </c>
      <c r="E183" s="2">
        <f t="shared" si="2"/>
        <v>579</v>
      </c>
      <c r="F183">
        <f>SUMIFS(_air_calcs!P:P,_air_calcs!O:O,_summarize!B183,_air_calcs!Q:$Q,_summarize!C183,_air_calcs!R:R,_summarize!D183)</f>
        <v>0</v>
      </c>
      <c r="G183">
        <f>SUMIFS(_air_calcs!T:T,_air_calcs!O:O,_summarize!B183,_air_calcs!Q:$Q,_summarize!C183,_air_calcs!R:R,_summarize!D183)</f>
        <v>0</v>
      </c>
    </row>
    <row r="184" spans="2:7" x14ac:dyDescent="0.35">
      <c r="B184" s="1" t="s">
        <v>46961</v>
      </c>
      <c r="C184">
        <v>9</v>
      </c>
      <c r="D184">
        <f>MIN(_lookups!$C$70:$C$569)+1</f>
        <v>1</v>
      </c>
      <c r="E184" s="2">
        <f t="shared" si="2"/>
        <v>610</v>
      </c>
      <c r="F184">
        <f>SUMIFS(_air_calcs!P:P,_air_calcs!O:O,_summarize!B184,_air_calcs!Q:$Q,_summarize!C184,_air_calcs!R:R,_summarize!D184)</f>
        <v>0</v>
      </c>
      <c r="G184">
        <f>SUMIFS(_air_calcs!T:T,_air_calcs!O:O,_summarize!B184,_air_calcs!Q:$Q,_summarize!C184,_air_calcs!R:R,_summarize!D184)</f>
        <v>0</v>
      </c>
    </row>
    <row r="185" spans="2:7" x14ac:dyDescent="0.35">
      <c r="B185" s="1" t="s">
        <v>46966</v>
      </c>
      <c r="C185">
        <v>9</v>
      </c>
      <c r="D185">
        <f>MIN(_lookups!$C$70:$C$569)+1</f>
        <v>1</v>
      </c>
      <c r="E185" s="2">
        <f t="shared" si="2"/>
        <v>610</v>
      </c>
      <c r="F185">
        <f>SUMIFS(_air_calcs!P:P,_air_calcs!O:O,_summarize!B185,_air_calcs!Q:$Q,_summarize!C185,_air_calcs!R:R,_summarize!D185)</f>
        <v>0</v>
      </c>
      <c r="G185">
        <f>SUMIFS(_air_calcs!T:T,_air_calcs!O:O,_summarize!B185,_air_calcs!Q:$Q,_summarize!C185,_air_calcs!R:R,_summarize!D185)</f>
        <v>0</v>
      </c>
    </row>
    <row r="186" spans="2:7" x14ac:dyDescent="0.35">
      <c r="B186" s="1" t="s">
        <v>46964</v>
      </c>
      <c r="C186">
        <v>9</v>
      </c>
      <c r="D186">
        <f>MIN(_lookups!$C$70:$C$569)+1</f>
        <v>1</v>
      </c>
      <c r="E186" s="2">
        <f t="shared" si="2"/>
        <v>610</v>
      </c>
      <c r="F186">
        <f>SUMIFS(_air_calcs!P:P,_air_calcs!O:O,_summarize!B186,_air_calcs!Q:$Q,_summarize!C186,_air_calcs!R:R,_summarize!D186)</f>
        <v>0</v>
      </c>
      <c r="G186">
        <f>SUMIFS(_air_calcs!T:T,_air_calcs!O:O,_summarize!B186,_air_calcs!Q:$Q,_summarize!C186,_air_calcs!R:R,_summarize!D186)</f>
        <v>0</v>
      </c>
    </row>
    <row r="187" spans="2:7" x14ac:dyDescent="0.35">
      <c r="B187" s="1" t="s">
        <v>46968</v>
      </c>
      <c r="C187">
        <v>9</v>
      </c>
      <c r="D187">
        <f>MIN(_lookups!$C$70:$C$569)+1</f>
        <v>1</v>
      </c>
      <c r="E187" s="2">
        <f t="shared" si="2"/>
        <v>610</v>
      </c>
      <c r="F187">
        <f>SUMIFS(_air_calcs!P:P,_air_calcs!O:O,_summarize!B187,_air_calcs!Q:$Q,_summarize!C187,_air_calcs!R:R,_summarize!D187)</f>
        <v>0</v>
      </c>
      <c r="G187">
        <f>SUMIFS(_air_calcs!T:T,_air_calcs!O:O,_summarize!B187,_air_calcs!Q:$Q,_summarize!C187,_air_calcs!R:R,_summarize!D187)</f>
        <v>0</v>
      </c>
    </row>
    <row r="188" spans="2:7" x14ac:dyDescent="0.35">
      <c r="B188" s="1" t="s">
        <v>46976</v>
      </c>
      <c r="C188">
        <v>9</v>
      </c>
      <c r="D188">
        <f>MIN(_lookups!$C$70:$C$569)+1</f>
        <v>1</v>
      </c>
      <c r="E188" s="2">
        <f t="shared" si="2"/>
        <v>610</v>
      </c>
      <c r="F188">
        <f>SUMIFS(_air_calcs!P:P,_air_calcs!O:O,_summarize!B188,_air_calcs!Q:$Q,_summarize!C188,_air_calcs!R:R,_summarize!D188)</f>
        <v>0</v>
      </c>
      <c r="G188">
        <f>SUMIFS(_air_calcs!T:T,_air_calcs!O:O,_summarize!B188,_air_calcs!Q:$Q,_summarize!C188,_air_calcs!R:R,_summarize!D188)</f>
        <v>0</v>
      </c>
    </row>
    <row r="189" spans="2:7" x14ac:dyDescent="0.35">
      <c r="B189" s="1" t="s">
        <v>46974</v>
      </c>
      <c r="C189">
        <v>9</v>
      </c>
      <c r="D189">
        <f>MIN(_lookups!$C$70:$C$569)+1</f>
        <v>1</v>
      </c>
      <c r="E189" s="2">
        <f t="shared" si="2"/>
        <v>610</v>
      </c>
      <c r="F189">
        <f>SUMIFS(_air_calcs!P:P,_air_calcs!O:O,_summarize!B189,_air_calcs!Q:$Q,_summarize!C189,_air_calcs!R:R,_summarize!D189)</f>
        <v>0</v>
      </c>
      <c r="G189">
        <f>SUMIFS(_air_calcs!T:T,_air_calcs!O:O,_summarize!B189,_air_calcs!Q:$Q,_summarize!C189,_air_calcs!R:R,_summarize!D189)</f>
        <v>0</v>
      </c>
    </row>
    <row r="190" spans="2:7" x14ac:dyDescent="0.35">
      <c r="B190" s="1" t="s">
        <v>46972</v>
      </c>
      <c r="C190">
        <v>9</v>
      </c>
      <c r="D190">
        <f>MIN(_lookups!$C$70:$C$569)+1</f>
        <v>1</v>
      </c>
      <c r="E190" s="2">
        <f t="shared" si="2"/>
        <v>610</v>
      </c>
      <c r="F190">
        <f>SUMIFS(_air_calcs!P:P,_air_calcs!O:O,_summarize!B190,_air_calcs!Q:$Q,_summarize!C190,_air_calcs!R:R,_summarize!D190)</f>
        <v>0</v>
      </c>
      <c r="G190">
        <f>SUMIFS(_air_calcs!T:T,_air_calcs!O:O,_summarize!B190,_air_calcs!Q:$Q,_summarize!C190,_air_calcs!R:R,_summarize!D190)</f>
        <v>0</v>
      </c>
    </row>
    <row r="191" spans="2:7" x14ac:dyDescent="0.35">
      <c r="B191" s="1" t="s">
        <v>46970</v>
      </c>
      <c r="C191">
        <v>9</v>
      </c>
      <c r="D191">
        <f>MIN(_lookups!$C$70:$C$569)+1</f>
        <v>1</v>
      </c>
      <c r="E191" s="2">
        <f t="shared" si="2"/>
        <v>610</v>
      </c>
      <c r="F191">
        <f>SUMIFS(_air_calcs!P:P,_air_calcs!O:O,_summarize!B191,_air_calcs!Q:$Q,_summarize!C191,_air_calcs!R:R,_summarize!D191)</f>
        <v>0</v>
      </c>
      <c r="G191">
        <f>SUMIFS(_air_calcs!T:T,_air_calcs!O:O,_summarize!B191,_air_calcs!Q:$Q,_summarize!C191,_air_calcs!R:R,_summarize!D191)</f>
        <v>0</v>
      </c>
    </row>
    <row r="192" spans="2:7" x14ac:dyDescent="0.35">
      <c r="B192" s="1" t="s">
        <v>46978</v>
      </c>
      <c r="C192">
        <v>9</v>
      </c>
      <c r="D192">
        <f>MIN(_lookups!$C$70:$C$569)+1</f>
        <v>1</v>
      </c>
      <c r="E192" s="2">
        <f t="shared" si="2"/>
        <v>610</v>
      </c>
      <c r="F192">
        <f>SUMIFS(_air_calcs!P:P,_air_calcs!O:O,_summarize!B192,_air_calcs!Q:$Q,_summarize!C192,_air_calcs!R:R,_summarize!D192)</f>
        <v>0</v>
      </c>
      <c r="G192">
        <f>SUMIFS(_air_calcs!T:T,_air_calcs!O:O,_summarize!B192,_air_calcs!Q:$Q,_summarize!C192,_air_calcs!R:R,_summarize!D192)</f>
        <v>0</v>
      </c>
    </row>
    <row r="193" spans="2:7" x14ac:dyDescent="0.35">
      <c r="B193" s="1" t="s">
        <v>46961</v>
      </c>
      <c r="C193">
        <v>10</v>
      </c>
      <c r="D193">
        <f>MIN(_lookups!$C$70:$C$569)+1</f>
        <v>1</v>
      </c>
      <c r="E193" s="2">
        <f t="shared" si="2"/>
        <v>640</v>
      </c>
      <c r="F193">
        <f>SUMIFS(_air_calcs!P:P,_air_calcs!O:O,_summarize!B193,_air_calcs!Q:$Q,_summarize!C193,_air_calcs!R:R,_summarize!D193)</f>
        <v>0</v>
      </c>
      <c r="G193">
        <f>SUMIFS(_air_calcs!T:T,_air_calcs!O:O,_summarize!B193,_air_calcs!Q:$Q,_summarize!C193,_air_calcs!R:R,_summarize!D193)</f>
        <v>0</v>
      </c>
    </row>
    <row r="194" spans="2:7" x14ac:dyDescent="0.35">
      <c r="B194" s="1" t="s">
        <v>46966</v>
      </c>
      <c r="C194">
        <v>10</v>
      </c>
      <c r="D194">
        <f>MIN(_lookups!$C$70:$C$569)+1</f>
        <v>1</v>
      </c>
      <c r="E194" s="2">
        <f t="shared" si="2"/>
        <v>640</v>
      </c>
      <c r="F194">
        <f>SUMIFS(_air_calcs!P:P,_air_calcs!O:O,_summarize!B194,_air_calcs!Q:$Q,_summarize!C194,_air_calcs!R:R,_summarize!D194)</f>
        <v>0</v>
      </c>
      <c r="G194">
        <f>SUMIFS(_air_calcs!T:T,_air_calcs!O:O,_summarize!B194,_air_calcs!Q:$Q,_summarize!C194,_air_calcs!R:R,_summarize!D194)</f>
        <v>0</v>
      </c>
    </row>
    <row r="195" spans="2:7" x14ac:dyDescent="0.35">
      <c r="B195" s="1" t="s">
        <v>46964</v>
      </c>
      <c r="C195">
        <v>10</v>
      </c>
      <c r="D195">
        <f>MIN(_lookups!$C$70:$C$569)+1</f>
        <v>1</v>
      </c>
      <c r="E195" s="2">
        <f t="shared" si="2"/>
        <v>640</v>
      </c>
      <c r="F195">
        <f>SUMIFS(_air_calcs!P:P,_air_calcs!O:O,_summarize!B195,_air_calcs!Q:$Q,_summarize!C195,_air_calcs!R:R,_summarize!D195)</f>
        <v>0</v>
      </c>
      <c r="G195">
        <f>SUMIFS(_air_calcs!T:T,_air_calcs!O:O,_summarize!B195,_air_calcs!Q:$Q,_summarize!C195,_air_calcs!R:R,_summarize!D195)</f>
        <v>0</v>
      </c>
    </row>
    <row r="196" spans="2:7" x14ac:dyDescent="0.35">
      <c r="B196" s="1" t="s">
        <v>46968</v>
      </c>
      <c r="C196">
        <v>10</v>
      </c>
      <c r="D196">
        <f>MIN(_lookups!$C$70:$C$569)+1</f>
        <v>1</v>
      </c>
      <c r="E196" s="2">
        <f t="shared" si="2"/>
        <v>640</v>
      </c>
      <c r="F196">
        <f>SUMIFS(_air_calcs!P:P,_air_calcs!O:O,_summarize!B196,_air_calcs!Q:$Q,_summarize!C196,_air_calcs!R:R,_summarize!D196)</f>
        <v>0</v>
      </c>
      <c r="G196">
        <f>SUMIFS(_air_calcs!T:T,_air_calcs!O:O,_summarize!B196,_air_calcs!Q:$Q,_summarize!C196,_air_calcs!R:R,_summarize!D196)</f>
        <v>0</v>
      </c>
    </row>
    <row r="197" spans="2:7" x14ac:dyDescent="0.35">
      <c r="B197" s="1" t="s">
        <v>46976</v>
      </c>
      <c r="C197">
        <v>10</v>
      </c>
      <c r="D197">
        <f>MIN(_lookups!$C$70:$C$569)+1</f>
        <v>1</v>
      </c>
      <c r="E197" s="2">
        <f t="shared" ref="E197:E219" si="3">DATE(D197,C197,1)</f>
        <v>640</v>
      </c>
      <c r="F197">
        <f>SUMIFS(_air_calcs!P:P,_air_calcs!O:O,_summarize!B197,_air_calcs!Q:$Q,_summarize!C197,_air_calcs!R:R,_summarize!D197)</f>
        <v>0</v>
      </c>
      <c r="G197">
        <f>SUMIFS(_air_calcs!T:T,_air_calcs!O:O,_summarize!B197,_air_calcs!Q:$Q,_summarize!C197,_air_calcs!R:R,_summarize!D197)</f>
        <v>0</v>
      </c>
    </row>
    <row r="198" spans="2:7" x14ac:dyDescent="0.35">
      <c r="B198" s="1" t="s">
        <v>46974</v>
      </c>
      <c r="C198">
        <v>10</v>
      </c>
      <c r="D198">
        <f>MIN(_lookups!$C$70:$C$569)+1</f>
        <v>1</v>
      </c>
      <c r="E198" s="2">
        <f t="shared" si="3"/>
        <v>640</v>
      </c>
      <c r="F198">
        <f>SUMIFS(_air_calcs!P:P,_air_calcs!O:O,_summarize!B198,_air_calcs!Q:$Q,_summarize!C198,_air_calcs!R:R,_summarize!D198)</f>
        <v>0</v>
      </c>
      <c r="G198">
        <f>SUMIFS(_air_calcs!T:T,_air_calcs!O:O,_summarize!B198,_air_calcs!Q:$Q,_summarize!C198,_air_calcs!R:R,_summarize!D198)</f>
        <v>0</v>
      </c>
    </row>
    <row r="199" spans="2:7" x14ac:dyDescent="0.35">
      <c r="B199" s="1" t="s">
        <v>46972</v>
      </c>
      <c r="C199">
        <v>10</v>
      </c>
      <c r="D199">
        <f>MIN(_lookups!$C$70:$C$569)+1</f>
        <v>1</v>
      </c>
      <c r="E199" s="2">
        <f t="shared" si="3"/>
        <v>640</v>
      </c>
      <c r="F199">
        <f>SUMIFS(_air_calcs!P:P,_air_calcs!O:O,_summarize!B199,_air_calcs!Q:$Q,_summarize!C199,_air_calcs!R:R,_summarize!D199)</f>
        <v>0</v>
      </c>
      <c r="G199">
        <f>SUMIFS(_air_calcs!T:T,_air_calcs!O:O,_summarize!B199,_air_calcs!Q:$Q,_summarize!C199,_air_calcs!R:R,_summarize!D199)</f>
        <v>0</v>
      </c>
    </row>
    <row r="200" spans="2:7" x14ac:dyDescent="0.35">
      <c r="B200" s="1" t="s">
        <v>46970</v>
      </c>
      <c r="C200">
        <v>10</v>
      </c>
      <c r="D200">
        <f>MIN(_lookups!$C$70:$C$569)+1</f>
        <v>1</v>
      </c>
      <c r="E200" s="2">
        <f t="shared" si="3"/>
        <v>640</v>
      </c>
      <c r="F200">
        <f>SUMIFS(_air_calcs!P:P,_air_calcs!O:O,_summarize!B200,_air_calcs!Q:$Q,_summarize!C200,_air_calcs!R:R,_summarize!D200)</f>
        <v>0</v>
      </c>
      <c r="G200">
        <f>SUMIFS(_air_calcs!T:T,_air_calcs!O:O,_summarize!B200,_air_calcs!Q:$Q,_summarize!C200,_air_calcs!R:R,_summarize!D200)</f>
        <v>0</v>
      </c>
    </row>
    <row r="201" spans="2:7" x14ac:dyDescent="0.35">
      <c r="B201" s="1" t="s">
        <v>46978</v>
      </c>
      <c r="C201">
        <v>10</v>
      </c>
      <c r="D201">
        <f>MIN(_lookups!$C$70:$C$569)+1</f>
        <v>1</v>
      </c>
      <c r="E201" s="2">
        <f t="shared" si="3"/>
        <v>640</v>
      </c>
      <c r="F201">
        <f>SUMIFS(_air_calcs!P:P,_air_calcs!O:O,_summarize!B201,_air_calcs!Q:$Q,_summarize!C201,_air_calcs!R:R,_summarize!D201)</f>
        <v>0</v>
      </c>
      <c r="G201">
        <f>SUMIFS(_air_calcs!T:T,_air_calcs!O:O,_summarize!B201,_air_calcs!Q:$Q,_summarize!C201,_air_calcs!R:R,_summarize!D201)</f>
        <v>0</v>
      </c>
    </row>
    <row r="202" spans="2:7" x14ac:dyDescent="0.35">
      <c r="B202" s="1" t="s">
        <v>46961</v>
      </c>
      <c r="C202">
        <v>11</v>
      </c>
      <c r="D202">
        <f>MIN(_lookups!$C$70:$C$569)+1</f>
        <v>1</v>
      </c>
      <c r="E202" s="2">
        <f t="shared" si="3"/>
        <v>671</v>
      </c>
      <c r="F202">
        <f>SUMIFS(_air_calcs!P:P,_air_calcs!O:O,_summarize!B202,_air_calcs!Q:$Q,_summarize!C202,_air_calcs!R:R,_summarize!D202)</f>
        <v>0</v>
      </c>
      <c r="G202">
        <f>SUMIFS(_air_calcs!T:T,_air_calcs!O:O,_summarize!B202,_air_calcs!Q:$Q,_summarize!C202,_air_calcs!R:R,_summarize!D202)</f>
        <v>0</v>
      </c>
    </row>
    <row r="203" spans="2:7" x14ac:dyDescent="0.35">
      <c r="B203" s="1" t="s">
        <v>46966</v>
      </c>
      <c r="C203">
        <v>11</v>
      </c>
      <c r="D203">
        <f>MIN(_lookups!$C$70:$C$569)+1</f>
        <v>1</v>
      </c>
      <c r="E203" s="2">
        <f t="shared" si="3"/>
        <v>671</v>
      </c>
      <c r="F203">
        <f>SUMIFS(_air_calcs!P:P,_air_calcs!O:O,_summarize!B203,_air_calcs!Q:$Q,_summarize!C203,_air_calcs!R:R,_summarize!D203)</f>
        <v>0</v>
      </c>
      <c r="G203">
        <f>SUMIFS(_air_calcs!T:T,_air_calcs!O:O,_summarize!B203,_air_calcs!Q:$Q,_summarize!C203,_air_calcs!R:R,_summarize!D203)</f>
        <v>0</v>
      </c>
    </row>
    <row r="204" spans="2:7" x14ac:dyDescent="0.35">
      <c r="B204" s="1" t="s">
        <v>46964</v>
      </c>
      <c r="C204">
        <v>11</v>
      </c>
      <c r="D204">
        <f>MIN(_lookups!$C$70:$C$569)+1</f>
        <v>1</v>
      </c>
      <c r="E204" s="2">
        <f t="shared" si="3"/>
        <v>671</v>
      </c>
      <c r="F204">
        <f>SUMIFS(_air_calcs!P:P,_air_calcs!O:O,_summarize!B204,_air_calcs!Q:$Q,_summarize!C204,_air_calcs!R:R,_summarize!D204)</f>
        <v>0</v>
      </c>
      <c r="G204">
        <f>SUMIFS(_air_calcs!T:T,_air_calcs!O:O,_summarize!B204,_air_calcs!Q:$Q,_summarize!C204,_air_calcs!R:R,_summarize!D204)</f>
        <v>0</v>
      </c>
    </row>
    <row r="205" spans="2:7" x14ac:dyDescent="0.35">
      <c r="B205" s="1" t="s">
        <v>46968</v>
      </c>
      <c r="C205">
        <v>11</v>
      </c>
      <c r="D205">
        <f>MIN(_lookups!$C$70:$C$569)+1</f>
        <v>1</v>
      </c>
      <c r="E205" s="2">
        <f t="shared" si="3"/>
        <v>671</v>
      </c>
      <c r="F205">
        <f>SUMIFS(_air_calcs!P:P,_air_calcs!O:O,_summarize!B205,_air_calcs!Q:$Q,_summarize!C205,_air_calcs!R:R,_summarize!D205)</f>
        <v>0</v>
      </c>
      <c r="G205">
        <f>SUMIFS(_air_calcs!T:T,_air_calcs!O:O,_summarize!B205,_air_calcs!Q:$Q,_summarize!C205,_air_calcs!R:R,_summarize!D205)</f>
        <v>0</v>
      </c>
    </row>
    <row r="206" spans="2:7" x14ac:dyDescent="0.35">
      <c r="B206" s="1" t="s">
        <v>46976</v>
      </c>
      <c r="C206">
        <v>11</v>
      </c>
      <c r="D206">
        <f>MIN(_lookups!$C$70:$C$569)+1</f>
        <v>1</v>
      </c>
      <c r="E206" s="2">
        <f t="shared" si="3"/>
        <v>671</v>
      </c>
      <c r="F206">
        <f>SUMIFS(_air_calcs!P:P,_air_calcs!O:O,_summarize!B206,_air_calcs!Q:$Q,_summarize!C206,_air_calcs!R:R,_summarize!D206)</f>
        <v>0</v>
      </c>
      <c r="G206">
        <f>SUMIFS(_air_calcs!T:T,_air_calcs!O:O,_summarize!B206,_air_calcs!Q:$Q,_summarize!C206,_air_calcs!R:R,_summarize!D206)</f>
        <v>0</v>
      </c>
    </row>
    <row r="207" spans="2:7" x14ac:dyDescent="0.35">
      <c r="B207" s="1" t="s">
        <v>46974</v>
      </c>
      <c r="C207">
        <v>11</v>
      </c>
      <c r="D207">
        <f>MIN(_lookups!$C$70:$C$569)+1</f>
        <v>1</v>
      </c>
      <c r="E207" s="2">
        <f t="shared" si="3"/>
        <v>671</v>
      </c>
      <c r="F207">
        <f>SUMIFS(_air_calcs!P:P,_air_calcs!O:O,_summarize!B207,_air_calcs!Q:$Q,_summarize!C207,_air_calcs!R:R,_summarize!D207)</f>
        <v>0</v>
      </c>
      <c r="G207">
        <f>SUMIFS(_air_calcs!T:T,_air_calcs!O:O,_summarize!B207,_air_calcs!Q:$Q,_summarize!C207,_air_calcs!R:R,_summarize!D207)</f>
        <v>0</v>
      </c>
    </row>
    <row r="208" spans="2:7" x14ac:dyDescent="0.35">
      <c r="B208" s="1" t="s">
        <v>46972</v>
      </c>
      <c r="C208">
        <v>11</v>
      </c>
      <c r="D208">
        <f>MIN(_lookups!$C$70:$C$569)+1</f>
        <v>1</v>
      </c>
      <c r="E208" s="2">
        <f t="shared" si="3"/>
        <v>671</v>
      </c>
      <c r="F208">
        <f>SUMIFS(_air_calcs!P:P,_air_calcs!O:O,_summarize!B208,_air_calcs!Q:$Q,_summarize!C208,_air_calcs!R:R,_summarize!D208)</f>
        <v>0</v>
      </c>
      <c r="G208">
        <f>SUMIFS(_air_calcs!T:T,_air_calcs!O:O,_summarize!B208,_air_calcs!Q:$Q,_summarize!C208,_air_calcs!R:R,_summarize!D208)</f>
        <v>0</v>
      </c>
    </row>
    <row r="209" spans="2:7" x14ac:dyDescent="0.35">
      <c r="B209" s="1" t="s">
        <v>46970</v>
      </c>
      <c r="C209">
        <v>11</v>
      </c>
      <c r="D209">
        <f>MIN(_lookups!$C$70:$C$569)+1</f>
        <v>1</v>
      </c>
      <c r="E209" s="2">
        <f t="shared" si="3"/>
        <v>671</v>
      </c>
      <c r="F209">
        <f>SUMIFS(_air_calcs!P:P,_air_calcs!O:O,_summarize!B209,_air_calcs!Q:$Q,_summarize!C209,_air_calcs!R:R,_summarize!D209)</f>
        <v>0</v>
      </c>
      <c r="G209">
        <f>SUMIFS(_air_calcs!T:T,_air_calcs!O:O,_summarize!B209,_air_calcs!Q:$Q,_summarize!C209,_air_calcs!R:R,_summarize!D209)</f>
        <v>0</v>
      </c>
    </row>
    <row r="210" spans="2:7" x14ac:dyDescent="0.35">
      <c r="B210" s="1" t="s">
        <v>46978</v>
      </c>
      <c r="C210">
        <v>11</v>
      </c>
      <c r="D210">
        <f>MIN(_lookups!$C$70:$C$569)+1</f>
        <v>1</v>
      </c>
      <c r="E210" s="2">
        <f t="shared" si="3"/>
        <v>671</v>
      </c>
      <c r="F210">
        <f>SUMIFS(_air_calcs!P:P,_air_calcs!O:O,_summarize!B210,_air_calcs!Q:$Q,_summarize!C210,_air_calcs!R:R,_summarize!D210)</f>
        <v>0</v>
      </c>
      <c r="G210">
        <f>SUMIFS(_air_calcs!T:T,_air_calcs!O:O,_summarize!B210,_air_calcs!Q:$Q,_summarize!C210,_air_calcs!R:R,_summarize!D210)</f>
        <v>0</v>
      </c>
    </row>
    <row r="211" spans="2:7" x14ac:dyDescent="0.35">
      <c r="B211" s="1" t="s">
        <v>46961</v>
      </c>
      <c r="C211">
        <v>12</v>
      </c>
      <c r="D211">
        <f>MIN(_lookups!$C$70:$C$569)+1</f>
        <v>1</v>
      </c>
      <c r="E211" s="2">
        <f t="shared" si="3"/>
        <v>701</v>
      </c>
      <c r="F211">
        <f>SUMIFS(_air_calcs!P:P,_air_calcs!O:O,_summarize!B211,_air_calcs!Q:$Q,_summarize!C211,_air_calcs!R:R,_summarize!D211)</f>
        <v>0</v>
      </c>
      <c r="G211">
        <f>SUMIFS(_air_calcs!T:T,_air_calcs!O:O,_summarize!B211,_air_calcs!Q:$Q,_summarize!C211,_air_calcs!R:R,_summarize!D211)</f>
        <v>0</v>
      </c>
    </row>
    <row r="212" spans="2:7" x14ac:dyDescent="0.35">
      <c r="B212" s="1" t="s">
        <v>46966</v>
      </c>
      <c r="C212">
        <v>12</v>
      </c>
      <c r="D212">
        <f>MIN(_lookups!$C$70:$C$569)+1</f>
        <v>1</v>
      </c>
      <c r="E212" s="2">
        <f t="shared" si="3"/>
        <v>701</v>
      </c>
      <c r="F212">
        <f>SUMIFS(_air_calcs!P:P,_air_calcs!O:O,_summarize!B212,_air_calcs!Q:$Q,_summarize!C212,_air_calcs!R:R,_summarize!D212)</f>
        <v>0</v>
      </c>
      <c r="G212">
        <f>SUMIFS(_air_calcs!T:T,_air_calcs!O:O,_summarize!B212,_air_calcs!Q:$Q,_summarize!C212,_air_calcs!R:R,_summarize!D212)</f>
        <v>0</v>
      </c>
    </row>
    <row r="213" spans="2:7" x14ac:dyDescent="0.35">
      <c r="B213" s="1" t="s">
        <v>46964</v>
      </c>
      <c r="C213">
        <v>12</v>
      </c>
      <c r="D213">
        <f>MIN(_lookups!$C$70:$C$569)+1</f>
        <v>1</v>
      </c>
      <c r="E213" s="2">
        <f t="shared" si="3"/>
        <v>701</v>
      </c>
      <c r="F213">
        <f>SUMIFS(_air_calcs!P:P,_air_calcs!O:O,_summarize!B213,_air_calcs!Q:$Q,_summarize!C213,_air_calcs!R:R,_summarize!D213)</f>
        <v>0</v>
      </c>
      <c r="G213">
        <f>SUMIFS(_air_calcs!T:T,_air_calcs!O:O,_summarize!B213,_air_calcs!Q:$Q,_summarize!C213,_air_calcs!R:R,_summarize!D213)</f>
        <v>0</v>
      </c>
    </row>
    <row r="214" spans="2:7" x14ac:dyDescent="0.35">
      <c r="B214" s="1" t="s">
        <v>46968</v>
      </c>
      <c r="C214">
        <v>12</v>
      </c>
      <c r="D214">
        <f>MIN(_lookups!$C$70:$C$569)+1</f>
        <v>1</v>
      </c>
      <c r="E214" s="2">
        <f t="shared" si="3"/>
        <v>701</v>
      </c>
      <c r="F214">
        <f>SUMIFS(_air_calcs!P:P,_air_calcs!O:O,_summarize!B214,_air_calcs!Q:$Q,_summarize!C214,_air_calcs!R:R,_summarize!D214)</f>
        <v>0</v>
      </c>
      <c r="G214">
        <f>SUMIFS(_air_calcs!T:T,_air_calcs!O:O,_summarize!B214,_air_calcs!Q:$Q,_summarize!C214,_air_calcs!R:R,_summarize!D214)</f>
        <v>0</v>
      </c>
    </row>
    <row r="215" spans="2:7" x14ac:dyDescent="0.35">
      <c r="B215" s="1" t="s">
        <v>46976</v>
      </c>
      <c r="C215">
        <v>12</v>
      </c>
      <c r="D215">
        <f>MIN(_lookups!$C$70:$C$569)+1</f>
        <v>1</v>
      </c>
      <c r="E215" s="2">
        <f t="shared" si="3"/>
        <v>701</v>
      </c>
      <c r="F215">
        <f>SUMIFS(_air_calcs!P:P,_air_calcs!O:O,_summarize!B215,_air_calcs!Q:$Q,_summarize!C215,_air_calcs!R:R,_summarize!D215)</f>
        <v>0</v>
      </c>
      <c r="G215">
        <f>SUMIFS(_air_calcs!T:T,_air_calcs!O:O,_summarize!B215,_air_calcs!Q:$Q,_summarize!C215,_air_calcs!R:R,_summarize!D215)</f>
        <v>0</v>
      </c>
    </row>
    <row r="216" spans="2:7" x14ac:dyDescent="0.35">
      <c r="B216" s="1" t="s">
        <v>46974</v>
      </c>
      <c r="C216">
        <v>12</v>
      </c>
      <c r="D216">
        <f>MIN(_lookups!$C$70:$C$569)+1</f>
        <v>1</v>
      </c>
      <c r="E216" s="2">
        <f t="shared" si="3"/>
        <v>701</v>
      </c>
      <c r="F216">
        <f>SUMIFS(_air_calcs!P:P,_air_calcs!O:O,_summarize!B216,_air_calcs!Q:$Q,_summarize!C216,_air_calcs!R:R,_summarize!D216)</f>
        <v>0</v>
      </c>
      <c r="G216">
        <f>SUMIFS(_air_calcs!T:T,_air_calcs!O:O,_summarize!B216,_air_calcs!Q:$Q,_summarize!C216,_air_calcs!R:R,_summarize!D216)</f>
        <v>0</v>
      </c>
    </row>
    <row r="217" spans="2:7" x14ac:dyDescent="0.35">
      <c r="B217" s="1" t="s">
        <v>46972</v>
      </c>
      <c r="C217">
        <v>12</v>
      </c>
      <c r="D217">
        <f>MIN(_lookups!$C$70:$C$569)+1</f>
        <v>1</v>
      </c>
      <c r="E217" s="2">
        <f t="shared" si="3"/>
        <v>701</v>
      </c>
      <c r="F217">
        <f>SUMIFS(_air_calcs!P:P,_air_calcs!O:O,_summarize!B217,_air_calcs!Q:$Q,_summarize!C217,_air_calcs!R:R,_summarize!D217)</f>
        <v>0</v>
      </c>
      <c r="G217">
        <f>SUMIFS(_air_calcs!T:T,_air_calcs!O:O,_summarize!B217,_air_calcs!Q:$Q,_summarize!C217,_air_calcs!R:R,_summarize!D217)</f>
        <v>0</v>
      </c>
    </row>
    <row r="218" spans="2:7" x14ac:dyDescent="0.35">
      <c r="B218" s="1" t="s">
        <v>46970</v>
      </c>
      <c r="C218">
        <v>12</v>
      </c>
      <c r="D218">
        <f>MIN(_lookups!$C$70:$C$569)+1</f>
        <v>1</v>
      </c>
      <c r="E218" s="2">
        <f t="shared" si="3"/>
        <v>701</v>
      </c>
      <c r="F218">
        <f>SUMIFS(_air_calcs!P:P,_air_calcs!O:O,_summarize!B218,_air_calcs!Q:$Q,_summarize!C218,_air_calcs!R:R,_summarize!D218)</f>
        <v>0</v>
      </c>
      <c r="G218">
        <f>SUMIFS(_air_calcs!T:T,_air_calcs!O:O,_summarize!B218,_air_calcs!Q:$Q,_summarize!C218,_air_calcs!R:R,_summarize!D218)</f>
        <v>0</v>
      </c>
    </row>
    <row r="219" spans="2:7" x14ac:dyDescent="0.35">
      <c r="B219" s="1" t="s">
        <v>46978</v>
      </c>
      <c r="C219">
        <v>12</v>
      </c>
      <c r="D219">
        <f>MIN(_lookups!$C$70:$C$569)+1</f>
        <v>1</v>
      </c>
      <c r="E219" s="2">
        <f t="shared" si="3"/>
        <v>701</v>
      </c>
      <c r="F219">
        <f>SUMIFS(_air_calcs!P:P,_air_calcs!O:O,_summarize!B219,_air_calcs!Q:$Q,_summarize!C219,_air_calcs!R:R,_summarize!D219)</f>
        <v>0</v>
      </c>
      <c r="G219">
        <f>SUMIFS(_air_calcs!T:T,_air_calcs!O:O,_summarize!B219,_air_calcs!Q:$Q,_summarize!C219,_air_calcs!R:R,_summarize!D219)</f>
        <v>0</v>
      </c>
    </row>
    <row r="221" spans="2:7" x14ac:dyDescent="0.35">
      <c r="B221" t="s">
        <v>46980</v>
      </c>
      <c r="C221">
        <v>1</v>
      </c>
      <c r="D221">
        <f>MIN(_lookups!$C$70:$C$569)</f>
        <v>0</v>
      </c>
      <c r="E221" s="2">
        <f>DATE(D221,C221,1)</f>
        <v>1</v>
      </c>
      <c r="F221">
        <f>SUMIFS('Ground Travel'!L:L,'Ground Travel'!M:M,_summarize!C221,'Ground Travel'!N:N,_summarize!D221,'Ground Travel'!K:K,_summarize!B221)</f>
        <v>0</v>
      </c>
      <c r="G221">
        <f>SUMIFS('Ground Travel'!P:P,'Ground Travel'!M:M,_summarize!C221,'Ground Travel'!N:N,_summarize!D221,'Ground Travel'!K:K,_summarize!B221)</f>
        <v>0</v>
      </c>
    </row>
    <row r="222" spans="2:7" x14ac:dyDescent="0.35">
      <c r="B222" t="s">
        <v>46982</v>
      </c>
      <c r="C222">
        <v>1</v>
      </c>
      <c r="D222">
        <f>MIN(_lookups!$C$70:$C$569)</f>
        <v>0</v>
      </c>
      <c r="E222" s="2">
        <f t="shared" ref="E222:E285" si="4">DATE(D222,C222,1)</f>
        <v>1</v>
      </c>
      <c r="F222">
        <f>SUMIFS('Ground Travel'!L:L,'Ground Travel'!M:M,_summarize!C222,'Ground Travel'!N:N,_summarize!D222,'Ground Travel'!K:K,_summarize!B222)</f>
        <v>0</v>
      </c>
      <c r="G222">
        <f>SUMIFS('Ground Travel'!P:P,'Ground Travel'!M:M,_summarize!C222,'Ground Travel'!N:N,_summarize!D222,'Ground Travel'!K:K,_summarize!B222)</f>
        <v>0</v>
      </c>
    </row>
    <row r="223" spans="2:7" x14ac:dyDescent="0.35">
      <c r="B223" t="s">
        <v>46984</v>
      </c>
      <c r="C223">
        <v>1</v>
      </c>
      <c r="D223">
        <f>MIN(_lookups!$C$70:$C$569)</f>
        <v>0</v>
      </c>
      <c r="E223" s="2">
        <f t="shared" si="4"/>
        <v>1</v>
      </c>
      <c r="F223">
        <f>SUMIFS('Ground Travel'!L:L,'Ground Travel'!M:M,_summarize!C223,'Ground Travel'!N:N,_summarize!D223,'Ground Travel'!K:K,_summarize!B223)</f>
        <v>0</v>
      </c>
      <c r="G223">
        <f>SUMIFS('Ground Travel'!P:P,'Ground Travel'!M:M,_summarize!C223,'Ground Travel'!N:N,_summarize!D223,'Ground Travel'!K:K,_summarize!B223)</f>
        <v>0</v>
      </c>
    </row>
    <row r="224" spans="2:7" x14ac:dyDescent="0.35">
      <c r="B224" t="s">
        <v>46986</v>
      </c>
      <c r="C224">
        <v>1</v>
      </c>
      <c r="D224">
        <f>MIN(_lookups!$C$70:$C$569)</f>
        <v>0</v>
      </c>
      <c r="E224" s="2">
        <f t="shared" si="4"/>
        <v>1</v>
      </c>
      <c r="F224">
        <f>SUMIFS('Ground Travel'!L:L,'Ground Travel'!M:M,_summarize!C224,'Ground Travel'!N:N,_summarize!D224,'Ground Travel'!K:K,_summarize!B224)</f>
        <v>0</v>
      </c>
      <c r="G224">
        <f>SUMIFS('Ground Travel'!P:P,'Ground Travel'!M:M,_summarize!C224,'Ground Travel'!N:N,_summarize!D224,'Ground Travel'!K:K,_summarize!B224)</f>
        <v>0</v>
      </c>
    </row>
    <row r="225" spans="2:7" x14ac:dyDescent="0.35">
      <c r="B225" t="s">
        <v>46988</v>
      </c>
      <c r="C225">
        <v>1</v>
      </c>
      <c r="D225">
        <f>MIN(_lookups!$C$70:$C$569)</f>
        <v>0</v>
      </c>
      <c r="E225" s="2">
        <f t="shared" si="4"/>
        <v>1</v>
      </c>
      <c r="F225">
        <f>SUMIFS('Ground Travel'!L:L,'Ground Travel'!M:M,_summarize!C225,'Ground Travel'!N:N,_summarize!D225,'Ground Travel'!K:K,_summarize!B225)</f>
        <v>0</v>
      </c>
      <c r="G225">
        <f>SUMIFS('Ground Travel'!P:P,'Ground Travel'!M:M,_summarize!C225,'Ground Travel'!N:N,_summarize!D225,'Ground Travel'!K:K,_summarize!B225)</f>
        <v>0</v>
      </c>
    </row>
    <row r="226" spans="2:7" x14ac:dyDescent="0.35">
      <c r="B226" t="s">
        <v>46990</v>
      </c>
      <c r="C226">
        <v>1</v>
      </c>
      <c r="D226">
        <f>MIN(_lookups!$C$70:$C$569)</f>
        <v>0</v>
      </c>
      <c r="E226" s="2">
        <f t="shared" si="4"/>
        <v>1</v>
      </c>
      <c r="F226">
        <f>SUMIFS('Ground Travel'!L:L,'Ground Travel'!M:M,_summarize!C226,'Ground Travel'!N:N,_summarize!D226,'Ground Travel'!K:K,_summarize!B226)</f>
        <v>0</v>
      </c>
      <c r="G226">
        <f>SUMIFS('Ground Travel'!P:P,'Ground Travel'!M:M,_summarize!C226,'Ground Travel'!N:N,_summarize!D226,'Ground Travel'!K:K,_summarize!B226)</f>
        <v>0</v>
      </c>
    </row>
    <row r="227" spans="2:7" x14ac:dyDescent="0.35">
      <c r="B227" t="s">
        <v>46992</v>
      </c>
      <c r="C227">
        <v>1</v>
      </c>
      <c r="D227">
        <f>MIN(_lookups!$C$70:$C$569)</f>
        <v>0</v>
      </c>
      <c r="E227" s="2">
        <f t="shared" si="4"/>
        <v>1</v>
      </c>
      <c r="F227">
        <f>SUMIFS('Ground Travel'!L:L,'Ground Travel'!M:M,_summarize!C227,'Ground Travel'!N:N,_summarize!D227,'Ground Travel'!K:K,_summarize!B227)</f>
        <v>0</v>
      </c>
      <c r="G227">
        <f>SUMIFS('Ground Travel'!P:P,'Ground Travel'!M:M,_summarize!C227,'Ground Travel'!N:N,_summarize!D227,'Ground Travel'!K:K,_summarize!B227)</f>
        <v>0</v>
      </c>
    </row>
    <row r="228" spans="2:7" x14ac:dyDescent="0.35">
      <c r="B228" t="s">
        <v>46994</v>
      </c>
      <c r="C228">
        <v>1</v>
      </c>
      <c r="D228">
        <f>MIN(_lookups!$C$70:$C$569)</f>
        <v>0</v>
      </c>
      <c r="E228" s="2">
        <f t="shared" si="4"/>
        <v>1</v>
      </c>
      <c r="F228">
        <f>SUMIFS('Ground Travel'!L:L,'Ground Travel'!M:M,_summarize!C228,'Ground Travel'!N:N,_summarize!D228,'Ground Travel'!K:K,_summarize!B228)</f>
        <v>0</v>
      </c>
      <c r="G228">
        <f>SUMIFS('Ground Travel'!P:P,'Ground Travel'!M:M,_summarize!C228,'Ground Travel'!N:N,_summarize!D228,'Ground Travel'!K:K,_summarize!B228)</f>
        <v>0</v>
      </c>
    </row>
    <row r="229" spans="2:7" x14ac:dyDescent="0.35">
      <c r="B229" t="s">
        <v>46996</v>
      </c>
      <c r="C229">
        <v>1</v>
      </c>
      <c r="D229">
        <f>MIN(_lookups!$C$70:$C$569)</f>
        <v>0</v>
      </c>
      <c r="E229" s="2">
        <f t="shared" si="4"/>
        <v>1</v>
      </c>
      <c r="F229">
        <f>SUMIFS('Ground Travel'!L:L,'Ground Travel'!M:M,_summarize!C229,'Ground Travel'!N:N,_summarize!D229,'Ground Travel'!K:K,_summarize!B229)</f>
        <v>0</v>
      </c>
      <c r="G229">
        <f>SUMIFS('Ground Travel'!P:P,'Ground Travel'!M:M,_summarize!C229,'Ground Travel'!N:N,_summarize!D229,'Ground Travel'!K:K,_summarize!B229)</f>
        <v>0</v>
      </c>
    </row>
    <row r="230" spans="2:7" x14ac:dyDescent="0.35">
      <c r="B230" t="s">
        <v>46998</v>
      </c>
      <c r="C230">
        <v>1</v>
      </c>
      <c r="D230">
        <f>MIN(_lookups!$C$70:$C$569)</f>
        <v>0</v>
      </c>
      <c r="E230" s="2">
        <f t="shared" si="4"/>
        <v>1</v>
      </c>
      <c r="F230">
        <f>SUMIFS('Ground Travel'!L:L,'Ground Travel'!M:M,_summarize!C230,'Ground Travel'!N:N,_summarize!D230,'Ground Travel'!K:K,_summarize!B230)</f>
        <v>0</v>
      </c>
      <c r="G230">
        <f>SUMIFS('Ground Travel'!P:P,'Ground Travel'!M:M,_summarize!C230,'Ground Travel'!N:N,_summarize!D230,'Ground Travel'!K:K,_summarize!B230)</f>
        <v>0</v>
      </c>
    </row>
    <row r="231" spans="2:7" x14ac:dyDescent="0.35">
      <c r="B231" t="s">
        <v>47000</v>
      </c>
      <c r="C231">
        <v>1</v>
      </c>
      <c r="D231">
        <f>MIN(_lookups!$C$70:$C$569)</f>
        <v>0</v>
      </c>
      <c r="E231" s="2">
        <f t="shared" si="4"/>
        <v>1</v>
      </c>
      <c r="F231">
        <f>SUMIFS('Ground Travel'!L:L,'Ground Travel'!M:M,_summarize!C231,'Ground Travel'!N:N,_summarize!D231,'Ground Travel'!K:K,_summarize!B231)</f>
        <v>0</v>
      </c>
      <c r="G231">
        <f>SUMIFS('Ground Travel'!P:P,'Ground Travel'!M:M,_summarize!C231,'Ground Travel'!N:N,_summarize!D231,'Ground Travel'!K:K,_summarize!B231)</f>
        <v>0</v>
      </c>
    </row>
    <row r="232" spans="2:7" x14ac:dyDescent="0.35">
      <c r="B232" t="s">
        <v>47003</v>
      </c>
      <c r="C232">
        <v>1</v>
      </c>
      <c r="D232">
        <f>MIN(_lookups!$C$70:$C$569)</f>
        <v>0</v>
      </c>
      <c r="E232" s="2">
        <f t="shared" si="4"/>
        <v>1</v>
      </c>
      <c r="F232">
        <f>SUMIFS('Ground Travel'!L:L,'Ground Travel'!M:M,_summarize!C232,'Ground Travel'!N:N,_summarize!D232,'Ground Travel'!K:K,_summarize!B232)</f>
        <v>0</v>
      </c>
      <c r="G232">
        <f>SUMIFS('Ground Travel'!P:P,'Ground Travel'!M:M,_summarize!C232,'Ground Travel'!N:N,_summarize!D232,'Ground Travel'!K:K,_summarize!B232)</f>
        <v>0</v>
      </c>
    </row>
    <row r="233" spans="2:7" x14ac:dyDescent="0.35">
      <c r="B233" t="s">
        <v>47005</v>
      </c>
      <c r="C233">
        <v>1</v>
      </c>
      <c r="D233">
        <f>MIN(_lookups!$C$70:$C$569)</f>
        <v>0</v>
      </c>
      <c r="E233" s="2">
        <f t="shared" si="4"/>
        <v>1</v>
      </c>
      <c r="F233">
        <f>SUMIFS('Ground Travel'!L:L,'Ground Travel'!M:M,_summarize!C233,'Ground Travel'!N:N,_summarize!D233,'Ground Travel'!K:K,_summarize!B233)</f>
        <v>0</v>
      </c>
      <c r="G233">
        <f>SUMIFS('Ground Travel'!P:P,'Ground Travel'!M:M,_summarize!C233,'Ground Travel'!N:N,_summarize!D233,'Ground Travel'!K:K,_summarize!B233)</f>
        <v>0</v>
      </c>
    </row>
    <row r="234" spans="2:7" x14ac:dyDescent="0.35">
      <c r="B234" t="s">
        <v>47007</v>
      </c>
      <c r="C234">
        <v>1</v>
      </c>
      <c r="D234">
        <f>MIN(_lookups!$C$70:$C$569)</f>
        <v>0</v>
      </c>
      <c r="E234" s="2">
        <f t="shared" si="4"/>
        <v>1</v>
      </c>
      <c r="F234">
        <f>SUMIFS('Ground Travel'!L:L,'Ground Travel'!M:M,_summarize!C234,'Ground Travel'!N:N,_summarize!D234,'Ground Travel'!K:K,_summarize!B234)</f>
        <v>0</v>
      </c>
      <c r="G234">
        <f>SUMIFS('Ground Travel'!P:P,'Ground Travel'!M:M,_summarize!C234,'Ground Travel'!N:N,_summarize!D234,'Ground Travel'!K:K,_summarize!B234)</f>
        <v>0</v>
      </c>
    </row>
    <row r="235" spans="2:7" x14ac:dyDescent="0.35">
      <c r="B235" t="s">
        <v>47009</v>
      </c>
      <c r="C235">
        <v>1</v>
      </c>
      <c r="D235">
        <f>MIN(_lookups!$C$70:$C$569)</f>
        <v>0</v>
      </c>
      <c r="E235" s="2">
        <f t="shared" si="4"/>
        <v>1</v>
      </c>
      <c r="F235">
        <f>SUMIFS('Ground Travel'!L:L,'Ground Travel'!M:M,_summarize!C235,'Ground Travel'!N:N,_summarize!D235,'Ground Travel'!K:K,_summarize!B235)</f>
        <v>0</v>
      </c>
      <c r="G235">
        <f>SUMIFS('Ground Travel'!P:P,'Ground Travel'!M:M,_summarize!C235,'Ground Travel'!N:N,_summarize!D235,'Ground Travel'!K:K,_summarize!B235)</f>
        <v>0</v>
      </c>
    </row>
    <row r="236" spans="2:7" x14ac:dyDescent="0.35">
      <c r="B236" t="s">
        <v>47011</v>
      </c>
      <c r="C236">
        <v>1</v>
      </c>
      <c r="D236">
        <f>MIN(_lookups!$C$70:$C$569)</f>
        <v>0</v>
      </c>
      <c r="E236" s="2">
        <f t="shared" si="4"/>
        <v>1</v>
      </c>
      <c r="F236">
        <f>SUMIFS('Ground Travel'!L:L,'Ground Travel'!M:M,_summarize!C236,'Ground Travel'!N:N,_summarize!D236,'Ground Travel'!K:K,_summarize!B236)</f>
        <v>0</v>
      </c>
      <c r="G236">
        <f>SUMIFS('Ground Travel'!P:P,'Ground Travel'!M:M,_summarize!C236,'Ground Travel'!N:N,_summarize!D236,'Ground Travel'!K:K,_summarize!B236)</f>
        <v>0</v>
      </c>
    </row>
    <row r="237" spans="2:7" x14ac:dyDescent="0.35">
      <c r="B237" t="s">
        <v>47014</v>
      </c>
      <c r="C237">
        <v>1</v>
      </c>
      <c r="D237">
        <f>MIN(_lookups!$C$70:$C$569)</f>
        <v>0</v>
      </c>
      <c r="E237" s="2">
        <f t="shared" si="4"/>
        <v>1</v>
      </c>
      <c r="F237">
        <f>SUMIFS('Ground Travel'!L:L,'Ground Travel'!M:M,_summarize!C237,'Ground Travel'!N:N,_summarize!D237,'Ground Travel'!K:K,_summarize!B237)</f>
        <v>0</v>
      </c>
      <c r="G237">
        <f>SUMIFS('Ground Travel'!P:P,'Ground Travel'!M:M,_summarize!C237,'Ground Travel'!N:N,_summarize!D237,'Ground Travel'!K:K,_summarize!B237)</f>
        <v>0</v>
      </c>
    </row>
    <row r="238" spans="2:7" x14ac:dyDescent="0.35">
      <c r="B238" t="s">
        <v>47016</v>
      </c>
      <c r="C238">
        <v>1</v>
      </c>
      <c r="D238">
        <f>MIN(_lookups!$C$70:$C$569)</f>
        <v>0</v>
      </c>
      <c r="E238" s="2">
        <f t="shared" si="4"/>
        <v>1</v>
      </c>
      <c r="F238">
        <f>SUMIFS('Ground Travel'!L:L,'Ground Travel'!M:M,_summarize!C238,'Ground Travel'!N:N,_summarize!D238,'Ground Travel'!K:K,_summarize!B238)</f>
        <v>0</v>
      </c>
      <c r="G238">
        <f>SUMIFS('Ground Travel'!P:P,'Ground Travel'!M:M,_summarize!C238,'Ground Travel'!N:N,_summarize!D238,'Ground Travel'!K:K,_summarize!B238)</f>
        <v>0</v>
      </c>
    </row>
    <row r="239" spans="2:7" x14ac:dyDescent="0.35">
      <c r="B239" t="s">
        <v>46980</v>
      </c>
      <c r="C239">
        <v>2</v>
      </c>
      <c r="D239">
        <f>MIN(_lookups!$C$70:$C$569)</f>
        <v>0</v>
      </c>
      <c r="E239" s="2">
        <f t="shared" si="4"/>
        <v>32</v>
      </c>
      <c r="F239">
        <f>SUMIFS('Ground Travel'!L:L,'Ground Travel'!M:M,_summarize!C239,'Ground Travel'!N:N,_summarize!D239,'Ground Travel'!K:K,_summarize!B239)</f>
        <v>0</v>
      </c>
      <c r="G239">
        <f>SUMIFS('Ground Travel'!P:P,'Ground Travel'!M:M,_summarize!C239,'Ground Travel'!N:N,_summarize!D239,'Ground Travel'!K:K,_summarize!B239)</f>
        <v>0</v>
      </c>
    </row>
    <row r="240" spans="2:7" x14ac:dyDescent="0.35">
      <c r="B240" t="s">
        <v>46982</v>
      </c>
      <c r="C240">
        <v>2</v>
      </c>
      <c r="D240">
        <f>MIN(_lookups!$C$70:$C$569)</f>
        <v>0</v>
      </c>
      <c r="E240" s="2">
        <f t="shared" si="4"/>
        <v>32</v>
      </c>
      <c r="F240">
        <f>SUMIFS('Ground Travel'!L:L,'Ground Travel'!M:M,_summarize!C240,'Ground Travel'!N:N,_summarize!D240,'Ground Travel'!K:K,_summarize!B240)</f>
        <v>0</v>
      </c>
      <c r="G240">
        <f>SUMIFS('Ground Travel'!P:P,'Ground Travel'!M:M,_summarize!C240,'Ground Travel'!N:N,_summarize!D240,'Ground Travel'!K:K,_summarize!B240)</f>
        <v>0</v>
      </c>
    </row>
    <row r="241" spans="2:7" x14ac:dyDescent="0.35">
      <c r="B241" t="s">
        <v>46984</v>
      </c>
      <c r="C241">
        <v>2</v>
      </c>
      <c r="D241">
        <f>MIN(_lookups!$C$70:$C$569)</f>
        <v>0</v>
      </c>
      <c r="E241" s="2">
        <f t="shared" si="4"/>
        <v>32</v>
      </c>
      <c r="F241">
        <f>SUMIFS('Ground Travel'!L:L,'Ground Travel'!M:M,_summarize!C241,'Ground Travel'!N:N,_summarize!D241,'Ground Travel'!K:K,_summarize!B241)</f>
        <v>0</v>
      </c>
      <c r="G241">
        <f>SUMIFS('Ground Travel'!P:P,'Ground Travel'!M:M,_summarize!C241,'Ground Travel'!N:N,_summarize!D241,'Ground Travel'!K:K,_summarize!B241)</f>
        <v>0</v>
      </c>
    </row>
    <row r="242" spans="2:7" x14ac:dyDescent="0.35">
      <c r="B242" t="s">
        <v>46986</v>
      </c>
      <c r="C242">
        <v>2</v>
      </c>
      <c r="D242">
        <f>MIN(_lookups!$C$70:$C$569)</f>
        <v>0</v>
      </c>
      <c r="E242" s="2">
        <f t="shared" si="4"/>
        <v>32</v>
      </c>
      <c r="F242">
        <f>SUMIFS('Ground Travel'!L:L,'Ground Travel'!M:M,_summarize!C242,'Ground Travel'!N:N,_summarize!D242,'Ground Travel'!K:K,_summarize!B242)</f>
        <v>0</v>
      </c>
      <c r="G242">
        <f>SUMIFS('Ground Travel'!P:P,'Ground Travel'!M:M,_summarize!C242,'Ground Travel'!N:N,_summarize!D242,'Ground Travel'!K:K,_summarize!B242)</f>
        <v>0</v>
      </c>
    </row>
    <row r="243" spans="2:7" x14ac:dyDescent="0.35">
      <c r="B243" t="s">
        <v>46988</v>
      </c>
      <c r="C243">
        <v>2</v>
      </c>
      <c r="D243">
        <f>MIN(_lookups!$C$70:$C$569)</f>
        <v>0</v>
      </c>
      <c r="E243" s="2">
        <f t="shared" si="4"/>
        <v>32</v>
      </c>
      <c r="F243">
        <f>SUMIFS('Ground Travel'!L:L,'Ground Travel'!M:M,_summarize!C243,'Ground Travel'!N:N,_summarize!D243,'Ground Travel'!K:K,_summarize!B243)</f>
        <v>0</v>
      </c>
      <c r="G243">
        <f>SUMIFS('Ground Travel'!P:P,'Ground Travel'!M:M,_summarize!C243,'Ground Travel'!N:N,_summarize!D243,'Ground Travel'!K:K,_summarize!B243)</f>
        <v>0</v>
      </c>
    </row>
    <row r="244" spans="2:7" x14ac:dyDescent="0.35">
      <c r="B244" t="s">
        <v>46990</v>
      </c>
      <c r="C244">
        <v>2</v>
      </c>
      <c r="D244">
        <f>MIN(_lookups!$C$70:$C$569)</f>
        <v>0</v>
      </c>
      <c r="E244" s="2">
        <f t="shared" si="4"/>
        <v>32</v>
      </c>
      <c r="F244">
        <f>SUMIFS('Ground Travel'!L:L,'Ground Travel'!M:M,_summarize!C244,'Ground Travel'!N:N,_summarize!D244,'Ground Travel'!K:K,_summarize!B244)</f>
        <v>0</v>
      </c>
      <c r="G244">
        <f>SUMIFS('Ground Travel'!P:P,'Ground Travel'!M:M,_summarize!C244,'Ground Travel'!N:N,_summarize!D244,'Ground Travel'!K:K,_summarize!B244)</f>
        <v>0</v>
      </c>
    </row>
    <row r="245" spans="2:7" x14ac:dyDescent="0.35">
      <c r="B245" t="s">
        <v>46992</v>
      </c>
      <c r="C245">
        <v>2</v>
      </c>
      <c r="D245">
        <f>MIN(_lookups!$C$70:$C$569)</f>
        <v>0</v>
      </c>
      <c r="E245" s="2">
        <f t="shared" si="4"/>
        <v>32</v>
      </c>
      <c r="F245">
        <f>SUMIFS('Ground Travel'!L:L,'Ground Travel'!M:M,_summarize!C245,'Ground Travel'!N:N,_summarize!D245,'Ground Travel'!K:K,_summarize!B245)</f>
        <v>0</v>
      </c>
      <c r="G245">
        <f>SUMIFS('Ground Travel'!P:P,'Ground Travel'!M:M,_summarize!C245,'Ground Travel'!N:N,_summarize!D245,'Ground Travel'!K:K,_summarize!B245)</f>
        <v>0</v>
      </c>
    </row>
    <row r="246" spans="2:7" x14ac:dyDescent="0.35">
      <c r="B246" t="s">
        <v>46994</v>
      </c>
      <c r="C246">
        <v>2</v>
      </c>
      <c r="D246">
        <f>MIN(_lookups!$C$70:$C$569)</f>
        <v>0</v>
      </c>
      <c r="E246" s="2">
        <f t="shared" si="4"/>
        <v>32</v>
      </c>
      <c r="F246">
        <f>SUMIFS('Ground Travel'!L:L,'Ground Travel'!M:M,_summarize!C246,'Ground Travel'!N:N,_summarize!D246,'Ground Travel'!K:K,_summarize!B246)</f>
        <v>0</v>
      </c>
      <c r="G246">
        <f>SUMIFS('Ground Travel'!P:P,'Ground Travel'!M:M,_summarize!C246,'Ground Travel'!N:N,_summarize!D246,'Ground Travel'!K:K,_summarize!B246)</f>
        <v>0</v>
      </c>
    </row>
    <row r="247" spans="2:7" x14ac:dyDescent="0.35">
      <c r="B247" t="s">
        <v>46996</v>
      </c>
      <c r="C247">
        <v>2</v>
      </c>
      <c r="D247">
        <f>MIN(_lookups!$C$70:$C$569)</f>
        <v>0</v>
      </c>
      <c r="E247" s="2">
        <f t="shared" si="4"/>
        <v>32</v>
      </c>
      <c r="F247">
        <f>SUMIFS('Ground Travel'!L:L,'Ground Travel'!M:M,_summarize!C247,'Ground Travel'!N:N,_summarize!D247,'Ground Travel'!K:K,_summarize!B247)</f>
        <v>0</v>
      </c>
      <c r="G247">
        <f>SUMIFS('Ground Travel'!P:P,'Ground Travel'!M:M,_summarize!C247,'Ground Travel'!N:N,_summarize!D247,'Ground Travel'!K:K,_summarize!B247)</f>
        <v>0</v>
      </c>
    </row>
    <row r="248" spans="2:7" x14ac:dyDescent="0.35">
      <c r="B248" t="s">
        <v>46998</v>
      </c>
      <c r="C248">
        <v>2</v>
      </c>
      <c r="D248">
        <f>MIN(_lookups!$C$70:$C$569)</f>
        <v>0</v>
      </c>
      <c r="E248" s="2">
        <f t="shared" si="4"/>
        <v>32</v>
      </c>
      <c r="F248">
        <f>SUMIFS('Ground Travel'!L:L,'Ground Travel'!M:M,_summarize!C248,'Ground Travel'!N:N,_summarize!D248,'Ground Travel'!K:K,_summarize!B248)</f>
        <v>0</v>
      </c>
      <c r="G248">
        <f>SUMIFS('Ground Travel'!P:P,'Ground Travel'!M:M,_summarize!C248,'Ground Travel'!N:N,_summarize!D248,'Ground Travel'!K:K,_summarize!B248)</f>
        <v>0</v>
      </c>
    </row>
    <row r="249" spans="2:7" x14ac:dyDescent="0.35">
      <c r="B249" t="s">
        <v>47000</v>
      </c>
      <c r="C249">
        <v>2</v>
      </c>
      <c r="D249">
        <f>MIN(_lookups!$C$70:$C$569)</f>
        <v>0</v>
      </c>
      <c r="E249" s="2">
        <f t="shared" si="4"/>
        <v>32</v>
      </c>
      <c r="F249">
        <f>SUMIFS('Ground Travel'!L:L,'Ground Travel'!M:M,_summarize!C249,'Ground Travel'!N:N,_summarize!D249,'Ground Travel'!K:K,_summarize!B249)</f>
        <v>0</v>
      </c>
      <c r="G249">
        <f>SUMIFS('Ground Travel'!P:P,'Ground Travel'!M:M,_summarize!C249,'Ground Travel'!N:N,_summarize!D249,'Ground Travel'!K:K,_summarize!B249)</f>
        <v>0</v>
      </c>
    </row>
    <row r="250" spans="2:7" x14ac:dyDescent="0.35">
      <c r="B250" t="s">
        <v>47003</v>
      </c>
      <c r="C250">
        <v>2</v>
      </c>
      <c r="D250">
        <f>MIN(_lookups!$C$70:$C$569)</f>
        <v>0</v>
      </c>
      <c r="E250" s="2">
        <f t="shared" si="4"/>
        <v>32</v>
      </c>
      <c r="F250">
        <f>SUMIFS('Ground Travel'!L:L,'Ground Travel'!M:M,_summarize!C250,'Ground Travel'!N:N,_summarize!D250,'Ground Travel'!K:K,_summarize!B250)</f>
        <v>0</v>
      </c>
      <c r="G250">
        <f>SUMIFS('Ground Travel'!P:P,'Ground Travel'!M:M,_summarize!C250,'Ground Travel'!N:N,_summarize!D250,'Ground Travel'!K:K,_summarize!B250)</f>
        <v>0</v>
      </c>
    </row>
    <row r="251" spans="2:7" x14ac:dyDescent="0.35">
      <c r="B251" t="s">
        <v>47005</v>
      </c>
      <c r="C251">
        <v>2</v>
      </c>
      <c r="D251">
        <f>MIN(_lookups!$C$70:$C$569)</f>
        <v>0</v>
      </c>
      <c r="E251" s="2">
        <f t="shared" si="4"/>
        <v>32</v>
      </c>
      <c r="F251">
        <f>SUMIFS('Ground Travel'!L:L,'Ground Travel'!M:M,_summarize!C251,'Ground Travel'!N:N,_summarize!D251,'Ground Travel'!K:K,_summarize!B251)</f>
        <v>0</v>
      </c>
      <c r="G251">
        <f>SUMIFS('Ground Travel'!P:P,'Ground Travel'!M:M,_summarize!C251,'Ground Travel'!N:N,_summarize!D251,'Ground Travel'!K:K,_summarize!B251)</f>
        <v>0</v>
      </c>
    </row>
    <row r="252" spans="2:7" x14ac:dyDescent="0.35">
      <c r="B252" t="s">
        <v>47007</v>
      </c>
      <c r="C252">
        <v>2</v>
      </c>
      <c r="D252">
        <f>MIN(_lookups!$C$70:$C$569)</f>
        <v>0</v>
      </c>
      <c r="E252" s="2">
        <f t="shared" si="4"/>
        <v>32</v>
      </c>
      <c r="F252">
        <f>SUMIFS('Ground Travel'!L:L,'Ground Travel'!M:M,_summarize!C252,'Ground Travel'!N:N,_summarize!D252,'Ground Travel'!K:K,_summarize!B252)</f>
        <v>0</v>
      </c>
      <c r="G252">
        <f>SUMIFS('Ground Travel'!P:P,'Ground Travel'!M:M,_summarize!C252,'Ground Travel'!N:N,_summarize!D252,'Ground Travel'!K:K,_summarize!B252)</f>
        <v>0</v>
      </c>
    </row>
    <row r="253" spans="2:7" x14ac:dyDescent="0.35">
      <c r="B253" t="s">
        <v>47009</v>
      </c>
      <c r="C253">
        <v>2</v>
      </c>
      <c r="D253">
        <f>MIN(_lookups!$C$70:$C$569)</f>
        <v>0</v>
      </c>
      <c r="E253" s="2">
        <f t="shared" si="4"/>
        <v>32</v>
      </c>
      <c r="F253">
        <f>SUMIFS('Ground Travel'!L:L,'Ground Travel'!M:M,_summarize!C253,'Ground Travel'!N:N,_summarize!D253,'Ground Travel'!K:K,_summarize!B253)</f>
        <v>0</v>
      </c>
      <c r="G253">
        <f>SUMIFS('Ground Travel'!P:P,'Ground Travel'!M:M,_summarize!C253,'Ground Travel'!N:N,_summarize!D253,'Ground Travel'!K:K,_summarize!B253)</f>
        <v>0</v>
      </c>
    </row>
    <row r="254" spans="2:7" x14ac:dyDescent="0.35">
      <c r="B254" t="s">
        <v>47011</v>
      </c>
      <c r="C254">
        <v>2</v>
      </c>
      <c r="D254">
        <f>MIN(_lookups!$C$70:$C$569)</f>
        <v>0</v>
      </c>
      <c r="E254" s="2">
        <f t="shared" si="4"/>
        <v>32</v>
      </c>
      <c r="F254">
        <f>SUMIFS('Ground Travel'!L:L,'Ground Travel'!M:M,_summarize!C254,'Ground Travel'!N:N,_summarize!D254,'Ground Travel'!K:K,_summarize!B254)</f>
        <v>0</v>
      </c>
      <c r="G254">
        <f>SUMIFS('Ground Travel'!P:P,'Ground Travel'!M:M,_summarize!C254,'Ground Travel'!N:N,_summarize!D254,'Ground Travel'!K:K,_summarize!B254)</f>
        <v>0</v>
      </c>
    </row>
    <row r="255" spans="2:7" x14ac:dyDescent="0.35">
      <c r="B255" t="s">
        <v>47014</v>
      </c>
      <c r="C255">
        <v>2</v>
      </c>
      <c r="D255">
        <f>MIN(_lookups!$C$70:$C$569)</f>
        <v>0</v>
      </c>
      <c r="E255" s="2">
        <f t="shared" si="4"/>
        <v>32</v>
      </c>
      <c r="F255">
        <f>SUMIFS('Ground Travel'!L:L,'Ground Travel'!M:M,_summarize!C255,'Ground Travel'!N:N,_summarize!D255,'Ground Travel'!K:K,_summarize!B255)</f>
        <v>0</v>
      </c>
      <c r="G255">
        <f>SUMIFS('Ground Travel'!P:P,'Ground Travel'!M:M,_summarize!C255,'Ground Travel'!N:N,_summarize!D255,'Ground Travel'!K:K,_summarize!B255)</f>
        <v>0</v>
      </c>
    </row>
    <row r="256" spans="2:7" x14ac:dyDescent="0.35">
      <c r="B256" t="s">
        <v>47016</v>
      </c>
      <c r="C256">
        <v>2</v>
      </c>
      <c r="D256">
        <f>MIN(_lookups!$C$70:$C$569)</f>
        <v>0</v>
      </c>
      <c r="E256" s="2">
        <f t="shared" si="4"/>
        <v>32</v>
      </c>
      <c r="F256">
        <f>SUMIFS('Ground Travel'!L:L,'Ground Travel'!M:M,_summarize!C256,'Ground Travel'!N:N,_summarize!D256,'Ground Travel'!K:K,_summarize!B256)</f>
        <v>0</v>
      </c>
      <c r="G256">
        <f>SUMIFS('Ground Travel'!P:P,'Ground Travel'!M:M,_summarize!C256,'Ground Travel'!N:N,_summarize!D256,'Ground Travel'!K:K,_summarize!B256)</f>
        <v>0</v>
      </c>
    </row>
    <row r="257" spans="2:7" x14ac:dyDescent="0.35">
      <c r="B257" t="s">
        <v>46980</v>
      </c>
      <c r="C257">
        <v>3</v>
      </c>
      <c r="D257">
        <f>MIN(_lookups!$C$70:$C$569)</f>
        <v>0</v>
      </c>
      <c r="E257" s="2">
        <f t="shared" si="4"/>
        <v>61</v>
      </c>
      <c r="F257">
        <f>SUMIFS('Ground Travel'!L:L,'Ground Travel'!M:M,_summarize!C257,'Ground Travel'!N:N,_summarize!D257,'Ground Travel'!K:K,_summarize!B257)</f>
        <v>0</v>
      </c>
      <c r="G257">
        <f>SUMIFS('Ground Travel'!P:P,'Ground Travel'!M:M,_summarize!C257,'Ground Travel'!N:N,_summarize!D257,'Ground Travel'!K:K,_summarize!B257)</f>
        <v>0</v>
      </c>
    </row>
    <row r="258" spans="2:7" x14ac:dyDescent="0.35">
      <c r="B258" t="s">
        <v>46982</v>
      </c>
      <c r="C258">
        <v>3</v>
      </c>
      <c r="D258">
        <f>MIN(_lookups!$C$70:$C$569)</f>
        <v>0</v>
      </c>
      <c r="E258" s="2">
        <f t="shared" si="4"/>
        <v>61</v>
      </c>
      <c r="F258">
        <f>SUMIFS('Ground Travel'!L:L,'Ground Travel'!M:M,_summarize!C258,'Ground Travel'!N:N,_summarize!D258,'Ground Travel'!K:K,_summarize!B258)</f>
        <v>0</v>
      </c>
      <c r="G258">
        <f>SUMIFS('Ground Travel'!P:P,'Ground Travel'!M:M,_summarize!C258,'Ground Travel'!N:N,_summarize!D258,'Ground Travel'!K:K,_summarize!B258)</f>
        <v>0</v>
      </c>
    </row>
    <row r="259" spans="2:7" x14ac:dyDescent="0.35">
      <c r="B259" t="s">
        <v>46984</v>
      </c>
      <c r="C259">
        <v>3</v>
      </c>
      <c r="D259">
        <f>MIN(_lookups!$C$70:$C$569)</f>
        <v>0</v>
      </c>
      <c r="E259" s="2">
        <f t="shared" si="4"/>
        <v>61</v>
      </c>
      <c r="F259">
        <f>SUMIFS('Ground Travel'!L:L,'Ground Travel'!M:M,_summarize!C259,'Ground Travel'!N:N,_summarize!D259,'Ground Travel'!K:K,_summarize!B259)</f>
        <v>0</v>
      </c>
      <c r="G259">
        <f>SUMIFS('Ground Travel'!P:P,'Ground Travel'!M:M,_summarize!C259,'Ground Travel'!N:N,_summarize!D259,'Ground Travel'!K:K,_summarize!B259)</f>
        <v>0</v>
      </c>
    </row>
    <row r="260" spans="2:7" x14ac:dyDescent="0.35">
      <c r="B260" t="s">
        <v>46986</v>
      </c>
      <c r="C260">
        <v>3</v>
      </c>
      <c r="D260">
        <f>MIN(_lookups!$C$70:$C$569)</f>
        <v>0</v>
      </c>
      <c r="E260" s="2">
        <f t="shared" si="4"/>
        <v>61</v>
      </c>
      <c r="F260">
        <f>SUMIFS('Ground Travel'!L:L,'Ground Travel'!M:M,_summarize!C260,'Ground Travel'!N:N,_summarize!D260,'Ground Travel'!K:K,_summarize!B260)</f>
        <v>0</v>
      </c>
      <c r="G260">
        <f>SUMIFS('Ground Travel'!P:P,'Ground Travel'!M:M,_summarize!C260,'Ground Travel'!N:N,_summarize!D260,'Ground Travel'!K:K,_summarize!B260)</f>
        <v>0</v>
      </c>
    </row>
    <row r="261" spans="2:7" x14ac:dyDescent="0.35">
      <c r="B261" t="s">
        <v>46988</v>
      </c>
      <c r="C261">
        <v>3</v>
      </c>
      <c r="D261">
        <f>MIN(_lookups!$C$70:$C$569)</f>
        <v>0</v>
      </c>
      <c r="E261" s="2">
        <f t="shared" si="4"/>
        <v>61</v>
      </c>
      <c r="F261">
        <f>SUMIFS('Ground Travel'!L:L,'Ground Travel'!M:M,_summarize!C261,'Ground Travel'!N:N,_summarize!D261,'Ground Travel'!K:K,_summarize!B261)</f>
        <v>0</v>
      </c>
      <c r="G261">
        <f>SUMIFS('Ground Travel'!P:P,'Ground Travel'!M:M,_summarize!C261,'Ground Travel'!N:N,_summarize!D261,'Ground Travel'!K:K,_summarize!B261)</f>
        <v>0</v>
      </c>
    </row>
    <row r="262" spans="2:7" x14ac:dyDescent="0.35">
      <c r="B262" t="s">
        <v>46990</v>
      </c>
      <c r="C262">
        <v>3</v>
      </c>
      <c r="D262">
        <f>MIN(_lookups!$C$70:$C$569)</f>
        <v>0</v>
      </c>
      <c r="E262" s="2">
        <f t="shared" si="4"/>
        <v>61</v>
      </c>
      <c r="F262">
        <f>SUMIFS('Ground Travel'!L:L,'Ground Travel'!M:M,_summarize!C262,'Ground Travel'!N:N,_summarize!D262,'Ground Travel'!K:K,_summarize!B262)</f>
        <v>0</v>
      </c>
      <c r="G262">
        <f>SUMIFS('Ground Travel'!P:P,'Ground Travel'!M:M,_summarize!C262,'Ground Travel'!N:N,_summarize!D262,'Ground Travel'!K:K,_summarize!B262)</f>
        <v>0</v>
      </c>
    </row>
    <row r="263" spans="2:7" x14ac:dyDescent="0.35">
      <c r="B263" t="s">
        <v>46992</v>
      </c>
      <c r="C263">
        <v>3</v>
      </c>
      <c r="D263">
        <f>MIN(_lookups!$C$70:$C$569)</f>
        <v>0</v>
      </c>
      <c r="E263" s="2">
        <f t="shared" si="4"/>
        <v>61</v>
      </c>
      <c r="F263">
        <f>SUMIFS('Ground Travel'!L:L,'Ground Travel'!M:M,_summarize!C263,'Ground Travel'!N:N,_summarize!D263,'Ground Travel'!K:K,_summarize!B263)</f>
        <v>0</v>
      </c>
      <c r="G263">
        <f>SUMIFS('Ground Travel'!P:P,'Ground Travel'!M:M,_summarize!C263,'Ground Travel'!N:N,_summarize!D263,'Ground Travel'!K:K,_summarize!B263)</f>
        <v>0</v>
      </c>
    </row>
    <row r="264" spans="2:7" x14ac:dyDescent="0.35">
      <c r="B264" t="s">
        <v>46994</v>
      </c>
      <c r="C264">
        <v>3</v>
      </c>
      <c r="D264">
        <f>MIN(_lookups!$C$70:$C$569)</f>
        <v>0</v>
      </c>
      <c r="E264" s="2">
        <f t="shared" si="4"/>
        <v>61</v>
      </c>
      <c r="F264">
        <f>SUMIFS('Ground Travel'!L:L,'Ground Travel'!M:M,_summarize!C264,'Ground Travel'!N:N,_summarize!D264,'Ground Travel'!K:K,_summarize!B264)</f>
        <v>0</v>
      </c>
      <c r="G264">
        <f>SUMIFS('Ground Travel'!P:P,'Ground Travel'!M:M,_summarize!C264,'Ground Travel'!N:N,_summarize!D264,'Ground Travel'!K:K,_summarize!B264)</f>
        <v>0</v>
      </c>
    </row>
    <row r="265" spans="2:7" x14ac:dyDescent="0.35">
      <c r="B265" t="s">
        <v>46996</v>
      </c>
      <c r="C265">
        <v>3</v>
      </c>
      <c r="D265">
        <f>MIN(_lookups!$C$70:$C$569)</f>
        <v>0</v>
      </c>
      <c r="E265" s="2">
        <f t="shared" si="4"/>
        <v>61</v>
      </c>
      <c r="F265">
        <f>SUMIFS('Ground Travel'!L:L,'Ground Travel'!M:M,_summarize!C265,'Ground Travel'!N:N,_summarize!D265,'Ground Travel'!K:K,_summarize!B265)</f>
        <v>0</v>
      </c>
      <c r="G265">
        <f>SUMIFS('Ground Travel'!P:P,'Ground Travel'!M:M,_summarize!C265,'Ground Travel'!N:N,_summarize!D265,'Ground Travel'!K:K,_summarize!B265)</f>
        <v>0</v>
      </c>
    </row>
    <row r="266" spans="2:7" x14ac:dyDescent="0.35">
      <c r="B266" t="s">
        <v>46998</v>
      </c>
      <c r="C266">
        <v>3</v>
      </c>
      <c r="D266">
        <f>MIN(_lookups!$C$70:$C$569)</f>
        <v>0</v>
      </c>
      <c r="E266" s="2">
        <f t="shared" si="4"/>
        <v>61</v>
      </c>
      <c r="F266">
        <f>SUMIFS('Ground Travel'!L:L,'Ground Travel'!M:M,_summarize!C266,'Ground Travel'!N:N,_summarize!D266,'Ground Travel'!K:K,_summarize!B266)</f>
        <v>0</v>
      </c>
      <c r="G266">
        <f>SUMIFS('Ground Travel'!P:P,'Ground Travel'!M:M,_summarize!C266,'Ground Travel'!N:N,_summarize!D266,'Ground Travel'!K:K,_summarize!B266)</f>
        <v>0</v>
      </c>
    </row>
    <row r="267" spans="2:7" x14ac:dyDescent="0.35">
      <c r="B267" t="s">
        <v>47000</v>
      </c>
      <c r="C267">
        <v>3</v>
      </c>
      <c r="D267">
        <f>MIN(_lookups!$C$70:$C$569)</f>
        <v>0</v>
      </c>
      <c r="E267" s="2">
        <f t="shared" si="4"/>
        <v>61</v>
      </c>
      <c r="F267">
        <f>SUMIFS('Ground Travel'!L:L,'Ground Travel'!M:M,_summarize!C267,'Ground Travel'!N:N,_summarize!D267,'Ground Travel'!K:K,_summarize!B267)</f>
        <v>0</v>
      </c>
      <c r="G267">
        <f>SUMIFS('Ground Travel'!P:P,'Ground Travel'!M:M,_summarize!C267,'Ground Travel'!N:N,_summarize!D267,'Ground Travel'!K:K,_summarize!B267)</f>
        <v>0</v>
      </c>
    </row>
    <row r="268" spans="2:7" x14ac:dyDescent="0.35">
      <c r="B268" t="s">
        <v>47003</v>
      </c>
      <c r="C268">
        <v>3</v>
      </c>
      <c r="D268">
        <f>MIN(_lookups!$C$70:$C$569)</f>
        <v>0</v>
      </c>
      <c r="E268" s="2">
        <f t="shared" si="4"/>
        <v>61</v>
      </c>
      <c r="F268">
        <f>SUMIFS('Ground Travel'!L:L,'Ground Travel'!M:M,_summarize!C268,'Ground Travel'!N:N,_summarize!D268,'Ground Travel'!K:K,_summarize!B268)</f>
        <v>0</v>
      </c>
      <c r="G268">
        <f>SUMIFS('Ground Travel'!P:P,'Ground Travel'!M:M,_summarize!C268,'Ground Travel'!N:N,_summarize!D268,'Ground Travel'!K:K,_summarize!B268)</f>
        <v>0</v>
      </c>
    </row>
    <row r="269" spans="2:7" x14ac:dyDescent="0.35">
      <c r="B269" t="s">
        <v>47005</v>
      </c>
      <c r="C269">
        <v>3</v>
      </c>
      <c r="D269">
        <f>MIN(_lookups!$C$70:$C$569)</f>
        <v>0</v>
      </c>
      <c r="E269" s="2">
        <f t="shared" si="4"/>
        <v>61</v>
      </c>
      <c r="F269">
        <f>SUMIFS('Ground Travel'!L:L,'Ground Travel'!M:M,_summarize!C269,'Ground Travel'!N:N,_summarize!D269,'Ground Travel'!K:K,_summarize!B269)</f>
        <v>0</v>
      </c>
      <c r="G269">
        <f>SUMIFS('Ground Travel'!P:P,'Ground Travel'!M:M,_summarize!C269,'Ground Travel'!N:N,_summarize!D269,'Ground Travel'!K:K,_summarize!B269)</f>
        <v>0</v>
      </c>
    </row>
    <row r="270" spans="2:7" x14ac:dyDescent="0.35">
      <c r="B270" t="s">
        <v>47007</v>
      </c>
      <c r="C270">
        <v>3</v>
      </c>
      <c r="D270">
        <f>MIN(_lookups!$C$70:$C$569)</f>
        <v>0</v>
      </c>
      <c r="E270" s="2">
        <f t="shared" si="4"/>
        <v>61</v>
      </c>
      <c r="F270">
        <f>SUMIFS('Ground Travel'!L:L,'Ground Travel'!M:M,_summarize!C270,'Ground Travel'!N:N,_summarize!D270,'Ground Travel'!K:K,_summarize!B270)</f>
        <v>0</v>
      </c>
      <c r="G270">
        <f>SUMIFS('Ground Travel'!P:P,'Ground Travel'!M:M,_summarize!C270,'Ground Travel'!N:N,_summarize!D270,'Ground Travel'!K:K,_summarize!B270)</f>
        <v>0</v>
      </c>
    </row>
    <row r="271" spans="2:7" x14ac:dyDescent="0.35">
      <c r="B271" t="s">
        <v>47009</v>
      </c>
      <c r="C271">
        <v>3</v>
      </c>
      <c r="D271">
        <f>MIN(_lookups!$C$70:$C$569)</f>
        <v>0</v>
      </c>
      <c r="E271" s="2">
        <f t="shared" si="4"/>
        <v>61</v>
      </c>
      <c r="F271">
        <f>SUMIFS('Ground Travel'!L:L,'Ground Travel'!M:M,_summarize!C271,'Ground Travel'!N:N,_summarize!D271,'Ground Travel'!K:K,_summarize!B271)</f>
        <v>0</v>
      </c>
      <c r="G271">
        <f>SUMIFS('Ground Travel'!P:P,'Ground Travel'!M:M,_summarize!C271,'Ground Travel'!N:N,_summarize!D271,'Ground Travel'!K:K,_summarize!B271)</f>
        <v>0</v>
      </c>
    </row>
    <row r="272" spans="2:7" x14ac:dyDescent="0.35">
      <c r="B272" t="s">
        <v>47011</v>
      </c>
      <c r="C272">
        <v>3</v>
      </c>
      <c r="D272">
        <f>MIN(_lookups!$C$70:$C$569)</f>
        <v>0</v>
      </c>
      <c r="E272" s="2">
        <f t="shared" si="4"/>
        <v>61</v>
      </c>
      <c r="F272">
        <f>SUMIFS('Ground Travel'!L:L,'Ground Travel'!M:M,_summarize!C272,'Ground Travel'!N:N,_summarize!D272,'Ground Travel'!K:K,_summarize!B272)</f>
        <v>0</v>
      </c>
      <c r="G272">
        <f>SUMIFS('Ground Travel'!P:P,'Ground Travel'!M:M,_summarize!C272,'Ground Travel'!N:N,_summarize!D272,'Ground Travel'!K:K,_summarize!B272)</f>
        <v>0</v>
      </c>
    </row>
    <row r="273" spans="2:7" x14ac:dyDescent="0.35">
      <c r="B273" t="s">
        <v>47014</v>
      </c>
      <c r="C273">
        <v>3</v>
      </c>
      <c r="D273">
        <f>MIN(_lookups!$C$70:$C$569)</f>
        <v>0</v>
      </c>
      <c r="E273" s="2">
        <f t="shared" si="4"/>
        <v>61</v>
      </c>
      <c r="F273">
        <f>SUMIFS('Ground Travel'!L:L,'Ground Travel'!M:M,_summarize!C273,'Ground Travel'!N:N,_summarize!D273,'Ground Travel'!K:K,_summarize!B273)</f>
        <v>0</v>
      </c>
      <c r="G273">
        <f>SUMIFS('Ground Travel'!P:P,'Ground Travel'!M:M,_summarize!C273,'Ground Travel'!N:N,_summarize!D273,'Ground Travel'!K:K,_summarize!B273)</f>
        <v>0</v>
      </c>
    </row>
    <row r="274" spans="2:7" x14ac:dyDescent="0.35">
      <c r="B274" t="s">
        <v>47016</v>
      </c>
      <c r="C274">
        <v>3</v>
      </c>
      <c r="D274">
        <f>MIN(_lookups!$C$70:$C$569)</f>
        <v>0</v>
      </c>
      <c r="E274" s="2">
        <f t="shared" si="4"/>
        <v>61</v>
      </c>
      <c r="F274">
        <f>SUMIFS('Ground Travel'!L:L,'Ground Travel'!M:M,_summarize!C274,'Ground Travel'!N:N,_summarize!D274,'Ground Travel'!K:K,_summarize!B274)</f>
        <v>0</v>
      </c>
      <c r="G274">
        <f>SUMIFS('Ground Travel'!P:P,'Ground Travel'!M:M,_summarize!C274,'Ground Travel'!N:N,_summarize!D274,'Ground Travel'!K:K,_summarize!B274)</f>
        <v>0</v>
      </c>
    </row>
    <row r="275" spans="2:7" x14ac:dyDescent="0.35">
      <c r="B275" t="s">
        <v>46980</v>
      </c>
      <c r="C275">
        <v>4</v>
      </c>
      <c r="D275">
        <f>MIN(_lookups!$C$70:$C$569)</f>
        <v>0</v>
      </c>
      <c r="E275" s="2">
        <f t="shared" si="4"/>
        <v>92</v>
      </c>
      <c r="F275">
        <f>SUMIFS('Ground Travel'!L:L,'Ground Travel'!M:M,_summarize!C275,'Ground Travel'!N:N,_summarize!D275,'Ground Travel'!K:K,_summarize!B275)</f>
        <v>0</v>
      </c>
      <c r="G275">
        <f>SUMIFS('Ground Travel'!P:P,'Ground Travel'!M:M,_summarize!C275,'Ground Travel'!N:N,_summarize!D275,'Ground Travel'!K:K,_summarize!B275)</f>
        <v>0</v>
      </c>
    </row>
    <row r="276" spans="2:7" x14ac:dyDescent="0.35">
      <c r="B276" t="s">
        <v>46982</v>
      </c>
      <c r="C276">
        <v>4</v>
      </c>
      <c r="D276">
        <f>MIN(_lookups!$C$70:$C$569)</f>
        <v>0</v>
      </c>
      <c r="E276" s="2">
        <f t="shared" si="4"/>
        <v>92</v>
      </c>
      <c r="F276">
        <f>SUMIFS('Ground Travel'!L:L,'Ground Travel'!M:M,_summarize!C276,'Ground Travel'!N:N,_summarize!D276,'Ground Travel'!K:K,_summarize!B276)</f>
        <v>0</v>
      </c>
      <c r="G276">
        <f>SUMIFS('Ground Travel'!P:P,'Ground Travel'!M:M,_summarize!C276,'Ground Travel'!N:N,_summarize!D276,'Ground Travel'!K:K,_summarize!B276)</f>
        <v>0</v>
      </c>
    </row>
    <row r="277" spans="2:7" x14ac:dyDescent="0.35">
      <c r="B277" t="s">
        <v>46984</v>
      </c>
      <c r="C277">
        <v>4</v>
      </c>
      <c r="D277">
        <f>MIN(_lookups!$C$70:$C$569)</f>
        <v>0</v>
      </c>
      <c r="E277" s="2">
        <f t="shared" si="4"/>
        <v>92</v>
      </c>
      <c r="F277">
        <f>SUMIFS('Ground Travel'!L:L,'Ground Travel'!M:M,_summarize!C277,'Ground Travel'!N:N,_summarize!D277,'Ground Travel'!K:K,_summarize!B277)</f>
        <v>0</v>
      </c>
      <c r="G277">
        <f>SUMIFS('Ground Travel'!P:P,'Ground Travel'!M:M,_summarize!C277,'Ground Travel'!N:N,_summarize!D277,'Ground Travel'!K:K,_summarize!B277)</f>
        <v>0</v>
      </c>
    </row>
    <row r="278" spans="2:7" x14ac:dyDescent="0.35">
      <c r="B278" t="s">
        <v>46986</v>
      </c>
      <c r="C278">
        <v>4</v>
      </c>
      <c r="D278">
        <f>MIN(_lookups!$C$70:$C$569)</f>
        <v>0</v>
      </c>
      <c r="E278" s="2">
        <f t="shared" si="4"/>
        <v>92</v>
      </c>
      <c r="F278">
        <f>SUMIFS('Ground Travel'!L:L,'Ground Travel'!M:M,_summarize!C278,'Ground Travel'!N:N,_summarize!D278,'Ground Travel'!K:K,_summarize!B278)</f>
        <v>0</v>
      </c>
      <c r="G278">
        <f>SUMIFS('Ground Travel'!P:P,'Ground Travel'!M:M,_summarize!C278,'Ground Travel'!N:N,_summarize!D278,'Ground Travel'!K:K,_summarize!B278)</f>
        <v>0</v>
      </c>
    </row>
    <row r="279" spans="2:7" x14ac:dyDescent="0.35">
      <c r="B279" t="s">
        <v>46988</v>
      </c>
      <c r="C279">
        <v>4</v>
      </c>
      <c r="D279">
        <f>MIN(_lookups!$C$70:$C$569)</f>
        <v>0</v>
      </c>
      <c r="E279" s="2">
        <f t="shared" si="4"/>
        <v>92</v>
      </c>
      <c r="F279">
        <f>SUMIFS('Ground Travel'!L:L,'Ground Travel'!M:M,_summarize!C279,'Ground Travel'!N:N,_summarize!D279,'Ground Travel'!K:K,_summarize!B279)</f>
        <v>0</v>
      </c>
      <c r="G279">
        <f>SUMIFS('Ground Travel'!P:P,'Ground Travel'!M:M,_summarize!C279,'Ground Travel'!N:N,_summarize!D279,'Ground Travel'!K:K,_summarize!B279)</f>
        <v>0</v>
      </c>
    </row>
    <row r="280" spans="2:7" x14ac:dyDescent="0.35">
      <c r="B280" t="s">
        <v>46990</v>
      </c>
      <c r="C280">
        <v>4</v>
      </c>
      <c r="D280">
        <f>MIN(_lookups!$C$70:$C$569)</f>
        <v>0</v>
      </c>
      <c r="E280" s="2">
        <f t="shared" si="4"/>
        <v>92</v>
      </c>
      <c r="F280">
        <f>SUMIFS('Ground Travel'!L:L,'Ground Travel'!M:M,_summarize!C280,'Ground Travel'!N:N,_summarize!D280,'Ground Travel'!K:K,_summarize!B280)</f>
        <v>0</v>
      </c>
      <c r="G280">
        <f>SUMIFS('Ground Travel'!P:P,'Ground Travel'!M:M,_summarize!C280,'Ground Travel'!N:N,_summarize!D280,'Ground Travel'!K:K,_summarize!B280)</f>
        <v>0</v>
      </c>
    </row>
    <row r="281" spans="2:7" x14ac:dyDescent="0.35">
      <c r="B281" t="s">
        <v>46992</v>
      </c>
      <c r="C281">
        <v>4</v>
      </c>
      <c r="D281">
        <f>MIN(_lookups!$C$70:$C$569)</f>
        <v>0</v>
      </c>
      <c r="E281" s="2">
        <f t="shared" si="4"/>
        <v>92</v>
      </c>
      <c r="F281">
        <f>SUMIFS('Ground Travel'!L:L,'Ground Travel'!M:M,_summarize!C281,'Ground Travel'!N:N,_summarize!D281,'Ground Travel'!K:K,_summarize!B281)</f>
        <v>0</v>
      </c>
      <c r="G281">
        <f>SUMIFS('Ground Travel'!P:P,'Ground Travel'!M:M,_summarize!C281,'Ground Travel'!N:N,_summarize!D281,'Ground Travel'!K:K,_summarize!B281)</f>
        <v>0</v>
      </c>
    </row>
    <row r="282" spans="2:7" x14ac:dyDescent="0.35">
      <c r="B282" t="s">
        <v>46994</v>
      </c>
      <c r="C282">
        <v>4</v>
      </c>
      <c r="D282">
        <f>MIN(_lookups!$C$70:$C$569)</f>
        <v>0</v>
      </c>
      <c r="E282" s="2">
        <f t="shared" si="4"/>
        <v>92</v>
      </c>
      <c r="F282">
        <f>SUMIFS('Ground Travel'!L:L,'Ground Travel'!M:M,_summarize!C282,'Ground Travel'!N:N,_summarize!D282,'Ground Travel'!K:K,_summarize!B282)</f>
        <v>0</v>
      </c>
      <c r="G282">
        <f>SUMIFS('Ground Travel'!P:P,'Ground Travel'!M:M,_summarize!C282,'Ground Travel'!N:N,_summarize!D282,'Ground Travel'!K:K,_summarize!B282)</f>
        <v>0</v>
      </c>
    </row>
    <row r="283" spans="2:7" x14ac:dyDescent="0.35">
      <c r="B283" t="s">
        <v>46996</v>
      </c>
      <c r="C283">
        <v>4</v>
      </c>
      <c r="D283">
        <f>MIN(_lookups!$C$70:$C$569)</f>
        <v>0</v>
      </c>
      <c r="E283" s="2">
        <f t="shared" si="4"/>
        <v>92</v>
      </c>
      <c r="F283">
        <f>SUMIFS('Ground Travel'!L:L,'Ground Travel'!M:M,_summarize!C283,'Ground Travel'!N:N,_summarize!D283,'Ground Travel'!K:K,_summarize!B283)</f>
        <v>0</v>
      </c>
      <c r="G283">
        <f>SUMIFS('Ground Travel'!P:P,'Ground Travel'!M:M,_summarize!C283,'Ground Travel'!N:N,_summarize!D283,'Ground Travel'!K:K,_summarize!B283)</f>
        <v>0</v>
      </c>
    </row>
    <row r="284" spans="2:7" x14ac:dyDescent="0.35">
      <c r="B284" t="s">
        <v>46998</v>
      </c>
      <c r="C284">
        <v>4</v>
      </c>
      <c r="D284">
        <f>MIN(_lookups!$C$70:$C$569)</f>
        <v>0</v>
      </c>
      <c r="E284" s="2">
        <f t="shared" si="4"/>
        <v>92</v>
      </c>
      <c r="F284">
        <f>SUMIFS('Ground Travel'!L:L,'Ground Travel'!M:M,_summarize!C284,'Ground Travel'!N:N,_summarize!D284,'Ground Travel'!K:K,_summarize!B284)</f>
        <v>0</v>
      </c>
      <c r="G284">
        <f>SUMIFS('Ground Travel'!P:P,'Ground Travel'!M:M,_summarize!C284,'Ground Travel'!N:N,_summarize!D284,'Ground Travel'!K:K,_summarize!B284)</f>
        <v>0</v>
      </c>
    </row>
    <row r="285" spans="2:7" x14ac:dyDescent="0.35">
      <c r="B285" t="s">
        <v>47000</v>
      </c>
      <c r="C285">
        <v>4</v>
      </c>
      <c r="D285">
        <f>MIN(_lookups!$C$70:$C$569)</f>
        <v>0</v>
      </c>
      <c r="E285" s="2">
        <f t="shared" si="4"/>
        <v>92</v>
      </c>
      <c r="F285">
        <f>SUMIFS('Ground Travel'!L:L,'Ground Travel'!M:M,_summarize!C285,'Ground Travel'!N:N,_summarize!D285,'Ground Travel'!K:K,_summarize!B285)</f>
        <v>0</v>
      </c>
      <c r="G285">
        <f>SUMIFS('Ground Travel'!P:P,'Ground Travel'!M:M,_summarize!C285,'Ground Travel'!N:N,_summarize!D285,'Ground Travel'!K:K,_summarize!B285)</f>
        <v>0</v>
      </c>
    </row>
    <row r="286" spans="2:7" x14ac:dyDescent="0.35">
      <c r="B286" t="s">
        <v>47003</v>
      </c>
      <c r="C286">
        <v>4</v>
      </c>
      <c r="D286">
        <f>MIN(_lookups!$C$70:$C$569)</f>
        <v>0</v>
      </c>
      <c r="E286" s="2">
        <f t="shared" ref="E286:E349" si="5">DATE(D286,C286,1)</f>
        <v>92</v>
      </c>
      <c r="F286">
        <f>SUMIFS('Ground Travel'!L:L,'Ground Travel'!M:M,_summarize!C286,'Ground Travel'!N:N,_summarize!D286,'Ground Travel'!K:K,_summarize!B286)</f>
        <v>0</v>
      </c>
      <c r="G286">
        <f>SUMIFS('Ground Travel'!P:P,'Ground Travel'!M:M,_summarize!C286,'Ground Travel'!N:N,_summarize!D286,'Ground Travel'!K:K,_summarize!B286)</f>
        <v>0</v>
      </c>
    </row>
    <row r="287" spans="2:7" x14ac:dyDescent="0.35">
      <c r="B287" t="s">
        <v>47005</v>
      </c>
      <c r="C287">
        <v>4</v>
      </c>
      <c r="D287">
        <f>MIN(_lookups!$C$70:$C$569)</f>
        <v>0</v>
      </c>
      <c r="E287" s="2">
        <f t="shared" si="5"/>
        <v>92</v>
      </c>
      <c r="F287">
        <f>SUMIFS('Ground Travel'!L:L,'Ground Travel'!M:M,_summarize!C287,'Ground Travel'!N:N,_summarize!D287,'Ground Travel'!K:K,_summarize!B287)</f>
        <v>0</v>
      </c>
      <c r="G287">
        <f>SUMIFS('Ground Travel'!P:P,'Ground Travel'!M:M,_summarize!C287,'Ground Travel'!N:N,_summarize!D287,'Ground Travel'!K:K,_summarize!B287)</f>
        <v>0</v>
      </c>
    </row>
    <row r="288" spans="2:7" x14ac:dyDescent="0.35">
      <c r="B288" t="s">
        <v>47007</v>
      </c>
      <c r="C288">
        <v>4</v>
      </c>
      <c r="D288">
        <f>MIN(_lookups!$C$70:$C$569)</f>
        <v>0</v>
      </c>
      <c r="E288" s="2">
        <f t="shared" si="5"/>
        <v>92</v>
      </c>
      <c r="F288">
        <f>SUMIFS('Ground Travel'!L:L,'Ground Travel'!M:M,_summarize!C288,'Ground Travel'!N:N,_summarize!D288,'Ground Travel'!K:K,_summarize!B288)</f>
        <v>0</v>
      </c>
      <c r="G288">
        <f>SUMIFS('Ground Travel'!P:P,'Ground Travel'!M:M,_summarize!C288,'Ground Travel'!N:N,_summarize!D288,'Ground Travel'!K:K,_summarize!B288)</f>
        <v>0</v>
      </c>
    </row>
    <row r="289" spans="2:7" x14ac:dyDescent="0.35">
      <c r="B289" t="s">
        <v>47009</v>
      </c>
      <c r="C289">
        <v>4</v>
      </c>
      <c r="D289">
        <f>MIN(_lookups!$C$70:$C$569)</f>
        <v>0</v>
      </c>
      <c r="E289" s="2">
        <f t="shared" si="5"/>
        <v>92</v>
      </c>
      <c r="F289">
        <f>SUMIFS('Ground Travel'!L:L,'Ground Travel'!M:M,_summarize!C289,'Ground Travel'!N:N,_summarize!D289,'Ground Travel'!K:K,_summarize!B289)</f>
        <v>0</v>
      </c>
      <c r="G289">
        <f>SUMIFS('Ground Travel'!P:P,'Ground Travel'!M:M,_summarize!C289,'Ground Travel'!N:N,_summarize!D289,'Ground Travel'!K:K,_summarize!B289)</f>
        <v>0</v>
      </c>
    </row>
    <row r="290" spans="2:7" x14ac:dyDescent="0.35">
      <c r="B290" t="s">
        <v>47011</v>
      </c>
      <c r="C290">
        <v>4</v>
      </c>
      <c r="D290">
        <f>MIN(_lookups!$C$70:$C$569)</f>
        <v>0</v>
      </c>
      <c r="E290" s="2">
        <f t="shared" si="5"/>
        <v>92</v>
      </c>
      <c r="F290">
        <f>SUMIFS('Ground Travel'!L:L,'Ground Travel'!M:M,_summarize!C290,'Ground Travel'!N:N,_summarize!D290,'Ground Travel'!K:K,_summarize!B290)</f>
        <v>0</v>
      </c>
      <c r="G290">
        <f>SUMIFS('Ground Travel'!P:P,'Ground Travel'!M:M,_summarize!C290,'Ground Travel'!N:N,_summarize!D290,'Ground Travel'!K:K,_summarize!B290)</f>
        <v>0</v>
      </c>
    </row>
    <row r="291" spans="2:7" x14ac:dyDescent="0.35">
      <c r="B291" t="s">
        <v>47014</v>
      </c>
      <c r="C291">
        <v>4</v>
      </c>
      <c r="D291">
        <f>MIN(_lookups!$C$70:$C$569)</f>
        <v>0</v>
      </c>
      <c r="E291" s="2">
        <f t="shared" si="5"/>
        <v>92</v>
      </c>
      <c r="F291">
        <f>SUMIFS('Ground Travel'!L:L,'Ground Travel'!M:M,_summarize!C291,'Ground Travel'!N:N,_summarize!D291,'Ground Travel'!K:K,_summarize!B291)</f>
        <v>0</v>
      </c>
      <c r="G291">
        <f>SUMIFS('Ground Travel'!P:P,'Ground Travel'!M:M,_summarize!C291,'Ground Travel'!N:N,_summarize!D291,'Ground Travel'!K:K,_summarize!B291)</f>
        <v>0</v>
      </c>
    </row>
    <row r="292" spans="2:7" x14ac:dyDescent="0.35">
      <c r="B292" t="s">
        <v>47016</v>
      </c>
      <c r="C292">
        <v>4</v>
      </c>
      <c r="D292">
        <f>MIN(_lookups!$C$70:$C$569)</f>
        <v>0</v>
      </c>
      <c r="E292" s="2">
        <f t="shared" si="5"/>
        <v>92</v>
      </c>
      <c r="F292">
        <f>SUMIFS('Ground Travel'!L:L,'Ground Travel'!M:M,_summarize!C292,'Ground Travel'!N:N,_summarize!D292,'Ground Travel'!K:K,_summarize!B292)</f>
        <v>0</v>
      </c>
      <c r="G292">
        <f>SUMIFS('Ground Travel'!P:P,'Ground Travel'!M:M,_summarize!C292,'Ground Travel'!N:N,_summarize!D292,'Ground Travel'!K:K,_summarize!B292)</f>
        <v>0</v>
      </c>
    </row>
    <row r="293" spans="2:7" x14ac:dyDescent="0.35">
      <c r="B293" t="s">
        <v>46980</v>
      </c>
      <c r="C293">
        <v>5</v>
      </c>
      <c r="D293">
        <f>MIN(_lookups!$C$70:$C$569)</f>
        <v>0</v>
      </c>
      <c r="E293" s="2">
        <f t="shared" si="5"/>
        <v>122</v>
      </c>
      <c r="F293">
        <f>SUMIFS('Ground Travel'!L:L,'Ground Travel'!M:M,_summarize!C293,'Ground Travel'!N:N,_summarize!D293,'Ground Travel'!K:K,_summarize!B293)</f>
        <v>0</v>
      </c>
      <c r="G293">
        <f>SUMIFS('Ground Travel'!P:P,'Ground Travel'!M:M,_summarize!C293,'Ground Travel'!N:N,_summarize!D293,'Ground Travel'!K:K,_summarize!B293)</f>
        <v>0</v>
      </c>
    </row>
    <row r="294" spans="2:7" x14ac:dyDescent="0.35">
      <c r="B294" t="s">
        <v>46982</v>
      </c>
      <c r="C294">
        <v>5</v>
      </c>
      <c r="D294">
        <f>MIN(_lookups!$C$70:$C$569)</f>
        <v>0</v>
      </c>
      <c r="E294" s="2">
        <f t="shared" si="5"/>
        <v>122</v>
      </c>
      <c r="F294">
        <f>SUMIFS('Ground Travel'!L:L,'Ground Travel'!M:M,_summarize!C294,'Ground Travel'!N:N,_summarize!D294,'Ground Travel'!K:K,_summarize!B294)</f>
        <v>0</v>
      </c>
      <c r="G294">
        <f>SUMIFS('Ground Travel'!P:P,'Ground Travel'!M:M,_summarize!C294,'Ground Travel'!N:N,_summarize!D294,'Ground Travel'!K:K,_summarize!B294)</f>
        <v>0</v>
      </c>
    </row>
    <row r="295" spans="2:7" x14ac:dyDescent="0.35">
      <c r="B295" t="s">
        <v>46984</v>
      </c>
      <c r="C295">
        <v>5</v>
      </c>
      <c r="D295">
        <f>MIN(_lookups!$C$70:$C$569)</f>
        <v>0</v>
      </c>
      <c r="E295" s="2">
        <f t="shared" si="5"/>
        <v>122</v>
      </c>
      <c r="F295">
        <f>SUMIFS('Ground Travel'!L:L,'Ground Travel'!M:M,_summarize!C295,'Ground Travel'!N:N,_summarize!D295,'Ground Travel'!K:K,_summarize!B295)</f>
        <v>0</v>
      </c>
      <c r="G295">
        <f>SUMIFS('Ground Travel'!P:P,'Ground Travel'!M:M,_summarize!C295,'Ground Travel'!N:N,_summarize!D295,'Ground Travel'!K:K,_summarize!B295)</f>
        <v>0</v>
      </c>
    </row>
    <row r="296" spans="2:7" x14ac:dyDescent="0.35">
      <c r="B296" t="s">
        <v>46986</v>
      </c>
      <c r="C296">
        <v>5</v>
      </c>
      <c r="D296">
        <f>MIN(_lookups!$C$70:$C$569)</f>
        <v>0</v>
      </c>
      <c r="E296" s="2">
        <f t="shared" si="5"/>
        <v>122</v>
      </c>
      <c r="F296">
        <f>SUMIFS('Ground Travel'!L:L,'Ground Travel'!M:M,_summarize!C296,'Ground Travel'!N:N,_summarize!D296,'Ground Travel'!K:K,_summarize!B296)</f>
        <v>0</v>
      </c>
      <c r="G296">
        <f>SUMIFS('Ground Travel'!P:P,'Ground Travel'!M:M,_summarize!C296,'Ground Travel'!N:N,_summarize!D296,'Ground Travel'!K:K,_summarize!B296)</f>
        <v>0</v>
      </c>
    </row>
    <row r="297" spans="2:7" x14ac:dyDescent="0.35">
      <c r="B297" t="s">
        <v>46988</v>
      </c>
      <c r="C297">
        <v>5</v>
      </c>
      <c r="D297">
        <f>MIN(_lookups!$C$70:$C$569)</f>
        <v>0</v>
      </c>
      <c r="E297" s="2">
        <f t="shared" si="5"/>
        <v>122</v>
      </c>
      <c r="F297">
        <f>SUMIFS('Ground Travel'!L:L,'Ground Travel'!M:M,_summarize!C297,'Ground Travel'!N:N,_summarize!D297,'Ground Travel'!K:K,_summarize!B297)</f>
        <v>0</v>
      </c>
      <c r="G297">
        <f>SUMIFS('Ground Travel'!P:P,'Ground Travel'!M:M,_summarize!C297,'Ground Travel'!N:N,_summarize!D297,'Ground Travel'!K:K,_summarize!B297)</f>
        <v>0</v>
      </c>
    </row>
    <row r="298" spans="2:7" x14ac:dyDescent="0.35">
      <c r="B298" t="s">
        <v>46990</v>
      </c>
      <c r="C298">
        <v>5</v>
      </c>
      <c r="D298">
        <f>MIN(_lookups!$C$70:$C$569)</f>
        <v>0</v>
      </c>
      <c r="E298" s="2">
        <f t="shared" si="5"/>
        <v>122</v>
      </c>
      <c r="F298">
        <f>SUMIFS('Ground Travel'!L:L,'Ground Travel'!M:M,_summarize!C298,'Ground Travel'!N:N,_summarize!D298,'Ground Travel'!K:K,_summarize!B298)</f>
        <v>0</v>
      </c>
      <c r="G298">
        <f>SUMIFS('Ground Travel'!P:P,'Ground Travel'!M:M,_summarize!C298,'Ground Travel'!N:N,_summarize!D298,'Ground Travel'!K:K,_summarize!B298)</f>
        <v>0</v>
      </c>
    </row>
    <row r="299" spans="2:7" x14ac:dyDescent="0.35">
      <c r="B299" t="s">
        <v>46992</v>
      </c>
      <c r="C299">
        <v>5</v>
      </c>
      <c r="D299">
        <f>MIN(_lookups!$C$70:$C$569)</f>
        <v>0</v>
      </c>
      <c r="E299" s="2">
        <f t="shared" si="5"/>
        <v>122</v>
      </c>
      <c r="F299">
        <f>SUMIFS('Ground Travel'!L:L,'Ground Travel'!M:M,_summarize!C299,'Ground Travel'!N:N,_summarize!D299,'Ground Travel'!K:K,_summarize!B299)</f>
        <v>0</v>
      </c>
      <c r="G299">
        <f>SUMIFS('Ground Travel'!P:P,'Ground Travel'!M:M,_summarize!C299,'Ground Travel'!N:N,_summarize!D299,'Ground Travel'!K:K,_summarize!B299)</f>
        <v>0</v>
      </c>
    </row>
    <row r="300" spans="2:7" x14ac:dyDescent="0.35">
      <c r="B300" t="s">
        <v>46994</v>
      </c>
      <c r="C300">
        <v>5</v>
      </c>
      <c r="D300">
        <f>MIN(_lookups!$C$70:$C$569)</f>
        <v>0</v>
      </c>
      <c r="E300" s="2">
        <f t="shared" si="5"/>
        <v>122</v>
      </c>
      <c r="F300">
        <f>SUMIFS('Ground Travel'!L:L,'Ground Travel'!M:M,_summarize!C300,'Ground Travel'!N:N,_summarize!D300,'Ground Travel'!K:K,_summarize!B300)</f>
        <v>0</v>
      </c>
      <c r="G300">
        <f>SUMIFS('Ground Travel'!P:P,'Ground Travel'!M:M,_summarize!C300,'Ground Travel'!N:N,_summarize!D300,'Ground Travel'!K:K,_summarize!B300)</f>
        <v>0</v>
      </c>
    </row>
    <row r="301" spans="2:7" x14ac:dyDescent="0.35">
      <c r="B301" t="s">
        <v>46996</v>
      </c>
      <c r="C301">
        <v>5</v>
      </c>
      <c r="D301">
        <f>MIN(_lookups!$C$70:$C$569)</f>
        <v>0</v>
      </c>
      <c r="E301" s="2">
        <f t="shared" si="5"/>
        <v>122</v>
      </c>
      <c r="F301">
        <f>SUMIFS('Ground Travel'!L:L,'Ground Travel'!M:M,_summarize!C301,'Ground Travel'!N:N,_summarize!D301,'Ground Travel'!K:K,_summarize!B301)</f>
        <v>0</v>
      </c>
      <c r="G301">
        <f>SUMIFS('Ground Travel'!P:P,'Ground Travel'!M:M,_summarize!C301,'Ground Travel'!N:N,_summarize!D301,'Ground Travel'!K:K,_summarize!B301)</f>
        <v>0</v>
      </c>
    </row>
    <row r="302" spans="2:7" x14ac:dyDescent="0.35">
      <c r="B302" t="s">
        <v>46998</v>
      </c>
      <c r="C302">
        <v>5</v>
      </c>
      <c r="D302">
        <f>MIN(_lookups!$C$70:$C$569)</f>
        <v>0</v>
      </c>
      <c r="E302" s="2">
        <f t="shared" si="5"/>
        <v>122</v>
      </c>
      <c r="F302">
        <f>SUMIFS('Ground Travel'!L:L,'Ground Travel'!M:M,_summarize!C302,'Ground Travel'!N:N,_summarize!D302,'Ground Travel'!K:K,_summarize!B302)</f>
        <v>0</v>
      </c>
      <c r="G302">
        <f>SUMIFS('Ground Travel'!P:P,'Ground Travel'!M:M,_summarize!C302,'Ground Travel'!N:N,_summarize!D302,'Ground Travel'!K:K,_summarize!B302)</f>
        <v>0</v>
      </c>
    </row>
    <row r="303" spans="2:7" x14ac:dyDescent="0.35">
      <c r="B303" t="s">
        <v>47000</v>
      </c>
      <c r="C303">
        <v>5</v>
      </c>
      <c r="D303">
        <f>MIN(_lookups!$C$70:$C$569)</f>
        <v>0</v>
      </c>
      <c r="E303" s="2">
        <f t="shared" si="5"/>
        <v>122</v>
      </c>
      <c r="F303">
        <f>SUMIFS('Ground Travel'!L:L,'Ground Travel'!M:M,_summarize!C303,'Ground Travel'!N:N,_summarize!D303,'Ground Travel'!K:K,_summarize!B303)</f>
        <v>0</v>
      </c>
      <c r="G303">
        <f>SUMIFS('Ground Travel'!P:P,'Ground Travel'!M:M,_summarize!C303,'Ground Travel'!N:N,_summarize!D303,'Ground Travel'!K:K,_summarize!B303)</f>
        <v>0</v>
      </c>
    </row>
    <row r="304" spans="2:7" x14ac:dyDescent="0.35">
      <c r="B304" t="s">
        <v>47003</v>
      </c>
      <c r="C304">
        <v>5</v>
      </c>
      <c r="D304">
        <f>MIN(_lookups!$C$70:$C$569)</f>
        <v>0</v>
      </c>
      <c r="E304" s="2">
        <f t="shared" si="5"/>
        <v>122</v>
      </c>
      <c r="F304">
        <f>SUMIFS('Ground Travel'!L:L,'Ground Travel'!M:M,_summarize!C304,'Ground Travel'!N:N,_summarize!D304,'Ground Travel'!K:K,_summarize!B304)</f>
        <v>0</v>
      </c>
      <c r="G304">
        <f>SUMIFS('Ground Travel'!P:P,'Ground Travel'!M:M,_summarize!C304,'Ground Travel'!N:N,_summarize!D304,'Ground Travel'!K:K,_summarize!B304)</f>
        <v>0</v>
      </c>
    </row>
    <row r="305" spans="2:7" x14ac:dyDescent="0.35">
      <c r="B305" t="s">
        <v>47005</v>
      </c>
      <c r="C305">
        <v>5</v>
      </c>
      <c r="D305">
        <f>MIN(_lookups!$C$70:$C$569)</f>
        <v>0</v>
      </c>
      <c r="E305" s="2">
        <f t="shared" si="5"/>
        <v>122</v>
      </c>
      <c r="F305">
        <f>SUMIFS('Ground Travel'!L:L,'Ground Travel'!M:M,_summarize!C305,'Ground Travel'!N:N,_summarize!D305,'Ground Travel'!K:K,_summarize!B305)</f>
        <v>0</v>
      </c>
      <c r="G305">
        <f>SUMIFS('Ground Travel'!P:P,'Ground Travel'!M:M,_summarize!C305,'Ground Travel'!N:N,_summarize!D305,'Ground Travel'!K:K,_summarize!B305)</f>
        <v>0</v>
      </c>
    </row>
    <row r="306" spans="2:7" x14ac:dyDescent="0.35">
      <c r="B306" t="s">
        <v>47007</v>
      </c>
      <c r="C306">
        <v>5</v>
      </c>
      <c r="D306">
        <f>MIN(_lookups!$C$70:$C$569)</f>
        <v>0</v>
      </c>
      <c r="E306" s="2">
        <f t="shared" si="5"/>
        <v>122</v>
      </c>
      <c r="F306">
        <f>SUMIFS('Ground Travel'!L:L,'Ground Travel'!M:M,_summarize!C306,'Ground Travel'!N:N,_summarize!D306,'Ground Travel'!K:K,_summarize!B306)</f>
        <v>0</v>
      </c>
      <c r="G306">
        <f>SUMIFS('Ground Travel'!P:P,'Ground Travel'!M:M,_summarize!C306,'Ground Travel'!N:N,_summarize!D306,'Ground Travel'!K:K,_summarize!B306)</f>
        <v>0</v>
      </c>
    </row>
    <row r="307" spans="2:7" x14ac:dyDescent="0.35">
      <c r="B307" t="s">
        <v>47009</v>
      </c>
      <c r="C307">
        <v>5</v>
      </c>
      <c r="D307">
        <f>MIN(_lookups!$C$70:$C$569)</f>
        <v>0</v>
      </c>
      <c r="E307" s="2">
        <f t="shared" si="5"/>
        <v>122</v>
      </c>
      <c r="F307">
        <f>SUMIFS('Ground Travel'!L:L,'Ground Travel'!M:M,_summarize!C307,'Ground Travel'!N:N,_summarize!D307,'Ground Travel'!K:K,_summarize!B307)</f>
        <v>0</v>
      </c>
      <c r="G307">
        <f>SUMIFS('Ground Travel'!P:P,'Ground Travel'!M:M,_summarize!C307,'Ground Travel'!N:N,_summarize!D307,'Ground Travel'!K:K,_summarize!B307)</f>
        <v>0</v>
      </c>
    </row>
    <row r="308" spans="2:7" x14ac:dyDescent="0.35">
      <c r="B308" t="s">
        <v>47011</v>
      </c>
      <c r="C308">
        <v>5</v>
      </c>
      <c r="D308">
        <f>MIN(_lookups!$C$70:$C$569)</f>
        <v>0</v>
      </c>
      <c r="E308" s="2">
        <f t="shared" si="5"/>
        <v>122</v>
      </c>
      <c r="F308">
        <f>SUMIFS('Ground Travel'!L:L,'Ground Travel'!M:M,_summarize!C308,'Ground Travel'!N:N,_summarize!D308,'Ground Travel'!K:K,_summarize!B308)</f>
        <v>0</v>
      </c>
      <c r="G308">
        <f>SUMIFS('Ground Travel'!P:P,'Ground Travel'!M:M,_summarize!C308,'Ground Travel'!N:N,_summarize!D308,'Ground Travel'!K:K,_summarize!B308)</f>
        <v>0</v>
      </c>
    </row>
    <row r="309" spans="2:7" x14ac:dyDescent="0.35">
      <c r="B309" t="s">
        <v>47014</v>
      </c>
      <c r="C309">
        <v>5</v>
      </c>
      <c r="D309">
        <f>MIN(_lookups!$C$70:$C$569)</f>
        <v>0</v>
      </c>
      <c r="E309" s="2">
        <f t="shared" si="5"/>
        <v>122</v>
      </c>
      <c r="F309">
        <f>SUMIFS('Ground Travel'!L:L,'Ground Travel'!M:M,_summarize!C309,'Ground Travel'!N:N,_summarize!D309,'Ground Travel'!K:K,_summarize!B309)</f>
        <v>0</v>
      </c>
      <c r="G309">
        <f>SUMIFS('Ground Travel'!P:P,'Ground Travel'!M:M,_summarize!C309,'Ground Travel'!N:N,_summarize!D309,'Ground Travel'!K:K,_summarize!B309)</f>
        <v>0</v>
      </c>
    </row>
    <row r="310" spans="2:7" x14ac:dyDescent="0.35">
      <c r="B310" t="s">
        <v>47016</v>
      </c>
      <c r="C310">
        <v>5</v>
      </c>
      <c r="D310">
        <f>MIN(_lookups!$C$70:$C$569)</f>
        <v>0</v>
      </c>
      <c r="E310" s="2">
        <f t="shared" si="5"/>
        <v>122</v>
      </c>
      <c r="F310">
        <f>SUMIFS('Ground Travel'!L:L,'Ground Travel'!M:M,_summarize!C310,'Ground Travel'!N:N,_summarize!D310,'Ground Travel'!K:K,_summarize!B310)</f>
        <v>0</v>
      </c>
      <c r="G310">
        <f>SUMIFS('Ground Travel'!P:P,'Ground Travel'!M:M,_summarize!C310,'Ground Travel'!N:N,_summarize!D310,'Ground Travel'!K:K,_summarize!B310)</f>
        <v>0</v>
      </c>
    </row>
    <row r="311" spans="2:7" x14ac:dyDescent="0.35">
      <c r="B311" t="s">
        <v>46980</v>
      </c>
      <c r="C311">
        <v>6</v>
      </c>
      <c r="D311">
        <f>MIN(_lookups!$C$70:$C$569)</f>
        <v>0</v>
      </c>
      <c r="E311" s="2">
        <f t="shared" si="5"/>
        <v>153</v>
      </c>
      <c r="F311">
        <f>SUMIFS('Ground Travel'!L:L,'Ground Travel'!M:M,_summarize!C311,'Ground Travel'!N:N,_summarize!D311,'Ground Travel'!K:K,_summarize!B311)</f>
        <v>0</v>
      </c>
      <c r="G311">
        <f>SUMIFS('Ground Travel'!P:P,'Ground Travel'!M:M,_summarize!C311,'Ground Travel'!N:N,_summarize!D311,'Ground Travel'!K:K,_summarize!B311)</f>
        <v>0</v>
      </c>
    </row>
    <row r="312" spans="2:7" x14ac:dyDescent="0.35">
      <c r="B312" t="s">
        <v>46982</v>
      </c>
      <c r="C312">
        <v>6</v>
      </c>
      <c r="D312">
        <f>MIN(_lookups!$C$70:$C$569)</f>
        <v>0</v>
      </c>
      <c r="E312" s="2">
        <f t="shared" si="5"/>
        <v>153</v>
      </c>
      <c r="F312">
        <f>SUMIFS('Ground Travel'!L:L,'Ground Travel'!M:M,_summarize!C312,'Ground Travel'!N:N,_summarize!D312,'Ground Travel'!K:K,_summarize!B312)</f>
        <v>0</v>
      </c>
      <c r="G312">
        <f>SUMIFS('Ground Travel'!P:P,'Ground Travel'!M:M,_summarize!C312,'Ground Travel'!N:N,_summarize!D312,'Ground Travel'!K:K,_summarize!B312)</f>
        <v>0</v>
      </c>
    </row>
    <row r="313" spans="2:7" x14ac:dyDescent="0.35">
      <c r="B313" t="s">
        <v>46984</v>
      </c>
      <c r="C313">
        <v>6</v>
      </c>
      <c r="D313">
        <f>MIN(_lookups!$C$70:$C$569)</f>
        <v>0</v>
      </c>
      <c r="E313" s="2">
        <f t="shared" si="5"/>
        <v>153</v>
      </c>
      <c r="F313">
        <f>SUMIFS('Ground Travel'!L:L,'Ground Travel'!M:M,_summarize!C313,'Ground Travel'!N:N,_summarize!D313,'Ground Travel'!K:K,_summarize!B313)</f>
        <v>0</v>
      </c>
      <c r="G313">
        <f>SUMIFS('Ground Travel'!P:P,'Ground Travel'!M:M,_summarize!C313,'Ground Travel'!N:N,_summarize!D313,'Ground Travel'!K:K,_summarize!B313)</f>
        <v>0</v>
      </c>
    </row>
    <row r="314" spans="2:7" x14ac:dyDescent="0.35">
      <c r="B314" t="s">
        <v>46986</v>
      </c>
      <c r="C314">
        <v>6</v>
      </c>
      <c r="D314">
        <f>MIN(_lookups!$C$70:$C$569)</f>
        <v>0</v>
      </c>
      <c r="E314" s="2">
        <f t="shared" si="5"/>
        <v>153</v>
      </c>
      <c r="F314">
        <f>SUMIFS('Ground Travel'!L:L,'Ground Travel'!M:M,_summarize!C314,'Ground Travel'!N:N,_summarize!D314,'Ground Travel'!K:K,_summarize!B314)</f>
        <v>0</v>
      </c>
      <c r="G314">
        <f>SUMIFS('Ground Travel'!P:P,'Ground Travel'!M:M,_summarize!C314,'Ground Travel'!N:N,_summarize!D314,'Ground Travel'!K:K,_summarize!B314)</f>
        <v>0</v>
      </c>
    </row>
    <row r="315" spans="2:7" x14ac:dyDescent="0.35">
      <c r="B315" t="s">
        <v>46988</v>
      </c>
      <c r="C315">
        <v>6</v>
      </c>
      <c r="D315">
        <f>MIN(_lookups!$C$70:$C$569)</f>
        <v>0</v>
      </c>
      <c r="E315" s="2">
        <f t="shared" si="5"/>
        <v>153</v>
      </c>
      <c r="F315">
        <f>SUMIFS('Ground Travel'!L:L,'Ground Travel'!M:M,_summarize!C315,'Ground Travel'!N:N,_summarize!D315,'Ground Travel'!K:K,_summarize!B315)</f>
        <v>0</v>
      </c>
      <c r="G315">
        <f>SUMIFS('Ground Travel'!P:P,'Ground Travel'!M:M,_summarize!C315,'Ground Travel'!N:N,_summarize!D315,'Ground Travel'!K:K,_summarize!B315)</f>
        <v>0</v>
      </c>
    </row>
    <row r="316" spans="2:7" x14ac:dyDescent="0.35">
      <c r="B316" t="s">
        <v>46990</v>
      </c>
      <c r="C316">
        <v>6</v>
      </c>
      <c r="D316">
        <f>MIN(_lookups!$C$70:$C$569)</f>
        <v>0</v>
      </c>
      <c r="E316" s="2">
        <f t="shared" si="5"/>
        <v>153</v>
      </c>
      <c r="F316">
        <f>SUMIFS('Ground Travel'!L:L,'Ground Travel'!M:M,_summarize!C316,'Ground Travel'!N:N,_summarize!D316,'Ground Travel'!K:K,_summarize!B316)</f>
        <v>0</v>
      </c>
      <c r="G316">
        <f>SUMIFS('Ground Travel'!P:P,'Ground Travel'!M:M,_summarize!C316,'Ground Travel'!N:N,_summarize!D316,'Ground Travel'!K:K,_summarize!B316)</f>
        <v>0</v>
      </c>
    </row>
    <row r="317" spans="2:7" x14ac:dyDescent="0.35">
      <c r="B317" t="s">
        <v>46992</v>
      </c>
      <c r="C317">
        <v>6</v>
      </c>
      <c r="D317">
        <f>MIN(_lookups!$C$70:$C$569)</f>
        <v>0</v>
      </c>
      <c r="E317" s="2">
        <f t="shared" si="5"/>
        <v>153</v>
      </c>
      <c r="F317">
        <f>SUMIFS('Ground Travel'!L:L,'Ground Travel'!M:M,_summarize!C317,'Ground Travel'!N:N,_summarize!D317,'Ground Travel'!K:K,_summarize!B317)</f>
        <v>0</v>
      </c>
      <c r="G317">
        <f>SUMIFS('Ground Travel'!P:P,'Ground Travel'!M:M,_summarize!C317,'Ground Travel'!N:N,_summarize!D317,'Ground Travel'!K:K,_summarize!B317)</f>
        <v>0</v>
      </c>
    </row>
    <row r="318" spans="2:7" x14ac:dyDescent="0.35">
      <c r="B318" t="s">
        <v>46994</v>
      </c>
      <c r="C318">
        <v>6</v>
      </c>
      <c r="D318">
        <f>MIN(_lookups!$C$70:$C$569)</f>
        <v>0</v>
      </c>
      <c r="E318" s="2">
        <f t="shared" si="5"/>
        <v>153</v>
      </c>
      <c r="F318">
        <f>SUMIFS('Ground Travel'!L:L,'Ground Travel'!M:M,_summarize!C318,'Ground Travel'!N:N,_summarize!D318,'Ground Travel'!K:K,_summarize!B318)</f>
        <v>0</v>
      </c>
      <c r="G318">
        <f>SUMIFS('Ground Travel'!P:P,'Ground Travel'!M:M,_summarize!C318,'Ground Travel'!N:N,_summarize!D318,'Ground Travel'!K:K,_summarize!B318)</f>
        <v>0</v>
      </c>
    </row>
    <row r="319" spans="2:7" x14ac:dyDescent="0.35">
      <c r="B319" t="s">
        <v>46996</v>
      </c>
      <c r="C319">
        <v>6</v>
      </c>
      <c r="D319">
        <f>MIN(_lookups!$C$70:$C$569)</f>
        <v>0</v>
      </c>
      <c r="E319" s="2">
        <f t="shared" si="5"/>
        <v>153</v>
      </c>
      <c r="F319">
        <f>SUMIFS('Ground Travel'!L:L,'Ground Travel'!M:M,_summarize!C319,'Ground Travel'!N:N,_summarize!D319,'Ground Travel'!K:K,_summarize!B319)</f>
        <v>0</v>
      </c>
      <c r="G319">
        <f>SUMIFS('Ground Travel'!P:P,'Ground Travel'!M:M,_summarize!C319,'Ground Travel'!N:N,_summarize!D319,'Ground Travel'!K:K,_summarize!B319)</f>
        <v>0</v>
      </c>
    </row>
    <row r="320" spans="2:7" x14ac:dyDescent="0.35">
      <c r="B320" t="s">
        <v>46998</v>
      </c>
      <c r="C320">
        <v>6</v>
      </c>
      <c r="D320">
        <f>MIN(_lookups!$C$70:$C$569)</f>
        <v>0</v>
      </c>
      <c r="E320" s="2">
        <f t="shared" si="5"/>
        <v>153</v>
      </c>
      <c r="F320">
        <f>SUMIFS('Ground Travel'!L:L,'Ground Travel'!M:M,_summarize!C320,'Ground Travel'!N:N,_summarize!D320,'Ground Travel'!K:K,_summarize!B320)</f>
        <v>0</v>
      </c>
      <c r="G320">
        <f>SUMIFS('Ground Travel'!P:P,'Ground Travel'!M:M,_summarize!C320,'Ground Travel'!N:N,_summarize!D320,'Ground Travel'!K:K,_summarize!B320)</f>
        <v>0</v>
      </c>
    </row>
    <row r="321" spans="2:7" x14ac:dyDescent="0.35">
      <c r="B321" t="s">
        <v>47000</v>
      </c>
      <c r="C321">
        <v>6</v>
      </c>
      <c r="D321">
        <f>MIN(_lookups!$C$70:$C$569)</f>
        <v>0</v>
      </c>
      <c r="E321" s="2">
        <f t="shared" si="5"/>
        <v>153</v>
      </c>
      <c r="F321">
        <f>SUMIFS('Ground Travel'!L:L,'Ground Travel'!M:M,_summarize!C321,'Ground Travel'!N:N,_summarize!D321,'Ground Travel'!K:K,_summarize!B321)</f>
        <v>0</v>
      </c>
      <c r="G321">
        <f>SUMIFS('Ground Travel'!P:P,'Ground Travel'!M:M,_summarize!C321,'Ground Travel'!N:N,_summarize!D321,'Ground Travel'!K:K,_summarize!B321)</f>
        <v>0</v>
      </c>
    </row>
    <row r="322" spans="2:7" x14ac:dyDescent="0.35">
      <c r="B322" t="s">
        <v>47003</v>
      </c>
      <c r="C322">
        <v>6</v>
      </c>
      <c r="D322">
        <f>MIN(_lookups!$C$70:$C$569)</f>
        <v>0</v>
      </c>
      <c r="E322" s="2">
        <f t="shared" si="5"/>
        <v>153</v>
      </c>
      <c r="F322">
        <f>SUMIFS('Ground Travel'!L:L,'Ground Travel'!M:M,_summarize!C322,'Ground Travel'!N:N,_summarize!D322,'Ground Travel'!K:K,_summarize!B322)</f>
        <v>0</v>
      </c>
      <c r="G322">
        <f>SUMIFS('Ground Travel'!P:P,'Ground Travel'!M:M,_summarize!C322,'Ground Travel'!N:N,_summarize!D322,'Ground Travel'!K:K,_summarize!B322)</f>
        <v>0</v>
      </c>
    </row>
    <row r="323" spans="2:7" x14ac:dyDescent="0.35">
      <c r="B323" t="s">
        <v>47005</v>
      </c>
      <c r="C323">
        <v>6</v>
      </c>
      <c r="D323">
        <f>MIN(_lookups!$C$70:$C$569)</f>
        <v>0</v>
      </c>
      <c r="E323" s="2">
        <f t="shared" si="5"/>
        <v>153</v>
      </c>
      <c r="F323">
        <f>SUMIFS('Ground Travel'!L:L,'Ground Travel'!M:M,_summarize!C323,'Ground Travel'!N:N,_summarize!D323,'Ground Travel'!K:K,_summarize!B323)</f>
        <v>0</v>
      </c>
      <c r="G323">
        <f>SUMIFS('Ground Travel'!P:P,'Ground Travel'!M:M,_summarize!C323,'Ground Travel'!N:N,_summarize!D323,'Ground Travel'!K:K,_summarize!B323)</f>
        <v>0</v>
      </c>
    </row>
    <row r="324" spans="2:7" x14ac:dyDescent="0.35">
      <c r="B324" t="s">
        <v>47007</v>
      </c>
      <c r="C324">
        <v>6</v>
      </c>
      <c r="D324">
        <f>MIN(_lookups!$C$70:$C$569)</f>
        <v>0</v>
      </c>
      <c r="E324" s="2">
        <f t="shared" si="5"/>
        <v>153</v>
      </c>
      <c r="F324">
        <f>SUMIFS('Ground Travel'!L:L,'Ground Travel'!M:M,_summarize!C324,'Ground Travel'!N:N,_summarize!D324,'Ground Travel'!K:K,_summarize!B324)</f>
        <v>0</v>
      </c>
      <c r="G324">
        <f>SUMIFS('Ground Travel'!P:P,'Ground Travel'!M:M,_summarize!C324,'Ground Travel'!N:N,_summarize!D324,'Ground Travel'!K:K,_summarize!B324)</f>
        <v>0</v>
      </c>
    </row>
    <row r="325" spans="2:7" x14ac:dyDescent="0.35">
      <c r="B325" t="s">
        <v>47009</v>
      </c>
      <c r="C325">
        <v>6</v>
      </c>
      <c r="D325">
        <f>MIN(_lookups!$C$70:$C$569)</f>
        <v>0</v>
      </c>
      <c r="E325" s="2">
        <f t="shared" si="5"/>
        <v>153</v>
      </c>
      <c r="F325">
        <f>SUMIFS('Ground Travel'!L:L,'Ground Travel'!M:M,_summarize!C325,'Ground Travel'!N:N,_summarize!D325,'Ground Travel'!K:K,_summarize!B325)</f>
        <v>0</v>
      </c>
      <c r="G325">
        <f>SUMIFS('Ground Travel'!P:P,'Ground Travel'!M:M,_summarize!C325,'Ground Travel'!N:N,_summarize!D325,'Ground Travel'!K:K,_summarize!B325)</f>
        <v>0</v>
      </c>
    </row>
    <row r="326" spans="2:7" x14ac:dyDescent="0.35">
      <c r="B326" t="s">
        <v>47011</v>
      </c>
      <c r="C326">
        <v>6</v>
      </c>
      <c r="D326">
        <f>MIN(_lookups!$C$70:$C$569)</f>
        <v>0</v>
      </c>
      <c r="E326" s="2">
        <f t="shared" si="5"/>
        <v>153</v>
      </c>
      <c r="F326">
        <f>SUMIFS('Ground Travel'!L:L,'Ground Travel'!M:M,_summarize!C326,'Ground Travel'!N:N,_summarize!D326,'Ground Travel'!K:K,_summarize!B326)</f>
        <v>0</v>
      </c>
      <c r="G326">
        <f>SUMIFS('Ground Travel'!P:P,'Ground Travel'!M:M,_summarize!C326,'Ground Travel'!N:N,_summarize!D326,'Ground Travel'!K:K,_summarize!B326)</f>
        <v>0</v>
      </c>
    </row>
    <row r="327" spans="2:7" x14ac:dyDescent="0.35">
      <c r="B327" t="s">
        <v>47014</v>
      </c>
      <c r="C327">
        <v>6</v>
      </c>
      <c r="D327">
        <f>MIN(_lookups!$C$70:$C$569)</f>
        <v>0</v>
      </c>
      <c r="E327" s="2">
        <f t="shared" si="5"/>
        <v>153</v>
      </c>
      <c r="F327">
        <f>SUMIFS('Ground Travel'!L:L,'Ground Travel'!M:M,_summarize!C327,'Ground Travel'!N:N,_summarize!D327,'Ground Travel'!K:K,_summarize!B327)</f>
        <v>0</v>
      </c>
      <c r="G327">
        <f>SUMIFS('Ground Travel'!P:P,'Ground Travel'!M:M,_summarize!C327,'Ground Travel'!N:N,_summarize!D327,'Ground Travel'!K:K,_summarize!B327)</f>
        <v>0</v>
      </c>
    </row>
    <row r="328" spans="2:7" x14ac:dyDescent="0.35">
      <c r="B328" t="s">
        <v>47016</v>
      </c>
      <c r="C328">
        <v>6</v>
      </c>
      <c r="D328">
        <f>MIN(_lookups!$C$70:$C$569)</f>
        <v>0</v>
      </c>
      <c r="E328" s="2">
        <f t="shared" si="5"/>
        <v>153</v>
      </c>
      <c r="F328">
        <f>SUMIFS('Ground Travel'!L:L,'Ground Travel'!M:M,_summarize!C328,'Ground Travel'!N:N,_summarize!D328,'Ground Travel'!K:K,_summarize!B328)</f>
        <v>0</v>
      </c>
      <c r="G328">
        <f>SUMIFS('Ground Travel'!P:P,'Ground Travel'!M:M,_summarize!C328,'Ground Travel'!N:N,_summarize!D328,'Ground Travel'!K:K,_summarize!B328)</f>
        <v>0</v>
      </c>
    </row>
    <row r="329" spans="2:7" x14ac:dyDescent="0.35">
      <c r="B329" t="s">
        <v>46980</v>
      </c>
      <c r="C329">
        <v>7</v>
      </c>
      <c r="D329">
        <f>MIN(_lookups!$C$70:$C$569)</f>
        <v>0</v>
      </c>
      <c r="E329" s="2">
        <f t="shared" si="5"/>
        <v>183</v>
      </c>
      <c r="F329">
        <f>SUMIFS('Ground Travel'!L:L,'Ground Travel'!M:M,_summarize!C329,'Ground Travel'!N:N,_summarize!D329,'Ground Travel'!K:K,_summarize!B329)</f>
        <v>0</v>
      </c>
      <c r="G329">
        <f>SUMIFS('Ground Travel'!P:P,'Ground Travel'!M:M,_summarize!C329,'Ground Travel'!N:N,_summarize!D329,'Ground Travel'!K:K,_summarize!B329)</f>
        <v>0</v>
      </c>
    </row>
    <row r="330" spans="2:7" x14ac:dyDescent="0.35">
      <c r="B330" t="s">
        <v>46982</v>
      </c>
      <c r="C330">
        <v>7</v>
      </c>
      <c r="D330">
        <f>MIN(_lookups!$C$70:$C$569)</f>
        <v>0</v>
      </c>
      <c r="E330" s="2">
        <f t="shared" si="5"/>
        <v>183</v>
      </c>
      <c r="F330">
        <f>SUMIFS('Ground Travel'!L:L,'Ground Travel'!M:M,_summarize!C330,'Ground Travel'!N:N,_summarize!D330,'Ground Travel'!K:K,_summarize!B330)</f>
        <v>0</v>
      </c>
      <c r="G330">
        <f>SUMIFS('Ground Travel'!P:P,'Ground Travel'!M:M,_summarize!C330,'Ground Travel'!N:N,_summarize!D330,'Ground Travel'!K:K,_summarize!B330)</f>
        <v>0</v>
      </c>
    </row>
    <row r="331" spans="2:7" x14ac:dyDescent="0.35">
      <c r="B331" t="s">
        <v>46984</v>
      </c>
      <c r="C331">
        <v>7</v>
      </c>
      <c r="D331">
        <f>MIN(_lookups!$C$70:$C$569)</f>
        <v>0</v>
      </c>
      <c r="E331" s="2">
        <f t="shared" si="5"/>
        <v>183</v>
      </c>
      <c r="F331">
        <f>SUMIFS('Ground Travel'!L:L,'Ground Travel'!M:M,_summarize!C331,'Ground Travel'!N:N,_summarize!D331,'Ground Travel'!K:K,_summarize!B331)</f>
        <v>0</v>
      </c>
      <c r="G331">
        <f>SUMIFS('Ground Travel'!P:P,'Ground Travel'!M:M,_summarize!C331,'Ground Travel'!N:N,_summarize!D331,'Ground Travel'!K:K,_summarize!B331)</f>
        <v>0</v>
      </c>
    </row>
    <row r="332" spans="2:7" x14ac:dyDescent="0.35">
      <c r="B332" t="s">
        <v>46986</v>
      </c>
      <c r="C332">
        <v>7</v>
      </c>
      <c r="D332">
        <f>MIN(_lookups!$C$70:$C$569)</f>
        <v>0</v>
      </c>
      <c r="E332" s="2">
        <f t="shared" si="5"/>
        <v>183</v>
      </c>
      <c r="F332">
        <f>SUMIFS('Ground Travel'!L:L,'Ground Travel'!M:M,_summarize!C332,'Ground Travel'!N:N,_summarize!D332,'Ground Travel'!K:K,_summarize!B332)</f>
        <v>0</v>
      </c>
      <c r="G332">
        <f>SUMIFS('Ground Travel'!P:P,'Ground Travel'!M:M,_summarize!C332,'Ground Travel'!N:N,_summarize!D332,'Ground Travel'!K:K,_summarize!B332)</f>
        <v>0</v>
      </c>
    </row>
    <row r="333" spans="2:7" x14ac:dyDescent="0.35">
      <c r="B333" t="s">
        <v>46988</v>
      </c>
      <c r="C333">
        <v>7</v>
      </c>
      <c r="D333">
        <f>MIN(_lookups!$C$70:$C$569)</f>
        <v>0</v>
      </c>
      <c r="E333" s="2">
        <f t="shared" si="5"/>
        <v>183</v>
      </c>
      <c r="F333">
        <f>SUMIFS('Ground Travel'!L:L,'Ground Travel'!M:M,_summarize!C333,'Ground Travel'!N:N,_summarize!D333,'Ground Travel'!K:K,_summarize!B333)</f>
        <v>0</v>
      </c>
      <c r="G333">
        <f>SUMIFS('Ground Travel'!P:P,'Ground Travel'!M:M,_summarize!C333,'Ground Travel'!N:N,_summarize!D333,'Ground Travel'!K:K,_summarize!B333)</f>
        <v>0</v>
      </c>
    </row>
    <row r="334" spans="2:7" x14ac:dyDescent="0.35">
      <c r="B334" t="s">
        <v>46990</v>
      </c>
      <c r="C334">
        <v>7</v>
      </c>
      <c r="D334">
        <f>MIN(_lookups!$C$70:$C$569)</f>
        <v>0</v>
      </c>
      <c r="E334" s="2">
        <f t="shared" si="5"/>
        <v>183</v>
      </c>
      <c r="F334">
        <f>SUMIFS('Ground Travel'!L:L,'Ground Travel'!M:M,_summarize!C334,'Ground Travel'!N:N,_summarize!D334,'Ground Travel'!K:K,_summarize!B334)</f>
        <v>0</v>
      </c>
      <c r="G334">
        <f>SUMIFS('Ground Travel'!P:P,'Ground Travel'!M:M,_summarize!C334,'Ground Travel'!N:N,_summarize!D334,'Ground Travel'!K:K,_summarize!B334)</f>
        <v>0</v>
      </c>
    </row>
    <row r="335" spans="2:7" x14ac:dyDescent="0.35">
      <c r="B335" t="s">
        <v>46992</v>
      </c>
      <c r="C335">
        <v>7</v>
      </c>
      <c r="D335">
        <f>MIN(_lookups!$C$70:$C$569)</f>
        <v>0</v>
      </c>
      <c r="E335" s="2">
        <f t="shared" si="5"/>
        <v>183</v>
      </c>
      <c r="F335">
        <f>SUMIFS('Ground Travel'!L:L,'Ground Travel'!M:M,_summarize!C335,'Ground Travel'!N:N,_summarize!D335,'Ground Travel'!K:K,_summarize!B335)</f>
        <v>0</v>
      </c>
      <c r="G335">
        <f>SUMIFS('Ground Travel'!P:P,'Ground Travel'!M:M,_summarize!C335,'Ground Travel'!N:N,_summarize!D335,'Ground Travel'!K:K,_summarize!B335)</f>
        <v>0</v>
      </c>
    </row>
    <row r="336" spans="2:7" x14ac:dyDescent="0.35">
      <c r="B336" t="s">
        <v>46994</v>
      </c>
      <c r="C336">
        <v>7</v>
      </c>
      <c r="D336">
        <f>MIN(_lookups!$C$70:$C$569)</f>
        <v>0</v>
      </c>
      <c r="E336" s="2">
        <f t="shared" si="5"/>
        <v>183</v>
      </c>
      <c r="F336">
        <f>SUMIFS('Ground Travel'!L:L,'Ground Travel'!M:M,_summarize!C336,'Ground Travel'!N:N,_summarize!D336,'Ground Travel'!K:K,_summarize!B336)</f>
        <v>0</v>
      </c>
      <c r="G336">
        <f>SUMIFS('Ground Travel'!P:P,'Ground Travel'!M:M,_summarize!C336,'Ground Travel'!N:N,_summarize!D336,'Ground Travel'!K:K,_summarize!B336)</f>
        <v>0</v>
      </c>
    </row>
    <row r="337" spans="2:7" x14ac:dyDescent="0.35">
      <c r="B337" t="s">
        <v>46996</v>
      </c>
      <c r="C337">
        <v>7</v>
      </c>
      <c r="D337">
        <f>MIN(_lookups!$C$70:$C$569)</f>
        <v>0</v>
      </c>
      <c r="E337" s="2">
        <f t="shared" si="5"/>
        <v>183</v>
      </c>
      <c r="F337">
        <f>SUMIFS('Ground Travel'!L:L,'Ground Travel'!M:M,_summarize!C337,'Ground Travel'!N:N,_summarize!D337,'Ground Travel'!K:K,_summarize!B337)</f>
        <v>0</v>
      </c>
      <c r="G337">
        <f>SUMIFS('Ground Travel'!P:P,'Ground Travel'!M:M,_summarize!C337,'Ground Travel'!N:N,_summarize!D337,'Ground Travel'!K:K,_summarize!B337)</f>
        <v>0</v>
      </c>
    </row>
    <row r="338" spans="2:7" x14ac:dyDescent="0.35">
      <c r="B338" t="s">
        <v>46998</v>
      </c>
      <c r="C338">
        <v>7</v>
      </c>
      <c r="D338">
        <f>MIN(_lookups!$C$70:$C$569)</f>
        <v>0</v>
      </c>
      <c r="E338" s="2">
        <f t="shared" si="5"/>
        <v>183</v>
      </c>
      <c r="F338">
        <f>SUMIFS('Ground Travel'!L:L,'Ground Travel'!M:M,_summarize!C338,'Ground Travel'!N:N,_summarize!D338,'Ground Travel'!K:K,_summarize!B338)</f>
        <v>0</v>
      </c>
      <c r="G338">
        <f>SUMIFS('Ground Travel'!P:P,'Ground Travel'!M:M,_summarize!C338,'Ground Travel'!N:N,_summarize!D338,'Ground Travel'!K:K,_summarize!B338)</f>
        <v>0</v>
      </c>
    </row>
    <row r="339" spans="2:7" x14ac:dyDescent="0.35">
      <c r="B339" t="s">
        <v>47000</v>
      </c>
      <c r="C339">
        <v>7</v>
      </c>
      <c r="D339">
        <f>MIN(_lookups!$C$70:$C$569)</f>
        <v>0</v>
      </c>
      <c r="E339" s="2">
        <f t="shared" si="5"/>
        <v>183</v>
      </c>
      <c r="F339">
        <f>SUMIFS('Ground Travel'!L:L,'Ground Travel'!M:M,_summarize!C339,'Ground Travel'!N:N,_summarize!D339,'Ground Travel'!K:K,_summarize!B339)</f>
        <v>0</v>
      </c>
      <c r="G339">
        <f>SUMIFS('Ground Travel'!P:P,'Ground Travel'!M:M,_summarize!C339,'Ground Travel'!N:N,_summarize!D339,'Ground Travel'!K:K,_summarize!B339)</f>
        <v>0</v>
      </c>
    </row>
    <row r="340" spans="2:7" x14ac:dyDescent="0.35">
      <c r="B340" t="s">
        <v>47003</v>
      </c>
      <c r="C340">
        <v>7</v>
      </c>
      <c r="D340">
        <f>MIN(_lookups!$C$70:$C$569)</f>
        <v>0</v>
      </c>
      <c r="E340" s="2">
        <f t="shared" si="5"/>
        <v>183</v>
      </c>
      <c r="F340">
        <f>SUMIFS('Ground Travel'!L:L,'Ground Travel'!M:M,_summarize!C340,'Ground Travel'!N:N,_summarize!D340,'Ground Travel'!K:K,_summarize!B340)</f>
        <v>0</v>
      </c>
      <c r="G340">
        <f>SUMIFS('Ground Travel'!P:P,'Ground Travel'!M:M,_summarize!C340,'Ground Travel'!N:N,_summarize!D340,'Ground Travel'!K:K,_summarize!B340)</f>
        <v>0</v>
      </c>
    </row>
    <row r="341" spans="2:7" x14ac:dyDescent="0.35">
      <c r="B341" t="s">
        <v>47005</v>
      </c>
      <c r="C341">
        <v>7</v>
      </c>
      <c r="D341">
        <f>MIN(_lookups!$C$70:$C$569)</f>
        <v>0</v>
      </c>
      <c r="E341" s="2">
        <f t="shared" si="5"/>
        <v>183</v>
      </c>
      <c r="F341">
        <f>SUMIFS('Ground Travel'!L:L,'Ground Travel'!M:M,_summarize!C341,'Ground Travel'!N:N,_summarize!D341,'Ground Travel'!K:K,_summarize!B341)</f>
        <v>0</v>
      </c>
      <c r="G341">
        <f>SUMIFS('Ground Travel'!P:P,'Ground Travel'!M:M,_summarize!C341,'Ground Travel'!N:N,_summarize!D341,'Ground Travel'!K:K,_summarize!B341)</f>
        <v>0</v>
      </c>
    </row>
    <row r="342" spans="2:7" x14ac:dyDescent="0.35">
      <c r="B342" t="s">
        <v>47007</v>
      </c>
      <c r="C342">
        <v>7</v>
      </c>
      <c r="D342">
        <f>MIN(_lookups!$C$70:$C$569)</f>
        <v>0</v>
      </c>
      <c r="E342" s="2">
        <f t="shared" si="5"/>
        <v>183</v>
      </c>
      <c r="F342">
        <f>SUMIFS('Ground Travel'!L:L,'Ground Travel'!M:M,_summarize!C342,'Ground Travel'!N:N,_summarize!D342,'Ground Travel'!K:K,_summarize!B342)</f>
        <v>0</v>
      </c>
      <c r="G342">
        <f>SUMIFS('Ground Travel'!P:P,'Ground Travel'!M:M,_summarize!C342,'Ground Travel'!N:N,_summarize!D342,'Ground Travel'!K:K,_summarize!B342)</f>
        <v>0</v>
      </c>
    </row>
    <row r="343" spans="2:7" x14ac:dyDescent="0.35">
      <c r="B343" t="s">
        <v>47009</v>
      </c>
      <c r="C343">
        <v>7</v>
      </c>
      <c r="D343">
        <f>MIN(_lookups!$C$70:$C$569)</f>
        <v>0</v>
      </c>
      <c r="E343" s="2">
        <f t="shared" si="5"/>
        <v>183</v>
      </c>
      <c r="F343">
        <f>SUMIFS('Ground Travel'!L:L,'Ground Travel'!M:M,_summarize!C343,'Ground Travel'!N:N,_summarize!D343,'Ground Travel'!K:K,_summarize!B343)</f>
        <v>0</v>
      </c>
      <c r="G343">
        <f>SUMIFS('Ground Travel'!P:P,'Ground Travel'!M:M,_summarize!C343,'Ground Travel'!N:N,_summarize!D343,'Ground Travel'!K:K,_summarize!B343)</f>
        <v>0</v>
      </c>
    </row>
    <row r="344" spans="2:7" x14ac:dyDescent="0.35">
      <c r="B344" t="s">
        <v>47011</v>
      </c>
      <c r="C344">
        <v>7</v>
      </c>
      <c r="D344">
        <f>MIN(_lookups!$C$70:$C$569)</f>
        <v>0</v>
      </c>
      <c r="E344" s="2">
        <f t="shared" si="5"/>
        <v>183</v>
      </c>
      <c r="F344">
        <f>SUMIFS('Ground Travel'!L:L,'Ground Travel'!M:M,_summarize!C344,'Ground Travel'!N:N,_summarize!D344,'Ground Travel'!K:K,_summarize!B344)</f>
        <v>0</v>
      </c>
      <c r="G344">
        <f>SUMIFS('Ground Travel'!P:P,'Ground Travel'!M:M,_summarize!C344,'Ground Travel'!N:N,_summarize!D344,'Ground Travel'!K:K,_summarize!B344)</f>
        <v>0</v>
      </c>
    </row>
    <row r="345" spans="2:7" x14ac:dyDescent="0.35">
      <c r="B345" t="s">
        <v>47014</v>
      </c>
      <c r="C345">
        <v>7</v>
      </c>
      <c r="D345">
        <f>MIN(_lookups!$C$70:$C$569)</f>
        <v>0</v>
      </c>
      <c r="E345" s="2">
        <f t="shared" si="5"/>
        <v>183</v>
      </c>
      <c r="F345">
        <f>SUMIFS('Ground Travel'!L:L,'Ground Travel'!M:M,_summarize!C345,'Ground Travel'!N:N,_summarize!D345,'Ground Travel'!K:K,_summarize!B345)</f>
        <v>0</v>
      </c>
      <c r="G345">
        <f>SUMIFS('Ground Travel'!P:P,'Ground Travel'!M:M,_summarize!C345,'Ground Travel'!N:N,_summarize!D345,'Ground Travel'!K:K,_summarize!B345)</f>
        <v>0</v>
      </c>
    </row>
    <row r="346" spans="2:7" x14ac:dyDescent="0.35">
      <c r="B346" t="s">
        <v>47016</v>
      </c>
      <c r="C346">
        <v>7</v>
      </c>
      <c r="D346">
        <f>MIN(_lookups!$C$70:$C$569)</f>
        <v>0</v>
      </c>
      <c r="E346" s="2">
        <f t="shared" si="5"/>
        <v>183</v>
      </c>
      <c r="F346">
        <f>SUMIFS('Ground Travel'!L:L,'Ground Travel'!M:M,_summarize!C346,'Ground Travel'!N:N,_summarize!D346,'Ground Travel'!K:K,_summarize!B346)</f>
        <v>0</v>
      </c>
      <c r="G346">
        <f>SUMIFS('Ground Travel'!P:P,'Ground Travel'!M:M,_summarize!C346,'Ground Travel'!N:N,_summarize!D346,'Ground Travel'!K:K,_summarize!B346)</f>
        <v>0</v>
      </c>
    </row>
    <row r="347" spans="2:7" x14ac:dyDescent="0.35">
      <c r="B347" t="s">
        <v>46980</v>
      </c>
      <c r="C347">
        <v>8</v>
      </c>
      <c r="D347">
        <f>MIN(_lookups!$C$70:$C$569)</f>
        <v>0</v>
      </c>
      <c r="E347" s="2">
        <f t="shared" si="5"/>
        <v>214</v>
      </c>
      <c r="F347">
        <f>SUMIFS('Ground Travel'!L:L,'Ground Travel'!M:M,_summarize!C347,'Ground Travel'!N:N,_summarize!D347,'Ground Travel'!K:K,_summarize!B347)</f>
        <v>0</v>
      </c>
      <c r="G347">
        <f>SUMIFS('Ground Travel'!P:P,'Ground Travel'!M:M,_summarize!C347,'Ground Travel'!N:N,_summarize!D347,'Ground Travel'!K:K,_summarize!B347)</f>
        <v>0</v>
      </c>
    </row>
    <row r="348" spans="2:7" x14ac:dyDescent="0.35">
      <c r="B348" t="s">
        <v>46982</v>
      </c>
      <c r="C348">
        <v>8</v>
      </c>
      <c r="D348">
        <f>MIN(_lookups!$C$70:$C$569)</f>
        <v>0</v>
      </c>
      <c r="E348" s="2">
        <f t="shared" si="5"/>
        <v>214</v>
      </c>
      <c r="F348">
        <f>SUMIFS('Ground Travel'!L:L,'Ground Travel'!M:M,_summarize!C348,'Ground Travel'!N:N,_summarize!D348,'Ground Travel'!K:K,_summarize!B348)</f>
        <v>0</v>
      </c>
      <c r="G348">
        <f>SUMIFS('Ground Travel'!P:P,'Ground Travel'!M:M,_summarize!C348,'Ground Travel'!N:N,_summarize!D348,'Ground Travel'!K:K,_summarize!B348)</f>
        <v>0</v>
      </c>
    </row>
    <row r="349" spans="2:7" x14ac:dyDescent="0.35">
      <c r="B349" t="s">
        <v>46984</v>
      </c>
      <c r="C349">
        <v>8</v>
      </c>
      <c r="D349">
        <f>MIN(_lookups!$C$70:$C$569)</f>
        <v>0</v>
      </c>
      <c r="E349" s="2">
        <f t="shared" si="5"/>
        <v>214</v>
      </c>
      <c r="F349">
        <f>SUMIFS('Ground Travel'!L:L,'Ground Travel'!M:M,_summarize!C349,'Ground Travel'!N:N,_summarize!D349,'Ground Travel'!K:K,_summarize!B349)</f>
        <v>0</v>
      </c>
      <c r="G349">
        <f>SUMIFS('Ground Travel'!P:P,'Ground Travel'!M:M,_summarize!C349,'Ground Travel'!N:N,_summarize!D349,'Ground Travel'!K:K,_summarize!B349)</f>
        <v>0</v>
      </c>
    </row>
    <row r="350" spans="2:7" x14ac:dyDescent="0.35">
      <c r="B350" t="s">
        <v>46986</v>
      </c>
      <c r="C350">
        <v>8</v>
      </c>
      <c r="D350">
        <f>MIN(_lookups!$C$70:$C$569)</f>
        <v>0</v>
      </c>
      <c r="E350" s="2">
        <f t="shared" ref="E350:E413" si="6">DATE(D350,C350,1)</f>
        <v>214</v>
      </c>
      <c r="F350">
        <f>SUMIFS('Ground Travel'!L:L,'Ground Travel'!M:M,_summarize!C350,'Ground Travel'!N:N,_summarize!D350,'Ground Travel'!K:K,_summarize!B350)</f>
        <v>0</v>
      </c>
      <c r="G350">
        <f>SUMIFS('Ground Travel'!P:P,'Ground Travel'!M:M,_summarize!C350,'Ground Travel'!N:N,_summarize!D350,'Ground Travel'!K:K,_summarize!B350)</f>
        <v>0</v>
      </c>
    </row>
    <row r="351" spans="2:7" x14ac:dyDescent="0.35">
      <c r="B351" t="s">
        <v>46988</v>
      </c>
      <c r="C351">
        <v>8</v>
      </c>
      <c r="D351">
        <f>MIN(_lookups!$C$70:$C$569)</f>
        <v>0</v>
      </c>
      <c r="E351" s="2">
        <f t="shared" si="6"/>
        <v>214</v>
      </c>
      <c r="F351">
        <f>SUMIFS('Ground Travel'!L:L,'Ground Travel'!M:M,_summarize!C351,'Ground Travel'!N:N,_summarize!D351,'Ground Travel'!K:K,_summarize!B351)</f>
        <v>0</v>
      </c>
      <c r="G351">
        <f>SUMIFS('Ground Travel'!P:P,'Ground Travel'!M:M,_summarize!C351,'Ground Travel'!N:N,_summarize!D351,'Ground Travel'!K:K,_summarize!B351)</f>
        <v>0</v>
      </c>
    </row>
    <row r="352" spans="2:7" x14ac:dyDescent="0.35">
      <c r="B352" t="s">
        <v>46990</v>
      </c>
      <c r="C352">
        <v>8</v>
      </c>
      <c r="D352">
        <f>MIN(_lookups!$C$70:$C$569)</f>
        <v>0</v>
      </c>
      <c r="E352" s="2">
        <f t="shared" si="6"/>
        <v>214</v>
      </c>
      <c r="F352">
        <f>SUMIFS('Ground Travel'!L:L,'Ground Travel'!M:M,_summarize!C352,'Ground Travel'!N:N,_summarize!D352,'Ground Travel'!K:K,_summarize!B352)</f>
        <v>0</v>
      </c>
      <c r="G352">
        <f>SUMIFS('Ground Travel'!P:P,'Ground Travel'!M:M,_summarize!C352,'Ground Travel'!N:N,_summarize!D352,'Ground Travel'!K:K,_summarize!B352)</f>
        <v>0</v>
      </c>
    </row>
    <row r="353" spans="2:7" x14ac:dyDescent="0.35">
      <c r="B353" t="s">
        <v>46992</v>
      </c>
      <c r="C353">
        <v>8</v>
      </c>
      <c r="D353">
        <f>MIN(_lookups!$C$70:$C$569)</f>
        <v>0</v>
      </c>
      <c r="E353" s="2">
        <f t="shared" si="6"/>
        <v>214</v>
      </c>
      <c r="F353">
        <f>SUMIFS('Ground Travel'!L:L,'Ground Travel'!M:M,_summarize!C353,'Ground Travel'!N:N,_summarize!D353,'Ground Travel'!K:K,_summarize!B353)</f>
        <v>0</v>
      </c>
      <c r="G353">
        <f>SUMIFS('Ground Travel'!P:P,'Ground Travel'!M:M,_summarize!C353,'Ground Travel'!N:N,_summarize!D353,'Ground Travel'!K:K,_summarize!B353)</f>
        <v>0</v>
      </c>
    </row>
    <row r="354" spans="2:7" x14ac:dyDescent="0.35">
      <c r="B354" t="s">
        <v>46994</v>
      </c>
      <c r="C354">
        <v>8</v>
      </c>
      <c r="D354">
        <f>MIN(_lookups!$C$70:$C$569)</f>
        <v>0</v>
      </c>
      <c r="E354" s="2">
        <f t="shared" si="6"/>
        <v>214</v>
      </c>
      <c r="F354">
        <f>SUMIFS('Ground Travel'!L:L,'Ground Travel'!M:M,_summarize!C354,'Ground Travel'!N:N,_summarize!D354,'Ground Travel'!K:K,_summarize!B354)</f>
        <v>0</v>
      </c>
      <c r="G354">
        <f>SUMIFS('Ground Travel'!P:P,'Ground Travel'!M:M,_summarize!C354,'Ground Travel'!N:N,_summarize!D354,'Ground Travel'!K:K,_summarize!B354)</f>
        <v>0</v>
      </c>
    </row>
    <row r="355" spans="2:7" x14ac:dyDescent="0.35">
      <c r="B355" t="s">
        <v>46996</v>
      </c>
      <c r="C355">
        <v>8</v>
      </c>
      <c r="D355">
        <f>MIN(_lookups!$C$70:$C$569)</f>
        <v>0</v>
      </c>
      <c r="E355" s="2">
        <f t="shared" si="6"/>
        <v>214</v>
      </c>
      <c r="F355">
        <f>SUMIFS('Ground Travel'!L:L,'Ground Travel'!M:M,_summarize!C355,'Ground Travel'!N:N,_summarize!D355,'Ground Travel'!K:K,_summarize!B355)</f>
        <v>0</v>
      </c>
      <c r="G355">
        <f>SUMIFS('Ground Travel'!P:P,'Ground Travel'!M:M,_summarize!C355,'Ground Travel'!N:N,_summarize!D355,'Ground Travel'!K:K,_summarize!B355)</f>
        <v>0</v>
      </c>
    </row>
    <row r="356" spans="2:7" x14ac:dyDescent="0.35">
      <c r="B356" t="s">
        <v>46998</v>
      </c>
      <c r="C356">
        <v>8</v>
      </c>
      <c r="D356">
        <f>MIN(_lookups!$C$70:$C$569)</f>
        <v>0</v>
      </c>
      <c r="E356" s="2">
        <f t="shared" si="6"/>
        <v>214</v>
      </c>
      <c r="F356">
        <f>SUMIFS('Ground Travel'!L:L,'Ground Travel'!M:M,_summarize!C356,'Ground Travel'!N:N,_summarize!D356,'Ground Travel'!K:K,_summarize!B356)</f>
        <v>0</v>
      </c>
      <c r="G356">
        <f>SUMIFS('Ground Travel'!P:P,'Ground Travel'!M:M,_summarize!C356,'Ground Travel'!N:N,_summarize!D356,'Ground Travel'!K:K,_summarize!B356)</f>
        <v>0</v>
      </c>
    </row>
    <row r="357" spans="2:7" x14ac:dyDescent="0.35">
      <c r="B357" t="s">
        <v>47000</v>
      </c>
      <c r="C357">
        <v>8</v>
      </c>
      <c r="D357">
        <f>MIN(_lookups!$C$70:$C$569)</f>
        <v>0</v>
      </c>
      <c r="E357" s="2">
        <f t="shared" si="6"/>
        <v>214</v>
      </c>
      <c r="F357">
        <f>SUMIFS('Ground Travel'!L:L,'Ground Travel'!M:M,_summarize!C357,'Ground Travel'!N:N,_summarize!D357,'Ground Travel'!K:K,_summarize!B357)</f>
        <v>0</v>
      </c>
      <c r="G357">
        <f>SUMIFS('Ground Travel'!P:P,'Ground Travel'!M:M,_summarize!C357,'Ground Travel'!N:N,_summarize!D357,'Ground Travel'!K:K,_summarize!B357)</f>
        <v>0</v>
      </c>
    </row>
    <row r="358" spans="2:7" x14ac:dyDescent="0.35">
      <c r="B358" t="s">
        <v>47003</v>
      </c>
      <c r="C358">
        <v>8</v>
      </c>
      <c r="D358">
        <f>MIN(_lookups!$C$70:$C$569)</f>
        <v>0</v>
      </c>
      <c r="E358" s="2">
        <f t="shared" si="6"/>
        <v>214</v>
      </c>
      <c r="F358">
        <f>SUMIFS('Ground Travel'!L:L,'Ground Travel'!M:M,_summarize!C358,'Ground Travel'!N:N,_summarize!D358,'Ground Travel'!K:K,_summarize!B358)</f>
        <v>0</v>
      </c>
      <c r="G358">
        <f>SUMIFS('Ground Travel'!P:P,'Ground Travel'!M:M,_summarize!C358,'Ground Travel'!N:N,_summarize!D358,'Ground Travel'!K:K,_summarize!B358)</f>
        <v>0</v>
      </c>
    </row>
    <row r="359" spans="2:7" x14ac:dyDescent="0.35">
      <c r="B359" t="s">
        <v>47005</v>
      </c>
      <c r="C359">
        <v>8</v>
      </c>
      <c r="D359">
        <f>MIN(_lookups!$C$70:$C$569)</f>
        <v>0</v>
      </c>
      <c r="E359" s="2">
        <f t="shared" si="6"/>
        <v>214</v>
      </c>
      <c r="F359">
        <f>SUMIFS('Ground Travel'!L:L,'Ground Travel'!M:M,_summarize!C359,'Ground Travel'!N:N,_summarize!D359,'Ground Travel'!K:K,_summarize!B359)</f>
        <v>0</v>
      </c>
      <c r="G359">
        <f>SUMIFS('Ground Travel'!P:P,'Ground Travel'!M:M,_summarize!C359,'Ground Travel'!N:N,_summarize!D359,'Ground Travel'!K:K,_summarize!B359)</f>
        <v>0</v>
      </c>
    </row>
    <row r="360" spans="2:7" x14ac:dyDescent="0.35">
      <c r="B360" t="s">
        <v>47007</v>
      </c>
      <c r="C360">
        <v>8</v>
      </c>
      <c r="D360">
        <f>MIN(_lookups!$C$70:$C$569)</f>
        <v>0</v>
      </c>
      <c r="E360" s="2">
        <f t="shared" si="6"/>
        <v>214</v>
      </c>
      <c r="F360">
        <f>SUMIFS('Ground Travel'!L:L,'Ground Travel'!M:M,_summarize!C360,'Ground Travel'!N:N,_summarize!D360,'Ground Travel'!K:K,_summarize!B360)</f>
        <v>0</v>
      </c>
      <c r="G360">
        <f>SUMIFS('Ground Travel'!P:P,'Ground Travel'!M:M,_summarize!C360,'Ground Travel'!N:N,_summarize!D360,'Ground Travel'!K:K,_summarize!B360)</f>
        <v>0</v>
      </c>
    </row>
    <row r="361" spans="2:7" x14ac:dyDescent="0.35">
      <c r="B361" t="s">
        <v>47009</v>
      </c>
      <c r="C361">
        <v>8</v>
      </c>
      <c r="D361">
        <f>MIN(_lookups!$C$70:$C$569)</f>
        <v>0</v>
      </c>
      <c r="E361" s="2">
        <f t="shared" si="6"/>
        <v>214</v>
      </c>
      <c r="F361">
        <f>SUMIFS('Ground Travel'!L:L,'Ground Travel'!M:M,_summarize!C361,'Ground Travel'!N:N,_summarize!D361,'Ground Travel'!K:K,_summarize!B361)</f>
        <v>0</v>
      </c>
      <c r="G361">
        <f>SUMIFS('Ground Travel'!P:P,'Ground Travel'!M:M,_summarize!C361,'Ground Travel'!N:N,_summarize!D361,'Ground Travel'!K:K,_summarize!B361)</f>
        <v>0</v>
      </c>
    </row>
    <row r="362" spans="2:7" x14ac:dyDescent="0.35">
      <c r="B362" t="s">
        <v>47011</v>
      </c>
      <c r="C362">
        <v>8</v>
      </c>
      <c r="D362">
        <f>MIN(_lookups!$C$70:$C$569)</f>
        <v>0</v>
      </c>
      <c r="E362" s="2">
        <f t="shared" si="6"/>
        <v>214</v>
      </c>
      <c r="F362">
        <f>SUMIFS('Ground Travel'!L:L,'Ground Travel'!M:M,_summarize!C362,'Ground Travel'!N:N,_summarize!D362,'Ground Travel'!K:K,_summarize!B362)</f>
        <v>0</v>
      </c>
      <c r="G362">
        <f>SUMIFS('Ground Travel'!P:P,'Ground Travel'!M:M,_summarize!C362,'Ground Travel'!N:N,_summarize!D362,'Ground Travel'!K:K,_summarize!B362)</f>
        <v>0</v>
      </c>
    </row>
    <row r="363" spans="2:7" x14ac:dyDescent="0.35">
      <c r="B363" t="s">
        <v>47014</v>
      </c>
      <c r="C363">
        <v>8</v>
      </c>
      <c r="D363">
        <f>MIN(_lookups!$C$70:$C$569)</f>
        <v>0</v>
      </c>
      <c r="E363" s="2">
        <f t="shared" si="6"/>
        <v>214</v>
      </c>
      <c r="F363">
        <f>SUMIFS('Ground Travel'!L:L,'Ground Travel'!M:M,_summarize!C363,'Ground Travel'!N:N,_summarize!D363,'Ground Travel'!K:K,_summarize!B363)</f>
        <v>0</v>
      </c>
      <c r="G363">
        <f>SUMIFS('Ground Travel'!P:P,'Ground Travel'!M:M,_summarize!C363,'Ground Travel'!N:N,_summarize!D363,'Ground Travel'!K:K,_summarize!B363)</f>
        <v>0</v>
      </c>
    </row>
    <row r="364" spans="2:7" x14ac:dyDescent="0.35">
      <c r="B364" t="s">
        <v>47016</v>
      </c>
      <c r="C364">
        <v>8</v>
      </c>
      <c r="D364">
        <f>MIN(_lookups!$C$70:$C$569)</f>
        <v>0</v>
      </c>
      <c r="E364" s="2">
        <f t="shared" si="6"/>
        <v>214</v>
      </c>
      <c r="F364">
        <f>SUMIFS('Ground Travel'!L:L,'Ground Travel'!M:M,_summarize!C364,'Ground Travel'!N:N,_summarize!D364,'Ground Travel'!K:K,_summarize!B364)</f>
        <v>0</v>
      </c>
      <c r="G364">
        <f>SUMIFS('Ground Travel'!P:P,'Ground Travel'!M:M,_summarize!C364,'Ground Travel'!N:N,_summarize!D364,'Ground Travel'!K:K,_summarize!B364)</f>
        <v>0</v>
      </c>
    </row>
    <row r="365" spans="2:7" x14ac:dyDescent="0.35">
      <c r="B365" t="s">
        <v>46980</v>
      </c>
      <c r="C365">
        <v>9</v>
      </c>
      <c r="D365">
        <f>MIN(_lookups!$C$70:$C$569)</f>
        <v>0</v>
      </c>
      <c r="E365" s="2">
        <f t="shared" si="6"/>
        <v>245</v>
      </c>
      <c r="F365">
        <f>SUMIFS('Ground Travel'!L:L,'Ground Travel'!M:M,_summarize!C365,'Ground Travel'!N:N,_summarize!D365,'Ground Travel'!K:K,_summarize!B365)</f>
        <v>0</v>
      </c>
      <c r="G365">
        <f>SUMIFS('Ground Travel'!P:P,'Ground Travel'!M:M,_summarize!C365,'Ground Travel'!N:N,_summarize!D365,'Ground Travel'!K:K,_summarize!B365)</f>
        <v>0</v>
      </c>
    </row>
    <row r="366" spans="2:7" x14ac:dyDescent="0.35">
      <c r="B366" t="s">
        <v>46982</v>
      </c>
      <c r="C366">
        <v>9</v>
      </c>
      <c r="D366">
        <f>MIN(_lookups!$C$70:$C$569)</f>
        <v>0</v>
      </c>
      <c r="E366" s="2">
        <f t="shared" si="6"/>
        <v>245</v>
      </c>
      <c r="F366">
        <f>SUMIFS('Ground Travel'!L:L,'Ground Travel'!M:M,_summarize!C366,'Ground Travel'!N:N,_summarize!D366,'Ground Travel'!K:K,_summarize!B366)</f>
        <v>0</v>
      </c>
      <c r="G366">
        <f>SUMIFS('Ground Travel'!P:P,'Ground Travel'!M:M,_summarize!C366,'Ground Travel'!N:N,_summarize!D366,'Ground Travel'!K:K,_summarize!B366)</f>
        <v>0</v>
      </c>
    </row>
    <row r="367" spans="2:7" x14ac:dyDescent="0.35">
      <c r="B367" t="s">
        <v>46984</v>
      </c>
      <c r="C367">
        <v>9</v>
      </c>
      <c r="D367">
        <f>MIN(_lookups!$C$70:$C$569)</f>
        <v>0</v>
      </c>
      <c r="E367" s="2">
        <f t="shared" si="6"/>
        <v>245</v>
      </c>
      <c r="F367">
        <f>SUMIFS('Ground Travel'!L:L,'Ground Travel'!M:M,_summarize!C367,'Ground Travel'!N:N,_summarize!D367,'Ground Travel'!K:K,_summarize!B367)</f>
        <v>0</v>
      </c>
      <c r="G367">
        <f>SUMIFS('Ground Travel'!P:P,'Ground Travel'!M:M,_summarize!C367,'Ground Travel'!N:N,_summarize!D367,'Ground Travel'!K:K,_summarize!B367)</f>
        <v>0</v>
      </c>
    </row>
    <row r="368" spans="2:7" x14ac:dyDescent="0.35">
      <c r="B368" t="s">
        <v>46986</v>
      </c>
      <c r="C368">
        <v>9</v>
      </c>
      <c r="D368">
        <f>MIN(_lookups!$C$70:$C$569)</f>
        <v>0</v>
      </c>
      <c r="E368" s="2">
        <f t="shared" si="6"/>
        <v>245</v>
      </c>
      <c r="F368">
        <f>SUMIFS('Ground Travel'!L:L,'Ground Travel'!M:M,_summarize!C368,'Ground Travel'!N:N,_summarize!D368,'Ground Travel'!K:K,_summarize!B368)</f>
        <v>0</v>
      </c>
      <c r="G368">
        <f>SUMIFS('Ground Travel'!P:P,'Ground Travel'!M:M,_summarize!C368,'Ground Travel'!N:N,_summarize!D368,'Ground Travel'!K:K,_summarize!B368)</f>
        <v>0</v>
      </c>
    </row>
    <row r="369" spans="2:7" x14ac:dyDescent="0.35">
      <c r="B369" t="s">
        <v>46988</v>
      </c>
      <c r="C369">
        <v>9</v>
      </c>
      <c r="D369">
        <f>MIN(_lookups!$C$70:$C$569)</f>
        <v>0</v>
      </c>
      <c r="E369" s="2">
        <f t="shared" si="6"/>
        <v>245</v>
      </c>
      <c r="F369">
        <f>SUMIFS('Ground Travel'!L:L,'Ground Travel'!M:M,_summarize!C369,'Ground Travel'!N:N,_summarize!D369,'Ground Travel'!K:K,_summarize!B369)</f>
        <v>0</v>
      </c>
      <c r="G369">
        <f>SUMIFS('Ground Travel'!P:P,'Ground Travel'!M:M,_summarize!C369,'Ground Travel'!N:N,_summarize!D369,'Ground Travel'!K:K,_summarize!B369)</f>
        <v>0</v>
      </c>
    </row>
    <row r="370" spans="2:7" x14ac:dyDescent="0.35">
      <c r="B370" t="s">
        <v>46990</v>
      </c>
      <c r="C370">
        <v>9</v>
      </c>
      <c r="D370">
        <f>MIN(_lookups!$C$70:$C$569)</f>
        <v>0</v>
      </c>
      <c r="E370" s="2">
        <f t="shared" si="6"/>
        <v>245</v>
      </c>
      <c r="F370">
        <f>SUMIFS('Ground Travel'!L:L,'Ground Travel'!M:M,_summarize!C370,'Ground Travel'!N:N,_summarize!D370,'Ground Travel'!K:K,_summarize!B370)</f>
        <v>0</v>
      </c>
      <c r="G370">
        <f>SUMIFS('Ground Travel'!P:P,'Ground Travel'!M:M,_summarize!C370,'Ground Travel'!N:N,_summarize!D370,'Ground Travel'!K:K,_summarize!B370)</f>
        <v>0</v>
      </c>
    </row>
    <row r="371" spans="2:7" x14ac:dyDescent="0.35">
      <c r="B371" t="s">
        <v>46992</v>
      </c>
      <c r="C371">
        <v>9</v>
      </c>
      <c r="D371">
        <f>MIN(_lookups!$C$70:$C$569)</f>
        <v>0</v>
      </c>
      <c r="E371" s="2">
        <f t="shared" si="6"/>
        <v>245</v>
      </c>
      <c r="F371">
        <f>SUMIFS('Ground Travel'!L:L,'Ground Travel'!M:M,_summarize!C371,'Ground Travel'!N:N,_summarize!D371,'Ground Travel'!K:K,_summarize!B371)</f>
        <v>0</v>
      </c>
      <c r="G371">
        <f>SUMIFS('Ground Travel'!P:P,'Ground Travel'!M:M,_summarize!C371,'Ground Travel'!N:N,_summarize!D371,'Ground Travel'!K:K,_summarize!B371)</f>
        <v>0</v>
      </c>
    </row>
    <row r="372" spans="2:7" x14ac:dyDescent="0.35">
      <c r="B372" t="s">
        <v>46994</v>
      </c>
      <c r="C372">
        <v>9</v>
      </c>
      <c r="D372">
        <f>MIN(_lookups!$C$70:$C$569)</f>
        <v>0</v>
      </c>
      <c r="E372" s="2">
        <f t="shared" si="6"/>
        <v>245</v>
      </c>
      <c r="F372">
        <f>SUMIFS('Ground Travel'!L:L,'Ground Travel'!M:M,_summarize!C372,'Ground Travel'!N:N,_summarize!D372,'Ground Travel'!K:K,_summarize!B372)</f>
        <v>0</v>
      </c>
      <c r="G372">
        <f>SUMIFS('Ground Travel'!P:P,'Ground Travel'!M:M,_summarize!C372,'Ground Travel'!N:N,_summarize!D372,'Ground Travel'!K:K,_summarize!B372)</f>
        <v>0</v>
      </c>
    </row>
    <row r="373" spans="2:7" x14ac:dyDescent="0.35">
      <c r="B373" t="s">
        <v>46996</v>
      </c>
      <c r="C373">
        <v>9</v>
      </c>
      <c r="D373">
        <f>MIN(_lookups!$C$70:$C$569)</f>
        <v>0</v>
      </c>
      <c r="E373" s="2">
        <f t="shared" si="6"/>
        <v>245</v>
      </c>
      <c r="F373">
        <f>SUMIFS('Ground Travel'!L:L,'Ground Travel'!M:M,_summarize!C373,'Ground Travel'!N:N,_summarize!D373,'Ground Travel'!K:K,_summarize!B373)</f>
        <v>0</v>
      </c>
      <c r="G373">
        <f>SUMIFS('Ground Travel'!P:P,'Ground Travel'!M:M,_summarize!C373,'Ground Travel'!N:N,_summarize!D373,'Ground Travel'!K:K,_summarize!B373)</f>
        <v>0</v>
      </c>
    </row>
    <row r="374" spans="2:7" x14ac:dyDescent="0.35">
      <c r="B374" t="s">
        <v>46998</v>
      </c>
      <c r="C374">
        <v>9</v>
      </c>
      <c r="D374">
        <f>MIN(_lookups!$C$70:$C$569)</f>
        <v>0</v>
      </c>
      <c r="E374" s="2">
        <f t="shared" si="6"/>
        <v>245</v>
      </c>
      <c r="F374">
        <f>SUMIFS('Ground Travel'!L:L,'Ground Travel'!M:M,_summarize!C374,'Ground Travel'!N:N,_summarize!D374,'Ground Travel'!K:K,_summarize!B374)</f>
        <v>0</v>
      </c>
      <c r="G374">
        <f>SUMIFS('Ground Travel'!P:P,'Ground Travel'!M:M,_summarize!C374,'Ground Travel'!N:N,_summarize!D374,'Ground Travel'!K:K,_summarize!B374)</f>
        <v>0</v>
      </c>
    </row>
    <row r="375" spans="2:7" x14ac:dyDescent="0.35">
      <c r="B375" t="s">
        <v>47000</v>
      </c>
      <c r="C375">
        <v>9</v>
      </c>
      <c r="D375">
        <f>MIN(_lookups!$C$70:$C$569)</f>
        <v>0</v>
      </c>
      <c r="E375" s="2">
        <f t="shared" si="6"/>
        <v>245</v>
      </c>
      <c r="F375">
        <f>SUMIFS('Ground Travel'!L:L,'Ground Travel'!M:M,_summarize!C375,'Ground Travel'!N:N,_summarize!D375,'Ground Travel'!K:K,_summarize!B375)</f>
        <v>0</v>
      </c>
      <c r="G375">
        <f>SUMIFS('Ground Travel'!P:P,'Ground Travel'!M:M,_summarize!C375,'Ground Travel'!N:N,_summarize!D375,'Ground Travel'!K:K,_summarize!B375)</f>
        <v>0</v>
      </c>
    </row>
    <row r="376" spans="2:7" x14ac:dyDescent="0.35">
      <c r="B376" t="s">
        <v>47003</v>
      </c>
      <c r="C376">
        <v>9</v>
      </c>
      <c r="D376">
        <f>MIN(_lookups!$C$70:$C$569)</f>
        <v>0</v>
      </c>
      <c r="E376" s="2">
        <f t="shared" si="6"/>
        <v>245</v>
      </c>
      <c r="F376">
        <f>SUMIFS('Ground Travel'!L:L,'Ground Travel'!M:M,_summarize!C376,'Ground Travel'!N:N,_summarize!D376,'Ground Travel'!K:K,_summarize!B376)</f>
        <v>0</v>
      </c>
      <c r="G376">
        <f>SUMIFS('Ground Travel'!P:P,'Ground Travel'!M:M,_summarize!C376,'Ground Travel'!N:N,_summarize!D376,'Ground Travel'!K:K,_summarize!B376)</f>
        <v>0</v>
      </c>
    </row>
    <row r="377" spans="2:7" x14ac:dyDescent="0.35">
      <c r="B377" t="s">
        <v>47005</v>
      </c>
      <c r="C377">
        <v>9</v>
      </c>
      <c r="D377">
        <f>MIN(_lookups!$C$70:$C$569)</f>
        <v>0</v>
      </c>
      <c r="E377" s="2">
        <f t="shared" si="6"/>
        <v>245</v>
      </c>
      <c r="F377">
        <f>SUMIFS('Ground Travel'!L:L,'Ground Travel'!M:M,_summarize!C377,'Ground Travel'!N:N,_summarize!D377,'Ground Travel'!K:K,_summarize!B377)</f>
        <v>0</v>
      </c>
      <c r="G377">
        <f>SUMIFS('Ground Travel'!P:P,'Ground Travel'!M:M,_summarize!C377,'Ground Travel'!N:N,_summarize!D377,'Ground Travel'!K:K,_summarize!B377)</f>
        <v>0</v>
      </c>
    </row>
    <row r="378" spans="2:7" x14ac:dyDescent="0.35">
      <c r="B378" t="s">
        <v>47007</v>
      </c>
      <c r="C378">
        <v>9</v>
      </c>
      <c r="D378">
        <f>MIN(_lookups!$C$70:$C$569)</f>
        <v>0</v>
      </c>
      <c r="E378" s="2">
        <f t="shared" si="6"/>
        <v>245</v>
      </c>
      <c r="F378">
        <f>SUMIFS('Ground Travel'!L:L,'Ground Travel'!M:M,_summarize!C378,'Ground Travel'!N:N,_summarize!D378,'Ground Travel'!K:K,_summarize!B378)</f>
        <v>0</v>
      </c>
      <c r="G378">
        <f>SUMIFS('Ground Travel'!P:P,'Ground Travel'!M:M,_summarize!C378,'Ground Travel'!N:N,_summarize!D378,'Ground Travel'!K:K,_summarize!B378)</f>
        <v>0</v>
      </c>
    </row>
    <row r="379" spans="2:7" x14ac:dyDescent="0.35">
      <c r="B379" t="s">
        <v>47009</v>
      </c>
      <c r="C379">
        <v>9</v>
      </c>
      <c r="D379">
        <f>MIN(_lookups!$C$70:$C$569)</f>
        <v>0</v>
      </c>
      <c r="E379" s="2">
        <f t="shared" si="6"/>
        <v>245</v>
      </c>
      <c r="F379">
        <f>SUMIFS('Ground Travel'!L:L,'Ground Travel'!M:M,_summarize!C379,'Ground Travel'!N:N,_summarize!D379,'Ground Travel'!K:K,_summarize!B379)</f>
        <v>0</v>
      </c>
      <c r="G379">
        <f>SUMIFS('Ground Travel'!P:P,'Ground Travel'!M:M,_summarize!C379,'Ground Travel'!N:N,_summarize!D379,'Ground Travel'!K:K,_summarize!B379)</f>
        <v>0</v>
      </c>
    </row>
    <row r="380" spans="2:7" x14ac:dyDescent="0.35">
      <c r="B380" t="s">
        <v>47011</v>
      </c>
      <c r="C380">
        <v>9</v>
      </c>
      <c r="D380">
        <f>MIN(_lookups!$C$70:$C$569)</f>
        <v>0</v>
      </c>
      <c r="E380" s="2">
        <f t="shared" si="6"/>
        <v>245</v>
      </c>
      <c r="F380">
        <f>SUMIFS('Ground Travel'!L:L,'Ground Travel'!M:M,_summarize!C380,'Ground Travel'!N:N,_summarize!D380,'Ground Travel'!K:K,_summarize!B380)</f>
        <v>0</v>
      </c>
      <c r="G380">
        <f>SUMIFS('Ground Travel'!P:P,'Ground Travel'!M:M,_summarize!C380,'Ground Travel'!N:N,_summarize!D380,'Ground Travel'!K:K,_summarize!B380)</f>
        <v>0</v>
      </c>
    </row>
    <row r="381" spans="2:7" x14ac:dyDescent="0.35">
      <c r="B381" t="s">
        <v>47014</v>
      </c>
      <c r="C381">
        <v>9</v>
      </c>
      <c r="D381">
        <f>MIN(_lookups!$C$70:$C$569)</f>
        <v>0</v>
      </c>
      <c r="E381" s="2">
        <f t="shared" si="6"/>
        <v>245</v>
      </c>
      <c r="F381">
        <f>SUMIFS('Ground Travel'!L:L,'Ground Travel'!M:M,_summarize!C381,'Ground Travel'!N:N,_summarize!D381,'Ground Travel'!K:K,_summarize!B381)</f>
        <v>0</v>
      </c>
      <c r="G381">
        <f>SUMIFS('Ground Travel'!P:P,'Ground Travel'!M:M,_summarize!C381,'Ground Travel'!N:N,_summarize!D381,'Ground Travel'!K:K,_summarize!B381)</f>
        <v>0</v>
      </c>
    </row>
    <row r="382" spans="2:7" x14ac:dyDescent="0.35">
      <c r="B382" t="s">
        <v>47016</v>
      </c>
      <c r="C382">
        <v>9</v>
      </c>
      <c r="D382">
        <f>MIN(_lookups!$C$70:$C$569)</f>
        <v>0</v>
      </c>
      <c r="E382" s="2">
        <f t="shared" si="6"/>
        <v>245</v>
      </c>
      <c r="F382">
        <f>SUMIFS('Ground Travel'!L:L,'Ground Travel'!M:M,_summarize!C382,'Ground Travel'!N:N,_summarize!D382,'Ground Travel'!K:K,_summarize!B382)</f>
        <v>0</v>
      </c>
      <c r="G382">
        <f>SUMIFS('Ground Travel'!P:P,'Ground Travel'!M:M,_summarize!C382,'Ground Travel'!N:N,_summarize!D382,'Ground Travel'!K:K,_summarize!B382)</f>
        <v>0</v>
      </c>
    </row>
    <row r="383" spans="2:7" x14ac:dyDescent="0.35">
      <c r="B383" t="s">
        <v>46980</v>
      </c>
      <c r="C383">
        <v>10</v>
      </c>
      <c r="D383">
        <f>MIN(_lookups!$C$70:$C$569)</f>
        <v>0</v>
      </c>
      <c r="E383" s="2">
        <f t="shared" si="6"/>
        <v>275</v>
      </c>
      <c r="F383">
        <f>SUMIFS('Ground Travel'!L:L,'Ground Travel'!M:M,_summarize!C383,'Ground Travel'!N:N,_summarize!D383,'Ground Travel'!K:K,_summarize!B383)</f>
        <v>0</v>
      </c>
      <c r="G383">
        <f>SUMIFS('Ground Travel'!P:P,'Ground Travel'!M:M,_summarize!C383,'Ground Travel'!N:N,_summarize!D383,'Ground Travel'!K:K,_summarize!B383)</f>
        <v>0</v>
      </c>
    </row>
    <row r="384" spans="2:7" x14ac:dyDescent="0.35">
      <c r="B384" t="s">
        <v>46982</v>
      </c>
      <c r="C384">
        <v>10</v>
      </c>
      <c r="D384">
        <f>MIN(_lookups!$C$70:$C$569)</f>
        <v>0</v>
      </c>
      <c r="E384" s="2">
        <f t="shared" si="6"/>
        <v>275</v>
      </c>
      <c r="F384">
        <f>SUMIFS('Ground Travel'!L:L,'Ground Travel'!M:M,_summarize!C384,'Ground Travel'!N:N,_summarize!D384,'Ground Travel'!K:K,_summarize!B384)</f>
        <v>0</v>
      </c>
      <c r="G384">
        <f>SUMIFS('Ground Travel'!P:P,'Ground Travel'!M:M,_summarize!C384,'Ground Travel'!N:N,_summarize!D384,'Ground Travel'!K:K,_summarize!B384)</f>
        <v>0</v>
      </c>
    </row>
    <row r="385" spans="2:7" x14ac:dyDescent="0.35">
      <c r="B385" t="s">
        <v>46984</v>
      </c>
      <c r="C385">
        <v>10</v>
      </c>
      <c r="D385">
        <f>MIN(_lookups!$C$70:$C$569)</f>
        <v>0</v>
      </c>
      <c r="E385" s="2">
        <f t="shared" si="6"/>
        <v>275</v>
      </c>
      <c r="F385">
        <f>SUMIFS('Ground Travel'!L:L,'Ground Travel'!M:M,_summarize!C385,'Ground Travel'!N:N,_summarize!D385,'Ground Travel'!K:K,_summarize!B385)</f>
        <v>0</v>
      </c>
      <c r="G385">
        <f>SUMIFS('Ground Travel'!P:P,'Ground Travel'!M:M,_summarize!C385,'Ground Travel'!N:N,_summarize!D385,'Ground Travel'!K:K,_summarize!B385)</f>
        <v>0</v>
      </c>
    </row>
    <row r="386" spans="2:7" x14ac:dyDescent="0.35">
      <c r="B386" t="s">
        <v>46986</v>
      </c>
      <c r="C386">
        <v>10</v>
      </c>
      <c r="D386">
        <f>MIN(_lookups!$C$70:$C$569)</f>
        <v>0</v>
      </c>
      <c r="E386" s="2">
        <f t="shared" si="6"/>
        <v>275</v>
      </c>
      <c r="F386">
        <f>SUMIFS('Ground Travel'!L:L,'Ground Travel'!M:M,_summarize!C386,'Ground Travel'!N:N,_summarize!D386,'Ground Travel'!K:K,_summarize!B386)</f>
        <v>0</v>
      </c>
      <c r="G386">
        <f>SUMIFS('Ground Travel'!P:P,'Ground Travel'!M:M,_summarize!C386,'Ground Travel'!N:N,_summarize!D386,'Ground Travel'!K:K,_summarize!B386)</f>
        <v>0</v>
      </c>
    </row>
    <row r="387" spans="2:7" x14ac:dyDescent="0.35">
      <c r="B387" t="s">
        <v>46988</v>
      </c>
      <c r="C387">
        <v>10</v>
      </c>
      <c r="D387">
        <f>MIN(_lookups!$C$70:$C$569)</f>
        <v>0</v>
      </c>
      <c r="E387" s="2">
        <f t="shared" si="6"/>
        <v>275</v>
      </c>
      <c r="F387">
        <f>SUMIFS('Ground Travel'!L:L,'Ground Travel'!M:M,_summarize!C387,'Ground Travel'!N:N,_summarize!D387,'Ground Travel'!K:K,_summarize!B387)</f>
        <v>0</v>
      </c>
      <c r="G387">
        <f>SUMIFS('Ground Travel'!P:P,'Ground Travel'!M:M,_summarize!C387,'Ground Travel'!N:N,_summarize!D387,'Ground Travel'!K:K,_summarize!B387)</f>
        <v>0</v>
      </c>
    </row>
    <row r="388" spans="2:7" x14ac:dyDescent="0.35">
      <c r="B388" t="s">
        <v>46990</v>
      </c>
      <c r="C388">
        <v>10</v>
      </c>
      <c r="D388">
        <f>MIN(_lookups!$C$70:$C$569)</f>
        <v>0</v>
      </c>
      <c r="E388" s="2">
        <f t="shared" si="6"/>
        <v>275</v>
      </c>
      <c r="F388">
        <f>SUMIFS('Ground Travel'!L:L,'Ground Travel'!M:M,_summarize!C388,'Ground Travel'!N:N,_summarize!D388,'Ground Travel'!K:K,_summarize!B388)</f>
        <v>0</v>
      </c>
      <c r="G388">
        <f>SUMIFS('Ground Travel'!P:P,'Ground Travel'!M:M,_summarize!C388,'Ground Travel'!N:N,_summarize!D388,'Ground Travel'!K:K,_summarize!B388)</f>
        <v>0</v>
      </c>
    </row>
    <row r="389" spans="2:7" x14ac:dyDescent="0.35">
      <c r="B389" t="s">
        <v>46992</v>
      </c>
      <c r="C389">
        <v>10</v>
      </c>
      <c r="D389">
        <f>MIN(_lookups!$C$70:$C$569)</f>
        <v>0</v>
      </c>
      <c r="E389" s="2">
        <f t="shared" si="6"/>
        <v>275</v>
      </c>
      <c r="F389">
        <f>SUMIFS('Ground Travel'!L:L,'Ground Travel'!M:M,_summarize!C389,'Ground Travel'!N:N,_summarize!D389,'Ground Travel'!K:K,_summarize!B389)</f>
        <v>0</v>
      </c>
      <c r="G389">
        <f>SUMIFS('Ground Travel'!P:P,'Ground Travel'!M:M,_summarize!C389,'Ground Travel'!N:N,_summarize!D389,'Ground Travel'!K:K,_summarize!B389)</f>
        <v>0</v>
      </c>
    </row>
    <row r="390" spans="2:7" x14ac:dyDescent="0.35">
      <c r="B390" t="s">
        <v>46994</v>
      </c>
      <c r="C390">
        <v>10</v>
      </c>
      <c r="D390">
        <f>MIN(_lookups!$C$70:$C$569)</f>
        <v>0</v>
      </c>
      <c r="E390" s="2">
        <f t="shared" si="6"/>
        <v>275</v>
      </c>
      <c r="F390">
        <f>SUMIFS('Ground Travel'!L:L,'Ground Travel'!M:M,_summarize!C390,'Ground Travel'!N:N,_summarize!D390,'Ground Travel'!K:K,_summarize!B390)</f>
        <v>0</v>
      </c>
      <c r="G390">
        <f>SUMIFS('Ground Travel'!P:P,'Ground Travel'!M:M,_summarize!C390,'Ground Travel'!N:N,_summarize!D390,'Ground Travel'!K:K,_summarize!B390)</f>
        <v>0</v>
      </c>
    </row>
    <row r="391" spans="2:7" x14ac:dyDescent="0.35">
      <c r="B391" t="s">
        <v>46996</v>
      </c>
      <c r="C391">
        <v>10</v>
      </c>
      <c r="D391">
        <f>MIN(_lookups!$C$70:$C$569)</f>
        <v>0</v>
      </c>
      <c r="E391" s="2">
        <f t="shared" si="6"/>
        <v>275</v>
      </c>
      <c r="F391">
        <f>SUMIFS('Ground Travel'!L:L,'Ground Travel'!M:M,_summarize!C391,'Ground Travel'!N:N,_summarize!D391,'Ground Travel'!K:K,_summarize!B391)</f>
        <v>0</v>
      </c>
      <c r="G391">
        <f>SUMIFS('Ground Travel'!P:P,'Ground Travel'!M:M,_summarize!C391,'Ground Travel'!N:N,_summarize!D391,'Ground Travel'!K:K,_summarize!B391)</f>
        <v>0</v>
      </c>
    </row>
    <row r="392" spans="2:7" x14ac:dyDescent="0.35">
      <c r="B392" t="s">
        <v>46998</v>
      </c>
      <c r="C392">
        <v>10</v>
      </c>
      <c r="D392">
        <f>MIN(_lookups!$C$70:$C$569)</f>
        <v>0</v>
      </c>
      <c r="E392" s="2">
        <f t="shared" si="6"/>
        <v>275</v>
      </c>
      <c r="F392">
        <f>SUMIFS('Ground Travel'!L:L,'Ground Travel'!M:M,_summarize!C392,'Ground Travel'!N:N,_summarize!D392,'Ground Travel'!K:K,_summarize!B392)</f>
        <v>0</v>
      </c>
      <c r="G392">
        <f>SUMIFS('Ground Travel'!P:P,'Ground Travel'!M:M,_summarize!C392,'Ground Travel'!N:N,_summarize!D392,'Ground Travel'!K:K,_summarize!B392)</f>
        <v>0</v>
      </c>
    </row>
    <row r="393" spans="2:7" x14ac:dyDescent="0.35">
      <c r="B393" t="s">
        <v>47000</v>
      </c>
      <c r="C393">
        <v>10</v>
      </c>
      <c r="D393">
        <f>MIN(_lookups!$C$70:$C$569)</f>
        <v>0</v>
      </c>
      <c r="E393" s="2">
        <f t="shared" si="6"/>
        <v>275</v>
      </c>
      <c r="F393">
        <f>SUMIFS('Ground Travel'!L:L,'Ground Travel'!M:M,_summarize!C393,'Ground Travel'!N:N,_summarize!D393,'Ground Travel'!K:K,_summarize!B393)</f>
        <v>0</v>
      </c>
      <c r="G393">
        <f>SUMIFS('Ground Travel'!P:P,'Ground Travel'!M:M,_summarize!C393,'Ground Travel'!N:N,_summarize!D393,'Ground Travel'!K:K,_summarize!B393)</f>
        <v>0</v>
      </c>
    </row>
    <row r="394" spans="2:7" x14ac:dyDescent="0.35">
      <c r="B394" t="s">
        <v>47003</v>
      </c>
      <c r="C394">
        <v>10</v>
      </c>
      <c r="D394">
        <f>MIN(_lookups!$C$70:$C$569)</f>
        <v>0</v>
      </c>
      <c r="E394" s="2">
        <f t="shared" si="6"/>
        <v>275</v>
      </c>
      <c r="F394">
        <f>SUMIFS('Ground Travel'!L:L,'Ground Travel'!M:M,_summarize!C394,'Ground Travel'!N:N,_summarize!D394,'Ground Travel'!K:K,_summarize!B394)</f>
        <v>0</v>
      </c>
      <c r="G394">
        <f>SUMIFS('Ground Travel'!P:P,'Ground Travel'!M:M,_summarize!C394,'Ground Travel'!N:N,_summarize!D394,'Ground Travel'!K:K,_summarize!B394)</f>
        <v>0</v>
      </c>
    </row>
    <row r="395" spans="2:7" x14ac:dyDescent="0.35">
      <c r="B395" t="s">
        <v>47005</v>
      </c>
      <c r="C395">
        <v>10</v>
      </c>
      <c r="D395">
        <f>MIN(_lookups!$C$70:$C$569)</f>
        <v>0</v>
      </c>
      <c r="E395" s="2">
        <f t="shared" si="6"/>
        <v>275</v>
      </c>
      <c r="F395">
        <f>SUMIFS('Ground Travel'!L:L,'Ground Travel'!M:M,_summarize!C395,'Ground Travel'!N:N,_summarize!D395,'Ground Travel'!K:K,_summarize!B395)</f>
        <v>0</v>
      </c>
      <c r="G395">
        <f>SUMIFS('Ground Travel'!P:P,'Ground Travel'!M:M,_summarize!C395,'Ground Travel'!N:N,_summarize!D395,'Ground Travel'!K:K,_summarize!B395)</f>
        <v>0</v>
      </c>
    </row>
    <row r="396" spans="2:7" x14ac:dyDescent="0.35">
      <c r="B396" t="s">
        <v>47007</v>
      </c>
      <c r="C396">
        <v>10</v>
      </c>
      <c r="D396">
        <f>MIN(_lookups!$C$70:$C$569)</f>
        <v>0</v>
      </c>
      <c r="E396" s="2">
        <f t="shared" si="6"/>
        <v>275</v>
      </c>
      <c r="F396">
        <f>SUMIFS('Ground Travel'!L:L,'Ground Travel'!M:M,_summarize!C396,'Ground Travel'!N:N,_summarize!D396,'Ground Travel'!K:K,_summarize!B396)</f>
        <v>0</v>
      </c>
      <c r="G396">
        <f>SUMIFS('Ground Travel'!P:P,'Ground Travel'!M:M,_summarize!C396,'Ground Travel'!N:N,_summarize!D396,'Ground Travel'!K:K,_summarize!B396)</f>
        <v>0</v>
      </c>
    </row>
    <row r="397" spans="2:7" x14ac:dyDescent="0.35">
      <c r="B397" t="s">
        <v>47009</v>
      </c>
      <c r="C397">
        <v>10</v>
      </c>
      <c r="D397">
        <f>MIN(_lookups!$C$70:$C$569)</f>
        <v>0</v>
      </c>
      <c r="E397" s="2">
        <f t="shared" si="6"/>
        <v>275</v>
      </c>
      <c r="F397">
        <f>SUMIFS('Ground Travel'!L:L,'Ground Travel'!M:M,_summarize!C397,'Ground Travel'!N:N,_summarize!D397,'Ground Travel'!K:K,_summarize!B397)</f>
        <v>0</v>
      </c>
      <c r="G397">
        <f>SUMIFS('Ground Travel'!P:P,'Ground Travel'!M:M,_summarize!C397,'Ground Travel'!N:N,_summarize!D397,'Ground Travel'!K:K,_summarize!B397)</f>
        <v>0</v>
      </c>
    </row>
    <row r="398" spans="2:7" x14ac:dyDescent="0.35">
      <c r="B398" t="s">
        <v>47011</v>
      </c>
      <c r="C398">
        <v>10</v>
      </c>
      <c r="D398">
        <f>MIN(_lookups!$C$70:$C$569)</f>
        <v>0</v>
      </c>
      <c r="E398" s="2">
        <f t="shared" si="6"/>
        <v>275</v>
      </c>
      <c r="F398">
        <f>SUMIFS('Ground Travel'!L:L,'Ground Travel'!M:M,_summarize!C398,'Ground Travel'!N:N,_summarize!D398,'Ground Travel'!K:K,_summarize!B398)</f>
        <v>0</v>
      </c>
      <c r="G398">
        <f>SUMIFS('Ground Travel'!P:P,'Ground Travel'!M:M,_summarize!C398,'Ground Travel'!N:N,_summarize!D398,'Ground Travel'!K:K,_summarize!B398)</f>
        <v>0</v>
      </c>
    </row>
    <row r="399" spans="2:7" x14ac:dyDescent="0.35">
      <c r="B399" t="s">
        <v>47014</v>
      </c>
      <c r="C399">
        <v>10</v>
      </c>
      <c r="D399">
        <f>MIN(_lookups!$C$70:$C$569)</f>
        <v>0</v>
      </c>
      <c r="E399" s="2">
        <f t="shared" si="6"/>
        <v>275</v>
      </c>
      <c r="F399">
        <f>SUMIFS('Ground Travel'!L:L,'Ground Travel'!M:M,_summarize!C399,'Ground Travel'!N:N,_summarize!D399,'Ground Travel'!K:K,_summarize!B399)</f>
        <v>0</v>
      </c>
      <c r="G399">
        <f>SUMIFS('Ground Travel'!P:P,'Ground Travel'!M:M,_summarize!C399,'Ground Travel'!N:N,_summarize!D399,'Ground Travel'!K:K,_summarize!B399)</f>
        <v>0</v>
      </c>
    </row>
    <row r="400" spans="2:7" x14ac:dyDescent="0.35">
      <c r="B400" t="s">
        <v>47016</v>
      </c>
      <c r="C400">
        <v>10</v>
      </c>
      <c r="D400">
        <f>MIN(_lookups!$C$70:$C$569)</f>
        <v>0</v>
      </c>
      <c r="E400" s="2">
        <f t="shared" si="6"/>
        <v>275</v>
      </c>
      <c r="F400">
        <f>SUMIFS('Ground Travel'!L:L,'Ground Travel'!M:M,_summarize!C400,'Ground Travel'!N:N,_summarize!D400,'Ground Travel'!K:K,_summarize!B400)</f>
        <v>0</v>
      </c>
      <c r="G400">
        <f>SUMIFS('Ground Travel'!P:P,'Ground Travel'!M:M,_summarize!C400,'Ground Travel'!N:N,_summarize!D400,'Ground Travel'!K:K,_summarize!B400)</f>
        <v>0</v>
      </c>
    </row>
    <row r="401" spans="2:7" x14ac:dyDescent="0.35">
      <c r="B401" t="s">
        <v>46980</v>
      </c>
      <c r="C401">
        <v>11</v>
      </c>
      <c r="D401">
        <f>MIN(_lookups!$C$70:$C$569)</f>
        <v>0</v>
      </c>
      <c r="E401" s="2">
        <f t="shared" si="6"/>
        <v>306</v>
      </c>
      <c r="F401">
        <f>SUMIFS('Ground Travel'!L:L,'Ground Travel'!M:M,_summarize!C401,'Ground Travel'!N:N,_summarize!D401,'Ground Travel'!K:K,_summarize!B401)</f>
        <v>0</v>
      </c>
      <c r="G401">
        <f>SUMIFS('Ground Travel'!P:P,'Ground Travel'!M:M,_summarize!C401,'Ground Travel'!N:N,_summarize!D401,'Ground Travel'!K:K,_summarize!B401)</f>
        <v>0</v>
      </c>
    </row>
    <row r="402" spans="2:7" x14ac:dyDescent="0.35">
      <c r="B402" t="s">
        <v>46982</v>
      </c>
      <c r="C402">
        <v>11</v>
      </c>
      <c r="D402">
        <f>MIN(_lookups!$C$70:$C$569)</f>
        <v>0</v>
      </c>
      <c r="E402" s="2">
        <f t="shared" si="6"/>
        <v>306</v>
      </c>
      <c r="F402">
        <f>SUMIFS('Ground Travel'!L:L,'Ground Travel'!M:M,_summarize!C402,'Ground Travel'!N:N,_summarize!D402,'Ground Travel'!K:K,_summarize!B402)</f>
        <v>0</v>
      </c>
      <c r="G402">
        <f>SUMIFS('Ground Travel'!P:P,'Ground Travel'!M:M,_summarize!C402,'Ground Travel'!N:N,_summarize!D402,'Ground Travel'!K:K,_summarize!B402)</f>
        <v>0</v>
      </c>
    </row>
    <row r="403" spans="2:7" x14ac:dyDescent="0.35">
      <c r="B403" t="s">
        <v>46984</v>
      </c>
      <c r="C403">
        <v>11</v>
      </c>
      <c r="D403">
        <f>MIN(_lookups!$C$70:$C$569)</f>
        <v>0</v>
      </c>
      <c r="E403" s="2">
        <f t="shared" si="6"/>
        <v>306</v>
      </c>
      <c r="F403">
        <f>SUMIFS('Ground Travel'!L:L,'Ground Travel'!M:M,_summarize!C403,'Ground Travel'!N:N,_summarize!D403,'Ground Travel'!K:K,_summarize!B403)</f>
        <v>0</v>
      </c>
      <c r="G403">
        <f>SUMIFS('Ground Travel'!P:P,'Ground Travel'!M:M,_summarize!C403,'Ground Travel'!N:N,_summarize!D403,'Ground Travel'!K:K,_summarize!B403)</f>
        <v>0</v>
      </c>
    </row>
    <row r="404" spans="2:7" x14ac:dyDescent="0.35">
      <c r="B404" t="s">
        <v>46986</v>
      </c>
      <c r="C404">
        <v>11</v>
      </c>
      <c r="D404">
        <f>MIN(_lookups!$C$70:$C$569)</f>
        <v>0</v>
      </c>
      <c r="E404" s="2">
        <f t="shared" si="6"/>
        <v>306</v>
      </c>
      <c r="F404">
        <f>SUMIFS('Ground Travel'!L:L,'Ground Travel'!M:M,_summarize!C404,'Ground Travel'!N:N,_summarize!D404,'Ground Travel'!K:K,_summarize!B404)</f>
        <v>0</v>
      </c>
      <c r="G404">
        <f>SUMIFS('Ground Travel'!P:P,'Ground Travel'!M:M,_summarize!C404,'Ground Travel'!N:N,_summarize!D404,'Ground Travel'!K:K,_summarize!B404)</f>
        <v>0</v>
      </c>
    </row>
    <row r="405" spans="2:7" x14ac:dyDescent="0.35">
      <c r="B405" t="s">
        <v>46988</v>
      </c>
      <c r="C405">
        <v>11</v>
      </c>
      <c r="D405">
        <f>MIN(_lookups!$C$70:$C$569)</f>
        <v>0</v>
      </c>
      <c r="E405" s="2">
        <f t="shared" si="6"/>
        <v>306</v>
      </c>
      <c r="F405">
        <f>SUMIFS('Ground Travel'!L:L,'Ground Travel'!M:M,_summarize!C405,'Ground Travel'!N:N,_summarize!D405,'Ground Travel'!K:K,_summarize!B405)</f>
        <v>0</v>
      </c>
      <c r="G405">
        <f>SUMIFS('Ground Travel'!P:P,'Ground Travel'!M:M,_summarize!C405,'Ground Travel'!N:N,_summarize!D405,'Ground Travel'!K:K,_summarize!B405)</f>
        <v>0</v>
      </c>
    </row>
    <row r="406" spans="2:7" x14ac:dyDescent="0.35">
      <c r="B406" t="s">
        <v>46990</v>
      </c>
      <c r="C406">
        <v>11</v>
      </c>
      <c r="D406">
        <f>MIN(_lookups!$C$70:$C$569)</f>
        <v>0</v>
      </c>
      <c r="E406" s="2">
        <f t="shared" si="6"/>
        <v>306</v>
      </c>
      <c r="F406">
        <f>SUMIFS('Ground Travel'!L:L,'Ground Travel'!M:M,_summarize!C406,'Ground Travel'!N:N,_summarize!D406,'Ground Travel'!K:K,_summarize!B406)</f>
        <v>0</v>
      </c>
      <c r="G406">
        <f>SUMIFS('Ground Travel'!P:P,'Ground Travel'!M:M,_summarize!C406,'Ground Travel'!N:N,_summarize!D406,'Ground Travel'!K:K,_summarize!B406)</f>
        <v>0</v>
      </c>
    </row>
    <row r="407" spans="2:7" x14ac:dyDescent="0.35">
      <c r="B407" t="s">
        <v>46992</v>
      </c>
      <c r="C407">
        <v>11</v>
      </c>
      <c r="D407">
        <f>MIN(_lookups!$C$70:$C$569)</f>
        <v>0</v>
      </c>
      <c r="E407" s="2">
        <f t="shared" si="6"/>
        <v>306</v>
      </c>
      <c r="F407">
        <f>SUMIFS('Ground Travel'!L:L,'Ground Travel'!M:M,_summarize!C407,'Ground Travel'!N:N,_summarize!D407,'Ground Travel'!K:K,_summarize!B407)</f>
        <v>0</v>
      </c>
      <c r="G407">
        <f>SUMIFS('Ground Travel'!P:P,'Ground Travel'!M:M,_summarize!C407,'Ground Travel'!N:N,_summarize!D407,'Ground Travel'!K:K,_summarize!B407)</f>
        <v>0</v>
      </c>
    </row>
    <row r="408" spans="2:7" x14ac:dyDescent="0.35">
      <c r="B408" t="s">
        <v>46994</v>
      </c>
      <c r="C408">
        <v>11</v>
      </c>
      <c r="D408">
        <f>MIN(_lookups!$C$70:$C$569)</f>
        <v>0</v>
      </c>
      <c r="E408" s="2">
        <f t="shared" si="6"/>
        <v>306</v>
      </c>
      <c r="F408">
        <f>SUMIFS('Ground Travel'!L:L,'Ground Travel'!M:M,_summarize!C408,'Ground Travel'!N:N,_summarize!D408,'Ground Travel'!K:K,_summarize!B408)</f>
        <v>0</v>
      </c>
      <c r="G408">
        <f>SUMIFS('Ground Travel'!P:P,'Ground Travel'!M:M,_summarize!C408,'Ground Travel'!N:N,_summarize!D408,'Ground Travel'!K:K,_summarize!B408)</f>
        <v>0</v>
      </c>
    </row>
    <row r="409" spans="2:7" x14ac:dyDescent="0.35">
      <c r="B409" t="s">
        <v>46996</v>
      </c>
      <c r="C409">
        <v>11</v>
      </c>
      <c r="D409">
        <f>MIN(_lookups!$C$70:$C$569)</f>
        <v>0</v>
      </c>
      <c r="E409" s="2">
        <f t="shared" si="6"/>
        <v>306</v>
      </c>
      <c r="F409">
        <f>SUMIFS('Ground Travel'!L:L,'Ground Travel'!M:M,_summarize!C409,'Ground Travel'!N:N,_summarize!D409,'Ground Travel'!K:K,_summarize!B409)</f>
        <v>0</v>
      </c>
      <c r="G409">
        <f>SUMIFS('Ground Travel'!P:P,'Ground Travel'!M:M,_summarize!C409,'Ground Travel'!N:N,_summarize!D409,'Ground Travel'!K:K,_summarize!B409)</f>
        <v>0</v>
      </c>
    </row>
    <row r="410" spans="2:7" x14ac:dyDescent="0.35">
      <c r="B410" t="s">
        <v>46998</v>
      </c>
      <c r="C410">
        <v>11</v>
      </c>
      <c r="D410">
        <f>MIN(_lookups!$C$70:$C$569)</f>
        <v>0</v>
      </c>
      <c r="E410" s="2">
        <f t="shared" si="6"/>
        <v>306</v>
      </c>
      <c r="F410">
        <f>SUMIFS('Ground Travel'!L:L,'Ground Travel'!M:M,_summarize!C410,'Ground Travel'!N:N,_summarize!D410,'Ground Travel'!K:K,_summarize!B410)</f>
        <v>0</v>
      </c>
      <c r="G410">
        <f>SUMIFS('Ground Travel'!P:P,'Ground Travel'!M:M,_summarize!C410,'Ground Travel'!N:N,_summarize!D410,'Ground Travel'!K:K,_summarize!B410)</f>
        <v>0</v>
      </c>
    </row>
    <row r="411" spans="2:7" x14ac:dyDescent="0.35">
      <c r="B411" t="s">
        <v>47000</v>
      </c>
      <c r="C411">
        <v>11</v>
      </c>
      <c r="D411">
        <f>MIN(_lookups!$C$70:$C$569)</f>
        <v>0</v>
      </c>
      <c r="E411" s="2">
        <f t="shared" si="6"/>
        <v>306</v>
      </c>
      <c r="F411">
        <f>SUMIFS('Ground Travel'!L:L,'Ground Travel'!M:M,_summarize!C411,'Ground Travel'!N:N,_summarize!D411,'Ground Travel'!K:K,_summarize!B411)</f>
        <v>0</v>
      </c>
      <c r="G411">
        <f>SUMIFS('Ground Travel'!P:P,'Ground Travel'!M:M,_summarize!C411,'Ground Travel'!N:N,_summarize!D411,'Ground Travel'!K:K,_summarize!B411)</f>
        <v>0</v>
      </c>
    </row>
    <row r="412" spans="2:7" x14ac:dyDescent="0.35">
      <c r="B412" t="s">
        <v>47003</v>
      </c>
      <c r="C412">
        <v>11</v>
      </c>
      <c r="D412">
        <f>MIN(_lookups!$C$70:$C$569)</f>
        <v>0</v>
      </c>
      <c r="E412" s="2">
        <f t="shared" si="6"/>
        <v>306</v>
      </c>
      <c r="F412">
        <f>SUMIFS('Ground Travel'!L:L,'Ground Travel'!M:M,_summarize!C412,'Ground Travel'!N:N,_summarize!D412,'Ground Travel'!K:K,_summarize!B412)</f>
        <v>0</v>
      </c>
      <c r="G412">
        <f>SUMIFS('Ground Travel'!P:P,'Ground Travel'!M:M,_summarize!C412,'Ground Travel'!N:N,_summarize!D412,'Ground Travel'!K:K,_summarize!B412)</f>
        <v>0</v>
      </c>
    </row>
    <row r="413" spans="2:7" x14ac:dyDescent="0.35">
      <c r="B413" t="s">
        <v>47005</v>
      </c>
      <c r="C413">
        <v>11</v>
      </c>
      <c r="D413">
        <f>MIN(_lookups!$C$70:$C$569)</f>
        <v>0</v>
      </c>
      <c r="E413" s="2">
        <f t="shared" si="6"/>
        <v>306</v>
      </c>
      <c r="F413">
        <f>SUMIFS('Ground Travel'!L:L,'Ground Travel'!M:M,_summarize!C413,'Ground Travel'!N:N,_summarize!D413,'Ground Travel'!K:K,_summarize!B413)</f>
        <v>0</v>
      </c>
      <c r="G413">
        <f>SUMIFS('Ground Travel'!P:P,'Ground Travel'!M:M,_summarize!C413,'Ground Travel'!N:N,_summarize!D413,'Ground Travel'!K:K,_summarize!B413)</f>
        <v>0</v>
      </c>
    </row>
    <row r="414" spans="2:7" x14ac:dyDescent="0.35">
      <c r="B414" t="s">
        <v>47007</v>
      </c>
      <c r="C414">
        <v>11</v>
      </c>
      <c r="D414">
        <f>MIN(_lookups!$C$70:$C$569)</f>
        <v>0</v>
      </c>
      <c r="E414" s="2">
        <f t="shared" ref="E414:E477" si="7">DATE(D414,C414,1)</f>
        <v>306</v>
      </c>
      <c r="F414">
        <f>SUMIFS('Ground Travel'!L:L,'Ground Travel'!M:M,_summarize!C414,'Ground Travel'!N:N,_summarize!D414,'Ground Travel'!K:K,_summarize!B414)</f>
        <v>0</v>
      </c>
      <c r="G414">
        <f>SUMIFS('Ground Travel'!P:P,'Ground Travel'!M:M,_summarize!C414,'Ground Travel'!N:N,_summarize!D414,'Ground Travel'!K:K,_summarize!B414)</f>
        <v>0</v>
      </c>
    </row>
    <row r="415" spans="2:7" x14ac:dyDescent="0.35">
      <c r="B415" t="s">
        <v>47009</v>
      </c>
      <c r="C415">
        <v>11</v>
      </c>
      <c r="D415">
        <f>MIN(_lookups!$C$70:$C$569)</f>
        <v>0</v>
      </c>
      <c r="E415" s="2">
        <f t="shared" si="7"/>
        <v>306</v>
      </c>
      <c r="F415">
        <f>SUMIFS('Ground Travel'!L:L,'Ground Travel'!M:M,_summarize!C415,'Ground Travel'!N:N,_summarize!D415,'Ground Travel'!K:K,_summarize!B415)</f>
        <v>0</v>
      </c>
      <c r="G415">
        <f>SUMIFS('Ground Travel'!P:P,'Ground Travel'!M:M,_summarize!C415,'Ground Travel'!N:N,_summarize!D415,'Ground Travel'!K:K,_summarize!B415)</f>
        <v>0</v>
      </c>
    </row>
    <row r="416" spans="2:7" x14ac:dyDescent="0.35">
      <c r="B416" t="s">
        <v>47011</v>
      </c>
      <c r="C416">
        <v>11</v>
      </c>
      <c r="D416">
        <f>MIN(_lookups!$C$70:$C$569)</f>
        <v>0</v>
      </c>
      <c r="E416" s="2">
        <f t="shared" si="7"/>
        <v>306</v>
      </c>
      <c r="F416">
        <f>SUMIFS('Ground Travel'!L:L,'Ground Travel'!M:M,_summarize!C416,'Ground Travel'!N:N,_summarize!D416,'Ground Travel'!K:K,_summarize!B416)</f>
        <v>0</v>
      </c>
      <c r="G416">
        <f>SUMIFS('Ground Travel'!P:P,'Ground Travel'!M:M,_summarize!C416,'Ground Travel'!N:N,_summarize!D416,'Ground Travel'!K:K,_summarize!B416)</f>
        <v>0</v>
      </c>
    </row>
    <row r="417" spans="2:7" x14ac:dyDescent="0.35">
      <c r="B417" t="s">
        <v>47014</v>
      </c>
      <c r="C417">
        <v>11</v>
      </c>
      <c r="D417">
        <f>MIN(_lookups!$C$70:$C$569)</f>
        <v>0</v>
      </c>
      <c r="E417" s="2">
        <f t="shared" si="7"/>
        <v>306</v>
      </c>
      <c r="F417">
        <f>SUMIFS('Ground Travel'!L:L,'Ground Travel'!M:M,_summarize!C417,'Ground Travel'!N:N,_summarize!D417,'Ground Travel'!K:K,_summarize!B417)</f>
        <v>0</v>
      </c>
      <c r="G417">
        <f>SUMIFS('Ground Travel'!P:P,'Ground Travel'!M:M,_summarize!C417,'Ground Travel'!N:N,_summarize!D417,'Ground Travel'!K:K,_summarize!B417)</f>
        <v>0</v>
      </c>
    </row>
    <row r="418" spans="2:7" x14ac:dyDescent="0.35">
      <c r="B418" t="s">
        <v>47016</v>
      </c>
      <c r="C418">
        <v>11</v>
      </c>
      <c r="D418">
        <f>MIN(_lookups!$C$70:$C$569)</f>
        <v>0</v>
      </c>
      <c r="E418" s="2">
        <f t="shared" si="7"/>
        <v>306</v>
      </c>
      <c r="F418">
        <f>SUMIFS('Ground Travel'!L:L,'Ground Travel'!M:M,_summarize!C418,'Ground Travel'!N:N,_summarize!D418,'Ground Travel'!K:K,_summarize!B418)</f>
        <v>0</v>
      </c>
      <c r="G418">
        <f>SUMIFS('Ground Travel'!P:P,'Ground Travel'!M:M,_summarize!C418,'Ground Travel'!N:N,_summarize!D418,'Ground Travel'!K:K,_summarize!B418)</f>
        <v>0</v>
      </c>
    </row>
    <row r="419" spans="2:7" x14ac:dyDescent="0.35">
      <c r="B419" t="s">
        <v>46980</v>
      </c>
      <c r="C419">
        <v>12</v>
      </c>
      <c r="D419">
        <f>MIN(_lookups!$C$70:$C$569)</f>
        <v>0</v>
      </c>
      <c r="E419" s="2">
        <f t="shared" si="7"/>
        <v>336</v>
      </c>
      <c r="F419">
        <f>SUMIFS('Ground Travel'!L:L,'Ground Travel'!M:M,_summarize!C419,'Ground Travel'!N:N,_summarize!D419,'Ground Travel'!K:K,_summarize!B419)</f>
        <v>0</v>
      </c>
      <c r="G419">
        <f>SUMIFS('Ground Travel'!P:P,'Ground Travel'!M:M,_summarize!C419,'Ground Travel'!N:N,_summarize!D419,'Ground Travel'!K:K,_summarize!B419)</f>
        <v>0</v>
      </c>
    </row>
    <row r="420" spans="2:7" x14ac:dyDescent="0.35">
      <c r="B420" t="s">
        <v>46982</v>
      </c>
      <c r="C420">
        <v>12</v>
      </c>
      <c r="D420">
        <f>MIN(_lookups!$C$70:$C$569)</f>
        <v>0</v>
      </c>
      <c r="E420" s="2">
        <f t="shared" si="7"/>
        <v>336</v>
      </c>
      <c r="F420">
        <f>SUMIFS('Ground Travel'!L:L,'Ground Travel'!M:M,_summarize!C420,'Ground Travel'!N:N,_summarize!D420,'Ground Travel'!K:K,_summarize!B420)</f>
        <v>0</v>
      </c>
      <c r="G420">
        <f>SUMIFS('Ground Travel'!P:P,'Ground Travel'!M:M,_summarize!C420,'Ground Travel'!N:N,_summarize!D420,'Ground Travel'!K:K,_summarize!B420)</f>
        <v>0</v>
      </c>
    </row>
    <row r="421" spans="2:7" x14ac:dyDescent="0.35">
      <c r="B421" t="s">
        <v>46984</v>
      </c>
      <c r="C421">
        <v>12</v>
      </c>
      <c r="D421">
        <f>MIN(_lookups!$C$70:$C$569)</f>
        <v>0</v>
      </c>
      <c r="E421" s="2">
        <f t="shared" si="7"/>
        <v>336</v>
      </c>
      <c r="F421">
        <f>SUMIFS('Ground Travel'!L:L,'Ground Travel'!M:M,_summarize!C421,'Ground Travel'!N:N,_summarize!D421,'Ground Travel'!K:K,_summarize!B421)</f>
        <v>0</v>
      </c>
      <c r="G421">
        <f>SUMIFS('Ground Travel'!P:P,'Ground Travel'!M:M,_summarize!C421,'Ground Travel'!N:N,_summarize!D421,'Ground Travel'!K:K,_summarize!B421)</f>
        <v>0</v>
      </c>
    </row>
    <row r="422" spans="2:7" x14ac:dyDescent="0.35">
      <c r="B422" t="s">
        <v>46986</v>
      </c>
      <c r="C422">
        <v>12</v>
      </c>
      <c r="D422">
        <f>MIN(_lookups!$C$70:$C$569)</f>
        <v>0</v>
      </c>
      <c r="E422" s="2">
        <f t="shared" si="7"/>
        <v>336</v>
      </c>
      <c r="F422">
        <f>SUMIFS('Ground Travel'!L:L,'Ground Travel'!M:M,_summarize!C422,'Ground Travel'!N:N,_summarize!D422,'Ground Travel'!K:K,_summarize!B422)</f>
        <v>0</v>
      </c>
      <c r="G422">
        <f>SUMIFS('Ground Travel'!P:P,'Ground Travel'!M:M,_summarize!C422,'Ground Travel'!N:N,_summarize!D422,'Ground Travel'!K:K,_summarize!B422)</f>
        <v>0</v>
      </c>
    </row>
    <row r="423" spans="2:7" x14ac:dyDescent="0.35">
      <c r="B423" t="s">
        <v>46988</v>
      </c>
      <c r="C423">
        <v>12</v>
      </c>
      <c r="D423">
        <f>MIN(_lookups!$C$70:$C$569)</f>
        <v>0</v>
      </c>
      <c r="E423" s="2">
        <f t="shared" si="7"/>
        <v>336</v>
      </c>
      <c r="F423">
        <f>SUMIFS('Ground Travel'!L:L,'Ground Travel'!M:M,_summarize!C423,'Ground Travel'!N:N,_summarize!D423,'Ground Travel'!K:K,_summarize!B423)</f>
        <v>0</v>
      </c>
      <c r="G423">
        <f>SUMIFS('Ground Travel'!P:P,'Ground Travel'!M:M,_summarize!C423,'Ground Travel'!N:N,_summarize!D423,'Ground Travel'!K:K,_summarize!B423)</f>
        <v>0</v>
      </c>
    </row>
    <row r="424" spans="2:7" x14ac:dyDescent="0.35">
      <c r="B424" t="s">
        <v>46990</v>
      </c>
      <c r="C424">
        <v>12</v>
      </c>
      <c r="D424">
        <f>MIN(_lookups!$C$70:$C$569)</f>
        <v>0</v>
      </c>
      <c r="E424" s="2">
        <f t="shared" si="7"/>
        <v>336</v>
      </c>
      <c r="F424">
        <f>SUMIFS('Ground Travel'!L:L,'Ground Travel'!M:M,_summarize!C424,'Ground Travel'!N:N,_summarize!D424,'Ground Travel'!K:K,_summarize!B424)</f>
        <v>0</v>
      </c>
      <c r="G424">
        <f>SUMIFS('Ground Travel'!P:P,'Ground Travel'!M:M,_summarize!C424,'Ground Travel'!N:N,_summarize!D424,'Ground Travel'!K:K,_summarize!B424)</f>
        <v>0</v>
      </c>
    </row>
    <row r="425" spans="2:7" x14ac:dyDescent="0.35">
      <c r="B425" t="s">
        <v>46992</v>
      </c>
      <c r="C425">
        <v>12</v>
      </c>
      <c r="D425">
        <f>MIN(_lookups!$C$70:$C$569)</f>
        <v>0</v>
      </c>
      <c r="E425" s="2">
        <f t="shared" si="7"/>
        <v>336</v>
      </c>
      <c r="F425">
        <f>SUMIFS('Ground Travel'!L:L,'Ground Travel'!M:M,_summarize!C425,'Ground Travel'!N:N,_summarize!D425,'Ground Travel'!K:K,_summarize!B425)</f>
        <v>0</v>
      </c>
      <c r="G425">
        <f>SUMIFS('Ground Travel'!P:P,'Ground Travel'!M:M,_summarize!C425,'Ground Travel'!N:N,_summarize!D425,'Ground Travel'!K:K,_summarize!B425)</f>
        <v>0</v>
      </c>
    </row>
    <row r="426" spans="2:7" x14ac:dyDescent="0.35">
      <c r="B426" t="s">
        <v>46994</v>
      </c>
      <c r="C426">
        <v>12</v>
      </c>
      <c r="D426">
        <f>MIN(_lookups!$C$70:$C$569)</f>
        <v>0</v>
      </c>
      <c r="E426" s="2">
        <f t="shared" si="7"/>
        <v>336</v>
      </c>
      <c r="F426">
        <f>SUMIFS('Ground Travel'!L:L,'Ground Travel'!M:M,_summarize!C426,'Ground Travel'!N:N,_summarize!D426,'Ground Travel'!K:K,_summarize!B426)</f>
        <v>0</v>
      </c>
      <c r="G426">
        <f>SUMIFS('Ground Travel'!P:P,'Ground Travel'!M:M,_summarize!C426,'Ground Travel'!N:N,_summarize!D426,'Ground Travel'!K:K,_summarize!B426)</f>
        <v>0</v>
      </c>
    </row>
    <row r="427" spans="2:7" x14ac:dyDescent="0.35">
      <c r="B427" t="s">
        <v>46996</v>
      </c>
      <c r="C427">
        <v>12</v>
      </c>
      <c r="D427">
        <f>MIN(_lookups!$C$70:$C$569)</f>
        <v>0</v>
      </c>
      <c r="E427" s="2">
        <f t="shared" si="7"/>
        <v>336</v>
      </c>
      <c r="F427">
        <f>SUMIFS('Ground Travel'!L:L,'Ground Travel'!M:M,_summarize!C427,'Ground Travel'!N:N,_summarize!D427,'Ground Travel'!K:K,_summarize!B427)</f>
        <v>0</v>
      </c>
      <c r="G427">
        <f>SUMIFS('Ground Travel'!P:P,'Ground Travel'!M:M,_summarize!C427,'Ground Travel'!N:N,_summarize!D427,'Ground Travel'!K:K,_summarize!B427)</f>
        <v>0</v>
      </c>
    </row>
    <row r="428" spans="2:7" x14ac:dyDescent="0.35">
      <c r="B428" t="s">
        <v>46998</v>
      </c>
      <c r="C428">
        <v>12</v>
      </c>
      <c r="D428">
        <f>MIN(_lookups!$C$70:$C$569)</f>
        <v>0</v>
      </c>
      <c r="E428" s="2">
        <f t="shared" si="7"/>
        <v>336</v>
      </c>
      <c r="F428">
        <f>SUMIFS('Ground Travel'!L:L,'Ground Travel'!M:M,_summarize!C428,'Ground Travel'!N:N,_summarize!D428,'Ground Travel'!K:K,_summarize!B428)</f>
        <v>0</v>
      </c>
      <c r="G428">
        <f>SUMIFS('Ground Travel'!P:P,'Ground Travel'!M:M,_summarize!C428,'Ground Travel'!N:N,_summarize!D428,'Ground Travel'!K:K,_summarize!B428)</f>
        <v>0</v>
      </c>
    </row>
    <row r="429" spans="2:7" x14ac:dyDescent="0.35">
      <c r="B429" t="s">
        <v>47000</v>
      </c>
      <c r="C429">
        <v>12</v>
      </c>
      <c r="D429">
        <f>MIN(_lookups!$C$70:$C$569)</f>
        <v>0</v>
      </c>
      <c r="E429" s="2">
        <f t="shared" si="7"/>
        <v>336</v>
      </c>
      <c r="F429">
        <f>SUMIFS('Ground Travel'!L:L,'Ground Travel'!M:M,_summarize!C429,'Ground Travel'!N:N,_summarize!D429,'Ground Travel'!K:K,_summarize!B429)</f>
        <v>0</v>
      </c>
      <c r="G429">
        <f>SUMIFS('Ground Travel'!P:P,'Ground Travel'!M:M,_summarize!C429,'Ground Travel'!N:N,_summarize!D429,'Ground Travel'!K:K,_summarize!B429)</f>
        <v>0</v>
      </c>
    </row>
    <row r="430" spans="2:7" x14ac:dyDescent="0.35">
      <c r="B430" t="s">
        <v>47003</v>
      </c>
      <c r="C430">
        <v>12</v>
      </c>
      <c r="D430">
        <f>MIN(_lookups!$C$70:$C$569)</f>
        <v>0</v>
      </c>
      <c r="E430" s="2">
        <f t="shared" si="7"/>
        <v>336</v>
      </c>
      <c r="F430">
        <f>SUMIFS('Ground Travel'!L:L,'Ground Travel'!M:M,_summarize!C430,'Ground Travel'!N:N,_summarize!D430,'Ground Travel'!K:K,_summarize!B430)</f>
        <v>0</v>
      </c>
      <c r="G430">
        <f>SUMIFS('Ground Travel'!P:P,'Ground Travel'!M:M,_summarize!C430,'Ground Travel'!N:N,_summarize!D430,'Ground Travel'!K:K,_summarize!B430)</f>
        <v>0</v>
      </c>
    </row>
    <row r="431" spans="2:7" x14ac:dyDescent="0.35">
      <c r="B431" t="s">
        <v>47005</v>
      </c>
      <c r="C431">
        <v>12</v>
      </c>
      <c r="D431">
        <f>MIN(_lookups!$C$70:$C$569)</f>
        <v>0</v>
      </c>
      <c r="E431" s="2">
        <f t="shared" si="7"/>
        <v>336</v>
      </c>
      <c r="F431">
        <f>SUMIFS('Ground Travel'!L:L,'Ground Travel'!M:M,_summarize!C431,'Ground Travel'!N:N,_summarize!D431,'Ground Travel'!K:K,_summarize!B431)</f>
        <v>0</v>
      </c>
      <c r="G431">
        <f>SUMIFS('Ground Travel'!P:P,'Ground Travel'!M:M,_summarize!C431,'Ground Travel'!N:N,_summarize!D431,'Ground Travel'!K:K,_summarize!B431)</f>
        <v>0</v>
      </c>
    </row>
    <row r="432" spans="2:7" x14ac:dyDescent="0.35">
      <c r="B432" t="s">
        <v>47007</v>
      </c>
      <c r="C432">
        <v>12</v>
      </c>
      <c r="D432">
        <f>MIN(_lookups!$C$70:$C$569)</f>
        <v>0</v>
      </c>
      <c r="E432" s="2">
        <f t="shared" si="7"/>
        <v>336</v>
      </c>
      <c r="F432">
        <f>SUMIFS('Ground Travel'!L:L,'Ground Travel'!M:M,_summarize!C432,'Ground Travel'!N:N,_summarize!D432,'Ground Travel'!K:K,_summarize!B432)</f>
        <v>0</v>
      </c>
      <c r="G432">
        <f>SUMIFS('Ground Travel'!P:P,'Ground Travel'!M:M,_summarize!C432,'Ground Travel'!N:N,_summarize!D432,'Ground Travel'!K:K,_summarize!B432)</f>
        <v>0</v>
      </c>
    </row>
    <row r="433" spans="2:7" x14ac:dyDescent="0.35">
      <c r="B433" t="s">
        <v>47009</v>
      </c>
      <c r="C433">
        <v>12</v>
      </c>
      <c r="D433">
        <f>MIN(_lookups!$C$70:$C$569)</f>
        <v>0</v>
      </c>
      <c r="E433" s="2">
        <f t="shared" si="7"/>
        <v>336</v>
      </c>
      <c r="F433">
        <f>SUMIFS('Ground Travel'!L:L,'Ground Travel'!M:M,_summarize!C433,'Ground Travel'!N:N,_summarize!D433,'Ground Travel'!K:K,_summarize!B433)</f>
        <v>0</v>
      </c>
      <c r="G433">
        <f>SUMIFS('Ground Travel'!P:P,'Ground Travel'!M:M,_summarize!C433,'Ground Travel'!N:N,_summarize!D433,'Ground Travel'!K:K,_summarize!B433)</f>
        <v>0</v>
      </c>
    </row>
    <row r="434" spans="2:7" x14ac:dyDescent="0.35">
      <c r="B434" t="s">
        <v>47011</v>
      </c>
      <c r="C434">
        <v>12</v>
      </c>
      <c r="D434">
        <f>MIN(_lookups!$C$70:$C$569)</f>
        <v>0</v>
      </c>
      <c r="E434" s="2">
        <f t="shared" si="7"/>
        <v>336</v>
      </c>
      <c r="F434">
        <f>SUMIFS('Ground Travel'!L:L,'Ground Travel'!M:M,_summarize!C434,'Ground Travel'!N:N,_summarize!D434,'Ground Travel'!K:K,_summarize!B434)</f>
        <v>0</v>
      </c>
      <c r="G434">
        <f>SUMIFS('Ground Travel'!P:P,'Ground Travel'!M:M,_summarize!C434,'Ground Travel'!N:N,_summarize!D434,'Ground Travel'!K:K,_summarize!B434)</f>
        <v>0</v>
      </c>
    </row>
    <row r="435" spans="2:7" x14ac:dyDescent="0.35">
      <c r="B435" t="s">
        <v>47014</v>
      </c>
      <c r="C435">
        <v>12</v>
      </c>
      <c r="D435">
        <f>MIN(_lookups!$C$70:$C$569)</f>
        <v>0</v>
      </c>
      <c r="E435" s="2">
        <f t="shared" si="7"/>
        <v>336</v>
      </c>
      <c r="F435">
        <f>SUMIFS('Ground Travel'!L:L,'Ground Travel'!M:M,_summarize!C435,'Ground Travel'!N:N,_summarize!D435,'Ground Travel'!K:K,_summarize!B435)</f>
        <v>0</v>
      </c>
      <c r="G435">
        <f>SUMIFS('Ground Travel'!P:P,'Ground Travel'!M:M,_summarize!C435,'Ground Travel'!N:N,_summarize!D435,'Ground Travel'!K:K,_summarize!B435)</f>
        <v>0</v>
      </c>
    </row>
    <row r="436" spans="2:7" x14ac:dyDescent="0.35">
      <c r="B436" t="s">
        <v>47016</v>
      </c>
      <c r="C436">
        <v>12</v>
      </c>
      <c r="D436">
        <f>MIN(_lookups!$C$70:$C$569)</f>
        <v>0</v>
      </c>
      <c r="E436" s="2">
        <f t="shared" si="7"/>
        <v>336</v>
      </c>
      <c r="F436">
        <f>SUMIFS('Ground Travel'!L:L,'Ground Travel'!M:M,_summarize!C436,'Ground Travel'!N:N,_summarize!D436,'Ground Travel'!K:K,_summarize!B436)</f>
        <v>0</v>
      </c>
      <c r="G436">
        <f>SUMIFS('Ground Travel'!P:P,'Ground Travel'!M:M,_summarize!C436,'Ground Travel'!N:N,_summarize!D436,'Ground Travel'!K:K,_summarize!B436)</f>
        <v>0</v>
      </c>
    </row>
    <row r="437" spans="2:7" x14ac:dyDescent="0.35">
      <c r="B437" t="s">
        <v>46980</v>
      </c>
      <c r="C437">
        <v>1</v>
      </c>
      <c r="D437">
        <f>MIN(_lookups!$C$70:$C$569)+1</f>
        <v>1</v>
      </c>
      <c r="E437" s="2">
        <f t="shared" si="7"/>
        <v>367</v>
      </c>
      <c r="F437">
        <f>SUMIFS('Ground Travel'!L:L,'Ground Travel'!M:M,_summarize!C437,'Ground Travel'!N:N,_summarize!D437,'Ground Travel'!K:K,_summarize!B437)</f>
        <v>0</v>
      </c>
      <c r="G437">
        <f>SUMIFS('Ground Travel'!P:P,'Ground Travel'!M:M,_summarize!C437,'Ground Travel'!N:N,_summarize!D437,'Ground Travel'!K:K,_summarize!B437)</f>
        <v>0</v>
      </c>
    </row>
    <row r="438" spans="2:7" x14ac:dyDescent="0.35">
      <c r="B438" t="s">
        <v>46982</v>
      </c>
      <c r="C438">
        <v>1</v>
      </c>
      <c r="D438">
        <f>MIN(_lookups!$C$70:$C$569)+1</f>
        <v>1</v>
      </c>
      <c r="E438" s="2">
        <f t="shared" si="7"/>
        <v>367</v>
      </c>
      <c r="F438">
        <f>SUMIFS('Ground Travel'!L:L,'Ground Travel'!M:M,_summarize!C438,'Ground Travel'!N:N,_summarize!D438,'Ground Travel'!K:K,_summarize!B438)</f>
        <v>0</v>
      </c>
      <c r="G438">
        <f>SUMIFS('Ground Travel'!P:P,'Ground Travel'!M:M,_summarize!C438,'Ground Travel'!N:N,_summarize!D438,'Ground Travel'!K:K,_summarize!B438)</f>
        <v>0</v>
      </c>
    </row>
    <row r="439" spans="2:7" x14ac:dyDescent="0.35">
      <c r="B439" t="s">
        <v>46984</v>
      </c>
      <c r="C439">
        <v>1</v>
      </c>
      <c r="D439">
        <f>MIN(_lookups!$C$70:$C$569)+1</f>
        <v>1</v>
      </c>
      <c r="E439" s="2">
        <f t="shared" si="7"/>
        <v>367</v>
      </c>
      <c r="F439">
        <f>SUMIFS('Ground Travel'!L:L,'Ground Travel'!M:M,_summarize!C439,'Ground Travel'!N:N,_summarize!D439,'Ground Travel'!K:K,_summarize!B439)</f>
        <v>0</v>
      </c>
      <c r="G439">
        <f>SUMIFS('Ground Travel'!P:P,'Ground Travel'!M:M,_summarize!C439,'Ground Travel'!N:N,_summarize!D439,'Ground Travel'!K:K,_summarize!B439)</f>
        <v>0</v>
      </c>
    </row>
    <row r="440" spans="2:7" x14ac:dyDescent="0.35">
      <c r="B440" t="s">
        <v>46986</v>
      </c>
      <c r="C440">
        <v>1</v>
      </c>
      <c r="D440">
        <f>MIN(_lookups!$C$70:$C$569)+1</f>
        <v>1</v>
      </c>
      <c r="E440" s="2">
        <f t="shared" si="7"/>
        <v>367</v>
      </c>
      <c r="F440">
        <f>SUMIFS('Ground Travel'!L:L,'Ground Travel'!M:M,_summarize!C440,'Ground Travel'!N:N,_summarize!D440,'Ground Travel'!K:K,_summarize!B440)</f>
        <v>0</v>
      </c>
      <c r="G440">
        <f>SUMIFS('Ground Travel'!P:P,'Ground Travel'!M:M,_summarize!C440,'Ground Travel'!N:N,_summarize!D440,'Ground Travel'!K:K,_summarize!B440)</f>
        <v>0</v>
      </c>
    </row>
    <row r="441" spans="2:7" x14ac:dyDescent="0.35">
      <c r="B441" t="s">
        <v>46988</v>
      </c>
      <c r="C441">
        <v>1</v>
      </c>
      <c r="D441">
        <f>MIN(_lookups!$C$70:$C$569)+1</f>
        <v>1</v>
      </c>
      <c r="E441" s="2">
        <f t="shared" si="7"/>
        <v>367</v>
      </c>
      <c r="F441">
        <f>SUMIFS('Ground Travel'!L:L,'Ground Travel'!M:M,_summarize!C441,'Ground Travel'!N:N,_summarize!D441,'Ground Travel'!K:K,_summarize!B441)</f>
        <v>0</v>
      </c>
      <c r="G441">
        <f>SUMIFS('Ground Travel'!P:P,'Ground Travel'!M:M,_summarize!C441,'Ground Travel'!N:N,_summarize!D441,'Ground Travel'!K:K,_summarize!B441)</f>
        <v>0</v>
      </c>
    </row>
    <row r="442" spans="2:7" x14ac:dyDescent="0.35">
      <c r="B442" t="s">
        <v>46990</v>
      </c>
      <c r="C442">
        <v>1</v>
      </c>
      <c r="D442">
        <f>MIN(_lookups!$C$70:$C$569)+1</f>
        <v>1</v>
      </c>
      <c r="E442" s="2">
        <f t="shared" si="7"/>
        <v>367</v>
      </c>
      <c r="F442">
        <f>SUMIFS('Ground Travel'!L:L,'Ground Travel'!M:M,_summarize!C442,'Ground Travel'!N:N,_summarize!D442,'Ground Travel'!K:K,_summarize!B442)</f>
        <v>0</v>
      </c>
      <c r="G442">
        <f>SUMIFS('Ground Travel'!P:P,'Ground Travel'!M:M,_summarize!C442,'Ground Travel'!N:N,_summarize!D442,'Ground Travel'!K:K,_summarize!B442)</f>
        <v>0</v>
      </c>
    </row>
    <row r="443" spans="2:7" x14ac:dyDescent="0.35">
      <c r="B443" t="s">
        <v>46992</v>
      </c>
      <c r="C443">
        <v>1</v>
      </c>
      <c r="D443">
        <f>MIN(_lookups!$C$70:$C$569)+1</f>
        <v>1</v>
      </c>
      <c r="E443" s="2">
        <f t="shared" si="7"/>
        <v>367</v>
      </c>
      <c r="F443">
        <f>SUMIFS('Ground Travel'!L:L,'Ground Travel'!M:M,_summarize!C443,'Ground Travel'!N:N,_summarize!D443,'Ground Travel'!K:K,_summarize!B443)</f>
        <v>0</v>
      </c>
      <c r="G443">
        <f>SUMIFS('Ground Travel'!P:P,'Ground Travel'!M:M,_summarize!C443,'Ground Travel'!N:N,_summarize!D443,'Ground Travel'!K:K,_summarize!B443)</f>
        <v>0</v>
      </c>
    </row>
    <row r="444" spans="2:7" x14ac:dyDescent="0.35">
      <c r="B444" t="s">
        <v>46994</v>
      </c>
      <c r="C444">
        <v>1</v>
      </c>
      <c r="D444">
        <f>MIN(_lookups!$C$70:$C$569)+1</f>
        <v>1</v>
      </c>
      <c r="E444" s="2">
        <f t="shared" si="7"/>
        <v>367</v>
      </c>
      <c r="F444">
        <f>SUMIFS('Ground Travel'!L:L,'Ground Travel'!M:M,_summarize!C444,'Ground Travel'!N:N,_summarize!D444,'Ground Travel'!K:K,_summarize!B444)</f>
        <v>0</v>
      </c>
      <c r="G444">
        <f>SUMIFS('Ground Travel'!P:P,'Ground Travel'!M:M,_summarize!C444,'Ground Travel'!N:N,_summarize!D444,'Ground Travel'!K:K,_summarize!B444)</f>
        <v>0</v>
      </c>
    </row>
    <row r="445" spans="2:7" x14ac:dyDescent="0.35">
      <c r="B445" t="s">
        <v>46996</v>
      </c>
      <c r="C445">
        <v>1</v>
      </c>
      <c r="D445">
        <f>MIN(_lookups!$C$70:$C$569)+1</f>
        <v>1</v>
      </c>
      <c r="E445" s="2">
        <f t="shared" si="7"/>
        <v>367</v>
      </c>
      <c r="F445">
        <f>SUMIFS('Ground Travel'!L:L,'Ground Travel'!M:M,_summarize!C445,'Ground Travel'!N:N,_summarize!D445,'Ground Travel'!K:K,_summarize!B445)</f>
        <v>0</v>
      </c>
      <c r="G445">
        <f>SUMIFS('Ground Travel'!P:P,'Ground Travel'!M:M,_summarize!C445,'Ground Travel'!N:N,_summarize!D445,'Ground Travel'!K:K,_summarize!B445)</f>
        <v>0</v>
      </c>
    </row>
    <row r="446" spans="2:7" x14ac:dyDescent="0.35">
      <c r="B446" t="s">
        <v>46998</v>
      </c>
      <c r="C446">
        <v>1</v>
      </c>
      <c r="D446">
        <f>MIN(_lookups!$C$70:$C$569)+1</f>
        <v>1</v>
      </c>
      <c r="E446" s="2">
        <f t="shared" si="7"/>
        <v>367</v>
      </c>
      <c r="F446">
        <f>SUMIFS('Ground Travel'!L:L,'Ground Travel'!M:M,_summarize!C446,'Ground Travel'!N:N,_summarize!D446,'Ground Travel'!K:K,_summarize!B446)</f>
        <v>0</v>
      </c>
      <c r="G446">
        <f>SUMIFS('Ground Travel'!P:P,'Ground Travel'!M:M,_summarize!C446,'Ground Travel'!N:N,_summarize!D446,'Ground Travel'!K:K,_summarize!B446)</f>
        <v>0</v>
      </c>
    </row>
    <row r="447" spans="2:7" x14ac:dyDescent="0.35">
      <c r="B447" t="s">
        <v>47000</v>
      </c>
      <c r="C447">
        <v>1</v>
      </c>
      <c r="D447">
        <f>MIN(_lookups!$C$70:$C$569)+1</f>
        <v>1</v>
      </c>
      <c r="E447" s="2">
        <f t="shared" si="7"/>
        <v>367</v>
      </c>
      <c r="F447">
        <f>SUMIFS('Ground Travel'!L:L,'Ground Travel'!M:M,_summarize!C447,'Ground Travel'!N:N,_summarize!D447,'Ground Travel'!K:K,_summarize!B447)</f>
        <v>0</v>
      </c>
      <c r="G447">
        <f>SUMIFS('Ground Travel'!P:P,'Ground Travel'!M:M,_summarize!C447,'Ground Travel'!N:N,_summarize!D447,'Ground Travel'!K:K,_summarize!B447)</f>
        <v>0</v>
      </c>
    </row>
    <row r="448" spans="2:7" x14ac:dyDescent="0.35">
      <c r="B448" t="s">
        <v>47003</v>
      </c>
      <c r="C448">
        <v>1</v>
      </c>
      <c r="D448">
        <f>MIN(_lookups!$C$70:$C$569)+1</f>
        <v>1</v>
      </c>
      <c r="E448" s="2">
        <f t="shared" si="7"/>
        <v>367</v>
      </c>
      <c r="F448">
        <f>SUMIFS('Ground Travel'!L:L,'Ground Travel'!M:M,_summarize!C448,'Ground Travel'!N:N,_summarize!D448,'Ground Travel'!K:K,_summarize!B448)</f>
        <v>0</v>
      </c>
      <c r="G448">
        <f>SUMIFS('Ground Travel'!P:P,'Ground Travel'!M:M,_summarize!C448,'Ground Travel'!N:N,_summarize!D448,'Ground Travel'!K:K,_summarize!B448)</f>
        <v>0</v>
      </c>
    </row>
    <row r="449" spans="2:7" x14ac:dyDescent="0.35">
      <c r="B449" t="s">
        <v>47005</v>
      </c>
      <c r="C449">
        <v>1</v>
      </c>
      <c r="D449">
        <f>MIN(_lookups!$C$70:$C$569)+1</f>
        <v>1</v>
      </c>
      <c r="E449" s="2">
        <f t="shared" si="7"/>
        <v>367</v>
      </c>
      <c r="F449">
        <f>SUMIFS('Ground Travel'!L:L,'Ground Travel'!M:M,_summarize!C449,'Ground Travel'!N:N,_summarize!D449,'Ground Travel'!K:K,_summarize!B449)</f>
        <v>0</v>
      </c>
      <c r="G449">
        <f>SUMIFS('Ground Travel'!P:P,'Ground Travel'!M:M,_summarize!C449,'Ground Travel'!N:N,_summarize!D449,'Ground Travel'!K:K,_summarize!B449)</f>
        <v>0</v>
      </c>
    </row>
    <row r="450" spans="2:7" x14ac:dyDescent="0.35">
      <c r="B450" t="s">
        <v>47007</v>
      </c>
      <c r="C450">
        <v>1</v>
      </c>
      <c r="D450">
        <f>MIN(_lookups!$C$70:$C$569)+1</f>
        <v>1</v>
      </c>
      <c r="E450" s="2">
        <f t="shared" si="7"/>
        <v>367</v>
      </c>
      <c r="F450">
        <f>SUMIFS('Ground Travel'!L:L,'Ground Travel'!M:M,_summarize!C450,'Ground Travel'!N:N,_summarize!D450,'Ground Travel'!K:K,_summarize!B450)</f>
        <v>0</v>
      </c>
      <c r="G450">
        <f>SUMIFS('Ground Travel'!P:P,'Ground Travel'!M:M,_summarize!C450,'Ground Travel'!N:N,_summarize!D450,'Ground Travel'!K:K,_summarize!B450)</f>
        <v>0</v>
      </c>
    </row>
    <row r="451" spans="2:7" x14ac:dyDescent="0.35">
      <c r="B451" t="s">
        <v>47009</v>
      </c>
      <c r="C451">
        <v>1</v>
      </c>
      <c r="D451">
        <f>MIN(_lookups!$C$70:$C$569)+1</f>
        <v>1</v>
      </c>
      <c r="E451" s="2">
        <f t="shared" si="7"/>
        <v>367</v>
      </c>
      <c r="F451">
        <f>SUMIFS('Ground Travel'!L:L,'Ground Travel'!M:M,_summarize!C451,'Ground Travel'!N:N,_summarize!D451,'Ground Travel'!K:K,_summarize!B451)</f>
        <v>0</v>
      </c>
      <c r="G451">
        <f>SUMIFS('Ground Travel'!P:P,'Ground Travel'!M:M,_summarize!C451,'Ground Travel'!N:N,_summarize!D451,'Ground Travel'!K:K,_summarize!B451)</f>
        <v>0</v>
      </c>
    </row>
    <row r="452" spans="2:7" x14ac:dyDescent="0.35">
      <c r="B452" t="s">
        <v>47011</v>
      </c>
      <c r="C452">
        <v>1</v>
      </c>
      <c r="D452">
        <f>MIN(_lookups!$C$70:$C$569)+1</f>
        <v>1</v>
      </c>
      <c r="E452" s="2">
        <f t="shared" si="7"/>
        <v>367</v>
      </c>
      <c r="F452">
        <f>SUMIFS('Ground Travel'!L:L,'Ground Travel'!M:M,_summarize!C452,'Ground Travel'!N:N,_summarize!D452,'Ground Travel'!K:K,_summarize!B452)</f>
        <v>0</v>
      </c>
      <c r="G452">
        <f>SUMIFS('Ground Travel'!P:P,'Ground Travel'!M:M,_summarize!C452,'Ground Travel'!N:N,_summarize!D452,'Ground Travel'!K:K,_summarize!B452)</f>
        <v>0</v>
      </c>
    </row>
    <row r="453" spans="2:7" x14ac:dyDescent="0.35">
      <c r="B453" t="s">
        <v>47014</v>
      </c>
      <c r="C453">
        <v>1</v>
      </c>
      <c r="D453">
        <f>MIN(_lookups!$C$70:$C$569)+1</f>
        <v>1</v>
      </c>
      <c r="E453" s="2">
        <f t="shared" si="7"/>
        <v>367</v>
      </c>
      <c r="F453">
        <f>SUMIFS('Ground Travel'!L:L,'Ground Travel'!M:M,_summarize!C453,'Ground Travel'!N:N,_summarize!D453,'Ground Travel'!K:K,_summarize!B453)</f>
        <v>0</v>
      </c>
      <c r="G453">
        <f>SUMIFS('Ground Travel'!P:P,'Ground Travel'!M:M,_summarize!C453,'Ground Travel'!N:N,_summarize!D453,'Ground Travel'!K:K,_summarize!B453)</f>
        <v>0</v>
      </c>
    </row>
    <row r="454" spans="2:7" x14ac:dyDescent="0.35">
      <c r="B454" t="s">
        <v>47016</v>
      </c>
      <c r="C454">
        <v>1</v>
      </c>
      <c r="D454">
        <f>MIN(_lookups!$C$70:$C$569)+1</f>
        <v>1</v>
      </c>
      <c r="E454" s="2">
        <f t="shared" si="7"/>
        <v>367</v>
      </c>
      <c r="F454">
        <f>SUMIFS('Ground Travel'!L:L,'Ground Travel'!M:M,_summarize!C454,'Ground Travel'!N:N,_summarize!D454,'Ground Travel'!K:K,_summarize!B454)</f>
        <v>0</v>
      </c>
      <c r="G454">
        <f>SUMIFS('Ground Travel'!P:P,'Ground Travel'!M:M,_summarize!C454,'Ground Travel'!N:N,_summarize!D454,'Ground Travel'!K:K,_summarize!B454)</f>
        <v>0</v>
      </c>
    </row>
    <row r="455" spans="2:7" x14ac:dyDescent="0.35">
      <c r="B455" t="s">
        <v>46980</v>
      </c>
      <c r="C455">
        <v>2</v>
      </c>
      <c r="D455">
        <f>MIN(_lookups!$C$70:$C$569)+1</f>
        <v>1</v>
      </c>
      <c r="E455" s="2">
        <f t="shared" si="7"/>
        <v>398</v>
      </c>
      <c r="F455">
        <f>SUMIFS('Ground Travel'!L:L,'Ground Travel'!M:M,_summarize!C455,'Ground Travel'!N:N,_summarize!D455,'Ground Travel'!K:K,_summarize!B455)</f>
        <v>0</v>
      </c>
      <c r="G455">
        <f>SUMIFS('Ground Travel'!P:P,'Ground Travel'!M:M,_summarize!C455,'Ground Travel'!N:N,_summarize!D455,'Ground Travel'!K:K,_summarize!B455)</f>
        <v>0</v>
      </c>
    </row>
    <row r="456" spans="2:7" x14ac:dyDescent="0.35">
      <c r="B456" t="s">
        <v>46982</v>
      </c>
      <c r="C456">
        <v>2</v>
      </c>
      <c r="D456">
        <f>MIN(_lookups!$C$70:$C$569)+1</f>
        <v>1</v>
      </c>
      <c r="E456" s="2">
        <f t="shared" si="7"/>
        <v>398</v>
      </c>
      <c r="F456">
        <f>SUMIFS('Ground Travel'!L:L,'Ground Travel'!M:M,_summarize!C456,'Ground Travel'!N:N,_summarize!D456,'Ground Travel'!K:K,_summarize!B456)</f>
        <v>0</v>
      </c>
      <c r="G456">
        <f>SUMIFS('Ground Travel'!P:P,'Ground Travel'!M:M,_summarize!C456,'Ground Travel'!N:N,_summarize!D456,'Ground Travel'!K:K,_summarize!B456)</f>
        <v>0</v>
      </c>
    </row>
    <row r="457" spans="2:7" x14ac:dyDescent="0.35">
      <c r="B457" t="s">
        <v>46984</v>
      </c>
      <c r="C457">
        <v>2</v>
      </c>
      <c r="D457">
        <f>MIN(_lookups!$C$70:$C$569)+1</f>
        <v>1</v>
      </c>
      <c r="E457" s="2">
        <f t="shared" si="7"/>
        <v>398</v>
      </c>
      <c r="F457">
        <f>SUMIFS('Ground Travel'!L:L,'Ground Travel'!M:M,_summarize!C457,'Ground Travel'!N:N,_summarize!D457,'Ground Travel'!K:K,_summarize!B457)</f>
        <v>0</v>
      </c>
      <c r="G457">
        <f>SUMIFS('Ground Travel'!P:P,'Ground Travel'!M:M,_summarize!C457,'Ground Travel'!N:N,_summarize!D457,'Ground Travel'!K:K,_summarize!B457)</f>
        <v>0</v>
      </c>
    </row>
    <row r="458" spans="2:7" x14ac:dyDescent="0.35">
      <c r="B458" t="s">
        <v>46986</v>
      </c>
      <c r="C458">
        <v>2</v>
      </c>
      <c r="D458">
        <f>MIN(_lookups!$C$70:$C$569)+1</f>
        <v>1</v>
      </c>
      <c r="E458" s="2">
        <f t="shared" si="7"/>
        <v>398</v>
      </c>
      <c r="F458">
        <f>SUMIFS('Ground Travel'!L:L,'Ground Travel'!M:M,_summarize!C458,'Ground Travel'!N:N,_summarize!D458,'Ground Travel'!K:K,_summarize!B458)</f>
        <v>0</v>
      </c>
      <c r="G458">
        <f>SUMIFS('Ground Travel'!P:P,'Ground Travel'!M:M,_summarize!C458,'Ground Travel'!N:N,_summarize!D458,'Ground Travel'!K:K,_summarize!B458)</f>
        <v>0</v>
      </c>
    </row>
    <row r="459" spans="2:7" x14ac:dyDescent="0.35">
      <c r="B459" t="s">
        <v>46988</v>
      </c>
      <c r="C459">
        <v>2</v>
      </c>
      <c r="D459">
        <f>MIN(_lookups!$C$70:$C$569)+1</f>
        <v>1</v>
      </c>
      <c r="E459" s="2">
        <f t="shared" si="7"/>
        <v>398</v>
      </c>
      <c r="F459">
        <f>SUMIFS('Ground Travel'!L:L,'Ground Travel'!M:M,_summarize!C459,'Ground Travel'!N:N,_summarize!D459,'Ground Travel'!K:K,_summarize!B459)</f>
        <v>0</v>
      </c>
      <c r="G459">
        <f>SUMIFS('Ground Travel'!P:P,'Ground Travel'!M:M,_summarize!C459,'Ground Travel'!N:N,_summarize!D459,'Ground Travel'!K:K,_summarize!B459)</f>
        <v>0</v>
      </c>
    </row>
    <row r="460" spans="2:7" x14ac:dyDescent="0.35">
      <c r="B460" t="s">
        <v>46990</v>
      </c>
      <c r="C460">
        <v>2</v>
      </c>
      <c r="D460">
        <f>MIN(_lookups!$C$70:$C$569)+1</f>
        <v>1</v>
      </c>
      <c r="E460" s="2">
        <f t="shared" si="7"/>
        <v>398</v>
      </c>
      <c r="F460">
        <f>SUMIFS('Ground Travel'!L:L,'Ground Travel'!M:M,_summarize!C460,'Ground Travel'!N:N,_summarize!D460,'Ground Travel'!K:K,_summarize!B460)</f>
        <v>0</v>
      </c>
      <c r="G460">
        <f>SUMIFS('Ground Travel'!P:P,'Ground Travel'!M:M,_summarize!C460,'Ground Travel'!N:N,_summarize!D460,'Ground Travel'!K:K,_summarize!B460)</f>
        <v>0</v>
      </c>
    </row>
    <row r="461" spans="2:7" x14ac:dyDescent="0.35">
      <c r="B461" t="s">
        <v>46992</v>
      </c>
      <c r="C461">
        <v>2</v>
      </c>
      <c r="D461">
        <f>MIN(_lookups!$C$70:$C$569)+1</f>
        <v>1</v>
      </c>
      <c r="E461" s="2">
        <f t="shared" si="7"/>
        <v>398</v>
      </c>
      <c r="F461">
        <f>SUMIFS('Ground Travel'!L:L,'Ground Travel'!M:M,_summarize!C461,'Ground Travel'!N:N,_summarize!D461,'Ground Travel'!K:K,_summarize!B461)</f>
        <v>0</v>
      </c>
      <c r="G461">
        <f>SUMIFS('Ground Travel'!P:P,'Ground Travel'!M:M,_summarize!C461,'Ground Travel'!N:N,_summarize!D461,'Ground Travel'!K:K,_summarize!B461)</f>
        <v>0</v>
      </c>
    </row>
    <row r="462" spans="2:7" x14ac:dyDescent="0.35">
      <c r="B462" t="s">
        <v>46994</v>
      </c>
      <c r="C462">
        <v>2</v>
      </c>
      <c r="D462">
        <f>MIN(_lookups!$C$70:$C$569)+1</f>
        <v>1</v>
      </c>
      <c r="E462" s="2">
        <f t="shared" si="7"/>
        <v>398</v>
      </c>
      <c r="F462">
        <f>SUMIFS('Ground Travel'!L:L,'Ground Travel'!M:M,_summarize!C462,'Ground Travel'!N:N,_summarize!D462,'Ground Travel'!K:K,_summarize!B462)</f>
        <v>0</v>
      </c>
      <c r="G462">
        <f>SUMIFS('Ground Travel'!P:P,'Ground Travel'!M:M,_summarize!C462,'Ground Travel'!N:N,_summarize!D462,'Ground Travel'!K:K,_summarize!B462)</f>
        <v>0</v>
      </c>
    </row>
    <row r="463" spans="2:7" x14ac:dyDescent="0.35">
      <c r="B463" t="s">
        <v>46996</v>
      </c>
      <c r="C463">
        <v>2</v>
      </c>
      <c r="D463">
        <f>MIN(_lookups!$C$70:$C$569)+1</f>
        <v>1</v>
      </c>
      <c r="E463" s="2">
        <f t="shared" si="7"/>
        <v>398</v>
      </c>
      <c r="F463">
        <f>SUMIFS('Ground Travel'!L:L,'Ground Travel'!M:M,_summarize!C463,'Ground Travel'!N:N,_summarize!D463,'Ground Travel'!K:K,_summarize!B463)</f>
        <v>0</v>
      </c>
      <c r="G463">
        <f>SUMIFS('Ground Travel'!P:P,'Ground Travel'!M:M,_summarize!C463,'Ground Travel'!N:N,_summarize!D463,'Ground Travel'!K:K,_summarize!B463)</f>
        <v>0</v>
      </c>
    </row>
    <row r="464" spans="2:7" x14ac:dyDescent="0.35">
      <c r="B464" t="s">
        <v>46998</v>
      </c>
      <c r="C464">
        <v>2</v>
      </c>
      <c r="D464">
        <f>MIN(_lookups!$C$70:$C$569)+1</f>
        <v>1</v>
      </c>
      <c r="E464" s="2">
        <f t="shared" si="7"/>
        <v>398</v>
      </c>
      <c r="F464">
        <f>SUMIFS('Ground Travel'!L:L,'Ground Travel'!M:M,_summarize!C464,'Ground Travel'!N:N,_summarize!D464,'Ground Travel'!K:K,_summarize!B464)</f>
        <v>0</v>
      </c>
      <c r="G464">
        <f>SUMIFS('Ground Travel'!P:P,'Ground Travel'!M:M,_summarize!C464,'Ground Travel'!N:N,_summarize!D464,'Ground Travel'!K:K,_summarize!B464)</f>
        <v>0</v>
      </c>
    </row>
    <row r="465" spans="2:7" x14ac:dyDescent="0.35">
      <c r="B465" t="s">
        <v>47000</v>
      </c>
      <c r="C465">
        <v>2</v>
      </c>
      <c r="D465">
        <f>MIN(_lookups!$C$70:$C$569)+1</f>
        <v>1</v>
      </c>
      <c r="E465" s="2">
        <f t="shared" si="7"/>
        <v>398</v>
      </c>
      <c r="F465">
        <f>SUMIFS('Ground Travel'!L:L,'Ground Travel'!M:M,_summarize!C465,'Ground Travel'!N:N,_summarize!D465,'Ground Travel'!K:K,_summarize!B465)</f>
        <v>0</v>
      </c>
      <c r="G465">
        <f>SUMIFS('Ground Travel'!P:P,'Ground Travel'!M:M,_summarize!C465,'Ground Travel'!N:N,_summarize!D465,'Ground Travel'!K:K,_summarize!B465)</f>
        <v>0</v>
      </c>
    </row>
    <row r="466" spans="2:7" x14ac:dyDescent="0.35">
      <c r="B466" t="s">
        <v>47003</v>
      </c>
      <c r="C466">
        <v>2</v>
      </c>
      <c r="D466">
        <f>MIN(_lookups!$C$70:$C$569)+1</f>
        <v>1</v>
      </c>
      <c r="E466" s="2">
        <f t="shared" si="7"/>
        <v>398</v>
      </c>
      <c r="F466">
        <f>SUMIFS('Ground Travel'!L:L,'Ground Travel'!M:M,_summarize!C466,'Ground Travel'!N:N,_summarize!D466,'Ground Travel'!K:K,_summarize!B466)</f>
        <v>0</v>
      </c>
      <c r="G466">
        <f>SUMIFS('Ground Travel'!P:P,'Ground Travel'!M:M,_summarize!C466,'Ground Travel'!N:N,_summarize!D466,'Ground Travel'!K:K,_summarize!B466)</f>
        <v>0</v>
      </c>
    </row>
    <row r="467" spans="2:7" x14ac:dyDescent="0.35">
      <c r="B467" t="s">
        <v>47005</v>
      </c>
      <c r="C467">
        <v>2</v>
      </c>
      <c r="D467">
        <f>MIN(_lookups!$C$70:$C$569)+1</f>
        <v>1</v>
      </c>
      <c r="E467" s="2">
        <f t="shared" si="7"/>
        <v>398</v>
      </c>
      <c r="F467">
        <f>SUMIFS('Ground Travel'!L:L,'Ground Travel'!M:M,_summarize!C467,'Ground Travel'!N:N,_summarize!D467,'Ground Travel'!K:K,_summarize!B467)</f>
        <v>0</v>
      </c>
      <c r="G467">
        <f>SUMIFS('Ground Travel'!P:P,'Ground Travel'!M:M,_summarize!C467,'Ground Travel'!N:N,_summarize!D467,'Ground Travel'!K:K,_summarize!B467)</f>
        <v>0</v>
      </c>
    </row>
    <row r="468" spans="2:7" x14ac:dyDescent="0.35">
      <c r="B468" t="s">
        <v>47007</v>
      </c>
      <c r="C468">
        <v>2</v>
      </c>
      <c r="D468">
        <f>MIN(_lookups!$C$70:$C$569)+1</f>
        <v>1</v>
      </c>
      <c r="E468" s="2">
        <f t="shared" si="7"/>
        <v>398</v>
      </c>
      <c r="F468">
        <f>SUMIFS('Ground Travel'!L:L,'Ground Travel'!M:M,_summarize!C468,'Ground Travel'!N:N,_summarize!D468,'Ground Travel'!K:K,_summarize!B468)</f>
        <v>0</v>
      </c>
      <c r="G468">
        <f>SUMIFS('Ground Travel'!P:P,'Ground Travel'!M:M,_summarize!C468,'Ground Travel'!N:N,_summarize!D468,'Ground Travel'!K:K,_summarize!B468)</f>
        <v>0</v>
      </c>
    </row>
    <row r="469" spans="2:7" x14ac:dyDescent="0.35">
      <c r="B469" t="s">
        <v>47009</v>
      </c>
      <c r="C469">
        <v>2</v>
      </c>
      <c r="D469">
        <f>MIN(_lookups!$C$70:$C$569)+1</f>
        <v>1</v>
      </c>
      <c r="E469" s="2">
        <f t="shared" si="7"/>
        <v>398</v>
      </c>
      <c r="F469">
        <f>SUMIFS('Ground Travel'!L:L,'Ground Travel'!M:M,_summarize!C469,'Ground Travel'!N:N,_summarize!D469,'Ground Travel'!K:K,_summarize!B469)</f>
        <v>0</v>
      </c>
      <c r="G469">
        <f>SUMIFS('Ground Travel'!P:P,'Ground Travel'!M:M,_summarize!C469,'Ground Travel'!N:N,_summarize!D469,'Ground Travel'!K:K,_summarize!B469)</f>
        <v>0</v>
      </c>
    </row>
    <row r="470" spans="2:7" x14ac:dyDescent="0.35">
      <c r="B470" t="s">
        <v>47011</v>
      </c>
      <c r="C470">
        <v>2</v>
      </c>
      <c r="D470">
        <f>MIN(_lookups!$C$70:$C$569)+1</f>
        <v>1</v>
      </c>
      <c r="E470" s="2">
        <f t="shared" si="7"/>
        <v>398</v>
      </c>
      <c r="F470">
        <f>SUMIFS('Ground Travel'!L:L,'Ground Travel'!M:M,_summarize!C470,'Ground Travel'!N:N,_summarize!D470,'Ground Travel'!K:K,_summarize!B470)</f>
        <v>0</v>
      </c>
      <c r="G470">
        <f>SUMIFS('Ground Travel'!P:P,'Ground Travel'!M:M,_summarize!C470,'Ground Travel'!N:N,_summarize!D470,'Ground Travel'!K:K,_summarize!B470)</f>
        <v>0</v>
      </c>
    </row>
    <row r="471" spans="2:7" x14ac:dyDescent="0.35">
      <c r="B471" t="s">
        <v>47014</v>
      </c>
      <c r="C471">
        <v>2</v>
      </c>
      <c r="D471">
        <f>MIN(_lookups!$C$70:$C$569)+1</f>
        <v>1</v>
      </c>
      <c r="E471" s="2">
        <f t="shared" si="7"/>
        <v>398</v>
      </c>
      <c r="F471">
        <f>SUMIFS('Ground Travel'!L:L,'Ground Travel'!M:M,_summarize!C471,'Ground Travel'!N:N,_summarize!D471,'Ground Travel'!K:K,_summarize!B471)</f>
        <v>0</v>
      </c>
      <c r="G471">
        <f>SUMIFS('Ground Travel'!P:P,'Ground Travel'!M:M,_summarize!C471,'Ground Travel'!N:N,_summarize!D471,'Ground Travel'!K:K,_summarize!B471)</f>
        <v>0</v>
      </c>
    </row>
    <row r="472" spans="2:7" x14ac:dyDescent="0.35">
      <c r="B472" t="s">
        <v>47016</v>
      </c>
      <c r="C472">
        <v>2</v>
      </c>
      <c r="D472">
        <f>MIN(_lookups!$C$70:$C$569)+1</f>
        <v>1</v>
      </c>
      <c r="E472" s="2">
        <f t="shared" si="7"/>
        <v>398</v>
      </c>
      <c r="F472">
        <f>SUMIFS('Ground Travel'!L:L,'Ground Travel'!M:M,_summarize!C472,'Ground Travel'!N:N,_summarize!D472,'Ground Travel'!K:K,_summarize!B472)</f>
        <v>0</v>
      </c>
      <c r="G472">
        <f>SUMIFS('Ground Travel'!P:P,'Ground Travel'!M:M,_summarize!C472,'Ground Travel'!N:N,_summarize!D472,'Ground Travel'!K:K,_summarize!B472)</f>
        <v>0</v>
      </c>
    </row>
    <row r="473" spans="2:7" x14ac:dyDescent="0.35">
      <c r="B473" t="s">
        <v>46980</v>
      </c>
      <c r="C473">
        <v>3</v>
      </c>
      <c r="D473">
        <f>MIN(_lookups!$C$70:$C$569)+1</f>
        <v>1</v>
      </c>
      <c r="E473" s="2">
        <f t="shared" si="7"/>
        <v>426</v>
      </c>
      <c r="F473">
        <f>SUMIFS('Ground Travel'!L:L,'Ground Travel'!M:M,_summarize!C473,'Ground Travel'!N:N,_summarize!D473,'Ground Travel'!K:K,_summarize!B473)</f>
        <v>0</v>
      </c>
      <c r="G473">
        <f>SUMIFS('Ground Travel'!P:P,'Ground Travel'!M:M,_summarize!C473,'Ground Travel'!N:N,_summarize!D473,'Ground Travel'!K:K,_summarize!B473)</f>
        <v>0</v>
      </c>
    </row>
    <row r="474" spans="2:7" x14ac:dyDescent="0.35">
      <c r="B474" t="s">
        <v>46982</v>
      </c>
      <c r="C474">
        <v>3</v>
      </c>
      <c r="D474">
        <f>MIN(_lookups!$C$70:$C$569)+1</f>
        <v>1</v>
      </c>
      <c r="E474" s="2">
        <f t="shared" si="7"/>
        <v>426</v>
      </c>
      <c r="F474">
        <f>SUMIFS('Ground Travel'!L:L,'Ground Travel'!M:M,_summarize!C474,'Ground Travel'!N:N,_summarize!D474,'Ground Travel'!K:K,_summarize!B474)</f>
        <v>0</v>
      </c>
      <c r="G474">
        <f>SUMIFS('Ground Travel'!P:P,'Ground Travel'!M:M,_summarize!C474,'Ground Travel'!N:N,_summarize!D474,'Ground Travel'!K:K,_summarize!B474)</f>
        <v>0</v>
      </c>
    </row>
    <row r="475" spans="2:7" x14ac:dyDescent="0.35">
      <c r="B475" t="s">
        <v>46984</v>
      </c>
      <c r="C475">
        <v>3</v>
      </c>
      <c r="D475">
        <f>MIN(_lookups!$C$70:$C$569)+1</f>
        <v>1</v>
      </c>
      <c r="E475" s="2">
        <f t="shared" si="7"/>
        <v>426</v>
      </c>
      <c r="F475">
        <f>SUMIFS('Ground Travel'!L:L,'Ground Travel'!M:M,_summarize!C475,'Ground Travel'!N:N,_summarize!D475,'Ground Travel'!K:K,_summarize!B475)</f>
        <v>0</v>
      </c>
      <c r="G475">
        <f>SUMIFS('Ground Travel'!P:P,'Ground Travel'!M:M,_summarize!C475,'Ground Travel'!N:N,_summarize!D475,'Ground Travel'!K:K,_summarize!B475)</f>
        <v>0</v>
      </c>
    </row>
    <row r="476" spans="2:7" x14ac:dyDescent="0.35">
      <c r="B476" t="s">
        <v>46986</v>
      </c>
      <c r="C476">
        <v>3</v>
      </c>
      <c r="D476">
        <f>MIN(_lookups!$C$70:$C$569)+1</f>
        <v>1</v>
      </c>
      <c r="E476" s="2">
        <f t="shared" si="7"/>
        <v>426</v>
      </c>
      <c r="F476">
        <f>SUMIFS('Ground Travel'!L:L,'Ground Travel'!M:M,_summarize!C476,'Ground Travel'!N:N,_summarize!D476,'Ground Travel'!K:K,_summarize!B476)</f>
        <v>0</v>
      </c>
      <c r="G476">
        <f>SUMIFS('Ground Travel'!P:P,'Ground Travel'!M:M,_summarize!C476,'Ground Travel'!N:N,_summarize!D476,'Ground Travel'!K:K,_summarize!B476)</f>
        <v>0</v>
      </c>
    </row>
    <row r="477" spans="2:7" x14ac:dyDescent="0.35">
      <c r="B477" t="s">
        <v>46988</v>
      </c>
      <c r="C477">
        <v>3</v>
      </c>
      <c r="D477">
        <f>MIN(_lookups!$C$70:$C$569)+1</f>
        <v>1</v>
      </c>
      <c r="E477" s="2">
        <f t="shared" si="7"/>
        <v>426</v>
      </c>
      <c r="F477">
        <f>SUMIFS('Ground Travel'!L:L,'Ground Travel'!M:M,_summarize!C477,'Ground Travel'!N:N,_summarize!D477,'Ground Travel'!K:K,_summarize!B477)</f>
        <v>0</v>
      </c>
      <c r="G477">
        <f>SUMIFS('Ground Travel'!P:P,'Ground Travel'!M:M,_summarize!C477,'Ground Travel'!N:N,_summarize!D477,'Ground Travel'!K:K,_summarize!B477)</f>
        <v>0</v>
      </c>
    </row>
    <row r="478" spans="2:7" x14ac:dyDescent="0.35">
      <c r="B478" t="s">
        <v>46990</v>
      </c>
      <c r="C478">
        <v>3</v>
      </c>
      <c r="D478">
        <f>MIN(_lookups!$C$70:$C$569)+1</f>
        <v>1</v>
      </c>
      <c r="E478" s="2">
        <f t="shared" ref="E478:E541" si="8">DATE(D478,C478,1)</f>
        <v>426</v>
      </c>
      <c r="F478">
        <f>SUMIFS('Ground Travel'!L:L,'Ground Travel'!M:M,_summarize!C478,'Ground Travel'!N:N,_summarize!D478,'Ground Travel'!K:K,_summarize!B478)</f>
        <v>0</v>
      </c>
      <c r="G478">
        <f>SUMIFS('Ground Travel'!P:P,'Ground Travel'!M:M,_summarize!C478,'Ground Travel'!N:N,_summarize!D478,'Ground Travel'!K:K,_summarize!B478)</f>
        <v>0</v>
      </c>
    </row>
    <row r="479" spans="2:7" x14ac:dyDescent="0.35">
      <c r="B479" t="s">
        <v>46992</v>
      </c>
      <c r="C479">
        <v>3</v>
      </c>
      <c r="D479">
        <f>MIN(_lookups!$C$70:$C$569)+1</f>
        <v>1</v>
      </c>
      <c r="E479" s="2">
        <f t="shared" si="8"/>
        <v>426</v>
      </c>
      <c r="F479">
        <f>SUMIFS('Ground Travel'!L:L,'Ground Travel'!M:M,_summarize!C479,'Ground Travel'!N:N,_summarize!D479,'Ground Travel'!K:K,_summarize!B479)</f>
        <v>0</v>
      </c>
      <c r="G479">
        <f>SUMIFS('Ground Travel'!P:P,'Ground Travel'!M:M,_summarize!C479,'Ground Travel'!N:N,_summarize!D479,'Ground Travel'!K:K,_summarize!B479)</f>
        <v>0</v>
      </c>
    </row>
    <row r="480" spans="2:7" x14ac:dyDescent="0.35">
      <c r="B480" t="s">
        <v>46994</v>
      </c>
      <c r="C480">
        <v>3</v>
      </c>
      <c r="D480">
        <f>MIN(_lookups!$C$70:$C$569)+1</f>
        <v>1</v>
      </c>
      <c r="E480" s="2">
        <f t="shared" si="8"/>
        <v>426</v>
      </c>
      <c r="F480">
        <f>SUMIFS('Ground Travel'!L:L,'Ground Travel'!M:M,_summarize!C480,'Ground Travel'!N:N,_summarize!D480,'Ground Travel'!K:K,_summarize!B480)</f>
        <v>0</v>
      </c>
      <c r="G480">
        <f>SUMIFS('Ground Travel'!P:P,'Ground Travel'!M:M,_summarize!C480,'Ground Travel'!N:N,_summarize!D480,'Ground Travel'!K:K,_summarize!B480)</f>
        <v>0</v>
      </c>
    </row>
    <row r="481" spans="2:7" x14ac:dyDescent="0.35">
      <c r="B481" t="s">
        <v>46996</v>
      </c>
      <c r="C481">
        <v>3</v>
      </c>
      <c r="D481">
        <f>MIN(_lookups!$C$70:$C$569)+1</f>
        <v>1</v>
      </c>
      <c r="E481" s="2">
        <f t="shared" si="8"/>
        <v>426</v>
      </c>
      <c r="F481">
        <f>SUMIFS('Ground Travel'!L:L,'Ground Travel'!M:M,_summarize!C481,'Ground Travel'!N:N,_summarize!D481,'Ground Travel'!K:K,_summarize!B481)</f>
        <v>0</v>
      </c>
      <c r="G481">
        <f>SUMIFS('Ground Travel'!P:P,'Ground Travel'!M:M,_summarize!C481,'Ground Travel'!N:N,_summarize!D481,'Ground Travel'!K:K,_summarize!B481)</f>
        <v>0</v>
      </c>
    </row>
    <row r="482" spans="2:7" x14ac:dyDescent="0.35">
      <c r="B482" t="s">
        <v>46998</v>
      </c>
      <c r="C482">
        <v>3</v>
      </c>
      <c r="D482">
        <f>MIN(_lookups!$C$70:$C$569)+1</f>
        <v>1</v>
      </c>
      <c r="E482" s="2">
        <f t="shared" si="8"/>
        <v>426</v>
      </c>
      <c r="F482">
        <f>SUMIFS('Ground Travel'!L:L,'Ground Travel'!M:M,_summarize!C482,'Ground Travel'!N:N,_summarize!D482,'Ground Travel'!K:K,_summarize!B482)</f>
        <v>0</v>
      </c>
      <c r="G482">
        <f>SUMIFS('Ground Travel'!P:P,'Ground Travel'!M:M,_summarize!C482,'Ground Travel'!N:N,_summarize!D482,'Ground Travel'!K:K,_summarize!B482)</f>
        <v>0</v>
      </c>
    </row>
    <row r="483" spans="2:7" x14ac:dyDescent="0.35">
      <c r="B483" t="s">
        <v>47000</v>
      </c>
      <c r="C483">
        <v>3</v>
      </c>
      <c r="D483">
        <f>MIN(_lookups!$C$70:$C$569)+1</f>
        <v>1</v>
      </c>
      <c r="E483" s="2">
        <f t="shared" si="8"/>
        <v>426</v>
      </c>
      <c r="F483">
        <f>SUMIFS('Ground Travel'!L:L,'Ground Travel'!M:M,_summarize!C483,'Ground Travel'!N:N,_summarize!D483,'Ground Travel'!K:K,_summarize!B483)</f>
        <v>0</v>
      </c>
      <c r="G483">
        <f>SUMIFS('Ground Travel'!P:P,'Ground Travel'!M:M,_summarize!C483,'Ground Travel'!N:N,_summarize!D483,'Ground Travel'!K:K,_summarize!B483)</f>
        <v>0</v>
      </c>
    </row>
    <row r="484" spans="2:7" x14ac:dyDescent="0.35">
      <c r="B484" t="s">
        <v>47003</v>
      </c>
      <c r="C484">
        <v>3</v>
      </c>
      <c r="D484">
        <f>MIN(_lookups!$C$70:$C$569)+1</f>
        <v>1</v>
      </c>
      <c r="E484" s="2">
        <f t="shared" si="8"/>
        <v>426</v>
      </c>
      <c r="F484">
        <f>SUMIFS('Ground Travel'!L:L,'Ground Travel'!M:M,_summarize!C484,'Ground Travel'!N:N,_summarize!D484,'Ground Travel'!K:K,_summarize!B484)</f>
        <v>0</v>
      </c>
      <c r="G484">
        <f>SUMIFS('Ground Travel'!P:P,'Ground Travel'!M:M,_summarize!C484,'Ground Travel'!N:N,_summarize!D484,'Ground Travel'!K:K,_summarize!B484)</f>
        <v>0</v>
      </c>
    </row>
    <row r="485" spans="2:7" x14ac:dyDescent="0.35">
      <c r="B485" t="s">
        <v>47005</v>
      </c>
      <c r="C485">
        <v>3</v>
      </c>
      <c r="D485">
        <f>MIN(_lookups!$C$70:$C$569)+1</f>
        <v>1</v>
      </c>
      <c r="E485" s="2">
        <f t="shared" si="8"/>
        <v>426</v>
      </c>
      <c r="F485">
        <f>SUMIFS('Ground Travel'!L:L,'Ground Travel'!M:M,_summarize!C485,'Ground Travel'!N:N,_summarize!D485,'Ground Travel'!K:K,_summarize!B485)</f>
        <v>0</v>
      </c>
      <c r="G485">
        <f>SUMIFS('Ground Travel'!P:P,'Ground Travel'!M:M,_summarize!C485,'Ground Travel'!N:N,_summarize!D485,'Ground Travel'!K:K,_summarize!B485)</f>
        <v>0</v>
      </c>
    </row>
    <row r="486" spans="2:7" x14ac:dyDescent="0.35">
      <c r="B486" t="s">
        <v>47007</v>
      </c>
      <c r="C486">
        <v>3</v>
      </c>
      <c r="D486">
        <f>MIN(_lookups!$C$70:$C$569)+1</f>
        <v>1</v>
      </c>
      <c r="E486" s="2">
        <f t="shared" si="8"/>
        <v>426</v>
      </c>
      <c r="F486">
        <f>SUMIFS('Ground Travel'!L:L,'Ground Travel'!M:M,_summarize!C486,'Ground Travel'!N:N,_summarize!D486,'Ground Travel'!K:K,_summarize!B486)</f>
        <v>0</v>
      </c>
      <c r="G486">
        <f>SUMIFS('Ground Travel'!P:P,'Ground Travel'!M:M,_summarize!C486,'Ground Travel'!N:N,_summarize!D486,'Ground Travel'!K:K,_summarize!B486)</f>
        <v>0</v>
      </c>
    </row>
    <row r="487" spans="2:7" x14ac:dyDescent="0.35">
      <c r="B487" t="s">
        <v>47009</v>
      </c>
      <c r="C487">
        <v>3</v>
      </c>
      <c r="D487">
        <f>MIN(_lookups!$C$70:$C$569)+1</f>
        <v>1</v>
      </c>
      <c r="E487" s="2">
        <f t="shared" si="8"/>
        <v>426</v>
      </c>
      <c r="F487">
        <f>SUMIFS('Ground Travel'!L:L,'Ground Travel'!M:M,_summarize!C487,'Ground Travel'!N:N,_summarize!D487,'Ground Travel'!K:K,_summarize!B487)</f>
        <v>0</v>
      </c>
      <c r="G487">
        <f>SUMIFS('Ground Travel'!P:P,'Ground Travel'!M:M,_summarize!C487,'Ground Travel'!N:N,_summarize!D487,'Ground Travel'!K:K,_summarize!B487)</f>
        <v>0</v>
      </c>
    </row>
    <row r="488" spans="2:7" x14ac:dyDescent="0.35">
      <c r="B488" t="s">
        <v>47011</v>
      </c>
      <c r="C488">
        <v>3</v>
      </c>
      <c r="D488">
        <f>MIN(_lookups!$C$70:$C$569)+1</f>
        <v>1</v>
      </c>
      <c r="E488" s="2">
        <f t="shared" si="8"/>
        <v>426</v>
      </c>
      <c r="F488">
        <f>SUMIFS('Ground Travel'!L:L,'Ground Travel'!M:M,_summarize!C488,'Ground Travel'!N:N,_summarize!D488,'Ground Travel'!K:K,_summarize!B488)</f>
        <v>0</v>
      </c>
      <c r="G488">
        <f>SUMIFS('Ground Travel'!P:P,'Ground Travel'!M:M,_summarize!C488,'Ground Travel'!N:N,_summarize!D488,'Ground Travel'!K:K,_summarize!B488)</f>
        <v>0</v>
      </c>
    </row>
    <row r="489" spans="2:7" x14ac:dyDescent="0.35">
      <c r="B489" t="s">
        <v>47014</v>
      </c>
      <c r="C489">
        <v>3</v>
      </c>
      <c r="D489">
        <f>MIN(_lookups!$C$70:$C$569)+1</f>
        <v>1</v>
      </c>
      <c r="E489" s="2">
        <f t="shared" si="8"/>
        <v>426</v>
      </c>
      <c r="F489">
        <f>SUMIFS('Ground Travel'!L:L,'Ground Travel'!M:M,_summarize!C489,'Ground Travel'!N:N,_summarize!D489,'Ground Travel'!K:K,_summarize!B489)</f>
        <v>0</v>
      </c>
      <c r="G489">
        <f>SUMIFS('Ground Travel'!P:P,'Ground Travel'!M:M,_summarize!C489,'Ground Travel'!N:N,_summarize!D489,'Ground Travel'!K:K,_summarize!B489)</f>
        <v>0</v>
      </c>
    </row>
    <row r="490" spans="2:7" x14ac:dyDescent="0.35">
      <c r="B490" t="s">
        <v>47016</v>
      </c>
      <c r="C490">
        <v>3</v>
      </c>
      <c r="D490">
        <f>MIN(_lookups!$C$70:$C$569)+1</f>
        <v>1</v>
      </c>
      <c r="E490" s="2">
        <f t="shared" si="8"/>
        <v>426</v>
      </c>
      <c r="F490">
        <f>SUMIFS('Ground Travel'!L:L,'Ground Travel'!M:M,_summarize!C490,'Ground Travel'!N:N,_summarize!D490,'Ground Travel'!K:K,_summarize!B490)</f>
        <v>0</v>
      </c>
      <c r="G490">
        <f>SUMIFS('Ground Travel'!P:P,'Ground Travel'!M:M,_summarize!C490,'Ground Travel'!N:N,_summarize!D490,'Ground Travel'!K:K,_summarize!B490)</f>
        <v>0</v>
      </c>
    </row>
    <row r="491" spans="2:7" x14ac:dyDescent="0.35">
      <c r="B491" t="s">
        <v>46980</v>
      </c>
      <c r="C491">
        <v>4</v>
      </c>
      <c r="D491">
        <f>MIN(_lookups!$C$70:$C$569)+1</f>
        <v>1</v>
      </c>
      <c r="E491" s="2">
        <f t="shared" si="8"/>
        <v>457</v>
      </c>
      <c r="F491">
        <f>SUMIFS('Ground Travel'!L:L,'Ground Travel'!M:M,_summarize!C491,'Ground Travel'!N:N,_summarize!D491,'Ground Travel'!K:K,_summarize!B491)</f>
        <v>0</v>
      </c>
      <c r="G491">
        <f>SUMIFS('Ground Travel'!P:P,'Ground Travel'!M:M,_summarize!C491,'Ground Travel'!N:N,_summarize!D491,'Ground Travel'!K:K,_summarize!B491)</f>
        <v>0</v>
      </c>
    </row>
    <row r="492" spans="2:7" x14ac:dyDescent="0.35">
      <c r="B492" t="s">
        <v>46982</v>
      </c>
      <c r="C492">
        <v>4</v>
      </c>
      <c r="D492">
        <f>MIN(_lookups!$C$70:$C$569)+1</f>
        <v>1</v>
      </c>
      <c r="E492" s="2">
        <f t="shared" si="8"/>
        <v>457</v>
      </c>
      <c r="F492">
        <f>SUMIFS('Ground Travel'!L:L,'Ground Travel'!M:M,_summarize!C492,'Ground Travel'!N:N,_summarize!D492,'Ground Travel'!K:K,_summarize!B492)</f>
        <v>0</v>
      </c>
      <c r="G492">
        <f>SUMIFS('Ground Travel'!P:P,'Ground Travel'!M:M,_summarize!C492,'Ground Travel'!N:N,_summarize!D492,'Ground Travel'!K:K,_summarize!B492)</f>
        <v>0</v>
      </c>
    </row>
    <row r="493" spans="2:7" x14ac:dyDescent="0.35">
      <c r="B493" t="s">
        <v>46984</v>
      </c>
      <c r="C493">
        <v>4</v>
      </c>
      <c r="D493">
        <f>MIN(_lookups!$C$70:$C$569)+1</f>
        <v>1</v>
      </c>
      <c r="E493" s="2">
        <f t="shared" si="8"/>
        <v>457</v>
      </c>
      <c r="F493">
        <f>SUMIFS('Ground Travel'!L:L,'Ground Travel'!M:M,_summarize!C493,'Ground Travel'!N:N,_summarize!D493,'Ground Travel'!K:K,_summarize!B493)</f>
        <v>0</v>
      </c>
      <c r="G493">
        <f>SUMIFS('Ground Travel'!P:P,'Ground Travel'!M:M,_summarize!C493,'Ground Travel'!N:N,_summarize!D493,'Ground Travel'!K:K,_summarize!B493)</f>
        <v>0</v>
      </c>
    </row>
    <row r="494" spans="2:7" x14ac:dyDescent="0.35">
      <c r="B494" t="s">
        <v>46986</v>
      </c>
      <c r="C494">
        <v>4</v>
      </c>
      <c r="D494">
        <f>MIN(_lookups!$C$70:$C$569)+1</f>
        <v>1</v>
      </c>
      <c r="E494" s="2">
        <f t="shared" si="8"/>
        <v>457</v>
      </c>
      <c r="F494">
        <f>SUMIFS('Ground Travel'!L:L,'Ground Travel'!M:M,_summarize!C494,'Ground Travel'!N:N,_summarize!D494,'Ground Travel'!K:K,_summarize!B494)</f>
        <v>0</v>
      </c>
      <c r="G494">
        <f>SUMIFS('Ground Travel'!P:P,'Ground Travel'!M:M,_summarize!C494,'Ground Travel'!N:N,_summarize!D494,'Ground Travel'!K:K,_summarize!B494)</f>
        <v>0</v>
      </c>
    </row>
    <row r="495" spans="2:7" x14ac:dyDescent="0.35">
      <c r="B495" t="s">
        <v>46988</v>
      </c>
      <c r="C495">
        <v>4</v>
      </c>
      <c r="D495">
        <f>MIN(_lookups!$C$70:$C$569)+1</f>
        <v>1</v>
      </c>
      <c r="E495" s="2">
        <f t="shared" si="8"/>
        <v>457</v>
      </c>
      <c r="F495">
        <f>SUMIFS('Ground Travel'!L:L,'Ground Travel'!M:M,_summarize!C495,'Ground Travel'!N:N,_summarize!D495,'Ground Travel'!K:K,_summarize!B495)</f>
        <v>0</v>
      </c>
      <c r="G495">
        <f>SUMIFS('Ground Travel'!P:P,'Ground Travel'!M:M,_summarize!C495,'Ground Travel'!N:N,_summarize!D495,'Ground Travel'!K:K,_summarize!B495)</f>
        <v>0</v>
      </c>
    </row>
    <row r="496" spans="2:7" x14ac:dyDescent="0.35">
      <c r="B496" t="s">
        <v>46990</v>
      </c>
      <c r="C496">
        <v>4</v>
      </c>
      <c r="D496">
        <f>MIN(_lookups!$C$70:$C$569)+1</f>
        <v>1</v>
      </c>
      <c r="E496" s="2">
        <f t="shared" si="8"/>
        <v>457</v>
      </c>
      <c r="F496">
        <f>SUMIFS('Ground Travel'!L:L,'Ground Travel'!M:M,_summarize!C496,'Ground Travel'!N:N,_summarize!D496,'Ground Travel'!K:K,_summarize!B496)</f>
        <v>0</v>
      </c>
      <c r="G496">
        <f>SUMIFS('Ground Travel'!P:P,'Ground Travel'!M:M,_summarize!C496,'Ground Travel'!N:N,_summarize!D496,'Ground Travel'!K:K,_summarize!B496)</f>
        <v>0</v>
      </c>
    </row>
    <row r="497" spans="2:7" x14ac:dyDescent="0.35">
      <c r="B497" t="s">
        <v>46992</v>
      </c>
      <c r="C497">
        <v>4</v>
      </c>
      <c r="D497">
        <f>MIN(_lookups!$C$70:$C$569)+1</f>
        <v>1</v>
      </c>
      <c r="E497" s="2">
        <f t="shared" si="8"/>
        <v>457</v>
      </c>
      <c r="F497">
        <f>SUMIFS('Ground Travel'!L:L,'Ground Travel'!M:M,_summarize!C497,'Ground Travel'!N:N,_summarize!D497,'Ground Travel'!K:K,_summarize!B497)</f>
        <v>0</v>
      </c>
      <c r="G497">
        <f>SUMIFS('Ground Travel'!P:P,'Ground Travel'!M:M,_summarize!C497,'Ground Travel'!N:N,_summarize!D497,'Ground Travel'!K:K,_summarize!B497)</f>
        <v>0</v>
      </c>
    </row>
    <row r="498" spans="2:7" x14ac:dyDescent="0.35">
      <c r="B498" t="s">
        <v>46994</v>
      </c>
      <c r="C498">
        <v>4</v>
      </c>
      <c r="D498">
        <f>MIN(_lookups!$C$70:$C$569)+1</f>
        <v>1</v>
      </c>
      <c r="E498" s="2">
        <f t="shared" si="8"/>
        <v>457</v>
      </c>
      <c r="F498">
        <f>SUMIFS('Ground Travel'!L:L,'Ground Travel'!M:M,_summarize!C498,'Ground Travel'!N:N,_summarize!D498,'Ground Travel'!K:K,_summarize!B498)</f>
        <v>0</v>
      </c>
      <c r="G498">
        <f>SUMIFS('Ground Travel'!P:P,'Ground Travel'!M:M,_summarize!C498,'Ground Travel'!N:N,_summarize!D498,'Ground Travel'!K:K,_summarize!B498)</f>
        <v>0</v>
      </c>
    </row>
    <row r="499" spans="2:7" x14ac:dyDescent="0.35">
      <c r="B499" t="s">
        <v>46996</v>
      </c>
      <c r="C499">
        <v>4</v>
      </c>
      <c r="D499">
        <f>MIN(_lookups!$C$70:$C$569)+1</f>
        <v>1</v>
      </c>
      <c r="E499" s="2">
        <f t="shared" si="8"/>
        <v>457</v>
      </c>
      <c r="F499">
        <f>SUMIFS('Ground Travel'!L:L,'Ground Travel'!M:M,_summarize!C499,'Ground Travel'!N:N,_summarize!D499,'Ground Travel'!K:K,_summarize!B499)</f>
        <v>0</v>
      </c>
      <c r="G499">
        <f>SUMIFS('Ground Travel'!P:P,'Ground Travel'!M:M,_summarize!C499,'Ground Travel'!N:N,_summarize!D499,'Ground Travel'!K:K,_summarize!B499)</f>
        <v>0</v>
      </c>
    </row>
    <row r="500" spans="2:7" x14ac:dyDescent="0.35">
      <c r="B500" t="s">
        <v>46998</v>
      </c>
      <c r="C500">
        <v>4</v>
      </c>
      <c r="D500">
        <f>MIN(_lookups!$C$70:$C$569)+1</f>
        <v>1</v>
      </c>
      <c r="E500" s="2">
        <f t="shared" si="8"/>
        <v>457</v>
      </c>
      <c r="F500">
        <f>SUMIFS('Ground Travel'!L:L,'Ground Travel'!M:M,_summarize!C500,'Ground Travel'!N:N,_summarize!D500,'Ground Travel'!K:K,_summarize!B500)</f>
        <v>0</v>
      </c>
      <c r="G500">
        <f>SUMIFS('Ground Travel'!P:P,'Ground Travel'!M:M,_summarize!C500,'Ground Travel'!N:N,_summarize!D500,'Ground Travel'!K:K,_summarize!B500)</f>
        <v>0</v>
      </c>
    </row>
    <row r="501" spans="2:7" x14ac:dyDescent="0.35">
      <c r="B501" t="s">
        <v>47000</v>
      </c>
      <c r="C501">
        <v>4</v>
      </c>
      <c r="D501">
        <f>MIN(_lookups!$C$70:$C$569)+1</f>
        <v>1</v>
      </c>
      <c r="E501" s="2">
        <f t="shared" si="8"/>
        <v>457</v>
      </c>
      <c r="F501">
        <f>SUMIFS('Ground Travel'!L:L,'Ground Travel'!M:M,_summarize!C501,'Ground Travel'!N:N,_summarize!D501,'Ground Travel'!K:K,_summarize!B501)</f>
        <v>0</v>
      </c>
      <c r="G501">
        <f>SUMIFS('Ground Travel'!P:P,'Ground Travel'!M:M,_summarize!C501,'Ground Travel'!N:N,_summarize!D501,'Ground Travel'!K:K,_summarize!B501)</f>
        <v>0</v>
      </c>
    </row>
    <row r="502" spans="2:7" x14ac:dyDescent="0.35">
      <c r="B502" t="s">
        <v>47003</v>
      </c>
      <c r="C502">
        <v>4</v>
      </c>
      <c r="D502">
        <f>MIN(_lookups!$C$70:$C$569)+1</f>
        <v>1</v>
      </c>
      <c r="E502" s="2">
        <f t="shared" si="8"/>
        <v>457</v>
      </c>
      <c r="F502">
        <f>SUMIFS('Ground Travel'!L:L,'Ground Travel'!M:M,_summarize!C502,'Ground Travel'!N:N,_summarize!D502,'Ground Travel'!K:K,_summarize!B502)</f>
        <v>0</v>
      </c>
      <c r="G502">
        <f>SUMIFS('Ground Travel'!P:P,'Ground Travel'!M:M,_summarize!C502,'Ground Travel'!N:N,_summarize!D502,'Ground Travel'!K:K,_summarize!B502)</f>
        <v>0</v>
      </c>
    </row>
    <row r="503" spans="2:7" x14ac:dyDescent="0.35">
      <c r="B503" t="s">
        <v>47005</v>
      </c>
      <c r="C503">
        <v>4</v>
      </c>
      <c r="D503">
        <f>MIN(_lookups!$C$70:$C$569)+1</f>
        <v>1</v>
      </c>
      <c r="E503" s="2">
        <f t="shared" si="8"/>
        <v>457</v>
      </c>
      <c r="F503">
        <f>SUMIFS('Ground Travel'!L:L,'Ground Travel'!M:M,_summarize!C503,'Ground Travel'!N:N,_summarize!D503,'Ground Travel'!K:K,_summarize!B503)</f>
        <v>0</v>
      </c>
      <c r="G503">
        <f>SUMIFS('Ground Travel'!P:P,'Ground Travel'!M:M,_summarize!C503,'Ground Travel'!N:N,_summarize!D503,'Ground Travel'!K:K,_summarize!B503)</f>
        <v>0</v>
      </c>
    </row>
    <row r="504" spans="2:7" x14ac:dyDescent="0.35">
      <c r="B504" t="s">
        <v>47007</v>
      </c>
      <c r="C504">
        <v>4</v>
      </c>
      <c r="D504">
        <f>MIN(_lookups!$C$70:$C$569)+1</f>
        <v>1</v>
      </c>
      <c r="E504" s="2">
        <f t="shared" si="8"/>
        <v>457</v>
      </c>
      <c r="F504">
        <f>SUMIFS('Ground Travel'!L:L,'Ground Travel'!M:M,_summarize!C504,'Ground Travel'!N:N,_summarize!D504,'Ground Travel'!K:K,_summarize!B504)</f>
        <v>0</v>
      </c>
      <c r="G504">
        <f>SUMIFS('Ground Travel'!P:P,'Ground Travel'!M:M,_summarize!C504,'Ground Travel'!N:N,_summarize!D504,'Ground Travel'!K:K,_summarize!B504)</f>
        <v>0</v>
      </c>
    </row>
    <row r="505" spans="2:7" x14ac:dyDescent="0.35">
      <c r="B505" t="s">
        <v>47009</v>
      </c>
      <c r="C505">
        <v>4</v>
      </c>
      <c r="D505">
        <f>MIN(_lookups!$C$70:$C$569)+1</f>
        <v>1</v>
      </c>
      <c r="E505" s="2">
        <f t="shared" si="8"/>
        <v>457</v>
      </c>
      <c r="F505">
        <f>SUMIFS('Ground Travel'!L:L,'Ground Travel'!M:M,_summarize!C505,'Ground Travel'!N:N,_summarize!D505,'Ground Travel'!K:K,_summarize!B505)</f>
        <v>0</v>
      </c>
      <c r="G505">
        <f>SUMIFS('Ground Travel'!P:P,'Ground Travel'!M:M,_summarize!C505,'Ground Travel'!N:N,_summarize!D505,'Ground Travel'!K:K,_summarize!B505)</f>
        <v>0</v>
      </c>
    </row>
    <row r="506" spans="2:7" x14ac:dyDescent="0.35">
      <c r="B506" t="s">
        <v>47011</v>
      </c>
      <c r="C506">
        <v>4</v>
      </c>
      <c r="D506">
        <f>MIN(_lookups!$C$70:$C$569)+1</f>
        <v>1</v>
      </c>
      <c r="E506" s="2">
        <f t="shared" si="8"/>
        <v>457</v>
      </c>
      <c r="F506">
        <f>SUMIFS('Ground Travel'!L:L,'Ground Travel'!M:M,_summarize!C506,'Ground Travel'!N:N,_summarize!D506,'Ground Travel'!K:K,_summarize!B506)</f>
        <v>0</v>
      </c>
      <c r="G506">
        <f>SUMIFS('Ground Travel'!P:P,'Ground Travel'!M:M,_summarize!C506,'Ground Travel'!N:N,_summarize!D506,'Ground Travel'!K:K,_summarize!B506)</f>
        <v>0</v>
      </c>
    </row>
    <row r="507" spans="2:7" x14ac:dyDescent="0.35">
      <c r="B507" t="s">
        <v>47014</v>
      </c>
      <c r="C507">
        <v>4</v>
      </c>
      <c r="D507">
        <f>MIN(_lookups!$C$70:$C$569)+1</f>
        <v>1</v>
      </c>
      <c r="E507" s="2">
        <f t="shared" si="8"/>
        <v>457</v>
      </c>
      <c r="F507">
        <f>SUMIFS('Ground Travel'!L:L,'Ground Travel'!M:M,_summarize!C507,'Ground Travel'!N:N,_summarize!D507,'Ground Travel'!K:K,_summarize!B507)</f>
        <v>0</v>
      </c>
      <c r="G507">
        <f>SUMIFS('Ground Travel'!P:P,'Ground Travel'!M:M,_summarize!C507,'Ground Travel'!N:N,_summarize!D507,'Ground Travel'!K:K,_summarize!B507)</f>
        <v>0</v>
      </c>
    </row>
    <row r="508" spans="2:7" x14ac:dyDescent="0.35">
      <c r="B508" t="s">
        <v>47016</v>
      </c>
      <c r="C508">
        <v>4</v>
      </c>
      <c r="D508">
        <f>MIN(_lookups!$C$70:$C$569)+1</f>
        <v>1</v>
      </c>
      <c r="E508" s="2">
        <f t="shared" si="8"/>
        <v>457</v>
      </c>
      <c r="F508">
        <f>SUMIFS('Ground Travel'!L:L,'Ground Travel'!M:M,_summarize!C508,'Ground Travel'!N:N,_summarize!D508,'Ground Travel'!K:K,_summarize!B508)</f>
        <v>0</v>
      </c>
      <c r="G508">
        <f>SUMIFS('Ground Travel'!P:P,'Ground Travel'!M:M,_summarize!C508,'Ground Travel'!N:N,_summarize!D508,'Ground Travel'!K:K,_summarize!B508)</f>
        <v>0</v>
      </c>
    </row>
    <row r="509" spans="2:7" x14ac:dyDescent="0.35">
      <c r="B509" t="s">
        <v>46980</v>
      </c>
      <c r="C509">
        <v>5</v>
      </c>
      <c r="D509">
        <f>MIN(_lookups!$C$70:$C$569)+1</f>
        <v>1</v>
      </c>
      <c r="E509" s="2">
        <f t="shared" si="8"/>
        <v>487</v>
      </c>
      <c r="F509">
        <f>SUMIFS('Ground Travel'!L:L,'Ground Travel'!M:M,_summarize!C509,'Ground Travel'!N:N,_summarize!D509,'Ground Travel'!K:K,_summarize!B509)</f>
        <v>0</v>
      </c>
      <c r="G509">
        <f>SUMIFS('Ground Travel'!P:P,'Ground Travel'!M:M,_summarize!C509,'Ground Travel'!N:N,_summarize!D509,'Ground Travel'!K:K,_summarize!B509)</f>
        <v>0</v>
      </c>
    </row>
    <row r="510" spans="2:7" x14ac:dyDescent="0.35">
      <c r="B510" t="s">
        <v>46982</v>
      </c>
      <c r="C510">
        <v>5</v>
      </c>
      <c r="D510">
        <f>MIN(_lookups!$C$70:$C$569)+1</f>
        <v>1</v>
      </c>
      <c r="E510" s="2">
        <f t="shared" si="8"/>
        <v>487</v>
      </c>
      <c r="F510">
        <f>SUMIFS('Ground Travel'!L:L,'Ground Travel'!M:M,_summarize!C510,'Ground Travel'!N:N,_summarize!D510,'Ground Travel'!K:K,_summarize!B510)</f>
        <v>0</v>
      </c>
      <c r="G510">
        <f>SUMIFS('Ground Travel'!P:P,'Ground Travel'!M:M,_summarize!C510,'Ground Travel'!N:N,_summarize!D510,'Ground Travel'!K:K,_summarize!B510)</f>
        <v>0</v>
      </c>
    </row>
    <row r="511" spans="2:7" x14ac:dyDescent="0.35">
      <c r="B511" t="s">
        <v>46984</v>
      </c>
      <c r="C511">
        <v>5</v>
      </c>
      <c r="D511">
        <f>MIN(_lookups!$C$70:$C$569)+1</f>
        <v>1</v>
      </c>
      <c r="E511" s="2">
        <f t="shared" si="8"/>
        <v>487</v>
      </c>
      <c r="F511">
        <f>SUMIFS('Ground Travel'!L:L,'Ground Travel'!M:M,_summarize!C511,'Ground Travel'!N:N,_summarize!D511,'Ground Travel'!K:K,_summarize!B511)</f>
        <v>0</v>
      </c>
      <c r="G511">
        <f>SUMIFS('Ground Travel'!P:P,'Ground Travel'!M:M,_summarize!C511,'Ground Travel'!N:N,_summarize!D511,'Ground Travel'!K:K,_summarize!B511)</f>
        <v>0</v>
      </c>
    </row>
    <row r="512" spans="2:7" x14ac:dyDescent="0.35">
      <c r="B512" t="s">
        <v>46986</v>
      </c>
      <c r="C512">
        <v>5</v>
      </c>
      <c r="D512">
        <f>MIN(_lookups!$C$70:$C$569)+1</f>
        <v>1</v>
      </c>
      <c r="E512" s="2">
        <f t="shared" si="8"/>
        <v>487</v>
      </c>
      <c r="F512">
        <f>SUMIFS('Ground Travel'!L:L,'Ground Travel'!M:M,_summarize!C512,'Ground Travel'!N:N,_summarize!D512,'Ground Travel'!K:K,_summarize!B512)</f>
        <v>0</v>
      </c>
      <c r="G512">
        <f>SUMIFS('Ground Travel'!P:P,'Ground Travel'!M:M,_summarize!C512,'Ground Travel'!N:N,_summarize!D512,'Ground Travel'!K:K,_summarize!B512)</f>
        <v>0</v>
      </c>
    </row>
    <row r="513" spans="2:7" x14ac:dyDescent="0.35">
      <c r="B513" t="s">
        <v>46988</v>
      </c>
      <c r="C513">
        <v>5</v>
      </c>
      <c r="D513">
        <f>MIN(_lookups!$C$70:$C$569)+1</f>
        <v>1</v>
      </c>
      <c r="E513" s="2">
        <f t="shared" si="8"/>
        <v>487</v>
      </c>
      <c r="F513">
        <f>SUMIFS('Ground Travel'!L:L,'Ground Travel'!M:M,_summarize!C513,'Ground Travel'!N:N,_summarize!D513,'Ground Travel'!K:K,_summarize!B513)</f>
        <v>0</v>
      </c>
      <c r="G513">
        <f>SUMIFS('Ground Travel'!P:P,'Ground Travel'!M:M,_summarize!C513,'Ground Travel'!N:N,_summarize!D513,'Ground Travel'!K:K,_summarize!B513)</f>
        <v>0</v>
      </c>
    </row>
    <row r="514" spans="2:7" x14ac:dyDescent="0.35">
      <c r="B514" t="s">
        <v>46990</v>
      </c>
      <c r="C514">
        <v>5</v>
      </c>
      <c r="D514">
        <f>MIN(_lookups!$C$70:$C$569)+1</f>
        <v>1</v>
      </c>
      <c r="E514" s="2">
        <f t="shared" si="8"/>
        <v>487</v>
      </c>
      <c r="F514">
        <f>SUMIFS('Ground Travel'!L:L,'Ground Travel'!M:M,_summarize!C514,'Ground Travel'!N:N,_summarize!D514,'Ground Travel'!K:K,_summarize!B514)</f>
        <v>0</v>
      </c>
      <c r="G514">
        <f>SUMIFS('Ground Travel'!P:P,'Ground Travel'!M:M,_summarize!C514,'Ground Travel'!N:N,_summarize!D514,'Ground Travel'!K:K,_summarize!B514)</f>
        <v>0</v>
      </c>
    </row>
    <row r="515" spans="2:7" x14ac:dyDescent="0.35">
      <c r="B515" t="s">
        <v>46992</v>
      </c>
      <c r="C515">
        <v>5</v>
      </c>
      <c r="D515">
        <f>MIN(_lookups!$C$70:$C$569)+1</f>
        <v>1</v>
      </c>
      <c r="E515" s="2">
        <f t="shared" si="8"/>
        <v>487</v>
      </c>
      <c r="F515">
        <f>SUMIFS('Ground Travel'!L:L,'Ground Travel'!M:M,_summarize!C515,'Ground Travel'!N:N,_summarize!D515,'Ground Travel'!K:K,_summarize!B515)</f>
        <v>0</v>
      </c>
      <c r="G515">
        <f>SUMIFS('Ground Travel'!P:P,'Ground Travel'!M:M,_summarize!C515,'Ground Travel'!N:N,_summarize!D515,'Ground Travel'!K:K,_summarize!B515)</f>
        <v>0</v>
      </c>
    </row>
    <row r="516" spans="2:7" x14ac:dyDescent="0.35">
      <c r="B516" t="s">
        <v>46994</v>
      </c>
      <c r="C516">
        <v>5</v>
      </c>
      <c r="D516">
        <f>MIN(_lookups!$C$70:$C$569)+1</f>
        <v>1</v>
      </c>
      <c r="E516" s="2">
        <f t="shared" si="8"/>
        <v>487</v>
      </c>
      <c r="F516">
        <f>SUMIFS('Ground Travel'!L:L,'Ground Travel'!M:M,_summarize!C516,'Ground Travel'!N:N,_summarize!D516,'Ground Travel'!K:K,_summarize!B516)</f>
        <v>0</v>
      </c>
      <c r="G516">
        <f>SUMIFS('Ground Travel'!P:P,'Ground Travel'!M:M,_summarize!C516,'Ground Travel'!N:N,_summarize!D516,'Ground Travel'!K:K,_summarize!B516)</f>
        <v>0</v>
      </c>
    </row>
    <row r="517" spans="2:7" x14ac:dyDescent="0.35">
      <c r="B517" t="s">
        <v>46996</v>
      </c>
      <c r="C517">
        <v>5</v>
      </c>
      <c r="D517">
        <f>MIN(_lookups!$C$70:$C$569)+1</f>
        <v>1</v>
      </c>
      <c r="E517" s="2">
        <f t="shared" si="8"/>
        <v>487</v>
      </c>
      <c r="F517">
        <f>SUMIFS('Ground Travel'!L:L,'Ground Travel'!M:M,_summarize!C517,'Ground Travel'!N:N,_summarize!D517,'Ground Travel'!K:K,_summarize!B517)</f>
        <v>0</v>
      </c>
      <c r="G517">
        <f>SUMIFS('Ground Travel'!P:P,'Ground Travel'!M:M,_summarize!C517,'Ground Travel'!N:N,_summarize!D517,'Ground Travel'!K:K,_summarize!B517)</f>
        <v>0</v>
      </c>
    </row>
    <row r="518" spans="2:7" x14ac:dyDescent="0.35">
      <c r="B518" t="s">
        <v>46998</v>
      </c>
      <c r="C518">
        <v>5</v>
      </c>
      <c r="D518">
        <f>MIN(_lookups!$C$70:$C$569)+1</f>
        <v>1</v>
      </c>
      <c r="E518" s="2">
        <f t="shared" si="8"/>
        <v>487</v>
      </c>
      <c r="F518">
        <f>SUMIFS('Ground Travel'!L:L,'Ground Travel'!M:M,_summarize!C518,'Ground Travel'!N:N,_summarize!D518,'Ground Travel'!K:K,_summarize!B518)</f>
        <v>0</v>
      </c>
      <c r="G518">
        <f>SUMIFS('Ground Travel'!P:P,'Ground Travel'!M:M,_summarize!C518,'Ground Travel'!N:N,_summarize!D518,'Ground Travel'!K:K,_summarize!B518)</f>
        <v>0</v>
      </c>
    </row>
    <row r="519" spans="2:7" x14ac:dyDescent="0.35">
      <c r="B519" t="s">
        <v>47000</v>
      </c>
      <c r="C519">
        <v>5</v>
      </c>
      <c r="D519">
        <f>MIN(_lookups!$C$70:$C$569)+1</f>
        <v>1</v>
      </c>
      <c r="E519" s="2">
        <f t="shared" si="8"/>
        <v>487</v>
      </c>
      <c r="F519">
        <f>SUMIFS('Ground Travel'!L:L,'Ground Travel'!M:M,_summarize!C519,'Ground Travel'!N:N,_summarize!D519,'Ground Travel'!K:K,_summarize!B519)</f>
        <v>0</v>
      </c>
      <c r="G519">
        <f>SUMIFS('Ground Travel'!P:P,'Ground Travel'!M:M,_summarize!C519,'Ground Travel'!N:N,_summarize!D519,'Ground Travel'!K:K,_summarize!B519)</f>
        <v>0</v>
      </c>
    </row>
    <row r="520" spans="2:7" x14ac:dyDescent="0.35">
      <c r="B520" t="s">
        <v>47003</v>
      </c>
      <c r="C520">
        <v>5</v>
      </c>
      <c r="D520">
        <f>MIN(_lookups!$C$70:$C$569)+1</f>
        <v>1</v>
      </c>
      <c r="E520" s="2">
        <f t="shared" si="8"/>
        <v>487</v>
      </c>
      <c r="F520">
        <f>SUMIFS('Ground Travel'!L:L,'Ground Travel'!M:M,_summarize!C520,'Ground Travel'!N:N,_summarize!D520,'Ground Travel'!K:K,_summarize!B520)</f>
        <v>0</v>
      </c>
      <c r="G520">
        <f>SUMIFS('Ground Travel'!P:P,'Ground Travel'!M:M,_summarize!C520,'Ground Travel'!N:N,_summarize!D520,'Ground Travel'!K:K,_summarize!B520)</f>
        <v>0</v>
      </c>
    </row>
    <row r="521" spans="2:7" x14ac:dyDescent="0.35">
      <c r="B521" t="s">
        <v>47005</v>
      </c>
      <c r="C521">
        <v>5</v>
      </c>
      <c r="D521">
        <f>MIN(_lookups!$C$70:$C$569)+1</f>
        <v>1</v>
      </c>
      <c r="E521" s="2">
        <f t="shared" si="8"/>
        <v>487</v>
      </c>
      <c r="F521">
        <f>SUMIFS('Ground Travel'!L:L,'Ground Travel'!M:M,_summarize!C521,'Ground Travel'!N:N,_summarize!D521,'Ground Travel'!K:K,_summarize!B521)</f>
        <v>0</v>
      </c>
      <c r="G521">
        <f>SUMIFS('Ground Travel'!P:P,'Ground Travel'!M:M,_summarize!C521,'Ground Travel'!N:N,_summarize!D521,'Ground Travel'!K:K,_summarize!B521)</f>
        <v>0</v>
      </c>
    </row>
    <row r="522" spans="2:7" x14ac:dyDescent="0.35">
      <c r="B522" t="s">
        <v>47007</v>
      </c>
      <c r="C522">
        <v>5</v>
      </c>
      <c r="D522">
        <f>MIN(_lookups!$C$70:$C$569)+1</f>
        <v>1</v>
      </c>
      <c r="E522" s="2">
        <f t="shared" si="8"/>
        <v>487</v>
      </c>
      <c r="F522">
        <f>SUMIFS('Ground Travel'!L:L,'Ground Travel'!M:M,_summarize!C522,'Ground Travel'!N:N,_summarize!D522,'Ground Travel'!K:K,_summarize!B522)</f>
        <v>0</v>
      </c>
      <c r="G522">
        <f>SUMIFS('Ground Travel'!P:P,'Ground Travel'!M:M,_summarize!C522,'Ground Travel'!N:N,_summarize!D522,'Ground Travel'!K:K,_summarize!B522)</f>
        <v>0</v>
      </c>
    </row>
    <row r="523" spans="2:7" x14ac:dyDescent="0.35">
      <c r="B523" t="s">
        <v>47009</v>
      </c>
      <c r="C523">
        <v>5</v>
      </c>
      <c r="D523">
        <f>MIN(_lookups!$C$70:$C$569)+1</f>
        <v>1</v>
      </c>
      <c r="E523" s="2">
        <f t="shared" si="8"/>
        <v>487</v>
      </c>
      <c r="F523">
        <f>SUMIFS('Ground Travel'!L:L,'Ground Travel'!M:M,_summarize!C523,'Ground Travel'!N:N,_summarize!D523,'Ground Travel'!K:K,_summarize!B523)</f>
        <v>0</v>
      </c>
      <c r="G523">
        <f>SUMIFS('Ground Travel'!P:P,'Ground Travel'!M:M,_summarize!C523,'Ground Travel'!N:N,_summarize!D523,'Ground Travel'!K:K,_summarize!B523)</f>
        <v>0</v>
      </c>
    </row>
    <row r="524" spans="2:7" x14ac:dyDescent="0.35">
      <c r="B524" t="s">
        <v>47011</v>
      </c>
      <c r="C524">
        <v>5</v>
      </c>
      <c r="D524">
        <f>MIN(_lookups!$C$70:$C$569)+1</f>
        <v>1</v>
      </c>
      <c r="E524" s="2">
        <f t="shared" si="8"/>
        <v>487</v>
      </c>
      <c r="F524">
        <f>SUMIFS('Ground Travel'!L:L,'Ground Travel'!M:M,_summarize!C524,'Ground Travel'!N:N,_summarize!D524,'Ground Travel'!K:K,_summarize!B524)</f>
        <v>0</v>
      </c>
      <c r="G524">
        <f>SUMIFS('Ground Travel'!P:P,'Ground Travel'!M:M,_summarize!C524,'Ground Travel'!N:N,_summarize!D524,'Ground Travel'!K:K,_summarize!B524)</f>
        <v>0</v>
      </c>
    </row>
    <row r="525" spans="2:7" x14ac:dyDescent="0.35">
      <c r="B525" t="s">
        <v>47014</v>
      </c>
      <c r="C525">
        <v>5</v>
      </c>
      <c r="D525">
        <f>MIN(_lookups!$C$70:$C$569)+1</f>
        <v>1</v>
      </c>
      <c r="E525" s="2">
        <f t="shared" si="8"/>
        <v>487</v>
      </c>
      <c r="F525">
        <f>SUMIFS('Ground Travel'!L:L,'Ground Travel'!M:M,_summarize!C525,'Ground Travel'!N:N,_summarize!D525,'Ground Travel'!K:K,_summarize!B525)</f>
        <v>0</v>
      </c>
      <c r="G525">
        <f>SUMIFS('Ground Travel'!P:P,'Ground Travel'!M:M,_summarize!C525,'Ground Travel'!N:N,_summarize!D525,'Ground Travel'!K:K,_summarize!B525)</f>
        <v>0</v>
      </c>
    </row>
    <row r="526" spans="2:7" x14ac:dyDescent="0.35">
      <c r="B526" t="s">
        <v>47016</v>
      </c>
      <c r="C526">
        <v>5</v>
      </c>
      <c r="D526">
        <f>MIN(_lookups!$C$70:$C$569)+1</f>
        <v>1</v>
      </c>
      <c r="E526" s="2">
        <f t="shared" si="8"/>
        <v>487</v>
      </c>
      <c r="F526">
        <f>SUMIFS('Ground Travel'!L:L,'Ground Travel'!M:M,_summarize!C526,'Ground Travel'!N:N,_summarize!D526,'Ground Travel'!K:K,_summarize!B526)</f>
        <v>0</v>
      </c>
      <c r="G526">
        <f>SUMIFS('Ground Travel'!P:P,'Ground Travel'!M:M,_summarize!C526,'Ground Travel'!N:N,_summarize!D526,'Ground Travel'!K:K,_summarize!B526)</f>
        <v>0</v>
      </c>
    </row>
    <row r="527" spans="2:7" x14ac:dyDescent="0.35">
      <c r="B527" t="s">
        <v>46980</v>
      </c>
      <c r="C527">
        <v>6</v>
      </c>
      <c r="D527">
        <f>MIN(_lookups!$C$70:$C$569)+1</f>
        <v>1</v>
      </c>
      <c r="E527" s="2">
        <f t="shared" si="8"/>
        <v>518</v>
      </c>
      <c r="F527">
        <f>SUMIFS('Ground Travel'!L:L,'Ground Travel'!M:M,_summarize!C527,'Ground Travel'!N:N,_summarize!D527,'Ground Travel'!K:K,_summarize!B527)</f>
        <v>0</v>
      </c>
      <c r="G527">
        <f>SUMIFS('Ground Travel'!P:P,'Ground Travel'!M:M,_summarize!C527,'Ground Travel'!N:N,_summarize!D527,'Ground Travel'!K:K,_summarize!B527)</f>
        <v>0</v>
      </c>
    </row>
    <row r="528" spans="2:7" x14ac:dyDescent="0.35">
      <c r="B528" t="s">
        <v>46982</v>
      </c>
      <c r="C528">
        <v>6</v>
      </c>
      <c r="D528">
        <f>MIN(_lookups!$C$70:$C$569)+1</f>
        <v>1</v>
      </c>
      <c r="E528" s="2">
        <f t="shared" si="8"/>
        <v>518</v>
      </c>
      <c r="F528">
        <f>SUMIFS('Ground Travel'!L:L,'Ground Travel'!M:M,_summarize!C528,'Ground Travel'!N:N,_summarize!D528,'Ground Travel'!K:K,_summarize!B528)</f>
        <v>0</v>
      </c>
      <c r="G528">
        <f>SUMIFS('Ground Travel'!P:P,'Ground Travel'!M:M,_summarize!C528,'Ground Travel'!N:N,_summarize!D528,'Ground Travel'!K:K,_summarize!B528)</f>
        <v>0</v>
      </c>
    </row>
    <row r="529" spans="2:7" x14ac:dyDescent="0.35">
      <c r="B529" t="s">
        <v>46984</v>
      </c>
      <c r="C529">
        <v>6</v>
      </c>
      <c r="D529">
        <f>MIN(_lookups!$C$70:$C$569)+1</f>
        <v>1</v>
      </c>
      <c r="E529" s="2">
        <f t="shared" si="8"/>
        <v>518</v>
      </c>
      <c r="F529">
        <f>SUMIFS('Ground Travel'!L:L,'Ground Travel'!M:M,_summarize!C529,'Ground Travel'!N:N,_summarize!D529,'Ground Travel'!K:K,_summarize!B529)</f>
        <v>0</v>
      </c>
      <c r="G529">
        <f>SUMIFS('Ground Travel'!P:P,'Ground Travel'!M:M,_summarize!C529,'Ground Travel'!N:N,_summarize!D529,'Ground Travel'!K:K,_summarize!B529)</f>
        <v>0</v>
      </c>
    </row>
    <row r="530" spans="2:7" x14ac:dyDescent="0.35">
      <c r="B530" t="s">
        <v>46986</v>
      </c>
      <c r="C530">
        <v>6</v>
      </c>
      <c r="D530">
        <f>MIN(_lookups!$C$70:$C$569)+1</f>
        <v>1</v>
      </c>
      <c r="E530" s="2">
        <f t="shared" si="8"/>
        <v>518</v>
      </c>
      <c r="F530">
        <f>SUMIFS('Ground Travel'!L:L,'Ground Travel'!M:M,_summarize!C530,'Ground Travel'!N:N,_summarize!D530,'Ground Travel'!K:K,_summarize!B530)</f>
        <v>0</v>
      </c>
      <c r="G530">
        <f>SUMIFS('Ground Travel'!P:P,'Ground Travel'!M:M,_summarize!C530,'Ground Travel'!N:N,_summarize!D530,'Ground Travel'!K:K,_summarize!B530)</f>
        <v>0</v>
      </c>
    </row>
    <row r="531" spans="2:7" x14ac:dyDescent="0.35">
      <c r="B531" t="s">
        <v>46988</v>
      </c>
      <c r="C531">
        <v>6</v>
      </c>
      <c r="D531">
        <f>MIN(_lookups!$C$70:$C$569)+1</f>
        <v>1</v>
      </c>
      <c r="E531" s="2">
        <f t="shared" si="8"/>
        <v>518</v>
      </c>
      <c r="F531">
        <f>SUMIFS('Ground Travel'!L:L,'Ground Travel'!M:M,_summarize!C531,'Ground Travel'!N:N,_summarize!D531,'Ground Travel'!K:K,_summarize!B531)</f>
        <v>0</v>
      </c>
      <c r="G531">
        <f>SUMIFS('Ground Travel'!P:P,'Ground Travel'!M:M,_summarize!C531,'Ground Travel'!N:N,_summarize!D531,'Ground Travel'!K:K,_summarize!B531)</f>
        <v>0</v>
      </c>
    </row>
    <row r="532" spans="2:7" x14ac:dyDescent="0.35">
      <c r="B532" t="s">
        <v>46990</v>
      </c>
      <c r="C532">
        <v>6</v>
      </c>
      <c r="D532">
        <f>MIN(_lookups!$C$70:$C$569)+1</f>
        <v>1</v>
      </c>
      <c r="E532" s="2">
        <f t="shared" si="8"/>
        <v>518</v>
      </c>
      <c r="F532">
        <f>SUMIFS('Ground Travel'!L:L,'Ground Travel'!M:M,_summarize!C532,'Ground Travel'!N:N,_summarize!D532,'Ground Travel'!K:K,_summarize!B532)</f>
        <v>0</v>
      </c>
      <c r="G532">
        <f>SUMIFS('Ground Travel'!P:P,'Ground Travel'!M:M,_summarize!C532,'Ground Travel'!N:N,_summarize!D532,'Ground Travel'!K:K,_summarize!B532)</f>
        <v>0</v>
      </c>
    </row>
    <row r="533" spans="2:7" x14ac:dyDescent="0.35">
      <c r="B533" t="s">
        <v>46992</v>
      </c>
      <c r="C533">
        <v>6</v>
      </c>
      <c r="D533">
        <f>MIN(_lookups!$C$70:$C$569)+1</f>
        <v>1</v>
      </c>
      <c r="E533" s="2">
        <f t="shared" si="8"/>
        <v>518</v>
      </c>
      <c r="F533">
        <f>SUMIFS('Ground Travel'!L:L,'Ground Travel'!M:M,_summarize!C533,'Ground Travel'!N:N,_summarize!D533,'Ground Travel'!K:K,_summarize!B533)</f>
        <v>0</v>
      </c>
      <c r="G533">
        <f>SUMIFS('Ground Travel'!P:P,'Ground Travel'!M:M,_summarize!C533,'Ground Travel'!N:N,_summarize!D533,'Ground Travel'!K:K,_summarize!B533)</f>
        <v>0</v>
      </c>
    </row>
    <row r="534" spans="2:7" x14ac:dyDescent="0.35">
      <c r="B534" t="s">
        <v>46994</v>
      </c>
      <c r="C534">
        <v>6</v>
      </c>
      <c r="D534">
        <f>MIN(_lookups!$C$70:$C$569)+1</f>
        <v>1</v>
      </c>
      <c r="E534" s="2">
        <f t="shared" si="8"/>
        <v>518</v>
      </c>
      <c r="F534">
        <f>SUMIFS('Ground Travel'!L:L,'Ground Travel'!M:M,_summarize!C534,'Ground Travel'!N:N,_summarize!D534,'Ground Travel'!K:K,_summarize!B534)</f>
        <v>0</v>
      </c>
      <c r="G534">
        <f>SUMIFS('Ground Travel'!P:P,'Ground Travel'!M:M,_summarize!C534,'Ground Travel'!N:N,_summarize!D534,'Ground Travel'!K:K,_summarize!B534)</f>
        <v>0</v>
      </c>
    </row>
    <row r="535" spans="2:7" x14ac:dyDescent="0.35">
      <c r="B535" t="s">
        <v>46996</v>
      </c>
      <c r="C535">
        <v>6</v>
      </c>
      <c r="D535">
        <f>MIN(_lookups!$C$70:$C$569)+1</f>
        <v>1</v>
      </c>
      <c r="E535" s="2">
        <f t="shared" si="8"/>
        <v>518</v>
      </c>
      <c r="F535">
        <f>SUMIFS('Ground Travel'!L:L,'Ground Travel'!M:M,_summarize!C535,'Ground Travel'!N:N,_summarize!D535,'Ground Travel'!K:K,_summarize!B535)</f>
        <v>0</v>
      </c>
      <c r="G535">
        <f>SUMIFS('Ground Travel'!P:P,'Ground Travel'!M:M,_summarize!C535,'Ground Travel'!N:N,_summarize!D535,'Ground Travel'!K:K,_summarize!B535)</f>
        <v>0</v>
      </c>
    </row>
    <row r="536" spans="2:7" x14ac:dyDescent="0.35">
      <c r="B536" t="s">
        <v>46998</v>
      </c>
      <c r="C536">
        <v>6</v>
      </c>
      <c r="D536">
        <f>MIN(_lookups!$C$70:$C$569)+1</f>
        <v>1</v>
      </c>
      <c r="E536" s="2">
        <f t="shared" si="8"/>
        <v>518</v>
      </c>
      <c r="F536">
        <f>SUMIFS('Ground Travel'!L:L,'Ground Travel'!M:M,_summarize!C536,'Ground Travel'!N:N,_summarize!D536,'Ground Travel'!K:K,_summarize!B536)</f>
        <v>0</v>
      </c>
      <c r="G536">
        <f>SUMIFS('Ground Travel'!P:P,'Ground Travel'!M:M,_summarize!C536,'Ground Travel'!N:N,_summarize!D536,'Ground Travel'!K:K,_summarize!B536)</f>
        <v>0</v>
      </c>
    </row>
    <row r="537" spans="2:7" x14ac:dyDescent="0.35">
      <c r="B537" t="s">
        <v>47000</v>
      </c>
      <c r="C537">
        <v>6</v>
      </c>
      <c r="D537">
        <f>MIN(_lookups!$C$70:$C$569)+1</f>
        <v>1</v>
      </c>
      <c r="E537" s="2">
        <f t="shared" si="8"/>
        <v>518</v>
      </c>
      <c r="F537">
        <f>SUMIFS('Ground Travel'!L:L,'Ground Travel'!M:M,_summarize!C537,'Ground Travel'!N:N,_summarize!D537,'Ground Travel'!K:K,_summarize!B537)</f>
        <v>0</v>
      </c>
      <c r="G537">
        <f>SUMIFS('Ground Travel'!P:P,'Ground Travel'!M:M,_summarize!C537,'Ground Travel'!N:N,_summarize!D537,'Ground Travel'!K:K,_summarize!B537)</f>
        <v>0</v>
      </c>
    </row>
    <row r="538" spans="2:7" x14ac:dyDescent="0.35">
      <c r="B538" t="s">
        <v>47003</v>
      </c>
      <c r="C538">
        <v>6</v>
      </c>
      <c r="D538">
        <f>MIN(_lookups!$C$70:$C$569)+1</f>
        <v>1</v>
      </c>
      <c r="E538" s="2">
        <f t="shared" si="8"/>
        <v>518</v>
      </c>
      <c r="F538">
        <f>SUMIFS('Ground Travel'!L:L,'Ground Travel'!M:M,_summarize!C538,'Ground Travel'!N:N,_summarize!D538,'Ground Travel'!K:K,_summarize!B538)</f>
        <v>0</v>
      </c>
      <c r="G538">
        <f>SUMIFS('Ground Travel'!P:P,'Ground Travel'!M:M,_summarize!C538,'Ground Travel'!N:N,_summarize!D538,'Ground Travel'!K:K,_summarize!B538)</f>
        <v>0</v>
      </c>
    </row>
    <row r="539" spans="2:7" x14ac:dyDescent="0.35">
      <c r="B539" t="s">
        <v>47005</v>
      </c>
      <c r="C539">
        <v>6</v>
      </c>
      <c r="D539">
        <f>MIN(_lookups!$C$70:$C$569)+1</f>
        <v>1</v>
      </c>
      <c r="E539" s="2">
        <f t="shared" si="8"/>
        <v>518</v>
      </c>
      <c r="F539">
        <f>SUMIFS('Ground Travel'!L:L,'Ground Travel'!M:M,_summarize!C539,'Ground Travel'!N:N,_summarize!D539,'Ground Travel'!K:K,_summarize!B539)</f>
        <v>0</v>
      </c>
      <c r="G539">
        <f>SUMIFS('Ground Travel'!P:P,'Ground Travel'!M:M,_summarize!C539,'Ground Travel'!N:N,_summarize!D539,'Ground Travel'!K:K,_summarize!B539)</f>
        <v>0</v>
      </c>
    </row>
    <row r="540" spans="2:7" x14ac:dyDescent="0.35">
      <c r="B540" t="s">
        <v>47007</v>
      </c>
      <c r="C540">
        <v>6</v>
      </c>
      <c r="D540">
        <f>MIN(_lookups!$C$70:$C$569)+1</f>
        <v>1</v>
      </c>
      <c r="E540" s="2">
        <f t="shared" si="8"/>
        <v>518</v>
      </c>
      <c r="F540">
        <f>SUMIFS('Ground Travel'!L:L,'Ground Travel'!M:M,_summarize!C540,'Ground Travel'!N:N,_summarize!D540,'Ground Travel'!K:K,_summarize!B540)</f>
        <v>0</v>
      </c>
      <c r="G540">
        <f>SUMIFS('Ground Travel'!P:P,'Ground Travel'!M:M,_summarize!C540,'Ground Travel'!N:N,_summarize!D540,'Ground Travel'!K:K,_summarize!B540)</f>
        <v>0</v>
      </c>
    </row>
    <row r="541" spans="2:7" x14ac:dyDescent="0.35">
      <c r="B541" t="s">
        <v>47009</v>
      </c>
      <c r="C541">
        <v>6</v>
      </c>
      <c r="D541">
        <f>MIN(_lookups!$C$70:$C$569)+1</f>
        <v>1</v>
      </c>
      <c r="E541" s="2">
        <f t="shared" si="8"/>
        <v>518</v>
      </c>
      <c r="F541">
        <f>SUMIFS('Ground Travel'!L:L,'Ground Travel'!M:M,_summarize!C541,'Ground Travel'!N:N,_summarize!D541,'Ground Travel'!K:K,_summarize!B541)</f>
        <v>0</v>
      </c>
      <c r="G541">
        <f>SUMIFS('Ground Travel'!P:P,'Ground Travel'!M:M,_summarize!C541,'Ground Travel'!N:N,_summarize!D541,'Ground Travel'!K:K,_summarize!B541)</f>
        <v>0</v>
      </c>
    </row>
    <row r="542" spans="2:7" x14ac:dyDescent="0.35">
      <c r="B542" t="s">
        <v>47011</v>
      </c>
      <c r="C542">
        <v>6</v>
      </c>
      <c r="D542">
        <f>MIN(_lookups!$C$70:$C$569)+1</f>
        <v>1</v>
      </c>
      <c r="E542" s="2">
        <f t="shared" ref="E542:E605" si="9">DATE(D542,C542,1)</f>
        <v>518</v>
      </c>
      <c r="F542">
        <f>SUMIFS('Ground Travel'!L:L,'Ground Travel'!M:M,_summarize!C542,'Ground Travel'!N:N,_summarize!D542,'Ground Travel'!K:K,_summarize!B542)</f>
        <v>0</v>
      </c>
      <c r="G542">
        <f>SUMIFS('Ground Travel'!P:P,'Ground Travel'!M:M,_summarize!C542,'Ground Travel'!N:N,_summarize!D542,'Ground Travel'!K:K,_summarize!B542)</f>
        <v>0</v>
      </c>
    </row>
    <row r="543" spans="2:7" x14ac:dyDescent="0.35">
      <c r="B543" t="s">
        <v>47014</v>
      </c>
      <c r="C543">
        <v>6</v>
      </c>
      <c r="D543">
        <f>MIN(_lookups!$C$70:$C$569)+1</f>
        <v>1</v>
      </c>
      <c r="E543" s="2">
        <f t="shared" si="9"/>
        <v>518</v>
      </c>
      <c r="F543">
        <f>SUMIFS('Ground Travel'!L:L,'Ground Travel'!M:M,_summarize!C543,'Ground Travel'!N:N,_summarize!D543,'Ground Travel'!K:K,_summarize!B543)</f>
        <v>0</v>
      </c>
      <c r="G543">
        <f>SUMIFS('Ground Travel'!P:P,'Ground Travel'!M:M,_summarize!C543,'Ground Travel'!N:N,_summarize!D543,'Ground Travel'!K:K,_summarize!B543)</f>
        <v>0</v>
      </c>
    </row>
    <row r="544" spans="2:7" x14ac:dyDescent="0.35">
      <c r="B544" t="s">
        <v>47016</v>
      </c>
      <c r="C544">
        <v>6</v>
      </c>
      <c r="D544">
        <f>MIN(_lookups!$C$70:$C$569)+1</f>
        <v>1</v>
      </c>
      <c r="E544" s="2">
        <f t="shared" si="9"/>
        <v>518</v>
      </c>
      <c r="F544">
        <f>SUMIFS('Ground Travel'!L:L,'Ground Travel'!M:M,_summarize!C544,'Ground Travel'!N:N,_summarize!D544,'Ground Travel'!K:K,_summarize!B544)</f>
        <v>0</v>
      </c>
      <c r="G544">
        <f>SUMIFS('Ground Travel'!P:P,'Ground Travel'!M:M,_summarize!C544,'Ground Travel'!N:N,_summarize!D544,'Ground Travel'!K:K,_summarize!B544)</f>
        <v>0</v>
      </c>
    </row>
    <row r="545" spans="2:7" x14ac:dyDescent="0.35">
      <c r="B545" t="s">
        <v>46980</v>
      </c>
      <c r="C545">
        <v>7</v>
      </c>
      <c r="D545">
        <f>MIN(_lookups!$C$70:$C$569)+1</f>
        <v>1</v>
      </c>
      <c r="E545" s="2">
        <f t="shared" si="9"/>
        <v>548</v>
      </c>
      <c r="F545">
        <f>SUMIFS('Ground Travel'!L:L,'Ground Travel'!M:M,_summarize!C545,'Ground Travel'!N:N,_summarize!D545,'Ground Travel'!K:K,_summarize!B545)</f>
        <v>0</v>
      </c>
      <c r="G545">
        <f>SUMIFS('Ground Travel'!P:P,'Ground Travel'!M:M,_summarize!C545,'Ground Travel'!N:N,_summarize!D545,'Ground Travel'!K:K,_summarize!B545)</f>
        <v>0</v>
      </c>
    </row>
    <row r="546" spans="2:7" x14ac:dyDescent="0.35">
      <c r="B546" t="s">
        <v>46982</v>
      </c>
      <c r="C546">
        <v>7</v>
      </c>
      <c r="D546">
        <f>MIN(_lookups!$C$70:$C$569)+1</f>
        <v>1</v>
      </c>
      <c r="E546" s="2">
        <f t="shared" si="9"/>
        <v>548</v>
      </c>
      <c r="F546">
        <f>SUMIFS('Ground Travel'!L:L,'Ground Travel'!M:M,_summarize!C546,'Ground Travel'!N:N,_summarize!D546,'Ground Travel'!K:K,_summarize!B546)</f>
        <v>0</v>
      </c>
      <c r="G546">
        <f>SUMIFS('Ground Travel'!P:P,'Ground Travel'!M:M,_summarize!C546,'Ground Travel'!N:N,_summarize!D546,'Ground Travel'!K:K,_summarize!B546)</f>
        <v>0</v>
      </c>
    </row>
    <row r="547" spans="2:7" x14ac:dyDescent="0.35">
      <c r="B547" t="s">
        <v>46984</v>
      </c>
      <c r="C547">
        <v>7</v>
      </c>
      <c r="D547">
        <f>MIN(_lookups!$C$70:$C$569)+1</f>
        <v>1</v>
      </c>
      <c r="E547" s="2">
        <f t="shared" si="9"/>
        <v>548</v>
      </c>
      <c r="F547">
        <f>SUMIFS('Ground Travel'!L:L,'Ground Travel'!M:M,_summarize!C547,'Ground Travel'!N:N,_summarize!D547,'Ground Travel'!K:K,_summarize!B547)</f>
        <v>0</v>
      </c>
      <c r="G547">
        <f>SUMIFS('Ground Travel'!P:P,'Ground Travel'!M:M,_summarize!C547,'Ground Travel'!N:N,_summarize!D547,'Ground Travel'!K:K,_summarize!B547)</f>
        <v>0</v>
      </c>
    </row>
    <row r="548" spans="2:7" x14ac:dyDescent="0.35">
      <c r="B548" t="s">
        <v>46986</v>
      </c>
      <c r="C548">
        <v>7</v>
      </c>
      <c r="D548">
        <f>MIN(_lookups!$C$70:$C$569)+1</f>
        <v>1</v>
      </c>
      <c r="E548" s="2">
        <f t="shared" si="9"/>
        <v>548</v>
      </c>
      <c r="F548">
        <f>SUMIFS('Ground Travel'!L:L,'Ground Travel'!M:M,_summarize!C548,'Ground Travel'!N:N,_summarize!D548,'Ground Travel'!K:K,_summarize!B548)</f>
        <v>0</v>
      </c>
      <c r="G548">
        <f>SUMIFS('Ground Travel'!P:P,'Ground Travel'!M:M,_summarize!C548,'Ground Travel'!N:N,_summarize!D548,'Ground Travel'!K:K,_summarize!B548)</f>
        <v>0</v>
      </c>
    </row>
    <row r="549" spans="2:7" x14ac:dyDescent="0.35">
      <c r="B549" t="s">
        <v>46988</v>
      </c>
      <c r="C549">
        <v>7</v>
      </c>
      <c r="D549">
        <f>MIN(_lookups!$C$70:$C$569)+1</f>
        <v>1</v>
      </c>
      <c r="E549" s="2">
        <f t="shared" si="9"/>
        <v>548</v>
      </c>
      <c r="F549">
        <f>SUMIFS('Ground Travel'!L:L,'Ground Travel'!M:M,_summarize!C549,'Ground Travel'!N:N,_summarize!D549,'Ground Travel'!K:K,_summarize!B549)</f>
        <v>0</v>
      </c>
      <c r="G549">
        <f>SUMIFS('Ground Travel'!P:P,'Ground Travel'!M:M,_summarize!C549,'Ground Travel'!N:N,_summarize!D549,'Ground Travel'!K:K,_summarize!B549)</f>
        <v>0</v>
      </c>
    </row>
    <row r="550" spans="2:7" x14ac:dyDescent="0.35">
      <c r="B550" t="s">
        <v>46990</v>
      </c>
      <c r="C550">
        <v>7</v>
      </c>
      <c r="D550">
        <f>MIN(_lookups!$C$70:$C$569)+1</f>
        <v>1</v>
      </c>
      <c r="E550" s="2">
        <f t="shared" si="9"/>
        <v>548</v>
      </c>
      <c r="F550">
        <f>SUMIFS('Ground Travel'!L:L,'Ground Travel'!M:M,_summarize!C550,'Ground Travel'!N:N,_summarize!D550,'Ground Travel'!K:K,_summarize!B550)</f>
        <v>0</v>
      </c>
      <c r="G550">
        <f>SUMIFS('Ground Travel'!P:P,'Ground Travel'!M:M,_summarize!C550,'Ground Travel'!N:N,_summarize!D550,'Ground Travel'!K:K,_summarize!B550)</f>
        <v>0</v>
      </c>
    </row>
    <row r="551" spans="2:7" x14ac:dyDescent="0.35">
      <c r="B551" t="s">
        <v>46992</v>
      </c>
      <c r="C551">
        <v>7</v>
      </c>
      <c r="D551">
        <f>MIN(_lookups!$C$70:$C$569)+1</f>
        <v>1</v>
      </c>
      <c r="E551" s="2">
        <f t="shared" si="9"/>
        <v>548</v>
      </c>
      <c r="F551">
        <f>SUMIFS('Ground Travel'!L:L,'Ground Travel'!M:M,_summarize!C551,'Ground Travel'!N:N,_summarize!D551,'Ground Travel'!K:K,_summarize!B551)</f>
        <v>0</v>
      </c>
      <c r="G551">
        <f>SUMIFS('Ground Travel'!P:P,'Ground Travel'!M:M,_summarize!C551,'Ground Travel'!N:N,_summarize!D551,'Ground Travel'!K:K,_summarize!B551)</f>
        <v>0</v>
      </c>
    </row>
    <row r="552" spans="2:7" x14ac:dyDescent="0.35">
      <c r="B552" t="s">
        <v>46994</v>
      </c>
      <c r="C552">
        <v>7</v>
      </c>
      <c r="D552">
        <f>MIN(_lookups!$C$70:$C$569)+1</f>
        <v>1</v>
      </c>
      <c r="E552" s="2">
        <f t="shared" si="9"/>
        <v>548</v>
      </c>
      <c r="F552">
        <f>SUMIFS('Ground Travel'!L:L,'Ground Travel'!M:M,_summarize!C552,'Ground Travel'!N:N,_summarize!D552,'Ground Travel'!K:K,_summarize!B552)</f>
        <v>0</v>
      </c>
      <c r="G552">
        <f>SUMIFS('Ground Travel'!P:P,'Ground Travel'!M:M,_summarize!C552,'Ground Travel'!N:N,_summarize!D552,'Ground Travel'!K:K,_summarize!B552)</f>
        <v>0</v>
      </c>
    </row>
    <row r="553" spans="2:7" x14ac:dyDescent="0.35">
      <c r="B553" t="s">
        <v>46996</v>
      </c>
      <c r="C553">
        <v>7</v>
      </c>
      <c r="D553">
        <f>MIN(_lookups!$C$70:$C$569)+1</f>
        <v>1</v>
      </c>
      <c r="E553" s="2">
        <f t="shared" si="9"/>
        <v>548</v>
      </c>
      <c r="F553">
        <f>SUMIFS('Ground Travel'!L:L,'Ground Travel'!M:M,_summarize!C553,'Ground Travel'!N:N,_summarize!D553,'Ground Travel'!K:K,_summarize!B553)</f>
        <v>0</v>
      </c>
      <c r="G553">
        <f>SUMIFS('Ground Travel'!P:P,'Ground Travel'!M:M,_summarize!C553,'Ground Travel'!N:N,_summarize!D553,'Ground Travel'!K:K,_summarize!B553)</f>
        <v>0</v>
      </c>
    </row>
    <row r="554" spans="2:7" x14ac:dyDescent="0.35">
      <c r="B554" t="s">
        <v>46998</v>
      </c>
      <c r="C554">
        <v>7</v>
      </c>
      <c r="D554">
        <f>MIN(_lookups!$C$70:$C$569)+1</f>
        <v>1</v>
      </c>
      <c r="E554" s="2">
        <f t="shared" si="9"/>
        <v>548</v>
      </c>
      <c r="F554">
        <f>SUMIFS('Ground Travel'!L:L,'Ground Travel'!M:M,_summarize!C554,'Ground Travel'!N:N,_summarize!D554,'Ground Travel'!K:K,_summarize!B554)</f>
        <v>0</v>
      </c>
      <c r="G554">
        <f>SUMIFS('Ground Travel'!P:P,'Ground Travel'!M:M,_summarize!C554,'Ground Travel'!N:N,_summarize!D554,'Ground Travel'!K:K,_summarize!B554)</f>
        <v>0</v>
      </c>
    </row>
    <row r="555" spans="2:7" x14ac:dyDescent="0.35">
      <c r="B555" t="s">
        <v>47000</v>
      </c>
      <c r="C555">
        <v>7</v>
      </c>
      <c r="D555">
        <f>MIN(_lookups!$C$70:$C$569)+1</f>
        <v>1</v>
      </c>
      <c r="E555" s="2">
        <f t="shared" si="9"/>
        <v>548</v>
      </c>
      <c r="F555">
        <f>SUMIFS('Ground Travel'!L:L,'Ground Travel'!M:M,_summarize!C555,'Ground Travel'!N:N,_summarize!D555,'Ground Travel'!K:K,_summarize!B555)</f>
        <v>0</v>
      </c>
      <c r="G555">
        <f>SUMIFS('Ground Travel'!P:P,'Ground Travel'!M:M,_summarize!C555,'Ground Travel'!N:N,_summarize!D555,'Ground Travel'!K:K,_summarize!B555)</f>
        <v>0</v>
      </c>
    </row>
    <row r="556" spans="2:7" x14ac:dyDescent="0.35">
      <c r="B556" t="s">
        <v>47003</v>
      </c>
      <c r="C556">
        <v>7</v>
      </c>
      <c r="D556">
        <f>MIN(_lookups!$C$70:$C$569)+1</f>
        <v>1</v>
      </c>
      <c r="E556" s="2">
        <f t="shared" si="9"/>
        <v>548</v>
      </c>
      <c r="F556">
        <f>SUMIFS('Ground Travel'!L:L,'Ground Travel'!M:M,_summarize!C556,'Ground Travel'!N:N,_summarize!D556,'Ground Travel'!K:K,_summarize!B556)</f>
        <v>0</v>
      </c>
      <c r="G556">
        <f>SUMIFS('Ground Travel'!P:P,'Ground Travel'!M:M,_summarize!C556,'Ground Travel'!N:N,_summarize!D556,'Ground Travel'!K:K,_summarize!B556)</f>
        <v>0</v>
      </c>
    </row>
    <row r="557" spans="2:7" x14ac:dyDescent="0.35">
      <c r="B557" t="s">
        <v>47005</v>
      </c>
      <c r="C557">
        <v>7</v>
      </c>
      <c r="D557">
        <f>MIN(_lookups!$C$70:$C$569)+1</f>
        <v>1</v>
      </c>
      <c r="E557" s="2">
        <f t="shared" si="9"/>
        <v>548</v>
      </c>
      <c r="F557">
        <f>SUMIFS('Ground Travel'!L:L,'Ground Travel'!M:M,_summarize!C557,'Ground Travel'!N:N,_summarize!D557,'Ground Travel'!K:K,_summarize!B557)</f>
        <v>0</v>
      </c>
      <c r="G557">
        <f>SUMIFS('Ground Travel'!P:P,'Ground Travel'!M:M,_summarize!C557,'Ground Travel'!N:N,_summarize!D557,'Ground Travel'!K:K,_summarize!B557)</f>
        <v>0</v>
      </c>
    </row>
    <row r="558" spans="2:7" x14ac:dyDescent="0.35">
      <c r="B558" t="s">
        <v>47007</v>
      </c>
      <c r="C558">
        <v>7</v>
      </c>
      <c r="D558">
        <f>MIN(_lookups!$C$70:$C$569)+1</f>
        <v>1</v>
      </c>
      <c r="E558" s="2">
        <f t="shared" si="9"/>
        <v>548</v>
      </c>
      <c r="F558">
        <f>SUMIFS('Ground Travel'!L:L,'Ground Travel'!M:M,_summarize!C558,'Ground Travel'!N:N,_summarize!D558,'Ground Travel'!K:K,_summarize!B558)</f>
        <v>0</v>
      </c>
      <c r="G558">
        <f>SUMIFS('Ground Travel'!P:P,'Ground Travel'!M:M,_summarize!C558,'Ground Travel'!N:N,_summarize!D558,'Ground Travel'!K:K,_summarize!B558)</f>
        <v>0</v>
      </c>
    </row>
    <row r="559" spans="2:7" x14ac:dyDescent="0.35">
      <c r="B559" t="s">
        <v>47009</v>
      </c>
      <c r="C559">
        <v>7</v>
      </c>
      <c r="D559">
        <f>MIN(_lookups!$C$70:$C$569)+1</f>
        <v>1</v>
      </c>
      <c r="E559" s="2">
        <f t="shared" si="9"/>
        <v>548</v>
      </c>
      <c r="F559">
        <f>SUMIFS('Ground Travel'!L:L,'Ground Travel'!M:M,_summarize!C559,'Ground Travel'!N:N,_summarize!D559,'Ground Travel'!K:K,_summarize!B559)</f>
        <v>0</v>
      </c>
      <c r="G559">
        <f>SUMIFS('Ground Travel'!P:P,'Ground Travel'!M:M,_summarize!C559,'Ground Travel'!N:N,_summarize!D559,'Ground Travel'!K:K,_summarize!B559)</f>
        <v>0</v>
      </c>
    </row>
    <row r="560" spans="2:7" x14ac:dyDescent="0.35">
      <c r="B560" t="s">
        <v>47011</v>
      </c>
      <c r="C560">
        <v>7</v>
      </c>
      <c r="D560">
        <f>MIN(_lookups!$C$70:$C$569)+1</f>
        <v>1</v>
      </c>
      <c r="E560" s="2">
        <f t="shared" si="9"/>
        <v>548</v>
      </c>
      <c r="F560">
        <f>SUMIFS('Ground Travel'!L:L,'Ground Travel'!M:M,_summarize!C560,'Ground Travel'!N:N,_summarize!D560,'Ground Travel'!K:K,_summarize!B560)</f>
        <v>0</v>
      </c>
      <c r="G560">
        <f>SUMIFS('Ground Travel'!P:P,'Ground Travel'!M:M,_summarize!C560,'Ground Travel'!N:N,_summarize!D560,'Ground Travel'!K:K,_summarize!B560)</f>
        <v>0</v>
      </c>
    </row>
    <row r="561" spans="2:7" x14ac:dyDescent="0.35">
      <c r="B561" t="s">
        <v>47014</v>
      </c>
      <c r="C561">
        <v>7</v>
      </c>
      <c r="D561">
        <f>MIN(_lookups!$C$70:$C$569)+1</f>
        <v>1</v>
      </c>
      <c r="E561" s="2">
        <f t="shared" si="9"/>
        <v>548</v>
      </c>
      <c r="F561">
        <f>SUMIFS('Ground Travel'!L:L,'Ground Travel'!M:M,_summarize!C561,'Ground Travel'!N:N,_summarize!D561,'Ground Travel'!K:K,_summarize!B561)</f>
        <v>0</v>
      </c>
      <c r="G561">
        <f>SUMIFS('Ground Travel'!P:P,'Ground Travel'!M:M,_summarize!C561,'Ground Travel'!N:N,_summarize!D561,'Ground Travel'!K:K,_summarize!B561)</f>
        <v>0</v>
      </c>
    </row>
    <row r="562" spans="2:7" x14ac:dyDescent="0.35">
      <c r="B562" t="s">
        <v>47016</v>
      </c>
      <c r="C562">
        <v>7</v>
      </c>
      <c r="D562">
        <f>MIN(_lookups!$C$70:$C$569)+1</f>
        <v>1</v>
      </c>
      <c r="E562" s="2">
        <f t="shared" si="9"/>
        <v>548</v>
      </c>
      <c r="F562">
        <f>SUMIFS('Ground Travel'!L:L,'Ground Travel'!M:M,_summarize!C562,'Ground Travel'!N:N,_summarize!D562,'Ground Travel'!K:K,_summarize!B562)</f>
        <v>0</v>
      </c>
      <c r="G562">
        <f>SUMIFS('Ground Travel'!P:P,'Ground Travel'!M:M,_summarize!C562,'Ground Travel'!N:N,_summarize!D562,'Ground Travel'!K:K,_summarize!B562)</f>
        <v>0</v>
      </c>
    </row>
    <row r="563" spans="2:7" x14ac:dyDescent="0.35">
      <c r="B563" t="s">
        <v>46980</v>
      </c>
      <c r="C563">
        <v>8</v>
      </c>
      <c r="D563">
        <f>MIN(_lookups!$C$70:$C$569)+1</f>
        <v>1</v>
      </c>
      <c r="E563" s="2">
        <f t="shared" si="9"/>
        <v>579</v>
      </c>
      <c r="F563">
        <f>SUMIFS('Ground Travel'!L:L,'Ground Travel'!M:M,_summarize!C563,'Ground Travel'!N:N,_summarize!D563,'Ground Travel'!K:K,_summarize!B563)</f>
        <v>0</v>
      </c>
      <c r="G563">
        <f>SUMIFS('Ground Travel'!P:P,'Ground Travel'!M:M,_summarize!C563,'Ground Travel'!N:N,_summarize!D563,'Ground Travel'!K:K,_summarize!B563)</f>
        <v>0</v>
      </c>
    </row>
    <row r="564" spans="2:7" x14ac:dyDescent="0.35">
      <c r="B564" t="s">
        <v>46982</v>
      </c>
      <c r="C564">
        <v>8</v>
      </c>
      <c r="D564">
        <f>MIN(_lookups!$C$70:$C$569)+1</f>
        <v>1</v>
      </c>
      <c r="E564" s="2">
        <f t="shared" si="9"/>
        <v>579</v>
      </c>
      <c r="F564">
        <f>SUMIFS('Ground Travel'!L:L,'Ground Travel'!M:M,_summarize!C564,'Ground Travel'!N:N,_summarize!D564,'Ground Travel'!K:K,_summarize!B564)</f>
        <v>0</v>
      </c>
      <c r="G564">
        <f>SUMIFS('Ground Travel'!P:P,'Ground Travel'!M:M,_summarize!C564,'Ground Travel'!N:N,_summarize!D564,'Ground Travel'!K:K,_summarize!B564)</f>
        <v>0</v>
      </c>
    </row>
    <row r="565" spans="2:7" x14ac:dyDescent="0.35">
      <c r="B565" t="s">
        <v>46984</v>
      </c>
      <c r="C565">
        <v>8</v>
      </c>
      <c r="D565">
        <f>MIN(_lookups!$C$70:$C$569)+1</f>
        <v>1</v>
      </c>
      <c r="E565" s="2">
        <f t="shared" si="9"/>
        <v>579</v>
      </c>
      <c r="F565">
        <f>SUMIFS('Ground Travel'!L:L,'Ground Travel'!M:M,_summarize!C565,'Ground Travel'!N:N,_summarize!D565,'Ground Travel'!K:K,_summarize!B565)</f>
        <v>0</v>
      </c>
      <c r="G565">
        <f>SUMIFS('Ground Travel'!P:P,'Ground Travel'!M:M,_summarize!C565,'Ground Travel'!N:N,_summarize!D565,'Ground Travel'!K:K,_summarize!B565)</f>
        <v>0</v>
      </c>
    </row>
    <row r="566" spans="2:7" x14ac:dyDescent="0.35">
      <c r="B566" t="s">
        <v>46986</v>
      </c>
      <c r="C566">
        <v>8</v>
      </c>
      <c r="D566">
        <f>MIN(_lookups!$C$70:$C$569)+1</f>
        <v>1</v>
      </c>
      <c r="E566" s="2">
        <f t="shared" si="9"/>
        <v>579</v>
      </c>
      <c r="F566">
        <f>SUMIFS('Ground Travel'!L:L,'Ground Travel'!M:M,_summarize!C566,'Ground Travel'!N:N,_summarize!D566,'Ground Travel'!K:K,_summarize!B566)</f>
        <v>0</v>
      </c>
      <c r="G566">
        <f>SUMIFS('Ground Travel'!P:P,'Ground Travel'!M:M,_summarize!C566,'Ground Travel'!N:N,_summarize!D566,'Ground Travel'!K:K,_summarize!B566)</f>
        <v>0</v>
      </c>
    </row>
    <row r="567" spans="2:7" x14ac:dyDescent="0.35">
      <c r="B567" t="s">
        <v>46988</v>
      </c>
      <c r="C567">
        <v>8</v>
      </c>
      <c r="D567">
        <f>MIN(_lookups!$C$70:$C$569)+1</f>
        <v>1</v>
      </c>
      <c r="E567" s="2">
        <f t="shared" si="9"/>
        <v>579</v>
      </c>
      <c r="F567">
        <f>SUMIFS('Ground Travel'!L:L,'Ground Travel'!M:M,_summarize!C567,'Ground Travel'!N:N,_summarize!D567,'Ground Travel'!K:K,_summarize!B567)</f>
        <v>0</v>
      </c>
      <c r="G567">
        <f>SUMIFS('Ground Travel'!P:P,'Ground Travel'!M:M,_summarize!C567,'Ground Travel'!N:N,_summarize!D567,'Ground Travel'!K:K,_summarize!B567)</f>
        <v>0</v>
      </c>
    </row>
    <row r="568" spans="2:7" x14ac:dyDescent="0.35">
      <c r="B568" t="s">
        <v>46990</v>
      </c>
      <c r="C568">
        <v>8</v>
      </c>
      <c r="D568">
        <f>MIN(_lookups!$C$70:$C$569)+1</f>
        <v>1</v>
      </c>
      <c r="E568" s="2">
        <f t="shared" si="9"/>
        <v>579</v>
      </c>
      <c r="F568">
        <f>SUMIFS('Ground Travel'!L:L,'Ground Travel'!M:M,_summarize!C568,'Ground Travel'!N:N,_summarize!D568,'Ground Travel'!K:K,_summarize!B568)</f>
        <v>0</v>
      </c>
      <c r="G568">
        <f>SUMIFS('Ground Travel'!P:P,'Ground Travel'!M:M,_summarize!C568,'Ground Travel'!N:N,_summarize!D568,'Ground Travel'!K:K,_summarize!B568)</f>
        <v>0</v>
      </c>
    </row>
    <row r="569" spans="2:7" x14ac:dyDescent="0.35">
      <c r="B569" t="s">
        <v>46992</v>
      </c>
      <c r="C569">
        <v>8</v>
      </c>
      <c r="D569">
        <f>MIN(_lookups!$C$70:$C$569)+1</f>
        <v>1</v>
      </c>
      <c r="E569" s="2">
        <f t="shared" si="9"/>
        <v>579</v>
      </c>
      <c r="F569">
        <f>SUMIFS('Ground Travel'!L:L,'Ground Travel'!M:M,_summarize!C569,'Ground Travel'!N:N,_summarize!D569,'Ground Travel'!K:K,_summarize!B569)</f>
        <v>0</v>
      </c>
      <c r="G569">
        <f>SUMIFS('Ground Travel'!P:P,'Ground Travel'!M:M,_summarize!C569,'Ground Travel'!N:N,_summarize!D569,'Ground Travel'!K:K,_summarize!B569)</f>
        <v>0</v>
      </c>
    </row>
    <row r="570" spans="2:7" x14ac:dyDescent="0.35">
      <c r="B570" t="s">
        <v>46994</v>
      </c>
      <c r="C570">
        <v>8</v>
      </c>
      <c r="D570">
        <f>MIN(_lookups!$C$70:$C$569)+1</f>
        <v>1</v>
      </c>
      <c r="E570" s="2">
        <f t="shared" si="9"/>
        <v>579</v>
      </c>
      <c r="F570">
        <f>SUMIFS('Ground Travel'!L:L,'Ground Travel'!M:M,_summarize!C570,'Ground Travel'!N:N,_summarize!D570,'Ground Travel'!K:K,_summarize!B570)</f>
        <v>0</v>
      </c>
      <c r="G570">
        <f>SUMIFS('Ground Travel'!P:P,'Ground Travel'!M:M,_summarize!C570,'Ground Travel'!N:N,_summarize!D570,'Ground Travel'!K:K,_summarize!B570)</f>
        <v>0</v>
      </c>
    </row>
    <row r="571" spans="2:7" x14ac:dyDescent="0.35">
      <c r="B571" t="s">
        <v>46996</v>
      </c>
      <c r="C571">
        <v>8</v>
      </c>
      <c r="D571">
        <f>MIN(_lookups!$C$70:$C$569)+1</f>
        <v>1</v>
      </c>
      <c r="E571" s="2">
        <f t="shared" si="9"/>
        <v>579</v>
      </c>
      <c r="F571">
        <f>SUMIFS('Ground Travel'!L:L,'Ground Travel'!M:M,_summarize!C571,'Ground Travel'!N:N,_summarize!D571,'Ground Travel'!K:K,_summarize!B571)</f>
        <v>0</v>
      </c>
      <c r="G571">
        <f>SUMIFS('Ground Travel'!P:P,'Ground Travel'!M:M,_summarize!C571,'Ground Travel'!N:N,_summarize!D571,'Ground Travel'!K:K,_summarize!B571)</f>
        <v>0</v>
      </c>
    </row>
    <row r="572" spans="2:7" x14ac:dyDescent="0.35">
      <c r="B572" t="s">
        <v>46998</v>
      </c>
      <c r="C572">
        <v>8</v>
      </c>
      <c r="D572">
        <f>MIN(_lookups!$C$70:$C$569)+1</f>
        <v>1</v>
      </c>
      <c r="E572" s="2">
        <f t="shared" si="9"/>
        <v>579</v>
      </c>
      <c r="F572">
        <f>SUMIFS('Ground Travel'!L:L,'Ground Travel'!M:M,_summarize!C572,'Ground Travel'!N:N,_summarize!D572,'Ground Travel'!K:K,_summarize!B572)</f>
        <v>0</v>
      </c>
      <c r="G572">
        <f>SUMIFS('Ground Travel'!P:P,'Ground Travel'!M:M,_summarize!C572,'Ground Travel'!N:N,_summarize!D572,'Ground Travel'!K:K,_summarize!B572)</f>
        <v>0</v>
      </c>
    </row>
    <row r="573" spans="2:7" x14ac:dyDescent="0.35">
      <c r="B573" t="s">
        <v>47000</v>
      </c>
      <c r="C573">
        <v>8</v>
      </c>
      <c r="D573">
        <f>MIN(_lookups!$C$70:$C$569)+1</f>
        <v>1</v>
      </c>
      <c r="E573" s="2">
        <f t="shared" si="9"/>
        <v>579</v>
      </c>
      <c r="F573">
        <f>SUMIFS('Ground Travel'!L:L,'Ground Travel'!M:M,_summarize!C573,'Ground Travel'!N:N,_summarize!D573,'Ground Travel'!K:K,_summarize!B573)</f>
        <v>0</v>
      </c>
      <c r="G573">
        <f>SUMIFS('Ground Travel'!P:P,'Ground Travel'!M:M,_summarize!C573,'Ground Travel'!N:N,_summarize!D573,'Ground Travel'!K:K,_summarize!B573)</f>
        <v>0</v>
      </c>
    </row>
    <row r="574" spans="2:7" x14ac:dyDescent="0.35">
      <c r="B574" t="s">
        <v>47003</v>
      </c>
      <c r="C574">
        <v>8</v>
      </c>
      <c r="D574">
        <f>MIN(_lookups!$C$70:$C$569)+1</f>
        <v>1</v>
      </c>
      <c r="E574" s="2">
        <f t="shared" si="9"/>
        <v>579</v>
      </c>
      <c r="F574">
        <f>SUMIFS('Ground Travel'!L:L,'Ground Travel'!M:M,_summarize!C574,'Ground Travel'!N:N,_summarize!D574,'Ground Travel'!K:K,_summarize!B574)</f>
        <v>0</v>
      </c>
      <c r="G574">
        <f>SUMIFS('Ground Travel'!P:P,'Ground Travel'!M:M,_summarize!C574,'Ground Travel'!N:N,_summarize!D574,'Ground Travel'!K:K,_summarize!B574)</f>
        <v>0</v>
      </c>
    </row>
    <row r="575" spans="2:7" x14ac:dyDescent="0.35">
      <c r="B575" t="s">
        <v>47005</v>
      </c>
      <c r="C575">
        <v>8</v>
      </c>
      <c r="D575">
        <f>MIN(_lookups!$C$70:$C$569)+1</f>
        <v>1</v>
      </c>
      <c r="E575" s="2">
        <f t="shared" si="9"/>
        <v>579</v>
      </c>
      <c r="F575">
        <f>SUMIFS('Ground Travel'!L:L,'Ground Travel'!M:M,_summarize!C575,'Ground Travel'!N:N,_summarize!D575,'Ground Travel'!K:K,_summarize!B575)</f>
        <v>0</v>
      </c>
      <c r="G575">
        <f>SUMIFS('Ground Travel'!P:P,'Ground Travel'!M:M,_summarize!C575,'Ground Travel'!N:N,_summarize!D575,'Ground Travel'!K:K,_summarize!B575)</f>
        <v>0</v>
      </c>
    </row>
    <row r="576" spans="2:7" x14ac:dyDescent="0.35">
      <c r="B576" t="s">
        <v>47007</v>
      </c>
      <c r="C576">
        <v>8</v>
      </c>
      <c r="D576">
        <f>MIN(_lookups!$C$70:$C$569)+1</f>
        <v>1</v>
      </c>
      <c r="E576" s="2">
        <f t="shared" si="9"/>
        <v>579</v>
      </c>
      <c r="F576">
        <f>SUMIFS('Ground Travel'!L:L,'Ground Travel'!M:M,_summarize!C576,'Ground Travel'!N:N,_summarize!D576,'Ground Travel'!K:K,_summarize!B576)</f>
        <v>0</v>
      </c>
      <c r="G576">
        <f>SUMIFS('Ground Travel'!P:P,'Ground Travel'!M:M,_summarize!C576,'Ground Travel'!N:N,_summarize!D576,'Ground Travel'!K:K,_summarize!B576)</f>
        <v>0</v>
      </c>
    </row>
    <row r="577" spans="2:7" x14ac:dyDescent="0.35">
      <c r="B577" t="s">
        <v>47009</v>
      </c>
      <c r="C577">
        <v>8</v>
      </c>
      <c r="D577">
        <f>MIN(_lookups!$C$70:$C$569)+1</f>
        <v>1</v>
      </c>
      <c r="E577" s="2">
        <f t="shared" si="9"/>
        <v>579</v>
      </c>
      <c r="F577">
        <f>SUMIFS('Ground Travel'!L:L,'Ground Travel'!M:M,_summarize!C577,'Ground Travel'!N:N,_summarize!D577,'Ground Travel'!K:K,_summarize!B577)</f>
        <v>0</v>
      </c>
      <c r="G577">
        <f>SUMIFS('Ground Travel'!P:P,'Ground Travel'!M:M,_summarize!C577,'Ground Travel'!N:N,_summarize!D577,'Ground Travel'!K:K,_summarize!B577)</f>
        <v>0</v>
      </c>
    </row>
    <row r="578" spans="2:7" x14ac:dyDescent="0.35">
      <c r="B578" t="s">
        <v>47011</v>
      </c>
      <c r="C578">
        <v>8</v>
      </c>
      <c r="D578">
        <f>MIN(_lookups!$C$70:$C$569)+1</f>
        <v>1</v>
      </c>
      <c r="E578" s="2">
        <f t="shared" si="9"/>
        <v>579</v>
      </c>
      <c r="F578">
        <f>SUMIFS('Ground Travel'!L:L,'Ground Travel'!M:M,_summarize!C578,'Ground Travel'!N:N,_summarize!D578,'Ground Travel'!K:K,_summarize!B578)</f>
        <v>0</v>
      </c>
      <c r="G578">
        <f>SUMIFS('Ground Travel'!P:P,'Ground Travel'!M:M,_summarize!C578,'Ground Travel'!N:N,_summarize!D578,'Ground Travel'!K:K,_summarize!B578)</f>
        <v>0</v>
      </c>
    </row>
    <row r="579" spans="2:7" x14ac:dyDescent="0.35">
      <c r="B579" t="s">
        <v>47014</v>
      </c>
      <c r="C579">
        <v>8</v>
      </c>
      <c r="D579">
        <f>MIN(_lookups!$C$70:$C$569)+1</f>
        <v>1</v>
      </c>
      <c r="E579" s="2">
        <f t="shared" si="9"/>
        <v>579</v>
      </c>
      <c r="F579">
        <f>SUMIFS('Ground Travel'!L:L,'Ground Travel'!M:M,_summarize!C579,'Ground Travel'!N:N,_summarize!D579,'Ground Travel'!K:K,_summarize!B579)</f>
        <v>0</v>
      </c>
      <c r="G579">
        <f>SUMIFS('Ground Travel'!P:P,'Ground Travel'!M:M,_summarize!C579,'Ground Travel'!N:N,_summarize!D579,'Ground Travel'!K:K,_summarize!B579)</f>
        <v>0</v>
      </c>
    </row>
    <row r="580" spans="2:7" x14ac:dyDescent="0.35">
      <c r="B580" t="s">
        <v>47016</v>
      </c>
      <c r="C580">
        <v>8</v>
      </c>
      <c r="D580">
        <f>MIN(_lookups!$C$70:$C$569)+1</f>
        <v>1</v>
      </c>
      <c r="E580" s="2">
        <f t="shared" si="9"/>
        <v>579</v>
      </c>
      <c r="F580">
        <f>SUMIFS('Ground Travel'!L:L,'Ground Travel'!M:M,_summarize!C580,'Ground Travel'!N:N,_summarize!D580,'Ground Travel'!K:K,_summarize!B580)</f>
        <v>0</v>
      </c>
      <c r="G580">
        <f>SUMIFS('Ground Travel'!P:P,'Ground Travel'!M:M,_summarize!C580,'Ground Travel'!N:N,_summarize!D580,'Ground Travel'!K:K,_summarize!B580)</f>
        <v>0</v>
      </c>
    </row>
    <row r="581" spans="2:7" x14ac:dyDescent="0.35">
      <c r="B581" t="s">
        <v>46980</v>
      </c>
      <c r="C581">
        <v>9</v>
      </c>
      <c r="D581">
        <f>MIN(_lookups!$C$70:$C$569)+1</f>
        <v>1</v>
      </c>
      <c r="E581" s="2">
        <f t="shared" si="9"/>
        <v>610</v>
      </c>
      <c r="F581">
        <f>SUMIFS('Ground Travel'!L:L,'Ground Travel'!M:M,_summarize!C581,'Ground Travel'!N:N,_summarize!D581,'Ground Travel'!K:K,_summarize!B581)</f>
        <v>0</v>
      </c>
      <c r="G581">
        <f>SUMIFS('Ground Travel'!P:P,'Ground Travel'!M:M,_summarize!C581,'Ground Travel'!N:N,_summarize!D581,'Ground Travel'!K:K,_summarize!B581)</f>
        <v>0</v>
      </c>
    </row>
    <row r="582" spans="2:7" x14ac:dyDescent="0.35">
      <c r="B582" t="s">
        <v>46982</v>
      </c>
      <c r="C582">
        <v>9</v>
      </c>
      <c r="D582">
        <f>MIN(_lookups!$C$70:$C$569)+1</f>
        <v>1</v>
      </c>
      <c r="E582" s="2">
        <f t="shared" si="9"/>
        <v>610</v>
      </c>
      <c r="F582">
        <f>SUMIFS('Ground Travel'!L:L,'Ground Travel'!M:M,_summarize!C582,'Ground Travel'!N:N,_summarize!D582,'Ground Travel'!K:K,_summarize!B582)</f>
        <v>0</v>
      </c>
      <c r="G582">
        <f>SUMIFS('Ground Travel'!P:P,'Ground Travel'!M:M,_summarize!C582,'Ground Travel'!N:N,_summarize!D582,'Ground Travel'!K:K,_summarize!B582)</f>
        <v>0</v>
      </c>
    </row>
    <row r="583" spans="2:7" x14ac:dyDescent="0.35">
      <c r="B583" t="s">
        <v>46984</v>
      </c>
      <c r="C583">
        <v>9</v>
      </c>
      <c r="D583">
        <f>MIN(_lookups!$C$70:$C$569)+1</f>
        <v>1</v>
      </c>
      <c r="E583" s="2">
        <f t="shared" si="9"/>
        <v>610</v>
      </c>
      <c r="F583">
        <f>SUMIFS('Ground Travel'!L:L,'Ground Travel'!M:M,_summarize!C583,'Ground Travel'!N:N,_summarize!D583,'Ground Travel'!K:K,_summarize!B583)</f>
        <v>0</v>
      </c>
      <c r="G583">
        <f>SUMIFS('Ground Travel'!P:P,'Ground Travel'!M:M,_summarize!C583,'Ground Travel'!N:N,_summarize!D583,'Ground Travel'!K:K,_summarize!B583)</f>
        <v>0</v>
      </c>
    </row>
    <row r="584" spans="2:7" x14ac:dyDescent="0.35">
      <c r="B584" t="s">
        <v>46986</v>
      </c>
      <c r="C584">
        <v>9</v>
      </c>
      <c r="D584">
        <f>MIN(_lookups!$C$70:$C$569)+1</f>
        <v>1</v>
      </c>
      <c r="E584" s="2">
        <f t="shared" si="9"/>
        <v>610</v>
      </c>
      <c r="F584">
        <f>SUMIFS('Ground Travel'!L:L,'Ground Travel'!M:M,_summarize!C584,'Ground Travel'!N:N,_summarize!D584,'Ground Travel'!K:K,_summarize!B584)</f>
        <v>0</v>
      </c>
      <c r="G584">
        <f>SUMIFS('Ground Travel'!P:P,'Ground Travel'!M:M,_summarize!C584,'Ground Travel'!N:N,_summarize!D584,'Ground Travel'!K:K,_summarize!B584)</f>
        <v>0</v>
      </c>
    </row>
    <row r="585" spans="2:7" x14ac:dyDescent="0.35">
      <c r="B585" t="s">
        <v>46988</v>
      </c>
      <c r="C585">
        <v>9</v>
      </c>
      <c r="D585">
        <f>MIN(_lookups!$C$70:$C$569)+1</f>
        <v>1</v>
      </c>
      <c r="E585" s="2">
        <f t="shared" si="9"/>
        <v>610</v>
      </c>
      <c r="F585">
        <f>SUMIFS('Ground Travel'!L:L,'Ground Travel'!M:M,_summarize!C585,'Ground Travel'!N:N,_summarize!D585,'Ground Travel'!K:K,_summarize!B585)</f>
        <v>0</v>
      </c>
      <c r="G585">
        <f>SUMIFS('Ground Travel'!P:P,'Ground Travel'!M:M,_summarize!C585,'Ground Travel'!N:N,_summarize!D585,'Ground Travel'!K:K,_summarize!B585)</f>
        <v>0</v>
      </c>
    </row>
    <row r="586" spans="2:7" x14ac:dyDescent="0.35">
      <c r="B586" t="s">
        <v>46990</v>
      </c>
      <c r="C586">
        <v>9</v>
      </c>
      <c r="D586">
        <f>MIN(_lookups!$C$70:$C$569)+1</f>
        <v>1</v>
      </c>
      <c r="E586" s="2">
        <f t="shared" si="9"/>
        <v>610</v>
      </c>
      <c r="F586">
        <f>SUMIFS('Ground Travel'!L:L,'Ground Travel'!M:M,_summarize!C586,'Ground Travel'!N:N,_summarize!D586,'Ground Travel'!K:K,_summarize!B586)</f>
        <v>0</v>
      </c>
      <c r="G586">
        <f>SUMIFS('Ground Travel'!P:P,'Ground Travel'!M:M,_summarize!C586,'Ground Travel'!N:N,_summarize!D586,'Ground Travel'!K:K,_summarize!B586)</f>
        <v>0</v>
      </c>
    </row>
    <row r="587" spans="2:7" x14ac:dyDescent="0.35">
      <c r="B587" t="s">
        <v>46992</v>
      </c>
      <c r="C587">
        <v>9</v>
      </c>
      <c r="D587">
        <f>MIN(_lookups!$C$70:$C$569)+1</f>
        <v>1</v>
      </c>
      <c r="E587" s="2">
        <f t="shared" si="9"/>
        <v>610</v>
      </c>
      <c r="F587">
        <f>SUMIFS('Ground Travel'!L:L,'Ground Travel'!M:M,_summarize!C587,'Ground Travel'!N:N,_summarize!D587,'Ground Travel'!K:K,_summarize!B587)</f>
        <v>0</v>
      </c>
      <c r="G587">
        <f>SUMIFS('Ground Travel'!P:P,'Ground Travel'!M:M,_summarize!C587,'Ground Travel'!N:N,_summarize!D587,'Ground Travel'!K:K,_summarize!B587)</f>
        <v>0</v>
      </c>
    </row>
    <row r="588" spans="2:7" x14ac:dyDescent="0.35">
      <c r="B588" t="s">
        <v>46994</v>
      </c>
      <c r="C588">
        <v>9</v>
      </c>
      <c r="D588">
        <f>MIN(_lookups!$C$70:$C$569)+1</f>
        <v>1</v>
      </c>
      <c r="E588" s="2">
        <f t="shared" si="9"/>
        <v>610</v>
      </c>
      <c r="F588">
        <f>SUMIFS('Ground Travel'!L:L,'Ground Travel'!M:M,_summarize!C588,'Ground Travel'!N:N,_summarize!D588,'Ground Travel'!K:K,_summarize!B588)</f>
        <v>0</v>
      </c>
      <c r="G588">
        <f>SUMIFS('Ground Travel'!P:P,'Ground Travel'!M:M,_summarize!C588,'Ground Travel'!N:N,_summarize!D588,'Ground Travel'!K:K,_summarize!B588)</f>
        <v>0</v>
      </c>
    </row>
    <row r="589" spans="2:7" x14ac:dyDescent="0.35">
      <c r="B589" t="s">
        <v>46996</v>
      </c>
      <c r="C589">
        <v>9</v>
      </c>
      <c r="D589">
        <f>MIN(_lookups!$C$70:$C$569)+1</f>
        <v>1</v>
      </c>
      <c r="E589" s="2">
        <f t="shared" si="9"/>
        <v>610</v>
      </c>
      <c r="F589">
        <f>SUMIFS('Ground Travel'!L:L,'Ground Travel'!M:M,_summarize!C589,'Ground Travel'!N:N,_summarize!D589,'Ground Travel'!K:K,_summarize!B589)</f>
        <v>0</v>
      </c>
      <c r="G589">
        <f>SUMIFS('Ground Travel'!P:P,'Ground Travel'!M:M,_summarize!C589,'Ground Travel'!N:N,_summarize!D589,'Ground Travel'!K:K,_summarize!B589)</f>
        <v>0</v>
      </c>
    </row>
    <row r="590" spans="2:7" x14ac:dyDescent="0.35">
      <c r="B590" t="s">
        <v>46998</v>
      </c>
      <c r="C590">
        <v>9</v>
      </c>
      <c r="D590">
        <f>MIN(_lookups!$C$70:$C$569)+1</f>
        <v>1</v>
      </c>
      <c r="E590" s="2">
        <f t="shared" si="9"/>
        <v>610</v>
      </c>
      <c r="F590">
        <f>SUMIFS('Ground Travel'!L:L,'Ground Travel'!M:M,_summarize!C590,'Ground Travel'!N:N,_summarize!D590,'Ground Travel'!K:K,_summarize!B590)</f>
        <v>0</v>
      </c>
      <c r="G590">
        <f>SUMIFS('Ground Travel'!P:P,'Ground Travel'!M:M,_summarize!C590,'Ground Travel'!N:N,_summarize!D590,'Ground Travel'!K:K,_summarize!B590)</f>
        <v>0</v>
      </c>
    </row>
    <row r="591" spans="2:7" x14ac:dyDescent="0.35">
      <c r="B591" t="s">
        <v>47000</v>
      </c>
      <c r="C591">
        <v>9</v>
      </c>
      <c r="D591">
        <f>MIN(_lookups!$C$70:$C$569)+1</f>
        <v>1</v>
      </c>
      <c r="E591" s="2">
        <f t="shared" si="9"/>
        <v>610</v>
      </c>
      <c r="F591">
        <f>SUMIFS('Ground Travel'!L:L,'Ground Travel'!M:M,_summarize!C591,'Ground Travel'!N:N,_summarize!D591,'Ground Travel'!K:K,_summarize!B591)</f>
        <v>0</v>
      </c>
      <c r="G591">
        <f>SUMIFS('Ground Travel'!P:P,'Ground Travel'!M:M,_summarize!C591,'Ground Travel'!N:N,_summarize!D591,'Ground Travel'!K:K,_summarize!B591)</f>
        <v>0</v>
      </c>
    </row>
    <row r="592" spans="2:7" x14ac:dyDescent="0.35">
      <c r="B592" t="s">
        <v>47003</v>
      </c>
      <c r="C592">
        <v>9</v>
      </c>
      <c r="D592">
        <f>MIN(_lookups!$C$70:$C$569)+1</f>
        <v>1</v>
      </c>
      <c r="E592" s="2">
        <f t="shared" si="9"/>
        <v>610</v>
      </c>
      <c r="F592">
        <f>SUMIFS('Ground Travel'!L:L,'Ground Travel'!M:M,_summarize!C592,'Ground Travel'!N:N,_summarize!D592,'Ground Travel'!K:K,_summarize!B592)</f>
        <v>0</v>
      </c>
      <c r="G592">
        <f>SUMIFS('Ground Travel'!P:P,'Ground Travel'!M:M,_summarize!C592,'Ground Travel'!N:N,_summarize!D592,'Ground Travel'!K:K,_summarize!B592)</f>
        <v>0</v>
      </c>
    </row>
    <row r="593" spans="2:7" x14ac:dyDescent="0.35">
      <c r="B593" t="s">
        <v>47005</v>
      </c>
      <c r="C593">
        <v>9</v>
      </c>
      <c r="D593">
        <f>MIN(_lookups!$C$70:$C$569)+1</f>
        <v>1</v>
      </c>
      <c r="E593" s="2">
        <f t="shared" si="9"/>
        <v>610</v>
      </c>
      <c r="F593">
        <f>SUMIFS('Ground Travel'!L:L,'Ground Travel'!M:M,_summarize!C593,'Ground Travel'!N:N,_summarize!D593,'Ground Travel'!K:K,_summarize!B593)</f>
        <v>0</v>
      </c>
      <c r="G593">
        <f>SUMIFS('Ground Travel'!P:P,'Ground Travel'!M:M,_summarize!C593,'Ground Travel'!N:N,_summarize!D593,'Ground Travel'!K:K,_summarize!B593)</f>
        <v>0</v>
      </c>
    </row>
    <row r="594" spans="2:7" x14ac:dyDescent="0.35">
      <c r="B594" t="s">
        <v>47007</v>
      </c>
      <c r="C594">
        <v>9</v>
      </c>
      <c r="D594">
        <f>MIN(_lookups!$C$70:$C$569)+1</f>
        <v>1</v>
      </c>
      <c r="E594" s="2">
        <f t="shared" si="9"/>
        <v>610</v>
      </c>
      <c r="F594">
        <f>SUMIFS('Ground Travel'!L:L,'Ground Travel'!M:M,_summarize!C594,'Ground Travel'!N:N,_summarize!D594,'Ground Travel'!K:K,_summarize!B594)</f>
        <v>0</v>
      </c>
      <c r="G594">
        <f>SUMIFS('Ground Travel'!P:P,'Ground Travel'!M:M,_summarize!C594,'Ground Travel'!N:N,_summarize!D594,'Ground Travel'!K:K,_summarize!B594)</f>
        <v>0</v>
      </c>
    </row>
    <row r="595" spans="2:7" x14ac:dyDescent="0.35">
      <c r="B595" t="s">
        <v>47009</v>
      </c>
      <c r="C595">
        <v>9</v>
      </c>
      <c r="D595">
        <f>MIN(_lookups!$C$70:$C$569)+1</f>
        <v>1</v>
      </c>
      <c r="E595" s="2">
        <f t="shared" si="9"/>
        <v>610</v>
      </c>
      <c r="F595">
        <f>SUMIFS('Ground Travel'!L:L,'Ground Travel'!M:M,_summarize!C595,'Ground Travel'!N:N,_summarize!D595,'Ground Travel'!K:K,_summarize!B595)</f>
        <v>0</v>
      </c>
      <c r="G595">
        <f>SUMIFS('Ground Travel'!P:P,'Ground Travel'!M:M,_summarize!C595,'Ground Travel'!N:N,_summarize!D595,'Ground Travel'!K:K,_summarize!B595)</f>
        <v>0</v>
      </c>
    </row>
    <row r="596" spans="2:7" x14ac:dyDescent="0.35">
      <c r="B596" t="s">
        <v>47011</v>
      </c>
      <c r="C596">
        <v>9</v>
      </c>
      <c r="D596">
        <f>MIN(_lookups!$C$70:$C$569)+1</f>
        <v>1</v>
      </c>
      <c r="E596" s="2">
        <f t="shared" si="9"/>
        <v>610</v>
      </c>
      <c r="F596">
        <f>SUMIFS('Ground Travel'!L:L,'Ground Travel'!M:M,_summarize!C596,'Ground Travel'!N:N,_summarize!D596,'Ground Travel'!K:K,_summarize!B596)</f>
        <v>0</v>
      </c>
      <c r="G596">
        <f>SUMIFS('Ground Travel'!P:P,'Ground Travel'!M:M,_summarize!C596,'Ground Travel'!N:N,_summarize!D596,'Ground Travel'!K:K,_summarize!B596)</f>
        <v>0</v>
      </c>
    </row>
    <row r="597" spans="2:7" x14ac:dyDescent="0.35">
      <c r="B597" t="s">
        <v>47014</v>
      </c>
      <c r="C597">
        <v>9</v>
      </c>
      <c r="D597">
        <f>MIN(_lookups!$C$70:$C$569)+1</f>
        <v>1</v>
      </c>
      <c r="E597" s="2">
        <f t="shared" si="9"/>
        <v>610</v>
      </c>
      <c r="F597">
        <f>SUMIFS('Ground Travel'!L:L,'Ground Travel'!M:M,_summarize!C597,'Ground Travel'!N:N,_summarize!D597,'Ground Travel'!K:K,_summarize!B597)</f>
        <v>0</v>
      </c>
      <c r="G597">
        <f>SUMIFS('Ground Travel'!P:P,'Ground Travel'!M:M,_summarize!C597,'Ground Travel'!N:N,_summarize!D597,'Ground Travel'!K:K,_summarize!B597)</f>
        <v>0</v>
      </c>
    </row>
    <row r="598" spans="2:7" x14ac:dyDescent="0.35">
      <c r="B598" t="s">
        <v>47016</v>
      </c>
      <c r="C598">
        <v>9</v>
      </c>
      <c r="D598">
        <f>MIN(_lookups!$C$70:$C$569)+1</f>
        <v>1</v>
      </c>
      <c r="E598" s="2">
        <f t="shared" si="9"/>
        <v>610</v>
      </c>
      <c r="F598">
        <f>SUMIFS('Ground Travel'!L:L,'Ground Travel'!M:M,_summarize!C598,'Ground Travel'!N:N,_summarize!D598,'Ground Travel'!K:K,_summarize!B598)</f>
        <v>0</v>
      </c>
      <c r="G598">
        <f>SUMIFS('Ground Travel'!P:P,'Ground Travel'!M:M,_summarize!C598,'Ground Travel'!N:N,_summarize!D598,'Ground Travel'!K:K,_summarize!B598)</f>
        <v>0</v>
      </c>
    </row>
    <row r="599" spans="2:7" x14ac:dyDescent="0.35">
      <c r="B599" t="s">
        <v>46980</v>
      </c>
      <c r="C599">
        <v>10</v>
      </c>
      <c r="D599">
        <f>MIN(_lookups!$C$70:$C$569)+1</f>
        <v>1</v>
      </c>
      <c r="E599" s="2">
        <f t="shared" si="9"/>
        <v>640</v>
      </c>
      <c r="F599">
        <f>SUMIFS('Ground Travel'!L:L,'Ground Travel'!M:M,_summarize!C599,'Ground Travel'!N:N,_summarize!D599,'Ground Travel'!K:K,_summarize!B599)</f>
        <v>0</v>
      </c>
      <c r="G599">
        <f>SUMIFS('Ground Travel'!P:P,'Ground Travel'!M:M,_summarize!C599,'Ground Travel'!N:N,_summarize!D599,'Ground Travel'!K:K,_summarize!B599)</f>
        <v>0</v>
      </c>
    </row>
    <row r="600" spans="2:7" x14ac:dyDescent="0.35">
      <c r="B600" t="s">
        <v>46982</v>
      </c>
      <c r="C600">
        <v>10</v>
      </c>
      <c r="D600">
        <f>MIN(_lookups!$C$70:$C$569)+1</f>
        <v>1</v>
      </c>
      <c r="E600" s="2">
        <f t="shared" si="9"/>
        <v>640</v>
      </c>
      <c r="F600">
        <f>SUMIFS('Ground Travel'!L:L,'Ground Travel'!M:M,_summarize!C600,'Ground Travel'!N:N,_summarize!D600,'Ground Travel'!K:K,_summarize!B600)</f>
        <v>0</v>
      </c>
      <c r="G600">
        <f>SUMIFS('Ground Travel'!P:P,'Ground Travel'!M:M,_summarize!C600,'Ground Travel'!N:N,_summarize!D600,'Ground Travel'!K:K,_summarize!B600)</f>
        <v>0</v>
      </c>
    </row>
    <row r="601" spans="2:7" x14ac:dyDescent="0.35">
      <c r="B601" t="s">
        <v>46984</v>
      </c>
      <c r="C601">
        <v>10</v>
      </c>
      <c r="D601">
        <f>MIN(_lookups!$C$70:$C$569)+1</f>
        <v>1</v>
      </c>
      <c r="E601" s="2">
        <f t="shared" si="9"/>
        <v>640</v>
      </c>
      <c r="F601">
        <f>SUMIFS('Ground Travel'!L:L,'Ground Travel'!M:M,_summarize!C601,'Ground Travel'!N:N,_summarize!D601,'Ground Travel'!K:K,_summarize!B601)</f>
        <v>0</v>
      </c>
      <c r="G601">
        <f>SUMIFS('Ground Travel'!P:P,'Ground Travel'!M:M,_summarize!C601,'Ground Travel'!N:N,_summarize!D601,'Ground Travel'!K:K,_summarize!B601)</f>
        <v>0</v>
      </c>
    </row>
    <row r="602" spans="2:7" x14ac:dyDescent="0.35">
      <c r="B602" t="s">
        <v>46986</v>
      </c>
      <c r="C602">
        <v>10</v>
      </c>
      <c r="D602">
        <f>MIN(_lookups!$C$70:$C$569)+1</f>
        <v>1</v>
      </c>
      <c r="E602" s="2">
        <f t="shared" si="9"/>
        <v>640</v>
      </c>
      <c r="F602">
        <f>SUMIFS('Ground Travel'!L:L,'Ground Travel'!M:M,_summarize!C602,'Ground Travel'!N:N,_summarize!D602,'Ground Travel'!K:K,_summarize!B602)</f>
        <v>0</v>
      </c>
      <c r="G602">
        <f>SUMIFS('Ground Travel'!P:P,'Ground Travel'!M:M,_summarize!C602,'Ground Travel'!N:N,_summarize!D602,'Ground Travel'!K:K,_summarize!B602)</f>
        <v>0</v>
      </c>
    </row>
    <row r="603" spans="2:7" x14ac:dyDescent="0.35">
      <c r="B603" t="s">
        <v>46988</v>
      </c>
      <c r="C603">
        <v>10</v>
      </c>
      <c r="D603">
        <f>MIN(_lookups!$C$70:$C$569)+1</f>
        <v>1</v>
      </c>
      <c r="E603" s="2">
        <f t="shared" si="9"/>
        <v>640</v>
      </c>
      <c r="F603">
        <f>SUMIFS('Ground Travel'!L:L,'Ground Travel'!M:M,_summarize!C603,'Ground Travel'!N:N,_summarize!D603,'Ground Travel'!K:K,_summarize!B603)</f>
        <v>0</v>
      </c>
      <c r="G603">
        <f>SUMIFS('Ground Travel'!P:P,'Ground Travel'!M:M,_summarize!C603,'Ground Travel'!N:N,_summarize!D603,'Ground Travel'!K:K,_summarize!B603)</f>
        <v>0</v>
      </c>
    </row>
    <row r="604" spans="2:7" x14ac:dyDescent="0.35">
      <c r="B604" t="s">
        <v>46990</v>
      </c>
      <c r="C604">
        <v>10</v>
      </c>
      <c r="D604">
        <f>MIN(_lookups!$C$70:$C$569)+1</f>
        <v>1</v>
      </c>
      <c r="E604" s="2">
        <f t="shared" si="9"/>
        <v>640</v>
      </c>
      <c r="F604">
        <f>SUMIFS('Ground Travel'!L:L,'Ground Travel'!M:M,_summarize!C604,'Ground Travel'!N:N,_summarize!D604,'Ground Travel'!K:K,_summarize!B604)</f>
        <v>0</v>
      </c>
      <c r="G604">
        <f>SUMIFS('Ground Travel'!P:P,'Ground Travel'!M:M,_summarize!C604,'Ground Travel'!N:N,_summarize!D604,'Ground Travel'!K:K,_summarize!B604)</f>
        <v>0</v>
      </c>
    </row>
    <row r="605" spans="2:7" x14ac:dyDescent="0.35">
      <c r="B605" t="s">
        <v>46992</v>
      </c>
      <c r="C605">
        <v>10</v>
      </c>
      <c r="D605">
        <f>MIN(_lookups!$C$70:$C$569)+1</f>
        <v>1</v>
      </c>
      <c r="E605" s="2">
        <f t="shared" si="9"/>
        <v>640</v>
      </c>
      <c r="F605">
        <f>SUMIFS('Ground Travel'!L:L,'Ground Travel'!M:M,_summarize!C605,'Ground Travel'!N:N,_summarize!D605,'Ground Travel'!K:K,_summarize!B605)</f>
        <v>0</v>
      </c>
      <c r="G605">
        <f>SUMIFS('Ground Travel'!P:P,'Ground Travel'!M:M,_summarize!C605,'Ground Travel'!N:N,_summarize!D605,'Ground Travel'!K:K,_summarize!B605)</f>
        <v>0</v>
      </c>
    </row>
    <row r="606" spans="2:7" x14ac:dyDescent="0.35">
      <c r="B606" t="s">
        <v>46994</v>
      </c>
      <c r="C606">
        <v>10</v>
      </c>
      <c r="D606">
        <f>MIN(_lookups!$C$70:$C$569)+1</f>
        <v>1</v>
      </c>
      <c r="E606" s="2">
        <f t="shared" ref="E606:E652" si="10">DATE(D606,C606,1)</f>
        <v>640</v>
      </c>
      <c r="F606">
        <f>SUMIFS('Ground Travel'!L:L,'Ground Travel'!M:M,_summarize!C606,'Ground Travel'!N:N,_summarize!D606,'Ground Travel'!K:K,_summarize!B606)</f>
        <v>0</v>
      </c>
      <c r="G606">
        <f>SUMIFS('Ground Travel'!P:P,'Ground Travel'!M:M,_summarize!C606,'Ground Travel'!N:N,_summarize!D606,'Ground Travel'!K:K,_summarize!B606)</f>
        <v>0</v>
      </c>
    </row>
    <row r="607" spans="2:7" x14ac:dyDescent="0.35">
      <c r="B607" t="s">
        <v>46996</v>
      </c>
      <c r="C607">
        <v>10</v>
      </c>
      <c r="D607">
        <f>MIN(_lookups!$C$70:$C$569)+1</f>
        <v>1</v>
      </c>
      <c r="E607" s="2">
        <f t="shared" si="10"/>
        <v>640</v>
      </c>
      <c r="F607">
        <f>SUMIFS('Ground Travel'!L:L,'Ground Travel'!M:M,_summarize!C607,'Ground Travel'!N:N,_summarize!D607,'Ground Travel'!K:K,_summarize!B607)</f>
        <v>0</v>
      </c>
      <c r="G607">
        <f>SUMIFS('Ground Travel'!P:P,'Ground Travel'!M:M,_summarize!C607,'Ground Travel'!N:N,_summarize!D607,'Ground Travel'!K:K,_summarize!B607)</f>
        <v>0</v>
      </c>
    </row>
    <row r="608" spans="2:7" x14ac:dyDescent="0.35">
      <c r="B608" t="s">
        <v>46998</v>
      </c>
      <c r="C608">
        <v>10</v>
      </c>
      <c r="D608">
        <f>MIN(_lookups!$C$70:$C$569)+1</f>
        <v>1</v>
      </c>
      <c r="E608" s="2">
        <f t="shared" si="10"/>
        <v>640</v>
      </c>
      <c r="F608">
        <f>SUMIFS('Ground Travel'!L:L,'Ground Travel'!M:M,_summarize!C608,'Ground Travel'!N:N,_summarize!D608,'Ground Travel'!K:K,_summarize!B608)</f>
        <v>0</v>
      </c>
      <c r="G608">
        <f>SUMIFS('Ground Travel'!P:P,'Ground Travel'!M:M,_summarize!C608,'Ground Travel'!N:N,_summarize!D608,'Ground Travel'!K:K,_summarize!B608)</f>
        <v>0</v>
      </c>
    </row>
    <row r="609" spans="2:7" x14ac:dyDescent="0.35">
      <c r="B609" t="s">
        <v>47000</v>
      </c>
      <c r="C609">
        <v>10</v>
      </c>
      <c r="D609">
        <f>MIN(_lookups!$C$70:$C$569)+1</f>
        <v>1</v>
      </c>
      <c r="E609" s="2">
        <f t="shared" si="10"/>
        <v>640</v>
      </c>
      <c r="F609">
        <f>SUMIFS('Ground Travel'!L:L,'Ground Travel'!M:M,_summarize!C609,'Ground Travel'!N:N,_summarize!D609,'Ground Travel'!K:K,_summarize!B609)</f>
        <v>0</v>
      </c>
      <c r="G609">
        <f>SUMIFS('Ground Travel'!P:P,'Ground Travel'!M:M,_summarize!C609,'Ground Travel'!N:N,_summarize!D609,'Ground Travel'!K:K,_summarize!B609)</f>
        <v>0</v>
      </c>
    </row>
    <row r="610" spans="2:7" x14ac:dyDescent="0.35">
      <c r="B610" t="s">
        <v>47003</v>
      </c>
      <c r="C610">
        <v>10</v>
      </c>
      <c r="D610">
        <f>MIN(_lookups!$C$70:$C$569)+1</f>
        <v>1</v>
      </c>
      <c r="E610" s="2">
        <f t="shared" si="10"/>
        <v>640</v>
      </c>
      <c r="F610">
        <f>SUMIFS('Ground Travel'!L:L,'Ground Travel'!M:M,_summarize!C610,'Ground Travel'!N:N,_summarize!D610,'Ground Travel'!K:K,_summarize!B610)</f>
        <v>0</v>
      </c>
      <c r="G610">
        <f>SUMIFS('Ground Travel'!P:P,'Ground Travel'!M:M,_summarize!C610,'Ground Travel'!N:N,_summarize!D610,'Ground Travel'!K:K,_summarize!B610)</f>
        <v>0</v>
      </c>
    </row>
    <row r="611" spans="2:7" x14ac:dyDescent="0.35">
      <c r="B611" t="s">
        <v>47005</v>
      </c>
      <c r="C611">
        <v>10</v>
      </c>
      <c r="D611">
        <f>MIN(_lookups!$C$70:$C$569)+1</f>
        <v>1</v>
      </c>
      <c r="E611" s="2">
        <f t="shared" si="10"/>
        <v>640</v>
      </c>
      <c r="F611">
        <f>SUMIFS('Ground Travel'!L:L,'Ground Travel'!M:M,_summarize!C611,'Ground Travel'!N:N,_summarize!D611,'Ground Travel'!K:K,_summarize!B611)</f>
        <v>0</v>
      </c>
      <c r="G611">
        <f>SUMIFS('Ground Travel'!P:P,'Ground Travel'!M:M,_summarize!C611,'Ground Travel'!N:N,_summarize!D611,'Ground Travel'!K:K,_summarize!B611)</f>
        <v>0</v>
      </c>
    </row>
    <row r="612" spans="2:7" x14ac:dyDescent="0.35">
      <c r="B612" t="s">
        <v>47007</v>
      </c>
      <c r="C612">
        <v>10</v>
      </c>
      <c r="D612">
        <f>MIN(_lookups!$C$70:$C$569)+1</f>
        <v>1</v>
      </c>
      <c r="E612" s="2">
        <f t="shared" si="10"/>
        <v>640</v>
      </c>
      <c r="F612">
        <f>SUMIFS('Ground Travel'!L:L,'Ground Travel'!M:M,_summarize!C612,'Ground Travel'!N:N,_summarize!D612,'Ground Travel'!K:K,_summarize!B612)</f>
        <v>0</v>
      </c>
      <c r="G612">
        <f>SUMIFS('Ground Travel'!P:P,'Ground Travel'!M:M,_summarize!C612,'Ground Travel'!N:N,_summarize!D612,'Ground Travel'!K:K,_summarize!B612)</f>
        <v>0</v>
      </c>
    </row>
    <row r="613" spans="2:7" x14ac:dyDescent="0.35">
      <c r="B613" t="s">
        <v>47009</v>
      </c>
      <c r="C613">
        <v>10</v>
      </c>
      <c r="D613">
        <f>MIN(_lookups!$C$70:$C$569)+1</f>
        <v>1</v>
      </c>
      <c r="E613" s="2">
        <f t="shared" si="10"/>
        <v>640</v>
      </c>
      <c r="F613">
        <f>SUMIFS('Ground Travel'!L:L,'Ground Travel'!M:M,_summarize!C613,'Ground Travel'!N:N,_summarize!D613,'Ground Travel'!K:K,_summarize!B613)</f>
        <v>0</v>
      </c>
      <c r="G613">
        <f>SUMIFS('Ground Travel'!P:P,'Ground Travel'!M:M,_summarize!C613,'Ground Travel'!N:N,_summarize!D613,'Ground Travel'!K:K,_summarize!B613)</f>
        <v>0</v>
      </c>
    </row>
    <row r="614" spans="2:7" x14ac:dyDescent="0.35">
      <c r="B614" t="s">
        <v>47011</v>
      </c>
      <c r="C614">
        <v>10</v>
      </c>
      <c r="D614">
        <f>MIN(_lookups!$C$70:$C$569)+1</f>
        <v>1</v>
      </c>
      <c r="E614" s="2">
        <f t="shared" si="10"/>
        <v>640</v>
      </c>
      <c r="F614">
        <f>SUMIFS('Ground Travel'!L:L,'Ground Travel'!M:M,_summarize!C614,'Ground Travel'!N:N,_summarize!D614,'Ground Travel'!K:K,_summarize!B614)</f>
        <v>0</v>
      </c>
      <c r="G614">
        <f>SUMIFS('Ground Travel'!P:P,'Ground Travel'!M:M,_summarize!C614,'Ground Travel'!N:N,_summarize!D614,'Ground Travel'!K:K,_summarize!B614)</f>
        <v>0</v>
      </c>
    </row>
    <row r="615" spans="2:7" x14ac:dyDescent="0.35">
      <c r="B615" t="s">
        <v>47014</v>
      </c>
      <c r="C615">
        <v>10</v>
      </c>
      <c r="D615">
        <f>MIN(_lookups!$C$70:$C$569)+1</f>
        <v>1</v>
      </c>
      <c r="E615" s="2">
        <f t="shared" si="10"/>
        <v>640</v>
      </c>
      <c r="F615">
        <f>SUMIFS('Ground Travel'!L:L,'Ground Travel'!M:M,_summarize!C615,'Ground Travel'!N:N,_summarize!D615,'Ground Travel'!K:K,_summarize!B615)</f>
        <v>0</v>
      </c>
      <c r="G615">
        <f>SUMIFS('Ground Travel'!P:P,'Ground Travel'!M:M,_summarize!C615,'Ground Travel'!N:N,_summarize!D615,'Ground Travel'!K:K,_summarize!B615)</f>
        <v>0</v>
      </c>
    </row>
    <row r="616" spans="2:7" x14ac:dyDescent="0.35">
      <c r="B616" t="s">
        <v>47016</v>
      </c>
      <c r="C616">
        <v>10</v>
      </c>
      <c r="D616">
        <f>MIN(_lookups!$C$70:$C$569)+1</f>
        <v>1</v>
      </c>
      <c r="E616" s="2">
        <f t="shared" si="10"/>
        <v>640</v>
      </c>
      <c r="F616">
        <f>SUMIFS('Ground Travel'!L:L,'Ground Travel'!M:M,_summarize!C616,'Ground Travel'!N:N,_summarize!D616,'Ground Travel'!K:K,_summarize!B616)</f>
        <v>0</v>
      </c>
      <c r="G616">
        <f>SUMIFS('Ground Travel'!P:P,'Ground Travel'!M:M,_summarize!C616,'Ground Travel'!N:N,_summarize!D616,'Ground Travel'!K:K,_summarize!B616)</f>
        <v>0</v>
      </c>
    </row>
    <row r="617" spans="2:7" x14ac:dyDescent="0.35">
      <c r="B617" t="s">
        <v>46980</v>
      </c>
      <c r="C617">
        <v>11</v>
      </c>
      <c r="D617">
        <f>MIN(_lookups!$C$70:$C$569)+1</f>
        <v>1</v>
      </c>
      <c r="E617" s="2">
        <f t="shared" si="10"/>
        <v>671</v>
      </c>
      <c r="F617">
        <f>SUMIFS('Ground Travel'!L:L,'Ground Travel'!M:M,_summarize!C617,'Ground Travel'!N:N,_summarize!D617,'Ground Travel'!K:K,_summarize!B617)</f>
        <v>0</v>
      </c>
      <c r="G617">
        <f>SUMIFS('Ground Travel'!P:P,'Ground Travel'!M:M,_summarize!C617,'Ground Travel'!N:N,_summarize!D617,'Ground Travel'!K:K,_summarize!B617)</f>
        <v>0</v>
      </c>
    </row>
    <row r="618" spans="2:7" x14ac:dyDescent="0.35">
      <c r="B618" t="s">
        <v>46982</v>
      </c>
      <c r="C618">
        <v>11</v>
      </c>
      <c r="D618">
        <f>MIN(_lookups!$C$70:$C$569)+1</f>
        <v>1</v>
      </c>
      <c r="E618" s="2">
        <f t="shared" si="10"/>
        <v>671</v>
      </c>
      <c r="F618">
        <f>SUMIFS('Ground Travel'!L:L,'Ground Travel'!M:M,_summarize!C618,'Ground Travel'!N:N,_summarize!D618,'Ground Travel'!K:K,_summarize!B618)</f>
        <v>0</v>
      </c>
      <c r="G618">
        <f>SUMIFS('Ground Travel'!P:P,'Ground Travel'!M:M,_summarize!C618,'Ground Travel'!N:N,_summarize!D618,'Ground Travel'!K:K,_summarize!B618)</f>
        <v>0</v>
      </c>
    </row>
    <row r="619" spans="2:7" x14ac:dyDescent="0.35">
      <c r="B619" t="s">
        <v>46984</v>
      </c>
      <c r="C619">
        <v>11</v>
      </c>
      <c r="D619">
        <f>MIN(_lookups!$C$70:$C$569)+1</f>
        <v>1</v>
      </c>
      <c r="E619" s="2">
        <f t="shared" si="10"/>
        <v>671</v>
      </c>
      <c r="F619">
        <f>SUMIFS('Ground Travel'!L:L,'Ground Travel'!M:M,_summarize!C619,'Ground Travel'!N:N,_summarize!D619,'Ground Travel'!K:K,_summarize!B619)</f>
        <v>0</v>
      </c>
      <c r="G619">
        <f>SUMIFS('Ground Travel'!P:P,'Ground Travel'!M:M,_summarize!C619,'Ground Travel'!N:N,_summarize!D619,'Ground Travel'!K:K,_summarize!B619)</f>
        <v>0</v>
      </c>
    </row>
    <row r="620" spans="2:7" x14ac:dyDescent="0.35">
      <c r="B620" t="s">
        <v>46986</v>
      </c>
      <c r="C620">
        <v>11</v>
      </c>
      <c r="D620">
        <f>MIN(_lookups!$C$70:$C$569)+1</f>
        <v>1</v>
      </c>
      <c r="E620" s="2">
        <f t="shared" si="10"/>
        <v>671</v>
      </c>
      <c r="F620">
        <f>SUMIFS('Ground Travel'!L:L,'Ground Travel'!M:M,_summarize!C620,'Ground Travel'!N:N,_summarize!D620,'Ground Travel'!K:K,_summarize!B620)</f>
        <v>0</v>
      </c>
      <c r="G620">
        <f>SUMIFS('Ground Travel'!P:P,'Ground Travel'!M:M,_summarize!C620,'Ground Travel'!N:N,_summarize!D620,'Ground Travel'!K:K,_summarize!B620)</f>
        <v>0</v>
      </c>
    </row>
    <row r="621" spans="2:7" x14ac:dyDescent="0.35">
      <c r="B621" t="s">
        <v>46988</v>
      </c>
      <c r="C621">
        <v>11</v>
      </c>
      <c r="D621">
        <f>MIN(_lookups!$C$70:$C$569)+1</f>
        <v>1</v>
      </c>
      <c r="E621" s="2">
        <f t="shared" si="10"/>
        <v>671</v>
      </c>
      <c r="F621">
        <f>SUMIFS('Ground Travel'!L:L,'Ground Travel'!M:M,_summarize!C621,'Ground Travel'!N:N,_summarize!D621,'Ground Travel'!K:K,_summarize!B621)</f>
        <v>0</v>
      </c>
      <c r="G621">
        <f>SUMIFS('Ground Travel'!P:P,'Ground Travel'!M:M,_summarize!C621,'Ground Travel'!N:N,_summarize!D621,'Ground Travel'!K:K,_summarize!B621)</f>
        <v>0</v>
      </c>
    </row>
    <row r="622" spans="2:7" x14ac:dyDescent="0.35">
      <c r="B622" t="s">
        <v>46990</v>
      </c>
      <c r="C622">
        <v>11</v>
      </c>
      <c r="D622">
        <f>MIN(_lookups!$C$70:$C$569)+1</f>
        <v>1</v>
      </c>
      <c r="E622" s="2">
        <f t="shared" si="10"/>
        <v>671</v>
      </c>
      <c r="F622">
        <f>SUMIFS('Ground Travel'!L:L,'Ground Travel'!M:M,_summarize!C622,'Ground Travel'!N:N,_summarize!D622,'Ground Travel'!K:K,_summarize!B622)</f>
        <v>0</v>
      </c>
      <c r="G622">
        <f>SUMIFS('Ground Travel'!P:P,'Ground Travel'!M:M,_summarize!C622,'Ground Travel'!N:N,_summarize!D622,'Ground Travel'!K:K,_summarize!B622)</f>
        <v>0</v>
      </c>
    </row>
    <row r="623" spans="2:7" x14ac:dyDescent="0.35">
      <c r="B623" t="s">
        <v>46992</v>
      </c>
      <c r="C623">
        <v>11</v>
      </c>
      <c r="D623">
        <f>MIN(_lookups!$C$70:$C$569)+1</f>
        <v>1</v>
      </c>
      <c r="E623" s="2">
        <f t="shared" si="10"/>
        <v>671</v>
      </c>
      <c r="F623">
        <f>SUMIFS('Ground Travel'!L:L,'Ground Travel'!M:M,_summarize!C623,'Ground Travel'!N:N,_summarize!D623,'Ground Travel'!K:K,_summarize!B623)</f>
        <v>0</v>
      </c>
      <c r="G623">
        <f>SUMIFS('Ground Travel'!P:P,'Ground Travel'!M:M,_summarize!C623,'Ground Travel'!N:N,_summarize!D623,'Ground Travel'!K:K,_summarize!B623)</f>
        <v>0</v>
      </c>
    </row>
    <row r="624" spans="2:7" x14ac:dyDescent="0.35">
      <c r="B624" t="s">
        <v>46994</v>
      </c>
      <c r="C624">
        <v>11</v>
      </c>
      <c r="D624">
        <f>MIN(_lookups!$C$70:$C$569)+1</f>
        <v>1</v>
      </c>
      <c r="E624" s="2">
        <f t="shared" si="10"/>
        <v>671</v>
      </c>
      <c r="F624">
        <f>SUMIFS('Ground Travel'!L:L,'Ground Travel'!M:M,_summarize!C624,'Ground Travel'!N:N,_summarize!D624,'Ground Travel'!K:K,_summarize!B624)</f>
        <v>0</v>
      </c>
      <c r="G624">
        <f>SUMIFS('Ground Travel'!P:P,'Ground Travel'!M:M,_summarize!C624,'Ground Travel'!N:N,_summarize!D624,'Ground Travel'!K:K,_summarize!B624)</f>
        <v>0</v>
      </c>
    </row>
    <row r="625" spans="2:7" x14ac:dyDescent="0.35">
      <c r="B625" t="s">
        <v>46996</v>
      </c>
      <c r="C625">
        <v>11</v>
      </c>
      <c r="D625">
        <f>MIN(_lookups!$C$70:$C$569)+1</f>
        <v>1</v>
      </c>
      <c r="E625" s="2">
        <f t="shared" si="10"/>
        <v>671</v>
      </c>
      <c r="F625">
        <f>SUMIFS('Ground Travel'!L:L,'Ground Travel'!M:M,_summarize!C625,'Ground Travel'!N:N,_summarize!D625,'Ground Travel'!K:K,_summarize!B625)</f>
        <v>0</v>
      </c>
      <c r="G625">
        <f>SUMIFS('Ground Travel'!P:P,'Ground Travel'!M:M,_summarize!C625,'Ground Travel'!N:N,_summarize!D625,'Ground Travel'!K:K,_summarize!B625)</f>
        <v>0</v>
      </c>
    </row>
    <row r="626" spans="2:7" x14ac:dyDescent="0.35">
      <c r="B626" t="s">
        <v>46998</v>
      </c>
      <c r="C626">
        <v>11</v>
      </c>
      <c r="D626">
        <f>MIN(_lookups!$C$70:$C$569)+1</f>
        <v>1</v>
      </c>
      <c r="E626" s="2">
        <f t="shared" si="10"/>
        <v>671</v>
      </c>
      <c r="F626">
        <f>SUMIFS('Ground Travel'!L:L,'Ground Travel'!M:M,_summarize!C626,'Ground Travel'!N:N,_summarize!D626,'Ground Travel'!K:K,_summarize!B626)</f>
        <v>0</v>
      </c>
      <c r="G626">
        <f>SUMIFS('Ground Travel'!P:P,'Ground Travel'!M:M,_summarize!C626,'Ground Travel'!N:N,_summarize!D626,'Ground Travel'!K:K,_summarize!B626)</f>
        <v>0</v>
      </c>
    </row>
    <row r="627" spans="2:7" x14ac:dyDescent="0.35">
      <c r="B627" t="s">
        <v>47000</v>
      </c>
      <c r="C627">
        <v>11</v>
      </c>
      <c r="D627">
        <f>MIN(_lookups!$C$70:$C$569)+1</f>
        <v>1</v>
      </c>
      <c r="E627" s="2">
        <f t="shared" si="10"/>
        <v>671</v>
      </c>
      <c r="F627">
        <f>SUMIFS('Ground Travel'!L:L,'Ground Travel'!M:M,_summarize!C627,'Ground Travel'!N:N,_summarize!D627,'Ground Travel'!K:K,_summarize!B627)</f>
        <v>0</v>
      </c>
      <c r="G627">
        <f>SUMIFS('Ground Travel'!P:P,'Ground Travel'!M:M,_summarize!C627,'Ground Travel'!N:N,_summarize!D627,'Ground Travel'!K:K,_summarize!B627)</f>
        <v>0</v>
      </c>
    </row>
    <row r="628" spans="2:7" x14ac:dyDescent="0.35">
      <c r="B628" t="s">
        <v>47003</v>
      </c>
      <c r="C628">
        <v>11</v>
      </c>
      <c r="D628">
        <f>MIN(_lookups!$C$70:$C$569)+1</f>
        <v>1</v>
      </c>
      <c r="E628" s="2">
        <f t="shared" si="10"/>
        <v>671</v>
      </c>
      <c r="F628">
        <f>SUMIFS('Ground Travel'!L:L,'Ground Travel'!M:M,_summarize!C628,'Ground Travel'!N:N,_summarize!D628,'Ground Travel'!K:K,_summarize!B628)</f>
        <v>0</v>
      </c>
      <c r="G628">
        <f>SUMIFS('Ground Travel'!P:P,'Ground Travel'!M:M,_summarize!C628,'Ground Travel'!N:N,_summarize!D628,'Ground Travel'!K:K,_summarize!B628)</f>
        <v>0</v>
      </c>
    </row>
    <row r="629" spans="2:7" x14ac:dyDescent="0.35">
      <c r="B629" t="s">
        <v>47005</v>
      </c>
      <c r="C629">
        <v>11</v>
      </c>
      <c r="D629">
        <f>MIN(_lookups!$C$70:$C$569)+1</f>
        <v>1</v>
      </c>
      <c r="E629" s="2">
        <f t="shared" si="10"/>
        <v>671</v>
      </c>
      <c r="F629">
        <f>SUMIFS('Ground Travel'!L:L,'Ground Travel'!M:M,_summarize!C629,'Ground Travel'!N:N,_summarize!D629,'Ground Travel'!K:K,_summarize!B629)</f>
        <v>0</v>
      </c>
      <c r="G629">
        <f>SUMIFS('Ground Travel'!P:P,'Ground Travel'!M:M,_summarize!C629,'Ground Travel'!N:N,_summarize!D629,'Ground Travel'!K:K,_summarize!B629)</f>
        <v>0</v>
      </c>
    </row>
    <row r="630" spans="2:7" x14ac:dyDescent="0.35">
      <c r="B630" t="s">
        <v>47007</v>
      </c>
      <c r="C630">
        <v>11</v>
      </c>
      <c r="D630">
        <f>MIN(_lookups!$C$70:$C$569)+1</f>
        <v>1</v>
      </c>
      <c r="E630" s="2">
        <f t="shared" si="10"/>
        <v>671</v>
      </c>
      <c r="F630">
        <f>SUMIFS('Ground Travel'!L:L,'Ground Travel'!M:M,_summarize!C630,'Ground Travel'!N:N,_summarize!D630,'Ground Travel'!K:K,_summarize!B630)</f>
        <v>0</v>
      </c>
      <c r="G630">
        <f>SUMIFS('Ground Travel'!P:P,'Ground Travel'!M:M,_summarize!C630,'Ground Travel'!N:N,_summarize!D630,'Ground Travel'!K:K,_summarize!B630)</f>
        <v>0</v>
      </c>
    </row>
    <row r="631" spans="2:7" x14ac:dyDescent="0.35">
      <c r="B631" t="s">
        <v>47009</v>
      </c>
      <c r="C631">
        <v>11</v>
      </c>
      <c r="D631">
        <f>MIN(_lookups!$C$70:$C$569)+1</f>
        <v>1</v>
      </c>
      <c r="E631" s="2">
        <f t="shared" si="10"/>
        <v>671</v>
      </c>
      <c r="F631">
        <f>SUMIFS('Ground Travel'!L:L,'Ground Travel'!M:M,_summarize!C631,'Ground Travel'!N:N,_summarize!D631,'Ground Travel'!K:K,_summarize!B631)</f>
        <v>0</v>
      </c>
      <c r="G631">
        <f>SUMIFS('Ground Travel'!P:P,'Ground Travel'!M:M,_summarize!C631,'Ground Travel'!N:N,_summarize!D631,'Ground Travel'!K:K,_summarize!B631)</f>
        <v>0</v>
      </c>
    </row>
    <row r="632" spans="2:7" x14ac:dyDescent="0.35">
      <c r="B632" t="s">
        <v>47011</v>
      </c>
      <c r="C632">
        <v>11</v>
      </c>
      <c r="D632">
        <f>MIN(_lookups!$C$70:$C$569)+1</f>
        <v>1</v>
      </c>
      <c r="E632" s="2">
        <f t="shared" si="10"/>
        <v>671</v>
      </c>
      <c r="F632">
        <f>SUMIFS('Ground Travel'!L:L,'Ground Travel'!M:M,_summarize!C632,'Ground Travel'!N:N,_summarize!D632,'Ground Travel'!K:K,_summarize!B632)</f>
        <v>0</v>
      </c>
      <c r="G632">
        <f>SUMIFS('Ground Travel'!P:P,'Ground Travel'!M:M,_summarize!C632,'Ground Travel'!N:N,_summarize!D632,'Ground Travel'!K:K,_summarize!B632)</f>
        <v>0</v>
      </c>
    </row>
    <row r="633" spans="2:7" x14ac:dyDescent="0.35">
      <c r="B633" t="s">
        <v>47014</v>
      </c>
      <c r="C633">
        <v>11</v>
      </c>
      <c r="D633">
        <f>MIN(_lookups!$C$70:$C$569)+1</f>
        <v>1</v>
      </c>
      <c r="E633" s="2">
        <f t="shared" si="10"/>
        <v>671</v>
      </c>
      <c r="F633">
        <f>SUMIFS('Ground Travel'!L:L,'Ground Travel'!M:M,_summarize!C633,'Ground Travel'!N:N,_summarize!D633,'Ground Travel'!K:K,_summarize!B633)</f>
        <v>0</v>
      </c>
      <c r="G633">
        <f>SUMIFS('Ground Travel'!P:P,'Ground Travel'!M:M,_summarize!C633,'Ground Travel'!N:N,_summarize!D633,'Ground Travel'!K:K,_summarize!B633)</f>
        <v>0</v>
      </c>
    </row>
    <row r="634" spans="2:7" x14ac:dyDescent="0.35">
      <c r="B634" t="s">
        <v>47016</v>
      </c>
      <c r="C634">
        <v>11</v>
      </c>
      <c r="D634">
        <f>MIN(_lookups!$C$70:$C$569)+1</f>
        <v>1</v>
      </c>
      <c r="E634" s="2">
        <f t="shared" si="10"/>
        <v>671</v>
      </c>
      <c r="F634">
        <f>SUMIFS('Ground Travel'!L:L,'Ground Travel'!M:M,_summarize!C634,'Ground Travel'!N:N,_summarize!D634,'Ground Travel'!K:K,_summarize!B634)</f>
        <v>0</v>
      </c>
      <c r="G634">
        <f>SUMIFS('Ground Travel'!P:P,'Ground Travel'!M:M,_summarize!C634,'Ground Travel'!N:N,_summarize!D634,'Ground Travel'!K:K,_summarize!B634)</f>
        <v>0</v>
      </c>
    </row>
    <row r="635" spans="2:7" x14ac:dyDescent="0.35">
      <c r="B635" t="s">
        <v>46980</v>
      </c>
      <c r="C635">
        <v>12</v>
      </c>
      <c r="D635">
        <f>MIN(_lookups!$C$70:$C$569)+1</f>
        <v>1</v>
      </c>
      <c r="E635" s="2">
        <f t="shared" si="10"/>
        <v>701</v>
      </c>
      <c r="F635">
        <f>SUMIFS('Ground Travel'!L:L,'Ground Travel'!M:M,_summarize!C635,'Ground Travel'!N:N,_summarize!D635,'Ground Travel'!K:K,_summarize!B635)</f>
        <v>0</v>
      </c>
      <c r="G635">
        <f>SUMIFS('Ground Travel'!P:P,'Ground Travel'!M:M,_summarize!C635,'Ground Travel'!N:N,_summarize!D635,'Ground Travel'!K:K,_summarize!B635)</f>
        <v>0</v>
      </c>
    </row>
    <row r="636" spans="2:7" x14ac:dyDescent="0.35">
      <c r="B636" t="s">
        <v>46982</v>
      </c>
      <c r="C636">
        <v>12</v>
      </c>
      <c r="D636">
        <f>MIN(_lookups!$C$70:$C$569)+1</f>
        <v>1</v>
      </c>
      <c r="E636" s="2">
        <f t="shared" si="10"/>
        <v>701</v>
      </c>
      <c r="F636">
        <f>SUMIFS('Ground Travel'!L:L,'Ground Travel'!M:M,_summarize!C636,'Ground Travel'!N:N,_summarize!D636,'Ground Travel'!K:K,_summarize!B636)</f>
        <v>0</v>
      </c>
      <c r="G636">
        <f>SUMIFS('Ground Travel'!P:P,'Ground Travel'!M:M,_summarize!C636,'Ground Travel'!N:N,_summarize!D636,'Ground Travel'!K:K,_summarize!B636)</f>
        <v>0</v>
      </c>
    </row>
    <row r="637" spans="2:7" x14ac:dyDescent="0.35">
      <c r="B637" t="s">
        <v>46984</v>
      </c>
      <c r="C637">
        <v>12</v>
      </c>
      <c r="D637">
        <f>MIN(_lookups!$C$70:$C$569)+1</f>
        <v>1</v>
      </c>
      <c r="E637" s="2">
        <f t="shared" si="10"/>
        <v>701</v>
      </c>
      <c r="F637">
        <f>SUMIFS('Ground Travel'!L:L,'Ground Travel'!M:M,_summarize!C637,'Ground Travel'!N:N,_summarize!D637,'Ground Travel'!K:K,_summarize!B637)</f>
        <v>0</v>
      </c>
      <c r="G637">
        <f>SUMIFS('Ground Travel'!P:P,'Ground Travel'!M:M,_summarize!C637,'Ground Travel'!N:N,_summarize!D637,'Ground Travel'!K:K,_summarize!B637)</f>
        <v>0</v>
      </c>
    </row>
    <row r="638" spans="2:7" x14ac:dyDescent="0.35">
      <c r="B638" t="s">
        <v>46986</v>
      </c>
      <c r="C638">
        <v>12</v>
      </c>
      <c r="D638">
        <f>MIN(_lookups!$C$70:$C$569)+1</f>
        <v>1</v>
      </c>
      <c r="E638" s="2">
        <f t="shared" si="10"/>
        <v>701</v>
      </c>
      <c r="F638">
        <f>SUMIFS('Ground Travel'!L:L,'Ground Travel'!M:M,_summarize!C638,'Ground Travel'!N:N,_summarize!D638,'Ground Travel'!K:K,_summarize!B638)</f>
        <v>0</v>
      </c>
      <c r="G638">
        <f>SUMIFS('Ground Travel'!P:P,'Ground Travel'!M:M,_summarize!C638,'Ground Travel'!N:N,_summarize!D638,'Ground Travel'!K:K,_summarize!B638)</f>
        <v>0</v>
      </c>
    </row>
    <row r="639" spans="2:7" x14ac:dyDescent="0.35">
      <c r="B639" t="s">
        <v>46988</v>
      </c>
      <c r="C639">
        <v>12</v>
      </c>
      <c r="D639">
        <f>MIN(_lookups!$C$70:$C$569)+1</f>
        <v>1</v>
      </c>
      <c r="E639" s="2">
        <f t="shared" si="10"/>
        <v>701</v>
      </c>
      <c r="F639">
        <f>SUMIFS('Ground Travel'!L:L,'Ground Travel'!M:M,_summarize!C639,'Ground Travel'!N:N,_summarize!D639,'Ground Travel'!K:K,_summarize!B639)</f>
        <v>0</v>
      </c>
      <c r="G639">
        <f>SUMIFS('Ground Travel'!P:P,'Ground Travel'!M:M,_summarize!C639,'Ground Travel'!N:N,_summarize!D639,'Ground Travel'!K:K,_summarize!B639)</f>
        <v>0</v>
      </c>
    </row>
    <row r="640" spans="2:7" x14ac:dyDescent="0.35">
      <c r="B640" t="s">
        <v>46990</v>
      </c>
      <c r="C640">
        <v>12</v>
      </c>
      <c r="D640">
        <f>MIN(_lookups!$C$70:$C$569)+1</f>
        <v>1</v>
      </c>
      <c r="E640" s="2">
        <f t="shared" si="10"/>
        <v>701</v>
      </c>
      <c r="F640">
        <f>SUMIFS('Ground Travel'!L:L,'Ground Travel'!M:M,_summarize!C640,'Ground Travel'!N:N,_summarize!D640,'Ground Travel'!K:K,_summarize!B640)</f>
        <v>0</v>
      </c>
      <c r="G640">
        <f>SUMIFS('Ground Travel'!P:P,'Ground Travel'!M:M,_summarize!C640,'Ground Travel'!N:N,_summarize!D640,'Ground Travel'!K:K,_summarize!B640)</f>
        <v>0</v>
      </c>
    </row>
    <row r="641" spans="2:7" x14ac:dyDescent="0.35">
      <c r="B641" t="s">
        <v>46992</v>
      </c>
      <c r="C641">
        <v>12</v>
      </c>
      <c r="D641">
        <f>MIN(_lookups!$C$70:$C$569)+1</f>
        <v>1</v>
      </c>
      <c r="E641" s="2">
        <f t="shared" si="10"/>
        <v>701</v>
      </c>
      <c r="F641">
        <f>SUMIFS('Ground Travel'!L:L,'Ground Travel'!M:M,_summarize!C641,'Ground Travel'!N:N,_summarize!D641,'Ground Travel'!K:K,_summarize!B641)</f>
        <v>0</v>
      </c>
      <c r="G641">
        <f>SUMIFS('Ground Travel'!P:P,'Ground Travel'!M:M,_summarize!C641,'Ground Travel'!N:N,_summarize!D641,'Ground Travel'!K:K,_summarize!B641)</f>
        <v>0</v>
      </c>
    </row>
    <row r="642" spans="2:7" x14ac:dyDescent="0.35">
      <c r="B642" t="s">
        <v>46994</v>
      </c>
      <c r="C642">
        <v>12</v>
      </c>
      <c r="D642">
        <f>MIN(_lookups!$C$70:$C$569)+1</f>
        <v>1</v>
      </c>
      <c r="E642" s="2">
        <f t="shared" si="10"/>
        <v>701</v>
      </c>
      <c r="F642">
        <f>SUMIFS('Ground Travel'!L:L,'Ground Travel'!M:M,_summarize!C642,'Ground Travel'!N:N,_summarize!D642,'Ground Travel'!K:K,_summarize!B642)</f>
        <v>0</v>
      </c>
      <c r="G642">
        <f>SUMIFS('Ground Travel'!P:P,'Ground Travel'!M:M,_summarize!C642,'Ground Travel'!N:N,_summarize!D642,'Ground Travel'!K:K,_summarize!B642)</f>
        <v>0</v>
      </c>
    </row>
    <row r="643" spans="2:7" x14ac:dyDescent="0.35">
      <c r="B643" t="s">
        <v>46996</v>
      </c>
      <c r="C643">
        <v>12</v>
      </c>
      <c r="D643">
        <f>MIN(_lookups!$C$70:$C$569)+1</f>
        <v>1</v>
      </c>
      <c r="E643" s="2">
        <f t="shared" si="10"/>
        <v>701</v>
      </c>
      <c r="F643">
        <f>SUMIFS('Ground Travel'!L:L,'Ground Travel'!M:M,_summarize!C643,'Ground Travel'!N:N,_summarize!D643,'Ground Travel'!K:K,_summarize!B643)</f>
        <v>0</v>
      </c>
      <c r="G643">
        <f>SUMIFS('Ground Travel'!P:P,'Ground Travel'!M:M,_summarize!C643,'Ground Travel'!N:N,_summarize!D643,'Ground Travel'!K:K,_summarize!B643)</f>
        <v>0</v>
      </c>
    </row>
    <row r="644" spans="2:7" x14ac:dyDescent="0.35">
      <c r="B644" t="s">
        <v>46998</v>
      </c>
      <c r="C644">
        <v>12</v>
      </c>
      <c r="D644">
        <f>MIN(_lookups!$C$70:$C$569)+1</f>
        <v>1</v>
      </c>
      <c r="E644" s="2">
        <f t="shared" si="10"/>
        <v>701</v>
      </c>
      <c r="F644">
        <f>SUMIFS('Ground Travel'!L:L,'Ground Travel'!M:M,_summarize!C644,'Ground Travel'!N:N,_summarize!D644,'Ground Travel'!K:K,_summarize!B644)</f>
        <v>0</v>
      </c>
      <c r="G644">
        <f>SUMIFS('Ground Travel'!P:P,'Ground Travel'!M:M,_summarize!C644,'Ground Travel'!N:N,_summarize!D644,'Ground Travel'!K:K,_summarize!B644)</f>
        <v>0</v>
      </c>
    </row>
    <row r="645" spans="2:7" x14ac:dyDescent="0.35">
      <c r="B645" t="s">
        <v>47000</v>
      </c>
      <c r="C645">
        <v>12</v>
      </c>
      <c r="D645">
        <f>MIN(_lookups!$C$70:$C$569)+1</f>
        <v>1</v>
      </c>
      <c r="E645" s="2">
        <f t="shared" si="10"/>
        <v>701</v>
      </c>
      <c r="F645">
        <f>SUMIFS('Ground Travel'!L:L,'Ground Travel'!M:M,_summarize!C645,'Ground Travel'!N:N,_summarize!D645,'Ground Travel'!K:K,_summarize!B645)</f>
        <v>0</v>
      </c>
      <c r="G645">
        <f>SUMIFS('Ground Travel'!P:P,'Ground Travel'!M:M,_summarize!C645,'Ground Travel'!N:N,_summarize!D645,'Ground Travel'!K:K,_summarize!B645)</f>
        <v>0</v>
      </c>
    </row>
    <row r="646" spans="2:7" x14ac:dyDescent="0.35">
      <c r="B646" t="s">
        <v>47003</v>
      </c>
      <c r="C646">
        <v>12</v>
      </c>
      <c r="D646">
        <f>MIN(_lookups!$C$70:$C$569)+1</f>
        <v>1</v>
      </c>
      <c r="E646" s="2">
        <f t="shared" si="10"/>
        <v>701</v>
      </c>
      <c r="F646">
        <f>SUMIFS('Ground Travel'!L:L,'Ground Travel'!M:M,_summarize!C646,'Ground Travel'!N:N,_summarize!D646,'Ground Travel'!K:K,_summarize!B646)</f>
        <v>0</v>
      </c>
      <c r="G646">
        <f>SUMIFS('Ground Travel'!P:P,'Ground Travel'!M:M,_summarize!C646,'Ground Travel'!N:N,_summarize!D646,'Ground Travel'!K:K,_summarize!B646)</f>
        <v>0</v>
      </c>
    </row>
    <row r="647" spans="2:7" x14ac:dyDescent="0.35">
      <c r="B647" t="s">
        <v>47005</v>
      </c>
      <c r="C647">
        <v>12</v>
      </c>
      <c r="D647">
        <f>MIN(_lookups!$C$70:$C$569)+1</f>
        <v>1</v>
      </c>
      <c r="E647" s="2">
        <f t="shared" si="10"/>
        <v>701</v>
      </c>
      <c r="F647">
        <f>SUMIFS('Ground Travel'!L:L,'Ground Travel'!M:M,_summarize!C647,'Ground Travel'!N:N,_summarize!D647,'Ground Travel'!K:K,_summarize!B647)</f>
        <v>0</v>
      </c>
      <c r="G647">
        <f>SUMIFS('Ground Travel'!P:P,'Ground Travel'!M:M,_summarize!C647,'Ground Travel'!N:N,_summarize!D647,'Ground Travel'!K:K,_summarize!B647)</f>
        <v>0</v>
      </c>
    </row>
    <row r="648" spans="2:7" x14ac:dyDescent="0.35">
      <c r="B648" t="s">
        <v>47007</v>
      </c>
      <c r="C648">
        <v>12</v>
      </c>
      <c r="D648">
        <f>MIN(_lookups!$C$70:$C$569)+1</f>
        <v>1</v>
      </c>
      <c r="E648" s="2">
        <f t="shared" si="10"/>
        <v>701</v>
      </c>
      <c r="F648">
        <f>SUMIFS('Ground Travel'!L:L,'Ground Travel'!M:M,_summarize!C648,'Ground Travel'!N:N,_summarize!D648,'Ground Travel'!K:K,_summarize!B648)</f>
        <v>0</v>
      </c>
      <c r="G648">
        <f>SUMIFS('Ground Travel'!P:P,'Ground Travel'!M:M,_summarize!C648,'Ground Travel'!N:N,_summarize!D648,'Ground Travel'!K:K,_summarize!B648)</f>
        <v>0</v>
      </c>
    </row>
    <row r="649" spans="2:7" x14ac:dyDescent="0.35">
      <c r="B649" t="s">
        <v>47009</v>
      </c>
      <c r="C649">
        <v>12</v>
      </c>
      <c r="D649">
        <f>MIN(_lookups!$C$70:$C$569)+1</f>
        <v>1</v>
      </c>
      <c r="E649" s="2">
        <f t="shared" si="10"/>
        <v>701</v>
      </c>
      <c r="F649">
        <f>SUMIFS('Ground Travel'!L:L,'Ground Travel'!M:M,_summarize!C649,'Ground Travel'!N:N,_summarize!D649,'Ground Travel'!K:K,_summarize!B649)</f>
        <v>0</v>
      </c>
      <c r="G649">
        <f>SUMIFS('Ground Travel'!P:P,'Ground Travel'!M:M,_summarize!C649,'Ground Travel'!N:N,_summarize!D649,'Ground Travel'!K:K,_summarize!B649)</f>
        <v>0</v>
      </c>
    </row>
    <row r="650" spans="2:7" x14ac:dyDescent="0.35">
      <c r="B650" t="s">
        <v>47011</v>
      </c>
      <c r="C650">
        <v>12</v>
      </c>
      <c r="D650">
        <f>MIN(_lookups!$C$70:$C$569)+1</f>
        <v>1</v>
      </c>
      <c r="E650" s="2">
        <f t="shared" si="10"/>
        <v>701</v>
      </c>
      <c r="F650">
        <f>SUMIFS('Ground Travel'!L:L,'Ground Travel'!M:M,_summarize!C650,'Ground Travel'!N:N,_summarize!D650,'Ground Travel'!K:K,_summarize!B650)</f>
        <v>0</v>
      </c>
      <c r="G650">
        <f>SUMIFS('Ground Travel'!P:P,'Ground Travel'!M:M,_summarize!C650,'Ground Travel'!N:N,_summarize!D650,'Ground Travel'!K:K,_summarize!B650)</f>
        <v>0</v>
      </c>
    </row>
    <row r="651" spans="2:7" x14ac:dyDescent="0.35">
      <c r="B651" t="s">
        <v>47014</v>
      </c>
      <c r="C651">
        <v>12</v>
      </c>
      <c r="D651">
        <f>MIN(_lookups!$C$70:$C$569)+1</f>
        <v>1</v>
      </c>
      <c r="E651" s="2">
        <f t="shared" si="10"/>
        <v>701</v>
      </c>
      <c r="F651">
        <f>SUMIFS('Ground Travel'!L:L,'Ground Travel'!M:M,_summarize!C651,'Ground Travel'!N:N,_summarize!D651,'Ground Travel'!K:K,_summarize!B651)</f>
        <v>0</v>
      </c>
      <c r="G651">
        <f>SUMIFS('Ground Travel'!P:P,'Ground Travel'!M:M,_summarize!C651,'Ground Travel'!N:N,_summarize!D651,'Ground Travel'!K:K,_summarize!B651)</f>
        <v>0</v>
      </c>
    </row>
    <row r="652" spans="2:7" x14ac:dyDescent="0.35">
      <c r="B652" t="s">
        <v>47016</v>
      </c>
      <c r="C652">
        <v>12</v>
      </c>
      <c r="D652">
        <f>MIN(_lookups!$C$70:$C$569)+1</f>
        <v>1</v>
      </c>
      <c r="E652" s="2">
        <f t="shared" si="10"/>
        <v>701</v>
      </c>
      <c r="F652">
        <f>SUMIFS('Ground Travel'!L:L,'Ground Travel'!M:M,_summarize!C652,'Ground Travel'!N:N,_summarize!D652,'Ground Travel'!K:K,_summarize!B652)</f>
        <v>0</v>
      </c>
      <c r="G652">
        <f>SUMIFS('Ground Travel'!P:P,'Ground Travel'!M:M,_summarize!C652,'Ground Travel'!N:N,_summarize!D652,'Ground Travel'!K:K,_summarize!B652)</f>
        <v>0</v>
      </c>
    </row>
  </sheetData>
  <autoFilter ref="B3:G219" xr:uid="{2899C2C5-BE21-4BC2-904F-313F7ACB08A5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B54B3-ADAC-0B4F-AA65-E8EAA7D00333}">
  <sheetPr codeName="Sheet6"/>
  <dimension ref="A1:N9230"/>
  <sheetViews>
    <sheetView zoomScale="96" zoomScaleNormal="85" workbookViewId="0">
      <pane ySplit="1" topLeftCell="A9210" activePane="bottomLeft" state="frozen"/>
      <selection pane="bottomLeft" activeCell="N9231" sqref="N9231"/>
    </sheetView>
  </sheetViews>
  <sheetFormatPr defaultColWidth="11" defaultRowHeight="15.5" x14ac:dyDescent="0.35"/>
  <cols>
    <col min="1" max="1" width="9.6640625" bestFit="1" customWidth="1"/>
    <col min="2" max="2" width="15.1640625" bestFit="1" customWidth="1"/>
    <col min="3" max="3" width="63" bestFit="1" customWidth="1"/>
    <col min="7" max="7" width="12.6640625" bestFit="1" customWidth="1"/>
    <col min="12" max="12" width="42.33203125" bestFit="1" customWidth="1"/>
  </cols>
  <sheetData>
    <row r="1" spans="1:14" x14ac:dyDescent="0.35">
      <c r="A1" t="s">
        <v>17</v>
      </c>
      <c r="B1" t="s">
        <v>18</v>
      </c>
      <c r="C1" t="s">
        <v>19</v>
      </c>
      <c r="D1" t="s">
        <v>20</v>
      </c>
      <c r="E1" t="s">
        <v>21</v>
      </c>
      <c r="F1" t="s">
        <v>22</v>
      </c>
      <c r="G1" t="s">
        <v>23</v>
      </c>
      <c r="H1" t="s">
        <v>24</v>
      </c>
      <c r="I1" t="s">
        <v>25</v>
      </c>
      <c r="J1" t="s">
        <v>26</v>
      </c>
      <c r="K1" t="s">
        <v>27</v>
      </c>
      <c r="L1" t="s">
        <v>28</v>
      </c>
      <c r="M1" t="s">
        <v>45792</v>
      </c>
      <c r="N1" t="s">
        <v>45793</v>
      </c>
    </row>
    <row r="2" spans="1:14" x14ac:dyDescent="0.35">
      <c r="A2" t="s">
        <v>159</v>
      </c>
      <c r="B2" t="s">
        <v>32</v>
      </c>
      <c r="C2" t="s">
        <v>160</v>
      </c>
      <c r="D2">
        <v>4</v>
      </c>
      <c r="E2" t="s">
        <v>161</v>
      </c>
      <c r="F2" t="s">
        <v>162</v>
      </c>
      <c r="G2" t="s">
        <v>163</v>
      </c>
      <c r="H2" t="s">
        <v>164</v>
      </c>
      <c r="I2" t="s">
        <v>165</v>
      </c>
      <c r="J2" t="s">
        <v>166</v>
      </c>
      <c r="K2" t="s">
        <v>159</v>
      </c>
      <c r="L2" t="s">
        <v>167</v>
      </c>
      <c r="M2">
        <v>169.85200499999999</v>
      </c>
      <c r="N2">
        <v>11.222</v>
      </c>
    </row>
    <row r="3" spans="1:14" x14ac:dyDescent="0.35">
      <c r="A3" t="s">
        <v>222</v>
      </c>
      <c r="B3" t="s">
        <v>32</v>
      </c>
      <c r="C3" t="s">
        <v>223</v>
      </c>
      <c r="D3">
        <v>8</v>
      </c>
      <c r="F3" t="s">
        <v>30</v>
      </c>
      <c r="G3" t="s">
        <v>43</v>
      </c>
      <c r="H3" t="s">
        <v>224</v>
      </c>
      <c r="I3" t="s">
        <v>222</v>
      </c>
      <c r="J3" t="s">
        <v>225</v>
      </c>
      <c r="K3" t="s">
        <v>222</v>
      </c>
      <c r="L3" t="s">
        <v>226</v>
      </c>
      <c r="M3">
        <v>-80.274803161620994</v>
      </c>
      <c r="N3">
        <v>25.325399398803999</v>
      </c>
    </row>
    <row r="4" spans="1:14" x14ac:dyDescent="0.35">
      <c r="A4" t="s">
        <v>277</v>
      </c>
      <c r="B4" t="s">
        <v>32</v>
      </c>
      <c r="C4" t="s">
        <v>278</v>
      </c>
      <c r="D4">
        <v>305</v>
      </c>
      <c r="F4" t="s">
        <v>30</v>
      </c>
      <c r="G4" t="s">
        <v>34</v>
      </c>
      <c r="H4" t="s">
        <v>279</v>
      </c>
      <c r="J4" t="s">
        <v>280</v>
      </c>
      <c r="K4" t="s">
        <v>277</v>
      </c>
      <c r="L4" t="s">
        <v>281</v>
      </c>
      <c r="M4">
        <v>-162.89999399999999</v>
      </c>
      <c r="N4">
        <v>61.934601000000001</v>
      </c>
    </row>
    <row r="5" spans="1:14" x14ac:dyDescent="0.35">
      <c r="A5" t="s">
        <v>304</v>
      </c>
      <c r="B5" t="s">
        <v>32</v>
      </c>
      <c r="C5" t="s">
        <v>305</v>
      </c>
      <c r="D5">
        <v>8980</v>
      </c>
      <c r="F5" t="s">
        <v>30</v>
      </c>
      <c r="G5" t="s">
        <v>42</v>
      </c>
      <c r="H5" t="s">
        <v>306</v>
      </c>
      <c r="I5" t="s">
        <v>304</v>
      </c>
      <c r="J5" t="s">
        <v>307</v>
      </c>
      <c r="K5" t="s">
        <v>304</v>
      </c>
      <c r="L5" t="s">
        <v>308</v>
      </c>
      <c r="M5">
        <v>-106.928341</v>
      </c>
      <c r="N5">
        <v>38.851917999999998</v>
      </c>
    </row>
    <row r="6" spans="1:14" x14ac:dyDescent="0.35">
      <c r="A6" t="s">
        <v>400</v>
      </c>
      <c r="B6" t="s">
        <v>32</v>
      </c>
      <c r="C6" t="s">
        <v>401</v>
      </c>
      <c r="D6">
        <v>1515</v>
      </c>
      <c r="F6" t="s">
        <v>30</v>
      </c>
      <c r="G6" t="s">
        <v>76</v>
      </c>
      <c r="H6" t="s">
        <v>402</v>
      </c>
      <c r="I6" t="s">
        <v>400</v>
      </c>
      <c r="J6" t="s">
        <v>403</v>
      </c>
      <c r="K6" t="s">
        <v>400</v>
      </c>
      <c r="L6" t="s">
        <v>404</v>
      </c>
      <c r="M6">
        <v>-98.622497558599903</v>
      </c>
      <c r="N6">
        <v>30.251800537099999</v>
      </c>
    </row>
    <row r="7" spans="1:14" x14ac:dyDescent="0.35">
      <c r="A7" t="s">
        <v>469</v>
      </c>
      <c r="B7" t="s">
        <v>32</v>
      </c>
      <c r="C7" t="s">
        <v>470</v>
      </c>
      <c r="D7">
        <v>418</v>
      </c>
      <c r="F7" t="s">
        <v>30</v>
      </c>
      <c r="G7" t="s">
        <v>102</v>
      </c>
      <c r="H7" t="s">
        <v>149</v>
      </c>
      <c r="I7" t="s">
        <v>469</v>
      </c>
      <c r="J7" t="s">
        <v>471</v>
      </c>
      <c r="K7" t="s">
        <v>469</v>
      </c>
      <c r="L7" t="s">
        <v>472</v>
      </c>
      <c r="M7">
        <v>-72.311401367199906</v>
      </c>
      <c r="N7">
        <v>42.223300933799997</v>
      </c>
    </row>
    <row r="8" spans="1:14" x14ac:dyDescent="0.35">
      <c r="A8" t="s">
        <v>479</v>
      </c>
      <c r="B8" t="s">
        <v>65</v>
      </c>
      <c r="C8" t="s">
        <v>480</v>
      </c>
      <c r="D8">
        <v>0</v>
      </c>
      <c r="F8" t="s">
        <v>30</v>
      </c>
      <c r="G8" t="s">
        <v>34</v>
      </c>
      <c r="H8" t="s">
        <v>481</v>
      </c>
      <c r="I8" t="s">
        <v>479</v>
      </c>
      <c r="J8" t="s">
        <v>482</v>
      </c>
      <c r="K8" t="s">
        <v>479</v>
      </c>
      <c r="L8" t="s">
        <v>483</v>
      </c>
      <c r="M8">
        <v>-131.636993408</v>
      </c>
      <c r="N8">
        <v>55.601299285899998</v>
      </c>
    </row>
    <row r="9" spans="1:14" x14ac:dyDescent="0.35">
      <c r="A9" t="s">
        <v>507</v>
      </c>
      <c r="B9" t="s">
        <v>32</v>
      </c>
      <c r="C9" t="s">
        <v>508</v>
      </c>
      <c r="D9">
        <v>12</v>
      </c>
      <c r="F9" t="s">
        <v>30</v>
      </c>
      <c r="G9" t="s">
        <v>34</v>
      </c>
      <c r="H9" t="s">
        <v>509</v>
      </c>
      <c r="I9" t="s">
        <v>510</v>
      </c>
      <c r="J9" t="s">
        <v>511</v>
      </c>
      <c r="K9" t="s">
        <v>507</v>
      </c>
      <c r="L9" t="s">
        <v>512</v>
      </c>
      <c r="M9">
        <v>-162.44045399999999</v>
      </c>
      <c r="N9">
        <v>60.905591000000001</v>
      </c>
    </row>
    <row r="10" spans="1:14" x14ac:dyDescent="0.35">
      <c r="A10" t="s">
        <v>519</v>
      </c>
      <c r="B10" t="s">
        <v>65</v>
      </c>
      <c r="C10" t="s">
        <v>520</v>
      </c>
      <c r="D10">
        <v>0</v>
      </c>
      <c r="F10" t="s">
        <v>30</v>
      </c>
      <c r="G10" t="s">
        <v>34</v>
      </c>
      <c r="H10" t="s">
        <v>521</v>
      </c>
      <c r="I10" t="s">
        <v>519</v>
      </c>
      <c r="J10" t="s">
        <v>522</v>
      </c>
      <c r="K10" t="s">
        <v>519</v>
      </c>
      <c r="L10" t="s">
        <v>523</v>
      </c>
      <c r="M10">
        <v>-133.59700000000001</v>
      </c>
      <c r="N10">
        <v>55.802999999999997</v>
      </c>
    </row>
    <row r="11" spans="1:14" x14ac:dyDescent="0.35">
      <c r="A11" t="s">
        <v>548</v>
      </c>
      <c r="B11" t="s">
        <v>32</v>
      </c>
      <c r="C11" t="s">
        <v>549</v>
      </c>
      <c r="D11">
        <v>50</v>
      </c>
      <c r="F11" t="s">
        <v>30</v>
      </c>
      <c r="G11" t="s">
        <v>34</v>
      </c>
      <c r="H11" t="s">
        <v>550</v>
      </c>
      <c r="I11" t="s">
        <v>548</v>
      </c>
      <c r="J11" t="s">
        <v>551</v>
      </c>
      <c r="K11" t="s">
        <v>548</v>
      </c>
      <c r="L11" t="s">
        <v>552</v>
      </c>
      <c r="M11">
        <v>-141.66200256299999</v>
      </c>
      <c r="N11">
        <v>59.969001769999998</v>
      </c>
    </row>
    <row r="12" spans="1:14" x14ac:dyDescent="0.35">
      <c r="A12" t="s">
        <v>560</v>
      </c>
      <c r="B12" t="s">
        <v>65</v>
      </c>
      <c r="C12" t="s">
        <v>561</v>
      </c>
      <c r="D12">
        <v>0</v>
      </c>
      <c r="F12" t="s">
        <v>30</v>
      </c>
      <c r="G12" t="s">
        <v>34</v>
      </c>
      <c r="H12" t="s">
        <v>562</v>
      </c>
      <c r="I12" t="s">
        <v>560</v>
      </c>
      <c r="J12" t="s">
        <v>563</v>
      </c>
      <c r="K12" t="s">
        <v>560</v>
      </c>
      <c r="L12" t="s">
        <v>564</v>
      </c>
      <c r="M12">
        <v>-133.61000061035</v>
      </c>
      <c r="N12">
        <v>56.328800201416001</v>
      </c>
    </row>
    <row r="13" spans="1:14" x14ac:dyDescent="0.35">
      <c r="A13" t="s">
        <v>605</v>
      </c>
      <c r="B13" t="s">
        <v>32</v>
      </c>
      <c r="C13" t="s">
        <v>606</v>
      </c>
      <c r="D13">
        <v>1598</v>
      </c>
      <c r="F13" t="s">
        <v>30</v>
      </c>
      <c r="G13" t="s">
        <v>34</v>
      </c>
      <c r="H13" t="s">
        <v>607</v>
      </c>
      <c r="I13" t="s">
        <v>605</v>
      </c>
      <c r="J13" t="s">
        <v>608</v>
      </c>
      <c r="K13" t="s">
        <v>605</v>
      </c>
      <c r="L13" t="s">
        <v>609</v>
      </c>
      <c r="M13">
        <v>-156.82039260900001</v>
      </c>
      <c r="N13">
        <v>64.416625696699995</v>
      </c>
    </row>
    <row r="14" spans="1:14" x14ac:dyDescent="0.35">
      <c r="A14" t="s">
        <v>641</v>
      </c>
      <c r="B14" t="s">
        <v>32</v>
      </c>
      <c r="C14" t="s">
        <v>642</v>
      </c>
      <c r="D14">
        <v>3258</v>
      </c>
      <c r="F14" t="s">
        <v>30</v>
      </c>
      <c r="G14" t="s">
        <v>41</v>
      </c>
      <c r="H14" t="s">
        <v>643</v>
      </c>
      <c r="I14" t="s">
        <v>644</v>
      </c>
      <c r="J14" t="s">
        <v>645</v>
      </c>
      <c r="K14" t="s">
        <v>641</v>
      </c>
      <c r="L14" t="s">
        <v>646</v>
      </c>
      <c r="M14">
        <v>-122.272003</v>
      </c>
      <c r="N14">
        <v>41.263199</v>
      </c>
    </row>
    <row r="15" spans="1:14" x14ac:dyDescent="0.35">
      <c r="A15" t="s">
        <v>666</v>
      </c>
      <c r="B15" t="s">
        <v>32</v>
      </c>
      <c r="C15" t="s">
        <v>667</v>
      </c>
      <c r="D15">
        <v>190</v>
      </c>
      <c r="F15" t="s">
        <v>30</v>
      </c>
      <c r="G15" t="s">
        <v>76</v>
      </c>
      <c r="H15" t="s">
        <v>668</v>
      </c>
      <c r="J15" t="s">
        <v>669</v>
      </c>
      <c r="K15" t="s">
        <v>670</v>
      </c>
      <c r="L15" t="s">
        <v>671</v>
      </c>
      <c r="M15">
        <v>-97.661917000000003</v>
      </c>
      <c r="N15">
        <v>28.362444</v>
      </c>
    </row>
    <row r="16" spans="1:14" x14ac:dyDescent="0.35">
      <c r="A16" t="s">
        <v>674</v>
      </c>
      <c r="B16" t="s">
        <v>32</v>
      </c>
      <c r="C16" t="s">
        <v>675</v>
      </c>
      <c r="D16">
        <v>4100</v>
      </c>
      <c r="F16" t="s">
        <v>30</v>
      </c>
      <c r="G16" t="s">
        <v>40</v>
      </c>
      <c r="H16" t="s">
        <v>676</v>
      </c>
      <c r="J16" t="s">
        <v>677</v>
      </c>
      <c r="K16" t="s">
        <v>674</v>
      </c>
      <c r="L16" t="s">
        <v>678</v>
      </c>
      <c r="M16">
        <v>-113.23115900000001</v>
      </c>
      <c r="N16">
        <v>36.258614000000001</v>
      </c>
    </row>
    <row r="17" spans="1:14" x14ac:dyDescent="0.35">
      <c r="A17" t="s">
        <v>679</v>
      </c>
      <c r="B17" t="s">
        <v>65</v>
      </c>
      <c r="C17" t="s">
        <v>680</v>
      </c>
      <c r="D17">
        <v>0</v>
      </c>
      <c r="F17" t="s">
        <v>30</v>
      </c>
      <c r="G17" t="s">
        <v>34</v>
      </c>
      <c r="H17" t="s">
        <v>681</v>
      </c>
      <c r="J17" t="s">
        <v>682</v>
      </c>
      <c r="K17" t="s">
        <v>679</v>
      </c>
      <c r="L17" t="s">
        <v>683</v>
      </c>
      <c r="M17">
        <v>-146.704038</v>
      </c>
      <c r="N17">
        <v>60.893818000000003</v>
      </c>
    </row>
    <row r="18" spans="1:14" x14ac:dyDescent="0.35">
      <c r="A18" t="s">
        <v>772</v>
      </c>
      <c r="B18" t="s">
        <v>32</v>
      </c>
      <c r="C18" t="s">
        <v>773</v>
      </c>
      <c r="D18">
        <v>552</v>
      </c>
      <c r="F18" t="s">
        <v>30</v>
      </c>
      <c r="G18" t="s">
        <v>34</v>
      </c>
      <c r="H18" t="s">
        <v>774</v>
      </c>
      <c r="I18" t="s">
        <v>772</v>
      </c>
      <c r="J18" t="s">
        <v>775</v>
      </c>
      <c r="K18" t="s">
        <v>772</v>
      </c>
      <c r="L18" t="s">
        <v>776</v>
      </c>
      <c r="M18">
        <v>-155.44000244099999</v>
      </c>
      <c r="N18">
        <v>61.359100341800001</v>
      </c>
    </row>
    <row r="19" spans="1:14" x14ac:dyDescent="0.35">
      <c r="A19" t="s">
        <v>777</v>
      </c>
      <c r="B19" t="s">
        <v>32</v>
      </c>
      <c r="C19" t="s">
        <v>778</v>
      </c>
      <c r="D19">
        <v>534</v>
      </c>
      <c r="F19" t="s">
        <v>30</v>
      </c>
      <c r="G19" t="s">
        <v>34</v>
      </c>
      <c r="H19" t="s">
        <v>779</v>
      </c>
      <c r="I19" t="s">
        <v>777</v>
      </c>
      <c r="J19" t="s">
        <v>780</v>
      </c>
      <c r="K19" t="s">
        <v>777</v>
      </c>
      <c r="L19" t="s">
        <v>781</v>
      </c>
      <c r="M19">
        <v>-155.66900630000001</v>
      </c>
      <c r="N19">
        <v>66.216102599999999</v>
      </c>
    </row>
    <row r="20" spans="1:14" x14ac:dyDescent="0.35">
      <c r="A20" t="s">
        <v>802</v>
      </c>
      <c r="B20" t="s">
        <v>32</v>
      </c>
      <c r="C20" t="s">
        <v>803</v>
      </c>
      <c r="D20">
        <v>426</v>
      </c>
      <c r="F20" t="s">
        <v>30</v>
      </c>
      <c r="G20" t="s">
        <v>48</v>
      </c>
      <c r="H20" t="s">
        <v>804</v>
      </c>
      <c r="I20" t="s">
        <v>805</v>
      </c>
      <c r="J20" t="s">
        <v>806</v>
      </c>
      <c r="K20" t="s">
        <v>805</v>
      </c>
      <c r="L20" t="s">
        <v>807</v>
      </c>
      <c r="M20">
        <v>-87.499702453599994</v>
      </c>
      <c r="N20">
        <v>38.851398467999999</v>
      </c>
    </row>
    <row r="21" spans="1:14" x14ac:dyDescent="0.35">
      <c r="A21" t="s">
        <v>812</v>
      </c>
      <c r="B21" t="s">
        <v>32</v>
      </c>
      <c r="C21" t="s">
        <v>813</v>
      </c>
      <c r="D21">
        <v>650</v>
      </c>
      <c r="F21" t="s">
        <v>30</v>
      </c>
      <c r="G21" t="s">
        <v>34</v>
      </c>
      <c r="H21" t="s">
        <v>814</v>
      </c>
      <c r="I21" t="s">
        <v>812</v>
      </c>
      <c r="J21" t="s">
        <v>815</v>
      </c>
      <c r="K21" t="s">
        <v>812</v>
      </c>
      <c r="L21" t="s">
        <v>816</v>
      </c>
      <c r="M21">
        <v>-153.26899719238</v>
      </c>
      <c r="N21">
        <v>63.393901824951001</v>
      </c>
    </row>
    <row r="22" spans="1:14" x14ac:dyDescent="0.35">
      <c r="A22" t="s">
        <v>849</v>
      </c>
      <c r="B22" t="s">
        <v>32</v>
      </c>
      <c r="C22" t="s">
        <v>850</v>
      </c>
      <c r="D22">
        <v>15</v>
      </c>
      <c r="F22" t="s">
        <v>30</v>
      </c>
      <c r="G22" t="s">
        <v>76</v>
      </c>
      <c r="H22" t="s">
        <v>851</v>
      </c>
      <c r="I22" t="s">
        <v>849</v>
      </c>
      <c r="J22" t="s">
        <v>852</v>
      </c>
      <c r="K22" t="s">
        <v>849</v>
      </c>
      <c r="L22" t="s">
        <v>853</v>
      </c>
      <c r="M22">
        <v>-95.579696655272997</v>
      </c>
      <c r="N22">
        <v>28.982200622558999</v>
      </c>
    </row>
    <row r="23" spans="1:14" x14ac:dyDescent="0.35">
      <c r="A23" t="s">
        <v>875</v>
      </c>
      <c r="B23" t="s">
        <v>65</v>
      </c>
      <c r="C23" t="s">
        <v>876</v>
      </c>
      <c r="D23">
        <v>0</v>
      </c>
      <c r="F23" t="s">
        <v>30</v>
      </c>
      <c r="G23" t="s">
        <v>34</v>
      </c>
      <c r="H23" t="s">
        <v>877</v>
      </c>
      <c r="J23" t="s">
        <v>878</v>
      </c>
      <c r="L23" t="s">
        <v>879</v>
      </c>
      <c r="M23">
        <v>-133.43848</v>
      </c>
      <c r="N23">
        <v>57.412201000000003</v>
      </c>
    </row>
    <row r="24" spans="1:14" x14ac:dyDescent="0.35">
      <c r="A24" t="s">
        <v>880</v>
      </c>
      <c r="B24" t="s">
        <v>65</v>
      </c>
      <c r="C24" t="s">
        <v>881</v>
      </c>
      <c r="F24" t="s">
        <v>30</v>
      </c>
      <c r="G24" t="s">
        <v>34</v>
      </c>
      <c r="H24" t="s">
        <v>882</v>
      </c>
      <c r="I24" t="s">
        <v>880</v>
      </c>
      <c r="J24" t="s">
        <v>883</v>
      </c>
      <c r="K24" t="s">
        <v>880</v>
      </c>
      <c r="L24" t="s">
        <v>884</v>
      </c>
      <c r="M24">
        <v>-135.21299743700001</v>
      </c>
      <c r="N24">
        <v>57.532199859599999</v>
      </c>
    </row>
    <row r="25" spans="1:14" x14ac:dyDescent="0.35">
      <c r="A25" t="s">
        <v>922</v>
      </c>
      <c r="B25" t="s">
        <v>32</v>
      </c>
      <c r="C25" t="s">
        <v>923</v>
      </c>
      <c r="D25">
        <v>66</v>
      </c>
      <c r="F25" t="s">
        <v>30</v>
      </c>
      <c r="G25" t="s">
        <v>83</v>
      </c>
      <c r="H25" t="s">
        <v>924</v>
      </c>
      <c r="I25" t="s">
        <v>922</v>
      </c>
      <c r="J25" t="s">
        <v>925</v>
      </c>
      <c r="K25" t="s">
        <v>922</v>
      </c>
      <c r="L25" t="s">
        <v>926</v>
      </c>
      <c r="M25">
        <v>-122.825996399</v>
      </c>
      <c r="N25">
        <v>48.578998565699997</v>
      </c>
    </row>
    <row r="26" spans="1:14" x14ac:dyDescent="0.35">
      <c r="A26" t="s">
        <v>929</v>
      </c>
      <c r="B26" t="s">
        <v>32</v>
      </c>
      <c r="C26" t="s">
        <v>930</v>
      </c>
      <c r="D26">
        <v>30</v>
      </c>
      <c r="F26" t="s">
        <v>30</v>
      </c>
      <c r="G26" t="s">
        <v>34</v>
      </c>
      <c r="H26" t="s">
        <v>150</v>
      </c>
      <c r="I26" t="s">
        <v>929</v>
      </c>
      <c r="J26" t="s">
        <v>931</v>
      </c>
      <c r="K26" t="s">
        <v>929</v>
      </c>
      <c r="L26" t="s">
        <v>932</v>
      </c>
      <c r="M26">
        <v>-152.16200256299999</v>
      </c>
      <c r="N26">
        <v>60.588901519799997</v>
      </c>
    </row>
    <row r="27" spans="1:14" x14ac:dyDescent="0.35">
      <c r="A27" t="s">
        <v>954</v>
      </c>
      <c r="B27" t="s">
        <v>32</v>
      </c>
      <c r="C27" t="s">
        <v>955</v>
      </c>
      <c r="D27">
        <v>808</v>
      </c>
      <c r="F27" t="s">
        <v>30</v>
      </c>
      <c r="G27" t="s">
        <v>49</v>
      </c>
      <c r="H27" t="s">
        <v>956</v>
      </c>
      <c r="I27" t="s">
        <v>954</v>
      </c>
      <c r="J27" t="s">
        <v>957</v>
      </c>
      <c r="K27" t="s">
        <v>954</v>
      </c>
      <c r="L27" t="s">
        <v>958</v>
      </c>
      <c r="M27">
        <v>-89.615699768100001</v>
      </c>
      <c r="N27">
        <v>41.230899810799997</v>
      </c>
    </row>
    <row r="28" spans="1:14" x14ac:dyDescent="0.35">
      <c r="A28" t="s">
        <v>989</v>
      </c>
      <c r="B28" t="s">
        <v>32</v>
      </c>
      <c r="C28" t="s">
        <v>990</v>
      </c>
      <c r="D28">
        <v>1030</v>
      </c>
      <c r="F28" t="s">
        <v>30</v>
      </c>
      <c r="G28" t="s">
        <v>59</v>
      </c>
      <c r="H28" t="s">
        <v>991</v>
      </c>
      <c r="I28" t="s">
        <v>989</v>
      </c>
      <c r="J28" t="s">
        <v>992</v>
      </c>
      <c r="K28" t="s">
        <v>989</v>
      </c>
      <c r="L28" t="s">
        <v>993</v>
      </c>
      <c r="M28">
        <v>-92.875198364257997</v>
      </c>
      <c r="N28">
        <v>38.427799224853999</v>
      </c>
    </row>
    <row r="29" spans="1:14" x14ac:dyDescent="0.35">
      <c r="A29" t="s">
        <v>998</v>
      </c>
      <c r="B29" t="s">
        <v>65</v>
      </c>
      <c r="C29" t="s">
        <v>999</v>
      </c>
      <c r="D29">
        <v>91</v>
      </c>
      <c r="F29" t="s">
        <v>30</v>
      </c>
      <c r="G29" t="s">
        <v>34</v>
      </c>
      <c r="H29" t="s">
        <v>1000</v>
      </c>
      <c r="I29" t="s">
        <v>998</v>
      </c>
      <c r="J29" t="s">
        <v>1001</v>
      </c>
      <c r="K29" t="s">
        <v>998</v>
      </c>
      <c r="L29" t="s">
        <v>1002</v>
      </c>
      <c r="M29">
        <v>-158.875</v>
      </c>
      <c r="N29">
        <v>59.747001647899999</v>
      </c>
    </row>
    <row r="30" spans="1:14" x14ac:dyDescent="0.35">
      <c r="A30" t="s">
        <v>1035</v>
      </c>
      <c r="B30" t="s">
        <v>32</v>
      </c>
      <c r="C30" t="s">
        <v>1036</v>
      </c>
      <c r="D30">
        <v>17</v>
      </c>
      <c r="F30" t="s">
        <v>30</v>
      </c>
      <c r="G30" t="s">
        <v>34</v>
      </c>
      <c r="H30" t="s">
        <v>1037</v>
      </c>
      <c r="J30" t="s">
        <v>1038</v>
      </c>
      <c r="K30" t="s">
        <v>1035</v>
      </c>
      <c r="L30" t="s">
        <v>1039</v>
      </c>
      <c r="M30">
        <v>-162.27299500000001</v>
      </c>
      <c r="N30">
        <v>60.866698999999997</v>
      </c>
    </row>
    <row r="31" spans="1:14" x14ac:dyDescent="0.35">
      <c r="A31" t="s">
        <v>1040</v>
      </c>
      <c r="B31" t="s">
        <v>32</v>
      </c>
      <c r="C31" t="s">
        <v>1041</v>
      </c>
      <c r="D31">
        <v>425</v>
      </c>
      <c r="F31" t="s">
        <v>30</v>
      </c>
      <c r="G31" t="s">
        <v>34</v>
      </c>
      <c r="H31" t="s">
        <v>1042</v>
      </c>
      <c r="I31" t="s">
        <v>1040</v>
      </c>
      <c r="J31" t="s">
        <v>1043</v>
      </c>
      <c r="K31" t="s">
        <v>1040</v>
      </c>
      <c r="L31" t="s">
        <v>1044</v>
      </c>
      <c r="M31">
        <v>-148.6534</v>
      </c>
      <c r="N31">
        <v>65.466999999999999</v>
      </c>
    </row>
    <row r="32" spans="1:14" x14ac:dyDescent="0.35">
      <c r="A32" t="s">
        <v>1061</v>
      </c>
      <c r="B32" t="s">
        <v>32</v>
      </c>
      <c r="C32" t="s">
        <v>1062</v>
      </c>
      <c r="D32">
        <v>45</v>
      </c>
      <c r="F32" t="s">
        <v>30</v>
      </c>
      <c r="G32" t="s">
        <v>34</v>
      </c>
      <c r="H32" t="s">
        <v>1063</v>
      </c>
      <c r="I32" t="s">
        <v>1061</v>
      </c>
      <c r="J32" t="s">
        <v>1064</v>
      </c>
      <c r="K32" t="s">
        <v>1061</v>
      </c>
      <c r="L32" t="s">
        <v>1065</v>
      </c>
      <c r="M32">
        <v>-154.12399292000001</v>
      </c>
      <c r="N32">
        <v>59.789600372300001</v>
      </c>
    </row>
    <row r="33" spans="1:14" x14ac:dyDescent="0.35">
      <c r="A33" t="s">
        <v>1066</v>
      </c>
      <c r="B33" t="s">
        <v>32</v>
      </c>
      <c r="C33" t="s">
        <v>1067</v>
      </c>
      <c r="D33">
        <v>55</v>
      </c>
      <c r="F33" t="s">
        <v>30</v>
      </c>
      <c r="G33" t="s">
        <v>34</v>
      </c>
      <c r="H33" t="s">
        <v>1068</v>
      </c>
      <c r="J33" t="s">
        <v>1069</v>
      </c>
      <c r="K33" t="s">
        <v>1066</v>
      </c>
      <c r="L33" t="s">
        <v>1070</v>
      </c>
      <c r="M33">
        <v>-152.49671499999999</v>
      </c>
      <c r="N33">
        <v>57.925362</v>
      </c>
    </row>
    <row r="34" spans="1:14" x14ac:dyDescent="0.35">
      <c r="A34" t="s">
        <v>1071</v>
      </c>
      <c r="B34" t="s">
        <v>32</v>
      </c>
      <c r="C34" t="s">
        <v>1072</v>
      </c>
      <c r="D34">
        <v>14</v>
      </c>
      <c r="F34" t="s">
        <v>30</v>
      </c>
      <c r="G34" t="s">
        <v>34</v>
      </c>
      <c r="H34" t="s">
        <v>1073</v>
      </c>
      <c r="I34" t="s">
        <v>1071</v>
      </c>
      <c r="J34" t="s">
        <v>1074</v>
      </c>
      <c r="K34" t="s">
        <v>1071</v>
      </c>
      <c r="L34" t="s">
        <v>1075</v>
      </c>
      <c r="M34">
        <v>-165.27200317383</v>
      </c>
      <c r="N34">
        <v>60.575500488281001</v>
      </c>
    </row>
    <row r="35" spans="1:14" x14ac:dyDescent="0.35">
      <c r="A35" t="s">
        <v>1097</v>
      </c>
      <c r="B35" t="s">
        <v>36</v>
      </c>
      <c r="C35" t="s">
        <v>1098</v>
      </c>
      <c r="D35">
        <v>44</v>
      </c>
      <c r="F35" t="s">
        <v>30</v>
      </c>
      <c r="G35" t="s">
        <v>76</v>
      </c>
      <c r="H35" t="s">
        <v>1099</v>
      </c>
      <c r="I35" t="s">
        <v>1097</v>
      </c>
      <c r="J35" t="s">
        <v>1100</v>
      </c>
      <c r="K35" t="s">
        <v>1097</v>
      </c>
      <c r="L35" t="s">
        <v>1101</v>
      </c>
      <c r="M35">
        <v>-94.073501586899994</v>
      </c>
      <c r="N35">
        <v>30.3209991455</v>
      </c>
    </row>
    <row r="36" spans="1:14" x14ac:dyDescent="0.35">
      <c r="A36" t="s">
        <v>1111</v>
      </c>
      <c r="B36" t="s">
        <v>65</v>
      </c>
      <c r="C36" t="s">
        <v>1112</v>
      </c>
      <c r="F36" t="s">
        <v>30</v>
      </c>
      <c r="G36" t="s">
        <v>34</v>
      </c>
      <c r="H36" t="s">
        <v>1113</v>
      </c>
      <c r="J36" t="s">
        <v>1114</v>
      </c>
      <c r="K36" t="s">
        <v>1111</v>
      </c>
      <c r="L36" t="s">
        <v>1115</v>
      </c>
      <c r="M36">
        <v>-130.009975</v>
      </c>
      <c r="N36">
        <v>55.903323999999998</v>
      </c>
    </row>
    <row r="37" spans="1:14" x14ac:dyDescent="0.35">
      <c r="A37" t="s">
        <v>1122</v>
      </c>
      <c r="B37" t="s">
        <v>32</v>
      </c>
      <c r="C37" t="s">
        <v>1123</v>
      </c>
      <c r="D37">
        <v>460</v>
      </c>
      <c r="F37" t="s">
        <v>30</v>
      </c>
      <c r="G37" t="s">
        <v>34</v>
      </c>
      <c r="H37" t="s">
        <v>1124</v>
      </c>
      <c r="J37" t="s">
        <v>1125</v>
      </c>
      <c r="K37" t="s">
        <v>1122</v>
      </c>
      <c r="L37" t="s">
        <v>1126</v>
      </c>
      <c r="M37">
        <v>-149.36999499999999</v>
      </c>
      <c r="N37">
        <v>65.143699999999995</v>
      </c>
    </row>
    <row r="38" spans="1:14" x14ac:dyDescent="0.35">
      <c r="A38" t="s">
        <v>1149</v>
      </c>
      <c r="B38" t="s">
        <v>65</v>
      </c>
      <c r="C38" t="s">
        <v>1150</v>
      </c>
      <c r="F38" t="s">
        <v>30</v>
      </c>
      <c r="G38" t="s">
        <v>34</v>
      </c>
      <c r="H38" t="s">
        <v>1151</v>
      </c>
      <c r="I38" t="s">
        <v>1149</v>
      </c>
      <c r="J38" t="s">
        <v>1152</v>
      </c>
      <c r="K38" t="s">
        <v>1149</v>
      </c>
      <c r="L38" t="s">
        <v>1153</v>
      </c>
      <c r="M38">
        <v>-133.32699585</v>
      </c>
      <c r="N38">
        <v>55.937099456799999</v>
      </c>
    </row>
    <row r="39" spans="1:14" x14ac:dyDescent="0.35">
      <c r="A39" t="s">
        <v>1167</v>
      </c>
      <c r="B39" t="s">
        <v>1168</v>
      </c>
      <c r="C39" t="s">
        <v>1169</v>
      </c>
      <c r="D39">
        <v>66</v>
      </c>
      <c r="F39" t="s">
        <v>30</v>
      </c>
      <c r="G39" t="s">
        <v>34</v>
      </c>
      <c r="H39" t="s">
        <v>1045</v>
      </c>
      <c r="I39" t="s">
        <v>1167</v>
      </c>
      <c r="J39" t="s">
        <v>1170</v>
      </c>
      <c r="K39" t="s">
        <v>1167</v>
      </c>
      <c r="L39" t="s">
        <v>1171</v>
      </c>
      <c r="M39">
        <v>-158.61799621599999</v>
      </c>
      <c r="N39">
        <v>59.2826004028</v>
      </c>
    </row>
    <row r="40" spans="1:14" x14ac:dyDescent="0.35">
      <c r="A40" t="s">
        <v>1184</v>
      </c>
      <c r="B40" t="s">
        <v>65</v>
      </c>
      <c r="C40" t="s">
        <v>1185</v>
      </c>
      <c r="F40" t="s">
        <v>30</v>
      </c>
      <c r="G40" t="s">
        <v>34</v>
      </c>
      <c r="H40" t="s">
        <v>532</v>
      </c>
      <c r="J40" t="s">
        <v>1186</v>
      </c>
      <c r="K40" t="s">
        <v>1184</v>
      </c>
      <c r="L40" t="s">
        <v>1187</v>
      </c>
      <c r="M40">
        <v>-131.67700199999999</v>
      </c>
      <c r="N40">
        <v>55.349899000000001</v>
      </c>
    </row>
    <row r="41" spans="1:14" x14ac:dyDescent="0.35">
      <c r="A41" t="s">
        <v>1195</v>
      </c>
      <c r="B41" t="s">
        <v>32</v>
      </c>
      <c r="C41" t="s">
        <v>1196</v>
      </c>
      <c r="D41">
        <v>70</v>
      </c>
      <c r="F41" t="s">
        <v>30</v>
      </c>
      <c r="G41" t="s">
        <v>34</v>
      </c>
      <c r="H41" t="s">
        <v>1046</v>
      </c>
      <c r="I41" t="s">
        <v>1195</v>
      </c>
      <c r="J41" t="s">
        <v>1197</v>
      </c>
      <c r="K41" t="s">
        <v>1195</v>
      </c>
      <c r="L41" t="s">
        <v>1198</v>
      </c>
      <c r="M41">
        <v>-157.02000427246</v>
      </c>
      <c r="N41">
        <v>58.732898712157997</v>
      </c>
    </row>
    <row r="42" spans="1:14" x14ac:dyDescent="0.35">
      <c r="A42" t="s">
        <v>1210</v>
      </c>
      <c r="B42" t="s">
        <v>65</v>
      </c>
      <c r="C42" t="s">
        <v>1211</v>
      </c>
      <c r="D42">
        <v>36</v>
      </c>
      <c r="F42" t="s">
        <v>30</v>
      </c>
      <c r="G42" t="s">
        <v>34</v>
      </c>
      <c r="H42" t="s">
        <v>1212</v>
      </c>
      <c r="I42" t="s">
        <v>1210</v>
      </c>
      <c r="J42" t="s">
        <v>1213</v>
      </c>
      <c r="K42" t="s">
        <v>1210</v>
      </c>
      <c r="L42" t="s">
        <v>1214</v>
      </c>
      <c r="M42">
        <v>-155.77699279785</v>
      </c>
      <c r="N42">
        <v>58.554798126221002</v>
      </c>
    </row>
    <row r="43" spans="1:14" x14ac:dyDescent="0.35">
      <c r="A43" t="s">
        <v>1230</v>
      </c>
      <c r="B43" t="s">
        <v>32</v>
      </c>
      <c r="C43" t="s">
        <v>1231</v>
      </c>
      <c r="F43" t="s">
        <v>30</v>
      </c>
      <c r="G43" t="s">
        <v>53</v>
      </c>
      <c r="H43" t="s">
        <v>211</v>
      </c>
      <c r="I43" t="s">
        <v>1230</v>
      </c>
      <c r="J43" t="s">
        <v>1232</v>
      </c>
      <c r="K43" t="s">
        <v>1230</v>
      </c>
      <c r="L43" t="s">
        <v>1233</v>
      </c>
      <c r="M43">
        <v>-90.022201538100006</v>
      </c>
      <c r="N43">
        <v>29.866100311299999</v>
      </c>
    </row>
    <row r="44" spans="1:14" x14ac:dyDescent="0.35">
      <c r="A44" t="s">
        <v>1247</v>
      </c>
      <c r="B44" t="s">
        <v>29</v>
      </c>
      <c r="C44" t="s">
        <v>1248</v>
      </c>
      <c r="D44">
        <v>5</v>
      </c>
      <c r="F44" t="s">
        <v>30</v>
      </c>
      <c r="G44" t="s">
        <v>41</v>
      </c>
      <c r="H44" t="s">
        <v>1249</v>
      </c>
      <c r="I44" t="s">
        <v>1247</v>
      </c>
      <c r="J44" t="s">
        <v>1250</v>
      </c>
      <c r="K44" t="s">
        <v>1247</v>
      </c>
      <c r="L44" t="s">
        <v>1251</v>
      </c>
      <c r="M44">
        <v>-118.275001526</v>
      </c>
      <c r="N44">
        <v>33.749198913599997</v>
      </c>
    </row>
    <row r="45" spans="1:14" x14ac:dyDescent="0.35">
      <c r="A45" t="s">
        <v>1264</v>
      </c>
      <c r="B45" t="s">
        <v>29</v>
      </c>
      <c r="C45" t="s">
        <v>1265</v>
      </c>
      <c r="D45">
        <v>10</v>
      </c>
      <c r="F45" t="s">
        <v>30</v>
      </c>
      <c r="G45" t="s">
        <v>66</v>
      </c>
      <c r="H45" t="s">
        <v>1266</v>
      </c>
      <c r="I45" t="s">
        <v>1264</v>
      </c>
      <c r="J45" t="s">
        <v>1267</v>
      </c>
      <c r="K45" t="s">
        <v>1264</v>
      </c>
      <c r="L45" t="s">
        <v>1268</v>
      </c>
      <c r="M45">
        <v>-73.972099304199205</v>
      </c>
      <c r="N45">
        <v>40.742599487304602</v>
      </c>
    </row>
    <row r="46" spans="1:14" x14ac:dyDescent="0.35">
      <c r="A46" t="s">
        <v>1269</v>
      </c>
      <c r="B46" t="s">
        <v>65</v>
      </c>
      <c r="C46" t="s">
        <v>1270</v>
      </c>
      <c r="F46" t="s">
        <v>30</v>
      </c>
      <c r="G46" t="s">
        <v>66</v>
      </c>
      <c r="H46" t="s">
        <v>1266</v>
      </c>
      <c r="J46" t="s">
        <v>1271</v>
      </c>
      <c r="K46" t="s">
        <v>1269</v>
      </c>
      <c r="L46" t="s">
        <v>1272</v>
      </c>
      <c r="M46">
        <v>-73.972899999999996</v>
      </c>
      <c r="N46">
        <v>40.734000999999999</v>
      </c>
    </row>
    <row r="47" spans="1:14" x14ac:dyDescent="0.35">
      <c r="A47" t="s">
        <v>1278</v>
      </c>
      <c r="B47" t="s">
        <v>32</v>
      </c>
      <c r="C47" t="s">
        <v>1279</v>
      </c>
      <c r="D47">
        <v>1054</v>
      </c>
      <c r="F47" t="s">
        <v>30</v>
      </c>
      <c r="G47" t="s">
        <v>39</v>
      </c>
      <c r="H47" t="s">
        <v>1280</v>
      </c>
      <c r="I47" t="s">
        <v>1278</v>
      </c>
      <c r="J47" t="s">
        <v>1281</v>
      </c>
      <c r="K47" t="s">
        <v>1278</v>
      </c>
      <c r="L47" t="s">
        <v>1282</v>
      </c>
      <c r="M47">
        <v>-97.317001342799998</v>
      </c>
      <c r="N47">
        <v>36.7958984375</v>
      </c>
    </row>
    <row r="48" spans="1:14" x14ac:dyDescent="0.35">
      <c r="A48" t="s">
        <v>1311</v>
      </c>
      <c r="B48" t="s">
        <v>65</v>
      </c>
      <c r="C48" t="s">
        <v>1312</v>
      </c>
      <c r="F48" t="s">
        <v>30</v>
      </c>
      <c r="G48" t="s">
        <v>34</v>
      </c>
      <c r="H48" t="s">
        <v>1313</v>
      </c>
      <c r="I48" t="s">
        <v>1311</v>
      </c>
      <c r="J48" t="s">
        <v>1314</v>
      </c>
      <c r="K48" t="s">
        <v>1311</v>
      </c>
      <c r="L48" t="s">
        <v>1315</v>
      </c>
      <c r="M48">
        <v>-131.80099487300001</v>
      </c>
      <c r="N48">
        <v>55.916301727300002</v>
      </c>
    </row>
    <row r="49" spans="1:14" x14ac:dyDescent="0.35">
      <c r="A49" t="s">
        <v>1317</v>
      </c>
      <c r="B49" t="s">
        <v>32</v>
      </c>
      <c r="C49" t="s">
        <v>1318</v>
      </c>
      <c r="D49">
        <v>115</v>
      </c>
      <c r="F49" t="s">
        <v>30</v>
      </c>
      <c r="G49" t="s">
        <v>83</v>
      </c>
      <c r="H49" t="s">
        <v>1319</v>
      </c>
      <c r="I49" t="s">
        <v>1317</v>
      </c>
      <c r="J49" t="s">
        <v>1320</v>
      </c>
      <c r="K49" t="s">
        <v>1317</v>
      </c>
      <c r="L49" t="s">
        <v>1321</v>
      </c>
      <c r="M49">
        <v>-122.832000732</v>
      </c>
      <c r="N49">
        <v>48.490100860600002</v>
      </c>
    </row>
    <row r="50" spans="1:14" x14ac:dyDescent="0.35">
      <c r="A50" t="s">
        <v>1332</v>
      </c>
      <c r="B50" t="s">
        <v>32</v>
      </c>
      <c r="C50" t="s">
        <v>1333</v>
      </c>
      <c r="D50">
        <v>62</v>
      </c>
      <c r="F50" t="s">
        <v>30</v>
      </c>
      <c r="G50" t="s">
        <v>34</v>
      </c>
      <c r="H50" t="s">
        <v>1334</v>
      </c>
      <c r="I50" t="s">
        <v>1335</v>
      </c>
      <c r="J50" t="s">
        <v>1336</v>
      </c>
      <c r="K50" t="s">
        <v>1332</v>
      </c>
      <c r="L50" t="s">
        <v>1337</v>
      </c>
      <c r="M50">
        <v>-146.69029699999999</v>
      </c>
      <c r="N50">
        <v>60.871448999999998</v>
      </c>
    </row>
    <row r="51" spans="1:14" x14ac:dyDescent="0.35">
      <c r="A51" t="s">
        <v>1342</v>
      </c>
      <c r="B51" t="s">
        <v>32</v>
      </c>
      <c r="C51" t="s">
        <v>589</v>
      </c>
      <c r="D51">
        <v>16</v>
      </c>
      <c r="F51" t="s">
        <v>30</v>
      </c>
      <c r="G51" t="s">
        <v>63</v>
      </c>
      <c r="H51" t="s">
        <v>1343</v>
      </c>
      <c r="I51" t="s">
        <v>1342</v>
      </c>
      <c r="J51" t="s">
        <v>1344</v>
      </c>
      <c r="K51" t="s">
        <v>1342</v>
      </c>
      <c r="L51" t="s">
        <v>1345</v>
      </c>
      <c r="M51">
        <v>-75.788497924799998</v>
      </c>
      <c r="N51">
        <v>36.253501892099997</v>
      </c>
    </row>
    <row r="52" spans="1:14" x14ac:dyDescent="0.35">
      <c r="A52" t="s">
        <v>1354</v>
      </c>
      <c r="B52" t="s">
        <v>32</v>
      </c>
      <c r="C52" t="s">
        <v>1355</v>
      </c>
      <c r="D52">
        <v>10</v>
      </c>
      <c r="F52" t="s">
        <v>30</v>
      </c>
      <c r="G52" t="s">
        <v>83</v>
      </c>
      <c r="H52" t="s">
        <v>1356</v>
      </c>
      <c r="I52" t="s">
        <v>1354</v>
      </c>
      <c r="J52" t="s">
        <v>1357</v>
      </c>
      <c r="K52" t="s">
        <v>1354</v>
      </c>
      <c r="L52" t="s">
        <v>1358</v>
      </c>
      <c r="M52">
        <v>-123.17600250244</v>
      </c>
      <c r="N52">
        <v>48.672901153563998</v>
      </c>
    </row>
    <row r="53" spans="1:14" x14ac:dyDescent="0.35">
      <c r="A53" t="s">
        <v>1363</v>
      </c>
      <c r="B53" t="s">
        <v>32</v>
      </c>
      <c r="C53" t="s">
        <v>1364</v>
      </c>
      <c r="D53">
        <v>71</v>
      </c>
      <c r="F53" t="s">
        <v>30</v>
      </c>
      <c r="G53" t="s">
        <v>41</v>
      </c>
      <c r="H53" t="s">
        <v>1365</v>
      </c>
      <c r="I53" t="s">
        <v>1363</v>
      </c>
      <c r="J53" t="s">
        <v>1366</v>
      </c>
      <c r="K53" t="s">
        <v>1363</v>
      </c>
      <c r="L53" t="s">
        <v>1367</v>
      </c>
      <c r="M53">
        <v>-123.79599761999999</v>
      </c>
      <c r="N53">
        <v>39.474300384499998</v>
      </c>
    </row>
    <row r="54" spans="1:14" x14ac:dyDescent="0.35">
      <c r="A54" t="s">
        <v>1371</v>
      </c>
      <c r="B54" t="s">
        <v>65</v>
      </c>
      <c r="C54" t="s">
        <v>1372</v>
      </c>
      <c r="D54">
        <v>0</v>
      </c>
      <c r="F54" t="s">
        <v>30</v>
      </c>
      <c r="G54" t="s">
        <v>83</v>
      </c>
      <c r="H54" t="s">
        <v>1373</v>
      </c>
      <c r="I54" t="s">
        <v>1371</v>
      </c>
      <c r="J54" t="s">
        <v>1374</v>
      </c>
      <c r="K54" t="s">
        <v>1371</v>
      </c>
      <c r="L54" t="s">
        <v>1375</v>
      </c>
      <c r="M54">
        <v>-122.64700317383</v>
      </c>
      <c r="N54">
        <v>47.734001159667997</v>
      </c>
    </row>
    <row r="55" spans="1:14" x14ac:dyDescent="0.35">
      <c r="A55" t="s">
        <v>1376</v>
      </c>
      <c r="B55" t="s">
        <v>29</v>
      </c>
      <c r="C55" t="s">
        <v>1377</v>
      </c>
      <c r="D55">
        <v>473</v>
      </c>
      <c r="F55" t="s">
        <v>30</v>
      </c>
      <c r="G55" t="s">
        <v>41</v>
      </c>
      <c r="H55" t="s">
        <v>91</v>
      </c>
      <c r="I55" t="s">
        <v>1376</v>
      </c>
      <c r="J55" t="s">
        <v>1378</v>
      </c>
      <c r="K55" t="s">
        <v>1376</v>
      </c>
      <c r="L55" t="s">
        <v>1379</v>
      </c>
      <c r="M55">
        <v>-118.417999268</v>
      </c>
      <c r="N55">
        <v>34.060798644999998</v>
      </c>
    </row>
    <row r="56" spans="1:14" x14ac:dyDescent="0.35">
      <c r="A56" t="s">
        <v>1381</v>
      </c>
      <c r="B56" t="s">
        <v>65</v>
      </c>
      <c r="C56" t="s">
        <v>1382</v>
      </c>
      <c r="D56">
        <v>0</v>
      </c>
      <c r="F56" t="s">
        <v>30</v>
      </c>
      <c r="G56" t="s">
        <v>34</v>
      </c>
      <c r="H56" t="s">
        <v>1383</v>
      </c>
      <c r="I56" t="s">
        <v>1381</v>
      </c>
      <c r="J56" t="s">
        <v>1384</v>
      </c>
      <c r="K56" t="s">
        <v>1381</v>
      </c>
      <c r="L56" t="s">
        <v>1385</v>
      </c>
      <c r="M56">
        <v>-132.255004883</v>
      </c>
      <c r="N56">
        <v>55.739601135299999</v>
      </c>
    </row>
    <row r="57" spans="1:14" x14ac:dyDescent="0.35">
      <c r="A57" t="s">
        <v>1398</v>
      </c>
      <c r="B57" t="s">
        <v>32</v>
      </c>
      <c r="C57" t="s">
        <v>1399</v>
      </c>
      <c r="D57">
        <v>340</v>
      </c>
      <c r="F57" t="s">
        <v>30</v>
      </c>
      <c r="G57" t="s">
        <v>66</v>
      </c>
      <c r="H57" t="s">
        <v>838</v>
      </c>
      <c r="I57" t="s">
        <v>1398</v>
      </c>
      <c r="J57" t="s">
        <v>1400</v>
      </c>
      <c r="K57" t="s">
        <v>1398</v>
      </c>
      <c r="L57" t="s">
        <v>1401</v>
      </c>
      <c r="M57">
        <v>-75.90034</v>
      </c>
      <c r="N57">
        <v>44.312002</v>
      </c>
    </row>
    <row r="58" spans="1:14" x14ac:dyDescent="0.35">
      <c r="A58" t="s">
        <v>1420</v>
      </c>
      <c r="B58" t="s">
        <v>32</v>
      </c>
      <c r="C58" t="s">
        <v>1421</v>
      </c>
      <c r="D58">
        <v>3338</v>
      </c>
      <c r="F58" t="s">
        <v>30</v>
      </c>
      <c r="G58" t="s">
        <v>76</v>
      </c>
      <c r="H58" t="s">
        <v>424</v>
      </c>
      <c r="I58" t="s">
        <v>1420</v>
      </c>
      <c r="J58" t="s">
        <v>1422</v>
      </c>
      <c r="K58" t="s">
        <v>1420</v>
      </c>
      <c r="L58" t="s">
        <v>1423</v>
      </c>
      <c r="M58">
        <v>-102.03700256348</v>
      </c>
      <c r="N58">
        <v>33.590301513672003</v>
      </c>
    </row>
    <row r="59" spans="1:14" x14ac:dyDescent="0.35">
      <c r="A59" t="s">
        <v>1425</v>
      </c>
      <c r="B59" t="s">
        <v>32</v>
      </c>
      <c r="C59" t="s">
        <v>1426</v>
      </c>
      <c r="D59">
        <v>140</v>
      </c>
      <c r="F59" t="s">
        <v>30</v>
      </c>
      <c r="G59" t="s">
        <v>83</v>
      </c>
      <c r="H59" t="s">
        <v>1427</v>
      </c>
      <c r="I59" t="s">
        <v>1425</v>
      </c>
      <c r="J59" t="s">
        <v>1428</v>
      </c>
      <c r="K59" t="s">
        <v>1425</v>
      </c>
      <c r="L59" t="s">
        <v>1429</v>
      </c>
      <c r="M59">
        <v>-123.01799800000001</v>
      </c>
      <c r="N59">
        <v>48.711799999999997</v>
      </c>
    </row>
    <row r="60" spans="1:14" x14ac:dyDescent="0.35">
      <c r="A60" t="s">
        <v>1445</v>
      </c>
      <c r="B60" t="s">
        <v>65</v>
      </c>
      <c r="C60" t="s">
        <v>1446</v>
      </c>
      <c r="D60">
        <v>0</v>
      </c>
      <c r="F60" t="s">
        <v>30</v>
      </c>
      <c r="G60" t="s">
        <v>34</v>
      </c>
      <c r="H60" t="s">
        <v>1447</v>
      </c>
      <c r="J60" t="s">
        <v>1448</v>
      </c>
      <c r="K60" t="s">
        <v>1445</v>
      </c>
      <c r="L60" t="s">
        <v>1449</v>
      </c>
      <c r="M60">
        <v>-133.121994</v>
      </c>
      <c r="N60">
        <v>56.116298999999998</v>
      </c>
    </row>
    <row r="61" spans="1:14" x14ac:dyDescent="0.35">
      <c r="A61" t="s">
        <v>1459</v>
      </c>
      <c r="B61" t="s">
        <v>32</v>
      </c>
      <c r="C61" t="s">
        <v>1460</v>
      </c>
      <c r="D61">
        <v>244</v>
      </c>
      <c r="F61" t="s">
        <v>30</v>
      </c>
      <c r="G61" t="s">
        <v>34</v>
      </c>
      <c r="H61" t="s">
        <v>1461</v>
      </c>
      <c r="I61" t="s">
        <v>1462</v>
      </c>
      <c r="J61" t="s">
        <v>1463</v>
      </c>
      <c r="K61" t="s">
        <v>1459</v>
      </c>
      <c r="L61" t="s">
        <v>1464</v>
      </c>
      <c r="M61">
        <v>-159.216003</v>
      </c>
      <c r="N61">
        <v>61.579101999999999</v>
      </c>
    </row>
    <row r="62" spans="1:14" x14ac:dyDescent="0.35">
      <c r="A62" t="s">
        <v>1465</v>
      </c>
      <c r="B62" t="s">
        <v>32</v>
      </c>
      <c r="C62" t="s">
        <v>1466</v>
      </c>
      <c r="D62">
        <v>25</v>
      </c>
      <c r="F62" t="s">
        <v>30</v>
      </c>
      <c r="G62" t="s">
        <v>34</v>
      </c>
      <c r="H62" t="s">
        <v>1467</v>
      </c>
      <c r="I62" t="s">
        <v>1465</v>
      </c>
      <c r="J62" t="s">
        <v>1468</v>
      </c>
      <c r="K62" t="s">
        <v>1465</v>
      </c>
      <c r="L62" t="s">
        <v>1469</v>
      </c>
      <c r="M62">
        <v>-157.399002075</v>
      </c>
      <c r="N62">
        <v>57.5279006958</v>
      </c>
    </row>
    <row r="63" spans="1:14" x14ac:dyDescent="0.35">
      <c r="A63" t="s">
        <v>1473</v>
      </c>
      <c r="B63" t="s">
        <v>32</v>
      </c>
      <c r="C63" t="s">
        <v>1474</v>
      </c>
      <c r="D63">
        <v>285</v>
      </c>
      <c r="F63" t="s">
        <v>30</v>
      </c>
      <c r="G63" t="s">
        <v>102</v>
      </c>
      <c r="H63" t="s">
        <v>1156</v>
      </c>
      <c r="J63" t="s">
        <v>1475</v>
      </c>
      <c r="K63" t="s">
        <v>1473</v>
      </c>
      <c r="L63" t="s">
        <v>1476</v>
      </c>
      <c r="M63">
        <v>-71.509001999999995</v>
      </c>
      <c r="N63">
        <v>42.343201000000001</v>
      </c>
    </row>
    <row r="64" spans="1:14" x14ac:dyDescent="0.35">
      <c r="A64" t="s">
        <v>1487</v>
      </c>
      <c r="B64" t="s">
        <v>65</v>
      </c>
      <c r="C64" t="s">
        <v>1488</v>
      </c>
      <c r="D64">
        <v>0</v>
      </c>
      <c r="F64" t="s">
        <v>30</v>
      </c>
      <c r="G64" t="s">
        <v>31</v>
      </c>
      <c r="H64" t="s">
        <v>440</v>
      </c>
      <c r="I64" t="s">
        <v>1487</v>
      </c>
      <c r="J64" t="s">
        <v>1489</v>
      </c>
      <c r="K64" t="s">
        <v>1487</v>
      </c>
      <c r="L64" t="s">
        <v>1490</v>
      </c>
      <c r="M64">
        <v>-75.299598693847997</v>
      </c>
      <c r="N64">
        <v>39.859001159667997</v>
      </c>
    </row>
    <row r="65" spans="1:14" x14ac:dyDescent="0.35">
      <c r="A65" t="s">
        <v>1502</v>
      </c>
      <c r="B65" t="s">
        <v>32</v>
      </c>
      <c r="C65" t="s">
        <v>1503</v>
      </c>
      <c r="D65">
        <v>39</v>
      </c>
      <c r="F65" t="s">
        <v>30</v>
      </c>
      <c r="G65" t="s">
        <v>34</v>
      </c>
      <c r="H65" t="s">
        <v>1504</v>
      </c>
      <c r="I65" t="s">
        <v>1502</v>
      </c>
      <c r="J65" t="s">
        <v>1505</v>
      </c>
      <c r="K65" t="s">
        <v>1502</v>
      </c>
      <c r="L65" t="s">
        <v>1506</v>
      </c>
      <c r="M65">
        <v>-156.85899352999999</v>
      </c>
      <c r="N65">
        <v>59.128101348899897</v>
      </c>
    </row>
    <row r="66" spans="1:14" x14ac:dyDescent="0.35">
      <c r="A66" t="s">
        <v>1507</v>
      </c>
      <c r="B66" t="s">
        <v>65</v>
      </c>
      <c r="C66" t="s">
        <v>1508</v>
      </c>
      <c r="D66">
        <v>0</v>
      </c>
      <c r="F66" t="s">
        <v>30</v>
      </c>
      <c r="G66" t="s">
        <v>34</v>
      </c>
      <c r="H66" t="s">
        <v>1509</v>
      </c>
      <c r="I66" t="s">
        <v>1507</v>
      </c>
      <c r="J66" t="s">
        <v>1510</v>
      </c>
      <c r="K66" t="s">
        <v>1507</v>
      </c>
      <c r="L66" t="s">
        <v>1511</v>
      </c>
      <c r="M66">
        <v>-134.158004761</v>
      </c>
      <c r="N66">
        <v>56.8862991333</v>
      </c>
    </row>
    <row r="67" spans="1:14" x14ac:dyDescent="0.35">
      <c r="A67" t="s">
        <v>1514</v>
      </c>
      <c r="B67" t="s">
        <v>32</v>
      </c>
      <c r="C67" t="s">
        <v>1515</v>
      </c>
      <c r="D67">
        <v>16</v>
      </c>
      <c r="F67" t="s">
        <v>30</v>
      </c>
      <c r="G67" t="s">
        <v>34</v>
      </c>
      <c r="H67" t="s">
        <v>1516</v>
      </c>
      <c r="I67" t="s">
        <v>1514</v>
      </c>
      <c r="J67" t="s">
        <v>1517</v>
      </c>
      <c r="K67" t="s">
        <v>1514</v>
      </c>
      <c r="L67" t="s">
        <v>1518</v>
      </c>
      <c r="M67">
        <v>-162.66700744600001</v>
      </c>
      <c r="N67">
        <v>60.335300445599998</v>
      </c>
    </row>
    <row r="68" spans="1:14" x14ac:dyDescent="0.35">
      <c r="A68" t="s">
        <v>1519</v>
      </c>
      <c r="B68" t="s">
        <v>32</v>
      </c>
      <c r="C68" t="s">
        <v>1520</v>
      </c>
      <c r="D68">
        <v>82</v>
      </c>
      <c r="F68" t="s">
        <v>30</v>
      </c>
      <c r="G68" t="s">
        <v>34</v>
      </c>
      <c r="H68" t="s">
        <v>1521</v>
      </c>
      <c r="I68" t="s">
        <v>1519</v>
      </c>
      <c r="J68" t="s">
        <v>1522</v>
      </c>
      <c r="K68" t="s">
        <v>1519</v>
      </c>
      <c r="L68" t="s">
        <v>1523</v>
      </c>
      <c r="M68">
        <v>-160.27299499512</v>
      </c>
      <c r="N68">
        <v>59.07559967041</v>
      </c>
    </row>
    <row r="69" spans="1:14" x14ac:dyDescent="0.35">
      <c r="A69" t="s">
        <v>1524</v>
      </c>
      <c r="B69" t="s">
        <v>32</v>
      </c>
      <c r="C69" t="s">
        <v>1525</v>
      </c>
      <c r="D69">
        <v>50</v>
      </c>
      <c r="F69" t="s">
        <v>30</v>
      </c>
      <c r="G69" t="s">
        <v>34</v>
      </c>
      <c r="H69" t="s">
        <v>1526</v>
      </c>
      <c r="I69" t="s">
        <v>1524</v>
      </c>
      <c r="J69" t="s">
        <v>1527</v>
      </c>
      <c r="K69" t="s">
        <v>1524</v>
      </c>
      <c r="L69" t="s">
        <v>1528</v>
      </c>
      <c r="M69">
        <v>-158.77499389600001</v>
      </c>
      <c r="N69">
        <v>56.2550010681</v>
      </c>
    </row>
    <row r="70" spans="1:14" x14ac:dyDescent="0.35">
      <c r="A70" t="s">
        <v>1530</v>
      </c>
      <c r="B70" t="s">
        <v>32</v>
      </c>
      <c r="C70" t="s">
        <v>1531</v>
      </c>
      <c r="D70">
        <v>1001</v>
      </c>
      <c r="E70" t="s">
        <v>1532</v>
      </c>
      <c r="F70" t="s">
        <v>1533</v>
      </c>
      <c r="G70" t="s">
        <v>1534</v>
      </c>
      <c r="H70" t="s">
        <v>1535</v>
      </c>
      <c r="J70" t="s">
        <v>1530</v>
      </c>
      <c r="L70" t="s">
        <v>1536</v>
      </c>
      <c r="M70">
        <v>46.637500000000003</v>
      </c>
      <c r="N70">
        <v>6.0958019999999999</v>
      </c>
    </row>
    <row r="71" spans="1:14" x14ac:dyDescent="0.35">
      <c r="A71" t="s">
        <v>1545</v>
      </c>
      <c r="B71" t="s">
        <v>32</v>
      </c>
      <c r="C71" t="s">
        <v>1546</v>
      </c>
      <c r="D71">
        <v>150</v>
      </c>
      <c r="E71" t="s">
        <v>161</v>
      </c>
      <c r="F71" t="s">
        <v>1547</v>
      </c>
      <c r="G71" t="s">
        <v>1548</v>
      </c>
      <c r="H71" t="s">
        <v>1549</v>
      </c>
      <c r="J71" t="s">
        <v>1545</v>
      </c>
      <c r="K71" t="s">
        <v>1550</v>
      </c>
      <c r="L71" t="s">
        <v>1551</v>
      </c>
      <c r="M71">
        <v>141.095277778</v>
      </c>
      <c r="N71">
        <v>-6.0655555555599996</v>
      </c>
    </row>
    <row r="72" spans="1:14" x14ac:dyDescent="0.35">
      <c r="A72" t="s">
        <v>1552</v>
      </c>
      <c r="B72" t="s">
        <v>36</v>
      </c>
      <c r="C72" t="s">
        <v>1553</v>
      </c>
      <c r="D72">
        <v>10</v>
      </c>
      <c r="E72" t="s">
        <v>161</v>
      </c>
      <c r="F72" t="s">
        <v>1547</v>
      </c>
      <c r="G72" t="s">
        <v>1554</v>
      </c>
      <c r="H72" t="s">
        <v>1555</v>
      </c>
      <c r="J72" t="s">
        <v>1552</v>
      </c>
      <c r="L72" t="s">
        <v>1556</v>
      </c>
      <c r="M72">
        <v>148.7389</v>
      </c>
      <c r="N72">
        <v>-10.195600000000001</v>
      </c>
    </row>
    <row r="73" spans="1:14" x14ac:dyDescent="0.35">
      <c r="A73" t="s">
        <v>1558</v>
      </c>
      <c r="B73" t="s">
        <v>29</v>
      </c>
      <c r="C73" t="s">
        <v>1559</v>
      </c>
      <c r="D73">
        <v>3450</v>
      </c>
      <c r="E73" t="s">
        <v>1541</v>
      </c>
      <c r="F73" t="s">
        <v>1557</v>
      </c>
      <c r="G73" t="s">
        <v>1560</v>
      </c>
      <c r="H73" t="s">
        <v>1561</v>
      </c>
      <c r="J73" t="s">
        <v>1562</v>
      </c>
      <c r="L73" t="s">
        <v>1563</v>
      </c>
      <c r="M73">
        <v>1.5335510000000001</v>
      </c>
      <c r="N73">
        <v>42.511173999999997</v>
      </c>
    </row>
    <row r="74" spans="1:14" x14ac:dyDescent="0.35">
      <c r="A74" t="s">
        <v>1564</v>
      </c>
      <c r="B74" t="s">
        <v>32</v>
      </c>
      <c r="C74" t="s">
        <v>1565</v>
      </c>
      <c r="D74">
        <v>3600</v>
      </c>
      <c r="E74" t="s">
        <v>161</v>
      </c>
      <c r="F74" t="s">
        <v>1547</v>
      </c>
      <c r="G74" t="s">
        <v>1566</v>
      </c>
      <c r="H74" t="s">
        <v>1567</v>
      </c>
      <c r="I74" t="s">
        <v>1568</v>
      </c>
      <c r="J74" t="s">
        <v>1564</v>
      </c>
      <c r="K74" t="s">
        <v>1569</v>
      </c>
      <c r="L74" t="s">
        <v>1570</v>
      </c>
      <c r="M74">
        <v>145.74472222200001</v>
      </c>
      <c r="N74">
        <v>-7.1372222222200001</v>
      </c>
    </row>
    <row r="75" spans="1:14" x14ac:dyDescent="0.35">
      <c r="A75" t="s">
        <v>1573</v>
      </c>
      <c r="B75" t="s">
        <v>32</v>
      </c>
      <c r="C75" t="s">
        <v>1574</v>
      </c>
      <c r="D75">
        <v>1560</v>
      </c>
      <c r="E75" t="s">
        <v>1532</v>
      </c>
      <c r="F75" t="s">
        <v>1575</v>
      </c>
      <c r="G75" t="s">
        <v>1576</v>
      </c>
      <c r="H75" t="s">
        <v>1577</v>
      </c>
      <c r="J75" t="s">
        <v>1573</v>
      </c>
      <c r="L75" t="s">
        <v>1578</v>
      </c>
      <c r="M75">
        <v>26.118600000000001</v>
      </c>
      <c r="N75">
        <v>11.4023</v>
      </c>
    </row>
    <row r="76" spans="1:14" x14ac:dyDescent="0.35">
      <c r="A76" t="s">
        <v>1585</v>
      </c>
      <c r="B76" t="s">
        <v>65</v>
      </c>
      <c r="C76" t="s">
        <v>1586</v>
      </c>
      <c r="D76">
        <v>0</v>
      </c>
      <c r="E76" t="s">
        <v>1579</v>
      </c>
      <c r="F76" t="s">
        <v>1582</v>
      </c>
      <c r="G76" t="s">
        <v>1583</v>
      </c>
      <c r="H76" t="s">
        <v>1587</v>
      </c>
      <c r="J76" t="s">
        <v>1588</v>
      </c>
      <c r="L76" t="s">
        <v>1589</v>
      </c>
      <c r="M76">
        <v>55.023795999999997</v>
      </c>
      <c r="N76">
        <v>24.988966999999999</v>
      </c>
    </row>
    <row r="77" spans="1:14" x14ac:dyDescent="0.35">
      <c r="A77" t="s">
        <v>1593</v>
      </c>
      <c r="B77" t="s">
        <v>32</v>
      </c>
      <c r="C77" t="s">
        <v>1594</v>
      </c>
      <c r="D77">
        <v>1301</v>
      </c>
      <c r="E77" t="s">
        <v>1532</v>
      </c>
      <c r="F77" t="s">
        <v>1595</v>
      </c>
      <c r="G77" t="s">
        <v>1596</v>
      </c>
      <c r="J77" t="s">
        <v>1593</v>
      </c>
      <c r="L77" t="s">
        <v>1597</v>
      </c>
      <c r="M77">
        <v>32.959444444399999</v>
      </c>
      <c r="N77">
        <v>10.0536111111</v>
      </c>
    </row>
    <row r="78" spans="1:14" x14ac:dyDescent="0.35">
      <c r="A78" t="s">
        <v>1598</v>
      </c>
      <c r="B78" t="s">
        <v>29</v>
      </c>
      <c r="C78" t="s">
        <v>1599</v>
      </c>
      <c r="D78">
        <v>98</v>
      </c>
      <c r="E78" t="s">
        <v>1541</v>
      </c>
      <c r="F78" t="s">
        <v>1600</v>
      </c>
      <c r="G78" t="s">
        <v>1601</v>
      </c>
      <c r="H78" t="s">
        <v>1602</v>
      </c>
      <c r="I78" t="s">
        <v>1603</v>
      </c>
      <c r="J78" t="s">
        <v>1598</v>
      </c>
      <c r="L78" t="s">
        <v>1604</v>
      </c>
      <c r="M78">
        <v>-5.4411180000000003</v>
      </c>
      <c r="N78">
        <v>36.128880000000002</v>
      </c>
    </row>
    <row r="79" spans="1:14" x14ac:dyDescent="0.35">
      <c r="A79" t="s">
        <v>1605</v>
      </c>
      <c r="B79" t="s">
        <v>32</v>
      </c>
      <c r="C79" t="s">
        <v>1606</v>
      </c>
      <c r="D79">
        <v>4106</v>
      </c>
      <c r="E79" t="s">
        <v>161</v>
      </c>
      <c r="F79" t="s">
        <v>1547</v>
      </c>
      <c r="G79" t="s">
        <v>1607</v>
      </c>
      <c r="H79" t="s">
        <v>1608</v>
      </c>
      <c r="I79" t="s">
        <v>1609</v>
      </c>
      <c r="J79" t="s">
        <v>1605</v>
      </c>
      <c r="K79" t="s">
        <v>1610</v>
      </c>
      <c r="L79" t="s">
        <v>1611</v>
      </c>
      <c r="M79">
        <v>146.19386673</v>
      </c>
      <c r="N79">
        <v>-7.3508048555199998</v>
      </c>
    </row>
    <row r="80" spans="1:14" x14ac:dyDescent="0.35">
      <c r="A80" t="s">
        <v>1612</v>
      </c>
      <c r="B80" t="s">
        <v>32</v>
      </c>
      <c r="C80" t="s">
        <v>1613</v>
      </c>
      <c r="D80">
        <v>1335</v>
      </c>
      <c r="E80" t="s">
        <v>1579</v>
      </c>
      <c r="F80" t="s">
        <v>1614</v>
      </c>
      <c r="G80" t="s">
        <v>1615</v>
      </c>
      <c r="H80" t="s">
        <v>1616</v>
      </c>
      <c r="J80" t="s">
        <v>1612</v>
      </c>
      <c r="L80" t="s">
        <v>1617</v>
      </c>
      <c r="M80">
        <v>120.15958000000001</v>
      </c>
      <c r="N80">
        <v>43.870420000000003</v>
      </c>
    </row>
    <row r="81" spans="1:14" x14ac:dyDescent="0.35">
      <c r="A81" t="s">
        <v>1627</v>
      </c>
      <c r="B81" t="s">
        <v>32</v>
      </c>
      <c r="C81" t="s">
        <v>45794</v>
      </c>
      <c r="D81">
        <v>6725</v>
      </c>
      <c r="E81" t="s">
        <v>1579</v>
      </c>
      <c r="F81" t="s">
        <v>1532</v>
      </c>
      <c r="G81" t="s">
        <v>1618</v>
      </c>
      <c r="H81" t="s">
        <v>45795</v>
      </c>
      <c r="I81" t="s">
        <v>1628</v>
      </c>
      <c r="J81" t="s">
        <v>1629</v>
      </c>
      <c r="L81" t="s">
        <v>1630</v>
      </c>
      <c r="M81">
        <v>66.630897521999998</v>
      </c>
      <c r="N81">
        <v>32.902999877900001</v>
      </c>
    </row>
    <row r="82" spans="1:14" x14ac:dyDescent="0.35">
      <c r="A82" t="s">
        <v>1631</v>
      </c>
      <c r="B82" t="s">
        <v>32</v>
      </c>
      <c r="C82" t="s">
        <v>1632</v>
      </c>
      <c r="D82">
        <v>3780</v>
      </c>
      <c r="E82" t="s">
        <v>1579</v>
      </c>
      <c r="F82" t="s">
        <v>1532</v>
      </c>
      <c r="G82" t="s">
        <v>1621</v>
      </c>
      <c r="H82" t="s">
        <v>1622</v>
      </c>
      <c r="I82" t="s">
        <v>1633</v>
      </c>
      <c r="J82" t="s">
        <v>1634</v>
      </c>
      <c r="L82" t="s">
        <v>1635</v>
      </c>
      <c r="M82">
        <v>69.956100000000006</v>
      </c>
      <c r="N82">
        <v>33.363799999999998</v>
      </c>
    </row>
    <row r="83" spans="1:14" x14ac:dyDescent="0.35">
      <c r="A83" t="s">
        <v>1638</v>
      </c>
      <c r="B83" t="s">
        <v>65</v>
      </c>
      <c r="C83" t="s">
        <v>1639</v>
      </c>
      <c r="D83">
        <v>95</v>
      </c>
      <c r="E83" t="s">
        <v>1579</v>
      </c>
      <c r="F83" t="s">
        <v>1640</v>
      </c>
      <c r="G83" t="s">
        <v>1641</v>
      </c>
      <c r="H83" t="s">
        <v>1642</v>
      </c>
      <c r="J83" t="s">
        <v>1638</v>
      </c>
      <c r="L83" t="s">
        <v>1643</v>
      </c>
      <c r="M83">
        <v>81.644000000000005</v>
      </c>
      <c r="N83">
        <v>7.2839999999999998</v>
      </c>
    </row>
    <row r="84" spans="1:14" x14ac:dyDescent="0.35">
      <c r="A84" t="s">
        <v>1644</v>
      </c>
      <c r="B84" t="s">
        <v>32</v>
      </c>
      <c r="C84" t="s">
        <v>1645</v>
      </c>
      <c r="D84">
        <v>2500</v>
      </c>
      <c r="E84" t="s">
        <v>161</v>
      </c>
      <c r="F84" t="s">
        <v>1547</v>
      </c>
      <c r="G84" t="s">
        <v>1646</v>
      </c>
      <c r="I84" t="s">
        <v>1647</v>
      </c>
      <c r="J84" t="s">
        <v>1644</v>
      </c>
      <c r="K84" t="s">
        <v>1648</v>
      </c>
      <c r="L84" t="s">
        <v>1649</v>
      </c>
      <c r="M84">
        <v>148.39083333299999</v>
      </c>
      <c r="N84">
        <v>-9.1422222222199991</v>
      </c>
    </row>
    <row r="85" spans="1:14" x14ac:dyDescent="0.35">
      <c r="A85" t="s">
        <v>1650</v>
      </c>
      <c r="B85" t="s">
        <v>32</v>
      </c>
      <c r="C85" t="s">
        <v>1651</v>
      </c>
      <c r="D85">
        <v>23</v>
      </c>
      <c r="E85" t="s">
        <v>161</v>
      </c>
      <c r="F85" t="s">
        <v>1652</v>
      </c>
      <c r="G85" t="s">
        <v>1653</v>
      </c>
      <c r="H85" t="s">
        <v>1654</v>
      </c>
      <c r="I85" t="s">
        <v>1650</v>
      </c>
      <c r="J85" t="s">
        <v>1655</v>
      </c>
      <c r="L85" t="s">
        <v>1656</v>
      </c>
      <c r="M85">
        <v>160.94861111099999</v>
      </c>
      <c r="N85">
        <v>-9.1913888888899997</v>
      </c>
    </row>
    <row r="86" spans="1:14" x14ac:dyDescent="0.35">
      <c r="A86" t="s">
        <v>1657</v>
      </c>
      <c r="B86" t="s">
        <v>32</v>
      </c>
      <c r="C86" t="s">
        <v>1658</v>
      </c>
      <c r="D86">
        <v>40</v>
      </c>
      <c r="E86" t="s">
        <v>161</v>
      </c>
      <c r="F86" t="s">
        <v>1652</v>
      </c>
      <c r="G86" t="s">
        <v>1659</v>
      </c>
      <c r="H86" t="s">
        <v>1660</v>
      </c>
      <c r="I86" t="s">
        <v>1657</v>
      </c>
      <c r="J86" t="s">
        <v>1661</v>
      </c>
      <c r="L86" t="s">
        <v>1662</v>
      </c>
      <c r="M86">
        <v>161.97954654700001</v>
      </c>
      <c r="N86">
        <v>-9.8605435826200001</v>
      </c>
    </row>
    <row r="87" spans="1:14" x14ac:dyDescent="0.35">
      <c r="A87" t="s">
        <v>1663</v>
      </c>
      <c r="B87" t="s">
        <v>32</v>
      </c>
      <c r="C87" t="s">
        <v>1664</v>
      </c>
      <c r="E87" t="s">
        <v>161</v>
      </c>
      <c r="F87" t="s">
        <v>1652</v>
      </c>
      <c r="G87" t="s">
        <v>1653</v>
      </c>
      <c r="H87" t="s">
        <v>1665</v>
      </c>
      <c r="I87" t="s">
        <v>1663</v>
      </c>
      <c r="J87" t="s">
        <v>1666</v>
      </c>
      <c r="L87" t="s">
        <v>1667</v>
      </c>
      <c r="M87">
        <v>161.01100199999999</v>
      </c>
      <c r="N87">
        <v>-8.8733299999999993</v>
      </c>
    </row>
    <row r="88" spans="1:14" x14ac:dyDescent="0.35">
      <c r="A88" t="s">
        <v>1668</v>
      </c>
      <c r="B88" t="s">
        <v>32</v>
      </c>
      <c r="C88" t="s">
        <v>1669</v>
      </c>
      <c r="E88" t="s">
        <v>161</v>
      </c>
      <c r="F88" t="s">
        <v>1652</v>
      </c>
      <c r="G88" t="s">
        <v>1670</v>
      </c>
      <c r="H88" t="s">
        <v>1671</v>
      </c>
      <c r="I88" t="s">
        <v>1668</v>
      </c>
      <c r="J88" t="s">
        <v>1672</v>
      </c>
      <c r="L88" t="s">
        <v>1673</v>
      </c>
      <c r="M88">
        <v>156.70599365234301</v>
      </c>
      <c r="N88">
        <v>-7.91277980804443</v>
      </c>
    </row>
    <row r="89" spans="1:14" x14ac:dyDescent="0.35">
      <c r="A89" t="s">
        <v>1674</v>
      </c>
      <c r="B89" t="s">
        <v>32</v>
      </c>
      <c r="C89" t="s">
        <v>1675</v>
      </c>
      <c r="E89" t="s">
        <v>161</v>
      </c>
      <c r="F89" t="s">
        <v>1652</v>
      </c>
      <c r="G89" t="s">
        <v>1670</v>
      </c>
      <c r="H89" t="s">
        <v>1676</v>
      </c>
      <c r="I89" t="s">
        <v>1674</v>
      </c>
      <c r="J89" t="s">
        <v>1677</v>
      </c>
      <c r="L89" t="s">
        <v>1678</v>
      </c>
      <c r="M89">
        <v>156.59700012207</v>
      </c>
      <c r="N89">
        <v>-7.5758299827575604</v>
      </c>
    </row>
    <row r="90" spans="1:14" x14ac:dyDescent="0.35">
      <c r="A90" t="s">
        <v>1679</v>
      </c>
      <c r="B90" t="s">
        <v>32</v>
      </c>
      <c r="C90" t="s">
        <v>1680</v>
      </c>
      <c r="D90">
        <v>75</v>
      </c>
      <c r="E90" t="s">
        <v>161</v>
      </c>
      <c r="F90" t="s">
        <v>1547</v>
      </c>
      <c r="G90" t="s">
        <v>1681</v>
      </c>
      <c r="H90" t="s">
        <v>1682</v>
      </c>
      <c r="J90" t="s">
        <v>1679</v>
      </c>
      <c r="K90" t="s">
        <v>1683</v>
      </c>
      <c r="L90" t="s">
        <v>1684</v>
      </c>
      <c r="M90">
        <v>144.07388888899999</v>
      </c>
      <c r="N90">
        <v>-4.0558333333299998</v>
      </c>
    </row>
    <row r="91" spans="1:14" x14ac:dyDescent="0.35">
      <c r="A91" t="s">
        <v>1685</v>
      </c>
      <c r="B91" t="s">
        <v>32</v>
      </c>
      <c r="C91" t="s">
        <v>1686</v>
      </c>
      <c r="D91">
        <v>5</v>
      </c>
      <c r="E91" t="s">
        <v>161</v>
      </c>
      <c r="F91" t="s">
        <v>1652</v>
      </c>
      <c r="G91" t="s">
        <v>1653</v>
      </c>
      <c r="H91" t="s">
        <v>1687</v>
      </c>
      <c r="I91" t="s">
        <v>1685</v>
      </c>
      <c r="J91" t="s">
        <v>1688</v>
      </c>
      <c r="L91" t="s">
        <v>1689</v>
      </c>
      <c r="M91">
        <v>160.682007</v>
      </c>
      <c r="N91">
        <v>-8.7025699999999997</v>
      </c>
    </row>
    <row r="92" spans="1:14" x14ac:dyDescent="0.35">
      <c r="A92" t="s">
        <v>1690</v>
      </c>
      <c r="B92" t="s">
        <v>32</v>
      </c>
      <c r="C92" t="s">
        <v>1691</v>
      </c>
      <c r="D92">
        <v>60</v>
      </c>
      <c r="E92" t="s">
        <v>161</v>
      </c>
      <c r="F92" t="s">
        <v>1652</v>
      </c>
      <c r="G92" t="s">
        <v>1692</v>
      </c>
      <c r="H92" t="s">
        <v>1693</v>
      </c>
      <c r="I92" t="s">
        <v>1690</v>
      </c>
      <c r="J92" t="s">
        <v>1694</v>
      </c>
      <c r="L92" t="s">
        <v>1695</v>
      </c>
      <c r="M92">
        <v>159.79833333299999</v>
      </c>
      <c r="N92">
        <v>-11.302222222199999</v>
      </c>
    </row>
    <row r="93" spans="1:14" x14ac:dyDescent="0.35">
      <c r="A93" t="s">
        <v>1696</v>
      </c>
      <c r="B93" t="s">
        <v>32</v>
      </c>
      <c r="C93" t="s">
        <v>1697</v>
      </c>
      <c r="E93" t="s">
        <v>161</v>
      </c>
      <c r="F93" t="s">
        <v>1652</v>
      </c>
      <c r="G93" t="s">
        <v>1698</v>
      </c>
      <c r="I93" t="s">
        <v>1696</v>
      </c>
      <c r="J93" t="s">
        <v>1699</v>
      </c>
      <c r="L93" t="s">
        <v>1700</v>
      </c>
      <c r="M93">
        <v>156.39611099999999</v>
      </c>
      <c r="N93">
        <v>-6.7119439999999999</v>
      </c>
    </row>
    <row r="94" spans="1:14" x14ac:dyDescent="0.35">
      <c r="A94" t="s">
        <v>1701</v>
      </c>
      <c r="B94" t="s">
        <v>32</v>
      </c>
      <c r="C94" t="s">
        <v>1702</v>
      </c>
      <c r="D94">
        <v>5</v>
      </c>
      <c r="E94" t="s">
        <v>161</v>
      </c>
      <c r="F94" t="s">
        <v>1652</v>
      </c>
      <c r="G94" t="s">
        <v>1670</v>
      </c>
      <c r="H94" t="s">
        <v>1703</v>
      </c>
      <c r="I94" t="s">
        <v>1701</v>
      </c>
      <c r="J94" t="s">
        <v>1704</v>
      </c>
      <c r="L94" t="s">
        <v>1705</v>
      </c>
      <c r="M94">
        <v>155.88665599999999</v>
      </c>
      <c r="N94">
        <v>-6.9907450000000004</v>
      </c>
    </row>
    <row r="95" spans="1:14" x14ac:dyDescent="0.35">
      <c r="A95" t="s">
        <v>1706</v>
      </c>
      <c r="B95" t="s">
        <v>32</v>
      </c>
      <c r="C95" t="s">
        <v>1707</v>
      </c>
      <c r="E95" t="s">
        <v>161</v>
      </c>
      <c r="F95" t="s">
        <v>1652</v>
      </c>
      <c r="G95" t="s">
        <v>1708</v>
      </c>
      <c r="H95" t="s">
        <v>1709</v>
      </c>
      <c r="I95" t="s">
        <v>1706</v>
      </c>
      <c r="J95" t="s">
        <v>1710</v>
      </c>
      <c r="L95" t="s">
        <v>1711</v>
      </c>
      <c r="M95">
        <v>159.57699600000001</v>
      </c>
      <c r="N95">
        <v>-8.1074999999999999</v>
      </c>
    </row>
    <row r="96" spans="1:14" x14ac:dyDescent="0.35">
      <c r="A96" t="s">
        <v>1712</v>
      </c>
      <c r="B96" t="s">
        <v>1168</v>
      </c>
      <c r="C96" t="s">
        <v>1713</v>
      </c>
      <c r="D96">
        <v>28</v>
      </c>
      <c r="E96" t="s">
        <v>161</v>
      </c>
      <c r="F96" t="s">
        <v>1652</v>
      </c>
      <c r="G96" t="s">
        <v>1714</v>
      </c>
      <c r="H96" t="s">
        <v>1715</v>
      </c>
      <c r="I96" t="s">
        <v>1712</v>
      </c>
      <c r="J96" t="s">
        <v>1716</v>
      </c>
      <c r="L96" t="s">
        <v>1717</v>
      </c>
      <c r="M96">
        <v>160.05499267578</v>
      </c>
      <c r="N96">
        <v>-9.4280004501343004</v>
      </c>
    </row>
    <row r="97" spans="1:14" x14ac:dyDescent="0.35">
      <c r="A97" t="s">
        <v>1718</v>
      </c>
      <c r="B97" t="s">
        <v>32</v>
      </c>
      <c r="C97" t="s">
        <v>1719</v>
      </c>
      <c r="E97" t="s">
        <v>161</v>
      </c>
      <c r="F97" t="s">
        <v>1652</v>
      </c>
      <c r="G97" t="s">
        <v>1720</v>
      </c>
      <c r="H97" t="s">
        <v>1721</v>
      </c>
      <c r="I97" t="s">
        <v>1718</v>
      </c>
      <c r="J97" t="s">
        <v>1722</v>
      </c>
      <c r="L97" t="s">
        <v>1723</v>
      </c>
      <c r="M97">
        <v>159.83900451660099</v>
      </c>
      <c r="N97">
        <v>-9.7475004196166992</v>
      </c>
    </row>
    <row r="98" spans="1:14" x14ac:dyDescent="0.35">
      <c r="A98" t="s">
        <v>1724</v>
      </c>
      <c r="B98" t="s">
        <v>32</v>
      </c>
      <c r="C98" t="s">
        <v>1725</v>
      </c>
      <c r="D98">
        <v>25</v>
      </c>
      <c r="E98" t="s">
        <v>161</v>
      </c>
      <c r="F98" t="s">
        <v>1652</v>
      </c>
      <c r="G98" t="s">
        <v>1720</v>
      </c>
      <c r="I98" t="s">
        <v>1724</v>
      </c>
      <c r="J98" t="s">
        <v>1726</v>
      </c>
      <c r="L98" t="s">
        <v>1727</v>
      </c>
      <c r="M98">
        <v>160.41055555599999</v>
      </c>
      <c r="N98">
        <v>-9.8683333333299998</v>
      </c>
    </row>
    <row r="99" spans="1:14" x14ac:dyDescent="0.35">
      <c r="A99" t="s">
        <v>1728</v>
      </c>
      <c r="B99" t="s">
        <v>32</v>
      </c>
      <c r="C99" t="s">
        <v>1729</v>
      </c>
      <c r="D99">
        <v>54</v>
      </c>
      <c r="E99" t="s">
        <v>161</v>
      </c>
      <c r="F99" t="s">
        <v>1652</v>
      </c>
      <c r="G99" t="s">
        <v>1659</v>
      </c>
      <c r="H99" t="s">
        <v>1730</v>
      </c>
      <c r="I99" t="s">
        <v>1728</v>
      </c>
      <c r="J99" t="s">
        <v>1731</v>
      </c>
      <c r="L99" t="s">
        <v>1732</v>
      </c>
      <c r="M99">
        <v>161.897994995</v>
      </c>
      <c r="N99">
        <v>-10.449700355499999</v>
      </c>
    </row>
    <row r="100" spans="1:14" x14ac:dyDescent="0.35">
      <c r="A100" t="s">
        <v>1733</v>
      </c>
      <c r="B100" t="s">
        <v>32</v>
      </c>
      <c r="C100" t="s">
        <v>1734</v>
      </c>
      <c r="D100">
        <v>18</v>
      </c>
      <c r="E100" t="s">
        <v>161</v>
      </c>
      <c r="F100" t="s">
        <v>1652</v>
      </c>
      <c r="G100" t="s">
        <v>1735</v>
      </c>
      <c r="H100" t="s">
        <v>1736</v>
      </c>
      <c r="I100" t="s">
        <v>1733</v>
      </c>
      <c r="J100" t="s">
        <v>1737</v>
      </c>
      <c r="L100" t="s">
        <v>1738</v>
      </c>
      <c r="M100">
        <v>165.794998168945</v>
      </c>
      <c r="N100">
        <v>-10.7202997207641</v>
      </c>
    </row>
    <row r="101" spans="1:14" x14ac:dyDescent="0.35">
      <c r="A101" t="s">
        <v>1739</v>
      </c>
      <c r="B101" t="s">
        <v>1168</v>
      </c>
      <c r="C101" t="s">
        <v>1740</v>
      </c>
      <c r="D101">
        <v>10</v>
      </c>
      <c r="E101" t="s">
        <v>161</v>
      </c>
      <c r="F101" t="s">
        <v>1652</v>
      </c>
      <c r="G101" t="s">
        <v>1670</v>
      </c>
      <c r="I101" t="s">
        <v>1739</v>
      </c>
      <c r="J101" t="s">
        <v>1741</v>
      </c>
      <c r="L101" t="s">
        <v>1742</v>
      </c>
      <c r="M101">
        <v>157.26300048828099</v>
      </c>
      <c r="N101">
        <v>-8.3279695510864205</v>
      </c>
    </row>
    <row r="102" spans="1:14" x14ac:dyDescent="0.35">
      <c r="A102" t="s">
        <v>1743</v>
      </c>
      <c r="B102" t="s">
        <v>32</v>
      </c>
      <c r="C102" t="s">
        <v>1744</v>
      </c>
      <c r="D102">
        <v>13</v>
      </c>
      <c r="E102" t="s">
        <v>161</v>
      </c>
      <c r="F102" t="s">
        <v>1652</v>
      </c>
      <c r="G102" t="s">
        <v>1670</v>
      </c>
      <c r="H102" t="s">
        <v>1745</v>
      </c>
      <c r="I102" t="s">
        <v>1743</v>
      </c>
      <c r="J102" t="s">
        <v>1746</v>
      </c>
      <c r="L102" t="s">
        <v>1747</v>
      </c>
      <c r="M102">
        <v>156.86399841299999</v>
      </c>
      <c r="N102">
        <v>-8.0977802276599995</v>
      </c>
    </row>
    <row r="103" spans="1:14" x14ac:dyDescent="0.35">
      <c r="A103" t="s">
        <v>1748</v>
      </c>
      <c r="B103" t="s">
        <v>32</v>
      </c>
      <c r="C103" t="s">
        <v>1749</v>
      </c>
      <c r="E103" t="s">
        <v>161</v>
      </c>
      <c r="F103" t="s">
        <v>1652</v>
      </c>
      <c r="G103" t="s">
        <v>1670</v>
      </c>
      <c r="H103" t="s">
        <v>1750</v>
      </c>
      <c r="I103" t="s">
        <v>1748</v>
      </c>
      <c r="J103" t="s">
        <v>1751</v>
      </c>
      <c r="L103" t="s">
        <v>1752</v>
      </c>
      <c r="M103">
        <v>155.56500244140599</v>
      </c>
      <c r="N103">
        <v>-7.4169402122497496</v>
      </c>
    </row>
    <row r="104" spans="1:14" x14ac:dyDescent="0.35">
      <c r="A104" t="s">
        <v>1753</v>
      </c>
      <c r="B104" t="s">
        <v>32</v>
      </c>
      <c r="C104" t="s">
        <v>1754</v>
      </c>
      <c r="E104" t="s">
        <v>161</v>
      </c>
      <c r="F104" t="s">
        <v>1652</v>
      </c>
      <c r="G104" t="s">
        <v>1653</v>
      </c>
      <c r="H104" t="s">
        <v>1755</v>
      </c>
      <c r="I104" t="s">
        <v>1753</v>
      </c>
      <c r="J104" t="s">
        <v>1756</v>
      </c>
      <c r="L104" t="s">
        <v>1757</v>
      </c>
      <c r="M104">
        <v>161.42500305175699</v>
      </c>
      <c r="N104">
        <v>-9.6416702270507795</v>
      </c>
    </row>
    <row r="105" spans="1:14" x14ac:dyDescent="0.35">
      <c r="A105" t="s">
        <v>1758</v>
      </c>
      <c r="B105" t="s">
        <v>36</v>
      </c>
      <c r="C105" t="s">
        <v>1759</v>
      </c>
      <c r="D105">
        <v>10</v>
      </c>
      <c r="E105" t="s">
        <v>161</v>
      </c>
      <c r="F105" t="s">
        <v>1652</v>
      </c>
      <c r="G105" t="s">
        <v>1653</v>
      </c>
      <c r="H105" t="s">
        <v>1760</v>
      </c>
      <c r="I105" t="s">
        <v>1758</v>
      </c>
      <c r="J105" t="s">
        <v>1761</v>
      </c>
      <c r="L105" t="s">
        <v>1762</v>
      </c>
      <c r="M105">
        <v>159.52777800000001</v>
      </c>
      <c r="N105">
        <v>-5.5149999999999997</v>
      </c>
    </row>
    <row r="106" spans="1:14" x14ac:dyDescent="0.35">
      <c r="A106" t="s">
        <v>1763</v>
      </c>
      <c r="B106" t="s">
        <v>32</v>
      </c>
      <c r="C106" t="s">
        <v>1764</v>
      </c>
      <c r="E106" t="s">
        <v>161</v>
      </c>
      <c r="F106" t="s">
        <v>1652</v>
      </c>
      <c r="G106" t="s">
        <v>1692</v>
      </c>
      <c r="H106" t="s">
        <v>1765</v>
      </c>
      <c r="I106" t="s">
        <v>1763</v>
      </c>
      <c r="J106" t="s">
        <v>1766</v>
      </c>
      <c r="L106" t="s">
        <v>1767</v>
      </c>
      <c r="M106">
        <v>160.06300354003901</v>
      </c>
      <c r="N106">
        <v>-11.533900260925201</v>
      </c>
    </row>
    <row r="107" spans="1:14" x14ac:dyDescent="0.35">
      <c r="A107" t="s">
        <v>1768</v>
      </c>
      <c r="B107" t="s">
        <v>32</v>
      </c>
      <c r="C107" t="s">
        <v>1769</v>
      </c>
      <c r="E107" t="s">
        <v>161</v>
      </c>
      <c r="F107" t="s">
        <v>1652</v>
      </c>
      <c r="G107" t="s">
        <v>1670</v>
      </c>
      <c r="H107" t="s">
        <v>1770</v>
      </c>
      <c r="I107" t="s">
        <v>1768</v>
      </c>
      <c r="J107" t="s">
        <v>1771</v>
      </c>
      <c r="L107" t="s">
        <v>1772</v>
      </c>
      <c r="M107">
        <v>157.87600708007801</v>
      </c>
      <c r="N107">
        <v>-8.5788898468017507</v>
      </c>
    </row>
    <row r="108" spans="1:14" x14ac:dyDescent="0.35">
      <c r="A108" t="s">
        <v>1773</v>
      </c>
      <c r="B108" t="s">
        <v>32</v>
      </c>
      <c r="C108" t="s">
        <v>1774</v>
      </c>
      <c r="D108">
        <v>3</v>
      </c>
      <c r="E108" t="s">
        <v>161</v>
      </c>
      <c r="F108" t="s">
        <v>1652</v>
      </c>
      <c r="G108" t="s">
        <v>1659</v>
      </c>
      <c r="H108" t="s">
        <v>1775</v>
      </c>
      <c r="I108" t="s">
        <v>1773</v>
      </c>
      <c r="J108" t="s">
        <v>1776</v>
      </c>
      <c r="L108" t="s">
        <v>1777</v>
      </c>
      <c r="M108">
        <v>162.45410799999999</v>
      </c>
      <c r="N108">
        <v>-10.847994</v>
      </c>
    </row>
    <row r="109" spans="1:14" x14ac:dyDescent="0.35">
      <c r="A109" t="s">
        <v>1778</v>
      </c>
      <c r="B109" t="s">
        <v>32</v>
      </c>
      <c r="C109" t="s">
        <v>1779</v>
      </c>
      <c r="E109" t="s">
        <v>161</v>
      </c>
      <c r="F109" t="s">
        <v>1652</v>
      </c>
      <c r="G109" t="s">
        <v>1720</v>
      </c>
      <c r="H109" t="s">
        <v>1780</v>
      </c>
      <c r="I109" t="s">
        <v>1778</v>
      </c>
      <c r="J109" t="s">
        <v>1781</v>
      </c>
      <c r="L109" t="s">
        <v>1782</v>
      </c>
      <c r="M109">
        <v>160.82499694800001</v>
      </c>
      <c r="N109">
        <v>-9.8616695404099897</v>
      </c>
    </row>
    <row r="110" spans="1:14" x14ac:dyDescent="0.35">
      <c r="A110" t="s">
        <v>1783</v>
      </c>
      <c r="B110" t="s">
        <v>32</v>
      </c>
      <c r="C110" t="s">
        <v>1784</v>
      </c>
      <c r="E110" t="s">
        <v>161</v>
      </c>
      <c r="F110" t="s">
        <v>1652</v>
      </c>
      <c r="G110" t="s">
        <v>1708</v>
      </c>
      <c r="H110" t="s">
        <v>1785</v>
      </c>
      <c r="I110" t="s">
        <v>1783</v>
      </c>
      <c r="J110" t="s">
        <v>1786</v>
      </c>
      <c r="L110" t="s">
        <v>1787</v>
      </c>
      <c r="M110">
        <v>158.73100280761699</v>
      </c>
      <c r="N110">
        <v>-7.5855598449706996</v>
      </c>
    </row>
    <row r="111" spans="1:14" x14ac:dyDescent="0.35">
      <c r="A111" t="s">
        <v>1788</v>
      </c>
      <c r="B111" t="s">
        <v>32</v>
      </c>
      <c r="C111" t="s">
        <v>1789</v>
      </c>
      <c r="D111">
        <v>60</v>
      </c>
      <c r="E111" t="s">
        <v>161</v>
      </c>
      <c r="F111" t="s">
        <v>1652</v>
      </c>
      <c r="G111" t="s">
        <v>1790</v>
      </c>
      <c r="H111" t="s">
        <v>1791</v>
      </c>
      <c r="I111" t="s">
        <v>1788</v>
      </c>
      <c r="J111" t="s">
        <v>1792</v>
      </c>
      <c r="L111" t="s">
        <v>1793</v>
      </c>
      <c r="M111">
        <v>159.21841000000001</v>
      </c>
      <c r="N111">
        <v>-9.0928159999999991</v>
      </c>
    </row>
    <row r="112" spans="1:14" x14ac:dyDescent="0.35">
      <c r="A112" t="s">
        <v>1797</v>
      </c>
      <c r="B112" t="s">
        <v>32</v>
      </c>
      <c r="C112" t="s">
        <v>1798</v>
      </c>
      <c r="D112">
        <v>5350</v>
      </c>
      <c r="E112" t="s">
        <v>161</v>
      </c>
      <c r="F112" t="s">
        <v>1547</v>
      </c>
      <c r="G112" t="s">
        <v>1799</v>
      </c>
      <c r="H112" t="s">
        <v>1800</v>
      </c>
      <c r="J112" t="s">
        <v>1797</v>
      </c>
      <c r="L112" t="s">
        <v>1801</v>
      </c>
      <c r="M112">
        <v>143.85361111099999</v>
      </c>
      <c r="N112">
        <v>-6.3963888888899998</v>
      </c>
    </row>
    <row r="113" spans="1:14" x14ac:dyDescent="0.35">
      <c r="A113" t="s">
        <v>1802</v>
      </c>
      <c r="B113" t="s">
        <v>32</v>
      </c>
      <c r="C113" t="s">
        <v>1803</v>
      </c>
      <c r="D113">
        <v>30</v>
      </c>
      <c r="E113" t="s">
        <v>161</v>
      </c>
      <c r="F113" t="s">
        <v>1652</v>
      </c>
      <c r="G113" t="s">
        <v>1698</v>
      </c>
      <c r="H113" t="s">
        <v>1804</v>
      </c>
      <c r="I113" t="s">
        <v>1802</v>
      </c>
      <c r="J113" t="s">
        <v>1805</v>
      </c>
      <c r="L113" t="s">
        <v>1806</v>
      </c>
      <c r="M113">
        <v>157.58500000000001</v>
      </c>
      <c r="N113">
        <v>-7.3304999999999998</v>
      </c>
    </row>
    <row r="114" spans="1:14" x14ac:dyDescent="0.35">
      <c r="A114" t="s">
        <v>1807</v>
      </c>
      <c r="B114" t="s">
        <v>32</v>
      </c>
      <c r="C114" t="s">
        <v>1808</v>
      </c>
      <c r="D114">
        <v>32</v>
      </c>
      <c r="E114" t="s">
        <v>161</v>
      </c>
      <c r="F114" t="s">
        <v>1652</v>
      </c>
      <c r="G114" t="s">
        <v>1670</v>
      </c>
      <c r="H114" t="s">
        <v>1809</v>
      </c>
      <c r="I114" t="s">
        <v>1807</v>
      </c>
      <c r="J114" t="s">
        <v>1810</v>
      </c>
      <c r="L114" t="s">
        <v>1811</v>
      </c>
      <c r="M114">
        <v>156.94783000000001</v>
      </c>
      <c r="N114">
        <v>-8.0261999999999993</v>
      </c>
    </row>
    <row r="115" spans="1:14" x14ac:dyDescent="0.35">
      <c r="A115" t="s">
        <v>1812</v>
      </c>
      <c r="B115" t="s">
        <v>32</v>
      </c>
      <c r="C115" t="s">
        <v>1813</v>
      </c>
      <c r="D115">
        <v>52</v>
      </c>
      <c r="E115" t="s">
        <v>161</v>
      </c>
      <c r="F115" t="s">
        <v>1652</v>
      </c>
      <c r="G115" t="s">
        <v>1653</v>
      </c>
      <c r="H115" t="s">
        <v>1814</v>
      </c>
      <c r="I115" t="s">
        <v>1812</v>
      </c>
      <c r="J115" t="s">
        <v>1815</v>
      </c>
      <c r="L115" t="s">
        <v>1816</v>
      </c>
      <c r="M115">
        <v>160.775127</v>
      </c>
      <c r="N115">
        <v>-8.3605079999999994</v>
      </c>
    </row>
    <row r="116" spans="1:14" x14ac:dyDescent="0.35">
      <c r="A116" t="s">
        <v>1817</v>
      </c>
      <c r="B116" t="s">
        <v>32</v>
      </c>
      <c r="C116" t="s">
        <v>1818</v>
      </c>
      <c r="D116">
        <v>53</v>
      </c>
      <c r="E116" t="s">
        <v>161</v>
      </c>
      <c r="F116" t="s">
        <v>1547</v>
      </c>
      <c r="G116" t="s">
        <v>1646</v>
      </c>
      <c r="I116" t="s">
        <v>1819</v>
      </c>
      <c r="J116" t="s">
        <v>1817</v>
      </c>
      <c r="K116" t="s">
        <v>1820</v>
      </c>
      <c r="L116" t="s">
        <v>1821</v>
      </c>
      <c r="M116">
        <v>149.155555556</v>
      </c>
      <c r="N116">
        <v>-9.3375000000000004</v>
      </c>
    </row>
    <row r="117" spans="1:14" x14ac:dyDescent="0.35">
      <c r="A117" t="s">
        <v>1822</v>
      </c>
      <c r="B117" t="s">
        <v>32</v>
      </c>
      <c r="C117" t="s">
        <v>1823</v>
      </c>
      <c r="D117">
        <v>60</v>
      </c>
      <c r="E117" t="s">
        <v>161</v>
      </c>
      <c r="F117" t="s">
        <v>1652</v>
      </c>
      <c r="G117" t="s">
        <v>1659</v>
      </c>
      <c r="H117" t="s">
        <v>1824</v>
      </c>
      <c r="I117" t="s">
        <v>1822</v>
      </c>
      <c r="J117" t="s">
        <v>1825</v>
      </c>
      <c r="L117" t="s">
        <v>1826</v>
      </c>
      <c r="M117">
        <v>162.20490000000001</v>
      </c>
      <c r="N117">
        <v>-10.675800000000001</v>
      </c>
    </row>
    <row r="118" spans="1:14" x14ac:dyDescent="0.35">
      <c r="A118" t="s">
        <v>1827</v>
      </c>
      <c r="B118" t="s">
        <v>32</v>
      </c>
      <c r="C118" t="s">
        <v>1828</v>
      </c>
      <c r="E118" t="s">
        <v>161</v>
      </c>
      <c r="F118" t="s">
        <v>1652</v>
      </c>
      <c r="G118" t="s">
        <v>1670</v>
      </c>
      <c r="H118" t="s">
        <v>1829</v>
      </c>
      <c r="I118" t="s">
        <v>1827</v>
      </c>
      <c r="J118" t="s">
        <v>1830</v>
      </c>
      <c r="L118" t="s">
        <v>1831</v>
      </c>
      <c r="M118">
        <v>157.14300537109301</v>
      </c>
      <c r="N118">
        <v>-8.1263904571533203</v>
      </c>
    </row>
    <row r="119" spans="1:14" x14ac:dyDescent="0.35">
      <c r="A119" t="s">
        <v>1832</v>
      </c>
      <c r="B119" t="s">
        <v>32</v>
      </c>
      <c r="C119" t="s">
        <v>1833</v>
      </c>
      <c r="E119" t="s">
        <v>161</v>
      </c>
      <c r="F119" t="s">
        <v>1652</v>
      </c>
      <c r="G119" t="s">
        <v>1670</v>
      </c>
      <c r="H119" t="s">
        <v>1834</v>
      </c>
      <c r="I119" t="s">
        <v>1832</v>
      </c>
      <c r="J119" t="s">
        <v>1835</v>
      </c>
      <c r="L119" t="s">
        <v>1836</v>
      </c>
      <c r="M119">
        <v>157.64300537109301</v>
      </c>
      <c r="N119">
        <v>-8.1680603027343697</v>
      </c>
    </row>
    <row r="120" spans="1:14" x14ac:dyDescent="0.35">
      <c r="A120" t="s">
        <v>1837</v>
      </c>
      <c r="B120" t="s">
        <v>29</v>
      </c>
      <c r="C120" t="s">
        <v>1838</v>
      </c>
      <c r="D120">
        <v>3</v>
      </c>
      <c r="E120" t="s">
        <v>161</v>
      </c>
      <c r="F120" t="s">
        <v>1652</v>
      </c>
      <c r="G120" t="s">
        <v>1790</v>
      </c>
      <c r="H120" t="s">
        <v>1839</v>
      </c>
      <c r="I120" t="s">
        <v>1837</v>
      </c>
      <c r="J120" t="s">
        <v>1840</v>
      </c>
      <c r="L120" t="s">
        <v>1841</v>
      </c>
      <c r="M120">
        <v>160.149166667</v>
      </c>
      <c r="N120">
        <v>-9.1080000000000005</v>
      </c>
    </row>
    <row r="121" spans="1:14" x14ac:dyDescent="0.35">
      <c r="A121" t="s">
        <v>1842</v>
      </c>
      <c r="B121" t="s">
        <v>32</v>
      </c>
      <c r="C121" t="s">
        <v>1843</v>
      </c>
      <c r="D121">
        <v>407</v>
      </c>
      <c r="E121" t="s">
        <v>161</v>
      </c>
      <c r="F121" t="s">
        <v>1844</v>
      </c>
      <c r="G121" t="s">
        <v>1845</v>
      </c>
      <c r="H121" t="s">
        <v>1846</v>
      </c>
      <c r="J121" t="s">
        <v>1842</v>
      </c>
      <c r="L121" t="s">
        <v>1847</v>
      </c>
      <c r="M121">
        <v>128.92449999999999</v>
      </c>
      <c r="N121">
        <v>-16.513999999999999</v>
      </c>
    </row>
    <row r="122" spans="1:14" x14ac:dyDescent="0.35">
      <c r="A122" t="s">
        <v>1848</v>
      </c>
      <c r="B122" t="s">
        <v>1168</v>
      </c>
      <c r="C122" t="s">
        <v>1849</v>
      </c>
      <c r="D122">
        <v>11600</v>
      </c>
      <c r="E122" t="s">
        <v>1579</v>
      </c>
      <c r="F122" t="s">
        <v>1614</v>
      </c>
      <c r="G122" t="s">
        <v>1850</v>
      </c>
      <c r="H122" t="s">
        <v>1851</v>
      </c>
      <c r="I122" t="s">
        <v>1852</v>
      </c>
      <c r="J122" t="s">
        <v>1848</v>
      </c>
      <c r="L122" t="s">
        <v>1853</v>
      </c>
      <c r="M122">
        <v>102.35223999999999</v>
      </c>
      <c r="N122">
        <v>32.53154</v>
      </c>
    </row>
    <row r="123" spans="1:14" x14ac:dyDescent="0.35">
      <c r="A123" t="s">
        <v>1854</v>
      </c>
      <c r="B123" t="s">
        <v>36</v>
      </c>
      <c r="C123" t="s">
        <v>1855</v>
      </c>
      <c r="D123">
        <v>215</v>
      </c>
      <c r="F123" t="s">
        <v>30</v>
      </c>
      <c r="G123" t="s">
        <v>34</v>
      </c>
      <c r="H123" t="s">
        <v>1856</v>
      </c>
      <c r="I123" t="s">
        <v>1857</v>
      </c>
      <c r="J123" t="s">
        <v>1854</v>
      </c>
      <c r="L123" t="s">
        <v>1858</v>
      </c>
      <c r="M123">
        <v>179.25916666699999</v>
      </c>
      <c r="N123">
        <v>51.377777777799999</v>
      </c>
    </row>
    <row r="124" spans="1:14" x14ac:dyDescent="0.35">
      <c r="A124" t="s">
        <v>1859</v>
      </c>
      <c r="B124" t="s">
        <v>32</v>
      </c>
      <c r="C124" t="s">
        <v>1860</v>
      </c>
      <c r="D124">
        <v>340</v>
      </c>
      <c r="E124" t="s">
        <v>1532</v>
      </c>
      <c r="F124" t="s">
        <v>1861</v>
      </c>
      <c r="G124" t="s">
        <v>1862</v>
      </c>
      <c r="H124" t="s">
        <v>1863</v>
      </c>
      <c r="J124" t="s">
        <v>1859</v>
      </c>
      <c r="L124" t="s">
        <v>1864</v>
      </c>
      <c r="M124">
        <v>45.534999999999997</v>
      </c>
      <c r="N124">
        <v>-20.015833333299899</v>
      </c>
    </row>
    <row r="125" spans="1:14" x14ac:dyDescent="0.35">
      <c r="A125" t="s">
        <v>1865</v>
      </c>
      <c r="B125" t="s">
        <v>32</v>
      </c>
      <c r="C125" t="s">
        <v>1866</v>
      </c>
      <c r="D125">
        <v>350</v>
      </c>
      <c r="E125" t="s">
        <v>161</v>
      </c>
      <c r="F125" t="s">
        <v>1547</v>
      </c>
      <c r="G125" t="s">
        <v>1867</v>
      </c>
      <c r="H125" t="s">
        <v>1868</v>
      </c>
      <c r="I125" t="s">
        <v>1869</v>
      </c>
      <c r="J125" t="s">
        <v>1865</v>
      </c>
      <c r="K125" t="s">
        <v>1870</v>
      </c>
      <c r="L125" t="s">
        <v>1871</v>
      </c>
      <c r="M125">
        <v>144.7307003</v>
      </c>
      <c r="N125">
        <v>-5.1456999779999997</v>
      </c>
    </row>
    <row r="126" spans="1:14" x14ac:dyDescent="0.35">
      <c r="A126" t="s">
        <v>1872</v>
      </c>
      <c r="B126" t="s">
        <v>32</v>
      </c>
      <c r="C126" t="s">
        <v>1873</v>
      </c>
      <c r="D126">
        <v>90</v>
      </c>
      <c r="E126" t="s">
        <v>161</v>
      </c>
      <c r="F126" t="s">
        <v>1547</v>
      </c>
      <c r="G126" t="s">
        <v>1548</v>
      </c>
      <c r="H126" t="s">
        <v>1874</v>
      </c>
      <c r="I126" t="s">
        <v>1875</v>
      </c>
      <c r="J126" t="s">
        <v>1872</v>
      </c>
      <c r="K126" t="s">
        <v>1876</v>
      </c>
      <c r="L126" t="s">
        <v>1877</v>
      </c>
      <c r="M126">
        <v>141.26750000000001</v>
      </c>
      <c r="N126">
        <v>-7.3427777777799896</v>
      </c>
    </row>
    <row r="127" spans="1:14" x14ac:dyDescent="0.35">
      <c r="A127" t="s">
        <v>1878</v>
      </c>
      <c r="B127" t="s">
        <v>32</v>
      </c>
      <c r="C127" t="s">
        <v>1879</v>
      </c>
      <c r="D127">
        <v>16</v>
      </c>
      <c r="E127" t="s">
        <v>161</v>
      </c>
      <c r="F127" t="s">
        <v>162</v>
      </c>
      <c r="G127" t="s">
        <v>1880</v>
      </c>
      <c r="H127" t="s">
        <v>1881</v>
      </c>
      <c r="J127" t="s">
        <v>1882</v>
      </c>
      <c r="L127" t="s">
        <v>1883</v>
      </c>
      <c r="M127">
        <v>168.82570000000001</v>
      </c>
      <c r="N127">
        <v>7.2794220000000003</v>
      </c>
    </row>
    <row r="128" spans="1:14" x14ac:dyDescent="0.35">
      <c r="A128" t="s">
        <v>1887</v>
      </c>
      <c r="B128" t="s">
        <v>32</v>
      </c>
      <c r="C128" t="s">
        <v>1888</v>
      </c>
      <c r="D128">
        <v>1195</v>
      </c>
      <c r="F128" t="s">
        <v>30</v>
      </c>
      <c r="G128" t="s">
        <v>34</v>
      </c>
      <c r="H128" t="s">
        <v>1889</v>
      </c>
      <c r="I128" t="s">
        <v>1887</v>
      </c>
      <c r="J128" t="s">
        <v>1890</v>
      </c>
      <c r="K128" t="s">
        <v>1887</v>
      </c>
      <c r="L128" t="s">
        <v>1891</v>
      </c>
      <c r="M128">
        <v>-146.04699707</v>
      </c>
      <c r="N128">
        <v>65.0518035889</v>
      </c>
    </row>
    <row r="129" spans="1:14" x14ac:dyDescent="0.35">
      <c r="A129" t="s">
        <v>1892</v>
      </c>
      <c r="B129" t="s">
        <v>32</v>
      </c>
      <c r="C129" t="s">
        <v>1893</v>
      </c>
      <c r="D129">
        <v>25</v>
      </c>
      <c r="F129" t="s">
        <v>30</v>
      </c>
      <c r="G129" t="s">
        <v>34</v>
      </c>
      <c r="H129" t="s">
        <v>938</v>
      </c>
      <c r="I129" t="s">
        <v>1892</v>
      </c>
      <c r="J129" t="s">
        <v>1894</v>
      </c>
      <c r="K129" t="s">
        <v>1892</v>
      </c>
      <c r="L129" t="s">
        <v>1895</v>
      </c>
      <c r="M129">
        <v>-164.44569999999999</v>
      </c>
      <c r="N129">
        <v>64.560500000000005</v>
      </c>
    </row>
    <row r="130" spans="1:14" x14ac:dyDescent="0.35">
      <c r="A130" t="s">
        <v>1896</v>
      </c>
      <c r="B130" t="s">
        <v>32</v>
      </c>
      <c r="C130" t="s">
        <v>1897</v>
      </c>
      <c r="D130">
        <v>20</v>
      </c>
      <c r="F130" t="s">
        <v>30</v>
      </c>
      <c r="G130" t="s">
        <v>34</v>
      </c>
      <c r="H130" t="s">
        <v>1898</v>
      </c>
      <c r="I130" t="s">
        <v>1896</v>
      </c>
      <c r="J130" t="s">
        <v>1899</v>
      </c>
      <c r="K130" t="s">
        <v>1896</v>
      </c>
      <c r="L130" t="s">
        <v>1900</v>
      </c>
      <c r="M130">
        <v>-160.899002075</v>
      </c>
      <c r="N130">
        <v>55.801399230999998</v>
      </c>
    </row>
    <row r="131" spans="1:14" x14ac:dyDescent="0.35">
      <c r="A131" t="s">
        <v>1902</v>
      </c>
      <c r="B131" t="s">
        <v>32</v>
      </c>
      <c r="C131" t="s">
        <v>494</v>
      </c>
      <c r="D131">
        <v>440</v>
      </c>
      <c r="F131" t="s">
        <v>30</v>
      </c>
      <c r="G131" t="s">
        <v>34</v>
      </c>
      <c r="H131" t="s">
        <v>633</v>
      </c>
      <c r="I131" t="s">
        <v>1902</v>
      </c>
      <c r="J131" t="s">
        <v>1903</v>
      </c>
      <c r="K131" t="s">
        <v>1902</v>
      </c>
      <c r="L131" t="s">
        <v>1904</v>
      </c>
      <c r="M131">
        <v>-164.798995972</v>
      </c>
      <c r="N131">
        <v>65.679298400899995</v>
      </c>
    </row>
    <row r="132" spans="1:14" x14ac:dyDescent="0.35">
      <c r="A132" t="s">
        <v>1906</v>
      </c>
      <c r="B132" t="s">
        <v>65</v>
      </c>
      <c r="C132" t="s">
        <v>1907</v>
      </c>
      <c r="D132">
        <v>304</v>
      </c>
      <c r="F132" t="s">
        <v>30</v>
      </c>
      <c r="G132" t="s">
        <v>34</v>
      </c>
      <c r="H132" t="s">
        <v>1908</v>
      </c>
      <c r="I132" t="s">
        <v>1906</v>
      </c>
      <c r="J132" t="s">
        <v>1909</v>
      </c>
      <c r="K132" t="s">
        <v>1906</v>
      </c>
      <c r="L132" t="s">
        <v>1910</v>
      </c>
      <c r="M132">
        <v>-158.477005005</v>
      </c>
      <c r="N132">
        <v>59.963199615500002</v>
      </c>
    </row>
    <row r="133" spans="1:14" x14ac:dyDescent="0.35">
      <c r="A133" t="s">
        <v>1911</v>
      </c>
      <c r="B133" t="s">
        <v>65</v>
      </c>
      <c r="C133" t="s">
        <v>1912</v>
      </c>
      <c r="D133">
        <v>0</v>
      </c>
      <c r="F133" t="s">
        <v>30</v>
      </c>
      <c r="G133" t="s">
        <v>34</v>
      </c>
      <c r="H133" t="s">
        <v>1913</v>
      </c>
      <c r="I133" t="s">
        <v>1911</v>
      </c>
      <c r="J133" t="s">
        <v>1914</v>
      </c>
      <c r="K133" t="s">
        <v>1911</v>
      </c>
      <c r="L133" t="s">
        <v>1915</v>
      </c>
      <c r="M133">
        <v>-133.227994</v>
      </c>
      <c r="N133">
        <v>55.849601999999997</v>
      </c>
    </row>
    <row r="134" spans="1:14" x14ac:dyDescent="0.35">
      <c r="A134" t="s">
        <v>1917</v>
      </c>
      <c r="B134" t="s">
        <v>32</v>
      </c>
      <c r="C134" t="s">
        <v>1918</v>
      </c>
      <c r="D134">
        <v>17</v>
      </c>
      <c r="F134" t="s">
        <v>30</v>
      </c>
      <c r="G134" t="s">
        <v>34</v>
      </c>
      <c r="H134" t="s">
        <v>1919</v>
      </c>
      <c r="I134" t="s">
        <v>1920</v>
      </c>
      <c r="J134" t="s">
        <v>1921</v>
      </c>
      <c r="K134" t="s">
        <v>1917</v>
      </c>
      <c r="L134" t="s">
        <v>1922</v>
      </c>
      <c r="M134">
        <v>-153.24200440000001</v>
      </c>
      <c r="N134">
        <v>70.910697940000006</v>
      </c>
    </row>
    <row r="135" spans="1:14" x14ac:dyDescent="0.35">
      <c r="A135" t="s">
        <v>1923</v>
      </c>
      <c r="B135" t="s">
        <v>32</v>
      </c>
      <c r="C135" t="s">
        <v>1924</v>
      </c>
      <c r="D135">
        <v>15</v>
      </c>
      <c r="F135" t="s">
        <v>30</v>
      </c>
      <c r="G135" t="s">
        <v>34</v>
      </c>
      <c r="H135" t="s">
        <v>1925</v>
      </c>
      <c r="I135" t="s">
        <v>1923</v>
      </c>
      <c r="J135" t="s">
        <v>1926</v>
      </c>
      <c r="K135" t="s">
        <v>1923</v>
      </c>
      <c r="L135" t="s">
        <v>1927</v>
      </c>
      <c r="M135">
        <v>-161.92599487300001</v>
      </c>
      <c r="N135">
        <v>65.907699585000003</v>
      </c>
    </row>
    <row r="136" spans="1:14" x14ac:dyDescent="0.35">
      <c r="A136" t="s">
        <v>1928</v>
      </c>
      <c r="B136" t="s">
        <v>65</v>
      </c>
      <c r="C136" t="s">
        <v>1929</v>
      </c>
      <c r="F136" t="s">
        <v>30</v>
      </c>
      <c r="G136" t="s">
        <v>34</v>
      </c>
      <c r="H136" t="s">
        <v>1930</v>
      </c>
      <c r="I136" t="s">
        <v>1928</v>
      </c>
      <c r="J136" t="s">
        <v>1931</v>
      </c>
      <c r="K136" t="s">
        <v>1928</v>
      </c>
      <c r="L136" t="s">
        <v>1932</v>
      </c>
      <c r="M136">
        <v>-153.81500244099999</v>
      </c>
      <c r="N136">
        <v>57.471500396700002</v>
      </c>
    </row>
    <row r="137" spans="1:14" x14ac:dyDescent="0.35">
      <c r="A137" t="s">
        <v>1933</v>
      </c>
      <c r="B137" t="s">
        <v>32</v>
      </c>
      <c r="C137" t="s">
        <v>1934</v>
      </c>
      <c r="D137">
        <v>50</v>
      </c>
      <c r="F137" t="s">
        <v>30</v>
      </c>
      <c r="G137" t="s">
        <v>34</v>
      </c>
      <c r="H137" t="s">
        <v>1935</v>
      </c>
      <c r="I137" t="s">
        <v>1933</v>
      </c>
      <c r="J137" t="s">
        <v>1936</v>
      </c>
      <c r="K137" t="s">
        <v>1933</v>
      </c>
      <c r="L137" t="s">
        <v>1937</v>
      </c>
      <c r="M137">
        <v>-157.352005005</v>
      </c>
      <c r="N137">
        <v>58.216201782200002</v>
      </c>
    </row>
    <row r="138" spans="1:14" x14ac:dyDescent="0.35">
      <c r="A138" t="s">
        <v>1938</v>
      </c>
      <c r="B138" t="s">
        <v>32</v>
      </c>
      <c r="C138" t="s">
        <v>1939</v>
      </c>
      <c r="D138">
        <v>230</v>
      </c>
      <c r="F138" t="s">
        <v>30</v>
      </c>
      <c r="G138" t="s">
        <v>34</v>
      </c>
      <c r="H138" t="s">
        <v>1940</v>
      </c>
      <c r="I138" t="s">
        <v>1938</v>
      </c>
      <c r="J138" t="s">
        <v>1941</v>
      </c>
      <c r="K138" t="s">
        <v>1938</v>
      </c>
      <c r="L138" t="s">
        <v>1942</v>
      </c>
      <c r="M138">
        <v>-146.145996094</v>
      </c>
      <c r="N138">
        <v>60.423099517799997</v>
      </c>
    </row>
    <row r="139" spans="1:14" x14ac:dyDescent="0.35">
      <c r="A139" t="s">
        <v>1943</v>
      </c>
      <c r="B139" t="s">
        <v>32</v>
      </c>
      <c r="C139" t="s">
        <v>1944</v>
      </c>
      <c r="D139">
        <v>1370</v>
      </c>
      <c r="E139" t="s">
        <v>1532</v>
      </c>
      <c r="F139" t="s">
        <v>1945</v>
      </c>
      <c r="G139" t="s">
        <v>1946</v>
      </c>
      <c r="H139" t="s">
        <v>1947</v>
      </c>
      <c r="J139" t="s">
        <v>1943</v>
      </c>
      <c r="L139" t="s">
        <v>1948</v>
      </c>
      <c r="M139">
        <v>19.817222222200002</v>
      </c>
      <c r="N139">
        <v>10.8902777778</v>
      </c>
    </row>
    <row r="140" spans="1:14" x14ac:dyDescent="0.35">
      <c r="A140" t="s">
        <v>1955</v>
      </c>
      <c r="B140" t="s">
        <v>32</v>
      </c>
      <c r="C140" t="s">
        <v>1956</v>
      </c>
      <c r="D140">
        <v>253</v>
      </c>
      <c r="F140" t="s">
        <v>30</v>
      </c>
      <c r="G140" t="s">
        <v>35</v>
      </c>
      <c r="H140" t="s">
        <v>744</v>
      </c>
      <c r="I140" t="s">
        <v>1955</v>
      </c>
      <c r="J140" t="s">
        <v>1957</v>
      </c>
      <c r="K140" t="s">
        <v>1955</v>
      </c>
      <c r="L140" t="s">
        <v>1958</v>
      </c>
      <c r="M140">
        <v>-85.775596618700007</v>
      </c>
      <c r="N140">
        <v>32.491901397699998</v>
      </c>
    </row>
    <row r="141" spans="1:14" x14ac:dyDescent="0.35">
      <c r="A141" t="s">
        <v>1959</v>
      </c>
      <c r="B141" t="s">
        <v>65</v>
      </c>
      <c r="C141" t="s">
        <v>1960</v>
      </c>
      <c r="F141" t="s">
        <v>30</v>
      </c>
      <c r="G141" t="s">
        <v>34</v>
      </c>
      <c r="H141" t="s">
        <v>1961</v>
      </c>
      <c r="J141" t="s">
        <v>1959</v>
      </c>
      <c r="K141" t="s">
        <v>1959</v>
      </c>
      <c r="L141" t="s">
        <v>1962</v>
      </c>
      <c r="M141">
        <v>-154.24800109899999</v>
      </c>
      <c r="N141">
        <v>56.899501800499998</v>
      </c>
    </row>
    <row r="142" spans="1:14" x14ac:dyDescent="0.35">
      <c r="A142" t="s">
        <v>1964</v>
      </c>
      <c r="B142" t="s">
        <v>32</v>
      </c>
      <c r="C142" t="s">
        <v>45796</v>
      </c>
      <c r="D142">
        <v>71</v>
      </c>
      <c r="F142" t="s">
        <v>1965</v>
      </c>
      <c r="G142" t="s">
        <v>1966</v>
      </c>
      <c r="H142" t="s">
        <v>45797</v>
      </c>
      <c r="I142" t="s">
        <v>1967</v>
      </c>
      <c r="J142" t="s">
        <v>1968</v>
      </c>
      <c r="K142">
        <v>83550</v>
      </c>
      <c r="L142" t="s">
        <v>1969</v>
      </c>
      <c r="M142">
        <v>-113.305177</v>
      </c>
      <c r="N142">
        <v>31.351987000000001</v>
      </c>
    </row>
    <row r="143" spans="1:14" x14ac:dyDescent="0.35">
      <c r="A143" t="s">
        <v>1970</v>
      </c>
      <c r="B143" t="s">
        <v>32</v>
      </c>
      <c r="C143" t="s">
        <v>1971</v>
      </c>
      <c r="D143">
        <v>1950</v>
      </c>
      <c r="E143" t="s">
        <v>1532</v>
      </c>
      <c r="F143" t="s">
        <v>1972</v>
      </c>
      <c r="G143" t="s">
        <v>1973</v>
      </c>
      <c r="H143" t="s">
        <v>1974</v>
      </c>
      <c r="J143" t="s">
        <v>1970</v>
      </c>
      <c r="L143" t="s">
        <v>1975</v>
      </c>
      <c r="M143">
        <v>37.681388888900003</v>
      </c>
      <c r="N143">
        <v>-15.6102777778</v>
      </c>
    </row>
    <row r="144" spans="1:14" x14ac:dyDescent="0.35">
      <c r="A144" t="s">
        <v>1976</v>
      </c>
      <c r="B144" t="s">
        <v>32</v>
      </c>
      <c r="C144" t="s">
        <v>1977</v>
      </c>
      <c r="D144">
        <v>145</v>
      </c>
      <c r="E144" t="s">
        <v>161</v>
      </c>
      <c r="F144" t="s">
        <v>1547</v>
      </c>
      <c r="G144" t="s">
        <v>1681</v>
      </c>
      <c r="I144" t="s">
        <v>1978</v>
      </c>
      <c r="J144" t="s">
        <v>1976</v>
      </c>
      <c r="K144" t="s">
        <v>1979</v>
      </c>
      <c r="L144" t="s">
        <v>1980</v>
      </c>
      <c r="M144">
        <v>141.66999999999999</v>
      </c>
      <c r="N144">
        <v>-4.1011111111099998</v>
      </c>
    </row>
    <row r="145" spans="1:14" x14ac:dyDescent="0.35">
      <c r="A145" t="s">
        <v>1981</v>
      </c>
      <c r="B145" t="s">
        <v>32</v>
      </c>
      <c r="C145" t="s">
        <v>1982</v>
      </c>
      <c r="D145">
        <v>1307</v>
      </c>
      <c r="E145" t="s">
        <v>161</v>
      </c>
      <c r="F145" t="s">
        <v>1547</v>
      </c>
      <c r="G145" t="s">
        <v>1983</v>
      </c>
      <c r="H145" t="s">
        <v>1984</v>
      </c>
      <c r="I145" t="s">
        <v>1985</v>
      </c>
      <c r="J145" t="s">
        <v>1981</v>
      </c>
      <c r="K145" t="s">
        <v>1986</v>
      </c>
      <c r="L145" t="s">
        <v>1987</v>
      </c>
      <c r="M145">
        <v>141.21433333300001</v>
      </c>
      <c r="N145">
        <v>-3.5859999999999999</v>
      </c>
    </row>
    <row r="146" spans="1:14" x14ac:dyDescent="0.35">
      <c r="A146" t="s">
        <v>1988</v>
      </c>
      <c r="B146" t="s">
        <v>32</v>
      </c>
      <c r="C146" t="s">
        <v>1989</v>
      </c>
      <c r="D146">
        <v>1025</v>
      </c>
      <c r="E146" t="s">
        <v>1532</v>
      </c>
      <c r="F146" t="s">
        <v>1861</v>
      </c>
      <c r="G146" t="s">
        <v>1990</v>
      </c>
      <c r="J146" t="s">
        <v>1988</v>
      </c>
      <c r="L146" t="s">
        <v>1991</v>
      </c>
      <c r="M146">
        <v>45.623888888899998</v>
      </c>
      <c r="N146">
        <v>-17.686666666699999</v>
      </c>
    </row>
    <row r="147" spans="1:14" x14ac:dyDescent="0.35">
      <c r="A147" t="s">
        <v>1994</v>
      </c>
      <c r="B147" t="s">
        <v>36</v>
      </c>
      <c r="C147" t="s">
        <v>1995</v>
      </c>
      <c r="D147">
        <v>22</v>
      </c>
      <c r="E147" t="s">
        <v>161</v>
      </c>
      <c r="F147" t="s">
        <v>1652</v>
      </c>
      <c r="G147" t="s">
        <v>1790</v>
      </c>
      <c r="H147" t="s">
        <v>1996</v>
      </c>
      <c r="J147" t="s">
        <v>1994</v>
      </c>
      <c r="L147" t="s">
        <v>1997</v>
      </c>
      <c r="M147">
        <v>160.22499999999999</v>
      </c>
      <c r="N147">
        <v>-9.0013888888900002</v>
      </c>
    </row>
    <row r="148" spans="1:14" x14ac:dyDescent="0.35">
      <c r="A148" t="s">
        <v>1998</v>
      </c>
      <c r="B148" t="s">
        <v>1168</v>
      </c>
      <c r="C148" t="s">
        <v>1999</v>
      </c>
      <c r="D148">
        <v>22</v>
      </c>
      <c r="E148" t="s">
        <v>161</v>
      </c>
      <c r="F148" t="s">
        <v>2000</v>
      </c>
      <c r="G148" t="s">
        <v>2001</v>
      </c>
      <c r="H148" t="s">
        <v>2002</v>
      </c>
      <c r="I148" t="s">
        <v>1998</v>
      </c>
      <c r="J148" t="s">
        <v>2003</v>
      </c>
      <c r="L148" t="s">
        <v>2004</v>
      </c>
      <c r="M148">
        <v>166.919006</v>
      </c>
      <c r="N148">
        <v>-0.547458</v>
      </c>
    </row>
    <row r="149" spans="1:14" x14ac:dyDescent="0.35">
      <c r="A149" t="s">
        <v>2005</v>
      </c>
      <c r="B149" t="s">
        <v>32</v>
      </c>
      <c r="C149" t="s">
        <v>2006</v>
      </c>
      <c r="D149">
        <v>1724</v>
      </c>
      <c r="E149" t="s">
        <v>161</v>
      </c>
      <c r="F149" t="s">
        <v>1844</v>
      </c>
      <c r="G149" t="s">
        <v>2007</v>
      </c>
      <c r="H149" t="s">
        <v>2008</v>
      </c>
      <c r="J149" t="s">
        <v>2005</v>
      </c>
      <c r="L149" t="s">
        <v>2009</v>
      </c>
      <c r="M149">
        <v>132.2748</v>
      </c>
      <c r="N149">
        <v>-25.032499999999999</v>
      </c>
    </row>
    <row r="150" spans="1:14" x14ac:dyDescent="0.35">
      <c r="A150" t="s">
        <v>2015</v>
      </c>
      <c r="B150" t="s">
        <v>32</v>
      </c>
      <c r="C150" t="s">
        <v>2016</v>
      </c>
      <c r="E150" t="s">
        <v>1532</v>
      </c>
      <c r="F150" t="s">
        <v>2010</v>
      </c>
      <c r="G150" t="s">
        <v>2014</v>
      </c>
      <c r="J150" t="s">
        <v>2017</v>
      </c>
      <c r="L150" t="s">
        <v>2018</v>
      </c>
      <c r="M150">
        <v>16.710899352999999</v>
      </c>
      <c r="N150">
        <v>-11.472299575799999</v>
      </c>
    </row>
    <row r="151" spans="1:14" x14ac:dyDescent="0.35">
      <c r="A151" t="s">
        <v>2032</v>
      </c>
      <c r="B151" t="s">
        <v>32</v>
      </c>
      <c r="C151" t="s">
        <v>2033</v>
      </c>
      <c r="D151">
        <v>3894</v>
      </c>
      <c r="E151" t="s">
        <v>1532</v>
      </c>
      <c r="F151" t="s">
        <v>2010</v>
      </c>
      <c r="G151" t="s">
        <v>2023</v>
      </c>
      <c r="H151" t="s">
        <v>2034</v>
      </c>
      <c r="J151" t="s">
        <v>2035</v>
      </c>
      <c r="L151" t="s">
        <v>2036</v>
      </c>
      <c r="M151">
        <v>19.861098999999999</v>
      </c>
      <c r="N151">
        <v>-13.710599999999999</v>
      </c>
    </row>
    <row r="152" spans="1:14" x14ac:dyDescent="0.35">
      <c r="A152" t="s">
        <v>2037</v>
      </c>
      <c r="B152" t="s">
        <v>32</v>
      </c>
      <c r="C152" t="s">
        <v>2038</v>
      </c>
      <c r="D152">
        <v>3504</v>
      </c>
      <c r="E152" t="s">
        <v>1532</v>
      </c>
      <c r="F152" t="s">
        <v>2010</v>
      </c>
      <c r="G152" t="s">
        <v>2013</v>
      </c>
      <c r="H152" t="s">
        <v>2039</v>
      </c>
      <c r="J152" t="s">
        <v>2040</v>
      </c>
      <c r="L152" t="s">
        <v>2041</v>
      </c>
      <c r="M152">
        <v>20.768060684204102</v>
      </c>
      <c r="N152">
        <v>-17.9819240570068</v>
      </c>
    </row>
    <row r="153" spans="1:14" x14ac:dyDescent="0.35">
      <c r="A153" t="s">
        <v>2042</v>
      </c>
      <c r="B153" t="s">
        <v>32</v>
      </c>
      <c r="C153" t="s">
        <v>2043</v>
      </c>
      <c r="D153">
        <v>3510</v>
      </c>
      <c r="E153" t="s">
        <v>1532</v>
      </c>
      <c r="F153" t="s">
        <v>2010</v>
      </c>
      <c r="G153" t="s">
        <v>2023</v>
      </c>
      <c r="H153" t="s">
        <v>2044</v>
      </c>
      <c r="J153" t="s">
        <v>2045</v>
      </c>
      <c r="L153" t="s">
        <v>2046</v>
      </c>
      <c r="M153">
        <v>22.5868206024</v>
      </c>
      <c r="N153">
        <v>-12.6398773193</v>
      </c>
    </row>
    <row r="154" spans="1:14" x14ac:dyDescent="0.35">
      <c r="A154" t="s">
        <v>2047</v>
      </c>
      <c r="B154" t="s">
        <v>32</v>
      </c>
      <c r="C154" t="s">
        <v>2021</v>
      </c>
      <c r="D154">
        <v>4912</v>
      </c>
      <c r="E154" t="s">
        <v>1532</v>
      </c>
      <c r="F154" t="s">
        <v>2010</v>
      </c>
      <c r="G154" t="s">
        <v>2031</v>
      </c>
      <c r="H154" t="s">
        <v>2022</v>
      </c>
      <c r="J154" t="s">
        <v>2048</v>
      </c>
      <c r="L154" t="s">
        <v>2049</v>
      </c>
      <c r="M154">
        <v>16.0701484680175</v>
      </c>
      <c r="N154">
        <v>-14.698192596435501</v>
      </c>
    </row>
    <row r="155" spans="1:14" x14ac:dyDescent="0.35">
      <c r="A155" t="s">
        <v>2050</v>
      </c>
      <c r="B155" t="s">
        <v>32</v>
      </c>
      <c r="C155" t="s">
        <v>2051</v>
      </c>
      <c r="D155">
        <v>3366</v>
      </c>
      <c r="E155" t="s">
        <v>1532</v>
      </c>
      <c r="F155" t="s">
        <v>2010</v>
      </c>
      <c r="G155" t="s">
        <v>2027</v>
      </c>
      <c r="H155" t="s">
        <v>2052</v>
      </c>
      <c r="I155" t="s">
        <v>2053</v>
      </c>
      <c r="J155" t="s">
        <v>2054</v>
      </c>
      <c r="L155" t="s">
        <v>2055</v>
      </c>
      <c r="M155">
        <v>15.455319404600001</v>
      </c>
      <c r="N155">
        <v>-9.7693700790399998</v>
      </c>
    </row>
    <row r="156" spans="1:14" x14ac:dyDescent="0.35">
      <c r="A156" t="s">
        <v>2056</v>
      </c>
      <c r="B156" t="s">
        <v>32</v>
      </c>
      <c r="C156" t="s">
        <v>2057</v>
      </c>
      <c r="D156">
        <v>2684</v>
      </c>
      <c r="E156" t="s">
        <v>1532</v>
      </c>
      <c r="F156" t="s">
        <v>2010</v>
      </c>
      <c r="G156" t="s">
        <v>2028</v>
      </c>
      <c r="H156" t="s">
        <v>2058</v>
      </c>
      <c r="J156" t="s">
        <v>2059</v>
      </c>
      <c r="L156" t="s">
        <v>2060</v>
      </c>
      <c r="M156">
        <v>14.9772424697875</v>
      </c>
      <c r="N156">
        <v>-9.2751884460449201</v>
      </c>
    </row>
    <row r="157" spans="1:14" x14ac:dyDescent="0.35">
      <c r="A157" t="s">
        <v>2061</v>
      </c>
      <c r="B157" t="s">
        <v>36</v>
      </c>
      <c r="C157" t="s">
        <v>2062</v>
      </c>
      <c r="D157">
        <v>20</v>
      </c>
      <c r="E157" t="s">
        <v>161</v>
      </c>
      <c r="F157" t="s">
        <v>1547</v>
      </c>
      <c r="G157" t="s">
        <v>1554</v>
      </c>
      <c r="H157" t="s">
        <v>2063</v>
      </c>
      <c r="J157" t="s">
        <v>2061</v>
      </c>
      <c r="L157" t="s">
        <v>2064</v>
      </c>
      <c r="M157">
        <v>146.80000000000001</v>
      </c>
      <c r="N157">
        <v>-9.0253999999999994</v>
      </c>
    </row>
    <row r="158" spans="1:14" x14ac:dyDescent="0.35">
      <c r="A158" t="s">
        <v>2065</v>
      </c>
      <c r="B158" t="s">
        <v>32</v>
      </c>
      <c r="C158" t="s">
        <v>2066</v>
      </c>
      <c r="D158">
        <v>130</v>
      </c>
      <c r="E158" t="s">
        <v>161</v>
      </c>
      <c r="F158" t="s">
        <v>1547</v>
      </c>
      <c r="G158" t="s">
        <v>1867</v>
      </c>
      <c r="J158" t="s">
        <v>2065</v>
      </c>
      <c r="K158" t="s">
        <v>2067</v>
      </c>
      <c r="L158" t="s">
        <v>2068</v>
      </c>
      <c r="M158">
        <v>144.63583333299999</v>
      </c>
      <c r="N158">
        <v>-4.9041666666700001</v>
      </c>
    </row>
    <row r="159" spans="1:14" x14ac:dyDescent="0.35">
      <c r="A159" t="s">
        <v>2069</v>
      </c>
      <c r="B159" t="s">
        <v>32</v>
      </c>
      <c r="C159" t="s">
        <v>45798</v>
      </c>
      <c r="D159">
        <v>1592</v>
      </c>
      <c r="E159" t="s">
        <v>1532</v>
      </c>
      <c r="F159" t="s">
        <v>1945</v>
      </c>
      <c r="G159" t="s">
        <v>1946</v>
      </c>
      <c r="H159" t="s">
        <v>45799</v>
      </c>
      <c r="J159" t="s">
        <v>2069</v>
      </c>
      <c r="L159" t="s">
        <v>2070</v>
      </c>
      <c r="M159">
        <v>19.287400000000002</v>
      </c>
      <c r="N159">
        <v>11.4773</v>
      </c>
    </row>
    <row r="160" spans="1:14" x14ac:dyDescent="0.35">
      <c r="A160" t="s">
        <v>2071</v>
      </c>
      <c r="B160" t="s">
        <v>32</v>
      </c>
      <c r="C160" t="s">
        <v>2072</v>
      </c>
      <c r="D160">
        <v>1930</v>
      </c>
      <c r="E160" t="s">
        <v>161</v>
      </c>
      <c r="F160" t="s">
        <v>1547</v>
      </c>
      <c r="G160" t="s">
        <v>1646</v>
      </c>
      <c r="J160" t="s">
        <v>2071</v>
      </c>
      <c r="K160" t="s">
        <v>2073</v>
      </c>
      <c r="L160" t="s">
        <v>2074</v>
      </c>
      <c r="M160">
        <v>148.10361111099999</v>
      </c>
      <c r="N160">
        <v>-8.9791666666700003</v>
      </c>
    </row>
    <row r="161" spans="1:14" x14ac:dyDescent="0.35">
      <c r="A161" t="s">
        <v>2075</v>
      </c>
      <c r="B161" t="s">
        <v>32</v>
      </c>
      <c r="C161" t="s">
        <v>2076</v>
      </c>
      <c r="D161">
        <v>220</v>
      </c>
      <c r="E161" t="s">
        <v>161</v>
      </c>
      <c r="F161" t="s">
        <v>1547</v>
      </c>
      <c r="G161" t="s">
        <v>1681</v>
      </c>
      <c r="H161" t="s">
        <v>2077</v>
      </c>
      <c r="I161" t="s">
        <v>2078</v>
      </c>
      <c r="J161" t="s">
        <v>2075</v>
      </c>
      <c r="K161" t="s">
        <v>2075</v>
      </c>
      <c r="L161" t="s">
        <v>2079</v>
      </c>
      <c r="M161">
        <v>142.54013888899999</v>
      </c>
      <c r="N161">
        <v>-4.6766666666700001</v>
      </c>
    </row>
    <row r="162" spans="1:14" x14ac:dyDescent="0.35">
      <c r="A162" t="s">
        <v>2080</v>
      </c>
      <c r="B162" t="s">
        <v>32</v>
      </c>
      <c r="C162" t="s">
        <v>2081</v>
      </c>
      <c r="D162">
        <v>4167</v>
      </c>
      <c r="E162" t="s">
        <v>1537</v>
      </c>
      <c r="F162" t="s">
        <v>1538</v>
      </c>
      <c r="G162" t="s">
        <v>1539</v>
      </c>
      <c r="H162" t="s">
        <v>2082</v>
      </c>
      <c r="I162" t="s">
        <v>2083</v>
      </c>
      <c r="J162" t="s">
        <v>2084</v>
      </c>
      <c r="L162" t="s">
        <v>2085</v>
      </c>
      <c r="M162">
        <v>2.455581</v>
      </c>
      <c r="N162">
        <v>-71.955590000000001</v>
      </c>
    </row>
    <row r="163" spans="1:14" x14ac:dyDescent="0.35">
      <c r="A163" t="s">
        <v>2087</v>
      </c>
      <c r="B163" t="s">
        <v>32</v>
      </c>
      <c r="C163" t="s">
        <v>2088</v>
      </c>
      <c r="D163">
        <v>150</v>
      </c>
      <c r="F163" t="s">
        <v>30</v>
      </c>
      <c r="G163" t="s">
        <v>34</v>
      </c>
      <c r="H163" t="s">
        <v>2089</v>
      </c>
      <c r="J163" t="s">
        <v>2087</v>
      </c>
      <c r="K163" t="s">
        <v>2087</v>
      </c>
      <c r="L163" t="s">
        <v>2090</v>
      </c>
      <c r="M163">
        <v>-149.12600699999999</v>
      </c>
      <c r="N163">
        <v>60.966099</v>
      </c>
    </row>
    <row r="164" spans="1:14" x14ac:dyDescent="0.35">
      <c r="A164" t="s">
        <v>2096</v>
      </c>
      <c r="B164" t="s">
        <v>32</v>
      </c>
      <c r="C164" t="s">
        <v>2097</v>
      </c>
      <c r="D164">
        <v>196</v>
      </c>
      <c r="E164" t="s">
        <v>1580</v>
      </c>
      <c r="F164" t="s">
        <v>2091</v>
      </c>
      <c r="G164" t="s">
        <v>2098</v>
      </c>
      <c r="H164" t="s">
        <v>2099</v>
      </c>
      <c r="J164" t="s">
        <v>2100</v>
      </c>
      <c r="K164" t="s">
        <v>2101</v>
      </c>
      <c r="L164" t="s">
        <v>2102</v>
      </c>
      <c r="M164">
        <v>-60.4803</v>
      </c>
      <c r="N164">
        <v>-35.143999999999998</v>
      </c>
    </row>
    <row r="165" spans="1:14" x14ac:dyDescent="0.35">
      <c r="A165" t="s">
        <v>2105</v>
      </c>
      <c r="B165" t="s">
        <v>32</v>
      </c>
      <c r="C165" t="s">
        <v>2106</v>
      </c>
      <c r="D165">
        <v>37</v>
      </c>
      <c r="E165" t="s">
        <v>1580</v>
      </c>
      <c r="F165" t="s">
        <v>2091</v>
      </c>
      <c r="G165" t="s">
        <v>2107</v>
      </c>
      <c r="H165" t="s">
        <v>2108</v>
      </c>
      <c r="J165" t="s">
        <v>2109</v>
      </c>
      <c r="K165" t="s">
        <v>2110</v>
      </c>
      <c r="L165" t="s">
        <v>2111</v>
      </c>
      <c r="M165">
        <v>-67.5186004639</v>
      </c>
      <c r="N165">
        <v>-46.431800842299999</v>
      </c>
    </row>
    <row r="166" spans="1:14" x14ac:dyDescent="0.35">
      <c r="A166" t="s">
        <v>2115</v>
      </c>
      <c r="B166" t="s">
        <v>32</v>
      </c>
      <c r="C166" t="s">
        <v>2116</v>
      </c>
      <c r="D166">
        <v>318</v>
      </c>
      <c r="E166" t="s">
        <v>1580</v>
      </c>
      <c r="F166" t="s">
        <v>2091</v>
      </c>
      <c r="G166" t="s">
        <v>2112</v>
      </c>
      <c r="H166" t="s">
        <v>2117</v>
      </c>
      <c r="J166" t="s">
        <v>2118</v>
      </c>
      <c r="K166" t="s">
        <v>2119</v>
      </c>
      <c r="L166" t="s">
        <v>2120</v>
      </c>
      <c r="M166">
        <v>-61.210299999999997</v>
      </c>
      <c r="N166">
        <v>-27.2164</v>
      </c>
    </row>
    <row r="167" spans="1:14" x14ac:dyDescent="0.35">
      <c r="A167" t="s">
        <v>2121</v>
      </c>
      <c r="B167" t="s">
        <v>32</v>
      </c>
      <c r="C167" t="s">
        <v>2122</v>
      </c>
      <c r="D167">
        <v>383</v>
      </c>
      <c r="E167" t="s">
        <v>1580</v>
      </c>
      <c r="F167" t="s">
        <v>2091</v>
      </c>
      <c r="G167" t="s">
        <v>2098</v>
      </c>
      <c r="H167" t="s">
        <v>2123</v>
      </c>
      <c r="J167" t="s">
        <v>2124</v>
      </c>
      <c r="K167" t="s">
        <v>2125</v>
      </c>
      <c r="L167" t="s">
        <v>2126</v>
      </c>
      <c r="M167">
        <v>-63</v>
      </c>
      <c r="N167">
        <v>-35</v>
      </c>
    </row>
    <row r="168" spans="1:14" x14ac:dyDescent="0.35">
      <c r="A168" t="s">
        <v>2127</v>
      </c>
      <c r="B168" t="s">
        <v>32</v>
      </c>
      <c r="C168" t="s">
        <v>2128</v>
      </c>
      <c r="D168">
        <v>2571</v>
      </c>
      <c r="E168" t="s">
        <v>1580</v>
      </c>
      <c r="F168" t="s">
        <v>2091</v>
      </c>
      <c r="G168" t="s">
        <v>2129</v>
      </c>
      <c r="H168" t="s">
        <v>2130</v>
      </c>
      <c r="J168" t="s">
        <v>2131</v>
      </c>
      <c r="K168" t="s">
        <v>2132</v>
      </c>
      <c r="L168" t="s">
        <v>2133</v>
      </c>
      <c r="M168">
        <v>-68.074698999999995</v>
      </c>
      <c r="N168">
        <v>-40.817698999999998</v>
      </c>
    </row>
    <row r="169" spans="1:14" x14ac:dyDescent="0.35">
      <c r="A169" t="s">
        <v>2138</v>
      </c>
      <c r="B169" t="s">
        <v>36</v>
      </c>
      <c r="C169" t="s">
        <v>45800</v>
      </c>
      <c r="D169">
        <v>20</v>
      </c>
      <c r="E169" t="s">
        <v>1580</v>
      </c>
      <c r="F169" t="s">
        <v>2091</v>
      </c>
      <c r="G169" t="s">
        <v>2112</v>
      </c>
      <c r="H169" t="s">
        <v>45801</v>
      </c>
      <c r="J169" t="s">
        <v>2139</v>
      </c>
      <c r="L169" t="s">
        <v>2140</v>
      </c>
      <c r="M169">
        <v>-60.448299407958899</v>
      </c>
      <c r="N169">
        <v>-26.815799713134702</v>
      </c>
    </row>
    <row r="170" spans="1:14" x14ac:dyDescent="0.35">
      <c r="A170" t="s">
        <v>2143</v>
      </c>
      <c r="B170" t="s">
        <v>32</v>
      </c>
      <c r="C170" t="s">
        <v>2144</v>
      </c>
      <c r="D170">
        <v>629</v>
      </c>
      <c r="E170" t="s">
        <v>1580</v>
      </c>
      <c r="F170" t="s">
        <v>2091</v>
      </c>
      <c r="G170" t="s">
        <v>2129</v>
      </c>
      <c r="H170" t="s">
        <v>2145</v>
      </c>
      <c r="J170" t="s">
        <v>2146</v>
      </c>
      <c r="K170" t="s">
        <v>2147</v>
      </c>
      <c r="L170" t="s">
        <v>2148</v>
      </c>
      <c r="M170">
        <v>-66.150001525899995</v>
      </c>
      <c r="N170">
        <v>-40.700000762899997</v>
      </c>
    </row>
    <row r="171" spans="1:14" x14ac:dyDescent="0.35">
      <c r="A171" t="s">
        <v>2422</v>
      </c>
      <c r="B171" t="s">
        <v>32</v>
      </c>
      <c r="C171" t="s">
        <v>2423</v>
      </c>
      <c r="D171">
        <v>299</v>
      </c>
      <c r="E171" t="s">
        <v>1580</v>
      </c>
      <c r="F171" t="s">
        <v>2091</v>
      </c>
      <c r="G171" t="s">
        <v>2134</v>
      </c>
      <c r="H171" t="s">
        <v>2424</v>
      </c>
      <c r="I171" t="s">
        <v>2425</v>
      </c>
      <c r="J171" t="s">
        <v>2426</v>
      </c>
      <c r="K171" t="s">
        <v>2427</v>
      </c>
      <c r="L171" t="s">
        <v>2428</v>
      </c>
      <c r="M171">
        <v>-61.528300000000002</v>
      </c>
      <c r="N171">
        <v>-30.9575</v>
      </c>
    </row>
    <row r="172" spans="1:14" x14ac:dyDescent="0.35">
      <c r="A172" t="s">
        <v>2462</v>
      </c>
      <c r="B172" t="s">
        <v>32</v>
      </c>
      <c r="C172" t="s">
        <v>2463</v>
      </c>
      <c r="D172">
        <v>131</v>
      </c>
      <c r="E172" t="s">
        <v>1580</v>
      </c>
      <c r="F172" t="s">
        <v>2091</v>
      </c>
      <c r="G172" t="s">
        <v>2098</v>
      </c>
      <c r="H172" t="s">
        <v>2464</v>
      </c>
      <c r="J172" t="s">
        <v>2465</v>
      </c>
      <c r="K172" t="s">
        <v>2466</v>
      </c>
      <c r="L172" t="s">
        <v>2467</v>
      </c>
      <c r="M172">
        <v>-62.9803</v>
      </c>
      <c r="N172">
        <v>-40.778100000000002</v>
      </c>
    </row>
    <row r="173" spans="1:14" x14ac:dyDescent="0.35">
      <c r="A173" t="s">
        <v>2524</v>
      </c>
      <c r="B173" t="s">
        <v>32</v>
      </c>
      <c r="C173" t="s">
        <v>2525</v>
      </c>
      <c r="D173">
        <v>308</v>
      </c>
      <c r="E173" t="s">
        <v>1580</v>
      </c>
      <c r="F173" t="s">
        <v>2091</v>
      </c>
      <c r="G173" t="s">
        <v>2112</v>
      </c>
      <c r="H173" t="s">
        <v>45801</v>
      </c>
      <c r="I173" t="s">
        <v>2526</v>
      </c>
      <c r="J173" t="s">
        <v>2527</v>
      </c>
      <c r="K173" t="s">
        <v>2528</v>
      </c>
      <c r="L173" t="s">
        <v>2529</v>
      </c>
      <c r="M173">
        <v>-60.492221999999998</v>
      </c>
      <c r="N173">
        <v>-26.753610999999999</v>
      </c>
    </row>
    <row r="174" spans="1:14" x14ac:dyDescent="0.35">
      <c r="A174" t="s">
        <v>2547</v>
      </c>
      <c r="B174" t="s">
        <v>32</v>
      </c>
      <c r="C174" t="s">
        <v>2548</v>
      </c>
      <c r="D174">
        <v>877</v>
      </c>
      <c r="E174" t="s">
        <v>1580</v>
      </c>
      <c r="F174" t="s">
        <v>2091</v>
      </c>
      <c r="G174" t="s">
        <v>2151</v>
      </c>
      <c r="H174" t="s">
        <v>2549</v>
      </c>
      <c r="J174" t="s">
        <v>2550</v>
      </c>
      <c r="K174" t="s">
        <v>2551</v>
      </c>
      <c r="L174" t="s">
        <v>2552</v>
      </c>
      <c r="M174">
        <v>-68.999841000000004</v>
      </c>
      <c r="N174">
        <v>-45.582371000000002</v>
      </c>
    </row>
    <row r="175" spans="1:14" x14ac:dyDescent="0.35">
      <c r="A175" t="s">
        <v>2631</v>
      </c>
      <c r="B175" t="s">
        <v>32</v>
      </c>
      <c r="C175" t="s">
        <v>2632</v>
      </c>
      <c r="D175">
        <v>1750</v>
      </c>
      <c r="E175" t="s">
        <v>161</v>
      </c>
      <c r="F175" t="s">
        <v>1547</v>
      </c>
      <c r="G175" t="s">
        <v>2633</v>
      </c>
      <c r="J175" t="s">
        <v>2631</v>
      </c>
      <c r="K175" t="s">
        <v>2634</v>
      </c>
      <c r="L175" t="s">
        <v>2635</v>
      </c>
      <c r="M175">
        <v>149.48333333299999</v>
      </c>
      <c r="N175">
        <v>-9.8833333333300004</v>
      </c>
    </row>
    <row r="176" spans="1:14" x14ac:dyDescent="0.35">
      <c r="A176" t="s">
        <v>2636</v>
      </c>
      <c r="B176" t="s">
        <v>36</v>
      </c>
      <c r="C176" t="s">
        <v>2637</v>
      </c>
      <c r="D176">
        <v>95</v>
      </c>
      <c r="F176" t="s">
        <v>30</v>
      </c>
      <c r="G176" t="s">
        <v>62</v>
      </c>
      <c r="H176" t="s">
        <v>2638</v>
      </c>
      <c r="J176" t="s">
        <v>2636</v>
      </c>
      <c r="L176" t="s">
        <v>2639</v>
      </c>
      <c r="M176">
        <v>-74.090833333299997</v>
      </c>
      <c r="N176">
        <v>40.219305555600002</v>
      </c>
    </row>
    <row r="177" spans="1:14" x14ac:dyDescent="0.35">
      <c r="A177" t="s">
        <v>2640</v>
      </c>
      <c r="B177" t="s">
        <v>32</v>
      </c>
      <c r="C177" t="s">
        <v>2641</v>
      </c>
      <c r="D177">
        <v>185</v>
      </c>
      <c r="E177" t="s">
        <v>161</v>
      </c>
      <c r="F177" t="s">
        <v>1579</v>
      </c>
      <c r="G177" t="s">
        <v>2642</v>
      </c>
      <c r="H177" t="s">
        <v>2643</v>
      </c>
      <c r="J177" t="s">
        <v>2644</v>
      </c>
      <c r="K177" t="s">
        <v>2645</v>
      </c>
      <c r="L177" t="s">
        <v>2646</v>
      </c>
      <c r="M177">
        <v>-169.51100158700001</v>
      </c>
      <c r="N177">
        <v>-14.2292003632</v>
      </c>
    </row>
    <row r="178" spans="1:14" x14ac:dyDescent="0.35">
      <c r="A178" t="s">
        <v>2647</v>
      </c>
      <c r="B178" t="s">
        <v>32</v>
      </c>
      <c r="C178" t="s">
        <v>2648</v>
      </c>
      <c r="D178">
        <v>1050</v>
      </c>
      <c r="E178" t="s">
        <v>161</v>
      </c>
      <c r="F178" t="s">
        <v>1547</v>
      </c>
      <c r="G178" t="s">
        <v>2649</v>
      </c>
      <c r="J178" t="s">
        <v>2647</v>
      </c>
      <c r="K178" t="s">
        <v>2650</v>
      </c>
      <c r="L178" t="s">
        <v>2651</v>
      </c>
      <c r="M178">
        <v>150.36861111100001</v>
      </c>
      <c r="N178">
        <v>-6.0097222222199997</v>
      </c>
    </row>
    <row r="179" spans="1:14" x14ac:dyDescent="0.35">
      <c r="A179" t="s">
        <v>2545</v>
      </c>
      <c r="B179" t="s">
        <v>32</v>
      </c>
      <c r="C179" t="s">
        <v>2655</v>
      </c>
      <c r="D179">
        <v>150</v>
      </c>
      <c r="E179" t="s">
        <v>161</v>
      </c>
      <c r="F179" t="s">
        <v>1547</v>
      </c>
      <c r="G179" t="s">
        <v>2656</v>
      </c>
      <c r="H179" t="s">
        <v>2657</v>
      </c>
      <c r="I179" t="s">
        <v>2658</v>
      </c>
      <c r="J179" t="s">
        <v>2545</v>
      </c>
      <c r="K179" t="s">
        <v>2659</v>
      </c>
      <c r="L179" t="s">
        <v>2660</v>
      </c>
      <c r="M179">
        <v>152.43799999999999</v>
      </c>
      <c r="N179">
        <v>-3.6695000000000002</v>
      </c>
    </row>
    <row r="180" spans="1:14" x14ac:dyDescent="0.35">
      <c r="A180" t="s">
        <v>2661</v>
      </c>
      <c r="B180" t="s">
        <v>32</v>
      </c>
      <c r="C180" t="s">
        <v>2662</v>
      </c>
      <c r="D180">
        <v>10</v>
      </c>
      <c r="E180" t="s">
        <v>161</v>
      </c>
      <c r="F180" t="s">
        <v>1547</v>
      </c>
      <c r="G180" t="s">
        <v>1983</v>
      </c>
      <c r="H180" t="s">
        <v>2663</v>
      </c>
      <c r="I180" t="s">
        <v>2664</v>
      </c>
      <c r="J180" t="s">
        <v>2661</v>
      </c>
      <c r="K180" t="s">
        <v>2665</v>
      </c>
      <c r="L180" t="s">
        <v>2666</v>
      </c>
      <c r="M180">
        <v>142.34680555599999</v>
      </c>
      <c r="N180">
        <v>-3.1436111111099998</v>
      </c>
    </row>
    <row r="181" spans="1:14" x14ac:dyDescent="0.35">
      <c r="A181" t="s">
        <v>2682</v>
      </c>
      <c r="B181" t="s">
        <v>32</v>
      </c>
      <c r="C181" t="s">
        <v>2683</v>
      </c>
      <c r="D181">
        <v>20</v>
      </c>
      <c r="E181" t="s">
        <v>161</v>
      </c>
      <c r="F181" t="s">
        <v>1844</v>
      </c>
      <c r="G181" t="s">
        <v>2674</v>
      </c>
      <c r="H181" t="s">
        <v>2684</v>
      </c>
      <c r="J181" t="s">
        <v>2685</v>
      </c>
      <c r="L181" t="s">
        <v>2686</v>
      </c>
      <c r="M181">
        <v>152.71559999999999</v>
      </c>
      <c r="N181">
        <v>-24.1129</v>
      </c>
    </row>
    <row r="182" spans="1:14" x14ac:dyDescent="0.35">
      <c r="A182" t="s">
        <v>2699</v>
      </c>
      <c r="B182" t="s">
        <v>32</v>
      </c>
      <c r="C182" t="s">
        <v>2700</v>
      </c>
      <c r="E182" t="s">
        <v>161</v>
      </c>
      <c r="F182" t="s">
        <v>1844</v>
      </c>
      <c r="G182" t="s">
        <v>2674</v>
      </c>
      <c r="H182" t="s">
        <v>2701</v>
      </c>
      <c r="J182" t="s">
        <v>2702</v>
      </c>
      <c r="L182" t="s">
        <v>2703</v>
      </c>
      <c r="M182">
        <v>142.149002075195</v>
      </c>
      <c r="N182">
        <v>-12.145600318908601</v>
      </c>
    </row>
    <row r="183" spans="1:14" x14ac:dyDescent="0.35">
      <c r="A183" t="s">
        <v>2704</v>
      </c>
      <c r="B183" t="s">
        <v>32</v>
      </c>
      <c r="C183" t="s">
        <v>2705</v>
      </c>
      <c r="E183" t="s">
        <v>161</v>
      </c>
      <c r="F183" t="s">
        <v>1844</v>
      </c>
      <c r="G183" t="s">
        <v>2007</v>
      </c>
      <c r="H183" t="s">
        <v>2706</v>
      </c>
      <c r="J183" t="s">
        <v>2707</v>
      </c>
      <c r="L183" t="s">
        <v>2708</v>
      </c>
      <c r="M183">
        <v>136.07899475097599</v>
      </c>
      <c r="N183">
        <v>-19.2908000946044</v>
      </c>
    </row>
    <row r="184" spans="1:14" x14ac:dyDescent="0.35">
      <c r="A184" t="s">
        <v>2709</v>
      </c>
      <c r="B184" t="s">
        <v>32</v>
      </c>
      <c r="C184" t="s">
        <v>2710</v>
      </c>
      <c r="D184">
        <v>20</v>
      </c>
      <c r="E184" t="s">
        <v>161</v>
      </c>
      <c r="F184" t="s">
        <v>1844</v>
      </c>
      <c r="G184" t="s">
        <v>2007</v>
      </c>
      <c r="H184" t="s">
        <v>2711</v>
      </c>
      <c r="J184" t="s">
        <v>2712</v>
      </c>
      <c r="L184" t="s">
        <v>2713</v>
      </c>
      <c r="M184">
        <v>136.227005005</v>
      </c>
      <c r="N184">
        <v>-13.198100090000001</v>
      </c>
    </row>
    <row r="185" spans="1:14" x14ac:dyDescent="0.35">
      <c r="A185" t="s">
        <v>2714</v>
      </c>
      <c r="B185" t="s">
        <v>32</v>
      </c>
      <c r="C185" t="s">
        <v>2715</v>
      </c>
      <c r="E185" t="s">
        <v>161</v>
      </c>
      <c r="F185" t="s">
        <v>1844</v>
      </c>
      <c r="G185" t="s">
        <v>2007</v>
      </c>
      <c r="H185" t="s">
        <v>2716</v>
      </c>
      <c r="J185" t="s">
        <v>2717</v>
      </c>
      <c r="L185" t="s">
        <v>2718</v>
      </c>
      <c r="M185">
        <v>130.96200561523401</v>
      </c>
      <c r="N185">
        <v>-15.5482997894287</v>
      </c>
    </row>
    <row r="186" spans="1:14" x14ac:dyDescent="0.35">
      <c r="A186" t="s">
        <v>2719</v>
      </c>
      <c r="B186" t="s">
        <v>32</v>
      </c>
      <c r="C186" t="s">
        <v>2720</v>
      </c>
      <c r="E186" t="s">
        <v>161</v>
      </c>
      <c r="F186" t="s">
        <v>1844</v>
      </c>
      <c r="G186" t="s">
        <v>2669</v>
      </c>
      <c r="H186" t="s">
        <v>2721</v>
      </c>
      <c r="J186" t="s">
        <v>2722</v>
      </c>
      <c r="L186" t="s">
        <v>2723</v>
      </c>
      <c r="M186">
        <v>132.29600524902301</v>
      </c>
      <c r="N186">
        <v>-31.8943996429443</v>
      </c>
    </row>
    <row r="187" spans="1:14" x14ac:dyDescent="0.35">
      <c r="A187" t="s">
        <v>2724</v>
      </c>
      <c r="B187" t="s">
        <v>32</v>
      </c>
      <c r="C187" t="s">
        <v>2725</v>
      </c>
      <c r="E187" t="s">
        <v>161</v>
      </c>
      <c r="F187" t="s">
        <v>1844</v>
      </c>
      <c r="G187" t="s">
        <v>1845</v>
      </c>
      <c r="H187" t="s">
        <v>2726</v>
      </c>
      <c r="J187" t="s">
        <v>2727</v>
      </c>
      <c r="L187" t="s">
        <v>2728</v>
      </c>
      <c r="M187">
        <v>128.53399658203099</v>
      </c>
      <c r="N187">
        <v>-15.5018997192382</v>
      </c>
    </row>
    <row r="188" spans="1:14" x14ac:dyDescent="0.35">
      <c r="A188" t="s">
        <v>2729</v>
      </c>
      <c r="B188" t="s">
        <v>32</v>
      </c>
      <c r="C188" t="s">
        <v>2730</v>
      </c>
      <c r="E188" t="s">
        <v>161</v>
      </c>
      <c r="F188" t="s">
        <v>1844</v>
      </c>
      <c r="G188" t="s">
        <v>2007</v>
      </c>
      <c r="H188" t="s">
        <v>2731</v>
      </c>
      <c r="J188" t="s">
        <v>2732</v>
      </c>
      <c r="L188" t="s">
        <v>2733</v>
      </c>
      <c r="M188">
        <v>135.91600036621</v>
      </c>
      <c r="N188">
        <v>-17.947999954223601</v>
      </c>
    </row>
    <row r="189" spans="1:14" x14ac:dyDescent="0.35">
      <c r="A189" t="s">
        <v>2734</v>
      </c>
      <c r="B189" t="s">
        <v>32</v>
      </c>
      <c r="C189" t="s">
        <v>2735</v>
      </c>
      <c r="E189" t="s">
        <v>161</v>
      </c>
      <c r="F189" t="s">
        <v>1844</v>
      </c>
      <c r="G189" t="s">
        <v>2674</v>
      </c>
      <c r="H189" t="s">
        <v>2736</v>
      </c>
      <c r="J189" t="s">
        <v>2737</v>
      </c>
      <c r="L189" t="s">
        <v>2738</v>
      </c>
      <c r="M189">
        <v>141.14500427246</v>
      </c>
      <c r="N189">
        <v>-23.761699676513601</v>
      </c>
    </row>
    <row r="190" spans="1:14" x14ac:dyDescent="0.35">
      <c r="A190" t="s">
        <v>2739</v>
      </c>
      <c r="B190" t="s">
        <v>65</v>
      </c>
      <c r="C190" t="s">
        <v>2740</v>
      </c>
      <c r="E190" t="s">
        <v>161</v>
      </c>
      <c r="F190" t="s">
        <v>1844</v>
      </c>
      <c r="G190" t="s">
        <v>2674</v>
      </c>
      <c r="H190" t="s">
        <v>2741</v>
      </c>
      <c r="J190" t="s">
        <v>2534</v>
      </c>
      <c r="L190" t="s">
        <v>2742</v>
      </c>
      <c r="M190">
        <v>148.88099670410099</v>
      </c>
      <c r="N190">
        <v>-20.059999465942301</v>
      </c>
    </row>
    <row r="191" spans="1:14" x14ac:dyDescent="0.35">
      <c r="A191" t="s">
        <v>2743</v>
      </c>
      <c r="B191" t="s">
        <v>32</v>
      </c>
      <c r="C191" t="s">
        <v>2744</v>
      </c>
      <c r="E191" t="s">
        <v>161</v>
      </c>
      <c r="F191" t="s">
        <v>1844</v>
      </c>
      <c r="G191" t="s">
        <v>2674</v>
      </c>
      <c r="H191" t="s">
        <v>2745</v>
      </c>
      <c r="J191" t="s">
        <v>2746</v>
      </c>
      <c r="L191" t="s">
        <v>2747</v>
      </c>
      <c r="M191">
        <v>145.21499633789</v>
      </c>
      <c r="N191">
        <v>-15.6857995986938</v>
      </c>
    </row>
    <row r="192" spans="1:14" x14ac:dyDescent="0.35">
      <c r="A192" t="s">
        <v>2748</v>
      </c>
      <c r="B192" t="s">
        <v>32</v>
      </c>
      <c r="C192" t="s">
        <v>2749</v>
      </c>
      <c r="E192" t="s">
        <v>161</v>
      </c>
      <c r="F192" t="s">
        <v>1844</v>
      </c>
      <c r="G192" t="s">
        <v>1845</v>
      </c>
      <c r="H192" t="s">
        <v>2750</v>
      </c>
      <c r="J192" t="s">
        <v>2751</v>
      </c>
      <c r="L192" t="s">
        <v>2752</v>
      </c>
      <c r="M192">
        <v>124.355003356933</v>
      </c>
      <c r="N192">
        <v>-17.397800445556602</v>
      </c>
    </row>
    <row r="193" spans="1:14" x14ac:dyDescent="0.35">
      <c r="A193" t="s">
        <v>2753</v>
      </c>
      <c r="B193" t="s">
        <v>32</v>
      </c>
      <c r="C193" t="s">
        <v>2754</v>
      </c>
      <c r="E193" t="s">
        <v>161</v>
      </c>
      <c r="F193" t="s">
        <v>1844</v>
      </c>
      <c r="G193" t="s">
        <v>2007</v>
      </c>
      <c r="H193" t="s">
        <v>2755</v>
      </c>
      <c r="J193" t="s">
        <v>2756</v>
      </c>
      <c r="L193" t="s">
        <v>2757</v>
      </c>
      <c r="M193">
        <v>133.29200744628901</v>
      </c>
      <c r="N193">
        <v>-25.842800140380799</v>
      </c>
    </row>
    <row r="194" spans="1:14" x14ac:dyDescent="0.35">
      <c r="A194" t="s">
        <v>2758</v>
      </c>
      <c r="B194" t="s">
        <v>32</v>
      </c>
      <c r="C194" t="s">
        <v>2759</v>
      </c>
      <c r="E194" t="s">
        <v>161</v>
      </c>
      <c r="F194" t="s">
        <v>1844</v>
      </c>
      <c r="G194" t="s">
        <v>2674</v>
      </c>
      <c r="H194" t="s">
        <v>2760</v>
      </c>
      <c r="I194" t="s">
        <v>2761</v>
      </c>
      <c r="J194" t="s">
        <v>2762</v>
      </c>
      <c r="L194" t="s">
        <v>2763</v>
      </c>
      <c r="M194">
        <v>141.88600199999999</v>
      </c>
      <c r="N194">
        <v>-17.328899</v>
      </c>
    </row>
    <row r="195" spans="1:14" x14ac:dyDescent="0.35">
      <c r="A195" t="s">
        <v>2764</v>
      </c>
      <c r="B195" t="s">
        <v>32</v>
      </c>
      <c r="C195" t="s">
        <v>2765</v>
      </c>
      <c r="E195" t="s">
        <v>161</v>
      </c>
      <c r="F195" t="s">
        <v>1844</v>
      </c>
      <c r="G195" t="s">
        <v>1845</v>
      </c>
      <c r="H195" t="s">
        <v>2766</v>
      </c>
      <c r="J195" t="s">
        <v>2767</v>
      </c>
      <c r="L195" t="s">
        <v>2768</v>
      </c>
      <c r="M195">
        <v>124.272003173828</v>
      </c>
      <c r="N195">
        <v>-18.124700546264599</v>
      </c>
    </row>
    <row r="196" spans="1:14" x14ac:dyDescent="0.35">
      <c r="A196" t="s">
        <v>2769</v>
      </c>
      <c r="B196" t="s">
        <v>32</v>
      </c>
      <c r="C196" t="s">
        <v>2770</v>
      </c>
      <c r="D196">
        <v>71</v>
      </c>
      <c r="E196" t="s">
        <v>161</v>
      </c>
      <c r="F196" t="s">
        <v>1844</v>
      </c>
      <c r="G196" t="s">
        <v>2674</v>
      </c>
      <c r="H196" t="s">
        <v>2771</v>
      </c>
      <c r="I196" t="s">
        <v>2772</v>
      </c>
      <c r="J196" t="s">
        <v>2773</v>
      </c>
      <c r="K196" t="s">
        <v>2772</v>
      </c>
      <c r="L196" t="s">
        <v>2774</v>
      </c>
      <c r="M196">
        <v>153.31500244141</v>
      </c>
      <c r="N196">
        <v>-24.959400177001999</v>
      </c>
    </row>
    <row r="197" spans="1:14" x14ac:dyDescent="0.35">
      <c r="A197" t="s">
        <v>2775</v>
      </c>
      <c r="B197" t="s">
        <v>32</v>
      </c>
      <c r="C197" t="s">
        <v>2776</v>
      </c>
      <c r="D197">
        <v>83</v>
      </c>
      <c r="E197" t="s">
        <v>161</v>
      </c>
      <c r="F197" t="s">
        <v>1844</v>
      </c>
      <c r="G197" t="s">
        <v>2007</v>
      </c>
      <c r="H197" t="s">
        <v>2777</v>
      </c>
      <c r="J197" t="s">
        <v>2513</v>
      </c>
      <c r="K197" t="s">
        <v>2778</v>
      </c>
      <c r="L197" t="s">
        <v>2779</v>
      </c>
      <c r="M197">
        <v>130.09100341800001</v>
      </c>
      <c r="N197">
        <v>-14.144200325</v>
      </c>
    </row>
    <row r="198" spans="1:14" x14ac:dyDescent="0.35">
      <c r="A198" t="s">
        <v>2780</v>
      </c>
      <c r="B198" t="s">
        <v>32</v>
      </c>
      <c r="C198" t="s">
        <v>2781</v>
      </c>
      <c r="E198" t="s">
        <v>161</v>
      </c>
      <c r="F198" t="s">
        <v>1844</v>
      </c>
      <c r="G198" t="s">
        <v>2007</v>
      </c>
      <c r="H198" t="s">
        <v>2782</v>
      </c>
      <c r="J198" t="s">
        <v>2783</v>
      </c>
      <c r="L198" t="s">
        <v>2784</v>
      </c>
      <c r="M198">
        <v>135.20100402832</v>
      </c>
      <c r="N198">
        <v>-18.953300476074201</v>
      </c>
    </row>
    <row r="199" spans="1:14" x14ac:dyDescent="0.35">
      <c r="A199" t="s">
        <v>2785</v>
      </c>
      <c r="B199" t="s">
        <v>32</v>
      </c>
      <c r="C199" t="s">
        <v>2786</v>
      </c>
      <c r="E199" t="s">
        <v>161</v>
      </c>
      <c r="F199" t="s">
        <v>1844</v>
      </c>
      <c r="G199" t="s">
        <v>1845</v>
      </c>
      <c r="H199" t="s">
        <v>2787</v>
      </c>
      <c r="J199" t="s">
        <v>2523</v>
      </c>
      <c r="L199" t="s">
        <v>2788</v>
      </c>
      <c r="M199">
        <v>128.17399597167901</v>
      </c>
      <c r="N199">
        <v>-19.1664009094238</v>
      </c>
    </row>
    <row r="200" spans="1:14" x14ac:dyDescent="0.35">
      <c r="A200" t="s">
        <v>2789</v>
      </c>
      <c r="B200" t="s">
        <v>32</v>
      </c>
      <c r="C200" t="s">
        <v>2790</v>
      </c>
      <c r="E200" t="s">
        <v>161</v>
      </c>
      <c r="F200" t="s">
        <v>1844</v>
      </c>
      <c r="G200" t="s">
        <v>1845</v>
      </c>
      <c r="H200" t="s">
        <v>2791</v>
      </c>
      <c r="J200" t="s">
        <v>2792</v>
      </c>
      <c r="L200" t="s">
        <v>2793</v>
      </c>
      <c r="M200">
        <v>119.361999511718</v>
      </c>
      <c r="N200">
        <v>-21.510299682617099</v>
      </c>
    </row>
    <row r="201" spans="1:14" x14ac:dyDescent="0.35">
      <c r="A201" t="s">
        <v>2794</v>
      </c>
      <c r="B201" t="s">
        <v>32</v>
      </c>
      <c r="C201" t="s">
        <v>2795</v>
      </c>
      <c r="D201">
        <v>2300</v>
      </c>
      <c r="E201" t="s">
        <v>161</v>
      </c>
      <c r="F201" t="s">
        <v>1844</v>
      </c>
      <c r="G201" t="s">
        <v>1845</v>
      </c>
      <c r="H201" t="s">
        <v>2796</v>
      </c>
      <c r="I201" t="s">
        <v>2797</v>
      </c>
      <c r="J201" t="s">
        <v>2798</v>
      </c>
      <c r="L201" t="s">
        <v>2799</v>
      </c>
      <c r="M201">
        <v>117.869003296</v>
      </c>
      <c r="N201">
        <v>-22.7460002899</v>
      </c>
    </row>
    <row r="202" spans="1:14" x14ac:dyDescent="0.35">
      <c r="A202" t="s">
        <v>2800</v>
      </c>
      <c r="B202" t="s">
        <v>32</v>
      </c>
      <c r="C202" t="s">
        <v>2801</v>
      </c>
      <c r="E202" t="s">
        <v>161</v>
      </c>
      <c r="F202" t="s">
        <v>1844</v>
      </c>
      <c r="G202" t="s">
        <v>2674</v>
      </c>
      <c r="H202" t="s">
        <v>2802</v>
      </c>
      <c r="J202" t="s">
        <v>2803</v>
      </c>
      <c r="L202" t="s">
        <v>2804</v>
      </c>
      <c r="M202">
        <v>143.75</v>
      </c>
      <c r="N202">
        <v>-17.3633003234863</v>
      </c>
    </row>
    <row r="203" spans="1:14" x14ac:dyDescent="0.35">
      <c r="A203" t="s">
        <v>2805</v>
      </c>
      <c r="B203" t="s">
        <v>32</v>
      </c>
      <c r="C203" t="s">
        <v>2806</v>
      </c>
      <c r="E203" t="s">
        <v>161</v>
      </c>
      <c r="F203" t="s">
        <v>1844</v>
      </c>
      <c r="G203" t="s">
        <v>1845</v>
      </c>
      <c r="H203" t="s">
        <v>2807</v>
      </c>
      <c r="J203" t="s">
        <v>2808</v>
      </c>
      <c r="L203" t="s">
        <v>2809</v>
      </c>
      <c r="M203">
        <v>127.669998168945</v>
      </c>
      <c r="N203">
        <v>-17.786899566650298</v>
      </c>
    </row>
    <row r="204" spans="1:14" x14ac:dyDescent="0.35">
      <c r="A204" t="s">
        <v>2810</v>
      </c>
      <c r="B204" t="s">
        <v>32</v>
      </c>
      <c r="C204" t="s">
        <v>2811</v>
      </c>
      <c r="D204">
        <v>4</v>
      </c>
      <c r="E204" t="s">
        <v>161</v>
      </c>
      <c r="F204" t="s">
        <v>1547</v>
      </c>
      <c r="G204" t="s">
        <v>2812</v>
      </c>
      <c r="H204" t="s">
        <v>2813</v>
      </c>
      <c r="I204" t="s">
        <v>2814</v>
      </c>
      <c r="J204" t="s">
        <v>2810</v>
      </c>
      <c r="K204" t="s">
        <v>2815</v>
      </c>
      <c r="L204" t="s">
        <v>2816</v>
      </c>
      <c r="M204">
        <v>143.064722222</v>
      </c>
      <c r="N204">
        <v>-1.4605555555600001</v>
      </c>
    </row>
    <row r="205" spans="1:14" x14ac:dyDescent="0.35">
      <c r="A205" t="s">
        <v>2817</v>
      </c>
      <c r="B205" t="s">
        <v>32</v>
      </c>
      <c r="C205" t="s">
        <v>2818</v>
      </c>
      <c r="D205">
        <v>50</v>
      </c>
      <c r="E205" t="s">
        <v>161</v>
      </c>
      <c r="F205" t="s">
        <v>1547</v>
      </c>
      <c r="G205" t="s">
        <v>1681</v>
      </c>
      <c r="H205" t="s">
        <v>2819</v>
      </c>
      <c r="I205" t="s">
        <v>2820</v>
      </c>
      <c r="J205" t="s">
        <v>2817</v>
      </c>
      <c r="K205" t="s">
        <v>2821</v>
      </c>
      <c r="L205" t="s">
        <v>2822</v>
      </c>
      <c r="M205">
        <v>142.82316666700001</v>
      </c>
      <c r="N205">
        <v>-4.2156666666699998</v>
      </c>
    </row>
    <row r="206" spans="1:14" x14ac:dyDescent="0.35">
      <c r="A206" t="s">
        <v>2823</v>
      </c>
      <c r="B206" t="s">
        <v>32</v>
      </c>
      <c r="C206" t="s">
        <v>2824</v>
      </c>
      <c r="D206">
        <v>3200</v>
      </c>
      <c r="E206" t="s">
        <v>161</v>
      </c>
      <c r="F206" t="s">
        <v>1547</v>
      </c>
      <c r="G206" t="s">
        <v>2633</v>
      </c>
      <c r="I206" t="s">
        <v>2825</v>
      </c>
      <c r="J206" t="s">
        <v>2823</v>
      </c>
      <c r="K206" t="s">
        <v>2826</v>
      </c>
      <c r="L206" t="s">
        <v>2827</v>
      </c>
      <c r="M206">
        <v>149.38566700000001</v>
      </c>
      <c r="N206">
        <v>-9.9308329999999998</v>
      </c>
    </row>
    <row r="207" spans="1:14" x14ac:dyDescent="0.35">
      <c r="A207" t="s">
        <v>2829</v>
      </c>
      <c r="B207" t="s">
        <v>32</v>
      </c>
      <c r="C207" t="s">
        <v>2830</v>
      </c>
      <c r="D207">
        <v>450</v>
      </c>
      <c r="E207" t="s">
        <v>161</v>
      </c>
      <c r="F207" t="s">
        <v>1547</v>
      </c>
      <c r="G207" t="s">
        <v>2649</v>
      </c>
      <c r="H207" t="s">
        <v>2831</v>
      </c>
      <c r="I207" t="s">
        <v>2832</v>
      </c>
      <c r="J207" t="s">
        <v>2829</v>
      </c>
      <c r="K207" t="s">
        <v>2833</v>
      </c>
      <c r="L207" t="s">
        <v>2834</v>
      </c>
      <c r="M207">
        <v>148.44527777799999</v>
      </c>
      <c r="N207">
        <v>-5.7311111111099997</v>
      </c>
    </row>
    <row r="208" spans="1:14" x14ac:dyDescent="0.35">
      <c r="A208" t="s">
        <v>2835</v>
      </c>
      <c r="B208" t="s">
        <v>32</v>
      </c>
      <c r="C208" t="s">
        <v>2836</v>
      </c>
      <c r="D208">
        <v>600</v>
      </c>
      <c r="E208" t="s">
        <v>1532</v>
      </c>
      <c r="F208" t="s">
        <v>2837</v>
      </c>
      <c r="G208" t="s">
        <v>2838</v>
      </c>
      <c r="H208" t="s">
        <v>45807</v>
      </c>
      <c r="I208" t="s">
        <v>2839</v>
      </c>
      <c r="J208" t="s">
        <v>2835</v>
      </c>
      <c r="L208" t="s">
        <v>2840</v>
      </c>
      <c r="M208">
        <v>9.4440000000000008</v>
      </c>
      <c r="N208">
        <v>-0.54500000000000004</v>
      </c>
    </row>
    <row r="209" spans="1:14" x14ac:dyDescent="0.35">
      <c r="A209" t="s">
        <v>2841</v>
      </c>
      <c r="B209" t="s">
        <v>36</v>
      </c>
      <c r="C209" t="s">
        <v>2842</v>
      </c>
      <c r="D209">
        <v>35</v>
      </c>
      <c r="E209" t="s">
        <v>161</v>
      </c>
      <c r="F209" t="s">
        <v>1547</v>
      </c>
      <c r="G209" t="s">
        <v>1867</v>
      </c>
      <c r="H209" t="s">
        <v>2843</v>
      </c>
      <c r="J209" t="s">
        <v>2841</v>
      </c>
      <c r="L209" t="s">
        <v>2844</v>
      </c>
      <c r="M209">
        <v>144.85300000000001</v>
      </c>
      <c r="N209">
        <v>-4.1239999999999997</v>
      </c>
    </row>
    <row r="210" spans="1:14" x14ac:dyDescent="0.35">
      <c r="A210" t="s">
        <v>2845</v>
      </c>
      <c r="B210" t="s">
        <v>1168</v>
      </c>
      <c r="C210" t="s">
        <v>2846</v>
      </c>
      <c r="D210">
        <v>4560</v>
      </c>
      <c r="E210" t="s">
        <v>1579</v>
      </c>
      <c r="F210" t="s">
        <v>1614</v>
      </c>
      <c r="G210" t="s">
        <v>1615</v>
      </c>
      <c r="H210" t="s">
        <v>2847</v>
      </c>
      <c r="I210" t="s">
        <v>2848</v>
      </c>
      <c r="J210" t="s">
        <v>2845</v>
      </c>
      <c r="L210" t="s">
        <v>2849</v>
      </c>
      <c r="M210">
        <v>105.58857999999999</v>
      </c>
      <c r="N210">
        <v>38.748309999999996</v>
      </c>
    </row>
    <row r="211" spans="1:14" x14ac:dyDescent="0.35">
      <c r="A211" t="s">
        <v>2850</v>
      </c>
      <c r="B211" t="s">
        <v>32</v>
      </c>
      <c r="C211" t="s">
        <v>2851</v>
      </c>
      <c r="D211">
        <v>5100</v>
      </c>
      <c r="E211" t="s">
        <v>161</v>
      </c>
      <c r="F211" t="s">
        <v>1547</v>
      </c>
      <c r="G211" t="s">
        <v>2852</v>
      </c>
      <c r="I211" t="s">
        <v>2850</v>
      </c>
      <c r="J211" t="s">
        <v>2853</v>
      </c>
      <c r="K211" t="s">
        <v>2854</v>
      </c>
      <c r="L211" t="s">
        <v>2855</v>
      </c>
      <c r="M211">
        <v>143.92472222200001</v>
      </c>
      <c r="N211">
        <v>-5.3816666666700002</v>
      </c>
    </row>
    <row r="212" spans="1:14" x14ac:dyDescent="0.35">
      <c r="A212" t="s">
        <v>2858</v>
      </c>
      <c r="B212" t="s">
        <v>1168</v>
      </c>
      <c r="C212" t="s">
        <v>2859</v>
      </c>
      <c r="D212">
        <v>11</v>
      </c>
      <c r="E212" t="s">
        <v>161</v>
      </c>
      <c r="F212" t="s">
        <v>1547</v>
      </c>
      <c r="G212" t="s">
        <v>2860</v>
      </c>
      <c r="H212" t="s">
        <v>2861</v>
      </c>
      <c r="I212" t="s">
        <v>2858</v>
      </c>
      <c r="J212" t="s">
        <v>2862</v>
      </c>
      <c r="L212" t="s">
        <v>2863</v>
      </c>
      <c r="M212">
        <v>154.67300415039</v>
      </c>
      <c r="N212">
        <v>-5.4223198890686</v>
      </c>
    </row>
    <row r="213" spans="1:14" x14ac:dyDescent="0.35">
      <c r="A213" t="s">
        <v>2864</v>
      </c>
      <c r="B213" t="s">
        <v>32</v>
      </c>
      <c r="C213" t="s">
        <v>2865</v>
      </c>
      <c r="D213">
        <v>4900</v>
      </c>
      <c r="E213" t="s">
        <v>161</v>
      </c>
      <c r="F213" t="s">
        <v>1547</v>
      </c>
      <c r="G213" t="s">
        <v>1607</v>
      </c>
      <c r="H213" t="s">
        <v>2866</v>
      </c>
      <c r="I213" t="s">
        <v>2864</v>
      </c>
      <c r="J213" t="s">
        <v>2867</v>
      </c>
      <c r="K213" t="s">
        <v>2868</v>
      </c>
      <c r="L213" t="s">
        <v>2869</v>
      </c>
      <c r="M213">
        <v>146.7594</v>
      </c>
      <c r="N213">
        <v>-7.6692999999999998</v>
      </c>
    </row>
    <row r="214" spans="1:14" x14ac:dyDescent="0.35">
      <c r="A214" t="s">
        <v>2873</v>
      </c>
      <c r="B214" t="s">
        <v>1168</v>
      </c>
      <c r="C214" t="s">
        <v>2874</v>
      </c>
      <c r="D214">
        <v>4974</v>
      </c>
      <c r="E214" t="s">
        <v>161</v>
      </c>
      <c r="F214" t="s">
        <v>1547</v>
      </c>
      <c r="G214" t="s">
        <v>2875</v>
      </c>
      <c r="H214" t="s">
        <v>2876</v>
      </c>
      <c r="I214" t="s">
        <v>2873</v>
      </c>
      <c r="J214" t="s">
        <v>2877</v>
      </c>
      <c r="L214" t="s">
        <v>2878</v>
      </c>
      <c r="M214">
        <v>144.97099304199199</v>
      </c>
      <c r="N214">
        <v>-6.0242900848388601</v>
      </c>
    </row>
    <row r="215" spans="1:14" x14ac:dyDescent="0.35">
      <c r="A215" t="s">
        <v>2879</v>
      </c>
      <c r="B215" t="s">
        <v>32</v>
      </c>
      <c r="C215" t="s">
        <v>2880</v>
      </c>
      <c r="D215">
        <v>100</v>
      </c>
      <c r="E215" t="s">
        <v>161</v>
      </c>
      <c r="F215" t="s">
        <v>1547</v>
      </c>
      <c r="G215" t="s">
        <v>1681</v>
      </c>
      <c r="H215" t="s">
        <v>2881</v>
      </c>
      <c r="I215" t="s">
        <v>2879</v>
      </c>
      <c r="J215" t="s">
        <v>2882</v>
      </c>
      <c r="K215" t="s">
        <v>2883</v>
      </c>
      <c r="L215" t="s">
        <v>2884</v>
      </c>
      <c r="M215">
        <v>143.45160000000001</v>
      </c>
      <c r="N215">
        <v>-4.6204000000000001</v>
      </c>
    </row>
    <row r="216" spans="1:14" x14ac:dyDescent="0.35">
      <c r="A216" t="s">
        <v>2885</v>
      </c>
      <c r="B216" t="s">
        <v>32</v>
      </c>
      <c r="C216" t="s">
        <v>2886</v>
      </c>
      <c r="D216">
        <v>132</v>
      </c>
      <c r="E216" t="s">
        <v>161</v>
      </c>
      <c r="F216" t="s">
        <v>1547</v>
      </c>
      <c r="G216" t="s">
        <v>1548</v>
      </c>
      <c r="H216" t="s">
        <v>2887</v>
      </c>
      <c r="I216" t="s">
        <v>2885</v>
      </c>
      <c r="J216" t="s">
        <v>2888</v>
      </c>
      <c r="K216" t="s">
        <v>2889</v>
      </c>
      <c r="L216" t="s">
        <v>2890</v>
      </c>
      <c r="M216">
        <v>142.50489999999999</v>
      </c>
      <c r="N216">
        <v>-8.5335999999999999</v>
      </c>
    </row>
    <row r="217" spans="1:14" x14ac:dyDescent="0.35">
      <c r="A217" t="s">
        <v>2891</v>
      </c>
      <c r="B217" t="s">
        <v>32</v>
      </c>
      <c r="C217" t="s">
        <v>2892</v>
      </c>
      <c r="D217">
        <v>5309</v>
      </c>
      <c r="E217" t="s">
        <v>161</v>
      </c>
      <c r="F217" t="s">
        <v>1547</v>
      </c>
      <c r="G217" t="s">
        <v>1607</v>
      </c>
      <c r="H217" t="s">
        <v>2893</v>
      </c>
      <c r="I217" t="s">
        <v>2891</v>
      </c>
      <c r="J217" t="s">
        <v>2894</v>
      </c>
      <c r="K217" t="s">
        <v>2895</v>
      </c>
      <c r="L217" t="s">
        <v>2896</v>
      </c>
      <c r="M217">
        <v>146.6772</v>
      </c>
      <c r="N217">
        <v>-6.1546000000000003</v>
      </c>
    </row>
    <row r="218" spans="1:14" x14ac:dyDescent="0.35">
      <c r="A218" t="s">
        <v>2897</v>
      </c>
      <c r="B218" t="s">
        <v>32</v>
      </c>
      <c r="C218" t="s">
        <v>2898</v>
      </c>
      <c r="D218">
        <v>31</v>
      </c>
      <c r="E218" t="s">
        <v>161</v>
      </c>
      <c r="F218" t="s">
        <v>1547</v>
      </c>
      <c r="G218" t="s">
        <v>2633</v>
      </c>
      <c r="H218" t="s">
        <v>2899</v>
      </c>
      <c r="I218" t="s">
        <v>2897</v>
      </c>
      <c r="J218" t="s">
        <v>2900</v>
      </c>
      <c r="K218" t="s">
        <v>2900</v>
      </c>
      <c r="L218" t="s">
        <v>2901</v>
      </c>
      <c r="M218">
        <v>150.7218</v>
      </c>
      <c r="N218">
        <v>-10.700900000000001</v>
      </c>
    </row>
    <row r="219" spans="1:14" x14ac:dyDescent="0.35">
      <c r="A219" t="s">
        <v>2906</v>
      </c>
      <c r="B219" t="s">
        <v>1168</v>
      </c>
      <c r="C219" t="s">
        <v>2907</v>
      </c>
      <c r="D219">
        <v>20</v>
      </c>
      <c r="E219" t="s">
        <v>161</v>
      </c>
      <c r="F219" t="s">
        <v>1547</v>
      </c>
      <c r="G219" t="s">
        <v>1548</v>
      </c>
      <c r="H219" t="s">
        <v>2908</v>
      </c>
      <c r="I219" t="s">
        <v>2906</v>
      </c>
      <c r="J219" t="s">
        <v>2909</v>
      </c>
      <c r="L219" t="s">
        <v>2910</v>
      </c>
      <c r="M219">
        <v>143.20799255399999</v>
      </c>
      <c r="N219">
        <v>-9.0867595672599997</v>
      </c>
    </row>
    <row r="220" spans="1:14" x14ac:dyDescent="0.35">
      <c r="A220" t="s">
        <v>2913</v>
      </c>
      <c r="B220" t="s">
        <v>32</v>
      </c>
      <c r="C220" t="s">
        <v>2914</v>
      </c>
      <c r="D220">
        <v>131</v>
      </c>
      <c r="E220" t="s">
        <v>161</v>
      </c>
      <c r="F220" t="s">
        <v>1547</v>
      </c>
      <c r="G220" t="s">
        <v>1646</v>
      </c>
      <c r="H220" t="s">
        <v>2915</v>
      </c>
      <c r="I220" t="s">
        <v>2913</v>
      </c>
      <c r="J220" t="s">
        <v>2916</v>
      </c>
      <c r="K220" t="s">
        <v>2917</v>
      </c>
      <c r="L220" t="s">
        <v>2918</v>
      </c>
      <c r="M220">
        <v>148.7628</v>
      </c>
      <c r="N220">
        <v>-9.4469999999999992</v>
      </c>
    </row>
    <row r="221" spans="1:14" x14ac:dyDescent="0.35">
      <c r="A221" t="s">
        <v>2919</v>
      </c>
      <c r="B221" t="s">
        <v>32</v>
      </c>
      <c r="C221" t="s">
        <v>2920</v>
      </c>
      <c r="D221">
        <v>190</v>
      </c>
      <c r="E221" t="s">
        <v>161</v>
      </c>
      <c r="F221" t="s">
        <v>1547</v>
      </c>
      <c r="G221" t="s">
        <v>1983</v>
      </c>
      <c r="H221" t="s">
        <v>2921</v>
      </c>
      <c r="I221" t="s">
        <v>2919</v>
      </c>
      <c r="J221" t="s">
        <v>2922</v>
      </c>
      <c r="K221" t="s">
        <v>2923</v>
      </c>
      <c r="L221" t="s">
        <v>2924</v>
      </c>
      <c r="M221">
        <v>141.79223400000001</v>
      </c>
      <c r="N221">
        <v>-3.8839860000000002</v>
      </c>
    </row>
    <row r="222" spans="1:14" x14ac:dyDescent="0.35">
      <c r="A222" t="s">
        <v>2927</v>
      </c>
      <c r="B222" t="s">
        <v>32</v>
      </c>
      <c r="C222" t="s">
        <v>2928</v>
      </c>
      <c r="D222">
        <v>4825</v>
      </c>
      <c r="E222" t="s">
        <v>161</v>
      </c>
      <c r="F222" t="s">
        <v>1547</v>
      </c>
      <c r="G222" t="s">
        <v>1983</v>
      </c>
      <c r="H222" t="s">
        <v>2929</v>
      </c>
      <c r="I222" t="s">
        <v>2927</v>
      </c>
      <c r="J222" t="s">
        <v>2930</v>
      </c>
      <c r="K222" t="s">
        <v>2257</v>
      </c>
      <c r="L222" t="s">
        <v>2931</v>
      </c>
      <c r="M222">
        <v>141.67789999999999</v>
      </c>
      <c r="N222">
        <v>-5.0411999999999999</v>
      </c>
    </row>
    <row r="223" spans="1:14" x14ac:dyDescent="0.35">
      <c r="A223" t="s">
        <v>2933</v>
      </c>
      <c r="B223" t="s">
        <v>32</v>
      </c>
      <c r="C223" t="s">
        <v>2934</v>
      </c>
      <c r="D223">
        <v>3715</v>
      </c>
      <c r="E223" t="s">
        <v>161</v>
      </c>
      <c r="F223" t="s">
        <v>1547</v>
      </c>
      <c r="G223" t="s">
        <v>1607</v>
      </c>
      <c r="H223" t="s">
        <v>2935</v>
      </c>
      <c r="I223" t="s">
        <v>2933</v>
      </c>
      <c r="J223" t="s">
        <v>2936</v>
      </c>
      <c r="K223" t="s">
        <v>2937</v>
      </c>
      <c r="L223" t="s">
        <v>2938</v>
      </c>
      <c r="M223">
        <v>146.1053</v>
      </c>
      <c r="N223">
        <v>-6.9179000000000004</v>
      </c>
    </row>
    <row r="224" spans="1:14" x14ac:dyDescent="0.35">
      <c r="A224" t="s">
        <v>2939</v>
      </c>
      <c r="B224" t="s">
        <v>32</v>
      </c>
      <c r="C224" t="s">
        <v>2940</v>
      </c>
      <c r="D224">
        <v>2240</v>
      </c>
      <c r="E224" t="s">
        <v>161</v>
      </c>
      <c r="F224" t="s">
        <v>1547</v>
      </c>
      <c r="G224" t="s">
        <v>1646</v>
      </c>
      <c r="H224" t="s">
        <v>2941</v>
      </c>
      <c r="I224" t="s">
        <v>2939</v>
      </c>
      <c r="J224" t="s">
        <v>2942</v>
      </c>
      <c r="K224" t="s">
        <v>2942</v>
      </c>
      <c r="L224" t="s">
        <v>2943</v>
      </c>
      <c r="M224">
        <v>148.04150000000001</v>
      </c>
      <c r="N224">
        <v>-9.1234000000000002</v>
      </c>
    </row>
    <row r="225" spans="1:14" x14ac:dyDescent="0.35">
      <c r="A225" t="s">
        <v>2944</v>
      </c>
      <c r="B225" t="s">
        <v>32</v>
      </c>
      <c r="C225" t="s">
        <v>2945</v>
      </c>
      <c r="D225">
        <v>6690</v>
      </c>
      <c r="E225" t="s">
        <v>161</v>
      </c>
      <c r="F225" t="s">
        <v>1547</v>
      </c>
      <c r="G225" t="s">
        <v>1554</v>
      </c>
      <c r="H225" t="s">
        <v>2946</v>
      </c>
      <c r="I225" t="s">
        <v>2944</v>
      </c>
      <c r="J225" t="s">
        <v>2947</v>
      </c>
      <c r="K225" t="s">
        <v>2948</v>
      </c>
      <c r="L225" t="s">
        <v>2949</v>
      </c>
      <c r="M225">
        <v>146.97470000000001</v>
      </c>
      <c r="N225">
        <v>-8.2538</v>
      </c>
    </row>
    <row r="226" spans="1:14" x14ac:dyDescent="0.35">
      <c r="A226" t="s">
        <v>2950</v>
      </c>
      <c r="B226" t="s">
        <v>32</v>
      </c>
      <c r="C226" t="s">
        <v>2951</v>
      </c>
      <c r="D226">
        <v>180</v>
      </c>
      <c r="E226" t="s">
        <v>161</v>
      </c>
      <c r="F226" t="s">
        <v>1547</v>
      </c>
      <c r="G226" t="s">
        <v>2649</v>
      </c>
      <c r="H226" t="s">
        <v>2952</v>
      </c>
      <c r="I226" t="s">
        <v>2950</v>
      </c>
      <c r="J226" t="s">
        <v>2953</v>
      </c>
      <c r="L226" t="s">
        <v>2954</v>
      </c>
      <c r="M226">
        <v>149.1183</v>
      </c>
      <c r="N226">
        <v>-6.1364000000000001</v>
      </c>
    </row>
    <row r="227" spans="1:14" x14ac:dyDescent="0.35">
      <c r="A227" t="s">
        <v>2957</v>
      </c>
      <c r="B227" t="s">
        <v>32</v>
      </c>
      <c r="C227" t="s">
        <v>2958</v>
      </c>
      <c r="D227">
        <v>4655</v>
      </c>
      <c r="E227" t="s">
        <v>161</v>
      </c>
      <c r="F227" t="s">
        <v>1547</v>
      </c>
      <c r="G227" t="s">
        <v>1983</v>
      </c>
      <c r="H227" t="s">
        <v>2959</v>
      </c>
      <c r="I227" t="s">
        <v>2957</v>
      </c>
      <c r="J227" t="s">
        <v>2960</v>
      </c>
      <c r="K227" t="s">
        <v>2961</v>
      </c>
      <c r="L227" t="s">
        <v>2962</v>
      </c>
      <c r="M227">
        <v>141.69880000000001</v>
      </c>
      <c r="N227">
        <v>-5.2080000000000002</v>
      </c>
    </row>
    <row r="228" spans="1:14" x14ac:dyDescent="0.35">
      <c r="A228" t="s">
        <v>2963</v>
      </c>
      <c r="B228" t="s">
        <v>32</v>
      </c>
      <c r="C228" t="s">
        <v>2964</v>
      </c>
      <c r="D228">
        <v>217</v>
      </c>
      <c r="E228" t="s">
        <v>161</v>
      </c>
      <c r="F228" t="s">
        <v>1547</v>
      </c>
      <c r="G228" t="s">
        <v>1681</v>
      </c>
      <c r="H228" t="s">
        <v>2965</v>
      </c>
      <c r="I228" t="s">
        <v>2963</v>
      </c>
      <c r="J228" t="s">
        <v>2966</v>
      </c>
      <c r="K228" t="s">
        <v>2967</v>
      </c>
      <c r="L228" t="s">
        <v>2968</v>
      </c>
      <c r="M228">
        <v>141.960138</v>
      </c>
      <c r="N228">
        <v>-4.610468</v>
      </c>
    </row>
    <row r="229" spans="1:14" x14ac:dyDescent="0.35">
      <c r="A229" t="s">
        <v>2970</v>
      </c>
      <c r="B229" t="s">
        <v>32</v>
      </c>
      <c r="C229" t="s">
        <v>2971</v>
      </c>
      <c r="D229">
        <v>466</v>
      </c>
      <c r="E229" t="s">
        <v>161</v>
      </c>
      <c r="F229" t="s">
        <v>1547</v>
      </c>
      <c r="G229" t="s">
        <v>1548</v>
      </c>
      <c r="H229" t="s">
        <v>2972</v>
      </c>
      <c r="I229" t="s">
        <v>2970</v>
      </c>
      <c r="J229" t="s">
        <v>2973</v>
      </c>
      <c r="K229" t="s">
        <v>2974</v>
      </c>
      <c r="L229" t="s">
        <v>2975</v>
      </c>
      <c r="M229">
        <v>142.4408</v>
      </c>
      <c r="N229">
        <v>-6.3933</v>
      </c>
    </row>
    <row r="230" spans="1:14" x14ac:dyDescent="0.35">
      <c r="A230" t="s">
        <v>2977</v>
      </c>
      <c r="B230" t="s">
        <v>1168</v>
      </c>
      <c r="C230" t="s">
        <v>2978</v>
      </c>
      <c r="D230">
        <v>5282</v>
      </c>
      <c r="E230" t="s">
        <v>161</v>
      </c>
      <c r="F230" t="s">
        <v>1547</v>
      </c>
      <c r="G230" t="s">
        <v>1566</v>
      </c>
      <c r="H230" t="s">
        <v>2979</v>
      </c>
      <c r="I230" t="s">
        <v>2977</v>
      </c>
      <c r="J230" t="s">
        <v>2980</v>
      </c>
      <c r="L230" t="s">
        <v>2981</v>
      </c>
      <c r="M230">
        <v>145.39199829099999</v>
      </c>
      <c r="N230">
        <v>-6.0816898345899997</v>
      </c>
    </row>
    <row r="231" spans="1:14" x14ac:dyDescent="0.35">
      <c r="A231" t="s">
        <v>2982</v>
      </c>
      <c r="B231" t="s">
        <v>32</v>
      </c>
      <c r="C231" t="s">
        <v>2983</v>
      </c>
      <c r="D231">
        <v>6450</v>
      </c>
      <c r="E231" t="s">
        <v>161</v>
      </c>
      <c r="F231" t="s">
        <v>1547</v>
      </c>
      <c r="G231" t="s">
        <v>1554</v>
      </c>
      <c r="H231" t="s">
        <v>2984</v>
      </c>
      <c r="I231" t="s">
        <v>2982</v>
      </c>
      <c r="J231" t="s">
        <v>2985</v>
      </c>
      <c r="K231" t="s">
        <v>2137</v>
      </c>
      <c r="L231" t="s">
        <v>2986</v>
      </c>
      <c r="M231">
        <v>146.87219999999999</v>
      </c>
      <c r="N231">
        <v>-8.1286000000000005</v>
      </c>
    </row>
    <row r="232" spans="1:14" x14ac:dyDescent="0.35">
      <c r="A232" t="s">
        <v>2987</v>
      </c>
      <c r="B232" t="s">
        <v>32</v>
      </c>
      <c r="C232" t="s">
        <v>2988</v>
      </c>
      <c r="D232">
        <v>2539</v>
      </c>
      <c r="E232" t="s">
        <v>161</v>
      </c>
      <c r="F232" t="s">
        <v>1547</v>
      </c>
      <c r="G232" t="s">
        <v>1607</v>
      </c>
      <c r="H232" t="s">
        <v>2989</v>
      </c>
      <c r="I232" t="s">
        <v>2987</v>
      </c>
      <c r="J232" t="s">
        <v>2990</v>
      </c>
      <c r="K232" t="s">
        <v>2991</v>
      </c>
      <c r="L232" t="s">
        <v>2992</v>
      </c>
      <c r="M232">
        <v>147.213461</v>
      </c>
      <c r="N232">
        <v>-7.9807129999999997</v>
      </c>
    </row>
    <row r="233" spans="1:14" x14ac:dyDescent="0.35">
      <c r="A233" t="s">
        <v>2993</v>
      </c>
      <c r="B233" t="s">
        <v>1168</v>
      </c>
      <c r="C233" t="s">
        <v>2994</v>
      </c>
      <c r="D233">
        <v>88</v>
      </c>
      <c r="E233" t="s">
        <v>161</v>
      </c>
      <c r="F233" t="s">
        <v>1547</v>
      </c>
      <c r="G233" t="s">
        <v>2633</v>
      </c>
      <c r="H233" t="s">
        <v>2995</v>
      </c>
      <c r="I233" t="s">
        <v>2993</v>
      </c>
      <c r="J233" t="s">
        <v>2996</v>
      </c>
      <c r="L233" t="s">
        <v>2997</v>
      </c>
      <c r="M233">
        <v>150.33399963400001</v>
      </c>
      <c r="N233">
        <v>-10.311499595600001</v>
      </c>
    </row>
    <row r="234" spans="1:14" x14ac:dyDescent="0.35">
      <c r="A234" t="s">
        <v>2999</v>
      </c>
      <c r="B234" t="s">
        <v>32</v>
      </c>
      <c r="C234" t="s">
        <v>3000</v>
      </c>
      <c r="D234">
        <v>1504</v>
      </c>
      <c r="E234" t="s">
        <v>161</v>
      </c>
      <c r="F234" t="s">
        <v>1547</v>
      </c>
      <c r="G234" t="s">
        <v>2872</v>
      </c>
      <c r="H234" t="s">
        <v>3001</v>
      </c>
      <c r="I234" t="s">
        <v>2999</v>
      </c>
      <c r="J234" t="s">
        <v>3002</v>
      </c>
      <c r="K234" t="s">
        <v>3003</v>
      </c>
      <c r="L234" t="s">
        <v>3004</v>
      </c>
      <c r="M234">
        <v>145.959047</v>
      </c>
      <c r="N234">
        <v>-6.0531959999999998</v>
      </c>
    </row>
    <row r="235" spans="1:14" x14ac:dyDescent="0.35">
      <c r="A235" t="s">
        <v>3005</v>
      </c>
      <c r="B235" t="s">
        <v>1168</v>
      </c>
      <c r="C235" t="s">
        <v>3006</v>
      </c>
      <c r="D235">
        <v>311</v>
      </c>
      <c r="E235" t="s">
        <v>161</v>
      </c>
      <c r="F235" t="s">
        <v>1547</v>
      </c>
      <c r="G235" t="s">
        <v>1646</v>
      </c>
      <c r="H235" t="s">
        <v>3007</v>
      </c>
      <c r="I235" t="s">
        <v>3005</v>
      </c>
      <c r="J235" t="s">
        <v>3008</v>
      </c>
      <c r="L235" t="s">
        <v>3009</v>
      </c>
      <c r="M235">
        <v>148.30900573700001</v>
      </c>
      <c r="N235">
        <v>-8.8045396804799996</v>
      </c>
    </row>
    <row r="236" spans="1:14" x14ac:dyDescent="0.35">
      <c r="A236" t="s">
        <v>3010</v>
      </c>
      <c r="B236" t="s">
        <v>32</v>
      </c>
      <c r="C236" t="s">
        <v>3011</v>
      </c>
      <c r="D236">
        <v>157</v>
      </c>
      <c r="E236" t="s">
        <v>161</v>
      </c>
      <c r="F236" t="s">
        <v>1547</v>
      </c>
      <c r="G236" t="s">
        <v>1548</v>
      </c>
      <c r="H236" t="s">
        <v>3012</v>
      </c>
      <c r="I236" t="s">
        <v>3010</v>
      </c>
      <c r="J236" t="s">
        <v>3013</v>
      </c>
      <c r="K236" t="s">
        <v>3014</v>
      </c>
      <c r="L236" t="s">
        <v>3015</v>
      </c>
      <c r="M236">
        <v>141.73929999999999</v>
      </c>
      <c r="N236">
        <v>-6.1028000000000002</v>
      </c>
    </row>
    <row r="237" spans="1:14" x14ac:dyDescent="0.35">
      <c r="A237" t="s">
        <v>3016</v>
      </c>
      <c r="B237" t="s">
        <v>32</v>
      </c>
      <c r="C237" t="s">
        <v>3017</v>
      </c>
      <c r="D237">
        <v>993</v>
      </c>
      <c r="E237" t="s">
        <v>161</v>
      </c>
      <c r="F237" t="s">
        <v>1547</v>
      </c>
      <c r="G237" t="s">
        <v>1548</v>
      </c>
      <c r="H237" t="s">
        <v>3018</v>
      </c>
      <c r="I237" t="s">
        <v>3016</v>
      </c>
      <c r="J237" t="s">
        <v>2538</v>
      </c>
      <c r="K237" t="s">
        <v>3019</v>
      </c>
      <c r="L237" t="s">
        <v>3020</v>
      </c>
      <c r="M237">
        <v>142.48929999999999</v>
      </c>
      <c r="N237">
        <v>-6.32</v>
      </c>
    </row>
    <row r="238" spans="1:14" x14ac:dyDescent="0.35">
      <c r="A238" t="s">
        <v>3021</v>
      </c>
      <c r="B238" t="s">
        <v>32</v>
      </c>
      <c r="C238" t="s">
        <v>3022</v>
      </c>
      <c r="D238">
        <v>3480</v>
      </c>
      <c r="E238" t="s">
        <v>161</v>
      </c>
      <c r="F238" t="s">
        <v>1547</v>
      </c>
      <c r="G238" t="s">
        <v>1607</v>
      </c>
      <c r="H238" t="s">
        <v>3023</v>
      </c>
      <c r="I238" t="s">
        <v>3021</v>
      </c>
      <c r="J238" t="s">
        <v>3024</v>
      </c>
      <c r="K238" t="s">
        <v>3025</v>
      </c>
      <c r="L238" t="s">
        <v>3026</v>
      </c>
      <c r="M238">
        <v>146.42760000000001</v>
      </c>
      <c r="N238">
        <v>-7.4222999999999999</v>
      </c>
    </row>
    <row r="239" spans="1:14" x14ac:dyDescent="0.35">
      <c r="A239" t="s">
        <v>3027</v>
      </c>
      <c r="B239" t="s">
        <v>32</v>
      </c>
      <c r="C239" t="s">
        <v>3028</v>
      </c>
      <c r="D239">
        <v>452</v>
      </c>
      <c r="E239" t="s">
        <v>161</v>
      </c>
      <c r="F239" t="s">
        <v>1547</v>
      </c>
      <c r="G239" t="s">
        <v>1548</v>
      </c>
      <c r="H239" t="s">
        <v>3029</v>
      </c>
      <c r="I239" t="s">
        <v>3027</v>
      </c>
      <c r="J239" t="s">
        <v>3030</v>
      </c>
      <c r="K239" t="s">
        <v>2598</v>
      </c>
      <c r="L239" t="s">
        <v>3031</v>
      </c>
      <c r="M239">
        <v>142.1771</v>
      </c>
      <c r="N239">
        <v>-16.245699999999999</v>
      </c>
    </row>
    <row r="240" spans="1:14" x14ac:dyDescent="0.35">
      <c r="A240" t="s">
        <v>3032</v>
      </c>
      <c r="B240" t="s">
        <v>1168</v>
      </c>
      <c r="C240" t="s">
        <v>3033</v>
      </c>
      <c r="D240">
        <v>66</v>
      </c>
      <c r="E240" t="s">
        <v>161</v>
      </c>
      <c r="F240" t="s">
        <v>1547</v>
      </c>
      <c r="G240" t="s">
        <v>2649</v>
      </c>
      <c r="H240" t="s">
        <v>3034</v>
      </c>
      <c r="I240" t="s">
        <v>3032</v>
      </c>
      <c r="J240" t="s">
        <v>3035</v>
      </c>
      <c r="L240" t="s">
        <v>3036</v>
      </c>
      <c r="M240">
        <v>150.40499877929599</v>
      </c>
      <c r="N240">
        <v>-5.4621701240539497</v>
      </c>
    </row>
    <row r="241" spans="1:14" x14ac:dyDescent="0.35">
      <c r="A241" t="s">
        <v>3039</v>
      </c>
      <c r="B241" t="s">
        <v>32</v>
      </c>
      <c r="C241" t="s">
        <v>3040</v>
      </c>
      <c r="D241">
        <v>180</v>
      </c>
      <c r="E241" t="s">
        <v>161</v>
      </c>
      <c r="F241" t="s">
        <v>1547</v>
      </c>
      <c r="G241" t="s">
        <v>2872</v>
      </c>
      <c r="H241" t="s">
        <v>3041</v>
      </c>
      <c r="I241" t="s">
        <v>3039</v>
      </c>
      <c r="J241" t="s">
        <v>2211</v>
      </c>
      <c r="K241" t="s">
        <v>3042</v>
      </c>
      <c r="L241" t="s">
        <v>3043</v>
      </c>
      <c r="M241">
        <v>143.059</v>
      </c>
      <c r="N241">
        <v>-6.9405999999999999</v>
      </c>
    </row>
    <row r="242" spans="1:14" x14ac:dyDescent="0.35">
      <c r="A242" t="s">
        <v>3046</v>
      </c>
      <c r="B242" t="s">
        <v>32</v>
      </c>
      <c r="C242" t="s">
        <v>3047</v>
      </c>
      <c r="D242">
        <v>3860</v>
      </c>
      <c r="E242" t="s">
        <v>161</v>
      </c>
      <c r="F242" t="s">
        <v>1547</v>
      </c>
      <c r="G242" t="s">
        <v>1607</v>
      </c>
      <c r="H242" t="s">
        <v>3048</v>
      </c>
      <c r="I242" t="s">
        <v>3046</v>
      </c>
      <c r="J242" t="s">
        <v>3049</v>
      </c>
      <c r="K242" t="s">
        <v>3049</v>
      </c>
      <c r="L242" t="s">
        <v>3050</v>
      </c>
      <c r="M242">
        <v>146.10720000000001</v>
      </c>
      <c r="N242">
        <v>-6.7523999999999997</v>
      </c>
    </row>
    <row r="243" spans="1:14" x14ac:dyDescent="0.35">
      <c r="A243" t="s">
        <v>3051</v>
      </c>
      <c r="B243" t="s">
        <v>32</v>
      </c>
      <c r="C243" t="s">
        <v>3052</v>
      </c>
      <c r="D243">
        <v>349</v>
      </c>
      <c r="E243" t="s">
        <v>161</v>
      </c>
      <c r="F243" t="s">
        <v>1547</v>
      </c>
      <c r="G243" t="s">
        <v>1548</v>
      </c>
      <c r="H243" t="s">
        <v>3053</v>
      </c>
      <c r="I243" t="s">
        <v>3051</v>
      </c>
      <c r="J243" t="s">
        <v>3054</v>
      </c>
      <c r="K243" t="s">
        <v>3055</v>
      </c>
      <c r="L243" t="s">
        <v>3056</v>
      </c>
      <c r="M243">
        <v>141.03</v>
      </c>
      <c r="N243">
        <v>-5.6710000000000003</v>
      </c>
    </row>
    <row r="244" spans="1:14" x14ac:dyDescent="0.35">
      <c r="A244" t="s">
        <v>3058</v>
      </c>
      <c r="B244" t="s">
        <v>32</v>
      </c>
      <c r="C244" t="s">
        <v>3059</v>
      </c>
      <c r="D244">
        <v>990</v>
      </c>
      <c r="E244" t="s">
        <v>161</v>
      </c>
      <c r="F244" t="s">
        <v>1547</v>
      </c>
      <c r="G244" t="s">
        <v>1983</v>
      </c>
      <c r="H244" t="s">
        <v>3060</v>
      </c>
      <c r="I244" t="s">
        <v>3058</v>
      </c>
      <c r="J244" t="s">
        <v>3061</v>
      </c>
      <c r="K244" t="s">
        <v>3062</v>
      </c>
      <c r="L244" t="s">
        <v>3063</v>
      </c>
      <c r="M244">
        <v>141.15729999999999</v>
      </c>
      <c r="N244">
        <v>-3.3279999999999998</v>
      </c>
    </row>
    <row r="245" spans="1:14" x14ac:dyDescent="0.35">
      <c r="A245" t="s">
        <v>3067</v>
      </c>
      <c r="B245" t="s">
        <v>32</v>
      </c>
      <c r="C245" t="s">
        <v>3068</v>
      </c>
      <c r="D245">
        <v>6736</v>
      </c>
      <c r="E245" t="s">
        <v>161</v>
      </c>
      <c r="F245" t="s">
        <v>1547</v>
      </c>
      <c r="G245" t="s">
        <v>1799</v>
      </c>
      <c r="H245" t="s">
        <v>3069</v>
      </c>
      <c r="I245" t="s">
        <v>3067</v>
      </c>
      <c r="J245" t="s">
        <v>2304</v>
      </c>
      <c r="K245" t="s">
        <v>3070</v>
      </c>
      <c r="L245" t="s">
        <v>3071</v>
      </c>
      <c r="M245">
        <v>143.99440000000001</v>
      </c>
      <c r="N245">
        <v>-6.2782</v>
      </c>
    </row>
    <row r="246" spans="1:14" x14ac:dyDescent="0.35">
      <c r="A246" t="s">
        <v>3072</v>
      </c>
      <c r="B246" t="s">
        <v>32</v>
      </c>
      <c r="C246" t="s">
        <v>3073</v>
      </c>
      <c r="D246">
        <v>25</v>
      </c>
      <c r="E246" t="s">
        <v>161</v>
      </c>
      <c r="F246" t="s">
        <v>1547</v>
      </c>
      <c r="G246" t="s">
        <v>2649</v>
      </c>
      <c r="H246" t="s">
        <v>3074</v>
      </c>
      <c r="I246" t="s">
        <v>3072</v>
      </c>
      <c r="J246" t="s">
        <v>3075</v>
      </c>
      <c r="K246" t="s">
        <v>3076</v>
      </c>
      <c r="L246" t="s">
        <v>3077</v>
      </c>
      <c r="M246">
        <v>149.440112</v>
      </c>
      <c r="N246">
        <v>-4.6895220000000002</v>
      </c>
    </row>
    <row r="247" spans="1:14" x14ac:dyDescent="0.35">
      <c r="A247" t="s">
        <v>3078</v>
      </c>
      <c r="B247" t="s">
        <v>32</v>
      </c>
      <c r="C247" t="s">
        <v>3079</v>
      </c>
      <c r="D247">
        <v>6500</v>
      </c>
      <c r="E247" t="s">
        <v>161</v>
      </c>
      <c r="F247" t="s">
        <v>1547</v>
      </c>
      <c r="G247" t="s">
        <v>1554</v>
      </c>
      <c r="H247" t="s">
        <v>3080</v>
      </c>
      <c r="I247" t="s">
        <v>3078</v>
      </c>
      <c r="J247" t="s">
        <v>3081</v>
      </c>
      <c r="K247" t="s">
        <v>3082</v>
      </c>
      <c r="L247" t="s">
        <v>3083</v>
      </c>
      <c r="M247">
        <v>147.46029999999999</v>
      </c>
      <c r="N247">
        <v>-8.5289000000000001</v>
      </c>
    </row>
    <row r="248" spans="1:14" x14ac:dyDescent="0.35">
      <c r="A248" t="s">
        <v>3084</v>
      </c>
      <c r="B248" t="s">
        <v>32</v>
      </c>
      <c r="C248" t="s">
        <v>3085</v>
      </c>
      <c r="D248">
        <v>27</v>
      </c>
      <c r="E248" t="s">
        <v>161</v>
      </c>
      <c r="F248" t="s">
        <v>1547</v>
      </c>
      <c r="G248" t="s">
        <v>2633</v>
      </c>
      <c r="H248" t="s">
        <v>3086</v>
      </c>
      <c r="I248" t="s">
        <v>3084</v>
      </c>
      <c r="J248" t="s">
        <v>3087</v>
      </c>
      <c r="L248" t="s">
        <v>3088</v>
      </c>
      <c r="M248">
        <v>151.08099365234301</v>
      </c>
      <c r="N248">
        <v>-8.5058202743530202</v>
      </c>
    </row>
    <row r="249" spans="1:14" x14ac:dyDescent="0.35">
      <c r="A249" t="s">
        <v>3089</v>
      </c>
      <c r="B249" t="s">
        <v>32</v>
      </c>
      <c r="C249" t="s">
        <v>3090</v>
      </c>
      <c r="D249">
        <v>4445</v>
      </c>
      <c r="E249" t="s">
        <v>161</v>
      </c>
      <c r="F249" t="s">
        <v>1547</v>
      </c>
      <c r="G249" t="s">
        <v>2856</v>
      </c>
      <c r="H249" t="s">
        <v>3091</v>
      </c>
      <c r="I249" t="s">
        <v>3089</v>
      </c>
      <c r="J249" t="s">
        <v>3092</v>
      </c>
      <c r="K249" t="s">
        <v>3093</v>
      </c>
      <c r="L249" t="s">
        <v>3094</v>
      </c>
      <c r="M249">
        <v>142.49770000000001</v>
      </c>
      <c r="N249">
        <v>-5.3883000000000001</v>
      </c>
    </row>
    <row r="250" spans="1:14" x14ac:dyDescent="0.35">
      <c r="A250" t="s">
        <v>3095</v>
      </c>
      <c r="B250" t="s">
        <v>32</v>
      </c>
      <c r="C250" t="s">
        <v>3096</v>
      </c>
      <c r="D250">
        <v>88</v>
      </c>
      <c r="E250" t="s">
        <v>161</v>
      </c>
      <c r="F250" t="s">
        <v>1547</v>
      </c>
      <c r="G250" t="s">
        <v>1548</v>
      </c>
      <c r="H250" t="s">
        <v>3097</v>
      </c>
      <c r="I250" t="s">
        <v>3095</v>
      </c>
      <c r="J250" t="s">
        <v>3098</v>
      </c>
      <c r="L250" t="s">
        <v>3099</v>
      </c>
      <c r="M250">
        <v>141.28199768066401</v>
      </c>
      <c r="N250">
        <v>-6.12571001052856</v>
      </c>
    </row>
    <row r="251" spans="1:14" x14ac:dyDescent="0.35">
      <c r="A251" t="s">
        <v>3100</v>
      </c>
      <c r="B251" t="s">
        <v>32</v>
      </c>
      <c r="C251" t="s">
        <v>3101</v>
      </c>
      <c r="D251">
        <v>4064</v>
      </c>
      <c r="E251" t="s">
        <v>161</v>
      </c>
      <c r="F251" t="s">
        <v>1547</v>
      </c>
      <c r="G251" t="s">
        <v>1867</v>
      </c>
      <c r="H251" t="s">
        <v>3102</v>
      </c>
      <c r="I251" t="s">
        <v>3100</v>
      </c>
      <c r="J251" t="s">
        <v>3103</v>
      </c>
      <c r="K251" t="s">
        <v>3104</v>
      </c>
      <c r="L251" t="s">
        <v>3105</v>
      </c>
      <c r="M251">
        <v>144.7072</v>
      </c>
      <c r="N251">
        <v>-5.2903000000000002</v>
      </c>
    </row>
    <row r="252" spans="1:14" x14ac:dyDescent="0.35">
      <c r="A252" t="s">
        <v>3106</v>
      </c>
      <c r="B252" t="s">
        <v>32</v>
      </c>
      <c r="C252" t="s">
        <v>3107</v>
      </c>
      <c r="D252">
        <v>50</v>
      </c>
      <c r="E252" t="s">
        <v>161</v>
      </c>
      <c r="F252" t="s">
        <v>1547</v>
      </c>
      <c r="G252" t="s">
        <v>2872</v>
      </c>
      <c r="H252" t="s">
        <v>3108</v>
      </c>
      <c r="I252" t="s">
        <v>3106</v>
      </c>
      <c r="J252" t="s">
        <v>3109</v>
      </c>
      <c r="L252" t="s">
        <v>3110</v>
      </c>
      <c r="M252">
        <v>144.250076293945</v>
      </c>
      <c r="N252">
        <v>-7.4243798255920401</v>
      </c>
    </row>
    <row r="253" spans="1:14" x14ac:dyDescent="0.35">
      <c r="A253" t="s">
        <v>3111</v>
      </c>
      <c r="B253" t="s">
        <v>1168</v>
      </c>
      <c r="C253" t="s">
        <v>3112</v>
      </c>
      <c r="D253">
        <v>10</v>
      </c>
      <c r="E253" t="s">
        <v>161</v>
      </c>
      <c r="F253" t="s">
        <v>1547</v>
      </c>
      <c r="G253" t="s">
        <v>2872</v>
      </c>
      <c r="H253" t="s">
        <v>3113</v>
      </c>
      <c r="I253" t="s">
        <v>3111</v>
      </c>
      <c r="J253" t="s">
        <v>3114</v>
      </c>
      <c r="L253" t="s">
        <v>3115</v>
      </c>
      <c r="M253">
        <v>145.770996094</v>
      </c>
      <c r="N253">
        <v>-7.9636101722700001</v>
      </c>
    </row>
    <row r="254" spans="1:14" x14ac:dyDescent="0.35">
      <c r="A254" t="s">
        <v>3116</v>
      </c>
      <c r="B254" t="s">
        <v>32</v>
      </c>
      <c r="C254" t="s">
        <v>3117</v>
      </c>
      <c r="D254">
        <v>130</v>
      </c>
      <c r="E254" t="s">
        <v>161</v>
      </c>
      <c r="F254" t="s">
        <v>1547</v>
      </c>
      <c r="G254" t="s">
        <v>1867</v>
      </c>
      <c r="H254" t="s">
        <v>3118</v>
      </c>
      <c r="I254" t="s">
        <v>3116</v>
      </c>
      <c r="J254" t="s">
        <v>3119</v>
      </c>
      <c r="K254" t="s">
        <v>3120</v>
      </c>
      <c r="L254" t="s">
        <v>3121</v>
      </c>
      <c r="M254">
        <v>145.94040000000001</v>
      </c>
      <c r="N254">
        <v>-4.5570000000000004</v>
      </c>
    </row>
    <row r="255" spans="1:14" x14ac:dyDescent="0.35">
      <c r="A255" t="s">
        <v>3122</v>
      </c>
      <c r="B255" t="s">
        <v>32</v>
      </c>
      <c r="C255" t="s">
        <v>3123</v>
      </c>
      <c r="D255">
        <v>20</v>
      </c>
      <c r="E255" t="s">
        <v>161</v>
      </c>
      <c r="F255" t="s">
        <v>1547</v>
      </c>
      <c r="G255" t="s">
        <v>2860</v>
      </c>
      <c r="H255" t="s">
        <v>3124</v>
      </c>
      <c r="I255" t="s">
        <v>3125</v>
      </c>
      <c r="J255" t="s">
        <v>3126</v>
      </c>
      <c r="K255" t="s">
        <v>3127</v>
      </c>
      <c r="L255" t="s">
        <v>3128</v>
      </c>
      <c r="M255">
        <v>155.728139</v>
      </c>
      <c r="N255">
        <v>-6.3054170000000003</v>
      </c>
    </row>
    <row r="256" spans="1:14" x14ac:dyDescent="0.35">
      <c r="A256" t="s">
        <v>3129</v>
      </c>
      <c r="B256" t="s">
        <v>32</v>
      </c>
      <c r="C256" t="s">
        <v>3130</v>
      </c>
      <c r="D256">
        <v>35</v>
      </c>
      <c r="E256" t="s">
        <v>161</v>
      </c>
      <c r="F256" t="s">
        <v>1547</v>
      </c>
      <c r="G256" t="s">
        <v>2872</v>
      </c>
      <c r="H256" t="s">
        <v>3131</v>
      </c>
      <c r="I256" t="s">
        <v>3129</v>
      </c>
      <c r="J256" t="s">
        <v>3132</v>
      </c>
      <c r="K256" t="s">
        <v>3133</v>
      </c>
      <c r="L256" t="s">
        <v>3134</v>
      </c>
      <c r="M256">
        <v>143.27611099999999</v>
      </c>
      <c r="N256">
        <v>-7.1350829999999998</v>
      </c>
    </row>
    <row r="257" spans="1:14" x14ac:dyDescent="0.35">
      <c r="A257" t="s">
        <v>3135</v>
      </c>
      <c r="B257" t="s">
        <v>1168</v>
      </c>
      <c r="C257" t="s">
        <v>3136</v>
      </c>
      <c r="D257">
        <v>7</v>
      </c>
      <c r="E257" t="s">
        <v>161</v>
      </c>
      <c r="F257" t="s">
        <v>1547</v>
      </c>
      <c r="G257" t="s">
        <v>2656</v>
      </c>
      <c r="H257" t="s">
        <v>3137</v>
      </c>
      <c r="I257" t="s">
        <v>3135</v>
      </c>
      <c r="J257" t="s">
        <v>3138</v>
      </c>
      <c r="L257" t="s">
        <v>3139</v>
      </c>
      <c r="M257">
        <v>150.80799865700001</v>
      </c>
      <c r="N257">
        <v>-2.57940006256</v>
      </c>
    </row>
    <row r="258" spans="1:14" x14ac:dyDescent="0.35">
      <c r="A258" t="s">
        <v>3140</v>
      </c>
      <c r="B258" t="s">
        <v>32</v>
      </c>
      <c r="C258" t="s">
        <v>3141</v>
      </c>
      <c r="D258">
        <v>167</v>
      </c>
      <c r="E258" t="s">
        <v>161</v>
      </c>
      <c r="F258" t="s">
        <v>1547</v>
      </c>
      <c r="G258" t="s">
        <v>2656</v>
      </c>
      <c r="H258" t="s">
        <v>3142</v>
      </c>
      <c r="I258" t="s">
        <v>3140</v>
      </c>
      <c r="J258" t="s">
        <v>2323</v>
      </c>
      <c r="L258" t="s">
        <v>3143</v>
      </c>
      <c r="M258">
        <v>152.628997803</v>
      </c>
      <c r="N258">
        <v>-3.0436100959800001</v>
      </c>
    </row>
    <row r="259" spans="1:14" x14ac:dyDescent="0.35">
      <c r="A259" t="s">
        <v>3146</v>
      </c>
      <c r="B259" t="s">
        <v>32</v>
      </c>
      <c r="C259" t="s">
        <v>3147</v>
      </c>
      <c r="D259">
        <v>160</v>
      </c>
      <c r="E259" t="s">
        <v>161</v>
      </c>
      <c r="F259" t="s">
        <v>1547</v>
      </c>
      <c r="G259" t="s">
        <v>1607</v>
      </c>
      <c r="H259" t="s">
        <v>3148</v>
      </c>
      <c r="I259" t="s">
        <v>3146</v>
      </c>
      <c r="J259" t="s">
        <v>2328</v>
      </c>
      <c r="K259" t="s">
        <v>2328</v>
      </c>
      <c r="L259" t="s">
        <v>3149</v>
      </c>
      <c r="M259">
        <v>148.0566</v>
      </c>
      <c r="N259">
        <v>-5.7203999999999997</v>
      </c>
    </row>
    <row r="260" spans="1:14" x14ac:dyDescent="0.35">
      <c r="A260" t="s">
        <v>3151</v>
      </c>
      <c r="B260" t="s">
        <v>32</v>
      </c>
      <c r="C260" t="s">
        <v>3152</v>
      </c>
      <c r="D260">
        <v>2900</v>
      </c>
      <c r="E260" t="s">
        <v>161</v>
      </c>
      <c r="F260" t="s">
        <v>1547</v>
      </c>
      <c r="G260" t="s">
        <v>1607</v>
      </c>
      <c r="H260" t="s">
        <v>3153</v>
      </c>
      <c r="I260" t="s">
        <v>3151</v>
      </c>
      <c r="J260" t="s">
        <v>3154</v>
      </c>
      <c r="K260" t="s">
        <v>3155</v>
      </c>
      <c r="L260" t="s">
        <v>3156</v>
      </c>
      <c r="M260">
        <v>146.64580000000001</v>
      </c>
      <c r="N260">
        <v>-6.3343999999999996</v>
      </c>
    </row>
    <row r="261" spans="1:14" x14ac:dyDescent="0.35">
      <c r="A261" t="s">
        <v>3157</v>
      </c>
      <c r="B261" t="s">
        <v>32</v>
      </c>
      <c r="C261" t="s">
        <v>3158</v>
      </c>
      <c r="D261">
        <v>680</v>
      </c>
      <c r="E261" t="s">
        <v>161</v>
      </c>
      <c r="F261" t="s">
        <v>1547</v>
      </c>
      <c r="G261" t="s">
        <v>1607</v>
      </c>
      <c r="H261" t="s">
        <v>3159</v>
      </c>
      <c r="I261" t="s">
        <v>3157</v>
      </c>
      <c r="J261" t="s">
        <v>3160</v>
      </c>
      <c r="K261" t="s">
        <v>3161</v>
      </c>
      <c r="L261" t="s">
        <v>3162</v>
      </c>
      <c r="M261">
        <v>146.3434</v>
      </c>
      <c r="N261">
        <v>-6.3917000000000002</v>
      </c>
    </row>
    <row r="262" spans="1:14" x14ac:dyDescent="0.35">
      <c r="A262" t="s">
        <v>3164</v>
      </c>
      <c r="B262" t="s">
        <v>32</v>
      </c>
      <c r="C262" t="s">
        <v>3165</v>
      </c>
      <c r="D262">
        <v>40</v>
      </c>
      <c r="E262" t="s">
        <v>161</v>
      </c>
      <c r="F262" t="s">
        <v>1547</v>
      </c>
      <c r="G262" t="s">
        <v>2872</v>
      </c>
      <c r="H262" t="s">
        <v>3166</v>
      </c>
      <c r="I262" t="s">
        <v>3164</v>
      </c>
      <c r="J262" t="s">
        <v>3167</v>
      </c>
      <c r="K262" t="s">
        <v>3168</v>
      </c>
      <c r="L262" t="s">
        <v>3169</v>
      </c>
      <c r="M262">
        <v>146.2765</v>
      </c>
      <c r="N262">
        <v>-8.2798999999999996</v>
      </c>
    </row>
    <row r="263" spans="1:14" x14ac:dyDescent="0.35">
      <c r="A263" t="s">
        <v>3170</v>
      </c>
      <c r="B263" t="s">
        <v>32</v>
      </c>
      <c r="C263" t="s">
        <v>3171</v>
      </c>
      <c r="D263">
        <v>116</v>
      </c>
      <c r="E263" t="s">
        <v>161</v>
      </c>
      <c r="F263" t="s">
        <v>1547</v>
      </c>
      <c r="G263" t="s">
        <v>1867</v>
      </c>
      <c r="H263" t="s">
        <v>3172</v>
      </c>
      <c r="I263" t="s">
        <v>3170</v>
      </c>
      <c r="J263" t="s">
        <v>3173</v>
      </c>
      <c r="K263" t="s">
        <v>3174</v>
      </c>
      <c r="L263" t="s">
        <v>3175</v>
      </c>
      <c r="M263">
        <v>147.01769999999999</v>
      </c>
      <c r="N263">
        <v>-5.3604000000000003</v>
      </c>
    </row>
    <row r="264" spans="1:14" x14ac:dyDescent="0.35">
      <c r="A264" t="s">
        <v>3176</v>
      </c>
      <c r="B264" t="s">
        <v>65</v>
      </c>
      <c r="C264" t="s">
        <v>3177</v>
      </c>
      <c r="D264">
        <v>0</v>
      </c>
      <c r="E264" t="s">
        <v>1579</v>
      </c>
      <c r="F264" t="s">
        <v>1582</v>
      </c>
      <c r="G264" t="s">
        <v>1590</v>
      </c>
      <c r="H264" t="s">
        <v>1592</v>
      </c>
      <c r="J264" t="s">
        <v>3176</v>
      </c>
      <c r="L264" t="s">
        <v>3178</v>
      </c>
      <c r="M264">
        <v>54.610300000000002</v>
      </c>
      <c r="N264">
        <v>24.466999999999999</v>
      </c>
    </row>
    <row r="265" spans="1:14" x14ac:dyDescent="0.35">
      <c r="A265" t="s">
        <v>3179</v>
      </c>
      <c r="B265" t="s">
        <v>32</v>
      </c>
      <c r="C265" t="s">
        <v>3180</v>
      </c>
      <c r="D265">
        <v>2630</v>
      </c>
      <c r="E265" t="s">
        <v>161</v>
      </c>
      <c r="F265" t="s">
        <v>1547</v>
      </c>
      <c r="G265" t="s">
        <v>1646</v>
      </c>
      <c r="H265" t="s">
        <v>3181</v>
      </c>
      <c r="I265" t="s">
        <v>3179</v>
      </c>
      <c r="J265" t="s">
        <v>3182</v>
      </c>
      <c r="K265" t="s">
        <v>3183</v>
      </c>
      <c r="L265" t="s">
        <v>3184</v>
      </c>
      <c r="M265">
        <v>147.62190000000001</v>
      </c>
      <c r="N265">
        <v>-9.1907999999999994</v>
      </c>
    </row>
    <row r="266" spans="1:14" x14ac:dyDescent="0.35">
      <c r="A266" t="s">
        <v>3185</v>
      </c>
      <c r="B266" t="s">
        <v>32</v>
      </c>
      <c r="C266" t="s">
        <v>3186</v>
      </c>
      <c r="D266">
        <v>8</v>
      </c>
      <c r="E266" t="s">
        <v>161</v>
      </c>
      <c r="F266" t="s">
        <v>1547</v>
      </c>
      <c r="G266" t="s">
        <v>1607</v>
      </c>
      <c r="H266" t="s">
        <v>3187</v>
      </c>
      <c r="I266" t="s">
        <v>3185</v>
      </c>
      <c r="J266" t="s">
        <v>3188</v>
      </c>
      <c r="K266" t="s">
        <v>3189</v>
      </c>
      <c r="L266" t="s">
        <v>3190</v>
      </c>
      <c r="M266">
        <v>147.59</v>
      </c>
      <c r="N266">
        <v>-7.74</v>
      </c>
    </row>
    <row r="267" spans="1:14" x14ac:dyDescent="0.35">
      <c r="A267" t="s">
        <v>3191</v>
      </c>
      <c r="B267" t="s">
        <v>1168</v>
      </c>
      <c r="C267" t="s">
        <v>3192</v>
      </c>
      <c r="D267">
        <v>20</v>
      </c>
      <c r="E267" t="s">
        <v>161</v>
      </c>
      <c r="F267" t="s">
        <v>1547</v>
      </c>
      <c r="G267" t="s">
        <v>1867</v>
      </c>
      <c r="H267" t="s">
        <v>3193</v>
      </c>
      <c r="I267" t="s">
        <v>3191</v>
      </c>
      <c r="J267" t="s">
        <v>3194</v>
      </c>
      <c r="L267" t="s">
        <v>3195</v>
      </c>
      <c r="M267">
        <v>145.78900146500001</v>
      </c>
      <c r="N267">
        <v>-5.2070798873899999</v>
      </c>
    </row>
    <row r="268" spans="1:14" x14ac:dyDescent="0.35">
      <c r="A268" t="s">
        <v>3196</v>
      </c>
      <c r="B268" t="s">
        <v>1168</v>
      </c>
      <c r="C268" t="s">
        <v>3197</v>
      </c>
      <c r="D268">
        <v>5388</v>
      </c>
      <c r="E268" t="s">
        <v>161</v>
      </c>
      <c r="F268" t="s">
        <v>1547</v>
      </c>
      <c r="G268" t="s">
        <v>3198</v>
      </c>
      <c r="H268" t="s">
        <v>3199</v>
      </c>
      <c r="I268" t="s">
        <v>3196</v>
      </c>
      <c r="J268" t="s">
        <v>3200</v>
      </c>
      <c r="L268" t="s">
        <v>3201</v>
      </c>
      <c r="M268">
        <v>144.29600524902301</v>
      </c>
      <c r="N268">
        <v>-5.8267898559570304</v>
      </c>
    </row>
    <row r="269" spans="1:14" x14ac:dyDescent="0.35">
      <c r="A269" t="s">
        <v>3202</v>
      </c>
      <c r="B269" t="s">
        <v>32</v>
      </c>
      <c r="C269" t="s">
        <v>3203</v>
      </c>
      <c r="D269">
        <v>825</v>
      </c>
      <c r="E269" t="s">
        <v>161</v>
      </c>
      <c r="F269" t="s">
        <v>1547</v>
      </c>
      <c r="G269" t="s">
        <v>1548</v>
      </c>
      <c r="H269" t="s">
        <v>3204</v>
      </c>
      <c r="I269" t="s">
        <v>3202</v>
      </c>
      <c r="J269" t="s">
        <v>3205</v>
      </c>
      <c r="K269" t="s">
        <v>3206</v>
      </c>
      <c r="L269" t="s">
        <v>3207</v>
      </c>
      <c r="M269">
        <v>142.42077499999999</v>
      </c>
      <c r="N269">
        <v>-6.2808590000000004</v>
      </c>
    </row>
    <row r="270" spans="1:14" x14ac:dyDescent="0.35">
      <c r="A270" t="s">
        <v>3208</v>
      </c>
      <c r="B270" t="s">
        <v>1168</v>
      </c>
      <c r="C270" t="s">
        <v>3209</v>
      </c>
      <c r="D270">
        <v>5680</v>
      </c>
      <c r="E270" t="s">
        <v>161</v>
      </c>
      <c r="F270" t="s">
        <v>1547</v>
      </c>
      <c r="G270" t="s">
        <v>1799</v>
      </c>
      <c r="H270" t="s">
        <v>3210</v>
      </c>
      <c r="I270" t="s">
        <v>3208</v>
      </c>
      <c r="J270" t="s">
        <v>3211</v>
      </c>
      <c r="L270" t="s">
        <v>3212</v>
      </c>
      <c r="M270">
        <v>143.65699799999999</v>
      </c>
      <c r="N270">
        <v>-6.1477399999999998</v>
      </c>
    </row>
    <row r="271" spans="1:14" x14ac:dyDescent="0.35">
      <c r="A271" t="s">
        <v>3213</v>
      </c>
      <c r="B271" t="s">
        <v>1168</v>
      </c>
      <c r="C271" t="s">
        <v>3214</v>
      </c>
      <c r="D271">
        <v>12</v>
      </c>
      <c r="E271" t="s">
        <v>161</v>
      </c>
      <c r="F271" t="s">
        <v>1547</v>
      </c>
      <c r="G271" t="s">
        <v>2812</v>
      </c>
      <c r="H271" t="s">
        <v>3215</v>
      </c>
      <c r="I271" t="s">
        <v>3213</v>
      </c>
      <c r="J271" t="s">
        <v>3216</v>
      </c>
      <c r="L271" t="s">
        <v>3217</v>
      </c>
      <c r="M271">
        <v>147.42399599999999</v>
      </c>
      <c r="N271">
        <v>-2.06189</v>
      </c>
    </row>
    <row r="272" spans="1:14" x14ac:dyDescent="0.35">
      <c r="A272" t="s">
        <v>3218</v>
      </c>
      <c r="B272" t="s">
        <v>32</v>
      </c>
      <c r="C272" t="s">
        <v>3219</v>
      </c>
      <c r="D272">
        <v>2740</v>
      </c>
      <c r="E272" t="s">
        <v>161</v>
      </c>
      <c r="F272" t="s">
        <v>1547</v>
      </c>
      <c r="G272" t="s">
        <v>1799</v>
      </c>
      <c r="H272" t="s">
        <v>3220</v>
      </c>
      <c r="I272" t="s">
        <v>3218</v>
      </c>
      <c r="J272" t="s">
        <v>3221</v>
      </c>
      <c r="L272" t="s">
        <v>3222</v>
      </c>
      <c r="M272">
        <v>143.238006592</v>
      </c>
      <c r="N272">
        <v>-6.3633298873899999</v>
      </c>
    </row>
    <row r="273" spans="1:14" x14ac:dyDescent="0.35">
      <c r="A273" t="s">
        <v>3223</v>
      </c>
      <c r="B273" t="s">
        <v>32</v>
      </c>
      <c r="C273" t="s">
        <v>3224</v>
      </c>
      <c r="D273">
        <v>26</v>
      </c>
      <c r="E273" t="s">
        <v>161</v>
      </c>
      <c r="F273" t="s">
        <v>1547</v>
      </c>
      <c r="G273" t="s">
        <v>2633</v>
      </c>
      <c r="H273" t="s">
        <v>3225</v>
      </c>
      <c r="I273" t="s">
        <v>3223</v>
      </c>
      <c r="J273" t="s">
        <v>3226</v>
      </c>
      <c r="L273" t="s">
        <v>3227</v>
      </c>
      <c r="M273">
        <v>152.83799743700001</v>
      </c>
      <c r="N273">
        <v>-10.6892004012999</v>
      </c>
    </row>
    <row r="274" spans="1:14" x14ac:dyDescent="0.35">
      <c r="A274" t="s">
        <v>3228</v>
      </c>
      <c r="B274" t="s">
        <v>32</v>
      </c>
      <c r="C274" t="s">
        <v>3229</v>
      </c>
      <c r="D274">
        <v>6050</v>
      </c>
      <c r="E274" t="s">
        <v>161</v>
      </c>
      <c r="F274" t="s">
        <v>1547</v>
      </c>
      <c r="G274" t="s">
        <v>1566</v>
      </c>
      <c r="H274" t="s">
        <v>3230</v>
      </c>
      <c r="I274" t="s">
        <v>3228</v>
      </c>
      <c r="J274" t="s">
        <v>3231</v>
      </c>
      <c r="K274" t="s">
        <v>3232</v>
      </c>
      <c r="L274" t="s">
        <v>3233</v>
      </c>
      <c r="M274">
        <v>145.88489999999999</v>
      </c>
      <c r="N274">
        <v>-6.9736000000000002</v>
      </c>
    </row>
    <row r="275" spans="1:14" x14ac:dyDescent="0.35">
      <c r="A275" t="s">
        <v>3234</v>
      </c>
      <c r="B275" t="s">
        <v>32</v>
      </c>
      <c r="C275" t="s">
        <v>3235</v>
      </c>
      <c r="D275">
        <v>5800</v>
      </c>
      <c r="E275" t="s">
        <v>161</v>
      </c>
      <c r="F275" t="s">
        <v>1547</v>
      </c>
      <c r="G275" t="s">
        <v>1867</v>
      </c>
      <c r="H275" t="s">
        <v>3236</v>
      </c>
      <c r="I275" t="s">
        <v>3234</v>
      </c>
      <c r="J275" t="s">
        <v>3237</v>
      </c>
      <c r="K275" t="s">
        <v>3237</v>
      </c>
      <c r="L275" t="s">
        <v>3238</v>
      </c>
      <c r="M275">
        <v>146.45330000000001</v>
      </c>
      <c r="N275">
        <v>-5.8369999999999997</v>
      </c>
    </row>
    <row r="276" spans="1:14" x14ac:dyDescent="0.35">
      <c r="A276" t="s">
        <v>3239</v>
      </c>
      <c r="B276" t="s">
        <v>32</v>
      </c>
      <c r="C276" t="s">
        <v>3240</v>
      </c>
      <c r="D276">
        <v>4500</v>
      </c>
      <c r="E276" t="s">
        <v>161</v>
      </c>
      <c r="F276" t="s">
        <v>1547</v>
      </c>
      <c r="G276" t="s">
        <v>2875</v>
      </c>
      <c r="H276" t="s">
        <v>3241</v>
      </c>
      <c r="I276" t="s">
        <v>3239</v>
      </c>
      <c r="J276" t="s">
        <v>3242</v>
      </c>
      <c r="K276" t="s">
        <v>3243</v>
      </c>
      <c r="L276" t="s">
        <v>3244</v>
      </c>
      <c r="M276">
        <v>144.703058</v>
      </c>
      <c r="N276">
        <v>-6.5677779999999997</v>
      </c>
    </row>
    <row r="277" spans="1:14" x14ac:dyDescent="0.35">
      <c r="A277" t="s">
        <v>3245</v>
      </c>
      <c r="B277" t="s">
        <v>32</v>
      </c>
      <c r="C277" t="s">
        <v>3246</v>
      </c>
      <c r="D277">
        <v>187</v>
      </c>
      <c r="E277" t="s">
        <v>161</v>
      </c>
      <c r="F277" t="s">
        <v>1547</v>
      </c>
      <c r="G277" t="s">
        <v>3150</v>
      </c>
      <c r="H277" t="s">
        <v>3247</v>
      </c>
      <c r="I277" t="s">
        <v>3245</v>
      </c>
      <c r="J277" t="s">
        <v>3248</v>
      </c>
      <c r="K277" t="s">
        <v>3249</v>
      </c>
      <c r="L277" t="s">
        <v>3250</v>
      </c>
      <c r="M277">
        <v>151.79233300000001</v>
      </c>
      <c r="N277">
        <v>-5.5777780000000003</v>
      </c>
    </row>
    <row r="278" spans="1:14" x14ac:dyDescent="0.35">
      <c r="A278" t="s">
        <v>3251</v>
      </c>
      <c r="B278" t="s">
        <v>32</v>
      </c>
      <c r="C278" t="s">
        <v>3252</v>
      </c>
      <c r="D278">
        <v>5800</v>
      </c>
      <c r="E278" t="s">
        <v>161</v>
      </c>
      <c r="F278" t="s">
        <v>1547</v>
      </c>
      <c r="G278" t="s">
        <v>1607</v>
      </c>
      <c r="H278" t="s">
        <v>3253</v>
      </c>
      <c r="I278" t="s">
        <v>3251</v>
      </c>
      <c r="J278" t="s">
        <v>3254</v>
      </c>
      <c r="K278" t="s">
        <v>3255</v>
      </c>
      <c r="L278" t="s">
        <v>3256</v>
      </c>
      <c r="M278">
        <v>146.98589999999999</v>
      </c>
      <c r="N278">
        <v>-6.3818999999999999</v>
      </c>
    </row>
    <row r="279" spans="1:14" x14ac:dyDescent="0.35">
      <c r="A279" t="s">
        <v>3257</v>
      </c>
      <c r="B279" t="s">
        <v>32</v>
      </c>
      <c r="C279" t="s">
        <v>3258</v>
      </c>
      <c r="D279">
        <v>6032</v>
      </c>
      <c r="E279" t="s">
        <v>161</v>
      </c>
      <c r="F279" t="s">
        <v>1547</v>
      </c>
      <c r="G279" t="s">
        <v>2875</v>
      </c>
      <c r="H279" t="s">
        <v>3259</v>
      </c>
      <c r="I279" t="s">
        <v>3257</v>
      </c>
      <c r="J279" t="s">
        <v>3260</v>
      </c>
      <c r="K279" t="s">
        <v>3261</v>
      </c>
      <c r="L279" t="s">
        <v>3262</v>
      </c>
      <c r="M279">
        <v>145.07066699999999</v>
      </c>
      <c r="N279">
        <v>-6.3218300000000003</v>
      </c>
    </row>
    <row r="280" spans="1:14" x14ac:dyDescent="0.35">
      <c r="A280" t="s">
        <v>3264</v>
      </c>
      <c r="B280" t="s">
        <v>32</v>
      </c>
      <c r="C280" t="s">
        <v>3265</v>
      </c>
      <c r="D280">
        <v>5550</v>
      </c>
      <c r="E280" t="s">
        <v>161</v>
      </c>
      <c r="F280" t="s">
        <v>1547</v>
      </c>
      <c r="G280" t="s">
        <v>2875</v>
      </c>
      <c r="H280" t="s">
        <v>3266</v>
      </c>
      <c r="I280" t="s">
        <v>3264</v>
      </c>
      <c r="J280" t="s">
        <v>3267</v>
      </c>
      <c r="K280" t="s">
        <v>3268</v>
      </c>
      <c r="L280" t="s">
        <v>3269</v>
      </c>
      <c r="M280">
        <v>145.2424</v>
      </c>
      <c r="N280">
        <v>-6.2412000000000001</v>
      </c>
    </row>
    <row r="281" spans="1:14" x14ac:dyDescent="0.35">
      <c r="A281" t="s">
        <v>3270</v>
      </c>
      <c r="B281" t="s">
        <v>1168</v>
      </c>
      <c r="C281" t="s">
        <v>3271</v>
      </c>
      <c r="D281">
        <v>239</v>
      </c>
      <c r="E281" t="s">
        <v>161</v>
      </c>
      <c r="F281" t="s">
        <v>1547</v>
      </c>
      <c r="G281" t="s">
        <v>1607</v>
      </c>
      <c r="H281" t="s">
        <v>3145</v>
      </c>
      <c r="I281" t="s">
        <v>3270</v>
      </c>
      <c r="J281" t="s">
        <v>2624</v>
      </c>
      <c r="L281" t="s">
        <v>3272</v>
      </c>
      <c r="M281">
        <v>146.725977</v>
      </c>
      <c r="N281">
        <v>-6.5698030000000003</v>
      </c>
    </row>
    <row r="282" spans="1:14" x14ac:dyDescent="0.35">
      <c r="A282" t="s">
        <v>3275</v>
      </c>
      <c r="B282" t="s">
        <v>32</v>
      </c>
      <c r="C282" t="s">
        <v>3276</v>
      </c>
      <c r="D282">
        <v>5900</v>
      </c>
      <c r="E282" t="s">
        <v>161</v>
      </c>
      <c r="F282" t="s">
        <v>1547</v>
      </c>
      <c r="G282" t="s">
        <v>1607</v>
      </c>
      <c r="H282" t="s">
        <v>3277</v>
      </c>
      <c r="I282" t="s">
        <v>3275</v>
      </c>
      <c r="J282" t="s">
        <v>3278</v>
      </c>
      <c r="K282" t="s">
        <v>1805</v>
      </c>
      <c r="L282" t="s">
        <v>3279</v>
      </c>
      <c r="M282">
        <v>147.21520000000001</v>
      </c>
      <c r="N282">
        <v>-6.2239000000000004</v>
      </c>
    </row>
    <row r="283" spans="1:14" x14ac:dyDescent="0.35">
      <c r="A283" t="s">
        <v>3281</v>
      </c>
      <c r="B283" t="s">
        <v>32</v>
      </c>
      <c r="C283" t="s">
        <v>3282</v>
      </c>
      <c r="D283">
        <v>5140</v>
      </c>
      <c r="E283" t="s">
        <v>161</v>
      </c>
      <c r="F283" t="s">
        <v>1547</v>
      </c>
      <c r="G283" t="s">
        <v>1983</v>
      </c>
      <c r="H283" t="s">
        <v>3283</v>
      </c>
      <c r="I283" t="s">
        <v>3281</v>
      </c>
      <c r="J283" t="s">
        <v>3284</v>
      </c>
      <c r="K283" t="s">
        <v>3285</v>
      </c>
      <c r="L283" t="s">
        <v>3286</v>
      </c>
      <c r="M283">
        <v>142.2259</v>
      </c>
      <c r="N283">
        <v>-5.2260999999999997</v>
      </c>
    </row>
    <row r="284" spans="1:14" x14ac:dyDescent="0.35">
      <c r="A284" t="s">
        <v>3287</v>
      </c>
      <c r="B284" t="s">
        <v>32</v>
      </c>
      <c r="C284" t="s">
        <v>3288</v>
      </c>
      <c r="D284">
        <v>3960</v>
      </c>
      <c r="E284" t="s">
        <v>161</v>
      </c>
      <c r="F284" t="s">
        <v>1547</v>
      </c>
      <c r="G284" t="s">
        <v>2872</v>
      </c>
      <c r="H284" t="s">
        <v>3289</v>
      </c>
      <c r="I284" t="s">
        <v>3287</v>
      </c>
      <c r="J284" t="s">
        <v>3290</v>
      </c>
      <c r="K284" t="s">
        <v>3114</v>
      </c>
      <c r="L284" t="s">
        <v>3291</v>
      </c>
      <c r="M284">
        <v>145.8827</v>
      </c>
      <c r="N284">
        <v>-7.3983999999999996</v>
      </c>
    </row>
    <row r="285" spans="1:14" x14ac:dyDescent="0.35">
      <c r="A285" t="s">
        <v>3292</v>
      </c>
      <c r="B285" t="s">
        <v>32</v>
      </c>
      <c r="C285" t="s">
        <v>3293</v>
      </c>
      <c r="D285">
        <v>28</v>
      </c>
      <c r="E285" t="s">
        <v>161</v>
      </c>
      <c r="F285" t="s">
        <v>1547</v>
      </c>
      <c r="G285" t="s">
        <v>2872</v>
      </c>
      <c r="H285" t="s">
        <v>3294</v>
      </c>
      <c r="I285" t="s">
        <v>3292</v>
      </c>
      <c r="J285" t="s">
        <v>3295</v>
      </c>
      <c r="K285" t="s">
        <v>3296</v>
      </c>
      <c r="L285" t="s">
        <v>3297</v>
      </c>
      <c r="M285">
        <v>143.59520000000001</v>
      </c>
      <c r="N285">
        <v>-7.2713999999999999</v>
      </c>
    </row>
    <row r="286" spans="1:14" x14ac:dyDescent="0.35">
      <c r="A286" t="s">
        <v>3298</v>
      </c>
      <c r="B286" t="s">
        <v>32</v>
      </c>
      <c r="C286" t="s">
        <v>3299</v>
      </c>
      <c r="D286">
        <v>5638</v>
      </c>
      <c r="E286" t="s">
        <v>161</v>
      </c>
      <c r="F286" t="s">
        <v>1547</v>
      </c>
      <c r="G286" t="s">
        <v>2856</v>
      </c>
      <c r="H286" t="s">
        <v>3300</v>
      </c>
      <c r="I286" t="s">
        <v>3298</v>
      </c>
      <c r="J286" t="s">
        <v>3301</v>
      </c>
      <c r="L286" t="s">
        <v>3302</v>
      </c>
      <c r="M286">
        <v>142.7441</v>
      </c>
      <c r="N286">
        <v>-5.6951999999999998</v>
      </c>
    </row>
    <row r="287" spans="1:14" x14ac:dyDescent="0.35">
      <c r="A287" t="s">
        <v>3303</v>
      </c>
      <c r="B287" t="s">
        <v>32</v>
      </c>
      <c r="C287" t="s">
        <v>3304</v>
      </c>
      <c r="D287">
        <v>33</v>
      </c>
      <c r="E287" t="s">
        <v>161</v>
      </c>
      <c r="F287" t="s">
        <v>1547</v>
      </c>
      <c r="G287" t="s">
        <v>2649</v>
      </c>
      <c r="H287" t="s">
        <v>3305</v>
      </c>
      <c r="I287" t="s">
        <v>3303</v>
      </c>
      <c r="J287" t="s">
        <v>3306</v>
      </c>
      <c r="K287" t="s">
        <v>3307</v>
      </c>
      <c r="L287" t="s">
        <v>3308</v>
      </c>
      <c r="M287">
        <v>151.69619499999999</v>
      </c>
      <c r="N287">
        <v>-4.794727</v>
      </c>
    </row>
    <row r="288" spans="1:14" x14ac:dyDescent="0.35">
      <c r="A288" t="s">
        <v>3309</v>
      </c>
      <c r="B288" t="s">
        <v>32</v>
      </c>
      <c r="C288" t="s">
        <v>3310</v>
      </c>
      <c r="D288">
        <v>60</v>
      </c>
      <c r="E288" t="s">
        <v>161</v>
      </c>
      <c r="F288" t="s">
        <v>1547</v>
      </c>
      <c r="G288" t="s">
        <v>1548</v>
      </c>
      <c r="H288" t="s">
        <v>3311</v>
      </c>
      <c r="I288" t="s">
        <v>3309</v>
      </c>
      <c r="J288" t="s">
        <v>3312</v>
      </c>
      <c r="K288" t="s">
        <v>3313</v>
      </c>
      <c r="L288" t="s">
        <v>3314</v>
      </c>
      <c r="M288">
        <v>141.56049999999999</v>
      </c>
      <c r="N288">
        <v>-7.0225999999999997</v>
      </c>
    </row>
    <row r="289" spans="1:14" x14ac:dyDescent="0.35">
      <c r="A289" t="s">
        <v>3315</v>
      </c>
      <c r="B289" t="s">
        <v>32</v>
      </c>
      <c r="C289" t="s">
        <v>3316</v>
      </c>
      <c r="D289">
        <v>5340</v>
      </c>
      <c r="E289" t="s">
        <v>161</v>
      </c>
      <c r="F289" t="s">
        <v>1547</v>
      </c>
      <c r="G289" t="s">
        <v>1799</v>
      </c>
      <c r="H289" t="s">
        <v>3317</v>
      </c>
      <c r="I289" t="s">
        <v>3315</v>
      </c>
      <c r="J289" t="s">
        <v>3318</v>
      </c>
      <c r="K289" t="s">
        <v>2376</v>
      </c>
      <c r="L289" t="s">
        <v>3319</v>
      </c>
      <c r="M289">
        <v>144.10839999999999</v>
      </c>
      <c r="N289">
        <v>-6.3860000000000001</v>
      </c>
    </row>
    <row r="290" spans="1:14" x14ac:dyDescent="0.35">
      <c r="A290" t="s">
        <v>3320</v>
      </c>
      <c r="B290" t="s">
        <v>32</v>
      </c>
      <c r="C290" t="s">
        <v>3321</v>
      </c>
      <c r="D290">
        <v>45</v>
      </c>
      <c r="E290" t="s">
        <v>161</v>
      </c>
      <c r="F290" t="s">
        <v>1547</v>
      </c>
      <c r="G290" t="s">
        <v>1548</v>
      </c>
      <c r="H290" t="s">
        <v>3322</v>
      </c>
      <c r="I290" t="s">
        <v>3320</v>
      </c>
      <c r="J290" t="s">
        <v>3323</v>
      </c>
      <c r="K290" t="s">
        <v>3324</v>
      </c>
      <c r="L290" t="s">
        <v>3325</v>
      </c>
      <c r="M290">
        <v>143.1694</v>
      </c>
      <c r="N290">
        <v>-7.9790000000000001</v>
      </c>
    </row>
    <row r="291" spans="1:14" x14ac:dyDescent="0.35">
      <c r="A291" t="s">
        <v>3326</v>
      </c>
      <c r="B291" t="s">
        <v>32</v>
      </c>
      <c r="C291" t="s">
        <v>3327</v>
      </c>
      <c r="D291">
        <v>427</v>
      </c>
      <c r="E291" t="s">
        <v>161</v>
      </c>
      <c r="F291" t="s">
        <v>1547</v>
      </c>
      <c r="G291" t="s">
        <v>2633</v>
      </c>
      <c r="H291" t="s">
        <v>3328</v>
      </c>
      <c r="I291" t="s">
        <v>3326</v>
      </c>
      <c r="J291" t="s">
        <v>3329</v>
      </c>
      <c r="K291" t="s">
        <v>3329</v>
      </c>
      <c r="L291" t="s">
        <v>3330</v>
      </c>
      <c r="M291">
        <v>149.47659999999999</v>
      </c>
      <c r="N291">
        <v>-9.7469000000000001</v>
      </c>
    </row>
    <row r="292" spans="1:14" x14ac:dyDescent="0.35">
      <c r="A292" t="s">
        <v>3331</v>
      </c>
      <c r="B292" t="s">
        <v>3332</v>
      </c>
      <c r="C292" t="s">
        <v>3333</v>
      </c>
      <c r="D292">
        <v>146</v>
      </c>
      <c r="E292" t="s">
        <v>161</v>
      </c>
      <c r="F292" t="s">
        <v>1547</v>
      </c>
      <c r="G292" t="s">
        <v>3334</v>
      </c>
      <c r="H292" t="s">
        <v>3335</v>
      </c>
      <c r="I292" t="s">
        <v>3331</v>
      </c>
      <c r="J292" t="s">
        <v>3336</v>
      </c>
      <c r="L292" t="s">
        <v>3337</v>
      </c>
      <c r="M292">
        <v>147.22000122070301</v>
      </c>
      <c r="N292">
        <v>-9.4433803558349592</v>
      </c>
    </row>
    <row r="293" spans="1:14" x14ac:dyDescent="0.35">
      <c r="A293" t="s">
        <v>3340</v>
      </c>
      <c r="B293" t="s">
        <v>32</v>
      </c>
      <c r="C293" t="s">
        <v>3341</v>
      </c>
      <c r="D293">
        <v>6580</v>
      </c>
      <c r="E293" t="s">
        <v>161</v>
      </c>
      <c r="F293" t="s">
        <v>1547</v>
      </c>
      <c r="G293" t="s">
        <v>1554</v>
      </c>
      <c r="H293" t="s">
        <v>3342</v>
      </c>
      <c r="I293" t="s">
        <v>3340</v>
      </c>
      <c r="J293" t="s">
        <v>3343</v>
      </c>
      <c r="K293" t="s">
        <v>3344</v>
      </c>
      <c r="L293" t="s">
        <v>3345</v>
      </c>
      <c r="M293">
        <v>147.16589999999999</v>
      </c>
      <c r="N293">
        <v>-8.3038000000000007</v>
      </c>
    </row>
    <row r="294" spans="1:14" x14ac:dyDescent="0.35">
      <c r="A294" t="s">
        <v>3346</v>
      </c>
      <c r="B294" t="s">
        <v>32</v>
      </c>
      <c r="C294" t="s">
        <v>3347</v>
      </c>
      <c r="D294">
        <v>170</v>
      </c>
      <c r="E294" t="s">
        <v>161</v>
      </c>
      <c r="F294" t="s">
        <v>1547</v>
      </c>
      <c r="G294" t="s">
        <v>1607</v>
      </c>
      <c r="H294" t="s">
        <v>3348</v>
      </c>
      <c r="I294" t="s">
        <v>3346</v>
      </c>
      <c r="J294" t="s">
        <v>3349</v>
      </c>
      <c r="K294" t="s">
        <v>3350</v>
      </c>
      <c r="L294" t="s">
        <v>3351</v>
      </c>
      <c r="M294">
        <v>147.59549999999999</v>
      </c>
      <c r="N294">
        <v>-6.0907999999999998</v>
      </c>
    </row>
    <row r="295" spans="1:14" x14ac:dyDescent="0.35">
      <c r="A295" t="s">
        <v>3354</v>
      </c>
      <c r="B295" t="s">
        <v>32</v>
      </c>
      <c r="C295" t="s">
        <v>3355</v>
      </c>
      <c r="D295">
        <v>160</v>
      </c>
      <c r="E295" t="s">
        <v>161</v>
      </c>
      <c r="F295" t="s">
        <v>1547</v>
      </c>
      <c r="G295" t="s">
        <v>1548</v>
      </c>
      <c r="I295" t="s">
        <v>3354</v>
      </c>
      <c r="J295" t="s">
        <v>3356</v>
      </c>
      <c r="K295" t="s">
        <v>3357</v>
      </c>
      <c r="L295" t="s">
        <v>3358</v>
      </c>
      <c r="M295">
        <v>141.27166666700001</v>
      </c>
      <c r="N295">
        <v>-5.8972222222199999</v>
      </c>
    </row>
    <row r="296" spans="1:14" x14ac:dyDescent="0.35">
      <c r="A296" t="s">
        <v>3359</v>
      </c>
      <c r="B296" t="s">
        <v>32</v>
      </c>
      <c r="C296" t="s">
        <v>3360</v>
      </c>
      <c r="D296">
        <v>3640</v>
      </c>
      <c r="E296" t="s">
        <v>161</v>
      </c>
      <c r="F296" t="s">
        <v>1547</v>
      </c>
      <c r="G296" t="s">
        <v>2875</v>
      </c>
      <c r="H296" t="s">
        <v>3361</v>
      </c>
      <c r="I296" t="s">
        <v>3359</v>
      </c>
      <c r="J296" t="s">
        <v>3362</v>
      </c>
      <c r="K296" t="s">
        <v>3109</v>
      </c>
      <c r="L296" t="s">
        <v>3363</v>
      </c>
      <c r="M296">
        <v>144.82300000000001</v>
      </c>
      <c r="N296">
        <v>-6.4920999999999998</v>
      </c>
    </row>
    <row r="297" spans="1:14" x14ac:dyDescent="0.35">
      <c r="A297" t="s">
        <v>3364</v>
      </c>
      <c r="B297" t="s">
        <v>32</v>
      </c>
      <c r="C297" t="s">
        <v>3365</v>
      </c>
      <c r="D297">
        <v>5160</v>
      </c>
      <c r="E297" t="s">
        <v>161</v>
      </c>
      <c r="F297" t="s">
        <v>1547</v>
      </c>
      <c r="G297" t="s">
        <v>2852</v>
      </c>
      <c r="H297" t="s">
        <v>3366</v>
      </c>
      <c r="I297" t="s">
        <v>3364</v>
      </c>
      <c r="J297" t="s">
        <v>3367</v>
      </c>
      <c r="K297" t="s">
        <v>3368</v>
      </c>
      <c r="L297" t="s">
        <v>3369</v>
      </c>
      <c r="M297">
        <v>143.4829</v>
      </c>
      <c r="N297">
        <v>-5.13</v>
      </c>
    </row>
    <row r="298" spans="1:14" x14ac:dyDescent="0.35">
      <c r="A298" t="s">
        <v>3372</v>
      </c>
      <c r="B298" t="s">
        <v>32</v>
      </c>
      <c r="C298" t="s">
        <v>3373</v>
      </c>
      <c r="D298">
        <v>107</v>
      </c>
      <c r="E298" t="s">
        <v>161</v>
      </c>
      <c r="F298" t="s">
        <v>1547</v>
      </c>
      <c r="G298" t="s">
        <v>1681</v>
      </c>
      <c r="H298" t="s">
        <v>3374</v>
      </c>
      <c r="I298" t="s">
        <v>3372</v>
      </c>
      <c r="J298" t="s">
        <v>3375</v>
      </c>
      <c r="K298" t="s">
        <v>3376</v>
      </c>
      <c r="L298" t="s">
        <v>3377</v>
      </c>
      <c r="M298">
        <v>141.785</v>
      </c>
      <c r="N298">
        <v>-4.3615000000000004</v>
      </c>
    </row>
    <row r="299" spans="1:14" x14ac:dyDescent="0.35">
      <c r="A299" t="s">
        <v>3378</v>
      </c>
      <c r="B299" t="s">
        <v>32</v>
      </c>
      <c r="C299" t="s">
        <v>3379</v>
      </c>
      <c r="D299">
        <v>465</v>
      </c>
      <c r="E299" t="s">
        <v>161</v>
      </c>
      <c r="F299" t="s">
        <v>1547</v>
      </c>
      <c r="G299" t="s">
        <v>1548</v>
      </c>
      <c r="I299" t="s">
        <v>3378</v>
      </c>
      <c r="J299" t="s">
        <v>2402</v>
      </c>
      <c r="K299" t="s">
        <v>3380</v>
      </c>
      <c r="L299" t="s">
        <v>3381</v>
      </c>
      <c r="M299">
        <v>142.27833333300001</v>
      </c>
      <c r="N299">
        <v>-6.1044444444400003</v>
      </c>
    </row>
    <row r="300" spans="1:14" x14ac:dyDescent="0.35">
      <c r="A300" t="s">
        <v>3382</v>
      </c>
      <c r="B300" t="s">
        <v>32</v>
      </c>
      <c r="C300" t="s">
        <v>3383</v>
      </c>
      <c r="D300">
        <v>10</v>
      </c>
      <c r="E300" t="s">
        <v>161</v>
      </c>
      <c r="F300" t="s">
        <v>1547</v>
      </c>
      <c r="G300" t="s">
        <v>2656</v>
      </c>
      <c r="H300" t="s">
        <v>3384</v>
      </c>
      <c r="I300" t="s">
        <v>3382</v>
      </c>
      <c r="J300" t="s">
        <v>3385</v>
      </c>
      <c r="K300" t="s">
        <v>3386</v>
      </c>
      <c r="L300" t="s">
        <v>3387</v>
      </c>
      <c r="M300">
        <v>151.997777778</v>
      </c>
      <c r="N300">
        <v>-2.66222222222</v>
      </c>
    </row>
    <row r="301" spans="1:14" x14ac:dyDescent="0.35">
      <c r="A301" t="s">
        <v>3388</v>
      </c>
      <c r="B301" t="s">
        <v>32</v>
      </c>
      <c r="C301" t="s">
        <v>3389</v>
      </c>
      <c r="D301">
        <v>2230</v>
      </c>
      <c r="E301" t="s">
        <v>161</v>
      </c>
      <c r="F301" t="s">
        <v>1547</v>
      </c>
      <c r="G301" t="s">
        <v>1646</v>
      </c>
      <c r="H301" t="s">
        <v>3390</v>
      </c>
      <c r="I301" t="s">
        <v>3388</v>
      </c>
      <c r="J301" t="s">
        <v>3391</v>
      </c>
      <c r="K301" t="s">
        <v>3392</v>
      </c>
      <c r="L301" t="s">
        <v>3393</v>
      </c>
      <c r="M301">
        <v>148.38925</v>
      </c>
      <c r="N301">
        <v>-9.0735555555600005</v>
      </c>
    </row>
    <row r="302" spans="1:14" x14ac:dyDescent="0.35">
      <c r="A302" t="s">
        <v>3394</v>
      </c>
      <c r="B302" t="s">
        <v>32</v>
      </c>
      <c r="C302" t="s">
        <v>3395</v>
      </c>
      <c r="D302">
        <v>10</v>
      </c>
      <c r="E302" t="s">
        <v>161</v>
      </c>
      <c r="F302" t="s">
        <v>1547</v>
      </c>
      <c r="G302" t="s">
        <v>2860</v>
      </c>
      <c r="H302" t="s">
        <v>3396</v>
      </c>
      <c r="I302" t="s">
        <v>3394</v>
      </c>
      <c r="J302" t="s">
        <v>3397</v>
      </c>
      <c r="K302" t="s">
        <v>2582</v>
      </c>
      <c r="L302" t="s">
        <v>3398</v>
      </c>
      <c r="M302">
        <v>155.0489</v>
      </c>
      <c r="N302">
        <v>-5.5765000000000002</v>
      </c>
    </row>
    <row r="303" spans="1:14" x14ac:dyDescent="0.35">
      <c r="A303" t="s">
        <v>3399</v>
      </c>
      <c r="B303" t="s">
        <v>32</v>
      </c>
      <c r="C303" t="s">
        <v>3400</v>
      </c>
      <c r="D303">
        <v>5804</v>
      </c>
      <c r="E303" t="s">
        <v>161</v>
      </c>
      <c r="F303" t="s">
        <v>1547</v>
      </c>
      <c r="G303" t="s">
        <v>1867</v>
      </c>
      <c r="H303" t="s">
        <v>3401</v>
      </c>
      <c r="I303" t="s">
        <v>3399</v>
      </c>
      <c r="J303" t="s">
        <v>3402</v>
      </c>
      <c r="K303" t="s">
        <v>3403</v>
      </c>
      <c r="L303" t="s">
        <v>3404</v>
      </c>
      <c r="M303">
        <v>144.54472222199999</v>
      </c>
      <c r="N303">
        <v>-5.27861111111</v>
      </c>
    </row>
    <row r="304" spans="1:14" x14ac:dyDescent="0.35">
      <c r="A304" t="s">
        <v>3405</v>
      </c>
      <c r="B304" t="s">
        <v>32</v>
      </c>
      <c r="C304" t="s">
        <v>3406</v>
      </c>
      <c r="D304">
        <v>5130</v>
      </c>
      <c r="E304" t="s">
        <v>161</v>
      </c>
      <c r="F304" t="s">
        <v>1547</v>
      </c>
      <c r="G304" t="s">
        <v>1548</v>
      </c>
      <c r="H304" t="s">
        <v>3407</v>
      </c>
      <c r="I304" t="s">
        <v>3405</v>
      </c>
      <c r="J304" t="s">
        <v>3408</v>
      </c>
      <c r="K304" t="s">
        <v>3409</v>
      </c>
      <c r="L304" t="s">
        <v>3410</v>
      </c>
      <c r="M304">
        <v>141.75200000000001</v>
      </c>
      <c r="N304">
        <v>-5.3150000000000004</v>
      </c>
    </row>
    <row r="305" spans="1:14" x14ac:dyDescent="0.35">
      <c r="A305" t="s">
        <v>3411</v>
      </c>
      <c r="B305" t="s">
        <v>32</v>
      </c>
      <c r="C305" t="s">
        <v>3412</v>
      </c>
      <c r="D305">
        <v>230</v>
      </c>
      <c r="E305" t="s">
        <v>161</v>
      </c>
      <c r="F305" t="s">
        <v>1547</v>
      </c>
      <c r="G305" t="s">
        <v>1681</v>
      </c>
      <c r="H305" t="s">
        <v>3413</v>
      </c>
      <c r="I305" t="s">
        <v>3411</v>
      </c>
      <c r="J305" t="s">
        <v>3414</v>
      </c>
      <c r="K305" t="s">
        <v>3415</v>
      </c>
      <c r="L305" t="s">
        <v>3416</v>
      </c>
      <c r="M305">
        <v>143.67339999999999</v>
      </c>
      <c r="N305">
        <v>-3.8820999999999999</v>
      </c>
    </row>
    <row r="306" spans="1:14" x14ac:dyDescent="0.35">
      <c r="A306" t="s">
        <v>3418</v>
      </c>
      <c r="B306" t="s">
        <v>32</v>
      </c>
      <c r="C306" t="s">
        <v>3419</v>
      </c>
      <c r="D306">
        <v>46</v>
      </c>
      <c r="E306" t="s">
        <v>161</v>
      </c>
      <c r="F306" t="s">
        <v>1547</v>
      </c>
      <c r="G306" t="s">
        <v>2649</v>
      </c>
      <c r="H306" t="s">
        <v>3420</v>
      </c>
      <c r="I306" t="s">
        <v>3418</v>
      </c>
      <c r="J306" t="s">
        <v>3421</v>
      </c>
      <c r="K306" t="s">
        <v>3422</v>
      </c>
      <c r="L306" t="s">
        <v>3423</v>
      </c>
      <c r="M306">
        <v>148.85429999999999</v>
      </c>
      <c r="N306">
        <v>-5.9701000000000004</v>
      </c>
    </row>
    <row r="307" spans="1:14" x14ac:dyDescent="0.35">
      <c r="A307" t="s">
        <v>3424</v>
      </c>
      <c r="B307" t="s">
        <v>32</v>
      </c>
      <c r="C307" t="s">
        <v>3425</v>
      </c>
      <c r="D307">
        <v>5900</v>
      </c>
      <c r="E307" t="s">
        <v>161</v>
      </c>
      <c r="F307" t="s">
        <v>1547</v>
      </c>
      <c r="G307" t="s">
        <v>1607</v>
      </c>
      <c r="H307" t="s">
        <v>3426</v>
      </c>
      <c r="I307" t="s">
        <v>3424</v>
      </c>
      <c r="J307" t="s">
        <v>3427</v>
      </c>
      <c r="K307" t="s">
        <v>3428</v>
      </c>
      <c r="L307" t="s">
        <v>3429</v>
      </c>
      <c r="M307">
        <v>147.59100000000001</v>
      </c>
      <c r="N307">
        <v>-6.3449999999999998</v>
      </c>
    </row>
    <row r="308" spans="1:14" x14ac:dyDescent="0.35">
      <c r="A308" t="s">
        <v>3431</v>
      </c>
      <c r="B308" t="s">
        <v>32</v>
      </c>
      <c r="C308" t="s">
        <v>3432</v>
      </c>
      <c r="D308">
        <v>5500</v>
      </c>
      <c r="E308" t="s">
        <v>161</v>
      </c>
      <c r="F308" t="s">
        <v>1547</v>
      </c>
      <c r="G308" t="s">
        <v>2856</v>
      </c>
      <c r="H308" t="s">
        <v>3433</v>
      </c>
      <c r="I308" t="s">
        <v>3431</v>
      </c>
      <c r="J308" t="s">
        <v>3434</v>
      </c>
      <c r="L308" t="s">
        <v>3435</v>
      </c>
      <c r="M308">
        <v>142.947998047</v>
      </c>
      <c r="N308">
        <v>-5.8449997901900002</v>
      </c>
    </row>
    <row r="309" spans="1:14" x14ac:dyDescent="0.35">
      <c r="A309" t="s">
        <v>3436</v>
      </c>
      <c r="B309" t="s">
        <v>32</v>
      </c>
      <c r="C309" t="s">
        <v>3437</v>
      </c>
      <c r="D309">
        <v>1570</v>
      </c>
      <c r="E309" t="s">
        <v>161</v>
      </c>
      <c r="F309" t="s">
        <v>1547</v>
      </c>
      <c r="G309" t="s">
        <v>1548</v>
      </c>
      <c r="H309" t="s">
        <v>3438</v>
      </c>
      <c r="I309" t="s">
        <v>3436</v>
      </c>
      <c r="J309" t="s">
        <v>3439</v>
      </c>
      <c r="L309" t="s">
        <v>3440</v>
      </c>
      <c r="M309">
        <v>141.225998</v>
      </c>
      <c r="N309">
        <v>-5.2786099999999996</v>
      </c>
    </row>
    <row r="310" spans="1:14" x14ac:dyDescent="0.35">
      <c r="A310" t="s">
        <v>3442</v>
      </c>
      <c r="B310" t="s">
        <v>32</v>
      </c>
      <c r="C310" t="s">
        <v>3443</v>
      </c>
      <c r="D310">
        <v>3100</v>
      </c>
      <c r="E310" t="s">
        <v>161</v>
      </c>
      <c r="F310" t="s">
        <v>1547</v>
      </c>
      <c r="G310" t="s">
        <v>1554</v>
      </c>
      <c r="H310" t="s">
        <v>3444</v>
      </c>
      <c r="I310" t="s">
        <v>3442</v>
      </c>
      <c r="J310" t="s">
        <v>3445</v>
      </c>
      <c r="K310" t="s">
        <v>3446</v>
      </c>
      <c r="L310" t="s">
        <v>3447</v>
      </c>
      <c r="M310">
        <v>146.98916666700001</v>
      </c>
      <c r="N310">
        <v>-8.3566666666699998</v>
      </c>
    </row>
    <row r="311" spans="1:14" x14ac:dyDescent="0.35">
      <c r="A311" t="s">
        <v>3448</v>
      </c>
      <c r="B311" t="s">
        <v>1168</v>
      </c>
      <c r="C311" t="s">
        <v>3449</v>
      </c>
      <c r="D311">
        <v>32</v>
      </c>
      <c r="E311" t="s">
        <v>161</v>
      </c>
      <c r="F311" t="s">
        <v>1547</v>
      </c>
      <c r="G311" t="s">
        <v>3150</v>
      </c>
      <c r="H311" t="s">
        <v>3450</v>
      </c>
      <c r="I311" t="s">
        <v>3448</v>
      </c>
      <c r="J311" t="s">
        <v>3451</v>
      </c>
      <c r="L311" t="s">
        <v>3452</v>
      </c>
      <c r="M311">
        <v>152.380004883</v>
      </c>
      <c r="N311">
        <v>-4.3404598236099998</v>
      </c>
    </row>
    <row r="312" spans="1:14" x14ac:dyDescent="0.35">
      <c r="A312" t="s">
        <v>3454</v>
      </c>
      <c r="B312" t="s">
        <v>32</v>
      </c>
      <c r="C312" t="s">
        <v>3455</v>
      </c>
      <c r="D312">
        <v>5785</v>
      </c>
      <c r="E312" t="s">
        <v>161</v>
      </c>
      <c r="F312" t="s">
        <v>1547</v>
      </c>
      <c r="G312" t="s">
        <v>1983</v>
      </c>
      <c r="H312" t="s">
        <v>3456</v>
      </c>
      <c r="I312" t="s">
        <v>3454</v>
      </c>
      <c r="J312" t="s">
        <v>3457</v>
      </c>
      <c r="K312" t="s">
        <v>1336</v>
      </c>
      <c r="L312" t="s">
        <v>3458</v>
      </c>
      <c r="M312">
        <v>142.16519444400001</v>
      </c>
      <c r="N312">
        <v>-5.2436666666700003</v>
      </c>
    </row>
    <row r="313" spans="1:14" x14ac:dyDescent="0.35">
      <c r="A313" t="s">
        <v>3459</v>
      </c>
      <c r="B313" t="s">
        <v>32</v>
      </c>
      <c r="C313" t="s">
        <v>3460</v>
      </c>
      <c r="D313">
        <v>7011</v>
      </c>
      <c r="E313" t="s">
        <v>161</v>
      </c>
      <c r="F313" t="s">
        <v>1547</v>
      </c>
      <c r="G313" t="s">
        <v>1867</v>
      </c>
      <c r="H313" t="s">
        <v>3461</v>
      </c>
      <c r="I313" t="s">
        <v>3459</v>
      </c>
      <c r="J313" t="s">
        <v>3462</v>
      </c>
      <c r="K313" t="s">
        <v>3462</v>
      </c>
      <c r="L313" t="s">
        <v>3463</v>
      </c>
      <c r="M313">
        <v>146.55950000000001</v>
      </c>
      <c r="N313">
        <v>-5.9553000000000003</v>
      </c>
    </row>
    <row r="314" spans="1:14" x14ac:dyDescent="0.35">
      <c r="A314" t="s">
        <v>3464</v>
      </c>
      <c r="B314" t="s">
        <v>32</v>
      </c>
      <c r="C314" t="s">
        <v>3465</v>
      </c>
      <c r="D314">
        <v>4185</v>
      </c>
      <c r="E314" t="s">
        <v>161</v>
      </c>
      <c r="F314" t="s">
        <v>1547</v>
      </c>
      <c r="G314" t="s">
        <v>1607</v>
      </c>
      <c r="H314" t="s">
        <v>3466</v>
      </c>
      <c r="I314" t="s">
        <v>3464</v>
      </c>
      <c r="J314" t="s">
        <v>3467</v>
      </c>
      <c r="K314" t="s">
        <v>3468</v>
      </c>
      <c r="L314" t="s">
        <v>3469</v>
      </c>
      <c r="M314">
        <v>146.12719999999999</v>
      </c>
      <c r="N314">
        <v>-7.0694999999999997</v>
      </c>
    </row>
    <row r="315" spans="1:14" x14ac:dyDescent="0.35">
      <c r="A315" t="s">
        <v>3470</v>
      </c>
      <c r="B315" t="s">
        <v>32</v>
      </c>
      <c r="C315" t="s">
        <v>3471</v>
      </c>
      <c r="D315">
        <v>281</v>
      </c>
      <c r="E315" t="s">
        <v>161</v>
      </c>
      <c r="F315" t="s">
        <v>1547</v>
      </c>
      <c r="G315" t="s">
        <v>1548</v>
      </c>
      <c r="H315" t="s">
        <v>3472</v>
      </c>
      <c r="I315" t="s">
        <v>3470</v>
      </c>
      <c r="J315" t="s">
        <v>3473</v>
      </c>
      <c r="K315" t="s">
        <v>3474</v>
      </c>
      <c r="L315" t="s">
        <v>3475</v>
      </c>
      <c r="M315">
        <v>141.0421</v>
      </c>
      <c r="N315">
        <v>-5.6139999999999999</v>
      </c>
    </row>
    <row r="316" spans="1:14" x14ac:dyDescent="0.35">
      <c r="A316" t="s">
        <v>3476</v>
      </c>
      <c r="B316" t="s">
        <v>32</v>
      </c>
      <c r="C316" t="s">
        <v>3477</v>
      </c>
      <c r="D316">
        <v>5020</v>
      </c>
      <c r="E316" t="s">
        <v>161</v>
      </c>
      <c r="F316" t="s">
        <v>1547</v>
      </c>
      <c r="G316" t="s">
        <v>1607</v>
      </c>
      <c r="H316" t="s">
        <v>3478</v>
      </c>
      <c r="I316" t="s">
        <v>3476</v>
      </c>
      <c r="J316" t="s">
        <v>3479</v>
      </c>
      <c r="K316" t="s">
        <v>3480</v>
      </c>
      <c r="L316" t="s">
        <v>3481</v>
      </c>
      <c r="M316">
        <v>146.10669999999999</v>
      </c>
      <c r="N316">
        <v>-7.4462999999999999</v>
      </c>
    </row>
    <row r="317" spans="1:14" x14ac:dyDescent="0.35">
      <c r="A317" t="s">
        <v>3482</v>
      </c>
      <c r="B317" t="s">
        <v>32</v>
      </c>
      <c r="C317" t="s">
        <v>3483</v>
      </c>
      <c r="D317">
        <v>1310</v>
      </c>
      <c r="E317" t="s">
        <v>161</v>
      </c>
      <c r="F317" t="s">
        <v>1547</v>
      </c>
      <c r="G317" t="s">
        <v>1607</v>
      </c>
      <c r="H317" t="s">
        <v>3484</v>
      </c>
      <c r="I317" t="s">
        <v>3482</v>
      </c>
      <c r="J317" t="s">
        <v>3485</v>
      </c>
      <c r="K317" t="s">
        <v>3486</v>
      </c>
      <c r="L317" t="s">
        <v>3487</v>
      </c>
      <c r="M317">
        <v>146.55029999999999</v>
      </c>
      <c r="N317">
        <v>-7.6807999999999996</v>
      </c>
    </row>
    <row r="318" spans="1:14" x14ac:dyDescent="0.35">
      <c r="A318" t="s">
        <v>3488</v>
      </c>
      <c r="B318" t="s">
        <v>32</v>
      </c>
      <c r="C318" t="s">
        <v>3489</v>
      </c>
      <c r="D318">
        <v>5355</v>
      </c>
      <c r="E318" t="s">
        <v>161</v>
      </c>
      <c r="F318" t="s">
        <v>1547</v>
      </c>
      <c r="G318" t="s">
        <v>1566</v>
      </c>
      <c r="H318" t="s">
        <v>3490</v>
      </c>
      <c r="I318" t="s">
        <v>3491</v>
      </c>
      <c r="J318" t="s">
        <v>3488</v>
      </c>
      <c r="K318" t="s">
        <v>3488</v>
      </c>
      <c r="L318" t="s">
        <v>3492</v>
      </c>
      <c r="M318">
        <v>145.904166667</v>
      </c>
      <c r="N318">
        <v>-6.3380555555600004</v>
      </c>
    </row>
    <row r="319" spans="1:14" x14ac:dyDescent="0.35">
      <c r="A319" t="s">
        <v>3493</v>
      </c>
      <c r="B319" t="s">
        <v>32</v>
      </c>
      <c r="C319" t="s">
        <v>3494</v>
      </c>
      <c r="D319">
        <v>5950</v>
      </c>
      <c r="E319" t="s">
        <v>161</v>
      </c>
      <c r="F319" t="s">
        <v>1547</v>
      </c>
      <c r="G319" t="s">
        <v>1607</v>
      </c>
      <c r="H319" t="s">
        <v>3495</v>
      </c>
      <c r="I319" t="s">
        <v>3493</v>
      </c>
      <c r="J319" t="s">
        <v>3496</v>
      </c>
      <c r="K319" t="s">
        <v>3497</v>
      </c>
      <c r="L319" t="s">
        <v>3498</v>
      </c>
      <c r="M319">
        <v>145.96600000000001</v>
      </c>
      <c r="N319">
        <v>-7.0213999999999999</v>
      </c>
    </row>
    <row r="320" spans="1:14" x14ac:dyDescent="0.35">
      <c r="A320" t="s">
        <v>3499</v>
      </c>
      <c r="B320" t="s">
        <v>32</v>
      </c>
      <c r="C320" t="s">
        <v>3500</v>
      </c>
      <c r="D320">
        <v>481</v>
      </c>
      <c r="E320" t="s">
        <v>161</v>
      </c>
      <c r="F320" t="s">
        <v>1547</v>
      </c>
      <c r="G320" t="s">
        <v>1646</v>
      </c>
      <c r="H320" t="s">
        <v>3501</v>
      </c>
      <c r="I320" t="s">
        <v>3499</v>
      </c>
      <c r="J320" t="s">
        <v>3502</v>
      </c>
      <c r="K320" t="s">
        <v>2378</v>
      </c>
      <c r="L320" t="s">
        <v>3503</v>
      </c>
      <c r="M320">
        <v>148.5591</v>
      </c>
      <c r="N320">
        <v>-9.5161999999999995</v>
      </c>
    </row>
    <row r="321" spans="1:14" x14ac:dyDescent="0.35">
      <c r="A321" t="s">
        <v>3509</v>
      </c>
      <c r="B321" t="s">
        <v>32</v>
      </c>
      <c r="C321" t="s">
        <v>3510</v>
      </c>
      <c r="D321">
        <v>52</v>
      </c>
      <c r="E321" t="s">
        <v>161</v>
      </c>
      <c r="F321" t="s">
        <v>1547</v>
      </c>
      <c r="G321" t="s">
        <v>1548</v>
      </c>
      <c r="H321" t="s">
        <v>3511</v>
      </c>
      <c r="I321" t="s">
        <v>3509</v>
      </c>
      <c r="J321" t="s">
        <v>3512</v>
      </c>
      <c r="K321" t="s">
        <v>3513</v>
      </c>
      <c r="L321" t="s">
        <v>3514</v>
      </c>
      <c r="M321">
        <v>142.65029999999999</v>
      </c>
      <c r="N321">
        <v>-8.5411000000000001</v>
      </c>
    </row>
    <row r="322" spans="1:14" x14ac:dyDescent="0.35">
      <c r="A322" t="s">
        <v>3517</v>
      </c>
      <c r="B322" t="s">
        <v>32</v>
      </c>
      <c r="C322" t="s">
        <v>3518</v>
      </c>
      <c r="D322">
        <v>15</v>
      </c>
      <c r="E322" t="s">
        <v>161</v>
      </c>
      <c r="F322" t="s">
        <v>1547</v>
      </c>
      <c r="G322" t="s">
        <v>3150</v>
      </c>
      <c r="H322" t="s">
        <v>3519</v>
      </c>
      <c r="I322" t="s">
        <v>3517</v>
      </c>
      <c r="J322" t="s">
        <v>3520</v>
      </c>
      <c r="K322" t="s">
        <v>3521</v>
      </c>
      <c r="L322" t="s">
        <v>3522</v>
      </c>
      <c r="M322">
        <v>150.95570000000001</v>
      </c>
      <c r="N322">
        <v>-6.0178000000000003</v>
      </c>
    </row>
    <row r="323" spans="1:14" x14ac:dyDescent="0.35">
      <c r="A323" t="s">
        <v>3524</v>
      </c>
      <c r="B323" t="s">
        <v>32</v>
      </c>
      <c r="C323" t="s">
        <v>3525</v>
      </c>
      <c r="D323">
        <v>44</v>
      </c>
      <c r="E323" t="s">
        <v>161</v>
      </c>
      <c r="F323" t="s">
        <v>1547</v>
      </c>
      <c r="G323" t="s">
        <v>2649</v>
      </c>
      <c r="H323" t="s">
        <v>3526</v>
      </c>
      <c r="I323" t="s">
        <v>3524</v>
      </c>
      <c r="J323" t="s">
        <v>3527</v>
      </c>
      <c r="K323" t="s">
        <v>2433</v>
      </c>
      <c r="L323" t="s">
        <v>3528</v>
      </c>
      <c r="M323">
        <v>150.00890000000001</v>
      </c>
      <c r="N323">
        <v>-5.2725999999999997</v>
      </c>
    </row>
    <row r="324" spans="1:14" x14ac:dyDescent="0.35">
      <c r="A324" t="s">
        <v>3529</v>
      </c>
      <c r="B324" t="s">
        <v>32</v>
      </c>
      <c r="C324" t="s">
        <v>3530</v>
      </c>
      <c r="D324">
        <v>90</v>
      </c>
      <c r="E324" t="s">
        <v>161</v>
      </c>
      <c r="F324" t="s">
        <v>1547</v>
      </c>
      <c r="G324" t="s">
        <v>1681</v>
      </c>
      <c r="H324" t="s">
        <v>3531</v>
      </c>
      <c r="I324" t="s">
        <v>3529</v>
      </c>
      <c r="J324" t="s">
        <v>3532</v>
      </c>
      <c r="K324" t="s">
        <v>3533</v>
      </c>
      <c r="L324" t="s">
        <v>3534</v>
      </c>
      <c r="M324">
        <v>143.13290000000001</v>
      </c>
      <c r="N324">
        <v>-4.0164999999999997</v>
      </c>
    </row>
    <row r="325" spans="1:14" x14ac:dyDescent="0.35">
      <c r="A325" t="s">
        <v>3535</v>
      </c>
      <c r="B325" t="s">
        <v>1168</v>
      </c>
      <c r="C325" t="s">
        <v>3536</v>
      </c>
      <c r="D325">
        <v>10</v>
      </c>
      <c r="E325" t="s">
        <v>161</v>
      </c>
      <c r="F325" t="s">
        <v>1547</v>
      </c>
      <c r="G325" t="s">
        <v>1983</v>
      </c>
      <c r="H325" t="s">
        <v>3537</v>
      </c>
      <c r="I325" t="s">
        <v>3535</v>
      </c>
      <c r="J325" t="s">
        <v>3538</v>
      </c>
      <c r="L325" t="s">
        <v>3539</v>
      </c>
      <c r="M325">
        <v>141.30279999999999</v>
      </c>
      <c r="N325">
        <v>-2.6926000000000001</v>
      </c>
    </row>
    <row r="326" spans="1:14" x14ac:dyDescent="0.35">
      <c r="A326" t="s">
        <v>3540</v>
      </c>
      <c r="B326" t="s">
        <v>32</v>
      </c>
      <c r="C326" t="s">
        <v>3541</v>
      </c>
      <c r="D326">
        <v>300</v>
      </c>
      <c r="E326" t="s">
        <v>161</v>
      </c>
      <c r="F326" t="s">
        <v>1547</v>
      </c>
      <c r="G326" t="s">
        <v>2860</v>
      </c>
      <c r="H326" t="s">
        <v>3542</v>
      </c>
      <c r="I326" t="s">
        <v>3540</v>
      </c>
      <c r="J326" t="s">
        <v>3543</v>
      </c>
      <c r="K326" t="s">
        <v>3544</v>
      </c>
      <c r="L326" t="s">
        <v>3545</v>
      </c>
      <c r="M326">
        <v>155.43260000000001</v>
      </c>
      <c r="N326">
        <v>-6.6551999999999998</v>
      </c>
    </row>
    <row r="327" spans="1:14" x14ac:dyDescent="0.35">
      <c r="A327" t="s">
        <v>3547</v>
      </c>
      <c r="B327" t="s">
        <v>32</v>
      </c>
      <c r="C327" t="s">
        <v>3548</v>
      </c>
      <c r="D327">
        <v>132</v>
      </c>
      <c r="E327" t="s">
        <v>161</v>
      </c>
      <c r="F327" t="s">
        <v>1547</v>
      </c>
      <c r="G327" t="s">
        <v>2872</v>
      </c>
      <c r="H327" t="s">
        <v>3549</v>
      </c>
      <c r="I327" t="s">
        <v>3547</v>
      </c>
      <c r="J327" t="s">
        <v>3550</v>
      </c>
      <c r="K327" t="s">
        <v>3551</v>
      </c>
      <c r="L327" t="s">
        <v>3552</v>
      </c>
      <c r="M327">
        <v>145.07511111100001</v>
      </c>
      <c r="N327">
        <v>-6.9894444444400001</v>
      </c>
    </row>
    <row r="328" spans="1:14" x14ac:dyDescent="0.35">
      <c r="A328" t="s">
        <v>3553</v>
      </c>
      <c r="B328" t="s">
        <v>1168</v>
      </c>
      <c r="C328" t="s">
        <v>3554</v>
      </c>
      <c r="D328">
        <v>5889</v>
      </c>
      <c r="E328" t="s">
        <v>161</v>
      </c>
      <c r="F328" t="s">
        <v>1547</v>
      </c>
      <c r="G328" t="s">
        <v>2852</v>
      </c>
      <c r="I328" t="s">
        <v>3553</v>
      </c>
      <c r="J328" t="s">
        <v>3555</v>
      </c>
      <c r="L328" t="s">
        <v>3556</v>
      </c>
      <c r="M328">
        <v>143.89500427246</v>
      </c>
      <c r="N328">
        <v>-5.6433000564575098</v>
      </c>
    </row>
    <row r="329" spans="1:14" x14ac:dyDescent="0.35">
      <c r="A329" t="s">
        <v>3557</v>
      </c>
      <c r="B329" t="s">
        <v>32</v>
      </c>
      <c r="C329" t="s">
        <v>3558</v>
      </c>
      <c r="D329">
        <v>370</v>
      </c>
      <c r="E329" t="s">
        <v>161</v>
      </c>
      <c r="F329" t="s">
        <v>1547</v>
      </c>
      <c r="G329" t="s">
        <v>1548</v>
      </c>
      <c r="H329" t="s">
        <v>3559</v>
      </c>
      <c r="I329" t="s">
        <v>3557</v>
      </c>
      <c r="J329" t="s">
        <v>3560</v>
      </c>
      <c r="K329" t="s">
        <v>3561</v>
      </c>
      <c r="L329" t="s">
        <v>3562</v>
      </c>
      <c r="M329">
        <v>142.6557</v>
      </c>
      <c r="N329">
        <v>-6.9523000000000001</v>
      </c>
    </row>
    <row r="330" spans="1:14" x14ac:dyDescent="0.35">
      <c r="A330" t="s">
        <v>3563</v>
      </c>
      <c r="B330" t="s">
        <v>1168</v>
      </c>
      <c r="C330" t="s">
        <v>3564</v>
      </c>
      <c r="D330">
        <v>19</v>
      </c>
      <c r="E330" t="s">
        <v>161</v>
      </c>
      <c r="F330" t="s">
        <v>1547</v>
      </c>
      <c r="G330" t="s">
        <v>1681</v>
      </c>
      <c r="H330" t="s">
        <v>3565</v>
      </c>
      <c r="I330" t="s">
        <v>3563</v>
      </c>
      <c r="J330" t="s">
        <v>3566</v>
      </c>
      <c r="L330" t="s">
        <v>3567</v>
      </c>
      <c r="M330">
        <v>143.66900634800001</v>
      </c>
      <c r="N330">
        <v>-3.5838301181799999</v>
      </c>
    </row>
    <row r="331" spans="1:14" x14ac:dyDescent="0.35">
      <c r="A331" t="s">
        <v>3569</v>
      </c>
      <c r="B331" t="s">
        <v>32</v>
      </c>
      <c r="C331" t="s">
        <v>3570</v>
      </c>
      <c r="D331">
        <v>5028</v>
      </c>
      <c r="E331" t="s">
        <v>161</v>
      </c>
      <c r="F331" t="s">
        <v>1547</v>
      </c>
      <c r="G331" t="s">
        <v>1566</v>
      </c>
      <c r="H331" t="s">
        <v>3571</v>
      </c>
      <c r="I331" t="s">
        <v>3569</v>
      </c>
      <c r="J331" t="s">
        <v>3572</v>
      </c>
      <c r="K331" t="s">
        <v>3572</v>
      </c>
      <c r="L331" t="s">
        <v>3573</v>
      </c>
      <c r="M331">
        <v>145.89194444399999</v>
      </c>
      <c r="N331">
        <v>-6.7968611111100001</v>
      </c>
    </row>
    <row r="332" spans="1:14" x14ac:dyDescent="0.35">
      <c r="A332" t="s">
        <v>3574</v>
      </c>
      <c r="B332" t="s">
        <v>32</v>
      </c>
      <c r="C332" t="s">
        <v>3575</v>
      </c>
      <c r="D332">
        <v>20</v>
      </c>
      <c r="E332" t="s">
        <v>161</v>
      </c>
      <c r="F332" t="s">
        <v>1547</v>
      </c>
      <c r="G332" t="s">
        <v>3150</v>
      </c>
      <c r="H332" t="s">
        <v>3576</v>
      </c>
      <c r="I332" t="s">
        <v>3574</v>
      </c>
      <c r="J332" t="s">
        <v>3577</v>
      </c>
      <c r="K332" t="s">
        <v>3578</v>
      </c>
      <c r="L332" t="s">
        <v>3579</v>
      </c>
      <c r="M332">
        <v>155.22229999999999</v>
      </c>
      <c r="N332">
        <v>-5.8602999999999996</v>
      </c>
    </row>
    <row r="333" spans="1:14" x14ac:dyDescent="0.35">
      <c r="A333" t="s">
        <v>3580</v>
      </c>
      <c r="B333" t="s">
        <v>32</v>
      </c>
      <c r="C333" t="s">
        <v>3581</v>
      </c>
      <c r="D333">
        <v>34</v>
      </c>
      <c r="E333" t="s">
        <v>161</v>
      </c>
      <c r="F333" t="s">
        <v>1547</v>
      </c>
      <c r="G333" t="s">
        <v>1607</v>
      </c>
      <c r="H333" t="s">
        <v>3582</v>
      </c>
      <c r="I333" t="s">
        <v>3580</v>
      </c>
      <c r="J333" t="s">
        <v>3583</v>
      </c>
      <c r="K333" t="s">
        <v>3584</v>
      </c>
      <c r="L333" t="s">
        <v>3585</v>
      </c>
      <c r="M333">
        <v>147.19822525999999</v>
      </c>
      <c r="N333">
        <v>-5.9617094491899998</v>
      </c>
    </row>
    <row r="334" spans="1:14" x14ac:dyDescent="0.35">
      <c r="A334" t="s">
        <v>3586</v>
      </c>
      <c r="B334" t="s">
        <v>32</v>
      </c>
      <c r="C334" t="s">
        <v>3587</v>
      </c>
      <c r="D334">
        <v>5200</v>
      </c>
      <c r="E334" t="s">
        <v>161</v>
      </c>
      <c r="F334" t="s">
        <v>1547</v>
      </c>
      <c r="G334" t="s">
        <v>1554</v>
      </c>
      <c r="H334" t="s">
        <v>3588</v>
      </c>
      <c r="I334" t="s">
        <v>3586</v>
      </c>
      <c r="J334" t="s">
        <v>3589</v>
      </c>
      <c r="K334" t="s">
        <v>3589</v>
      </c>
      <c r="L334" t="s">
        <v>3590</v>
      </c>
      <c r="M334">
        <v>147.2525</v>
      </c>
      <c r="N334">
        <v>-8.5458333333300001</v>
      </c>
    </row>
    <row r="335" spans="1:14" x14ac:dyDescent="0.35">
      <c r="A335" t="s">
        <v>3591</v>
      </c>
      <c r="B335" t="s">
        <v>32</v>
      </c>
      <c r="C335" t="s">
        <v>3592</v>
      </c>
      <c r="D335">
        <v>3600</v>
      </c>
      <c r="E335" t="s">
        <v>161</v>
      </c>
      <c r="F335" t="s">
        <v>1547</v>
      </c>
      <c r="G335" t="s">
        <v>1983</v>
      </c>
      <c r="H335" t="s">
        <v>3593</v>
      </c>
      <c r="I335" t="s">
        <v>3591</v>
      </c>
      <c r="J335" t="s">
        <v>3594</v>
      </c>
      <c r="K335" t="s">
        <v>3595</v>
      </c>
      <c r="L335" t="s">
        <v>3596</v>
      </c>
      <c r="M335">
        <v>146.718611111</v>
      </c>
      <c r="N335">
        <v>-7.3455555555599998</v>
      </c>
    </row>
    <row r="336" spans="1:14" x14ac:dyDescent="0.35">
      <c r="A336" t="s">
        <v>3598</v>
      </c>
      <c r="B336" t="s">
        <v>32</v>
      </c>
      <c r="C336" t="s">
        <v>3599</v>
      </c>
      <c r="D336">
        <v>4510</v>
      </c>
      <c r="E336" t="s">
        <v>161</v>
      </c>
      <c r="F336" t="s">
        <v>1547</v>
      </c>
      <c r="G336" t="s">
        <v>1607</v>
      </c>
      <c r="H336" t="s">
        <v>3600</v>
      </c>
      <c r="I336" t="s">
        <v>3598</v>
      </c>
      <c r="J336" t="s">
        <v>3601</v>
      </c>
      <c r="K336" t="s">
        <v>3602</v>
      </c>
      <c r="L336" t="s">
        <v>3603</v>
      </c>
      <c r="M336">
        <v>146.18799999999999</v>
      </c>
      <c r="N336">
        <v>-7.548</v>
      </c>
    </row>
    <row r="337" spans="1:14" x14ac:dyDescent="0.35">
      <c r="A337" t="s">
        <v>3604</v>
      </c>
      <c r="B337" t="s">
        <v>32</v>
      </c>
      <c r="C337" t="s">
        <v>3605</v>
      </c>
      <c r="D337">
        <v>5460</v>
      </c>
      <c r="E337" t="s">
        <v>161</v>
      </c>
      <c r="F337" t="s">
        <v>1547</v>
      </c>
      <c r="G337" t="s">
        <v>1607</v>
      </c>
      <c r="H337" t="s">
        <v>3606</v>
      </c>
      <c r="I337" t="s">
        <v>3604</v>
      </c>
      <c r="J337" t="s">
        <v>3607</v>
      </c>
      <c r="K337" t="s">
        <v>3402</v>
      </c>
      <c r="L337" t="s">
        <v>3608</v>
      </c>
      <c r="M337">
        <v>146.9273</v>
      </c>
      <c r="N337">
        <v>-7.75</v>
      </c>
    </row>
    <row r="338" spans="1:14" x14ac:dyDescent="0.35">
      <c r="A338" t="s">
        <v>3610</v>
      </c>
      <c r="B338" t="s">
        <v>32</v>
      </c>
      <c r="C338" t="s">
        <v>3611</v>
      </c>
      <c r="D338">
        <v>50</v>
      </c>
      <c r="E338" t="s">
        <v>161</v>
      </c>
      <c r="F338" t="s">
        <v>1547</v>
      </c>
      <c r="G338" t="s">
        <v>1548</v>
      </c>
      <c r="H338" t="s">
        <v>3612</v>
      </c>
      <c r="I338" t="s">
        <v>3610</v>
      </c>
      <c r="J338" t="s">
        <v>3613</v>
      </c>
      <c r="K338" t="s">
        <v>3614</v>
      </c>
      <c r="L338" t="s">
        <v>3615</v>
      </c>
      <c r="M338">
        <v>141.13810000000001</v>
      </c>
      <c r="N338">
        <v>-8.6183999999999994</v>
      </c>
    </row>
    <row r="339" spans="1:14" x14ac:dyDescent="0.35">
      <c r="A339" t="s">
        <v>3617</v>
      </c>
      <c r="B339" t="s">
        <v>65</v>
      </c>
      <c r="C339" t="s">
        <v>3618</v>
      </c>
      <c r="E339" t="s">
        <v>1579</v>
      </c>
      <c r="F339" t="s">
        <v>1640</v>
      </c>
      <c r="G339" t="s">
        <v>1641</v>
      </c>
      <c r="H339" t="s">
        <v>3619</v>
      </c>
      <c r="J339" t="s">
        <v>3617</v>
      </c>
      <c r="L339" t="s">
        <v>3620</v>
      </c>
      <c r="M339">
        <v>81.823888888900001</v>
      </c>
      <c r="N339">
        <v>6.86</v>
      </c>
    </row>
    <row r="340" spans="1:14" x14ac:dyDescent="0.35">
      <c r="A340" t="s">
        <v>3621</v>
      </c>
      <c r="B340" t="s">
        <v>32</v>
      </c>
      <c r="C340" t="s">
        <v>3622</v>
      </c>
      <c r="D340">
        <v>2600</v>
      </c>
      <c r="E340" t="s">
        <v>161</v>
      </c>
      <c r="F340" t="s">
        <v>1547</v>
      </c>
      <c r="G340" t="s">
        <v>1607</v>
      </c>
      <c r="H340" t="s">
        <v>3623</v>
      </c>
      <c r="I340" t="s">
        <v>3621</v>
      </c>
      <c r="J340" t="s">
        <v>3624</v>
      </c>
      <c r="K340" t="s">
        <v>3625</v>
      </c>
      <c r="L340" t="s">
        <v>3626</v>
      </c>
      <c r="M340">
        <v>147.01169999999999</v>
      </c>
      <c r="N340">
        <v>-6.09</v>
      </c>
    </row>
    <row r="341" spans="1:14" x14ac:dyDescent="0.35">
      <c r="A341" t="s">
        <v>3631</v>
      </c>
      <c r="B341" t="s">
        <v>32</v>
      </c>
      <c r="C341" t="s">
        <v>3632</v>
      </c>
      <c r="D341">
        <v>1520</v>
      </c>
      <c r="E341" t="s">
        <v>161</v>
      </c>
      <c r="F341" t="s">
        <v>1547</v>
      </c>
      <c r="G341" t="s">
        <v>1607</v>
      </c>
      <c r="H341" t="s">
        <v>3633</v>
      </c>
      <c r="I341" t="s">
        <v>3631</v>
      </c>
      <c r="J341" t="s">
        <v>3634</v>
      </c>
      <c r="K341" t="s">
        <v>3635</v>
      </c>
      <c r="L341" t="s">
        <v>3636</v>
      </c>
      <c r="M341">
        <v>146.18129999999999</v>
      </c>
      <c r="N341">
        <v>-6.6014999999999997</v>
      </c>
    </row>
    <row r="342" spans="1:14" x14ac:dyDescent="0.35">
      <c r="A342" t="s">
        <v>3640</v>
      </c>
      <c r="B342" t="s">
        <v>36</v>
      </c>
      <c r="C342" t="s">
        <v>3641</v>
      </c>
      <c r="F342" t="s">
        <v>30</v>
      </c>
      <c r="G342" t="s">
        <v>66</v>
      </c>
      <c r="H342" t="s">
        <v>3642</v>
      </c>
      <c r="J342" t="s">
        <v>3640</v>
      </c>
      <c r="L342" t="s">
        <v>3643</v>
      </c>
      <c r="M342">
        <v>-73.400000000000006</v>
      </c>
      <c r="N342">
        <v>40.71</v>
      </c>
    </row>
    <row r="343" spans="1:14" x14ac:dyDescent="0.35">
      <c r="A343" t="s">
        <v>3645</v>
      </c>
      <c r="B343" t="s">
        <v>32</v>
      </c>
      <c r="C343" t="s">
        <v>3646</v>
      </c>
      <c r="D343">
        <v>175</v>
      </c>
      <c r="E343" t="s">
        <v>161</v>
      </c>
      <c r="F343" t="s">
        <v>1547</v>
      </c>
      <c r="G343" t="s">
        <v>2649</v>
      </c>
      <c r="H343" t="s">
        <v>3647</v>
      </c>
      <c r="I343" t="s">
        <v>3645</v>
      </c>
      <c r="J343" t="s">
        <v>3648</v>
      </c>
      <c r="K343" t="s">
        <v>3649</v>
      </c>
      <c r="L343" t="s">
        <v>3650</v>
      </c>
      <c r="M343">
        <v>149.33699999999999</v>
      </c>
      <c r="N343">
        <v>-6.0491000000000001</v>
      </c>
    </row>
    <row r="344" spans="1:14" x14ac:dyDescent="0.35">
      <c r="A344" t="s">
        <v>3655</v>
      </c>
      <c r="B344" t="s">
        <v>1168</v>
      </c>
      <c r="C344" t="s">
        <v>3656</v>
      </c>
      <c r="D344">
        <v>36</v>
      </c>
      <c r="E344" t="s">
        <v>1579</v>
      </c>
      <c r="F344" t="s">
        <v>3657</v>
      </c>
      <c r="G344" t="s">
        <v>3658</v>
      </c>
      <c r="H344" t="s">
        <v>3659</v>
      </c>
      <c r="I344" t="s">
        <v>3660</v>
      </c>
      <c r="J344" t="s">
        <v>3661</v>
      </c>
      <c r="L344" t="s">
        <v>3662</v>
      </c>
      <c r="M344">
        <v>49.976806640600003</v>
      </c>
      <c r="N344">
        <v>40.495542216099999</v>
      </c>
    </row>
    <row r="345" spans="1:14" x14ac:dyDescent="0.35">
      <c r="A345" t="s">
        <v>3664</v>
      </c>
      <c r="B345" t="s">
        <v>29</v>
      </c>
      <c r="C345" t="s">
        <v>3665</v>
      </c>
      <c r="D345">
        <v>1720</v>
      </c>
      <c r="F345" t="s">
        <v>30</v>
      </c>
      <c r="G345" t="s">
        <v>40</v>
      </c>
      <c r="H345" t="s">
        <v>3666</v>
      </c>
      <c r="I345" t="s">
        <v>3664</v>
      </c>
      <c r="J345" t="s">
        <v>3667</v>
      </c>
      <c r="K345" t="s">
        <v>3664</v>
      </c>
      <c r="L345" t="s">
        <v>3668</v>
      </c>
      <c r="M345">
        <v>-113.092002869</v>
      </c>
      <c r="N345">
        <v>36.191600799599897</v>
      </c>
    </row>
    <row r="346" spans="1:14" x14ac:dyDescent="0.35">
      <c r="A346" t="s">
        <v>3670</v>
      </c>
      <c r="B346" t="s">
        <v>32</v>
      </c>
      <c r="C346" t="s">
        <v>3671</v>
      </c>
      <c r="D346">
        <v>12</v>
      </c>
      <c r="E346" t="s">
        <v>161</v>
      </c>
      <c r="F346" t="s">
        <v>1547</v>
      </c>
      <c r="G346" t="s">
        <v>1554</v>
      </c>
      <c r="J346" t="s">
        <v>3670</v>
      </c>
      <c r="K346" t="s">
        <v>3670</v>
      </c>
      <c r="L346" t="s">
        <v>3672</v>
      </c>
      <c r="M346">
        <v>149.33833333300001</v>
      </c>
      <c r="N346">
        <v>-10.2991666667</v>
      </c>
    </row>
    <row r="347" spans="1:14" x14ac:dyDescent="0.35">
      <c r="A347" t="s">
        <v>3679</v>
      </c>
      <c r="B347" t="s">
        <v>32</v>
      </c>
      <c r="C347" t="s">
        <v>3680</v>
      </c>
      <c r="D347">
        <v>90</v>
      </c>
      <c r="E347" t="s">
        <v>161</v>
      </c>
      <c r="F347" t="s">
        <v>1547</v>
      </c>
      <c r="G347" t="s">
        <v>2649</v>
      </c>
      <c r="H347" t="s">
        <v>3681</v>
      </c>
      <c r="J347" t="s">
        <v>3679</v>
      </c>
      <c r="K347" t="s">
        <v>3682</v>
      </c>
      <c r="L347" t="s">
        <v>3683</v>
      </c>
      <c r="M347">
        <v>149.133333333</v>
      </c>
      <c r="N347">
        <v>-4.8833333333299898</v>
      </c>
    </row>
    <row r="348" spans="1:14" x14ac:dyDescent="0.35">
      <c r="A348" t="s">
        <v>3684</v>
      </c>
      <c r="B348" t="s">
        <v>36</v>
      </c>
      <c r="C348" t="s">
        <v>3685</v>
      </c>
      <c r="D348">
        <v>15</v>
      </c>
      <c r="E348" t="s">
        <v>161</v>
      </c>
      <c r="F348" t="s">
        <v>1547</v>
      </c>
      <c r="G348" t="s">
        <v>1554</v>
      </c>
      <c r="H348" t="s">
        <v>3686</v>
      </c>
      <c r="J348" t="s">
        <v>3684</v>
      </c>
      <c r="L348" t="s">
        <v>3687</v>
      </c>
      <c r="M348">
        <v>149.6414</v>
      </c>
      <c r="N348">
        <v>-10.3432</v>
      </c>
    </row>
    <row r="349" spans="1:14" x14ac:dyDescent="0.35">
      <c r="A349" t="s">
        <v>3688</v>
      </c>
      <c r="B349" t="s">
        <v>32</v>
      </c>
      <c r="C349" t="s">
        <v>3689</v>
      </c>
      <c r="D349">
        <v>1302</v>
      </c>
      <c r="F349" t="s">
        <v>30</v>
      </c>
      <c r="G349" t="s">
        <v>59</v>
      </c>
      <c r="H349" t="s">
        <v>207</v>
      </c>
      <c r="I349" t="s">
        <v>3690</v>
      </c>
      <c r="J349" t="s">
        <v>3691</v>
      </c>
      <c r="K349" t="s">
        <v>3688</v>
      </c>
      <c r="L349" t="s">
        <v>3692</v>
      </c>
      <c r="M349">
        <v>-93.200543999999994</v>
      </c>
      <c r="N349">
        <v>36.532082000000003</v>
      </c>
    </row>
    <row r="350" spans="1:14" x14ac:dyDescent="0.35">
      <c r="A350" t="s">
        <v>3693</v>
      </c>
      <c r="B350" t="s">
        <v>36</v>
      </c>
      <c r="C350" t="s">
        <v>3694</v>
      </c>
      <c r="D350">
        <v>7620</v>
      </c>
      <c r="F350" t="s">
        <v>30</v>
      </c>
      <c r="G350" t="s">
        <v>42</v>
      </c>
      <c r="H350" t="s">
        <v>3695</v>
      </c>
      <c r="J350" t="s">
        <v>3693</v>
      </c>
      <c r="L350" t="s">
        <v>3696</v>
      </c>
      <c r="M350">
        <v>-105.776666667</v>
      </c>
      <c r="N350">
        <v>37.964777777799902</v>
      </c>
    </row>
    <row r="351" spans="1:14" x14ac:dyDescent="0.35">
      <c r="A351" t="s">
        <v>3697</v>
      </c>
      <c r="B351" t="s">
        <v>32</v>
      </c>
      <c r="C351" t="s">
        <v>3698</v>
      </c>
      <c r="D351">
        <v>6790</v>
      </c>
      <c r="E351" t="s">
        <v>161</v>
      </c>
      <c r="F351" t="s">
        <v>1547</v>
      </c>
      <c r="G351" t="s">
        <v>1867</v>
      </c>
      <c r="H351" t="s">
        <v>3699</v>
      </c>
      <c r="I351" t="s">
        <v>3700</v>
      </c>
      <c r="J351" t="s">
        <v>3697</v>
      </c>
      <c r="K351" t="s">
        <v>3701</v>
      </c>
      <c r="L351" t="s">
        <v>3702</v>
      </c>
      <c r="M351">
        <v>146.49250000000001</v>
      </c>
      <c r="N351">
        <v>-5.86361111111</v>
      </c>
    </row>
    <row r="352" spans="1:14" x14ac:dyDescent="0.35">
      <c r="A352" t="s">
        <v>3703</v>
      </c>
      <c r="B352" t="s">
        <v>1168</v>
      </c>
      <c r="C352" t="s">
        <v>3704</v>
      </c>
      <c r="E352" t="s">
        <v>1532</v>
      </c>
      <c r="F352" t="s">
        <v>1972</v>
      </c>
      <c r="G352" t="s">
        <v>3705</v>
      </c>
      <c r="H352" t="s">
        <v>3706</v>
      </c>
      <c r="J352" t="s">
        <v>3703</v>
      </c>
      <c r="L352" t="s">
        <v>3707</v>
      </c>
      <c r="M352">
        <v>35.438301086425703</v>
      </c>
      <c r="N352">
        <v>-21.8533000946044</v>
      </c>
    </row>
    <row r="353" spans="1:14" x14ac:dyDescent="0.35">
      <c r="A353" t="s">
        <v>3708</v>
      </c>
      <c r="B353" t="s">
        <v>32</v>
      </c>
      <c r="C353" t="s">
        <v>3709</v>
      </c>
      <c r="D353">
        <v>85</v>
      </c>
      <c r="E353" t="s">
        <v>161</v>
      </c>
      <c r="F353" t="s">
        <v>1844</v>
      </c>
      <c r="G353" t="s">
        <v>2007</v>
      </c>
      <c r="H353" t="s">
        <v>3710</v>
      </c>
      <c r="J353" t="s">
        <v>3708</v>
      </c>
      <c r="K353" t="s">
        <v>3711</v>
      </c>
      <c r="L353" t="s">
        <v>3712</v>
      </c>
      <c r="M353">
        <v>136.20166666700001</v>
      </c>
      <c r="N353">
        <v>-13.780833333299899</v>
      </c>
    </row>
    <row r="354" spans="1:14" x14ac:dyDescent="0.35">
      <c r="A354" t="s">
        <v>3713</v>
      </c>
      <c r="B354" t="s">
        <v>32</v>
      </c>
      <c r="C354" t="s">
        <v>3714</v>
      </c>
      <c r="D354">
        <v>1126</v>
      </c>
      <c r="F354" t="s">
        <v>30</v>
      </c>
      <c r="G354" t="s">
        <v>58</v>
      </c>
      <c r="H354" t="s">
        <v>3715</v>
      </c>
      <c r="I354" t="s">
        <v>3716</v>
      </c>
      <c r="J354" t="s">
        <v>3717</v>
      </c>
      <c r="K354" t="s">
        <v>3713</v>
      </c>
      <c r="L354" t="s">
        <v>3718</v>
      </c>
      <c r="M354">
        <v>-95.130401610000007</v>
      </c>
      <c r="N354">
        <v>45.117698670000003</v>
      </c>
    </row>
    <row r="355" spans="1:14" x14ac:dyDescent="0.35">
      <c r="A355" t="s">
        <v>3719</v>
      </c>
      <c r="B355" t="s">
        <v>32</v>
      </c>
      <c r="C355" t="s">
        <v>3720</v>
      </c>
      <c r="D355">
        <v>4400</v>
      </c>
      <c r="E355" t="s">
        <v>161</v>
      </c>
      <c r="F355" t="s">
        <v>1547</v>
      </c>
      <c r="G355" t="s">
        <v>1607</v>
      </c>
      <c r="I355" t="s">
        <v>3721</v>
      </c>
      <c r="J355" t="s">
        <v>3719</v>
      </c>
      <c r="K355" t="s">
        <v>2196</v>
      </c>
      <c r="L355" t="s">
        <v>3722</v>
      </c>
      <c r="M355">
        <v>146.942222222</v>
      </c>
      <c r="N355">
        <v>-6.3472222222200001</v>
      </c>
    </row>
    <row r="356" spans="1:14" x14ac:dyDescent="0.35">
      <c r="A356" t="s">
        <v>3726</v>
      </c>
      <c r="B356" t="s">
        <v>36</v>
      </c>
      <c r="C356" t="s">
        <v>3727</v>
      </c>
      <c r="D356">
        <v>58</v>
      </c>
      <c r="E356" t="s">
        <v>161</v>
      </c>
      <c r="F356" t="s">
        <v>1547</v>
      </c>
      <c r="G356" t="s">
        <v>1554</v>
      </c>
      <c r="H356" t="s">
        <v>3728</v>
      </c>
      <c r="J356" t="s">
        <v>3726</v>
      </c>
      <c r="L356" t="s">
        <v>3729</v>
      </c>
      <c r="M356">
        <v>146.50829999999999</v>
      </c>
      <c r="N356">
        <v>-8.64</v>
      </c>
    </row>
    <row r="357" spans="1:14" x14ac:dyDescent="0.35">
      <c r="A357" t="s">
        <v>3730</v>
      </c>
      <c r="B357" t="s">
        <v>36</v>
      </c>
      <c r="C357" t="s">
        <v>3731</v>
      </c>
      <c r="D357">
        <v>157</v>
      </c>
      <c r="E357" t="s">
        <v>1541</v>
      </c>
      <c r="F357" t="s">
        <v>3732</v>
      </c>
      <c r="G357" t="s">
        <v>3733</v>
      </c>
      <c r="H357" t="s">
        <v>94</v>
      </c>
      <c r="I357" t="s">
        <v>3734</v>
      </c>
      <c r="J357" t="s">
        <v>3730</v>
      </c>
      <c r="L357" t="s">
        <v>3735</v>
      </c>
      <c r="M357">
        <v>13.493888999999999</v>
      </c>
      <c r="N357">
        <v>52.351388999999998</v>
      </c>
    </row>
    <row r="358" spans="1:14" x14ac:dyDescent="0.35">
      <c r="A358" t="s">
        <v>3750</v>
      </c>
      <c r="B358" t="s">
        <v>32</v>
      </c>
      <c r="C358" t="s">
        <v>3751</v>
      </c>
      <c r="D358">
        <v>600</v>
      </c>
      <c r="E358" t="s">
        <v>1541</v>
      </c>
      <c r="F358" t="s">
        <v>3738</v>
      </c>
      <c r="G358" t="s">
        <v>3743</v>
      </c>
      <c r="H358" t="s">
        <v>3752</v>
      </c>
      <c r="J358" t="s">
        <v>3753</v>
      </c>
      <c r="L358" t="s">
        <v>3754</v>
      </c>
      <c r="M358">
        <v>25.604799270600001</v>
      </c>
      <c r="N358">
        <v>41.871799469000003</v>
      </c>
    </row>
    <row r="359" spans="1:14" x14ac:dyDescent="0.35">
      <c r="A359" t="s">
        <v>3755</v>
      </c>
      <c r="B359" t="s">
        <v>1168</v>
      </c>
      <c r="C359" t="s">
        <v>3756</v>
      </c>
      <c r="D359">
        <v>509</v>
      </c>
      <c r="E359" t="s">
        <v>1541</v>
      </c>
      <c r="F359" t="s">
        <v>3738</v>
      </c>
      <c r="G359" t="s">
        <v>3744</v>
      </c>
      <c r="H359" t="s">
        <v>3745</v>
      </c>
      <c r="I359" t="s">
        <v>3757</v>
      </c>
      <c r="J359" t="s">
        <v>3758</v>
      </c>
      <c r="L359" t="s">
        <v>3759</v>
      </c>
      <c r="M359">
        <v>26.352199554399999</v>
      </c>
      <c r="N359">
        <v>42.454898834200002</v>
      </c>
    </row>
    <row r="360" spans="1:14" x14ac:dyDescent="0.35">
      <c r="A360" t="s">
        <v>3760</v>
      </c>
      <c r="B360" t="s">
        <v>1168</v>
      </c>
      <c r="C360" t="s">
        <v>3761</v>
      </c>
      <c r="D360">
        <v>74</v>
      </c>
      <c r="F360" t="s">
        <v>3762</v>
      </c>
      <c r="G360" t="s">
        <v>3763</v>
      </c>
      <c r="H360" t="s">
        <v>3764</v>
      </c>
      <c r="I360" t="s">
        <v>3760</v>
      </c>
      <c r="J360" t="s">
        <v>3765</v>
      </c>
      <c r="L360" t="s">
        <v>3766</v>
      </c>
      <c r="M360">
        <v>-52.784698486300002</v>
      </c>
      <c r="N360">
        <v>68.721801757799994</v>
      </c>
    </row>
    <row r="361" spans="1:14" x14ac:dyDescent="0.35">
      <c r="A361" t="s">
        <v>3767</v>
      </c>
      <c r="B361" t="s">
        <v>29</v>
      </c>
      <c r="C361" t="s">
        <v>3768</v>
      </c>
      <c r="D361">
        <v>42</v>
      </c>
      <c r="F361" t="s">
        <v>3762</v>
      </c>
      <c r="G361" t="s">
        <v>3763</v>
      </c>
      <c r="H361" t="s">
        <v>3769</v>
      </c>
      <c r="I361" t="s">
        <v>3767</v>
      </c>
      <c r="J361" t="s">
        <v>3770</v>
      </c>
      <c r="K361" t="s">
        <v>3771</v>
      </c>
      <c r="L361" t="s">
        <v>3772</v>
      </c>
      <c r="M361">
        <v>-55.596286999999997</v>
      </c>
      <c r="N361">
        <v>72.887029999999996</v>
      </c>
    </row>
    <row r="362" spans="1:14" x14ac:dyDescent="0.35">
      <c r="A362" t="s">
        <v>3773</v>
      </c>
      <c r="B362" t="s">
        <v>29</v>
      </c>
      <c r="C362" t="s">
        <v>3774</v>
      </c>
      <c r="D362">
        <v>24</v>
      </c>
      <c r="F362" t="s">
        <v>3762</v>
      </c>
      <c r="G362" t="s">
        <v>3763</v>
      </c>
      <c r="H362" t="s">
        <v>3775</v>
      </c>
      <c r="I362" t="s">
        <v>3773</v>
      </c>
      <c r="J362" t="s">
        <v>3776</v>
      </c>
      <c r="K362" t="s">
        <v>3776</v>
      </c>
      <c r="L362" t="s">
        <v>3777</v>
      </c>
      <c r="M362">
        <v>-37.618335000000002</v>
      </c>
      <c r="N362">
        <v>65.612296000000001</v>
      </c>
    </row>
    <row r="363" spans="1:14" x14ac:dyDescent="0.35">
      <c r="A363" t="s">
        <v>3778</v>
      </c>
      <c r="B363" t="s">
        <v>29</v>
      </c>
      <c r="C363" t="s">
        <v>3779</v>
      </c>
      <c r="D363">
        <v>54</v>
      </c>
      <c r="F363" t="s">
        <v>3762</v>
      </c>
      <c r="G363" t="s">
        <v>3763</v>
      </c>
      <c r="H363" t="s">
        <v>3780</v>
      </c>
      <c r="I363" t="s">
        <v>3778</v>
      </c>
      <c r="J363" t="s">
        <v>3781</v>
      </c>
      <c r="L363" t="s">
        <v>3782</v>
      </c>
      <c r="M363">
        <v>-45.56917</v>
      </c>
      <c r="N363">
        <v>60.464449999999999</v>
      </c>
    </row>
    <row r="364" spans="1:14" x14ac:dyDescent="0.35">
      <c r="A364" t="s">
        <v>3784</v>
      </c>
      <c r="B364" t="s">
        <v>29</v>
      </c>
      <c r="C364" t="s">
        <v>3785</v>
      </c>
      <c r="D364">
        <v>32</v>
      </c>
      <c r="F364" t="s">
        <v>3762</v>
      </c>
      <c r="G364" t="s">
        <v>3763</v>
      </c>
      <c r="H364" t="s">
        <v>3786</v>
      </c>
      <c r="I364" t="s">
        <v>3784</v>
      </c>
      <c r="J364" t="s">
        <v>3787</v>
      </c>
      <c r="L364" t="s">
        <v>3788</v>
      </c>
      <c r="M364">
        <v>-53.621869683299998</v>
      </c>
      <c r="N364">
        <v>67.940662855100001</v>
      </c>
    </row>
    <row r="365" spans="1:14" x14ac:dyDescent="0.35">
      <c r="A365" t="s">
        <v>3789</v>
      </c>
      <c r="B365" t="s">
        <v>1168</v>
      </c>
      <c r="C365" t="s">
        <v>3790</v>
      </c>
      <c r="D365">
        <v>112</v>
      </c>
      <c r="F365" t="s">
        <v>3762</v>
      </c>
      <c r="G365" t="s">
        <v>3763</v>
      </c>
      <c r="H365" t="s">
        <v>3791</v>
      </c>
      <c r="I365" t="s">
        <v>3789</v>
      </c>
      <c r="J365" t="s">
        <v>3792</v>
      </c>
      <c r="L365" t="s">
        <v>3793</v>
      </c>
      <c r="M365">
        <v>-45.425998687700002</v>
      </c>
      <c r="N365">
        <v>61.160499572799999</v>
      </c>
    </row>
    <row r="366" spans="1:14" x14ac:dyDescent="0.35">
      <c r="A366" t="s">
        <v>3794</v>
      </c>
      <c r="B366" t="s">
        <v>29</v>
      </c>
      <c r="C366" t="s">
        <v>3795</v>
      </c>
      <c r="D366">
        <v>70</v>
      </c>
      <c r="F366" t="s">
        <v>3762</v>
      </c>
      <c r="G366" t="s">
        <v>3763</v>
      </c>
      <c r="H366" t="s">
        <v>3796</v>
      </c>
      <c r="I366" t="s">
        <v>3794</v>
      </c>
      <c r="J366" t="s">
        <v>3797</v>
      </c>
      <c r="L366" t="s">
        <v>3798</v>
      </c>
      <c r="M366">
        <v>-51.1734473705</v>
      </c>
      <c r="N366">
        <v>68.822815547000005</v>
      </c>
    </row>
    <row r="367" spans="1:14" x14ac:dyDescent="0.35">
      <c r="A367" t="s">
        <v>3799</v>
      </c>
      <c r="B367" t="s">
        <v>32</v>
      </c>
      <c r="C367" t="s">
        <v>3800</v>
      </c>
      <c r="D367">
        <v>45</v>
      </c>
      <c r="F367" t="s">
        <v>3762</v>
      </c>
      <c r="G367" t="s">
        <v>3763</v>
      </c>
      <c r="H367" t="s">
        <v>3801</v>
      </c>
      <c r="I367" t="s">
        <v>3799</v>
      </c>
      <c r="J367" t="s">
        <v>3802</v>
      </c>
      <c r="L367" t="s">
        <v>3803</v>
      </c>
      <c r="M367">
        <v>-22.650499343900002</v>
      </c>
      <c r="N367">
        <v>70.743103027299995</v>
      </c>
    </row>
    <row r="368" spans="1:14" x14ac:dyDescent="0.35">
      <c r="A368" t="s">
        <v>3804</v>
      </c>
      <c r="B368" t="s">
        <v>36</v>
      </c>
      <c r="C368" t="s">
        <v>3805</v>
      </c>
      <c r="D368">
        <v>200</v>
      </c>
      <c r="F368" t="s">
        <v>3762</v>
      </c>
      <c r="G368" t="s">
        <v>3763</v>
      </c>
      <c r="H368" t="s">
        <v>3806</v>
      </c>
      <c r="I368" t="s">
        <v>3804</v>
      </c>
      <c r="J368" t="s">
        <v>3807</v>
      </c>
      <c r="L368" t="s">
        <v>3808</v>
      </c>
      <c r="M368">
        <v>-68.8</v>
      </c>
      <c r="N368">
        <v>76.525000000000006</v>
      </c>
    </row>
    <row r="369" spans="1:14" x14ac:dyDescent="0.35">
      <c r="A369" t="s">
        <v>3809</v>
      </c>
      <c r="B369" t="s">
        <v>29</v>
      </c>
      <c r="C369" t="s">
        <v>3810</v>
      </c>
      <c r="D369">
        <v>9</v>
      </c>
      <c r="F369" t="s">
        <v>3762</v>
      </c>
      <c r="G369" t="s">
        <v>3763</v>
      </c>
      <c r="H369" t="s">
        <v>3811</v>
      </c>
      <c r="I369" t="s">
        <v>3809</v>
      </c>
      <c r="J369" t="s">
        <v>3812</v>
      </c>
      <c r="L369" t="s">
        <v>3813</v>
      </c>
      <c r="M369">
        <v>-45.914061963599998</v>
      </c>
      <c r="N369">
        <v>60.619719653600001</v>
      </c>
    </row>
    <row r="370" spans="1:14" x14ac:dyDescent="0.35">
      <c r="A370" t="s">
        <v>3815</v>
      </c>
      <c r="B370" t="s">
        <v>1168</v>
      </c>
      <c r="C370" t="s">
        <v>3816</v>
      </c>
      <c r="D370">
        <v>283</v>
      </c>
      <c r="F370" t="s">
        <v>3762</v>
      </c>
      <c r="G370" t="s">
        <v>3763</v>
      </c>
      <c r="H370" t="s">
        <v>3817</v>
      </c>
      <c r="I370" t="s">
        <v>3815</v>
      </c>
      <c r="J370" t="s">
        <v>3818</v>
      </c>
      <c r="L370" t="s">
        <v>3819</v>
      </c>
      <c r="M370">
        <v>-51.678100585899998</v>
      </c>
      <c r="N370">
        <v>64.190902710000003</v>
      </c>
    </row>
    <row r="371" spans="1:14" x14ac:dyDescent="0.35">
      <c r="A371" t="s">
        <v>3820</v>
      </c>
      <c r="B371" t="s">
        <v>29</v>
      </c>
      <c r="C371" t="s">
        <v>3821</v>
      </c>
      <c r="D371">
        <v>9</v>
      </c>
      <c r="F371" t="s">
        <v>3762</v>
      </c>
      <c r="G371" t="s">
        <v>3763</v>
      </c>
      <c r="H371" t="s">
        <v>3822</v>
      </c>
      <c r="I371" t="s">
        <v>3820</v>
      </c>
      <c r="J371" t="s">
        <v>3823</v>
      </c>
      <c r="L371" t="s">
        <v>3824</v>
      </c>
      <c r="M371">
        <v>-53.514876365699998</v>
      </c>
      <c r="N371">
        <v>69.251181993000003</v>
      </c>
    </row>
    <row r="372" spans="1:14" x14ac:dyDescent="0.35">
      <c r="A372" t="s">
        <v>3825</v>
      </c>
      <c r="B372" t="s">
        <v>29</v>
      </c>
      <c r="C372" t="s">
        <v>3826</v>
      </c>
      <c r="D372">
        <v>50</v>
      </c>
      <c r="F372" t="s">
        <v>3762</v>
      </c>
      <c r="G372" t="s">
        <v>3763</v>
      </c>
      <c r="H372" t="s">
        <v>3826</v>
      </c>
      <c r="I372" t="s">
        <v>3825</v>
      </c>
      <c r="J372" t="s">
        <v>3827</v>
      </c>
      <c r="L372" t="s">
        <v>3828</v>
      </c>
      <c r="M372">
        <v>-53.173527717600003</v>
      </c>
      <c r="N372">
        <v>68.147225586100006</v>
      </c>
    </row>
    <row r="373" spans="1:14" x14ac:dyDescent="0.35">
      <c r="A373" t="s">
        <v>3829</v>
      </c>
      <c r="B373" t="s">
        <v>29</v>
      </c>
      <c r="C373" t="s">
        <v>3830</v>
      </c>
      <c r="D373">
        <v>165</v>
      </c>
      <c r="F373" t="s">
        <v>3762</v>
      </c>
      <c r="G373" t="s">
        <v>3763</v>
      </c>
      <c r="H373" t="s">
        <v>3831</v>
      </c>
      <c r="I373" t="s">
        <v>3829</v>
      </c>
      <c r="J373" t="s">
        <v>3832</v>
      </c>
      <c r="L373" t="s">
        <v>3833</v>
      </c>
      <c r="M373">
        <v>-53.441458940499999</v>
      </c>
      <c r="N373">
        <v>68.140881006299907</v>
      </c>
    </row>
    <row r="374" spans="1:14" x14ac:dyDescent="0.35">
      <c r="A374" t="s">
        <v>3834</v>
      </c>
      <c r="B374" t="s">
        <v>29</v>
      </c>
      <c r="C374" t="s">
        <v>3835</v>
      </c>
      <c r="D374">
        <v>52</v>
      </c>
      <c r="F374" t="s">
        <v>3762</v>
      </c>
      <c r="G374" t="s">
        <v>3763</v>
      </c>
      <c r="H374" t="s">
        <v>3836</v>
      </c>
      <c r="I374" t="s">
        <v>3834</v>
      </c>
      <c r="J374" t="s">
        <v>3837</v>
      </c>
      <c r="L374" t="s">
        <v>3838</v>
      </c>
      <c r="M374">
        <v>-51.114315390599998</v>
      </c>
      <c r="N374">
        <v>69.080915000700003</v>
      </c>
    </row>
    <row r="375" spans="1:14" x14ac:dyDescent="0.35">
      <c r="A375" t="s">
        <v>3839</v>
      </c>
      <c r="B375" t="s">
        <v>29</v>
      </c>
      <c r="C375" t="s">
        <v>3840</v>
      </c>
      <c r="D375">
        <v>95</v>
      </c>
      <c r="F375" t="s">
        <v>3762</v>
      </c>
      <c r="G375" t="s">
        <v>3763</v>
      </c>
      <c r="H375" t="s">
        <v>3841</v>
      </c>
      <c r="I375" t="s">
        <v>3839</v>
      </c>
      <c r="J375" t="s">
        <v>3842</v>
      </c>
      <c r="K375" t="s">
        <v>3843</v>
      </c>
      <c r="L375" t="s">
        <v>3844</v>
      </c>
      <c r="M375">
        <v>-56.010817000000003</v>
      </c>
      <c r="N375">
        <v>73.199894999999998</v>
      </c>
    </row>
    <row r="376" spans="1:14" x14ac:dyDescent="0.35">
      <c r="A376" t="s">
        <v>3845</v>
      </c>
      <c r="B376" t="s">
        <v>29</v>
      </c>
      <c r="C376" t="s">
        <v>3846</v>
      </c>
      <c r="D376">
        <v>92</v>
      </c>
      <c r="F376" t="s">
        <v>3762</v>
      </c>
      <c r="G376" t="s">
        <v>3763</v>
      </c>
      <c r="H376" t="s">
        <v>3847</v>
      </c>
      <c r="I376" t="s">
        <v>3845</v>
      </c>
      <c r="J376" t="s">
        <v>3848</v>
      </c>
      <c r="K376" t="s">
        <v>3849</v>
      </c>
      <c r="L376" t="s">
        <v>3850</v>
      </c>
      <c r="M376">
        <v>-38.976551999999998</v>
      </c>
      <c r="N376">
        <v>65.547792000000001</v>
      </c>
    </row>
    <row r="377" spans="1:14" x14ac:dyDescent="0.35">
      <c r="A377" t="s">
        <v>3851</v>
      </c>
      <c r="B377" t="s">
        <v>29</v>
      </c>
      <c r="C377" t="s">
        <v>3852</v>
      </c>
      <c r="D377">
        <v>49</v>
      </c>
      <c r="F377" t="s">
        <v>3762</v>
      </c>
      <c r="G377" t="s">
        <v>3763</v>
      </c>
      <c r="H377" t="s">
        <v>3853</v>
      </c>
      <c r="I377" t="s">
        <v>3851</v>
      </c>
      <c r="J377" t="s">
        <v>3854</v>
      </c>
      <c r="L377" t="s">
        <v>3855</v>
      </c>
      <c r="M377">
        <v>-51.832262277600002</v>
      </c>
      <c r="N377">
        <v>68.634253098399995</v>
      </c>
    </row>
    <row r="378" spans="1:14" x14ac:dyDescent="0.35">
      <c r="A378" t="s">
        <v>3856</v>
      </c>
      <c r="B378" t="s">
        <v>29</v>
      </c>
      <c r="C378" t="s">
        <v>3857</v>
      </c>
      <c r="D378">
        <v>53</v>
      </c>
      <c r="F378" t="s">
        <v>3762</v>
      </c>
      <c r="G378" t="s">
        <v>3763</v>
      </c>
      <c r="H378" t="s">
        <v>3858</v>
      </c>
      <c r="I378" t="s">
        <v>3856</v>
      </c>
      <c r="J378" t="s">
        <v>3859</v>
      </c>
      <c r="L378" t="s">
        <v>3860</v>
      </c>
      <c r="M378">
        <v>-46.0299186409</v>
      </c>
      <c r="N378">
        <v>60.715684155299897</v>
      </c>
    </row>
    <row r="379" spans="1:14" x14ac:dyDescent="0.35">
      <c r="A379" t="s">
        <v>3861</v>
      </c>
      <c r="B379" t="s">
        <v>32</v>
      </c>
      <c r="C379" t="s">
        <v>3862</v>
      </c>
      <c r="D379">
        <v>95</v>
      </c>
      <c r="F379" t="s">
        <v>3762</v>
      </c>
      <c r="G379" t="s">
        <v>3763</v>
      </c>
      <c r="H379" t="s">
        <v>3863</v>
      </c>
      <c r="I379" t="s">
        <v>3861</v>
      </c>
      <c r="J379" t="s">
        <v>3864</v>
      </c>
      <c r="L379" t="s">
        <v>3865</v>
      </c>
      <c r="M379">
        <v>-51.057098388699998</v>
      </c>
      <c r="N379">
        <v>69.243202209499998</v>
      </c>
    </row>
    <row r="380" spans="1:14" x14ac:dyDescent="0.35">
      <c r="A380" t="s">
        <v>3866</v>
      </c>
      <c r="B380" t="s">
        <v>29</v>
      </c>
      <c r="C380" t="s">
        <v>3867</v>
      </c>
      <c r="D380">
        <v>17</v>
      </c>
      <c r="F380" t="s">
        <v>3762</v>
      </c>
      <c r="G380" t="s">
        <v>3763</v>
      </c>
      <c r="H380" t="s">
        <v>3868</v>
      </c>
      <c r="I380" t="s">
        <v>3866</v>
      </c>
      <c r="J380" t="s">
        <v>3869</v>
      </c>
      <c r="L380" t="s">
        <v>3870</v>
      </c>
      <c r="M380">
        <v>-53.460207581500001</v>
      </c>
      <c r="N380">
        <v>68.312657486099994</v>
      </c>
    </row>
    <row r="381" spans="1:14" x14ac:dyDescent="0.35">
      <c r="A381" t="s">
        <v>3871</v>
      </c>
      <c r="B381" t="s">
        <v>32</v>
      </c>
      <c r="C381" t="s">
        <v>3872</v>
      </c>
      <c r="D381">
        <v>117</v>
      </c>
      <c r="F381" t="s">
        <v>3762</v>
      </c>
      <c r="G381" t="s">
        <v>3763</v>
      </c>
      <c r="H381" t="s">
        <v>3873</v>
      </c>
      <c r="I381" t="s">
        <v>3871</v>
      </c>
      <c r="J381" t="s">
        <v>3874</v>
      </c>
      <c r="L381" t="s">
        <v>3875</v>
      </c>
      <c r="M381">
        <v>-37.123600006099998</v>
      </c>
      <c r="N381">
        <v>65.573600768999995</v>
      </c>
    </row>
    <row r="382" spans="1:14" x14ac:dyDescent="0.35">
      <c r="A382" t="s">
        <v>3876</v>
      </c>
      <c r="B382" t="s">
        <v>29</v>
      </c>
      <c r="C382" t="s">
        <v>3877</v>
      </c>
      <c r="D382">
        <v>89</v>
      </c>
      <c r="F382" t="s">
        <v>3762</v>
      </c>
      <c r="G382" t="s">
        <v>3763</v>
      </c>
      <c r="H382" t="s">
        <v>3878</v>
      </c>
      <c r="I382" t="s">
        <v>3876</v>
      </c>
      <c r="J382" t="s">
        <v>3879</v>
      </c>
      <c r="K382" t="s">
        <v>3880</v>
      </c>
      <c r="L382" t="s">
        <v>3881</v>
      </c>
      <c r="M382">
        <v>-36.997919000000003</v>
      </c>
      <c r="N382">
        <v>65.863934999999998</v>
      </c>
    </row>
    <row r="383" spans="1:14" x14ac:dyDescent="0.35">
      <c r="A383" t="s">
        <v>3882</v>
      </c>
      <c r="B383" t="s">
        <v>29</v>
      </c>
      <c r="C383" t="s">
        <v>3883</v>
      </c>
      <c r="D383">
        <v>148</v>
      </c>
      <c r="F383" t="s">
        <v>3762</v>
      </c>
      <c r="G383" t="s">
        <v>3763</v>
      </c>
      <c r="H383" t="s">
        <v>3884</v>
      </c>
      <c r="I383" t="s">
        <v>3882</v>
      </c>
      <c r="J383" t="s">
        <v>3885</v>
      </c>
      <c r="K383" t="s">
        <v>3886</v>
      </c>
      <c r="L383" t="s">
        <v>3887</v>
      </c>
      <c r="M383">
        <v>-57.226827999999998</v>
      </c>
      <c r="N383">
        <v>74.578050000000005</v>
      </c>
    </row>
    <row r="384" spans="1:14" x14ac:dyDescent="0.35">
      <c r="A384" t="s">
        <v>3888</v>
      </c>
      <c r="B384" t="s">
        <v>29</v>
      </c>
      <c r="C384" t="s">
        <v>3889</v>
      </c>
      <c r="D384">
        <v>112</v>
      </c>
      <c r="F384" t="s">
        <v>3762</v>
      </c>
      <c r="G384" t="s">
        <v>3763</v>
      </c>
      <c r="H384" t="s">
        <v>3890</v>
      </c>
      <c r="I384" t="s">
        <v>3888</v>
      </c>
      <c r="J384" t="s">
        <v>3891</v>
      </c>
      <c r="K384" t="s">
        <v>3892</v>
      </c>
      <c r="L384" t="s">
        <v>3893</v>
      </c>
      <c r="M384">
        <v>-55.536586</v>
      </c>
      <c r="N384">
        <v>72.381091999999995</v>
      </c>
    </row>
    <row r="385" spans="1:14" x14ac:dyDescent="0.35">
      <c r="A385" t="s">
        <v>3894</v>
      </c>
      <c r="B385" t="s">
        <v>29</v>
      </c>
      <c r="C385" t="s">
        <v>3895</v>
      </c>
      <c r="D385">
        <v>18</v>
      </c>
      <c r="F385" t="s">
        <v>3762</v>
      </c>
      <c r="G385" t="s">
        <v>3763</v>
      </c>
      <c r="H385" t="s">
        <v>3896</v>
      </c>
      <c r="I385" t="s">
        <v>3894</v>
      </c>
      <c r="J385" t="s">
        <v>3897</v>
      </c>
      <c r="L385" t="s">
        <v>3898</v>
      </c>
      <c r="M385">
        <v>-53.123295307199903</v>
      </c>
      <c r="N385">
        <v>68.857925997599907</v>
      </c>
    </row>
    <row r="386" spans="1:14" x14ac:dyDescent="0.35">
      <c r="A386" t="s">
        <v>3899</v>
      </c>
      <c r="B386" t="s">
        <v>32</v>
      </c>
      <c r="C386" t="s">
        <v>3900</v>
      </c>
      <c r="D386">
        <v>91</v>
      </c>
      <c r="F386" t="s">
        <v>3762</v>
      </c>
      <c r="G386" t="s">
        <v>3763</v>
      </c>
      <c r="H386" t="s">
        <v>3901</v>
      </c>
      <c r="I386" t="s">
        <v>3899</v>
      </c>
      <c r="J386" t="s">
        <v>3902</v>
      </c>
      <c r="L386" t="s">
        <v>3903</v>
      </c>
      <c r="M386">
        <v>-52.939399719199997</v>
      </c>
      <c r="N386">
        <v>65.412498474100005</v>
      </c>
    </row>
    <row r="387" spans="1:14" x14ac:dyDescent="0.35">
      <c r="A387" t="s">
        <v>3904</v>
      </c>
      <c r="B387" t="s">
        <v>29</v>
      </c>
      <c r="C387" t="s">
        <v>3905</v>
      </c>
      <c r="D387">
        <v>17</v>
      </c>
      <c r="F387" t="s">
        <v>3762</v>
      </c>
      <c r="G387" t="s">
        <v>3763</v>
      </c>
      <c r="H387" t="s">
        <v>3783</v>
      </c>
      <c r="I387" t="s">
        <v>3904</v>
      </c>
      <c r="J387" t="s">
        <v>3906</v>
      </c>
      <c r="L387" t="s">
        <v>3907</v>
      </c>
      <c r="M387">
        <v>-45.232976675000003</v>
      </c>
      <c r="N387">
        <v>60.141883975899901</v>
      </c>
    </row>
    <row r="388" spans="1:14" x14ac:dyDescent="0.35">
      <c r="A388" t="s">
        <v>3908</v>
      </c>
      <c r="B388" t="s">
        <v>29</v>
      </c>
      <c r="C388" t="s">
        <v>3909</v>
      </c>
      <c r="D388">
        <v>83</v>
      </c>
      <c r="F388" t="s">
        <v>3762</v>
      </c>
      <c r="G388" t="s">
        <v>3763</v>
      </c>
      <c r="H388" t="s">
        <v>3910</v>
      </c>
      <c r="I388" t="s">
        <v>3908</v>
      </c>
      <c r="J388" t="s">
        <v>3911</v>
      </c>
      <c r="L388" t="s">
        <v>3912</v>
      </c>
      <c r="M388">
        <v>-46.059923171999998</v>
      </c>
      <c r="N388">
        <v>60.917282725600003</v>
      </c>
    </row>
    <row r="389" spans="1:14" x14ac:dyDescent="0.35">
      <c r="A389" t="s">
        <v>3913</v>
      </c>
      <c r="B389" t="s">
        <v>29</v>
      </c>
      <c r="C389" t="s">
        <v>3914</v>
      </c>
      <c r="D389">
        <v>10</v>
      </c>
      <c r="F389" t="s">
        <v>3762</v>
      </c>
      <c r="G389" t="s">
        <v>3763</v>
      </c>
      <c r="H389" t="s">
        <v>3915</v>
      </c>
      <c r="I389" t="s">
        <v>3913</v>
      </c>
      <c r="J389" t="s">
        <v>3916</v>
      </c>
      <c r="K389" t="s">
        <v>3917</v>
      </c>
      <c r="L389" t="s">
        <v>3918</v>
      </c>
      <c r="M389">
        <v>-53.662945000000001</v>
      </c>
      <c r="N389">
        <v>70.789384999999996</v>
      </c>
    </row>
    <row r="390" spans="1:14" x14ac:dyDescent="0.35">
      <c r="A390" t="s">
        <v>3919</v>
      </c>
      <c r="B390" t="s">
        <v>29</v>
      </c>
      <c r="C390" t="s">
        <v>3920</v>
      </c>
      <c r="D390">
        <v>184</v>
      </c>
      <c r="F390" t="s">
        <v>3762</v>
      </c>
      <c r="G390" t="s">
        <v>3763</v>
      </c>
      <c r="H390" t="s">
        <v>3921</v>
      </c>
      <c r="I390" t="s">
        <v>3919</v>
      </c>
      <c r="J390" t="s">
        <v>3922</v>
      </c>
      <c r="K390" t="s">
        <v>3923</v>
      </c>
      <c r="L390" t="s">
        <v>3924</v>
      </c>
      <c r="M390">
        <v>-57.065036999999997</v>
      </c>
      <c r="N390">
        <v>74.109853000000001</v>
      </c>
    </row>
    <row r="391" spans="1:14" x14ac:dyDescent="0.35">
      <c r="A391" t="s">
        <v>3925</v>
      </c>
      <c r="B391" t="s">
        <v>32</v>
      </c>
      <c r="C391" t="s">
        <v>3926</v>
      </c>
      <c r="D391">
        <v>120</v>
      </c>
      <c r="E391" t="s">
        <v>1532</v>
      </c>
      <c r="F391" t="s">
        <v>2837</v>
      </c>
      <c r="G391" t="s">
        <v>3927</v>
      </c>
      <c r="H391" t="s">
        <v>3928</v>
      </c>
      <c r="J391" t="s">
        <v>3925</v>
      </c>
      <c r="L391" t="s">
        <v>3929</v>
      </c>
      <c r="M391">
        <v>10.2088</v>
      </c>
      <c r="N391">
        <v>-2.1713</v>
      </c>
    </row>
    <row r="392" spans="1:14" x14ac:dyDescent="0.35">
      <c r="A392" t="s">
        <v>3930</v>
      </c>
      <c r="B392" t="s">
        <v>32</v>
      </c>
      <c r="C392" t="s">
        <v>3931</v>
      </c>
      <c r="D392">
        <v>120</v>
      </c>
      <c r="F392" t="s">
        <v>3762</v>
      </c>
      <c r="G392" t="s">
        <v>3763</v>
      </c>
      <c r="H392" t="s">
        <v>3814</v>
      </c>
      <c r="I392" t="s">
        <v>3930</v>
      </c>
      <c r="J392" t="s">
        <v>3932</v>
      </c>
      <c r="L392" t="s">
        <v>3933</v>
      </c>
      <c r="M392">
        <v>-49.670936584499998</v>
      </c>
      <c r="N392">
        <v>62.014736175499998</v>
      </c>
    </row>
    <row r="393" spans="1:14" x14ac:dyDescent="0.35">
      <c r="A393" t="s">
        <v>3934</v>
      </c>
      <c r="B393" t="s">
        <v>29</v>
      </c>
      <c r="C393" t="s">
        <v>3935</v>
      </c>
      <c r="D393">
        <v>69</v>
      </c>
      <c r="F393" t="s">
        <v>3762</v>
      </c>
      <c r="G393" t="s">
        <v>3763</v>
      </c>
      <c r="H393" t="s">
        <v>3936</v>
      </c>
      <c r="I393" t="s">
        <v>3934</v>
      </c>
      <c r="J393" t="s">
        <v>3937</v>
      </c>
      <c r="L393" t="s">
        <v>3938</v>
      </c>
      <c r="M393">
        <v>-51.300916671800003</v>
      </c>
      <c r="N393">
        <v>69.995861108699998</v>
      </c>
    </row>
    <row r="394" spans="1:14" x14ac:dyDescent="0.35">
      <c r="A394" t="s">
        <v>3939</v>
      </c>
      <c r="B394" t="s">
        <v>32</v>
      </c>
      <c r="C394" t="s">
        <v>3940</v>
      </c>
      <c r="D394">
        <v>51</v>
      </c>
      <c r="F394" t="s">
        <v>3762</v>
      </c>
      <c r="G394" t="s">
        <v>3763</v>
      </c>
      <c r="H394" t="s">
        <v>3941</v>
      </c>
      <c r="I394" t="s">
        <v>3939</v>
      </c>
      <c r="J394" t="s">
        <v>3942</v>
      </c>
      <c r="L394" t="s">
        <v>3943</v>
      </c>
      <c r="M394">
        <v>-69.388702392599996</v>
      </c>
      <c r="N394">
        <v>77.488601684599999</v>
      </c>
    </row>
    <row r="395" spans="1:14" x14ac:dyDescent="0.35">
      <c r="A395" t="s">
        <v>3944</v>
      </c>
      <c r="B395" t="s">
        <v>29</v>
      </c>
      <c r="C395" t="s">
        <v>3945</v>
      </c>
      <c r="D395">
        <v>238</v>
      </c>
      <c r="F395" t="s">
        <v>3762</v>
      </c>
      <c r="G395" t="s">
        <v>3763</v>
      </c>
      <c r="H395" t="s">
        <v>3946</v>
      </c>
      <c r="I395" t="s">
        <v>3944</v>
      </c>
      <c r="J395" t="s">
        <v>3307</v>
      </c>
      <c r="L395" t="s">
        <v>3947</v>
      </c>
      <c r="M395">
        <v>-21.971679925899998</v>
      </c>
      <c r="N395">
        <v>70.488228824399997</v>
      </c>
    </row>
    <row r="396" spans="1:14" x14ac:dyDescent="0.35">
      <c r="A396" t="s">
        <v>3948</v>
      </c>
      <c r="B396" t="s">
        <v>1168</v>
      </c>
      <c r="C396" t="s">
        <v>3949</v>
      </c>
      <c r="D396">
        <v>165</v>
      </c>
      <c r="F396" t="s">
        <v>3762</v>
      </c>
      <c r="G396" t="s">
        <v>3763</v>
      </c>
      <c r="H396" t="s">
        <v>3950</v>
      </c>
      <c r="I396" t="s">
        <v>3948</v>
      </c>
      <c r="J396" t="s">
        <v>3951</v>
      </c>
      <c r="L396" t="s">
        <v>3952</v>
      </c>
      <c r="M396">
        <v>-50.711603164700001</v>
      </c>
      <c r="N396">
        <v>67.0122218992</v>
      </c>
    </row>
    <row r="397" spans="1:14" x14ac:dyDescent="0.35">
      <c r="A397" t="s">
        <v>3953</v>
      </c>
      <c r="B397" t="s">
        <v>29</v>
      </c>
      <c r="C397" t="s">
        <v>3954</v>
      </c>
      <c r="D397">
        <v>102</v>
      </c>
      <c r="F397" t="s">
        <v>3762</v>
      </c>
      <c r="G397" t="s">
        <v>3763</v>
      </c>
      <c r="H397" t="s">
        <v>3955</v>
      </c>
      <c r="I397" t="s">
        <v>3953</v>
      </c>
      <c r="J397" t="s">
        <v>3956</v>
      </c>
      <c r="K397" t="s">
        <v>3957</v>
      </c>
      <c r="L397" t="s">
        <v>3958</v>
      </c>
      <c r="M397">
        <v>-70.638656999999995</v>
      </c>
      <c r="N397">
        <v>77.786517000000003</v>
      </c>
    </row>
    <row r="398" spans="1:14" x14ac:dyDescent="0.35">
      <c r="A398" t="s">
        <v>3959</v>
      </c>
      <c r="B398" t="s">
        <v>29</v>
      </c>
      <c r="C398" t="s">
        <v>3960</v>
      </c>
      <c r="F398" t="s">
        <v>3762</v>
      </c>
      <c r="G398" t="s">
        <v>3763</v>
      </c>
      <c r="I398" t="s">
        <v>3959</v>
      </c>
      <c r="J398" t="s">
        <v>3961</v>
      </c>
      <c r="L398" t="s">
        <v>3962</v>
      </c>
      <c r="M398">
        <v>-46.024721999999997</v>
      </c>
      <c r="N398">
        <v>60.537778000000003</v>
      </c>
    </row>
    <row r="399" spans="1:14" x14ac:dyDescent="0.35">
      <c r="A399" t="s">
        <v>3963</v>
      </c>
      <c r="B399" t="s">
        <v>1168</v>
      </c>
      <c r="C399" t="s">
        <v>3964</v>
      </c>
      <c r="D399">
        <v>33</v>
      </c>
      <c r="F399" t="s">
        <v>3762</v>
      </c>
      <c r="G399" t="s">
        <v>3763</v>
      </c>
      <c r="H399" t="s">
        <v>3965</v>
      </c>
      <c r="I399" t="s">
        <v>3963</v>
      </c>
      <c r="J399" t="s">
        <v>3966</v>
      </c>
      <c r="L399" t="s">
        <v>3967</v>
      </c>
      <c r="M399">
        <v>-53.729301</v>
      </c>
      <c r="N399">
        <v>66.951301999999998</v>
      </c>
    </row>
    <row r="400" spans="1:14" x14ac:dyDescent="0.35">
      <c r="A400" t="s">
        <v>3969</v>
      </c>
      <c r="B400" t="s">
        <v>29</v>
      </c>
      <c r="C400" t="s">
        <v>3970</v>
      </c>
      <c r="D400">
        <v>24</v>
      </c>
      <c r="F400" t="s">
        <v>3762</v>
      </c>
      <c r="G400" t="s">
        <v>3763</v>
      </c>
      <c r="H400" t="s">
        <v>3971</v>
      </c>
      <c r="I400" t="s">
        <v>3969</v>
      </c>
      <c r="J400" t="s">
        <v>3972</v>
      </c>
      <c r="K400" t="s">
        <v>3973</v>
      </c>
      <c r="L400" t="s">
        <v>3974</v>
      </c>
      <c r="M400">
        <v>-65.117683</v>
      </c>
      <c r="N400">
        <v>76.018613000000002</v>
      </c>
    </row>
    <row r="401" spans="1:14" x14ac:dyDescent="0.35">
      <c r="A401" t="s">
        <v>3975</v>
      </c>
      <c r="B401" t="s">
        <v>29</v>
      </c>
      <c r="C401" t="s">
        <v>3976</v>
      </c>
      <c r="D401">
        <v>181</v>
      </c>
      <c r="F401" t="s">
        <v>3762</v>
      </c>
      <c r="G401" t="s">
        <v>3763</v>
      </c>
      <c r="H401" t="s">
        <v>3977</v>
      </c>
      <c r="I401" t="s">
        <v>3975</v>
      </c>
      <c r="J401" t="s">
        <v>3978</v>
      </c>
      <c r="L401" t="s">
        <v>3979</v>
      </c>
      <c r="M401">
        <v>-56.060279999999999</v>
      </c>
      <c r="N401">
        <v>73.373054999999994</v>
      </c>
    </row>
    <row r="402" spans="1:14" x14ac:dyDescent="0.35">
      <c r="A402" t="s">
        <v>3980</v>
      </c>
      <c r="B402" t="s">
        <v>1168</v>
      </c>
      <c r="C402" t="s">
        <v>3981</v>
      </c>
      <c r="D402">
        <v>251</v>
      </c>
      <c r="F402" t="s">
        <v>3762</v>
      </c>
      <c r="G402" t="s">
        <v>3763</v>
      </c>
      <c r="H402" t="s">
        <v>3982</v>
      </c>
      <c r="I402" t="s">
        <v>3980</v>
      </c>
      <c r="J402" t="s">
        <v>3983</v>
      </c>
      <c r="L402" t="s">
        <v>3984</v>
      </c>
      <c r="M402">
        <v>-68.703201293899994</v>
      </c>
      <c r="N402">
        <v>76.531196594199997</v>
      </c>
    </row>
    <row r="403" spans="1:14" x14ac:dyDescent="0.35">
      <c r="A403" t="s">
        <v>3985</v>
      </c>
      <c r="B403" t="s">
        <v>29</v>
      </c>
      <c r="C403" t="s">
        <v>3986</v>
      </c>
      <c r="D403">
        <v>15</v>
      </c>
      <c r="F403" t="s">
        <v>3762</v>
      </c>
      <c r="G403" t="s">
        <v>3763</v>
      </c>
      <c r="H403" t="s">
        <v>3987</v>
      </c>
      <c r="I403" t="s">
        <v>3985</v>
      </c>
      <c r="J403" t="s">
        <v>3988</v>
      </c>
      <c r="K403" t="s">
        <v>3989</v>
      </c>
      <c r="L403" t="s">
        <v>3990</v>
      </c>
      <c r="M403">
        <v>-37.783408999999999</v>
      </c>
      <c r="N403">
        <v>65.892026999999999</v>
      </c>
    </row>
    <row r="404" spans="1:14" x14ac:dyDescent="0.35">
      <c r="A404" t="s">
        <v>3991</v>
      </c>
      <c r="B404" t="s">
        <v>32</v>
      </c>
      <c r="C404" t="s">
        <v>3992</v>
      </c>
      <c r="D404">
        <v>414</v>
      </c>
      <c r="F404" t="s">
        <v>3762</v>
      </c>
      <c r="G404" t="s">
        <v>3763</v>
      </c>
      <c r="H404" t="s">
        <v>3977</v>
      </c>
      <c r="I404" t="s">
        <v>3991</v>
      </c>
      <c r="J404" t="s">
        <v>3993</v>
      </c>
      <c r="L404" t="s">
        <v>3994</v>
      </c>
      <c r="M404">
        <v>-56.130599975599999</v>
      </c>
      <c r="N404">
        <v>72.790199279800007</v>
      </c>
    </row>
    <row r="405" spans="1:14" x14ac:dyDescent="0.35">
      <c r="A405" t="s">
        <v>3995</v>
      </c>
      <c r="B405" t="s">
        <v>29</v>
      </c>
      <c r="C405" t="s">
        <v>3996</v>
      </c>
      <c r="D405">
        <v>50</v>
      </c>
      <c r="F405" t="s">
        <v>3762</v>
      </c>
      <c r="G405" t="s">
        <v>3763</v>
      </c>
      <c r="H405" t="s">
        <v>3997</v>
      </c>
      <c r="I405" t="s">
        <v>3995</v>
      </c>
      <c r="J405" t="s">
        <v>3998</v>
      </c>
      <c r="L405" t="s">
        <v>3999</v>
      </c>
      <c r="M405">
        <v>-52.111630439799903</v>
      </c>
      <c r="N405">
        <v>70.680427926099995</v>
      </c>
    </row>
    <row r="406" spans="1:14" x14ac:dyDescent="0.35">
      <c r="A406" t="s">
        <v>4000</v>
      </c>
      <c r="B406" t="s">
        <v>32</v>
      </c>
      <c r="C406" t="s">
        <v>4001</v>
      </c>
      <c r="D406">
        <v>289</v>
      </c>
      <c r="F406" t="s">
        <v>3762</v>
      </c>
      <c r="G406" t="s">
        <v>3763</v>
      </c>
      <c r="H406" t="s">
        <v>3997</v>
      </c>
      <c r="I406" t="s">
        <v>4000</v>
      </c>
      <c r="J406" t="s">
        <v>4002</v>
      </c>
      <c r="L406" t="s">
        <v>4003</v>
      </c>
      <c r="M406">
        <v>-52.696201324500002</v>
      </c>
      <c r="N406">
        <v>70.734199523900003</v>
      </c>
    </row>
    <row r="407" spans="1:14" x14ac:dyDescent="0.35">
      <c r="A407" t="s">
        <v>4004</v>
      </c>
      <c r="B407" t="s">
        <v>29</v>
      </c>
      <c r="C407" t="s">
        <v>4005</v>
      </c>
      <c r="D407">
        <v>223</v>
      </c>
      <c r="F407" t="s">
        <v>3762</v>
      </c>
      <c r="G407" t="s">
        <v>3763</v>
      </c>
      <c r="H407" t="s">
        <v>4006</v>
      </c>
      <c r="I407" t="s">
        <v>4004</v>
      </c>
      <c r="J407" t="s">
        <v>4007</v>
      </c>
      <c r="K407" t="s">
        <v>4008</v>
      </c>
      <c r="L407" t="s">
        <v>4009</v>
      </c>
      <c r="M407">
        <v>-51.890016000000003</v>
      </c>
      <c r="N407">
        <v>71.049437999999995</v>
      </c>
    </row>
    <row r="408" spans="1:14" x14ac:dyDescent="0.35">
      <c r="A408" t="s">
        <v>4011</v>
      </c>
      <c r="B408" t="s">
        <v>32</v>
      </c>
      <c r="C408" t="s">
        <v>45808</v>
      </c>
      <c r="D408">
        <v>34</v>
      </c>
      <c r="F408" t="s">
        <v>1965</v>
      </c>
      <c r="G408" t="s">
        <v>4012</v>
      </c>
      <c r="H408" t="s">
        <v>45809</v>
      </c>
      <c r="J408" t="s">
        <v>4011</v>
      </c>
      <c r="K408" t="s">
        <v>4013</v>
      </c>
      <c r="L408" t="s">
        <v>4014</v>
      </c>
      <c r="M408">
        <v>-113.560997</v>
      </c>
      <c r="N408">
        <v>28.9786</v>
      </c>
    </row>
    <row r="409" spans="1:14" x14ac:dyDescent="0.35">
      <c r="A409" t="s">
        <v>2500</v>
      </c>
      <c r="B409" t="s">
        <v>32</v>
      </c>
      <c r="C409" t="s">
        <v>4015</v>
      </c>
      <c r="D409">
        <v>390</v>
      </c>
      <c r="E409" t="s">
        <v>161</v>
      </c>
      <c r="F409" t="s">
        <v>1844</v>
      </c>
      <c r="G409" t="s">
        <v>2674</v>
      </c>
      <c r="J409" t="s">
        <v>2500</v>
      </c>
      <c r="L409" t="s">
        <v>4016</v>
      </c>
      <c r="M409">
        <v>141.562777778</v>
      </c>
      <c r="N409">
        <v>-23.3638888889</v>
      </c>
    </row>
    <row r="410" spans="1:14" x14ac:dyDescent="0.35">
      <c r="A410" t="s">
        <v>4021</v>
      </c>
      <c r="B410" t="s">
        <v>1168</v>
      </c>
      <c r="C410" t="s">
        <v>4022</v>
      </c>
      <c r="D410">
        <v>6</v>
      </c>
      <c r="E410" t="s">
        <v>1541</v>
      </c>
      <c r="F410" t="s">
        <v>4018</v>
      </c>
      <c r="G410" t="s">
        <v>4023</v>
      </c>
      <c r="H410" t="s">
        <v>4024</v>
      </c>
      <c r="I410" t="s">
        <v>4021</v>
      </c>
      <c r="J410" t="s">
        <v>4025</v>
      </c>
      <c r="L410" t="s">
        <v>4026</v>
      </c>
      <c r="M410">
        <v>-18.0727005004882</v>
      </c>
      <c r="N410">
        <v>65.660003662109304</v>
      </c>
    </row>
    <row r="411" spans="1:14" x14ac:dyDescent="0.35">
      <c r="A411" t="s">
        <v>4027</v>
      </c>
      <c r="B411" t="s">
        <v>32</v>
      </c>
      <c r="C411" t="s">
        <v>4028</v>
      </c>
      <c r="D411">
        <v>18</v>
      </c>
      <c r="E411" t="s">
        <v>1541</v>
      </c>
      <c r="F411" t="s">
        <v>4018</v>
      </c>
      <c r="G411" t="s">
        <v>4019</v>
      </c>
      <c r="H411" t="s">
        <v>4029</v>
      </c>
      <c r="I411" t="s">
        <v>4027</v>
      </c>
      <c r="J411" t="s">
        <v>4030</v>
      </c>
      <c r="L411" t="s">
        <v>4031</v>
      </c>
      <c r="M411">
        <v>-23.546199798583899</v>
      </c>
      <c r="N411">
        <v>65.641296386718693</v>
      </c>
    </row>
    <row r="412" spans="1:14" x14ac:dyDescent="0.35">
      <c r="A412" t="s">
        <v>4032</v>
      </c>
      <c r="B412" t="s">
        <v>32</v>
      </c>
      <c r="C412" t="s">
        <v>45810</v>
      </c>
      <c r="D412">
        <v>80</v>
      </c>
      <c r="E412" t="s">
        <v>1541</v>
      </c>
      <c r="F412" t="s">
        <v>4018</v>
      </c>
      <c r="G412" t="s">
        <v>4033</v>
      </c>
      <c r="H412" t="s">
        <v>45811</v>
      </c>
      <c r="I412" t="s">
        <v>4032</v>
      </c>
      <c r="J412" t="s">
        <v>4034</v>
      </c>
      <c r="L412" t="s">
        <v>4035</v>
      </c>
      <c r="M412">
        <v>-13.8050003051757</v>
      </c>
      <c r="N412">
        <v>65.516403198242102</v>
      </c>
    </row>
    <row r="413" spans="1:14" x14ac:dyDescent="0.35">
      <c r="A413" t="s">
        <v>4036</v>
      </c>
      <c r="B413" t="s">
        <v>32</v>
      </c>
      <c r="C413" t="s">
        <v>45812</v>
      </c>
      <c r="D413">
        <v>14</v>
      </c>
      <c r="E413" t="s">
        <v>1541</v>
      </c>
      <c r="F413" t="s">
        <v>4018</v>
      </c>
      <c r="G413" t="s">
        <v>4023</v>
      </c>
      <c r="H413" t="s">
        <v>45813</v>
      </c>
      <c r="I413" t="s">
        <v>4036</v>
      </c>
      <c r="J413" t="s">
        <v>4037</v>
      </c>
      <c r="L413" t="s">
        <v>4038</v>
      </c>
      <c r="M413">
        <v>-14.824399948120099</v>
      </c>
      <c r="N413">
        <v>66.021896362304602</v>
      </c>
    </row>
    <row r="414" spans="1:14" x14ac:dyDescent="0.35">
      <c r="A414" t="s">
        <v>4039</v>
      </c>
      <c r="B414" t="s">
        <v>32</v>
      </c>
      <c r="C414" t="s">
        <v>4040</v>
      </c>
      <c r="D414">
        <v>131</v>
      </c>
      <c r="E414" t="s">
        <v>1541</v>
      </c>
      <c r="F414" t="s">
        <v>4018</v>
      </c>
      <c r="G414" t="s">
        <v>4041</v>
      </c>
      <c r="H414" t="s">
        <v>45814</v>
      </c>
      <c r="I414" t="s">
        <v>4039</v>
      </c>
      <c r="J414" t="s">
        <v>4042</v>
      </c>
      <c r="L414" t="s">
        <v>4043</v>
      </c>
      <c r="M414">
        <v>-20.287500381469702</v>
      </c>
      <c r="N414">
        <v>65.644996643066406</v>
      </c>
    </row>
    <row r="415" spans="1:14" x14ac:dyDescent="0.35">
      <c r="A415" t="s">
        <v>4044</v>
      </c>
      <c r="B415" t="s">
        <v>32</v>
      </c>
      <c r="C415" t="s">
        <v>45815</v>
      </c>
      <c r="D415">
        <v>131</v>
      </c>
      <c r="E415" t="s">
        <v>1541</v>
      </c>
      <c r="F415" t="s">
        <v>4018</v>
      </c>
      <c r="G415" t="s">
        <v>4045</v>
      </c>
      <c r="H415" t="s">
        <v>45816</v>
      </c>
      <c r="I415" t="s">
        <v>4044</v>
      </c>
      <c r="J415" t="s">
        <v>4046</v>
      </c>
      <c r="L415" t="s">
        <v>4047</v>
      </c>
      <c r="M415">
        <v>-21.800300598144499</v>
      </c>
      <c r="N415">
        <v>65.075302124023395</v>
      </c>
    </row>
    <row r="416" spans="1:14" x14ac:dyDescent="0.35">
      <c r="A416" t="s">
        <v>4048</v>
      </c>
      <c r="B416" t="s">
        <v>32</v>
      </c>
      <c r="C416" t="s">
        <v>45817</v>
      </c>
      <c r="D416">
        <v>8</v>
      </c>
      <c r="E416" t="s">
        <v>1541</v>
      </c>
      <c r="F416" t="s">
        <v>4018</v>
      </c>
      <c r="G416" t="s">
        <v>4033</v>
      </c>
      <c r="H416" t="s">
        <v>45818</v>
      </c>
      <c r="I416" t="s">
        <v>4048</v>
      </c>
      <c r="J416" t="s">
        <v>4049</v>
      </c>
      <c r="L416" t="s">
        <v>4050</v>
      </c>
      <c r="M416">
        <v>-14.0228004455566</v>
      </c>
      <c r="N416">
        <v>64.790000915527301</v>
      </c>
    </row>
    <row r="417" spans="1:14" x14ac:dyDescent="0.35">
      <c r="A417" t="s">
        <v>4051</v>
      </c>
      <c r="B417" t="s">
        <v>32</v>
      </c>
      <c r="C417" t="s">
        <v>45819</v>
      </c>
      <c r="D417">
        <v>9</v>
      </c>
      <c r="E417" t="s">
        <v>1541</v>
      </c>
      <c r="F417" t="s">
        <v>4018</v>
      </c>
      <c r="G417" t="s">
        <v>4033</v>
      </c>
      <c r="H417" t="s">
        <v>45820</v>
      </c>
      <c r="I417" t="s">
        <v>4051</v>
      </c>
      <c r="J417" t="s">
        <v>4052</v>
      </c>
      <c r="L417" t="s">
        <v>4053</v>
      </c>
      <c r="M417">
        <v>-14.2827997207641</v>
      </c>
      <c r="N417">
        <v>64.644203186035099</v>
      </c>
    </row>
    <row r="418" spans="1:14" x14ac:dyDescent="0.35">
      <c r="A418" t="s">
        <v>4054</v>
      </c>
      <c r="B418" t="s">
        <v>1168</v>
      </c>
      <c r="C418" t="s">
        <v>45821</v>
      </c>
      <c r="D418">
        <v>76</v>
      </c>
      <c r="E418" t="s">
        <v>1541</v>
      </c>
      <c r="F418" t="s">
        <v>4018</v>
      </c>
      <c r="G418" t="s">
        <v>4033</v>
      </c>
      <c r="H418" t="s">
        <v>45822</v>
      </c>
      <c r="I418" t="s">
        <v>4054</v>
      </c>
      <c r="J418" t="s">
        <v>4055</v>
      </c>
      <c r="L418" t="s">
        <v>4056</v>
      </c>
      <c r="M418">
        <v>-14.401399612426699</v>
      </c>
      <c r="N418">
        <v>65.283302307128906</v>
      </c>
    </row>
    <row r="419" spans="1:14" x14ac:dyDescent="0.35">
      <c r="A419" t="s">
        <v>4057</v>
      </c>
      <c r="B419" t="s">
        <v>32</v>
      </c>
      <c r="C419" t="s">
        <v>45823</v>
      </c>
      <c r="D419">
        <v>15</v>
      </c>
      <c r="E419" t="s">
        <v>1541</v>
      </c>
      <c r="F419" t="s">
        <v>4018</v>
      </c>
      <c r="G419" t="s">
        <v>4033</v>
      </c>
      <c r="H419" t="s">
        <v>45824</v>
      </c>
      <c r="I419" t="s">
        <v>4057</v>
      </c>
      <c r="J419" t="s">
        <v>2969</v>
      </c>
      <c r="L419" t="s">
        <v>4058</v>
      </c>
      <c r="M419">
        <v>-14.060600280799999</v>
      </c>
      <c r="N419">
        <v>64.931701660200005</v>
      </c>
    </row>
    <row r="420" spans="1:14" x14ac:dyDescent="0.35">
      <c r="A420" t="s">
        <v>4059</v>
      </c>
      <c r="B420" t="s">
        <v>32</v>
      </c>
      <c r="C420" t="s">
        <v>45825</v>
      </c>
      <c r="D420">
        <v>56</v>
      </c>
      <c r="E420" t="s">
        <v>1541</v>
      </c>
      <c r="F420" t="s">
        <v>4018</v>
      </c>
      <c r="G420" t="s">
        <v>4033</v>
      </c>
      <c r="H420" t="s">
        <v>45826</v>
      </c>
      <c r="I420" t="s">
        <v>4059</v>
      </c>
      <c r="J420" t="s">
        <v>2313</v>
      </c>
      <c r="L420" t="s">
        <v>4060</v>
      </c>
      <c r="M420">
        <v>-16.641099929809499</v>
      </c>
      <c r="N420">
        <v>63.874698638916001</v>
      </c>
    </row>
    <row r="421" spans="1:14" x14ac:dyDescent="0.35">
      <c r="A421" t="s">
        <v>4061</v>
      </c>
      <c r="B421" t="s">
        <v>32</v>
      </c>
      <c r="C421" t="s">
        <v>45827</v>
      </c>
      <c r="D421">
        <v>17</v>
      </c>
      <c r="E421" t="s">
        <v>1541</v>
      </c>
      <c r="F421" t="s">
        <v>4018</v>
      </c>
      <c r="G421" t="s">
        <v>4045</v>
      </c>
      <c r="H421" t="s">
        <v>45828</v>
      </c>
      <c r="I421" t="s">
        <v>4061</v>
      </c>
      <c r="J421" t="s">
        <v>4062</v>
      </c>
      <c r="L421" t="s">
        <v>4063</v>
      </c>
      <c r="M421">
        <v>-23.2247009277343</v>
      </c>
      <c r="N421">
        <v>64.991401672363196</v>
      </c>
    </row>
    <row r="422" spans="1:14" x14ac:dyDescent="0.35">
      <c r="A422" t="s">
        <v>4064</v>
      </c>
      <c r="B422" t="s">
        <v>32</v>
      </c>
      <c r="C422" t="s">
        <v>45829</v>
      </c>
      <c r="D422">
        <v>83</v>
      </c>
      <c r="E422" t="s">
        <v>1541</v>
      </c>
      <c r="F422" t="s">
        <v>4018</v>
      </c>
      <c r="G422" t="s">
        <v>4019</v>
      </c>
      <c r="H422" t="s">
        <v>45830</v>
      </c>
      <c r="I422" t="s">
        <v>4064</v>
      </c>
      <c r="J422" t="s">
        <v>4065</v>
      </c>
      <c r="L422" t="s">
        <v>4066</v>
      </c>
      <c r="M422">
        <v>-21.326900482177699</v>
      </c>
      <c r="N422">
        <v>65.995300292968693</v>
      </c>
    </row>
    <row r="423" spans="1:14" x14ac:dyDescent="0.35">
      <c r="A423" t="s">
        <v>4067</v>
      </c>
      <c r="B423" t="s">
        <v>32</v>
      </c>
      <c r="C423" t="s">
        <v>45831</v>
      </c>
      <c r="D423">
        <v>66</v>
      </c>
      <c r="E423" t="s">
        <v>1541</v>
      </c>
      <c r="F423" t="s">
        <v>4018</v>
      </c>
      <c r="G423" t="s">
        <v>4023</v>
      </c>
      <c r="H423" t="s">
        <v>45832</v>
      </c>
      <c r="I423" t="s">
        <v>4067</v>
      </c>
      <c r="J423" t="s">
        <v>4068</v>
      </c>
      <c r="L423" t="s">
        <v>4069</v>
      </c>
      <c r="M423">
        <v>-18.017299999999999</v>
      </c>
      <c r="N423">
        <v>66.5458</v>
      </c>
    </row>
    <row r="424" spans="1:14" x14ac:dyDescent="0.35">
      <c r="A424" t="s">
        <v>4070</v>
      </c>
      <c r="B424" t="s">
        <v>32</v>
      </c>
      <c r="C424" t="s">
        <v>45833</v>
      </c>
      <c r="D424">
        <v>90</v>
      </c>
      <c r="E424" t="s">
        <v>1541</v>
      </c>
      <c r="F424" t="s">
        <v>4018</v>
      </c>
      <c r="G424" t="s">
        <v>4019</v>
      </c>
      <c r="H424" t="s">
        <v>45834</v>
      </c>
      <c r="I424" t="s">
        <v>4070</v>
      </c>
      <c r="J424" t="s">
        <v>4071</v>
      </c>
      <c r="L424" t="s">
        <v>4072</v>
      </c>
      <c r="M424">
        <v>-21.6963996887207</v>
      </c>
      <c r="N424">
        <v>65.704696655273395</v>
      </c>
    </row>
    <row r="425" spans="1:14" x14ac:dyDescent="0.35">
      <c r="A425" t="s">
        <v>4073</v>
      </c>
      <c r="B425" t="s">
        <v>1168</v>
      </c>
      <c r="C425" t="s">
        <v>45835</v>
      </c>
      <c r="D425">
        <v>24</v>
      </c>
      <c r="E425" t="s">
        <v>1541</v>
      </c>
      <c r="F425" t="s">
        <v>4018</v>
      </c>
      <c r="G425" t="s">
        <v>4020</v>
      </c>
      <c r="H425" t="s">
        <v>45836</v>
      </c>
      <c r="I425" t="s">
        <v>4073</v>
      </c>
      <c r="J425" t="s">
        <v>4074</v>
      </c>
      <c r="L425" t="s">
        <v>4075</v>
      </c>
      <c r="M425">
        <v>-15.2272</v>
      </c>
      <c r="N425">
        <v>64.295601000000005</v>
      </c>
    </row>
    <row r="426" spans="1:14" x14ac:dyDescent="0.35">
      <c r="A426" t="s">
        <v>4076</v>
      </c>
      <c r="B426" t="s">
        <v>32</v>
      </c>
      <c r="C426" t="s">
        <v>4077</v>
      </c>
      <c r="D426">
        <v>10</v>
      </c>
      <c r="E426" t="s">
        <v>1541</v>
      </c>
      <c r="F426" t="s">
        <v>4018</v>
      </c>
      <c r="G426" t="s">
        <v>4019</v>
      </c>
      <c r="H426" t="s">
        <v>4078</v>
      </c>
      <c r="I426" t="s">
        <v>4076</v>
      </c>
      <c r="J426" t="s">
        <v>4079</v>
      </c>
      <c r="L426" t="s">
        <v>4080</v>
      </c>
      <c r="M426">
        <v>-23.4416913986</v>
      </c>
      <c r="N426">
        <v>66.0141804294</v>
      </c>
    </row>
    <row r="427" spans="1:14" x14ac:dyDescent="0.35">
      <c r="A427" t="s">
        <v>4081</v>
      </c>
      <c r="B427" t="s">
        <v>1168</v>
      </c>
      <c r="C427" t="s">
        <v>45837</v>
      </c>
      <c r="D427">
        <v>48</v>
      </c>
      <c r="E427" t="s">
        <v>1541</v>
      </c>
      <c r="F427" t="s">
        <v>4018</v>
      </c>
      <c r="G427" t="s">
        <v>4023</v>
      </c>
      <c r="H427" t="s">
        <v>45838</v>
      </c>
      <c r="I427" t="s">
        <v>4081</v>
      </c>
      <c r="J427" t="s">
        <v>4082</v>
      </c>
      <c r="L427" t="s">
        <v>4083</v>
      </c>
      <c r="M427">
        <v>-17.426000999999999</v>
      </c>
      <c r="N427">
        <v>65.952301000000006</v>
      </c>
    </row>
    <row r="428" spans="1:14" x14ac:dyDescent="0.35">
      <c r="A428" t="s">
        <v>4084</v>
      </c>
      <c r="B428" t="s">
        <v>32</v>
      </c>
      <c r="C428" t="s">
        <v>45839</v>
      </c>
      <c r="D428">
        <v>164</v>
      </c>
      <c r="E428" t="s">
        <v>1541</v>
      </c>
      <c r="F428" t="s">
        <v>4018</v>
      </c>
      <c r="G428" t="s">
        <v>4041</v>
      </c>
      <c r="H428" t="s">
        <v>4085</v>
      </c>
      <c r="I428" t="s">
        <v>4084</v>
      </c>
      <c r="J428" t="s">
        <v>2233</v>
      </c>
      <c r="L428" t="s">
        <v>4086</v>
      </c>
      <c r="M428">
        <v>-20.846900939941399</v>
      </c>
      <c r="N428">
        <v>65.266403198242102</v>
      </c>
    </row>
    <row r="429" spans="1:14" x14ac:dyDescent="0.35">
      <c r="A429" t="s">
        <v>4087</v>
      </c>
      <c r="B429" t="s">
        <v>32</v>
      </c>
      <c r="C429" t="s">
        <v>45840</v>
      </c>
      <c r="D429">
        <v>70</v>
      </c>
      <c r="E429" t="s">
        <v>1541</v>
      </c>
      <c r="F429" t="s">
        <v>4018</v>
      </c>
      <c r="G429" t="s">
        <v>4019</v>
      </c>
      <c r="H429" t="s">
        <v>45841</v>
      </c>
      <c r="I429" t="s">
        <v>4087</v>
      </c>
      <c r="J429" t="s">
        <v>4088</v>
      </c>
      <c r="L429" t="s">
        <v>4089</v>
      </c>
      <c r="M429">
        <v>-23.696100234985298</v>
      </c>
      <c r="N429">
        <v>66.050003051757798</v>
      </c>
    </row>
    <row r="430" spans="1:14" x14ac:dyDescent="0.35">
      <c r="A430" t="s">
        <v>4090</v>
      </c>
      <c r="B430" t="s">
        <v>1168</v>
      </c>
      <c r="C430" t="s">
        <v>45842</v>
      </c>
      <c r="D430">
        <v>8</v>
      </c>
      <c r="E430" t="s">
        <v>1541</v>
      </c>
      <c r="F430" t="s">
        <v>4018</v>
      </c>
      <c r="G430" t="s">
        <v>4019</v>
      </c>
      <c r="H430" t="s">
        <v>45843</v>
      </c>
      <c r="I430" t="s">
        <v>4090</v>
      </c>
      <c r="J430" t="s">
        <v>4091</v>
      </c>
      <c r="L430" t="s">
        <v>4092</v>
      </c>
      <c r="M430">
        <v>-23.135299682617099</v>
      </c>
      <c r="N430">
        <v>66.058097839355398</v>
      </c>
    </row>
    <row r="431" spans="1:14" x14ac:dyDescent="0.35">
      <c r="A431" t="s">
        <v>4093</v>
      </c>
      <c r="B431" t="s">
        <v>36</v>
      </c>
      <c r="C431" t="s">
        <v>4094</v>
      </c>
      <c r="D431">
        <v>50</v>
      </c>
      <c r="E431" t="s">
        <v>161</v>
      </c>
      <c r="F431" t="s">
        <v>1547</v>
      </c>
      <c r="G431" t="s">
        <v>1867</v>
      </c>
      <c r="H431" t="s">
        <v>4095</v>
      </c>
      <c r="J431" t="s">
        <v>4093</v>
      </c>
      <c r="L431" t="s">
        <v>4096</v>
      </c>
      <c r="M431">
        <v>146.339</v>
      </c>
      <c r="N431">
        <v>-5.5780000000000003</v>
      </c>
    </row>
    <row r="432" spans="1:14" x14ac:dyDescent="0.35">
      <c r="A432" t="s">
        <v>4097</v>
      </c>
      <c r="B432" t="s">
        <v>3332</v>
      </c>
      <c r="C432" t="s">
        <v>4098</v>
      </c>
      <c r="D432">
        <v>171</v>
      </c>
      <c r="E432" t="s">
        <v>1541</v>
      </c>
      <c r="F432" t="s">
        <v>4018</v>
      </c>
      <c r="G432" t="s">
        <v>4099</v>
      </c>
      <c r="H432" t="s">
        <v>45844</v>
      </c>
      <c r="I432" t="s">
        <v>4097</v>
      </c>
      <c r="J432" t="s">
        <v>4100</v>
      </c>
      <c r="L432" t="s">
        <v>4101</v>
      </c>
      <c r="M432">
        <v>-22.605599999999999</v>
      </c>
      <c r="N432">
        <v>63.985000999999997</v>
      </c>
    </row>
    <row r="433" spans="1:14" x14ac:dyDescent="0.35">
      <c r="A433" t="s">
        <v>4102</v>
      </c>
      <c r="B433" t="s">
        <v>32</v>
      </c>
      <c r="C433" t="s">
        <v>45845</v>
      </c>
      <c r="D433">
        <v>20</v>
      </c>
      <c r="E433" t="s">
        <v>1541</v>
      </c>
      <c r="F433" t="s">
        <v>4018</v>
      </c>
      <c r="G433" t="s">
        <v>4023</v>
      </c>
      <c r="H433" t="s">
        <v>45846</v>
      </c>
      <c r="I433" t="s">
        <v>4102</v>
      </c>
      <c r="J433" t="s">
        <v>4103</v>
      </c>
      <c r="L433" t="s">
        <v>4104</v>
      </c>
      <c r="M433">
        <v>-16.466699600219702</v>
      </c>
      <c r="N433">
        <v>66.310798645019503</v>
      </c>
    </row>
    <row r="434" spans="1:14" x14ac:dyDescent="0.35">
      <c r="A434" t="s">
        <v>4105</v>
      </c>
      <c r="B434" t="s">
        <v>32</v>
      </c>
      <c r="C434" t="s">
        <v>45847</v>
      </c>
      <c r="D434">
        <v>8</v>
      </c>
      <c r="E434" t="s">
        <v>1541</v>
      </c>
      <c r="F434" t="s">
        <v>4018</v>
      </c>
      <c r="G434" t="s">
        <v>4041</v>
      </c>
      <c r="H434" t="s">
        <v>45848</v>
      </c>
      <c r="I434" t="s">
        <v>4105</v>
      </c>
      <c r="J434" t="s">
        <v>4106</v>
      </c>
      <c r="L434" t="s">
        <v>4107</v>
      </c>
      <c r="M434">
        <v>-19.5727996825999</v>
      </c>
      <c r="N434">
        <v>65.731697082499906</v>
      </c>
    </row>
    <row r="435" spans="1:14" x14ac:dyDescent="0.35">
      <c r="A435" t="s">
        <v>4109</v>
      </c>
      <c r="B435" t="s">
        <v>32</v>
      </c>
      <c r="C435" t="s">
        <v>45849</v>
      </c>
      <c r="D435">
        <v>13</v>
      </c>
      <c r="E435" t="s">
        <v>1541</v>
      </c>
      <c r="F435" t="s">
        <v>4018</v>
      </c>
      <c r="G435" t="s">
        <v>4033</v>
      </c>
      <c r="H435" t="s">
        <v>45850</v>
      </c>
      <c r="I435" t="s">
        <v>4109</v>
      </c>
      <c r="J435" t="s">
        <v>4110</v>
      </c>
      <c r="L435" t="s">
        <v>4111</v>
      </c>
      <c r="M435">
        <v>-13.746399879455501</v>
      </c>
      <c r="N435">
        <v>65.131896972656193</v>
      </c>
    </row>
    <row r="436" spans="1:14" x14ac:dyDescent="0.35">
      <c r="A436" t="s">
        <v>4112</v>
      </c>
      <c r="B436" t="s">
        <v>32</v>
      </c>
      <c r="C436" t="s">
        <v>45851</v>
      </c>
      <c r="D436">
        <v>32</v>
      </c>
      <c r="E436" t="s">
        <v>1541</v>
      </c>
      <c r="F436" t="s">
        <v>4018</v>
      </c>
      <c r="G436" t="s">
        <v>4023</v>
      </c>
      <c r="H436" t="s">
        <v>45852</v>
      </c>
      <c r="I436" t="s">
        <v>4112</v>
      </c>
      <c r="J436" t="s">
        <v>4113</v>
      </c>
      <c r="L436" t="s">
        <v>4114</v>
      </c>
      <c r="M436">
        <v>-18.666700363159102</v>
      </c>
      <c r="N436">
        <v>66.083297729492102</v>
      </c>
    </row>
    <row r="437" spans="1:14" x14ac:dyDescent="0.35">
      <c r="A437" t="s">
        <v>4115</v>
      </c>
      <c r="B437" t="s">
        <v>32</v>
      </c>
      <c r="C437" t="s">
        <v>45853</v>
      </c>
      <c r="D437">
        <v>11</v>
      </c>
      <c r="E437" t="s">
        <v>1541</v>
      </c>
      <c r="F437" t="s">
        <v>4018</v>
      </c>
      <c r="G437" t="s">
        <v>4019</v>
      </c>
      <c r="H437" t="s">
        <v>45854</v>
      </c>
      <c r="I437" t="s">
        <v>4115</v>
      </c>
      <c r="J437" t="s">
        <v>4116</v>
      </c>
      <c r="L437" t="s">
        <v>4117</v>
      </c>
      <c r="M437">
        <v>-23.965</v>
      </c>
      <c r="N437">
        <v>65.555801000000002</v>
      </c>
    </row>
    <row r="438" spans="1:14" x14ac:dyDescent="0.35">
      <c r="A438" t="s">
        <v>4118</v>
      </c>
      <c r="B438" t="s">
        <v>32</v>
      </c>
      <c r="C438" t="s">
        <v>45855</v>
      </c>
      <c r="D438">
        <v>60</v>
      </c>
      <c r="E438" t="s">
        <v>1541</v>
      </c>
      <c r="F438" t="s">
        <v>4018</v>
      </c>
      <c r="G438" t="s">
        <v>4019</v>
      </c>
      <c r="H438" t="s">
        <v>45856</v>
      </c>
      <c r="I438" t="s">
        <v>4118</v>
      </c>
      <c r="J438" t="s">
        <v>4119</v>
      </c>
      <c r="L438" t="s">
        <v>4120</v>
      </c>
      <c r="M438">
        <v>-22.2061157226562</v>
      </c>
      <c r="N438">
        <v>65.452629089355398</v>
      </c>
    </row>
    <row r="439" spans="1:14" x14ac:dyDescent="0.35">
      <c r="A439" t="s">
        <v>4121</v>
      </c>
      <c r="B439" t="s">
        <v>32</v>
      </c>
      <c r="C439" t="s">
        <v>4122</v>
      </c>
      <c r="D439">
        <v>18</v>
      </c>
      <c r="E439" t="s">
        <v>1541</v>
      </c>
      <c r="F439" t="s">
        <v>4018</v>
      </c>
      <c r="G439" t="s">
        <v>4045</v>
      </c>
      <c r="H439" t="s">
        <v>4123</v>
      </c>
      <c r="I439" t="s">
        <v>4121</v>
      </c>
      <c r="J439" t="s">
        <v>4124</v>
      </c>
      <c r="L439" t="s">
        <v>4125</v>
      </c>
      <c r="M439">
        <v>-23.8230991364</v>
      </c>
      <c r="N439">
        <v>64.911399841299996</v>
      </c>
    </row>
    <row r="440" spans="1:14" x14ac:dyDescent="0.35">
      <c r="A440" t="s">
        <v>4126</v>
      </c>
      <c r="B440" t="s">
        <v>32</v>
      </c>
      <c r="C440" t="s">
        <v>45857</v>
      </c>
      <c r="D440">
        <v>39</v>
      </c>
      <c r="E440" t="s">
        <v>1541</v>
      </c>
      <c r="F440" t="s">
        <v>4018</v>
      </c>
      <c r="G440" t="s">
        <v>4023</v>
      </c>
      <c r="H440" t="s">
        <v>45858</v>
      </c>
      <c r="I440" t="s">
        <v>4126</v>
      </c>
      <c r="J440" t="s">
        <v>4127</v>
      </c>
      <c r="L440" t="s">
        <v>4128</v>
      </c>
      <c r="M440">
        <v>-15.918299674987701</v>
      </c>
      <c r="N440">
        <v>66.406402587890597</v>
      </c>
    </row>
    <row r="441" spans="1:14" x14ac:dyDescent="0.35">
      <c r="A441" t="s">
        <v>4129</v>
      </c>
      <c r="B441" t="s">
        <v>1168</v>
      </c>
      <c r="C441" t="s">
        <v>4130</v>
      </c>
      <c r="D441">
        <v>48</v>
      </c>
      <c r="E441" t="s">
        <v>1541</v>
      </c>
      <c r="F441" t="s">
        <v>4018</v>
      </c>
      <c r="G441" t="s">
        <v>4108</v>
      </c>
      <c r="H441" t="s">
        <v>4131</v>
      </c>
      <c r="I441" t="s">
        <v>4129</v>
      </c>
      <c r="J441" t="s">
        <v>4132</v>
      </c>
      <c r="L441" t="s">
        <v>4133</v>
      </c>
      <c r="M441">
        <v>-21.940599441500002</v>
      </c>
      <c r="N441">
        <v>64.129997253400006</v>
      </c>
    </row>
    <row r="442" spans="1:14" x14ac:dyDescent="0.35">
      <c r="A442" t="s">
        <v>4134</v>
      </c>
      <c r="B442" t="s">
        <v>32</v>
      </c>
      <c r="C442" t="s">
        <v>45859</v>
      </c>
      <c r="D442">
        <v>1030</v>
      </c>
      <c r="E442" t="s">
        <v>1541</v>
      </c>
      <c r="F442" t="s">
        <v>4018</v>
      </c>
      <c r="G442" t="s">
        <v>4023</v>
      </c>
      <c r="H442" t="s">
        <v>4135</v>
      </c>
      <c r="I442" t="s">
        <v>4134</v>
      </c>
      <c r="J442" t="s">
        <v>4136</v>
      </c>
      <c r="L442" t="s">
        <v>4137</v>
      </c>
      <c r="M442">
        <v>-16.9181003570556</v>
      </c>
      <c r="N442">
        <v>65.655799865722599</v>
      </c>
    </row>
    <row r="443" spans="1:14" x14ac:dyDescent="0.35">
      <c r="A443" t="s">
        <v>4138</v>
      </c>
      <c r="B443" t="s">
        <v>1168</v>
      </c>
      <c r="C443" t="s">
        <v>45860</v>
      </c>
      <c r="D443">
        <v>10</v>
      </c>
      <c r="E443" t="s">
        <v>1541</v>
      </c>
      <c r="F443" t="s">
        <v>4018</v>
      </c>
      <c r="G443" t="s">
        <v>4023</v>
      </c>
      <c r="H443" t="s">
        <v>45861</v>
      </c>
      <c r="I443" t="s">
        <v>4138</v>
      </c>
      <c r="J443" t="s">
        <v>4139</v>
      </c>
      <c r="L443" t="s">
        <v>4140</v>
      </c>
      <c r="M443">
        <v>-18.916699999999999</v>
      </c>
      <c r="N443">
        <v>66.133301000000003</v>
      </c>
    </row>
    <row r="444" spans="1:14" x14ac:dyDescent="0.35">
      <c r="A444" t="s">
        <v>4141</v>
      </c>
      <c r="B444" t="s">
        <v>32</v>
      </c>
      <c r="C444" t="s">
        <v>45862</v>
      </c>
      <c r="D444">
        <v>42</v>
      </c>
      <c r="E444" t="s">
        <v>1541</v>
      </c>
      <c r="F444" t="s">
        <v>4018</v>
      </c>
      <c r="G444" t="s">
        <v>4045</v>
      </c>
      <c r="H444" t="s">
        <v>45863</v>
      </c>
      <c r="I444" t="s">
        <v>4141</v>
      </c>
      <c r="J444" t="s">
        <v>4142</v>
      </c>
      <c r="L444" t="s">
        <v>4143</v>
      </c>
      <c r="M444">
        <v>-22.794200897216701</v>
      </c>
      <c r="N444">
        <v>65.058097839355398</v>
      </c>
    </row>
    <row r="445" spans="1:14" x14ac:dyDescent="0.35">
      <c r="A445" t="s">
        <v>4144</v>
      </c>
      <c r="B445" t="s">
        <v>32</v>
      </c>
      <c r="C445" t="s">
        <v>45864</v>
      </c>
      <c r="D445">
        <v>65</v>
      </c>
      <c r="E445" t="s">
        <v>1541</v>
      </c>
      <c r="F445" t="s">
        <v>4018</v>
      </c>
      <c r="G445" t="s">
        <v>4019</v>
      </c>
      <c r="H445" t="s">
        <v>45865</v>
      </c>
      <c r="I445" t="s">
        <v>4144</v>
      </c>
      <c r="J445" t="s">
        <v>4145</v>
      </c>
      <c r="L445" t="s">
        <v>4146</v>
      </c>
      <c r="M445">
        <v>-23.559999465942301</v>
      </c>
      <c r="N445">
        <v>65.870300292968693</v>
      </c>
    </row>
    <row r="446" spans="1:14" x14ac:dyDescent="0.35">
      <c r="A446" t="s">
        <v>4147</v>
      </c>
      <c r="B446" t="s">
        <v>32</v>
      </c>
      <c r="C446" t="s">
        <v>4148</v>
      </c>
      <c r="D446">
        <v>65</v>
      </c>
      <c r="E446" t="s">
        <v>1541</v>
      </c>
      <c r="F446" t="s">
        <v>4018</v>
      </c>
      <c r="G446" t="s">
        <v>4023</v>
      </c>
      <c r="H446" t="s">
        <v>4149</v>
      </c>
      <c r="I446" t="s">
        <v>4147</v>
      </c>
      <c r="J446" t="s">
        <v>4150</v>
      </c>
      <c r="L446" t="s">
        <v>4151</v>
      </c>
      <c r="M446">
        <v>-15.3355998992919</v>
      </c>
      <c r="N446">
        <v>66.218498229980398</v>
      </c>
    </row>
    <row r="447" spans="1:14" x14ac:dyDescent="0.35">
      <c r="A447" t="s">
        <v>4152</v>
      </c>
      <c r="B447" t="s">
        <v>1168</v>
      </c>
      <c r="C447" t="s">
        <v>4153</v>
      </c>
      <c r="D447">
        <v>326</v>
      </c>
      <c r="E447" t="s">
        <v>1541</v>
      </c>
      <c r="F447" t="s">
        <v>4018</v>
      </c>
      <c r="G447" t="s">
        <v>4020</v>
      </c>
      <c r="H447" t="s">
        <v>4154</v>
      </c>
      <c r="I447" t="s">
        <v>4152</v>
      </c>
      <c r="J447" t="s">
        <v>4155</v>
      </c>
      <c r="L447" t="s">
        <v>4156</v>
      </c>
      <c r="M447">
        <v>-20.2789001464843</v>
      </c>
      <c r="N447">
        <v>63.424301147460902</v>
      </c>
    </row>
    <row r="448" spans="1:14" x14ac:dyDescent="0.35">
      <c r="A448" t="s">
        <v>4157</v>
      </c>
      <c r="B448" t="s">
        <v>32</v>
      </c>
      <c r="C448" t="s">
        <v>45866</v>
      </c>
      <c r="D448">
        <v>16</v>
      </c>
      <c r="E448" t="s">
        <v>1541</v>
      </c>
      <c r="F448" t="s">
        <v>4018</v>
      </c>
      <c r="G448" t="s">
        <v>4033</v>
      </c>
      <c r="H448" t="s">
        <v>45867</v>
      </c>
      <c r="I448" t="s">
        <v>4157</v>
      </c>
      <c r="J448" t="s">
        <v>4158</v>
      </c>
      <c r="L448" t="s">
        <v>4159</v>
      </c>
      <c r="M448">
        <v>-14.8506002426147</v>
      </c>
      <c r="N448">
        <v>65.720596313476506</v>
      </c>
    </row>
    <row r="449" spans="1:14" x14ac:dyDescent="0.35">
      <c r="A449" t="s">
        <v>4160</v>
      </c>
      <c r="B449" t="s">
        <v>36</v>
      </c>
      <c r="C449" t="s">
        <v>4161</v>
      </c>
      <c r="D449">
        <v>5775</v>
      </c>
      <c r="E449" t="s">
        <v>161</v>
      </c>
      <c r="F449" t="s">
        <v>1547</v>
      </c>
      <c r="G449" t="s">
        <v>1983</v>
      </c>
      <c r="J449" t="s">
        <v>4160</v>
      </c>
      <c r="K449" t="s">
        <v>4162</v>
      </c>
      <c r="L449" t="s">
        <v>4163</v>
      </c>
      <c r="M449">
        <v>142.03305555599999</v>
      </c>
      <c r="N449">
        <v>-5.2861111111100003</v>
      </c>
    </row>
    <row r="450" spans="1:14" x14ac:dyDescent="0.35">
      <c r="A450" t="s">
        <v>4167</v>
      </c>
      <c r="B450" t="s">
        <v>32</v>
      </c>
      <c r="C450" t="s">
        <v>4168</v>
      </c>
      <c r="D450">
        <v>1690</v>
      </c>
      <c r="E450" t="s">
        <v>1532</v>
      </c>
      <c r="F450" t="s">
        <v>1575</v>
      </c>
      <c r="G450" t="s">
        <v>4169</v>
      </c>
      <c r="H450" t="s">
        <v>4170</v>
      </c>
      <c r="J450" t="s">
        <v>4167</v>
      </c>
      <c r="L450" t="s">
        <v>4171</v>
      </c>
      <c r="M450">
        <v>28.523055555599999</v>
      </c>
      <c r="N450">
        <v>11.199444444399999</v>
      </c>
    </row>
    <row r="451" spans="1:14" x14ac:dyDescent="0.35">
      <c r="A451" t="s">
        <v>4172</v>
      </c>
      <c r="B451" t="s">
        <v>32</v>
      </c>
      <c r="C451" t="s">
        <v>4173</v>
      </c>
      <c r="D451">
        <v>515</v>
      </c>
      <c r="E451" t="s">
        <v>1579</v>
      </c>
      <c r="F451" t="s">
        <v>4174</v>
      </c>
      <c r="G451" t="s">
        <v>4175</v>
      </c>
      <c r="H451" t="s">
        <v>4176</v>
      </c>
      <c r="J451" t="s">
        <v>4172</v>
      </c>
      <c r="L451" t="s">
        <v>4177</v>
      </c>
      <c r="M451">
        <v>56.067777777799897</v>
      </c>
      <c r="N451">
        <v>19.873055555600001</v>
      </c>
    </row>
    <row r="452" spans="1:14" x14ac:dyDescent="0.35">
      <c r="A452" t="s">
        <v>4178</v>
      </c>
      <c r="B452" t="s">
        <v>65</v>
      </c>
      <c r="C452" t="s">
        <v>4179</v>
      </c>
      <c r="E452" t="s">
        <v>1579</v>
      </c>
      <c r="F452" t="s">
        <v>1640</v>
      </c>
      <c r="G452" t="s">
        <v>4180</v>
      </c>
      <c r="H452" t="s">
        <v>4181</v>
      </c>
      <c r="J452" t="s">
        <v>4178</v>
      </c>
      <c r="L452" t="s">
        <v>4182</v>
      </c>
      <c r="M452">
        <v>79.995999999999995</v>
      </c>
      <c r="N452">
        <v>6.431</v>
      </c>
    </row>
    <row r="453" spans="1:14" x14ac:dyDescent="0.35">
      <c r="A453" t="s">
        <v>4183</v>
      </c>
      <c r="B453" t="s">
        <v>3332</v>
      </c>
      <c r="C453" t="s">
        <v>45868</v>
      </c>
      <c r="D453">
        <v>1789</v>
      </c>
      <c r="E453" t="s">
        <v>1541</v>
      </c>
      <c r="F453" t="s">
        <v>1952</v>
      </c>
      <c r="G453" t="s">
        <v>1953</v>
      </c>
      <c r="H453" t="s">
        <v>4184</v>
      </c>
      <c r="I453" t="s">
        <v>4183</v>
      </c>
      <c r="J453" t="s">
        <v>4185</v>
      </c>
      <c r="L453" t="s">
        <v>4186</v>
      </c>
      <c r="M453">
        <v>21.035800999999999</v>
      </c>
      <c r="N453">
        <v>42.572800000000001</v>
      </c>
    </row>
    <row r="454" spans="1:14" x14ac:dyDescent="0.35">
      <c r="A454" t="s">
        <v>4191</v>
      </c>
      <c r="B454" t="s">
        <v>32</v>
      </c>
      <c r="C454" t="s">
        <v>4192</v>
      </c>
      <c r="D454">
        <v>3300</v>
      </c>
      <c r="E454" t="s">
        <v>161</v>
      </c>
      <c r="F454" t="s">
        <v>1547</v>
      </c>
      <c r="G454" t="s">
        <v>2875</v>
      </c>
      <c r="H454" t="s">
        <v>4193</v>
      </c>
      <c r="I454" t="s">
        <v>4194</v>
      </c>
      <c r="J454" t="s">
        <v>4191</v>
      </c>
      <c r="K454" t="s">
        <v>2203</v>
      </c>
      <c r="L454" t="s">
        <v>4195</v>
      </c>
      <c r="M454">
        <v>144.637</v>
      </c>
      <c r="N454">
        <v>-6.3731666666700004</v>
      </c>
    </row>
    <row r="455" spans="1:14" x14ac:dyDescent="0.35">
      <c r="A455" t="s">
        <v>4196</v>
      </c>
      <c r="B455" t="s">
        <v>32</v>
      </c>
      <c r="C455" t="s">
        <v>4197</v>
      </c>
      <c r="D455">
        <v>52</v>
      </c>
      <c r="E455" t="s">
        <v>1532</v>
      </c>
      <c r="F455" t="s">
        <v>4198</v>
      </c>
      <c r="G455" t="s">
        <v>4199</v>
      </c>
      <c r="I455" t="s">
        <v>4200</v>
      </c>
      <c r="J455" t="s">
        <v>4196</v>
      </c>
      <c r="L455" t="s">
        <v>4201</v>
      </c>
      <c r="M455">
        <v>39.730767999999998</v>
      </c>
      <c r="N455">
        <v>-3.9819100000000001</v>
      </c>
    </row>
    <row r="456" spans="1:14" x14ac:dyDescent="0.35">
      <c r="A456" t="s">
        <v>4202</v>
      </c>
      <c r="B456" t="s">
        <v>32</v>
      </c>
      <c r="C456" t="s">
        <v>4203</v>
      </c>
      <c r="D456">
        <v>50</v>
      </c>
      <c r="E456" t="s">
        <v>161</v>
      </c>
      <c r="F456" t="s">
        <v>1547</v>
      </c>
      <c r="G456" t="s">
        <v>1548</v>
      </c>
      <c r="H456" t="s">
        <v>4204</v>
      </c>
      <c r="I456" t="s">
        <v>4205</v>
      </c>
      <c r="J456" t="s">
        <v>4202</v>
      </c>
      <c r="K456" t="s">
        <v>4206</v>
      </c>
      <c r="L456" t="s">
        <v>4207</v>
      </c>
      <c r="M456">
        <v>143.2433</v>
      </c>
      <c r="N456">
        <v>-7.8484999999999996</v>
      </c>
    </row>
    <row r="457" spans="1:14" x14ac:dyDescent="0.35">
      <c r="A457" t="s">
        <v>4208</v>
      </c>
      <c r="B457" t="s">
        <v>65</v>
      </c>
      <c r="C457" t="s">
        <v>4209</v>
      </c>
      <c r="D457">
        <v>0</v>
      </c>
      <c r="F457" t="s">
        <v>30</v>
      </c>
      <c r="G457" t="s">
        <v>34</v>
      </c>
      <c r="H457" t="s">
        <v>4210</v>
      </c>
      <c r="J457" t="s">
        <v>4208</v>
      </c>
      <c r="K457" t="s">
        <v>4208</v>
      </c>
      <c r="L457" t="s">
        <v>4211</v>
      </c>
      <c r="M457">
        <v>-134.833146</v>
      </c>
      <c r="N457">
        <v>57.088799000000002</v>
      </c>
    </row>
    <row r="458" spans="1:14" x14ac:dyDescent="0.35">
      <c r="A458" t="s">
        <v>3506</v>
      </c>
      <c r="B458" t="s">
        <v>32</v>
      </c>
      <c r="C458" t="s">
        <v>4212</v>
      </c>
      <c r="D458">
        <v>3700</v>
      </c>
      <c r="E458" t="s">
        <v>161</v>
      </c>
      <c r="F458" t="s">
        <v>1547</v>
      </c>
      <c r="G458" t="s">
        <v>1554</v>
      </c>
      <c r="H458" t="s">
        <v>4213</v>
      </c>
      <c r="I458" t="s">
        <v>4214</v>
      </c>
      <c r="J458" t="s">
        <v>3506</v>
      </c>
      <c r="K458" t="s">
        <v>4215</v>
      </c>
      <c r="L458" t="s">
        <v>4216</v>
      </c>
      <c r="M458">
        <v>147.666722222</v>
      </c>
      <c r="N458">
        <v>-9.1077777777799902</v>
      </c>
    </row>
    <row r="459" spans="1:14" x14ac:dyDescent="0.35">
      <c r="A459" t="s">
        <v>4217</v>
      </c>
      <c r="B459" t="s">
        <v>36</v>
      </c>
      <c r="C459" t="s">
        <v>4218</v>
      </c>
      <c r="D459">
        <v>42</v>
      </c>
      <c r="E459" t="s">
        <v>1579</v>
      </c>
      <c r="F459" t="s">
        <v>4219</v>
      </c>
      <c r="G459" t="s">
        <v>4220</v>
      </c>
      <c r="H459" t="s">
        <v>4221</v>
      </c>
      <c r="J459" t="s">
        <v>4217</v>
      </c>
      <c r="L459" t="s">
        <v>4222</v>
      </c>
      <c r="M459">
        <v>126.56888888899999</v>
      </c>
      <c r="N459">
        <v>7.6119444444399997</v>
      </c>
    </row>
    <row r="460" spans="1:14" x14ac:dyDescent="0.35">
      <c r="A460" t="s">
        <v>4223</v>
      </c>
      <c r="B460" t="s">
        <v>32</v>
      </c>
      <c r="C460" t="s">
        <v>4224</v>
      </c>
      <c r="D460">
        <v>4400</v>
      </c>
      <c r="E460" t="s">
        <v>161</v>
      </c>
      <c r="F460" t="s">
        <v>1547</v>
      </c>
      <c r="G460" t="s">
        <v>1867</v>
      </c>
      <c r="H460" t="s">
        <v>4225</v>
      </c>
      <c r="I460" t="s">
        <v>4226</v>
      </c>
      <c r="J460" t="s">
        <v>4223</v>
      </c>
      <c r="K460" t="s">
        <v>4227</v>
      </c>
      <c r="L460" t="s">
        <v>4228</v>
      </c>
      <c r="M460">
        <v>145.22749999999999</v>
      </c>
      <c r="N460">
        <v>-5.7422222222199997</v>
      </c>
    </row>
    <row r="461" spans="1:14" x14ac:dyDescent="0.35">
      <c r="A461" t="s">
        <v>4229</v>
      </c>
      <c r="B461" t="s">
        <v>36</v>
      </c>
      <c r="C461" t="s">
        <v>4230</v>
      </c>
      <c r="D461">
        <v>2950</v>
      </c>
      <c r="E461" t="s">
        <v>161</v>
      </c>
      <c r="F461" t="s">
        <v>1547</v>
      </c>
      <c r="G461" t="s">
        <v>1607</v>
      </c>
      <c r="H461" t="s">
        <v>4231</v>
      </c>
      <c r="J461" t="s">
        <v>4229</v>
      </c>
      <c r="L461" t="s">
        <v>4232</v>
      </c>
      <c r="M461">
        <v>146.82499999999999</v>
      </c>
      <c r="N461">
        <v>-6.4329999999999998</v>
      </c>
    </row>
    <row r="462" spans="1:14" x14ac:dyDescent="0.35">
      <c r="A462" t="s">
        <v>4233</v>
      </c>
      <c r="B462" t="s">
        <v>36</v>
      </c>
      <c r="C462" t="s">
        <v>4234</v>
      </c>
      <c r="D462">
        <v>5150</v>
      </c>
      <c r="E462" t="s">
        <v>161</v>
      </c>
      <c r="F462" t="s">
        <v>1547</v>
      </c>
      <c r="G462" t="s">
        <v>2902</v>
      </c>
      <c r="H462" t="s">
        <v>4235</v>
      </c>
      <c r="J462" t="s">
        <v>4233</v>
      </c>
      <c r="L462" t="s">
        <v>4236</v>
      </c>
      <c r="M462">
        <v>144.62299999999999</v>
      </c>
      <c r="N462">
        <v>-5.8070000000000004</v>
      </c>
    </row>
    <row r="463" spans="1:14" x14ac:dyDescent="0.35">
      <c r="A463" t="s">
        <v>4237</v>
      </c>
      <c r="B463" t="s">
        <v>32</v>
      </c>
      <c r="C463" t="s">
        <v>4238</v>
      </c>
      <c r="D463">
        <v>676</v>
      </c>
      <c r="E463" t="s">
        <v>1580</v>
      </c>
      <c r="F463" t="s">
        <v>4239</v>
      </c>
      <c r="G463" t="s">
        <v>4240</v>
      </c>
      <c r="H463" t="s">
        <v>4241</v>
      </c>
      <c r="I463" t="s">
        <v>4242</v>
      </c>
      <c r="J463" t="s">
        <v>4243</v>
      </c>
      <c r="L463" t="s">
        <v>4244</v>
      </c>
      <c r="M463">
        <v>-67.496803283700004</v>
      </c>
      <c r="N463">
        <v>-14.427900314299899</v>
      </c>
    </row>
    <row r="464" spans="1:14" x14ac:dyDescent="0.35">
      <c r="A464" t="s">
        <v>4249</v>
      </c>
      <c r="B464" t="s">
        <v>32</v>
      </c>
      <c r="C464" t="s">
        <v>4250</v>
      </c>
      <c r="D464">
        <v>470</v>
      </c>
      <c r="E464" t="s">
        <v>1580</v>
      </c>
      <c r="F464" t="s">
        <v>4239</v>
      </c>
      <c r="G464" t="s">
        <v>4240</v>
      </c>
      <c r="H464" t="s">
        <v>4251</v>
      </c>
      <c r="I464" t="s">
        <v>4252</v>
      </c>
      <c r="J464" t="s">
        <v>4253</v>
      </c>
      <c r="L464" t="s">
        <v>4254</v>
      </c>
      <c r="M464">
        <v>-63.5833320618</v>
      </c>
      <c r="N464">
        <v>-13.583333015399999</v>
      </c>
    </row>
    <row r="465" spans="1:14" x14ac:dyDescent="0.35">
      <c r="A465" t="s">
        <v>4255</v>
      </c>
      <c r="B465" t="s">
        <v>29</v>
      </c>
      <c r="C465" t="s">
        <v>4256</v>
      </c>
      <c r="D465">
        <v>20</v>
      </c>
      <c r="F465" t="s">
        <v>30</v>
      </c>
      <c r="G465" t="s">
        <v>274</v>
      </c>
      <c r="H465" t="s">
        <v>235</v>
      </c>
      <c r="I465" t="s">
        <v>4257</v>
      </c>
      <c r="J465" t="s">
        <v>4255</v>
      </c>
      <c r="K465" t="s">
        <v>4255</v>
      </c>
      <c r="L465" t="s">
        <v>4258</v>
      </c>
      <c r="M465">
        <v>-77.016098022500003</v>
      </c>
      <c r="N465">
        <v>38.842899322499903</v>
      </c>
    </row>
    <row r="466" spans="1:14" x14ac:dyDescent="0.35">
      <c r="A466" t="s">
        <v>4259</v>
      </c>
      <c r="B466" t="s">
        <v>32</v>
      </c>
      <c r="C466" t="s">
        <v>4260</v>
      </c>
      <c r="D466">
        <v>459</v>
      </c>
      <c r="F466" t="s">
        <v>30</v>
      </c>
      <c r="G466" t="s">
        <v>69</v>
      </c>
      <c r="H466" t="s">
        <v>394</v>
      </c>
      <c r="I466" t="s">
        <v>4261</v>
      </c>
      <c r="J466" t="s">
        <v>4259</v>
      </c>
      <c r="K466" t="s">
        <v>4259</v>
      </c>
      <c r="L466" t="s">
        <v>4262</v>
      </c>
      <c r="M466">
        <v>-124.290001</v>
      </c>
      <c r="N466">
        <v>42.074599999999997</v>
      </c>
    </row>
    <row r="467" spans="1:14" x14ac:dyDescent="0.35">
      <c r="A467" t="s">
        <v>4263</v>
      </c>
      <c r="B467" t="s">
        <v>36</v>
      </c>
      <c r="C467" t="s">
        <v>4264</v>
      </c>
      <c r="D467">
        <v>225</v>
      </c>
      <c r="E467" t="s">
        <v>161</v>
      </c>
      <c r="F467" t="s">
        <v>1547</v>
      </c>
      <c r="G467" t="s">
        <v>2860</v>
      </c>
      <c r="H467" t="s">
        <v>4265</v>
      </c>
      <c r="J467" t="s">
        <v>4263</v>
      </c>
      <c r="L467" t="s">
        <v>4266</v>
      </c>
      <c r="M467">
        <v>155.34190000000001</v>
      </c>
      <c r="N467">
        <v>-6.5427</v>
      </c>
    </row>
    <row r="468" spans="1:14" x14ac:dyDescent="0.35">
      <c r="A468" t="s">
        <v>4267</v>
      </c>
      <c r="B468" t="s">
        <v>32</v>
      </c>
      <c r="C468" t="s">
        <v>4268</v>
      </c>
      <c r="D468">
        <v>80</v>
      </c>
      <c r="E468" t="s">
        <v>161</v>
      </c>
      <c r="F468" t="s">
        <v>1547</v>
      </c>
      <c r="G468" t="s">
        <v>1548</v>
      </c>
      <c r="H468" t="s">
        <v>4269</v>
      </c>
      <c r="I468" t="s">
        <v>4270</v>
      </c>
      <c r="J468" t="s">
        <v>4267</v>
      </c>
      <c r="K468" t="s">
        <v>4271</v>
      </c>
      <c r="L468" t="s">
        <v>4272</v>
      </c>
      <c r="M468">
        <v>141.10632219999999</v>
      </c>
      <c r="N468">
        <v>-7.2372569999999996</v>
      </c>
    </row>
    <row r="469" spans="1:14" x14ac:dyDescent="0.35">
      <c r="A469" t="s">
        <v>4273</v>
      </c>
      <c r="B469" t="s">
        <v>32</v>
      </c>
      <c r="C469" t="s">
        <v>4274</v>
      </c>
      <c r="D469">
        <v>85</v>
      </c>
      <c r="E469" t="s">
        <v>161</v>
      </c>
      <c r="F469" t="s">
        <v>1547</v>
      </c>
      <c r="G469" t="s">
        <v>2656</v>
      </c>
      <c r="H469" t="s">
        <v>4275</v>
      </c>
      <c r="J469" t="s">
        <v>4273</v>
      </c>
      <c r="K469" t="s">
        <v>2492</v>
      </c>
      <c r="L469" t="s">
        <v>4276</v>
      </c>
      <c r="M469">
        <v>153.28120000000001</v>
      </c>
      <c r="N469">
        <v>-3.3834</v>
      </c>
    </row>
    <row r="470" spans="1:14" x14ac:dyDescent="0.35">
      <c r="A470" t="s">
        <v>4277</v>
      </c>
      <c r="B470" t="s">
        <v>32</v>
      </c>
      <c r="C470" t="s">
        <v>4278</v>
      </c>
      <c r="D470">
        <v>24</v>
      </c>
      <c r="E470" t="s">
        <v>161</v>
      </c>
      <c r="F470" t="s">
        <v>1652</v>
      </c>
      <c r="G470" t="s">
        <v>1670</v>
      </c>
      <c r="H470" t="s">
        <v>4279</v>
      </c>
      <c r="I470" t="s">
        <v>4280</v>
      </c>
      <c r="J470" t="s">
        <v>4277</v>
      </c>
      <c r="L470" t="s">
        <v>4281</v>
      </c>
      <c r="M470">
        <v>158.119305556</v>
      </c>
      <c r="N470">
        <v>-8.5620277777799991</v>
      </c>
    </row>
    <row r="471" spans="1:14" x14ac:dyDescent="0.35">
      <c r="A471" t="s">
        <v>4282</v>
      </c>
      <c r="B471" t="s">
        <v>65</v>
      </c>
      <c r="C471" t="s">
        <v>4283</v>
      </c>
      <c r="D471">
        <v>0</v>
      </c>
      <c r="F471" t="s">
        <v>30</v>
      </c>
      <c r="G471" t="s">
        <v>34</v>
      </c>
      <c r="H471" t="s">
        <v>4284</v>
      </c>
      <c r="I471" t="s">
        <v>4282</v>
      </c>
      <c r="J471" t="s">
        <v>4282</v>
      </c>
      <c r="K471" t="s">
        <v>4282</v>
      </c>
      <c r="L471" t="s">
        <v>4285</v>
      </c>
      <c r="M471">
        <v>-135.88499450699999</v>
      </c>
      <c r="N471">
        <v>58.455200195300002</v>
      </c>
    </row>
    <row r="472" spans="1:14" x14ac:dyDescent="0.35">
      <c r="A472" t="s">
        <v>4298</v>
      </c>
      <c r="B472" t="s">
        <v>36</v>
      </c>
      <c r="C472" t="s">
        <v>45871</v>
      </c>
      <c r="D472">
        <v>1060</v>
      </c>
      <c r="E472" t="s">
        <v>1580</v>
      </c>
      <c r="F472" t="s">
        <v>4286</v>
      </c>
      <c r="G472" t="s">
        <v>4299</v>
      </c>
      <c r="H472" t="s">
        <v>45872</v>
      </c>
      <c r="J472" t="s">
        <v>4300</v>
      </c>
      <c r="L472" t="s">
        <v>4301</v>
      </c>
      <c r="M472">
        <v>-51.147799999999997</v>
      </c>
      <c r="N472">
        <v>-6.7488000000000001</v>
      </c>
    </row>
    <row r="473" spans="1:14" x14ac:dyDescent="0.35">
      <c r="A473" t="s">
        <v>4404</v>
      </c>
      <c r="B473" t="s">
        <v>32</v>
      </c>
      <c r="C473" t="s">
        <v>4405</v>
      </c>
      <c r="D473">
        <v>55</v>
      </c>
      <c r="E473" t="s">
        <v>1580</v>
      </c>
      <c r="F473" t="s">
        <v>4286</v>
      </c>
      <c r="G473" t="s">
        <v>4299</v>
      </c>
      <c r="H473" t="s">
        <v>4406</v>
      </c>
      <c r="I473" t="s">
        <v>4407</v>
      </c>
      <c r="J473" t="s">
        <v>2245</v>
      </c>
      <c r="L473" t="s">
        <v>4408</v>
      </c>
      <c r="M473">
        <v>-54.723100000000002</v>
      </c>
      <c r="N473">
        <v>-1.917</v>
      </c>
    </row>
    <row r="474" spans="1:14" x14ac:dyDescent="0.35">
      <c r="A474" t="s">
        <v>4409</v>
      </c>
      <c r="B474" t="s">
        <v>36</v>
      </c>
      <c r="C474" t="s">
        <v>4410</v>
      </c>
      <c r="E474" t="s">
        <v>1580</v>
      </c>
      <c r="F474" t="s">
        <v>4286</v>
      </c>
      <c r="G474" t="s">
        <v>4304</v>
      </c>
      <c r="H474" t="s">
        <v>4411</v>
      </c>
      <c r="J474" t="s">
        <v>4412</v>
      </c>
      <c r="L474" t="s">
        <v>4413</v>
      </c>
      <c r="M474">
        <v>-51.434700012207003</v>
      </c>
      <c r="N474">
        <v>-11.6716995239257</v>
      </c>
    </row>
    <row r="475" spans="1:14" x14ac:dyDescent="0.35">
      <c r="A475" t="s">
        <v>3504</v>
      </c>
      <c r="B475" t="s">
        <v>36</v>
      </c>
      <c r="C475" t="s">
        <v>4414</v>
      </c>
      <c r="D475">
        <v>1985</v>
      </c>
      <c r="F475" t="s">
        <v>30</v>
      </c>
      <c r="G475" t="s">
        <v>52</v>
      </c>
      <c r="H475" t="s">
        <v>343</v>
      </c>
      <c r="J475" t="s">
        <v>3504</v>
      </c>
      <c r="L475" t="s">
        <v>4415</v>
      </c>
      <c r="M475">
        <v>-82.874200000000002</v>
      </c>
      <c r="N475">
        <v>37.221899999999998</v>
      </c>
    </row>
    <row r="476" spans="1:14" x14ac:dyDescent="0.35">
      <c r="A476" t="s">
        <v>4420</v>
      </c>
      <c r="B476" t="s">
        <v>65</v>
      </c>
      <c r="C476" t="s">
        <v>4421</v>
      </c>
      <c r="F476" t="s">
        <v>4416</v>
      </c>
      <c r="G476" t="s">
        <v>4422</v>
      </c>
      <c r="H476" t="s">
        <v>4423</v>
      </c>
      <c r="J476" t="s">
        <v>4424</v>
      </c>
      <c r="L476" t="s">
        <v>4425</v>
      </c>
      <c r="M476">
        <v>-79.25</v>
      </c>
      <c r="N476">
        <v>25.767000198364201</v>
      </c>
    </row>
    <row r="477" spans="1:14" x14ac:dyDescent="0.35">
      <c r="A477" t="s">
        <v>4427</v>
      </c>
      <c r="B477" t="s">
        <v>32</v>
      </c>
      <c r="C477" t="s">
        <v>4428</v>
      </c>
      <c r="D477">
        <v>30</v>
      </c>
      <c r="E477" t="s">
        <v>161</v>
      </c>
      <c r="F477" t="s">
        <v>1547</v>
      </c>
      <c r="G477" t="s">
        <v>1548</v>
      </c>
      <c r="H477" t="s">
        <v>4429</v>
      </c>
      <c r="I477" t="s">
        <v>4430</v>
      </c>
      <c r="J477" t="s">
        <v>4427</v>
      </c>
      <c r="K477" t="s">
        <v>4431</v>
      </c>
      <c r="L477" t="s">
        <v>4432</v>
      </c>
      <c r="M477">
        <v>141.259444444</v>
      </c>
      <c r="N477">
        <v>-8.85805555556</v>
      </c>
    </row>
    <row r="478" spans="1:14" x14ac:dyDescent="0.35">
      <c r="A478" t="s">
        <v>4433</v>
      </c>
      <c r="B478" t="s">
        <v>32</v>
      </c>
      <c r="C478" t="s">
        <v>4434</v>
      </c>
      <c r="D478">
        <v>40</v>
      </c>
      <c r="E478" t="s">
        <v>1532</v>
      </c>
      <c r="F478" t="s">
        <v>1861</v>
      </c>
      <c r="G478" t="s">
        <v>1990</v>
      </c>
      <c r="H478" t="s">
        <v>4435</v>
      </c>
      <c r="J478" t="s">
        <v>4433</v>
      </c>
      <c r="L478" t="s">
        <v>4436</v>
      </c>
      <c r="M478">
        <v>47.061666666699999</v>
      </c>
      <c r="N478">
        <v>-15.672499999999999</v>
      </c>
    </row>
    <row r="479" spans="1:14" x14ac:dyDescent="0.35">
      <c r="A479" t="s">
        <v>4437</v>
      </c>
      <c r="B479" t="s">
        <v>32</v>
      </c>
      <c r="C479" t="s">
        <v>4438</v>
      </c>
      <c r="D479">
        <v>2240</v>
      </c>
      <c r="E479" t="s">
        <v>161</v>
      </c>
      <c r="F479" t="s">
        <v>1547</v>
      </c>
      <c r="G479" t="s">
        <v>1607</v>
      </c>
      <c r="H479" t="s">
        <v>4439</v>
      </c>
      <c r="I479" t="s">
        <v>4440</v>
      </c>
      <c r="J479" t="s">
        <v>4437</v>
      </c>
      <c r="K479" t="s">
        <v>4441</v>
      </c>
      <c r="L479" t="s">
        <v>4442</v>
      </c>
      <c r="M479">
        <v>146.649541855</v>
      </c>
      <c r="N479">
        <v>-7.2162866714099998</v>
      </c>
    </row>
    <row r="480" spans="1:14" x14ac:dyDescent="0.35">
      <c r="A480" t="s">
        <v>4443</v>
      </c>
      <c r="B480" t="s">
        <v>36</v>
      </c>
      <c r="C480" t="s">
        <v>4444</v>
      </c>
      <c r="D480">
        <v>4990</v>
      </c>
      <c r="E480" t="s">
        <v>161</v>
      </c>
      <c r="F480" t="s">
        <v>1547</v>
      </c>
      <c r="G480" t="s">
        <v>1548</v>
      </c>
      <c r="H480" t="s">
        <v>4445</v>
      </c>
      <c r="J480" t="s">
        <v>4443</v>
      </c>
      <c r="L480" t="s">
        <v>4446</v>
      </c>
      <c r="M480">
        <v>141.655</v>
      </c>
      <c r="N480">
        <v>-5.3632999999999997</v>
      </c>
    </row>
    <row r="481" spans="1:14" x14ac:dyDescent="0.35">
      <c r="A481" t="s">
        <v>4447</v>
      </c>
      <c r="B481" t="s">
        <v>32</v>
      </c>
      <c r="C481" t="s">
        <v>4448</v>
      </c>
      <c r="D481">
        <v>64</v>
      </c>
      <c r="E481" t="s">
        <v>1532</v>
      </c>
      <c r="F481" t="s">
        <v>4449</v>
      </c>
      <c r="G481" t="s">
        <v>4450</v>
      </c>
      <c r="H481" t="s">
        <v>4451</v>
      </c>
      <c r="I481" t="s">
        <v>4452</v>
      </c>
      <c r="J481" t="s">
        <v>4447</v>
      </c>
      <c r="L481" t="s">
        <v>4453</v>
      </c>
      <c r="M481">
        <v>-24.745999999999999</v>
      </c>
      <c r="N481">
        <v>14.8643055556</v>
      </c>
    </row>
    <row r="482" spans="1:14" x14ac:dyDescent="0.35">
      <c r="A482" t="s">
        <v>4460</v>
      </c>
      <c r="B482" t="s">
        <v>32</v>
      </c>
      <c r="C482" t="s">
        <v>4461</v>
      </c>
      <c r="D482">
        <v>3720</v>
      </c>
      <c r="E482" t="s">
        <v>1532</v>
      </c>
      <c r="F482" t="s">
        <v>4454</v>
      </c>
      <c r="G482" t="s">
        <v>4455</v>
      </c>
      <c r="H482" t="s">
        <v>4462</v>
      </c>
      <c r="I482" t="s">
        <v>4463</v>
      </c>
      <c r="J482" t="s">
        <v>4464</v>
      </c>
      <c r="L482" t="s">
        <v>4465</v>
      </c>
      <c r="M482">
        <v>21.758101</v>
      </c>
      <c r="N482">
        <v>-23.989699999999999</v>
      </c>
    </row>
    <row r="483" spans="1:14" x14ac:dyDescent="0.35">
      <c r="A483" t="s">
        <v>4466</v>
      </c>
      <c r="B483" t="s">
        <v>32</v>
      </c>
      <c r="C483" t="s">
        <v>4467</v>
      </c>
      <c r="D483">
        <v>4700</v>
      </c>
      <c r="E483" t="s">
        <v>161</v>
      </c>
      <c r="F483" t="s">
        <v>1547</v>
      </c>
      <c r="G483" t="s">
        <v>1607</v>
      </c>
      <c r="J483" t="s">
        <v>4466</v>
      </c>
      <c r="K483" t="s">
        <v>4468</v>
      </c>
      <c r="L483" t="s">
        <v>4469</v>
      </c>
      <c r="M483">
        <v>146.88166666699999</v>
      </c>
      <c r="N483">
        <v>-6.3969444444399999</v>
      </c>
    </row>
    <row r="484" spans="1:14" x14ac:dyDescent="0.35">
      <c r="A484" t="s">
        <v>4470</v>
      </c>
      <c r="B484" t="s">
        <v>32</v>
      </c>
      <c r="C484" t="s">
        <v>4471</v>
      </c>
      <c r="D484">
        <v>550</v>
      </c>
      <c r="E484" t="s">
        <v>161</v>
      </c>
      <c r="F484" t="s">
        <v>1547</v>
      </c>
      <c r="G484" t="s">
        <v>1983</v>
      </c>
      <c r="H484" t="s">
        <v>4472</v>
      </c>
      <c r="I484" t="s">
        <v>4473</v>
      </c>
      <c r="J484" t="s">
        <v>4470</v>
      </c>
      <c r="K484" t="s">
        <v>4474</v>
      </c>
      <c r="L484" t="s">
        <v>4475</v>
      </c>
      <c r="M484">
        <v>141.16527777799999</v>
      </c>
      <c r="N484">
        <v>-3.0216666666699998</v>
      </c>
    </row>
    <row r="485" spans="1:14" x14ac:dyDescent="0.35">
      <c r="A485" t="s">
        <v>4476</v>
      </c>
      <c r="B485" t="s">
        <v>65</v>
      </c>
      <c r="C485" t="s">
        <v>4477</v>
      </c>
      <c r="D485">
        <v>0</v>
      </c>
      <c r="E485" t="s">
        <v>161</v>
      </c>
      <c r="F485" t="s">
        <v>4478</v>
      </c>
      <c r="G485" t="s">
        <v>4479</v>
      </c>
      <c r="H485" t="s">
        <v>4480</v>
      </c>
      <c r="J485" t="s">
        <v>4476</v>
      </c>
      <c r="L485" t="s">
        <v>4481</v>
      </c>
      <c r="M485">
        <v>177.36799999999999</v>
      </c>
      <c r="N485">
        <v>-16.943000000000001</v>
      </c>
    </row>
    <row r="486" spans="1:14" x14ac:dyDescent="0.35">
      <c r="A486" t="s">
        <v>4482</v>
      </c>
      <c r="B486" t="s">
        <v>32</v>
      </c>
      <c r="C486" t="s">
        <v>4483</v>
      </c>
      <c r="D486">
        <v>201</v>
      </c>
      <c r="E486" t="s">
        <v>161</v>
      </c>
      <c r="F486" t="s">
        <v>1547</v>
      </c>
      <c r="G486" t="s">
        <v>1607</v>
      </c>
      <c r="H486" t="s">
        <v>4484</v>
      </c>
      <c r="I486" t="s">
        <v>4485</v>
      </c>
      <c r="J486" t="s">
        <v>4482</v>
      </c>
      <c r="K486" t="s">
        <v>4486</v>
      </c>
      <c r="L486" t="s">
        <v>4487</v>
      </c>
      <c r="M486">
        <v>147.86670000000001</v>
      </c>
      <c r="N486">
        <v>-5.7243000000000004</v>
      </c>
    </row>
    <row r="487" spans="1:14" x14ac:dyDescent="0.35">
      <c r="A487" t="s">
        <v>4499</v>
      </c>
      <c r="B487" t="s">
        <v>32</v>
      </c>
      <c r="C487" t="s">
        <v>4500</v>
      </c>
      <c r="D487">
        <v>2940</v>
      </c>
      <c r="F487" t="s">
        <v>30</v>
      </c>
      <c r="G487" t="s">
        <v>34</v>
      </c>
      <c r="H487" t="s">
        <v>4501</v>
      </c>
      <c r="I487" t="s">
        <v>4499</v>
      </c>
      <c r="J487" t="s">
        <v>4499</v>
      </c>
      <c r="K487" t="s">
        <v>4499</v>
      </c>
      <c r="L487" t="s">
        <v>4502</v>
      </c>
      <c r="M487">
        <v>-141.113006592</v>
      </c>
      <c r="N487">
        <v>64.078300476099997</v>
      </c>
    </row>
    <row r="488" spans="1:14" x14ac:dyDescent="0.35">
      <c r="A488" t="s">
        <v>4503</v>
      </c>
      <c r="B488" t="s">
        <v>32</v>
      </c>
      <c r="C488" t="s">
        <v>4504</v>
      </c>
      <c r="D488">
        <v>690</v>
      </c>
      <c r="E488" t="s">
        <v>1532</v>
      </c>
      <c r="F488" t="s">
        <v>4505</v>
      </c>
      <c r="G488" t="s">
        <v>4506</v>
      </c>
      <c r="H488" t="s">
        <v>4507</v>
      </c>
      <c r="J488" t="s">
        <v>4503</v>
      </c>
      <c r="L488" t="s">
        <v>4508</v>
      </c>
      <c r="M488">
        <v>-9.9937222222200006</v>
      </c>
      <c r="N488">
        <v>7.36916666667</v>
      </c>
    </row>
    <row r="489" spans="1:14" x14ac:dyDescent="0.35">
      <c r="A489" t="s">
        <v>4509</v>
      </c>
      <c r="B489" t="s">
        <v>65</v>
      </c>
      <c r="C489" t="s">
        <v>4510</v>
      </c>
      <c r="D489">
        <v>17</v>
      </c>
      <c r="E489" t="s">
        <v>1579</v>
      </c>
      <c r="F489" t="s">
        <v>1640</v>
      </c>
      <c r="G489" t="s">
        <v>4180</v>
      </c>
      <c r="H489" t="s">
        <v>4351</v>
      </c>
      <c r="J489" t="s">
        <v>4509</v>
      </c>
      <c r="L489" t="s">
        <v>4511</v>
      </c>
      <c r="M489">
        <v>79.854166666699996</v>
      </c>
      <c r="N489">
        <v>6.9294444444399996</v>
      </c>
    </row>
    <row r="490" spans="1:14" x14ac:dyDescent="0.35">
      <c r="A490" t="s">
        <v>4517</v>
      </c>
      <c r="B490" t="s">
        <v>32</v>
      </c>
      <c r="C490" t="s">
        <v>4518</v>
      </c>
      <c r="D490">
        <v>150</v>
      </c>
      <c r="F490" t="s">
        <v>4512</v>
      </c>
      <c r="G490" t="s">
        <v>4516</v>
      </c>
      <c r="H490" t="s">
        <v>4519</v>
      </c>
      <c r="J490" t="s">
        <v>4520</v>
      </c>
      <c r="L490" t="s">
        <v>4521</v>
      </c>
      <c r="M490">
        <v>-88.776495999999995</v>
      </c>
      <c r="N490">
        <v>17.269603</v>
      </c>
    </row>
    <row r="491" spans="1:14" x14ac:dyDescent="0.35">
      <c r="A491" t="s">
        <v>4522</v>
      </c>
      <c r="B491" t="s">
        <v>1168</v>
      </c>
      <c r="C491" t="s">
        <v>4523</v>
      </c>
      <c r="D491">
        <v>3</v>
      </c>
      <c r="F491" t="s">
        <v>4512</v>
      </c>
      <c r="G491" t="s">
        <v>4524</v>
      </c>
      <c r="H491" t="s">
        <v>1137</v>
      </c>
      <c r="J491" t="s">
        <v>4525</v>
      </c>
      <c r="L491" t="s">
        <v>4526</v>
      </c>
      <c r="M491">
        <v>-88.407913208007798</v>
      </c>
      <c r="N491">
        <v>16.5193691253662</v>
      </c>
    </row>
    <row r="492" spans="1:14" x14ac:dyDescent="0.35">
      <c r="A492" t="s">
        <v>4527</v>
      </c>
      <c r="B492" t="s">
        <v>1168</v>
      </c>
      <c r="C492" t="s">
        <v>4528</v>
      </c>
      <c r="D492">
        <v>1</v>
      </c>
      <c r="F492" t="s">
        <v>4512</v>
      </c>
      <c r="G492" t="s">
        <v>4529</v>
      </c>
      <c r="H492" t="s">
        <v>4530</v>
      </c>
      <c r="J492" t="s">
        <v>4531</v>
      </c>
      <c r="L492" t="s">
        <v>4532</v>
      </c>
      <c r="M492">
        <v>-88.032501220703097</v>
      </c>
      <c r="N492">
        <v>17.7346992492675</v>
      </c>
    </row>
    <row r="493" spans="1:14" x14ac:dyDescent="0.35">
      <c r="A493" t="s">
        <v>4533</v>
      </c>
      <c r="B493" t="s">
        <v>1168</v>
      </c>
      <c r="C493" t="s">
        <v>4534</v>
      </c>
      <c r="D493">
        <v>3</v>
      </c>
      <c r="F493" t="s">
        <v>4512</v>
      </c>
      <c r="G493" t="s">
        <v>4529</v>
      </c>
      <c r="H493" t="s">
        <v>4535</v>
      </c>
      <c r="J493" t="s">
        <v>4536</v>
      </c>
      <c r="L493" t="s">
        <v>4537</v>
      </c>
      <c r="M493">
        <v>-88.041099548339801</v>
      </c>
      <c r="N493">
        <v>17.700799942016602</v>
      </c>
    </row>
    <row r="494" spans="1:14" x14ac:dyDescent="0.35">
      <c r="A494" t="s">
        <v>4538</v>
      </c>
      <c r="B494" t="s">
        <v>1168</v>
      </c>
      <c r="C494" t="s">
        <v>4539</v>
      </c>
      <c r="D494">
        <v>40</v>
      </c>
      <c r="F494" t="s">
        <v>4512</v>
      </c>
      <c r="G494" t="s">
        <v>4515</v>
      </c>
      <c r="H494" t="s">
        <v>4540</v>
      </c>
      <c r="J494" t="s">
        <v>4541</v>
      </c>
      <c r="L494" t="s">
        <v>4542</v>
      </c>
      <c r="M494">
        <v>-88.411903381347599</v>
      </c>
      <c r="N494">
        <v>18.3822002410888</v>
      </c>
    </row>
    <row r="495" spans="1:14" x14ac:dyDescent="0.35">
      <c r="A495" t="s">
        <v>4543</v>
      </c>
      <c r="B495" t="s">
        <v>1168</v>
      </c>
      <c r="C495" t="s">
        <v>4544</v>
      </c>
      <c r="D495">
        <v>508</v>
      </c>
      <c r="F495" t="s">
        <v>4512</v>
      </c>
      <c r="G495" t="s">
        <v>4524</v>
      </c>
      <c r="H495" t="s">
        <v>4545</v>
      </c>
      <c r="J495" t="s">
        <v>4546</v>
      </c>
      <c r="L495" t="s">
        <v>4547</v>
      </c>
      <c r="M495">
        <v>-88.230987548828097</v>
      </c>
      <c r="N495">
        <v>16.982509613037099</v>
      </c>
    </row>
    <row r="496" spans="1:14" x14ac:dyDescent="0.35">
      <c r="A496" t="s">
        <v>4548</v>
      </c>
      <c r="B496" t="s">
        <v>32</v>
      </c>
      <c r="C496" t="s">
        <v>1208</v>
      </c>
      <c r="D496">
        <v>18</v>
      </c>
      <c r="F496" t="s">
        <v>4512</v>
      </c>
      <c r="G496" t="s">
        <v>4524</v>
      </c>
      <c r="H496" t="s">
        <v>828</v>
      </c>
      <c r="J496" t="s">
        <v>4549</v>
      </c>
      <c r="L496" t="s">
        <v>4550</v>
      </c>
      <c r="M496">
        <v>-88.441299438476506</v>
      </c>
      <c r="N496">
        <v>16.534500122070298</v>
      </c>
    </row>
    <row r="497" spans="1:14" x14ac:dyDescent="0.35">
      <c r="A497" t="s">
        <v>4551</v>
      </c>
      <c r="B497" t="s">
        <v>32</v>
      </c>
      <c r="C497" t="s">
        <v>4552</v>
      </c>
      <c r="D497">
        <v>101</v>
      </c>
      <c r="F497" t="s">
        <v>4512</v>
      </c>
      <c r="G497" t="s">
        <v>4524</v>
      </c>
      <c r="H497" t="s">
        <v>4553</v>
      </c>
      <c r="J497" t="s">
        <v>2198</v>
      </c>
      <c r="L497" t="s">
        <v>4554</v>
      </c>
      <c r="M497">
        <v>-88.304199218799994</v>
      </c>
      <c r="N497">
        <v>17.004299163799999</v>
      </c>
    </row>
    <row r="498" spans="1:14" x14ac:dyDescent="0.35">
      <c r="A498" t="s">
        <v>4555</v>
      </c>
      <c r="B498" t="s">
        <v>32</v>
      </c>
      <c r="C498" t="s">
        <v>4556</v>
      </c>
      <c r="D498">
        <v>111</v>
      </c>
      <c r="F498" t="s">
        <v>4512</v>
      </c>
      <c r="G498" t="s">
        <v>4513</v>
      </c>
      <c r="H498" t="s">
        <v>4557</v>
      </c>
      <c r="J498" t="s">
        <v>4558</v>
      </c>
      <c r="L498" t="s">
        <v>4559</v>
      </c>
      <c r="M498">
        <v>-88.583869934099994</v>
      </c>
      <c r="N498">
        <v>18.046766281099998</v>
      </c>
    </row>
    <row r="499" spans="1:14" x14ac:dyDescent="0.35">
      <c r="A499" t="s">
        <v>4560</v>
      </c>
      <c r="B499" t="s">
        <v>1168</v>
      </c>
      <c r="C499" t="s">
        <v>4561</v>
      </c>
      <c r="D499">
        <v>3</v>
      </c>
      <c r="F499" t="s">
        <v>4512</v>
      </c>
      <c r="G499" t="s">
        <v>4524</v>
      </c>
      <c r="H499" t="s">
        <v>4562</v>
      </c>
      <c r="J499" t="s">
        <v>4563</v>
      </c>
      <c r="L499" t="s">
        <v>4564</v>
      </c>
      <c r="M499">
        <v>-88.361511230468693</v>
      </c>
      <c r="N499">
        <v>16.5369567871093</v>
      </c>
    </row>
    <row r="500" spans="1:14" x14ac:dyDescent="0.35">
      <c r="A500" t="s">
        <v>4565</v>
      </c>
      <c r="B500" t="s">
        <v>1168</v>
      </c>
      <c r="C500" t="s">
        <v>4566</v>
      </c>
      <c r="D500">
        <v>7</v>
      </c>
      <c r="F500" t="s">
        <v>4512</v>
      </c>
      <c r="G500" t="s">
        <v>4567</v>
      </c>
      <c r="H500" t="s">
        <v>1004</v>
      </c>
      <c r="J500" t="s">
        <v>4568</v>
      </c>
      <c r="L500" t="s">
        <v>4569</v>
      </c>
      <c r="M500">
        <v>-88.808296203599994</v>
      </c>
      <c r="N500">
        <v>16.102399825999999</v>
      </c>
    </row>
    <row r="501" spans="1:14" x14ac:dyDescent="0.35">
      <c r="A501" t="s">
        <v>4570</v>
      </c>
      <c r="B501" t="s">
        <v>1168</v>
      </c>
      <c r="C501" t="s">
        <v>4571</v>
      </c>
      <c r="D501">
        <v>3</v>
      </c>
      <c r="F501" t="s">
        <v>4512</v>
      </c>
      <c r="G501" t="s">
        <v>4515</v>
      </c>
      <c r="H501" t="s">
        <v>4572</v>
      </c>
      <c r="J501" t="s">
        <v>4573</v>
      </c>
      <c r="L501" t="s">
        <v>4574</v>
      </c>
      <c r="M501">
        <v>-88.130798339843693</v>
      </c>
      <c r="N501">
        <v>18.356100082397401</v>
      </c>
    </row>
    <row r="502" spans="1:14" x14ac:dyDescent="0.35">
      <c r="A502" t="s">
        <v>4575</v>
      </c>
      <c r="B502" t="s">
        <v>1168</v>
      </c>
      <c r="C502" t="s">
        <v>4576</v>
      </c>
      <c r="D502">
        <v>4</v>
      </c>
      <c r="F502" t="s">
        <v>4512</v>
      </c>
      <c r="G502" t="s">
        <v>4516</v>
      </c>
      <c r="H502" t="s">
        <v>1249</v>
      </c>
      <c r="I502" t="s">
        <v>4577</v>
      </c>
      <c r="J502" t="s">
        <v>4578</v>
      </c>
      <c r="L502" t="s">
        <v>4579</v>
      </c>
      <c r="M502">
        <v>-87.971100000000007</v>
      </c>
      <c r="N502">
        <v>17.913900000000002</v>
      </c>
    </row>
    <row r="503" spans="1:14" x14ac:dyDescent="0.35">
      <c r="A503" t="s">
        <v>4580</v>
      </c>
      <c r="B503" t="s">
        <v>32</v>
      </c>
      <c r="C503" t="s">
        <v>4581</v>
      </c>
      <c r="D503">
        <v>199</v>
      </c>
      <c r="F503" t="s">
        <v>4512</v>
      </c>
      <c r="G503" t="s">
        <v>4516</v>
      </c>
      <c r="H503" t="s">
        <v>4582</v>
      </c>
      <c r="I503" t="s">
        <v>4583</v>
      </c>
      <c r="J503" t="s">
        <v>4584</v>
      </c>
      <c r="L503" t="s">
        <v>4585</v>
      </c>
      <c r="M503">
        <v>-89.009799999999998</v>
      </c>
      <c r="N503">
        <v>17.1859</v>
      </c>
    </row>
    <row r="504" spans="1:14" x14ac:dyDescent="0.35">
      <c r="A504" t="s">
        <v>4586</v>
      </c>
      <c r="B504" t="s">
        <v>32</v>
      </c>
      <c r="C504" t="s">
        <v>4315</v>
      </c>
      <c r="D504">
        <v>18</v>
      </c>
      <c r="F504" t="s">
        <v>4512</v>
      </c>
      <c r="G504" t="s">
        <v>4515</v>
      </c>
      <c r="H504" t="s">
        <v>2181</v>
      </c>
      <c r="J504" t="s">
        <v>4587</v>
      </c>
      <c r="L504" t="s">
        <v>4588</v>
      </c>
      <c r="M504">
        <v>-88.456298828125</v>
      </c>
      <c r="N504">
        <v>18.272100448608398</v>
      </c>
    </row>
    <row r="505" spans="1:14" x14ac:dyDescent="0.35">
      <c r="A505" t="s">
        <v>4589</v>
      </c>
      <c r="B505" t="s">
        <v>32</v>
      </c>
      <c r="C505" t="s">
        <v>215</v>
      </c>
      <c r="D505">
        <v>216</v>
      </c>
      <c r="F505" t="s">
        <v>4512</v>
      </c>
      <c r="G505" t="s">
        <v>4524</v>
      </c>
      <c r="H505" t="s">
        <v>4590</v>
      </c>
      <c r="J505" t="s">
        <v>4591</v>
      </c>
      <c r="L505" t="s">
        <v>4592</v>
      </c>
      <c r="M505">
        <v>-88.339996337890597</v>
      </c>
      <c r="N505">
        <v>16.725299835205</v>
      </c>
    </row>
    <row r="506" spans="1:14" x14ac:dyDescent="0.35">
      <c r="A506" t="s">
        <v>4593</v>
      </c>
      <c r="B506" t="s">
        <v>1168</v>
      </c>
      <c r="C506" t="s">
        <v>4594</v>
      </c>
      <c r="D506">
        <v>16</v>
      </c>
      <c r="F506" t="s">
        <v>4512</v>
      </c>
      <c r="G506" t="s">
        <v>4529</v>
      </c>
      <c r="H506" t="s">
        <v>4595</v>
      </c>
      <c r="J506" t="s">
        <v>4596</v>
      </c>
      <c r="L506" t="s">
        <v>4597</v>
      </c>
      <c r="M506">
        <v>-88.194442749023395</v>
      </c>
      <c r="N506">
        <v>17.516389846801701</v>
      </c>
    </row>
    <row r="507" spans="1:14" x14ac:dyDescent="0.35">
      <c r="A507" t="s">
        <v>4598</v>
      </c>
      <c r="B507" t="s">
        <v>1168</v>
      </c>
      <c r="C507" t="s">
        <v>4599</v>
      </c>
      <c r="E507" t="s">
        <v>1532</v>
      </c>
      <c r="F507" t="s">
        <v>1972</v>
      </c>
      <c r="G507" t="s">
        <v>3705</v>
      </c>
      <c r="H507" t="s">
        <v>4600</v>
      </c>
      <c r="J507" t="s">
        <v>4598</v>
      </c>
      <c r="L507" t="s">
        <v>4601</v>
      </c>
      <c r="M507">
        <v>35.472900000000003</v>
      </c>
      <c r="N507">
        <v>-21.5411</v>
      </c>
    </row>
    <row r="508" spans="1:14" x14ac:dyDescent="0.35">
      <c r="A508" t="s">
        <v>4602</v>
      </c>
      <c r="B508" t="s">
        <v>32</v>
      </c>
      <c r="C508" t="s">
        <v>4603</v>
      </c>
      <c r="D508">
        <v>950</v>
      </c>
      <c r="E508" t="s">
        <v>1532</v>
      </c>
      <c r="F508" t="s">
        <v>1861</v>
      </c>
      <c r="G508" t="s">
        <v>1990</v>
      </c>
      <c r="H508" t="s">
        <v>4604</v>
      </c>
      <c r="J508" t="s">
        <v>4602</v>
      </c>
      <c r="L508" t="s">
        <v>4605</v>
      </c>
      <c r="M508">
        <v>45.088833333300002</v>
      </c>
      <c r="N508">
        <v>-17.692499999999999</v>
      </c>
    </row>
    <row r="509" spans="1:14" x14ac:dyDescent="0.35">
      <c r="A509" t="s">
        <v>4606</v>
      </c>
      <c r="B509" t="s">
        <v>36</v>
      </c>
      <c r="C509" t="s">
        <v>4607</v>
      </c>
      <c r="D509">
        <v>0</v>
      </c>
      <c r="F509" t="s">
        <v>30</v>
      </c>
      <c r="G509" t="s">
        <v>274</v>
      </c>
      <c r="H509" t="s">
        <v>235</v>
      </c>
      <c r="J509" t="s">
        <v>4606</v>
      </c>
      <c r="L509" t="s">
        <v>4608</v>
      </c>
      <c r="M509">
        <v>-77.010999999999996</v>
      </c>
      <c r="N509">
        <v>38.863</v>
      </c>
    </row>
    <row r="510" spans="1:14" x14ac:dyDescent="0.35">
      <c r="A510" t="s">
        <v>4629</v>
      </c>
      <c r="B510" t="s">
        <v>36</v>
      </c>
      <c r="C510" t="s">
        <v>4630</v>
      </c>
      <c r="D510">
        <v>60</v>
      </c>
      <c r="F510" t="s">
        <v>4613</v>
      </c>
      <c r="G510" t="s">
        <v>4622</v>
      </c>
      <c r="H510" t="s">
        <v>4631</v>
      </c>
      <c r="J510" t="s">
        <v>4632</v>
      </c>
      <c r="L510" t="s">
        <v>4633</v>
      </c>
      <c r="M510">
        <v>-66.543678</v>
      </c>
      <c r="N510">
        <v>45.605632999999997</v>
      </c>
    </row>
    <row r="511" spans="1:14" x14ac:dyDescent="0.35">
      <c r="A511" t="s">
        <v>4636</v>
      </c>
      <c r="B511" t="s">
        <v>36</v>
      </c>
      <c r="C511" t="s">
        <v>4637</v>
      </c>
      <c r="D511">
        <v>2040</v>
      </c>
      <c r="F511" t="s">
        <v>4613</v>
      </c>
      <c r="G511" t="s">
        <v>4624</v>
      </c>
      <c r="H511" t="s">
        <v>4638</v>
      </c>
      <c r="J511" t="s">
        <v>4639</v>
      </c>
      <c r="L511" t="s">
        <v>4640</v>
      </c>
      <c r="M511">
        <v>-140.741748</v>
      </c>
      <c r="N511">
        <v>64.475544999999997</v>
      </c>
    </row>
    <row r="512" spans="1:14" x14ac:dyDescent="0.35">
      <c r="A512" t="s">
        <v>4641</v>
      </c>
      <c r="B512" t="s">
        <v>36</v>
      </c>
      <c r="C512" t="s">
        <v>4642</v>
      </c>
      <c r="F512" t="s">
        <v>4613</v>
      </c>
      <c r="G512" t="s">
        <v>4614</v>
      </c>
      <c r="J512" t="s">
        <v>4643</v>
      </c>
      <c r="L512" t="s">
        <v>4644</v>
      </c>
      <c r="M512">
        <v>-74.554681778000003</v>
      </c>
      <c r="N512">
        <v>62.112314446199903</v>
      </c>
    </row>
    <row r="513" spans="1:14" x14ac:dyDescent="0.35">
      <c r="A513" t="s">
        <v>4652</v>
      </c>
      <c r="B513" t="s">
        <v>36</v>
      </c>
      <c r="C513" t="s">
        <v>4653</v>
      </c>
      <c r="D513">
        <v>5</v>
      </c>
      <c r="F513" t="s">
        <v>4613</v>
      </c>
      <c r="G513" t="s">
        <v>4625</v>
      </c>
      <c r="I513" t="s">
        <v>4654</v>
      </c>
      <c r="J513" t="s">
        <v>4655</v>
      </c>
      <c r="L513" t="s">
        <v>4656</v>
      </c>
      <c r="M513">
        <v>-113.224411011</v>
      </c>
      <c r="N513">
        <v>68.475312615099995</v>
      </c>
    </row>
    <row r="514" spans="1:14" x14ac:dyDescent="0.35">
      <c r="A514" t="s">
        <v>4657</v>
      </c>
      <c r="B514" t="s">
        <v>36</v>
      </c>
      <c r="C514" t="s">
        <v>4658</v>
      </c>
      <c r="D514">
        <v>1608</v>
      </c>
      <c r="F514" t="s">
        <v>4613</v>
      </c>
      <c r="G514" t="s">
        <v>4625</v>
      </c>
      <c r="H514" t="s">
        <v>4659</v>
      </c>
      <c r="I514" t="s">
        <v>4660</v>
      </c>
      <c r="J514" t="s">
        <v>4661</v>
      </c>
      <c r="L514" t="s">
        <v>4662</v>
      </c>
      <c r="M514">
        <v>-111.25</v>
      </c>
      <c r="N514">
        <v>65.766670227099993</v>
      </c>
    </row>
    <row r="515" spans="1:14" x14ac:dyDescent="0.35">
      <c r="A515" t="s">
        <v>4663</v>
      </c>
      <c r="B515" t="s">
        <v>36</v>
      </c>
      <c r="C515" t="s">
        <v>4664</v>
      </c>
      <c r="F515" t="s">
        <v>4613</v>
      </c>
      <c r="G515" t="s">
        <v>4620</v>
      </c>
      <c r="J515" t="s">
        <v>4665</v>
      </c>
      <c r="K515" t="s">
        <v>4666</v>
      </c>
      <c r="L515" t="s">
        <v>4667</v>
      </c>
      <c r="M515">
        <v>-100.343971252</v>
      </c>
      <c r="N515">
        <v>53.706258963700002</v>
      </c>
    </row>
    <row r="516" spans="1:14" x14ac:dyDescent="0.35">
      <c r="A516" t="s">
        <v>4668</v>
      </c>
      <c r="B516" t="s">
        <v>36</v>
      </c>
      <c r="C516" t="s">
        <v>4669</v>
      </c>
      <c r="D516">
        <v>30</v>
      </c>
      <c r="F516" t="s">
        <v>4613</v>
      </c>
      <c r="G516" t="s">
        <v>4627</v>
      </c>
      <c r="H516" t="s">
        <v>4670</v>
      </c>
      <c r="J516" t="s">
        <v>4671</v>
      </c>
      <c r="K516" t="s">
        <v>4671</v>
      </c>
      <c r="L516" t="s">
        <v>4672</v>
      </c>
      <c r="M516">
        <v>-119.3216</v>
      </c>
      <c r="N516">
        <v>76.239199999999997</v>
      </c>
    </row>
    <row r="517" spans="1:14" x14ac:dyDescent="0.35">
      <c r="A517" t="s">
        <v>4674</v>
      </c>
      <c r="B517" t="s">
        <v>36</v>
      </c>
      <c r="C517" t="s">
        <v>4675</v>
      </c>
      <c r="F517" t="s">
        <v>4613</v>
      </c>
      <c r="G517" t="s">
        <v>4628</v>
      </c>
      <c r="J517" t="s">
        <v>4676</v>
      </c>
      <c r="K517" t="s">
        <v>4677</v>
      </c>
      <c r="L517" t="s">
        <v>4678</v>
      </c>
      <c r="M517">
        <v>-57.233333587646001</v>
      </c>
      <c r="N517">
        <v>53.43</v>
      </c>
    </row>
    <row r="518" spans="1:14" x14ac:dyDescent="0.35">
      <c r="A518" t="s">
        <v>4681</v>
      </c>
      <c r="B518" t="s">
        <v>36</v>
      </c>
      <c r="C518" t="s">
        <v>4682</v>
      </c>
      <c r="D518">
        <v>1550</v>
      </c>
      <c r="F518" t="s">
        <v>4613</v>
      </c>
      <c r="G518" t="s">
        <v>4620</v>
      </c>
      <c r="J518" t="s">
        <v>4683</v>
      </c>
      <c r="L518" t="s">
        <v>4684</v>
      </c>
      <c r="M518">
        <v>-100.313930511</v>
      </c>
      <c r="N518">
        <v>50.010055763699903</v>
      </c>
    </row>
    <row r="519" spans="1:14" x14ac:dyDescent="0.35">
      <c r="A519" t="s">
        <v>4685</v>
      </c>
      <c r="B519" t="s">
        <v>36</v>
      </c>
      <c r="C519" t="s">
        <v>4686</v>
      </c>
      <c r="D519">
        <v>269</v>
      </c>
      <c r="F519" t="s">
        <v>4613</v>
      </c>
      <c r="G519" t="s">
        <v>4628</v>
      </c>
      <c r="H519" t="s">
        <v>4687</v>
      </c>
      <c r="J519" t="s">
        <v>4688</v>
      </c>
      <c r="L519" t="s">
        <v>4689</v>
      </c>
      <c r="M519">
        <v>-62.655372999999997</v>
      </c>
      <c r="N519">
        <v>58.475118999999999</v>
      </c>
    </row>
    <row r="520" spans="1:14" x14ac:dyDescent="0.35">
      <c r="A520" t="s">
        <v>4691</v>
      </c>
      <c r="B520" t="s">
        <v>36</v>
      </c>
      <c r="C520" t="s">
        <v>4692</v>
      </c>
      <c r="D520">
        <v>950</v>
      </c>
      <c r="F520" t="s">
        <v>4613</v>
      </c>
      <c r="G520" t="s">
        <v>4617</v>
      </c>
      <c r="H520" t="s">
        <v>4693</v>
      </c>
      <c r="I520" t="s">
        <v>4694</v>
      </c>
      <c r="J520" t="s">
        <v>4695</v>
      </c>
      <c r="L520" t="s">
        <v>4696</v>
      </c>
      <c r="M520">
        <v>-87.099437713599997</v>
      </c>
      <c r="N520">
        <v>48.8119789871999</v>
      </c>
    </row>
    <row r="521" spans="1:14" x14ac:dyDescent="0.35">
      <c r="A521" t="s">
        <v>4698</v>
      </c>
      <c r="B521" t="s">
        <v>36</v>
      </c>
      <c r="C521" t="s">
        <v>4699</v>
      </c>
      <c r="D521">
        <v>32</v>
      </c>
      <c r="F521" t="s">
        <v>4613</v>
      </c>
      <c r="G521" t="s">
        <v>4617</v>
      </c>
      <c r="H521" t="s">
        <v>4700</v>
      </c>
      <c r="J521" t="s">
        <v>3639</v>
      </c>
      <c r="L521" t="s">
        <v>4701</v>
      </c>
      <c r="M521">
        <v>-85.117400000000004</v>
      </c>
      <c r="N521">
        <v>55.224200000000003</v>
      </c>
    </row>
    <row r="522" spans="1:14" x14ac:dyDescent="0.35">
      <c r="A522" t="s">
        <v>4703</v>
      </c>
      <c r="B522" t="s">
        <v>32</v>
      </c>
      <c r="C522" t="s">
        <v>4704</v>
      </c>
      <c r="D522">
        <v>360</v>
      </c>
      <c r="F522" t="s">
        <v>4613</v>
      </c>
      <c r="G522" t="s">
        <v>4623</v>
      </c>
      <c r="H522" t="s">
        <v>4705</v>
      </c>
      <c r="J522" t="s">
        <v>4706</v>
      </c>
      <c r="L522" t="s">
        <v>4707</v>
      </c>
      <c r="M522">
        <v>-125.131616592</v>
      </c>
      <c r="N522">
        <v>50.4094474336</v>
      </c>
    </row>
    <row r="523" spans="1:14" x14ac:dyDescent="0.35">
      <c r="A523" t="s">
        <v>4708</v>
      </c>
      <c r="B523" t="s">
        <v>32</v>
      </c>
      <c r="C523" t="s">
        <v>4709</v>
      </c>
      <c r="D523">
        <v>584</v>
      </c>
      <c r="F523" t="s">
        <v>4613</v>
      </c>
      <c r="G523" t="s">
        <v>4625</v>
      </c>
      <c r="J523" t="s">
        <v>4710</v>
      </c>
      <c r="K523" t="s">
        <v>4711</v>
      </c>
      <c r="L523" t="s">
        <v>4712</v>
      </c>
      <c r="M523">
        <v>-79.3569444444</v>
      </c>
      <c r="N523">
        <v>71.324166666699995</v>
      </c>
    </row>
    <row r="524" spans="1:14" x14ac:dyDescent="0.35">
      <c r="A524" t="s">
        <v>4759</v>
      </c>
      <c r="B524" t="s">
        <v>65</v>
      </c>
      <c r="C524" t="s">
        <v>4760</v>
      </c>
      <c r="D524">
        <v>0</v>
      </c>
      <c r="F524" t="s">
        <v>4613</v>
      </c>
      <c r="G524" t="s">
        <v>4623</v>
      </c>
      <c r="H524" t="s">
        <v>4761</v>
      </c>
      <c r="I524" t="s">
        <v>4759</v>
      </c>
      <c r="J524" t="s">
        <v>4762</v>
      </c>
      <c r="K524" t="s">
        <v>4759</v>
      </c>
      <c r="L524" t="s">
        <v>4763</v>
      </c>
      <c r="M524">
        <v>-123.23300170900001</v>
      </c>
      <c r="N524">
        <v>48.75</v>
      </c>
    </row>
    <row r="525" spans="1:14" x14ac:dyDescent="0.35">
      <c r="A525" t="s">
        <v>4764</v>
      </c>
      <c r="B525" t="s">
        <v>65</v>
      </c>
      <c r="C525" t="s">
        <v>4765</v>
      </c>
      <c r="D525">
        <v>0</v>
      </c>
      <c r="F525" t="s">
        <v>4613</v>
      </c>
      <c r="G525" t="s">
        <v>4623</v>
      </c>
      <c r="H525" t="s">
        <v>4766</v>
      </c>
      <c r="I525" t="s">
        <v>4764</v>
      </c>
      <c r="J525" t="s">
        <v>4767</v>
      </c>
      <c r="K525" t="s">
        <v>4764</v>
      </c>
      <c r="L525" t="s">
        <v>4768</v>
      </c>
      <c r="M525">
        <v>-125.91</v>
      </c>
      <c r="N525">
        <v>49.155000000000001</v>
      </c>
    </row>
    <row r="526" spans="1:14" x14ac:dyDescent="0.35">
      <c r="A526" t="s">
        <v>4748</v>
      </c>
      <c r="B526" t="s">
        <v>36</v>
      </c>
      <c r="C526" t="s">
        <v>4769</v>
      </c>
      <c r="D526">
        <v>396</v>
      </c>
      <c r="F526" t="s">
        <v>4613</v>
      </c>
      <c r="G526" t="s">
        <v>4623</v>
      </c>
      <c r="H526" t="s">
        <v>4770</v>
      </c>
      <c r="J526" t="s">
        <v>4771</v>
      </c>
      <c r="L526" t="s">
        <v>4772</v>
      </c>
      <c r="M526">
        <v>-131.08700561500001</v>
      </c>
      <c r="N526">
        <v>56.681098937999998</v>
      </c>
    </row>
    <row r="527" spans="1:14" x14ac:dyDescent="0.35">
      <c r="A527" t="s">
        <v>4774</v>
      </c>
      <c r="B527" t="s">
        <v>36</v>
      </c>
      <c r="C527" t="s">
        <v>4775</v>
      </c>
      <c r="D527">
        <v>0</v>
      </c>
      <c r="F527" t="s">
        <v>4613</v>
      </c>
      <c r="G527" t="s">
        <v>4623</v>
      </c>
      <c r="I527" t="s">
        <v>4774</v>
      </c>
      <c r="J527" t="s">
        <v>4776</v>
      </c>
      <c r="K527" t="s">
        <v>4774</v>
      </c>
      <c r="L527" t="s">
        <v>4777</v>
      </c>
      <c r="M527">
        <v>-129.48300170900001</v>
      </c>
      <c r="N527">
        <v>55.4667015076</v>
      </c>
    </row>
    <row r="528" spans="1:14" x14ac:dyDescent="0.35">
      <c r="A528" t="s">
        <v>4779</v>
      </c>
      <c r="B528" t="s">
        <v>65</v>
      </c>
      <c r="C528" t="s">
        <v>4780</v>
      </c>
      <c r="D528">
        <v>0</v>
      </c>
      <c r="F528" t="s">
        <v>4613</v>
      </c>
      <c r="G528" t="s">
        <v>4623</v>
      </c>
      <c r="H528" t="s">
        <v>4740</v>
      </c>
      <c r="I528" t="s">
        <v>4779</v>
      </c>
      <c r="J528" t="s">
        <v>4781</v>
      </c>
      <c r="K528" t="s">
        <v>4779</v>
      </c>
      <c r="L528" t="s">
        <v>4782</v>
      </c>
      <c r="M528">
        <v>-123.94999694800001</v>
      </c>
      <c r="N528">
        <v>49.183300018300002</v>
      </c>
    </row>
    <row r="529" spans="1:14" x14ac:dyDescent="0.35">
      <c r="A529" t="s">
        <v>4785</v>
      </c>
      <c r="B529" t="s">
        <v>32</v>
      </c>
      <c r="C529" t="s">
        <v>4786</v>
      </c>
      <c r="D529">
        <v>1427</v>
      </c>
      <c r="F529" t="s">
        <v>4613</v>
      </c>
      <c r="G529" t="s">
        <v>4623</v>
      </c>
      <c r="H529" t="s">
        <v>4787</v>
      </c>
      <c r="I529" t="s">
        <v>4785</v>
      </c>
      <c r="J529" t="s">
        <v>4788</v>
      </c>
      <c r="K529" t="s">
        <v>4785</v>
      </c>
      <c r="L529" t="s">
        <v>4789</v>
      </c>
      <c r="M529">
        <v>-117.60900116000001</v>
      </c>
      <c r="N529">
        <v>49.055599212600001</v>
      </c>
    </row>
    <row r="530" spans="1:14" x14ac:dyDescent="0.35">
      <c r="A530" t="s">
        <v>4790</v>
      </c>
      <c r="B530" t="s">
        <v>32</v>
      </c>
      <c r="C530" t="s">
        <v>841</v>
      </c>
      <c r="D530">
        <v>2080</v>
      </c>
      <c r="F530" t="s">
        <v>4613</v>
      </c>
      <c r="G530" t="s">
        <v>4623</v>
      </c>
      <c r="H530" t="s">
        <v>4791</v>
      </c>
      <c r="I530" t="s">
        <v>4790</v>
      </c>
      <c r="J530" t="s">
        <v>4792</v>
      </c>
      <c r="K530" t="s">
        <v>4790</v>
      </c>
      <c r="L530" t="s">
        <v>4793</v>
      </c>
      <c r="M530">
        <v>-120.74700164799999</v>
      </c>
      <c r="N530">
        <v>50.122798919699903</v>
      </c>
    </row>
    <row r="531" spans="1:14" x14ac:dyDescent="0.35">
      <c r="A531" t="s">
        <v>4795</v>
      </c>
      <c r="B531" t="s">
        <v>65</v>
      </c>
      <c r="C531" t="s">
        <v>4796</v>
      </c>
      <c r="F531" t="s">
        <v>4613</v>
      </c>
      <c r="G531" t="s">
        <v>4623</v>
      </c>
      <c r="H531" t="s">
        <v>4797</v>
      </c>
      <c r="I531" t="s">
        <v>4795</v>
      </c>
      <c r="J531" t="s">
        <v>4798</v>
      </c>
      <c r="K531" t="s">
        <v>4795</v>
      </c>
      <c r="L531" t="s">
        <v>4799</v>
      </c>
      <c r="M531">
        <v>-125.25</v>
      </c>
      <c r="N531">
        <v>50.049999</v>
      </c>
    </row>
    <row r="532" spans="1:14" x14ac:dyDescent="0.35">
      <c r="A532" t="s">
        <v>4800</v>
      </c>
      <c r="B532" t="s">
        <v>65</v>
      </c>
      <c r="C532" t="s">
        <v>4801</v>
      </c>
      <c r="D532">
        <v>2100</v>
      </c>
      <c r="F532" t="s">
        <v>4613</v>
      </c>
      <c r="G532" t="s">
        <v>4623</v>
      </c>
      <c r="H532" t="s">
        <v>4802</v>
      </c>
      <c r="I532" t="s">
        <v>4800</v>
      </c>
      <c r="J532" t="s">
        <v>4803</v>
      </c>
      <c r="K532" t="s">
        <v>4800</v>
      </c>
      <c r="L532" t="s">
        <v>4804</v>
      </c>
      <c r="M532">
        <v>-122.948997498</v>
      </c>
      <c r="N532">
        <v>50.1436004639</v>
      </c>
    </row>
    <row r="533" spans="1:14" x14ac:dyDescent="0.35">
      <c r="A533" t="s">
        <v>4805</v>
      </c>
      <c r="B533" t="s">
        <v>65</v>
      </c>
      <c r="C533" t="s">
        <v>4806</v>
      </c>
      <c r="D533">
        <v>0</v>
      </c>
      <c r="F533" t="s">
        <v>4613</v>
      </c>
      <c r="G533" t="s">
        <v>4623</v>
      </c>
      <c r="H533" t="s">
        <v>4720</v>
      </c>
      <c r="I533" t="s">
        <v>4805</v>
      </c>
      <c r="J533" t="s">
        <v>4807</v>
      </c>
      <c r="K533" t="s">
        <v>4805</v>
      </c>
      <c r="L533" t="s">
        <v>4808</v>
      </c>
      <c r="M533">
        <v>-125.133003235</v>
      </c>
      <c r="N533">
        <v>48.833301544199998</v>
      </c>
    </row>
    <row r="534" spans="1:14" x14ac:dyDescent="0.35">
      <c r="A534" t="s">
        <v>4809</v>
      </c>
      <c r="B534" t="s">
        <v>65</v>
      </c>
      <c r="C534" t="s">
        <v>4810</v>
      </c>
      <c r="F534" t="s">
        <v>4613</v>
      </c>
      <c r="G534" t="s">
        <v>4623</v>
      </c>
      <c r="H534" t="s">
        <v>1356</v>
      </c>
      <c r="I534" t="s">
        <v>4809</v>
      </c>
      <c r="J534" t="s">
        <v>4811</v>
      </c>
      <c r="K534" t="s">
        <v>4809</v>
      </c>
      <c r="L534" t="s">
        <v>4812</v>
      </c>
      <c r="M534">
        <v>-125.13720000000001</v>
      </c>
      <c r="N534">
        <v>50.392299999999999</v>
      </c>
    </row>
    <row r="535" spans="1:14" x14ac:dyDescent="0.35">
      <c r="A535" t="s">
        <v>4813</v>
      </c>
      <c r="B535" t="s">
        <v>32</v>
      </c>
      <c r="C535" t="s">
        <v>4814</v>
      </c>
      <c r="D535">
        <v>3850</v>
      </c>
      <c r="F535" t="s">
        <v>4613</v>
      </c>
      <c r="G535" t="s">
        <v>4623</v>
      </c>
      <c r="H535" t="s">
        <v>4815</v>
      </c>
      <c r="I535" t="s">
        <v>4813</v>
      </c>
      <c r="J535" t="s">
        <v>4816</v>
      </c>
      <c r="K535" t="s">
        <v>4813</v>
      </c>
      <c r="L535" t="s">
        <v>4817</v>
      </c>
      <c r="M535">
        <v>-124.14199829099999</v>
      </c>
      <c r="N535">
        <v>51.626098632799902</v>
      </c>
    </row>
    <row r="536" spans="1:14" x14ac:dyDescent="0.35">
      <c r="A536" t="s">
        <v>4818</v>
      </c>
      <c r="B536" t="s">
        <v>65</v>
      </c>
      <c r="C536" t="s">
        <v>4819</v>
      </c>
      <c r="D536">
        <v>0</v>
      </c>
      <c r="F536" t="s">
        <v>4613</v>
      </c>
      <c r="G536" t="s">
        <v>4623</v>
      </c>
      <c r="I536" t="s">
        <v>4818</v>
      </c>
      <c r="J536" t="s">
        <v>4820</v>
      </c>
      <c r="K536" t="s">
        <v>4818</v>
      </c>
      <c r="L536" t="s">
        <v>4821</v>
      </c>
      <c r="M536">
        <v>-124.024884</v>
      </c>
      <c r="N536">
        <v>49.623784999999998</v>
      </c>
    </row>
    <row r="537" spans="1:14" x14ac:dyDescent="0.35">
      <c r="A537" t="s">
        <v>4822</v>
      </c>
      <c r="B537" t="s">
        <v>65</v>
      </c>
      <c r="C537" t="s">
        <v>4823</v>
      </c>
      <c r="D537">
        <v>0</v>
      </c>
      <c r="F537" t="s">
        <v>4613</v>
      </c>
      <c r="G537" t="s">
        <v>4623</v>
      </c>
      <c r="H537" t="s">
        <v>4824</v>
      </c>
      <c r="I537" t="s">
        <v>4822</v>
      </c>
      <c r="J537" t="s">
        <v>4825</v>
      </c>
      <c r="K537" t="s">
        <v>4822</v>
      </c>
      <c r="L537" t="s">
        <v>4826</v>
      </c>
      <c r="M537">
        <v>-127.717002869</v>
      </c>
      <c r="N537">
        <v>52.366699218800001</v>
      </c>
    </row>
    <row r="538" spans="1:14" x14ac:dyDescent="0.35">
      <c r="A538" t="s">
        <v>4827</v>
      </c>
      <c r="B538" t="s">
        <v>32</v>
      </c>
      <c r="C538" t="s">
        <v>4828</v>
      </c>
      <c r="D538">
        <v>26</v>
      </c>
      <c r="F538" t="s">
        <v>4613</v>
      </c>
      <c r="G538" t="s">
        <v>4623</v>
      </c>
      <c r="H538" t="s">
        <v>4829</v>
      </c>
      <c r="I538" t="s">
        <v>4827</v>
      </c>
      <c r="J538" t="s">
        <v>4830</v>
      </c>
      <c r="K538" t="s">
        <v>4827</v>
      </c>
      <c r="L538" t="s">
        <v>4831</v>
      </c>
      <c r="M538">
        <v>-124.9820022583</v>
      </c>
      <c r="N538">
        <v>49.679401397705</v>
      </c>
    </row>
    <row r="539" spans="1:14" x14ac:dyDescent="0.35">
      <c r="A539" t="s">
        <v>4832</v>
      </c>
      <c r="B539" t="s">
        <v>32</v>
      </c>
      <c r="C539" t="s">
        <v>4833</v>
      </c>
      <c r="D539">
        <v>2070</v>
      </c>
      <c r="F539" t="s">
        <v>4613</v>
      </c>
      <c r="G539" t="s">
        <v>4623</v>
      </c>
      <c r="H539" t="s">
        <v>598</v>
      </c>
      <c r="I539" t="s">
        <v>4832</v>
      </c>
      <c r="J539" t="s">
        <v>4834</v>
      </c>
      <c r="K539" t="s">
        <v>4832</v>
      </c>
      <c r="L539" t="s">
        <v>4835</v>
      </c>
      <c r="M539">
        <v>-116.49800109863</v>
      </c>
      <c r="N539">
        <v>49.03689956665</v>
      </c>
    </row>
    <row r="540" spans="1:14" x14ac:dyDescent="0.35">
      <c r="A540" t="s">
        <v>4836</v>
      </c>
      <c r="B540" t="s">
        <v>32</v>
      </c>
      <c r="C540" t="s">
        <v>4837</v>
      </c>
      <c r="D540">
        <v>3635</v>
      </c>
      <c r="F540" t="s">
        <v>4613</v>
      </c>
      <c r="G540" t="s">
        <v>4623</v>
      </c>
      <c r="H540" t="s">
        <v>4838</v>
      </c>
      <c r="I540" t="s">
        <v>4836</v>
      </c>
      <c r="J540" t="s">
        <v>4839</v>
      </c>
      <c r="K540" t="s">
        <v>4836</v>
      </c>
      <c r="L540" t="s">
        <v>4840</v>
      </c>
      <c r="M540">
        <v>-125.303001403808</v>
      </c>
      <c r="N540">
        <v>52.452499389648402</v>
      </c>
    </row>
    <row r="541" spans="1:14" x14ac:dyDescent="0.35">
      <c r="A541" t="s">
        <v>4841</v>
      </c>
      <c r="B541" t="s">
        <v>32</v>
      </c>
      <c r="C541" t="s">
        <v>4842</v>
      </c>
      <c r="D541">
        <v>2770</v>
      </c>
      <c r="F541" t="s">
        <v>4613</v>
      </c>
      <c r="G541" t="s">
        <v>4623</v>
      </c>
      <c r="H541" t="s">
        <v>4843</v>
      </c>
      <c r="I541" t="s">
        <v>4841</v>
      </c>
      <c r="J541" t="s">
        <v>4844</v>
      </c>
      <c r="K541" t="s">
        <v>4841</v>
      </c>
      <c r="L541" t="s">
        <v>4845</v>
      </c>
      <c r="M541">
        <v>-120.171273351</v>
      </c>
      <c r="N541">
        <v>50.165460048500002</v>
      </c>
    </row>
    <row r="542" spans="1:14" x14ac:dyDescent="0.35">
      <c r="A542" t="s">
        <v>4846</v>
      </c>
      <c r="B542" t="s">
        <v>32</v>
      </c>
      <c r="C542" t="s">
        <v>4847</v>
      </c>
      <c r="D542">
        <v>1048</v>
      </c>
      <c r="F542" t="s">
        <v>4613</v>
      </c>
      <c r="G542" t="s">
        <v>4618</v>
      </c>
      <c r="H542" t="s">
        <v>4848</v>
      </c>
      <c r="I542" t="s">
        <v>4846</v>
      </c>
      <c r="J542" t="s">
        <v>4849</v>
      </c>
      <c r="K542" t="s">
        <v>4846</v>
      </c>
      <c r="L542" t="s">
        <v>4850</v>
      </c>
      <c r="M542">
        <v>-111.418998718</v>
      </c>
      <c r="N542">
        <v>57.223899841299897</v>
      </c>
    </row>
    <row r="543" spans="1:14" x14ac:dyDescent="0.35">
      <c r="A543" t="s">
        <v>4852</v>
      </c>
      <c r="B543" t="s">
        <v>65</v>
      </c>
      <c r="C543" t="s">
        <v>4853</v>
      </c>
      <c r="D543">
        <v>0</v>
      </c>
      <c r="F543" t="s">
        <v>4613</v>
      </c>
      <c r="G543" t="s">
        <v>4623</v>
      </c>
      <c r="H543" t="s">
        <v>4854</v>
      </c>
      <c r="I543" t="s">
        <v>4852</v>
      </c>
      <c r="J543" t="s">
        <v>4855</v>
      </c>
      <c r="K543" t="s">
        <v>4852</v>
      </c>
      <c r="L543" t="s">
        <v>4856</v>
      </c>
      <c r="M543">
        <v>-126.666999817</v>
      </c>
      <c r="N543">
        <v>49.916698455799903</v>
      </c>
    </row>
    <row r="544" spans="1:14" x14ac:dyDescent="0.35">
      <c r="A544" t="s">
        <v>4857</v>
      </c>
      <c r="B544" t="s">
        <v>32</v>
      </c>
      <c r="C544" t="s">
        <v>4858</v>
      </c>
      <c r="D544">
        <v>300</v>
      </c>
      <c r="F544" t="s">
        <v>4613</v>
      </c>
      <c r="G544" t="s">
        <v>4623</v>
      </c>
      <c r="H544" t="s">
        <v>921</v>
      </c>
      <c r="I544" t="s">
        <v>4857</v>
      </c>
      <c r="J544" t="s">
        <v>4859</v>
      </c>
      <c r="K544" t="s">
        <v>4857</v>
      </c>
      <c r="L544" t="s">
        <v>4860</v>
      </c>
      <c r="M544">
        <v>-123.70970249200001</v>
      </c>
      <c r="N544">
        <v>48.754533620399997</v>
      </c>
    </row>
    <row r="545" spans="1:14" x14ac:dyDescent="0.35">
      <c r="A545" t="s">
        <v>4863</v>
      </c>
      <c r="B545" t="s">
        <v>36</v>
      </c>
      <c r="C545" t="s">
        <v>4864</v>
      </c>
      <c r="D545">
        <v>0</v>
      </c>
      <c r="F545" t="s">
        <v>4613</v>
      </c>
      <c r="G545" t="s">
        <v>4623</v>
      </c>
      <c r="H545" t="s">
        <v>4865</v>
      </c>
      <c r="I545" t="s">
        <v>4863</v>
      </c>
      <c r="J545" t="s">
        <v>4866</v>
      </c>
      <c r="K545" t="s">
        <v>4863</v>
      </c>
      <c r="L545" t="s">
        <v>4867</v>
      </c>
      <c r="M545">
        <v>-130.432999</v>
      </c>
      <c r="N545">
        <v>54.566699999999997</v>
      </c>
    </row>
    <row r="546" spans="1:14" x14ac:dyDescent="0.35">
      <c r="A546" t="s">
        <v>4868</v>
      </c>
      <c r="B546" t="s">
        <v>32</v>
      </c>
      <c r="C546" t="s">
        <v>4869</v>
      </c>
      <c r="D546">
        <v>340</v>
      </c>
      <c r="F546" t="s">
        <v>4613</v>
      </c>
      <c r="G546" t="s">
        <v>4623</v>
      </c>
      <c r="H546" t="s">
        <v>4870</v>
      </c>
      <c r="I546" t="s">
        <v>4868</v>
      </c>
      <c r="J546" t="s">
        <v>4871</v>
      </c>
      <c r="K546" t="s">
        <v>4868</v>
      </c>
      <c r="L546" t="s">
        <v>4872</v>
      </c>
      <c r="M546">
        <v>-123.71900177000001</v>
      </c>
      <c r="N546">
        <v>49.460601806599897</v>
      </c>
    </row>
    <row r="547" spans="1:14" x14ac:dyDescent="0.35">
      <c r="A547" t="s">
        <v>4873</v>
      </c>
      <c r="B547" t="s">
        <v>65</v>
      </c>
      <c r="C547" t="s">
        <v>4874</v>
      </c>
      <c r="F547" t="s">
        <v>4613</v>
      </c>
      <c r="G547" t="s">
        <v>4623</v>
      </c>
      <c r="H547" t="s">
        <v>4875</v>
      </c>
      <c r="I547" t="s">
        <v>4873</v>
      </c>
      <c r="J547" t="s">
        <v>4876</v>
      </c>
      <c r="K547" t="s">
        <v>4873</v>
      </c>
      <c r="L547" t="s">
        <v>4877</v>
      </c>
      <c r="M547">
        <v>-130.43299865700001</v>
      </c>
      <c r="N547">
        <v>53.799999237100003</v>
      </c>
    </row>
    <row r="548" spans="1:14" x14ac:dyDescent="0.35">
      <c r="A548" t="s">
        <v>4878</v>
      </c>
      <c r="B548" t="s">
        <v>65</v>
      </c>
      <c r="C548" t="s">
        <v>4879</v>
      </c>
      <c r="D548">
        <v>183</v>
      </c>
      <c r="F548" t="s">
        <v>4613</v>
      </c>
      <c r="G548" t="s">
        <v>4623</v>
      </c>
      <c r="I548" t="s">
        <v>4878</v>
      </c>
      <c r="J548" t="s">
        <v>4880</v>
      </c>
      <c r="K548" t="s">
        <v>4878</v>
      </c>
      <c r="L548" t="s">
        <v>4881</v>
      </c>
      <c r="M548">
        <v>-124.532997131</v>
      </c>
      <c r="N548">
        <v>49.883300781199999</v>
      </c>
    </row>
    <row r="549" spans="1:14" x14ac:dyDescent="0.35">
      <c r="A549" t="s">
        <v>4884</v>
      </c>
      <c r="B549" t="s">
        <v>32</v>
      </c>
      <c r="C549" t="s">
        <v>4885</v>
      </c>
      <c r="D549">
        <v>191</v>
      </c>
      <c r="F549" t="s">
        <v>4613</v>
      </c>
      <c r="G549" t="s">
        <v>4623</v>
      </c>
      <c r="H549" t="s">
        <v>4882</v>
      </c>
      <c r="I549" t="s">
        <v>4884</v>
      </c>
      <c r="J549" t="s">
        <v>4886</v>
      </c>
      <c r="K549" t="s">
        <v>4884</v>
      </c>
      <c r="L549" t="s">
        <v>4887</v>
      </c>
      <c r="M549">
        <v>-124.393997</v>
      </c>
      <c r="N549">
        <v>49.337200000000003</v>
      </c>
    </row>
    <row r="550" spans="1:14" x14ac:dyDescent="0.35">
      <c r="A550" t="s">
        <v>4888</v>
      </c>
      <c r="B550" t="s">
        <v>32</v>
      </c>
      <c r="C550" t="s">
        <v>4889</v>
      </c>
      <c r="D550">
        <v>225</v>
      </c>
      <c r="F550" t="s">
        <v>4613</v>
      </c>
      <c r="G550" t="s">
        <v>4623</v>
      </c>
      <c r="H550" t="s">
        <v>4890</v>
      </c>
      <c r="I550" t="s">
        <v>4888</v>
      </c>
      <c r="J550" t="s">
        <v>4891</v>
      </c>
      <c r="K550" t="s">
        <v>4888</v>
      </c>
      <c r="L550" t="s">
        <v>4892</v>
      </c>
      <c r="M550">
        <v>-127.028999329</v>
      </c>
      <c r="N550">
        <v>50.575599670400003</v>
      </c>
    </row>
    <row r="551" spans="1:14" x14ac:dyDescent="0.35">
      <c r="A551" t="s">
        <v>4893</v>
      </c>
      <c r="B551" t="s">
        <v>65</v>
      </c>
      <c r="C551" t="s">
        <v>4894</v>
      </c>
      <c r="D551">
        <v>0</v>
      </c>
      <c r="F551" t="s">
        <v>4613</v>
      </c>
      <c r="G551" t="s">
        <v>4623</v>
      </c>
      <c r="H551" t="s">
        <v>4895</v>
      </c>
      <c r="I551" t="s">
        <v>4893</v>
      </c>
      <c r="J551" t="s">
        <v>4896</v>
      </c>
      <c r="K551" t="s">
        <v>4893</v>
      </c>
      <c r="L551" t="s">
        <v>4897</v>
      </c>
      <c r="M551">
        <v>-127.264044</v>
      </c>
      <c r="N551">
        <v>51.683985</v>
      </c>
    </row>
    <row r="552" spans="1:14" x14ac:dyDescent="0.35">
      <c r="A552" t="s">
        <v>4898</v>
      </c>
      <c r="B552" t="s">
        <v>65</v>
      </c>
      <c r="C552" t="s">
        <v>4899</v>
      </c>
      <c r="D552">
        <v>0</v>
      </c>
      <c r="F552" t="s">
        <v>4613</v>
      </c>
      <c r="G552" t="s">
        <v>4623</v>
      </c>
      <c r="H552" t="s">
        <v>4900</v>
      </c>
      <c r="I552" t="s">
        <v>4898</v>
      </c>
      <c r="J552" t="s">
        <v>4901</v>
      </c>
      <c r="K552" t="s">
        <v>4898</v>
      </c>
      <c r="L552" t="s">
        <v>4902</v>
      </c>
      <c r="M552">
        <v>-126.831069</v>
      </c>
      <c r="N552">
        <v>50.885359000000001</v>
      </c>
    </row>
    <row r="553" spans="1:14" x14ac:dyDescent="0.35">
      <c r="A553" t="s">
        <v>4903</v>
      </c>
      <c r="B553" t="s">
        <v>65</v>
      </c>
      <c r="C553" t="s">
        <v>4904</v>
      </c>
      <c r="F553" t="s">
        <v>4613</v>
      </c>
      <c r="G553" t="s">
        <v>4623</v>
      </c>
      <c r="I553" t="s">
        <v>4903</v>
      </c>
      <c r="J553" t="s">
        <v>4905</v>
      </c>
      <c r="K553" t="s">
        <v>4903</v>
      </c>
      <c r="L553" t="s">
        <v>4906</v>
      </c>
      <c r="M553">
        <v>-124.98300170900001</v>
      </c>
      <c r="N553">
        <v>50.066699981699998</v>
      </c>
    </row>
    <row r="554" spans="1:14" x14ac:dyDescent="0.35">
      <c r="A554" t="s">
        <v>4907</v>
      </c>
      <c r="B554" t="s">
        <v>36</v>
      </c>
      <c r="C554" t="s">
        <v>4908</v>
      </c>
      <c r="F554" t="s">
        <v>4613</v>
      </c>
      <c r="G554" t="s">
        <v>4623</v>
      </c>
      <c r="H554" t="s">
        <v>4909</v>
      </c>
      <c r="I554" t="s">
        <v>4907</v>
      </c>
      <c r="J554" t="s">
        <v>4910</v>
      </c>
      <c r="K554" t="s">
        <v>4907</v>
      </c>
      <c r="L554" t="s">
        <v>4911</v>
      </c>
      <c r="M554">
        <v>-123.30000305199999</v>
      </c>
      <c r="N554">
        <v>48.866699218800001</v>
      </c>
    </row>
    <row r="555" spans="1:14" x14ac:dyDescent="0.35">
      <c r="A555" t="s">
        <v>4912</v>
      </c>
      <c r="B555" t="s">
        <v>65</v>
      </c>
      <c r="C555" t="s">
        <v>4913</v>
      </c>
      <c r="D555">
        <v>0</v>
      </c>
      <c r="F555" t="s">
        <v>4613</v>
      </c>
      <c r="G555" t="s">
        <v>4623</v>
      </c>
      <c r="H555" t="s">
        <v>4914</v>
      </c>
      <c r="I555" t="s">
        <v>4912</v>
      </c>
      <c r="J555" t="s">
        <v>4915</v>
      </c>
      <c r="K555" t="s">
        <v>4912</v>
      </c>
      <c r="L555" t="s">
        <v>4916</v>
      </c>
      <c r="M555">
        <v>-128.08299</v>
      </c>
      <c r="N555">
        <v>52.150002000000001</v>
      </c>
    </row>
    <row r="556" spans="1:14" x14ac:dyDescent="0.35">
      <c r="A556" t="s">
        <v>4917</v>
      </c>
      <c r="B556" t="s">
        <v>65</v>
      </c>
      <c r="C556" t="s">
        <v>4918</v>
      </c>
      <c r="D556">
        <v>0</v>
      </c>
      <c r="F556" t="s">
        <v>4613</v>
      </c>
      <c r="G556" t="s">
        <v>4623</v>
      </c>
      <c r="H556" t="s">
        <v>4919</v>
      </c>
      <c r="I556" t="s">
        <v>4917</v>
      </c>
      <c r="J556" t="s">
        <v>4920</v>
      </c>
      <c r="K556" t="s">
        <v>4917</v>
      </c>
      <c r="L556" t="s">
        <v>4921</v>
      </c>
      <c r="M556">
        <v>-123.4969</v>
      </c>
      <c r="N556">
        <v>48.854500000000002</v>
      </c>
    </row>
    <row r="557" spans="1:14" x14ac:dyDescent="0.35">
      <c r="A557" t="s">
        <v>4922</v>
      </c>
      <c r="B557" t="s">
        <v>65</v>
      </c>
      <c r="C557" t="s">
        <v>4923</v>
      </c>
      <c r="D557">
        <v>0</v>
      </c>
      <c r="F557" t="s">
        <v>4613</v>
      </c>
      <c r="G557" t="s">
        <v>4623</v>
      </c>
      <c r="H557" t="s">
        <v>4924</v>
      </c>
      <c r="I557" t="s">
        <v>4922</v>
      </c>
      <c r="J557" t="s">
        <v>4925</v>
      </c>
      <c r="K557" t="s">
        <v>4922</v>
      </c>
      <c r="L557" t="s">
        <v>4926</v>
      </c>
      <c r="M557">
        <v>-129.25</v>
      </c>
      <c r="N557">
        <v>53.416697999999997</v>
      </c>
    </row>
    <row r="558" spans="1:14" x14ac:dyDescent="0.35">
      <c r="A558" t="s">
        <v>4928</v>
      </c>
      <c r="B558" t="s">
        <v>32</v>
      </c>
      <c r="C558" t="s">
        <v>4929</v>
      </c>
      <c r="D558">
        <v>2034</v>
      </c>
      <c r="F558" t="s">
        <v>4613</v>
      </c>
      <c r="G558" t="s">
        <v>4623</v>
      </c>
      <c r="H558" t="s">
        <v>4930</v>
      </c>
      <c r="I558" t="s">
        <v>4928</v>
      </c>
      <c r="J558" t="s">
        <v>4931</v>
      </c>
      <c r="K558" t="s">
        <v>4928</v>
      </c>
      <c r="L558" t="s">
        <v>4932</v>
      </c>
      <c r="M558">
        <v>-121.321314</v>
      </c>
      <c r="N558">
        <v>50.775258000000001</v>
      </c>
    </row>
    <row r="559" spans="1:14" x14ac:dyDescent="0.35">
      <c r="A559" t="s">
        <v>4933</v>
      </c>
      <c r="B559" t="s">
        <v>32</v>
      </c>
      <c r="C559" t="s">
        <v>4934</v>
      </c>
      <c r="D559">
        <v>141</v>
      </c>
      <c r="F559" t="s">
        <v>4613</v>
      </c>
      <c r="G559" t="s">
        <v>4623</v>
      </c>
      <c r="H559" t="s">
        <v>4914</v>
      </c>
      <c r="I559" t="s">
        <v>4933</v>
      </c>
      <c r="J559" t="s">
        <v>4935</v>
      </c>
      <c r="K559" t="s">
        <v>4933</v>
      </c>
      <c r="L559" t="s">
        <v>4936</v>
      </c>
      <c r="M559">
        <v>-128.156994</v>
      </c>
      <c r="N559">
        <v>52.185001</v>
      </c>
    </row>
    <row r="560" spans="1:14" x14ac:dyDescent="0.35">
      <c r="A560" t="s">
        <v>4937</v>
      </c>
      <c r="B560" t="s">
        <v>32</v>
      </c>
      <c r="C560" t="s">
        <v>4938</v>
      </c>
      <c r="D560">
        <v>540</v>
      </c>
      <c r="E560" t="s">
        <v>161</v>
      </c>
      <c r="F560" t="s">
        <v>1844</v>
      </c>
      <c r="G560" t="s">
        <v>1845</v>
      </c>
      <c r="J560" t="s">
        <v>4937</v>
      </c>
      <c r="L560" t="s">
        <v>4939</v>
      </c>
      <c r="M560">
        <v>125.53777777800001</v>
      </c>
      <c r="N560">
        <v>-18.917777777800001</v>
      </c>
    </row>
    <row r="561" spans="1:14" x14ac:dyDescent="0.35">
      <c r="A561" t="s">
        <v>4943</v>
      </c>
      <c r="B561" t="s">
        <v>36</v>
      </c>
      <c r="C561" t="s">
        <v>4944</v>
      </c>
      <c r="D561">
        <v>1100</v>
      </c>
      <c r="F561" t="s">
        <v>4613</v>
      </c>
      <c r="G561" t="s">
        <v>4623</v>
      </c>
      <c r="H561" t="s">
        <v>4945</v>
      </c>
      <c r="I561" t="s">
        <v>4943</v>
      </c>
      <c r="J561" t="s">
        <v>4946</v>
      </c>
      <c r="K561" t="s">
        <v>4943</v>
      </c>
      <c r="L561" t="s">
        <v>4947</v>
      </c>
      <c r="M561">
        <v>-131.117007</v>
      </c>
      <c r="N561">
        <v>57.916697999999997</v>
      </c>
    </row>
    <row r="562" spans="1:14" x14ac:dyDescent="0.35">
      <c r="A562" t="s">
        <v>4953</v>
      </c>
      <c r="B562" t="s">
        <v>32</v>
      </c>
      <c r="C562" t="s">
        <v>4954</v>
      </c>
      <c r="D562">
        <v>250</v>
      </c>
      <c r="F562" t="s">
        <v>4613</v>
      </c>
      <c r="G562" t="s">
        <v>4623</v>
      </c>
      <c r="H562" t="s">
        <v>4942</v>
      </c>
      <c r="I562" t="s">
        <v>4953</v>
      </c>
      <c r="J562" t="s">
        <v>4955</v>
      </c>
      <c r="K562" t="s">
        <v>4953</v>
      </c>
      <c r="L562" t="s">
        <v>4956</v>
      </c>
      <c r="M562">
        <v>-124.931</v>
      </c>
      <c r="N562">
        <v>49.321899000000002</v>
      </c>
    </row>
    <row r="563" spans="1:14" x14ac:dyDescent="0.35">
      <c r="A563" t="s">
        <v>4959</v>
      </c>
      <c r="B563" t="s">
        <v>32</v>
      </c>
      <c r="C563" t="s">
        <v>4960</v>
      </c>
      <c r="D563">
        <v>2000</v>
      </c>
      <c r="F563" t="s">
        <v>4613</v>
      </c>
      <c r="G563" t="s">
        <v>4623</v>
      </c>
      <c r="H563" t="s">
        <v>4961</v>
      </c>
      <c r="I563" t="s">
        <v>4959</v>
      </c>
      <c r="J563" t="s">
        <v>4962</v>
      </c>
      <c r="K563" t="s">
        <v>4959</v>
      </c>
      <c r="L563" t="s">
        <v>4963</v>
      </c>
      <c r="M563">
        <v>-130.25</v>
      </c>
      <c r="N563">
        <v>56.9667015076</v>
      </c>
    </row>
    <row r="564" spans="1:14" x14ac:dyDescent="0.35">
      <c r="A564" t="s">
        <v>4964</v>
      </c>
      <c r="B564" t="s">
        <v>32</v>
      </c>
      <c r="C564" t="s">
        <v>4965</v>
      </c>
      <c r="D564">
        <v>3500</v>
      </c>
      <c r="F564" t="s">
        <v>4613</v>
      </c>
      <c r="G564" t="s">
        <v>4627</v>
      </c>
      <c r="H564" t="s">
        <v>4966</v>
      </c>
      <c r="I564" t="s">
        <v>4964</v>
      </c>
      <c r="J564" t="s">
        <v>4967</v>
      </c>
      <c r="K564" t="s">
        <v>4964</v>
      </c>
      <c r="L564" t="s">
        <v>4968</v>
      </c>
      <c r="M564">
        <v>-128.20300292969</v>
      </c>
      <c r="N564">
        <v>61.956901550292997</v>
      </c>
    </row>
    <row r="565" spans="1:14" x14ac:dyDescent="0.35">
      <c r="A565" t="s">
        <v>4969</v>
      </c>
      <c r="B565" t="s">
        <v>32</v>
      </c>
      <c r="C565" t="s">
        <v>4970</v>
      </c>
      <c r="D565">
        <v>3075</v>
      </c>
      <c r="F565" t="s">
        <v>4613</v>
      </c>
      <c r="G565" t="s">
        <v>4623</v>
      </c>
      <c r="H565" t="s">
        <v>4971</v>
      </c>
      <c r="I565" t="s">
        <v>4969</v>
      </c>
      <c r="J565" t="s">
        <v>4972</v>
      </c>
      <c r="K565" t="s">
        <v>4969</v>
      </c>
      <c r="L565" t="s">
        <v>4973</v>
      </c>
      <c r="M565">
        <v>-120.93499755859</v>
      </c>
      <c r="N565">
        <v>55.025001525878999</v>
      </c>
    </row>
    <row r="566" spans="1:14" x14ac:dyDescent="0.35">
      <c r="A566" t="s">
        <v>4974</v>
      </c>
      <c r="B566" t="s">
        <v>32</v>
      </c>
      <c r="C566" t="s">
        <v>4975</v>
      </c>
      <c r="D566">
        <v>70</v>
      </c>
      <c r="F566" t="s">
        <v>4613</v>
      </c>
      <c r="G566" t="s">
        <v>4628</v>
      </c>
      <c r="H566" t="s">
        <v>4976</v>
      </c>
      <c r="I566" t="s">
        <v>4974</v>
      </c>
      <c r="J566" t="s">
        <v>4977</v>
      </c>
      <c r="K566" t="s">
        <v>4974</v>
      </c>
      <c r="L566" t="s">
        <v>4978</v>
      </c>
      <c r="M566">
        <v>-55.784698486328097</v>
      </c>
      <c r="N566">
        <v>52.566898345947202</v>
      </c>
    </row>
    <row r="567" spans="1:14" x14ac:dyDescent="0.35">
      <c r="A567" t="s">
        <v>4979</v>
      </c>
      <c r="B567" t="s">
        <v>32</v>
      </c>
      <c r="C567" t="s">
        <v>4980</v>
      </c>
      <c r="D567">
        <v>193</v>
      </c>
      <c r="F567" t="s">
        <v>4613</v>
      </c>
      <c r="G567" t="s">
        <v>4628</v>
      </c>
      <c r="H567" t="s">
        <v>4981</v>
      </c>
      <c r="I567" t="s">
        <v>4979</v>
      </c>
      <c r="J567" t="s">
        <v>4982</v>
      </c>
      <c r="K567" t="s">
        <v>4979</v>
      </c>
      <c r="L567" t="s">
        <v>4983</v>
      </c>
      <c r="M567">
        <v>-59.785069999999997</v>
      </c>
      <c r="N567">
        <v>54.910499999999999</v>
      </c>
    </row>
    <row r="568" spans="1:14" x14ac:dyDescent="0.35">
      <c r="A568" t="s">
        <v>4985</v>
      </c>
      <c r="B568" t="s">
        <v>32</v>
      </c>
      <c r="C568" t="s">
        <v>4986</v>
      </c>
      <c r="D568">
        <v>57</v>
      </c>
      <c r="F568" t="s">
        <v>4613</v>
      </c>
      <c r="G568" t="s">
        <v>4628</v>
      </c>
      <c r="H568" t="s">
        <v>4987</v>
      </c>
      <c r="I568" t="s">
        <v>4985</v>
      </c>
      <c r="J568" t="s">
        <v>4988</v>
      </c>
      <c r="K568" t="s">
        <v>4985</v>
      </c>
      <c r="L568" t="s">
        <v>4989</v>
      </c>
      <c r="M568">
        <v>-55.784999847399902</v>
      </c>
      <c r="N568">
        <v>53.469398498499999</v>
      </c>
    </row>
    <row r="569" spans="1:14" x14ac:dyDescent="0.35">
      <c r="A569" t="s">
        <v>4993</v>
      </c>
      <c r="B569" t="s">
        <v>32</v>
      </c>
      <c r="C569" t="s">
        <v>4994</v>
      </c>
      <c r="D569">
        <v>74</v>
      </c>
      <c r="F569" t="s">
        <v>4613</v>
      </c>
      <c r="G569" t="s">
        <v>4628</v>
      </c>
      <c r="H569" t="s">
        <v>4995</v>
      </c>
      <c r="I569" t="s">
        <v>4993</v>
      </c>
      <c r="J569" t="s">
        <v>4996</v>
      </c>
      <c r="K569" t="s">
        <v>4993</v>
      </c>
      <c r="L569" t="s">
        <v>4997</v>
      </c>
      <c r="M569">
        <v>-55.673900604247997</v>
      </c>
      <c r="N569">
        <v>52.372798919677699</v>
      </c>
    </row>
    <row r="570" spans="1:14" x14ac:dyDescent="0.35">
      <c r="A570" t="s">
        <v>4998</v>
      </c>
      <c r="B570" t="s">
        <v>32</v>
      </c>
      <c r="C570" t="s">
        <v>4999</v>
      </c>
      <c r="D570">
        <v>347</v>
      </c>
      <c r="F570" t="s">
        <v>4613</v>
      </c>
      <c r="G570" t="s">
        <v>4628</v>
      </c>
      <c r="H570" t="s">
        <v>5000</v>
      </c>
      <c r="I570" t="s">
        <v>4998</v>
      </c>
      <c r="J570" t="s">
        <v>5001</v>
      </c>
      <c r="K570" t="s">
        <v>4998</v>
      </c>
      <c r="L570" t="s">
        <v>5002</v>
      </c>
      <c r="M570">
        <v>-56.286098480224602</v>
      </c>
      <c r="N570">
        <v>52.528099060058501</v>
      </c>
    </row>
    <row r="571" spans="1:14" x14ac:dyDescent="0.35">
      <c r="A571" t="s">
        <v>5005</v>
      </c>
      <c r="B571" t="s">
        <v>32</v>
      </c>
      <c r="C571" t="s">
        <v>5006</v>
      </c>
      <c r="D571">
        <v>180</v>
      </c>
      <c r="F571" t="s">
        <v>4613</v>
      </c>
      <c r="G571" t="s">
        <v>4628</v>
      </c>
      <c r="H571" t="s">
        <v>5007</v>
      </c>
      <c r="I571" t="s">
        <v>5005</v>
      </c>
      <c r="J571" t="s">
        <v>5008</v>
      </c>
      <c r="K571" t="s">
        <v>5005</v>
      </c>
      <c r="L571" t="s">
        <v>5009</v>
      </c>
      <c r="M571">
        <v>-58.457500457763601</v>
      </c>
      <c r="N571">
        <v>54.179698944091797</v>
      </c>
    </row>
    <row r="572" spans="1:14" x14ac:dyDescent="0.35">
      <c r="A572" t="s">
        <v>5028</v>
      </c>
      <c r="B572" t="s">
        <v>32</v>
      </c>
      <c r="C572" t="s">
        <v>5029</v>
      </c>
      <c r="D572">
        <v>1413</v>
      </c>
      <c r="F572" t="s">
        <v>4613</v>
      </c>
      <c r="G572" t="s">
        <v>4627</v>
      </c>
      <c r="H572" t="s">
        <v>5030</v>
      </c>
      <c r="I572" t="s">
        <v>5028</v>
      </c>
      <c r="J572" t="s">
        <v>5031</v>
      </c>
      <c r="K572" t="s">
        <v>5028</v>
      </c>
      <c r="L572" t="s">
        <v>5032</v>
      </c>
      <c r="M572">
        <v>-110.289001465</v>
      </c>
      <c r="N572">
        <v>64.511398315400001</v>
      </c>
    </row>
    <row r="573" spans="1:14" x14ac:dyDescent="0.35">
      <c r="A573" t="s">
        <v>5033</v>
      </c>
      <c r="B573" t="s">
        <v>32</v>
      </c>
      <c r="C573" t="s">
        <v>5034</v>
      </c>
      <c r="D573">
        <v>50</v>
      </c>
      <c r="F573" t="s">
        <v>4613</v>
      </c>
      <c r="G573" t="s">
        <v>4625</v>
      </c>
      <c r="H573" t="s">
        <v>5035</v>
      </c>
      <c r="J573" t="s">
        <v>5036</v>
      </c>
      <c r="K573" t="s">
        <v>5033</v>
      </c>
      <c r="L573" t="s">
        <v>5037</v>
      </c>
      <c r="M573">
        <v>-106.585281372</v>
      </c>
      <c r="N573">
        <v>68.125274658199999</v>
      </c>
    </row>
    <row r="574" spans="1:14" x14ac:dyDescent="0.35">
      <c r="A574" t="s">
        <v>5040</v>
      </c>
      <c r="B574" t="s">
        <v>32</v>
      </c>
      <c r="C574" t="s">
        <v>903</v>
      </c>
      <c r="D574">
        <v>2166</v>
      </c>
      <c r="F574" t="s">
        <v>4613</v>
      </c>
      <c r="G574" t="s">
        <v>4618</v>
      </c>
      <c r="H574" t="s">
        <v>1206</v>
      </c>
      <c r="I574" t="s">
        <v>5040</v>
      </c>
      <c r="J574" t="s">
        <v>5041</v>
      </c>
      <c r="K574" t="s">
        <v>5040</v>
      </c>
      <c r="L574" t="s">
        <v>5042</v>
      </c>
      <c r="M574">
        <v>-118.434997559</v>
      </c>
      <c r="N574">
        <v>56.081401825</v>
      </c>
    </row>
    <row r="575" spans="1:14" x14ac:dyDescent="0.35">
      <c r="A575" t="s">
        <v>5043</v>
      </c>
      <c r="B575" t="s">
        <v>32</v>
      </c>
      <c r="C575" t="s">
        <v>5044</v>
      </c>
      <c r="D575">
        <v>4006</v>
      </c>
      <c r="F575" t="s">
        <v>4613</v>
      </c>
      <c r="G575" t="s">
        <v>4618</v>
      </c>
      <c r="H575" t="s">
        <v>5045</v>
      </c>
      <c r="I575" t="s">
        <v>5043</v>
      </c>
      <c r="J575" t="s">
        <v>5046</v>
      </c>
      <c r="K575" t="s">
        <v>5043</v>
      </c>
      <c r="L575" t="s">
        <v>5047</v>
      </c>
      <c r="M575">
        <v>-117.75299835200001</v>
      </c>
      <c r="N575">
        <v>53.319198608400001</v>
      </c>
    </row>
    <row r="576" spans="1:14" x14ac:dyDescent="0.35">
      <c r="A576" t="s">
        <v>5048</v>
      </c>
      <c r="B576" t="s">
        <v>32</v>
      </c>
      <c r="C576" t="s">
        <v>45908</v>
      </c>
      <c r="D576">
        <v>882</v>
      </c>
      <c r="F576" t="s">
        <v>4613</v>
      </c>
      <c r="G576" t="s">
        <v>4627</v>
      </c>
      <c r="H576" t="s">
        <v>45909</v>
      </c>
      <c r="I576" t="s">
        <v>5048</v>
      </c>
      <c r="J576" t="s">
        <v>5049</v>
      </c>
      <c r="K576" t="s">
        <v>5048</v>
      </c>
      <c r="L576" t="s">
        <v>5050</v>
      </c>
      <c r="M576">
        <v>-117.246002197265</v>
      </c>
      <c r="N576">
        <v>63.131698608398402</v>
      </c>
    </row>
    <row r="577" spans="1:14" x14ac:dyDescent="0.35">
      <c r="A577" t="s">
        <v>5053</v>
      </c>
      <c r="B577" t="s">
        <v>32</v>
      </c>
      <c r="C577" t="s">
        <v>5054</v>
      </c>
      <c r="D577">
        <v>4117</v>
      </c>
      <c r="F577" t="s">
        <v>4613</v>
      </c>
      <c r="G577" t="s">
        <v>4618</v>
      </c>
      <c r="H577" t="s">
        <v>5055</v>
      </c>
      <c r="I577" t="s">
        <v>5053</v>
      </c>
      <c r="J577" t="s">
        <v>5056</v>
      </c>
      <c r="K577" t="s">
        <v>5053</v>
      </c>
      <c r="L577" t="s">
        <v>5057</v>
      </c>
      <c r="M577">
        <v>-118.87400054932</v>
      </c>
      <c r="N577">
        <v>53.916900634766002</v>
      </c>
    </row>
    <row r="578" spans="1:14" x14ac:dyDescent="0.35">
      <c r="A578" t="s">
        <v>5058</v>
      </c>
      <c r="B578" t="s">
        <v>32</v>
      </c>
      <c r="C578" t="s">
        <v>5059</v>
      </c>
      <c r="D578">
        <v>2776</v>
      </c>
      <c r="F578" t="s">
        <v>4613</v>
      </c>
      <c r="G578" t="s">
        <v>4618</v>
      </c>
      <c r="H578" t="s">
        <v>5060</v>
      </c>
      <c r="I578" t="s">
        <v>5058</v>
      </c>
      <c r="J578" t="s">
        <v>5061</v>
      </c>
      <c r="K578" t="s">
        <v>5058</v>
      </c>
      <c r="L578" t="s">
        <v>5062</v>
      </c>
      <c r="M578">
        <v>-114.95999908447</v>
      </c>
      <c r="N578">
        <v>53.265800476073998</v>
      </c>
    </row>
    <row r="579" spans="1:14" x14ac:dyDescent="0.35">
      <c r="A579" t="s">
        <v>5063</v>
      </c>
      <c r="B579" t="s">
        <v>32</v>
      </c>
      <c r="C579" t="s">
        <v>5064</v>
      </c>
      <c r="D579">
        <v>1046</v>
      </c>
      <c r="F579" t="s">
        <v>4613</v>
      </c>
      <c r="G579" t="s">
        <v>4618</v>
      </c>
      <c r="H579" t="s">
        <v>5065</v>
      </c>
      <c r="I579" t="s">
        <v>5063</v>
      </c>
      <c r="J579" t="s">
        <v>5066</v>
      </c>
      <c r="K579" t="s">
        <v>5063</v>
      </c>
      <c r="L579" t="s">
        <v>5067</v>
      </c>
      <c r="M579">
        <v>-111.573997498</v>
      </c>
      <c r="N579">
        <v>57.055599212600001</v>
      </c>
    </row>
    <row r="580" spans="1:14" x14ac:dyDescent="0.35">
      <c r="A580" t="s">
        <v>5070</v>
      </c>
      <c r="B580" t="s">
        <v>32</v>
      </c>
      <c r="C580" t="s">
        <v>5071</v>
      </c>
      <c r="D580">
        <v>1930</v>
      </c>
      <c r="F580" t="s">
        <v>4613</v>
      </c>
      <c r="G580" t="s">
        <v>4618</v>
      </c>
      <c r="H580" t="s">
        <v>5068</v>
      </c>
      <c r="I580" t="s">
        <v>5070</v>
      </c>
      <c r="J580" t="s">
        <v>5072</v>
      </c>
      <c r="K580" t="s">
        <v>5070</v>
      </c>
      <c r="L580" t="s">
        <v>5073</v>
      </c>
      <c r="M580">
        <v>-111.278999</v>
      </c>
      <c r="N580">
        <v>55.695301000000001</v>
      </c>
    </row>
    <row r="581" spans="1:14" x14ac:dyDescent="0.35">
      <c r="A581" t="s">
        <v>5076</v>
      </c>
      <c r="B581" t="s">
        <v>32</v>
      </c>
      <c r="C581" t="s">
        <v>5077</v>
      </c>
      <c r="D581">
        <v>2147</v>
      </c>
      <c r="F581" t="s">
        <v>4613</v>
      </c>
      <c r="G581" t="s">
        <v>4618</v>
      </c>
      <c r="H581" t="s">
        <v>566</v>
      </c>
      <c r="I581" t="s">
        <v>5076</v>
      </c>
      <c r="J581" t="s">
        <v>5078</v>
      </c>
      <c r="K581" t="s">
        <v>5076</v>
      </c>
      <c r="L581" t="s">
        <v>5079</v>
      </c>
      <c r="M581">
        <v>-111.379997253</v>
      </c>
      <c r="N581">
        <v>53.993301391599999</v>
      </c>
    </row>
    <row r="582" spans="1:14" x14ac:dyDescent="0.35">
      <c r="A582" t="s">
        <v>5087</v>
      </c>
      <c r="B582" t="s">
        <v>32</v>
      </c>
      <c r="C582" t="s">
        <v>5088</v>
      </c>
      <c r="D582">
        <v>570</v>
      </c>
      <c r="F582" t="s">
        <v>4613</v>
      </c>
      <c r="G582" t="s">
        <v>4627</v>
      </c>
      <c r="H582" t="s">
        <v>5089</v>
      </c>
      <c r="I582" t="s">
        <v>5087</v>
      </c>
      <c r="J582" t="s">
        <v>5090</v>
      </c>
      <c r="K582" t="s">
        <v>5087</v>
      </c>
      <c r="L582" t="s">
        <v>5091</v>
      </c>
      <c r="M582">
        <v>-111.542999268</v>
      </c>
      <c r="N582">
        <v>62.598098754900001</v>
      </c>
    </row>
    <row r="583" spans="1:14" x14ac:dyDescent="0.35">
      <c r="A583" t="s">
        <v>5092</v>
      </c>
      <c r="B583" t="s">
        <v>32</v>
      </c>
      <c r="C583" t="s">
        <v>5093</v>
      </c>
      <c r="D583">
        <v>3810</v>
      </c>
      <c r="F583" t="s">
        <v>4613</v>
      </c>
      <c r="G583" t="s">
        <v>4624</v>
      </c>
      <c r="H583" t="s">
        <v>5094</v>
      </c>
      <c r="I583" t="s">
        <v>5092</v>
      </c>
      <c r="J583" t="s">
        <v>5095</v>
      </c>
      <c r="K583" t="s">
        <v>5092</v>
      </c>
      <c r="L583" t="s">
        <v>5096</v>
      </c>
      <c r="M583">
        <v>-130.20199585</v>
      </c>
      <c r="N583">
        <v>63.181098937999998</v>
      </c>
    </row>
    <row r="584" spans="1:14" x14ac:dyDescent="0.35">
      <c r="A584" t="s">
        <v>5098</v>
      </c>
      <c r="B584" t="s">
        <v>32</v>
      </c>
      <c r="C584" t="s">
        <v>5099</v>
      </c>
      <c r="D584">
        <v>562</v>
      </c>
      <c r="F584" t="s">
        <v>4613</v>
      </c>
      <c r="G584" t="s">
        <v>4627</v>
      </c>
      <c r="H584" t="s">
        <v>5100</v>
      </c>
      <c r="I584" t="s">
        <v>5098</v>
      </c>
      <c r="J584" t="s">
        <v>5101</v>
      </c>
      <c r="K584" t="s">
        <v>5098</v>
      </c>
      <c r="L584" t="s">
        <v>5102</v>
      </c>
      <c r="M584">
        <v>-119.707000732</v>
      </c>
      <c r="N584">
        <v>66.703102111800007</v>
      </c>
    </row>
    <row r="585" spans="1:14" x14ac:dyDescent="0.35">
      <c r="A585" t="s">
        <v>5105</v>
      </c>
      <c r="B585" t="s">
        <v>32</v>
      </c>
      <c r="C585" t="s">
        <v>5106</v>
      </c>
      <c r="D585">
        <v>1762</v>
      </c>
      <c r="F585" t="s">
        <v>4613</v>
      </c>
      <c r="G585" t="s">
        <v>4618</v>
      </c>
      <c r="H585" t="s">
        <v>5107</v>
      </c>
      <c r="I585" t="s">
        <v>5108</v>
      </c>
      <c r="J585" t="s">
        <v>5109</v>
      </c>
      <c r="K585" t="s">
        <v>5108</v>
      </c>
      <c r="L585" t="s">
        <v>5110</v>
      </c>
      <c r="M585">
        <v>-110.97666599999999</v>
      </c>
      <c r="N585">
        <v>57.275832999999999</v>
      </c>
    </row>
    <row r="586" spans="1:14" x14ac:dyDescent="0.35">
      <c r="A586" t="s">
        <v>4723</v>
      </c>
      <c r="B586" t="s">
        <v>32</v>
      </c>
      <c r="C586" t="s">
        <v>45910</v>
      </c>
      <c r="D586">
        <v>1208</v>
      </c>
      <c r="F586" t="s">
        <v>4613</v>
      </c>
      <c r="G586" t="s">
        <v>4627</v>
      </c>
      <c r="H586" t="s">
        <v>45911</v>
      </c>
      <c r="I586" t="s">
        <v>5111</v>
      </c>
      <c r="J586" t="s">
        <v>5112</v>
      </c>
      <c r="K586" t="s">
        <v>5113</v>
      </c>
      <c r="L586" t="s">
        <v>5114</v>
      </c>
      <c r="M586">
        <v>-114.07700199999999</v>
      </c>
      <c r="N586">
        <v>64.190804</v>
      </c>
    </row>
    <row r="587" spans="1:14" x14ac:dyDescent="0.35">
      <c r="A587" t="s">
        <v>5115</v>
      </c>
      <c r="B587" t="s">
        <v>32</v>
      </c>
      <c r="C587" t="s">
        <v>5116</v>
      </c>
      <c r="D587">
        <v>1949</v>
      </c>
      <c r="F587" t="s">
        <v>4613</v>
      </c>
      <c r="G587" t="s">
        <v>4618</v>
      </c>
      <c r="H587" t="s">
        <v>1018</v>
      </c>
      <c r="I587" t="s">
        <v>5115</v>
      </c>
      <c r="J587" t="s">
        <v>5117</v>
      </c>
      <c r="K587" t="s">
        <v>5115</v>
      </c>
      <c r="L587" t="s">
        <v>5118</v>
      </c>
      <c r="M587">
        <v>-117.094002</v>
      </c>
      <c r="N587">
        <v>55.709400000000002</v>
      </c>
    </row>
    <row r="588" spans="1:14" x14ac:dyDescent="0.35">
      <c r="A588" t="s">
        <v>5121</v>
      </c>
      <c r="B588" t="s">
        <v>32</v>
      </c>
      <c r="C588" t="s">
        <v>5122</v>
      </c>
      <c r="D588">
        <v>3300</v>
      </c>
      <c r="F588" t="s">
        <v>4613</v>
      </c>
      <c r="G588" t="s">
        <v>4618</v>
      </c>
      <c r="H588" t="s">
        <v>5123</v>
      </c>
      <c r="I588" t="s">
        <v>5121</v>
      </c>
      <c r="J588" t="s">
        <v>5124</v>
      </c>
      <c r="K588" t="s">
        <v>5121</v>
      </c>
      <c r="L588" t="s">
        <v>5125</v>
      </c>
      <c r="M588">
        <v>-113.62400054932</v>
      </c>
      <c r="N588">
        <v>51.057498931885</v>
      </c>
    </row>
    <row r="589" spans="1:14" x14ac:dyDescent="0.35">
      <c r="A589" t="s">
        <v>5131</v>
      </c>
      <c r="B589" t="s">
        <v>32</v>
      </c>
      <c r="C589" t="s">
        <v>5132</v>
      </c>
      <c r="D589">
        <v>1415</v>
      </c>
      <c r="E589" t="s">
        <v>1532</v>
      </c>
      <c r="F589" t="s">
        <v>5128</v>
      </c>
      <c r="G589" t="s">
        <v>5133</v>
      </c>
      <c r="H589" t="s">
        <v>5134</v>
      </c>
      <c r="J589" t="s">
        <v>5135</v>
      </c>
      <c r="L589" t="s">
        <v>5136</v>
      </c>
      <c r="M589">
        <v>15.073300361633001</v>
      </c>
      <c r="N589">
        <v>-1.4483300447464</v>
      </c>
    </row>
    <row r="590" spans="1:14" x14ac:dyDescent="0.35">
      <c r="A590" t="s">
        <v>5137</v>
      </c>
      <c r="B590" t="s">
        <v>65</v>
      </c>
      <c r="C590" t="s">
        <v>5138</v>
      </c>
      <c r="F590" t="s">
        <v>30</v>
      </c>
      <c r="G590" t="s">
        <v>34</v>
      </c>
      <c r="H590" t="s">
        <v>567</v>
      </c>
      <c r="I590" t="s">
        <v>5137</v>
      </c>
      <c r="J590" t="s">
        <v>5137</v>
      </c>
      <c r="K590" t="s">
        <v>5137</v>
      </c>
      <c r="L590" t="s">
        <v>5139</v>
      </c>
      <c r="M590">
        <v>-133.14799499511699</v>
      </c>
      <c r="N590">
        <v>55.478801727294901</v>
      </c>
    </row>
    <row r="591" spans="1:14" x14ac:dyDescent="0.35">
      <c r="A591" t="s">
        <v>5140</v>
      </c>
      <c r="B591" t="s">
        <v>32</v>
      </c>
      <c r="C591" t="s">
        <v>5141</v>
      </c>
      <c r="D591">
        <v>78</v>
      </c>
      <c r="E591" t="s">
        <v>161</v>
      </c>
      <c r="F591" t="s">
        <v>1547</v>
      </c>
      <c r="G591" t="s">
        <v>2649</v>
      </c>
      <c r="H591" t="s">
        <v>5142</v>
      </c>
      <c r="I591" t="s">
        <v>5143</v>
      </c>
      <c r="J591" t="s">
        <v>5140</v>
      </c>
      <c r="K591" t="s">
        <v>2465</v>
      </c>
      <c r="L591" t="s">
        <v>5144</v>
      </c>
      <c r="M591">
        <v>148.43241699999999</v>
      </c>
      <c r="N591">
        <v>-5.4589650000000001</v>
      </c>
    </row>
    <row r="592" spans="1:14" x14ac:dyDescent="0.35">
      <c r="A592" t="s">
        <v>5145</v>
      </c>
      <c r="B592" t="s">
        <v>32</v>
      </c>
      <c r="C592" t="s">
        <v>5146</v>
      </c>
      <c r="D592">
        <v>48</v>
      </c>
      <c r="E592" t="s">
        <v>1579</v>
      </c>
      <c r="F592" t="s">
        <v>4219</v>
      </c>
      <c r="G592" t="s">
        <v>5147</v>
      </c>
      <c r="H592" t="s">
        <v>5148</v>
      </c>
      <c r="J592" t="s">
        <v>5145</v>
      </c>
      <c r="L592" t="s">
        <v>5149</v>
      </c>
      <c r="M592">
        <v>122.0651</v>
      </c>
      <c r="N592">
        <v>16.194099999999999</v>
      </c>
    </row>
    <row r="593" spans="1:14" x14ac:dyDescent="0.35">
      <c r="A593" t="s">
        <v>5151</v>
      </c>
      <c r="B593" t="s">
        <v>32</v>
      </c>
      <c r="C593" t="s">
        <v>5152</v>
      </c>
      <c r="D593">
        <v>1371</v>
      </c>
      <c r="F593" t="s">
        <v>4613</v>
      </c>
      <c r="G593" t="s">
        <v>4627</v>
      </c>
      <c r="I593" t="s">
        <v>5151</v>
      </c>
      <c r="J593" t="s">
        <v>5153</v>
      </c>
      <c r="K593" t="s">
        <v>5151</v>
      </c>
      <c r="L593" t="s">
        <v>5154</v>
      </c>
      <c r="M593">
        <v>-109.144812</v>
      </c>
      <c r="N593">
        <v>63.435198</v>
      </c>
    </row>
    <row r="594" spans="1:14" x14ac:dyDescent="0.35">
      <c r="A594" t="s">
        <v>5156</v>
      </c>
      <c r="B594" t="s">
        <v>36</v>
      </c>
      <c r="C594" t="s">
        <v>5157</v>
      </c>
      <c r="D594">
        <v>1775</v>
      </c>
      <c r="E594" t="s">
        <v>1532</v>
      </c>
      <c r="F594" t="s">
        <v>5158</v>
      </c>
      <c r="G594" t="s">
        <v>5159</v>
      </c>
      <c r="H594" t="s">
        <v>5160</v>
      </c>
      <c r="J594" t="s">
        <v>5156</v>
      </c>
      <c r="L594" t="s">
        <v>5161</v>
      </c>
      <c r="M594">
        <v>-12.3978</v>
      </c>
      <c r="N594">
        <v>20.505500000000001</v>
      </c>
    </row>
    <row r="595" spans="1:14" x14ac:dyDescent="0.35">
      <c r="A595" t="s">
        <v>5166</v>
      </c>
      <c r="B595" t="s">
        <v>32</v>
      </c>
      <c r="C595" t="s">
        <v>5167</v>
      </c>
      <c r="D595">
        <v>956</v>
      </c>
      <c r="F595" t="s">
        <v>30</v>
      </c>
      <c r="G595" t="s">
        <v>34</v>
      </c>
      <c r="H595" t="s">
        <v>5168</v>
      </c>
      <c r="I595" t="s">
        <v>5166</v>
      </c>
      <c r="J595" t="s">
        <v>5166</v>
      </c>
      <c r="K595" t="s">
        <v>5166</v>
      </c>
      <c r="L595" t="s">
        <v>5169</v>
      </c>
      <c r="M595">
        <v>-144.61099243199999</v>
      </c>
      <c r="N595">
        <v>65.485496521000002</v>
      </c>
    </row>
    <row r="596" spans="1:14" x14ac:dyDescent="0.35">
      <c r="A596" t="s">
        <v>5170</v>
      </c>
      <c r="B596" t="s">
        <v>65</v>
      </c>
      <c r="C596" t="s">
        <v>5171</v>
      </c>
      <c r="D596">
        <v>0</v>
      </c>
      <c r="F596" t="s">
        <v>30</v>
      </c>
      <c r="G596" t="s">
        <v>34</v>
      </c>
      <c r="H596" t="s">
        <v>5172</v>
      </c>
      <c r="J596" t="s">
        <v>5170</v>
      </c>
      <c r="L596" t="s">
        <v>5173</v>
      </c>
      <c r="M596">
        <v>-132.21</v>
      </c>
      <c r="N596">
        <v>55.216999999999999</v>
      </c>
    </row>
    <row r="597" spans="1:14" x14ac:dyDescent="0.35">
      <c r="A597" t="s">
        <v>5174</v>
      </c>
      <c r="B597" t="s">
        <v>32</v>
      </c>
      <c r="C597" t="s">
        <v>5175</v>
      </c>
      <c r="D597">
        <v>1200</v>
      </c>
      <c r="F597" t="s">
        <v>4613</v>
      </c>
      <c r="G597" t="s">
        <v>4620</v>
      </c>
      <c r="H597" t="s">
        <v>5176</v>
      </c>
      <c r="I597" t="s">
        <v>5174</v>
      </c>
      <c r="J597" t="s">
        <v>5177</v>
      </c>
      <c r="K597" t="s">
        <v>5174</v>
      </c>
      <c r="L597" t="s">
        <v>5178</v>
      </c>
      <c r="M597">
        <v>-101.30400085399999</v>
      </c>
      <c r="N597">
        <v>56.248600006099998</v>
      </c>
    </row>
    <row r="598" spans="1:14" x14ac:dyDescent="0.35">
      <c r="A598" t="s">
        <v>5183</v>
      </c>
      <c r="B598" t="s">
        <v>32</v>
      </c>
      <c r="C598" t="s">
        <v>5184</v>
      </c>
      <c r="D598">
        <v>1362</v>
      </c>
      <c r="F598" t="s">
        <v>4613</v>
      </c>
      <c r="G598" t="s">
        <v>4615</v>
      </c>
      <c r="H598" t="s">
        <v>5185</v>
      </c>
      <c r="I598" t="s">
        <v>5183</v>
      </c>
      <c r="J598" t="s">
        <v>5186</v>
      </c>
      <c r="K598" t="s">
        <v>5183</v>
      </c>
      <c r="L598" t="s">
        <v>5187</v>
      </c>
      <c r="M598">
        <v>-103.53800201416</v>
      </c>
      <c r="N598">
        <v>58.662498474121001</v>
      </c>
    </row>
    <row r="599" spans="1:14" x14ac:dyDescent="0.35">
      <c r="A599" t="s">
        <v>5189</v>
      </c>
      <c r="B599" t="s">
        <v>32</v>
      </c>
      <c r="C599" t="s">
        <v>5190</v>
      </c>
      <c r="D599">
        <v>1131</v>
      </c>
      <c r="F599" t="s">
        <v>4613</v>
      </c>
      <c r="G599" t="s">
        <v>4627</v>
      </c>
      <c r="H599" t="s">
        <v>5191</v>
      </c>
      <c r="I599" t="s">
        <v>5189</v>
      </c>
      <c r="J599" t="s">
        <v>5192</v>
      </c>
      <c r="K599" t="s">
        <v>5189</v>
      </c>
      <c r="L599" t="s">
        <v>5193</v>
      </c>
      <c r="M599">
        <v>-102.50199890137</v>
      </c>
      <c r="N599">
        <v>60.291900634766002</v>
      </c>
    </row>
    <row r="600" spans="1:14" x14ac:dyDescent="0.35">
      <c r="A600" t="s">
        <v>5197</v>
      </c>
      <c r="B600" t="s">
        <v>65</v>
      </c>
      <c r="C600" t="s">
        <v>5198</v>
      </c>
      <c r="D600">
        <v>514</v>
      </c>
      <c r="F600" t="s">
        <v>4613</v>
      </c>
      <c r="G600" t="s">
        <v>4627</v>
      </c>
      <c r="H600" t="s">
        <v>5199</v>
      </c>
      <c r="I600" t="s">
        <v>5197</v>
      </c>
      <c r="J600" t="s">
        <v>5200</v>
      </c>
      <c r="K600" t="s">
        <v>5197</v>
      </c>
      <c r="L600" t="s">
        <v>5201</v>
      </c>
      <c r="M600">
        <v>-109.167</v>
      </c>
      <c r="N600">
        <v>62.7</v>
      </c>
    </row>
    <row r="601" spans="1:14" x14ac:dyDescent="0.35">
      <c r="A601" t="s">
        <v>5204</v>
      </c>
      <c r="B601" t="s">
        <v>32</v>
      </c>
      <c r="C601" t="s">
        <v>5205</v>
      </c>
      <c r="D601">
        <v>1112</v>
      </c>
      <c r="F601" t="s">
        <v>4613</v>
      </c>
      <c r="G601" t="s">
        <v>4615</v>
      </c>
      <c r="H601" t="s">
        <v>5206</v>
      </c>
      <c r="I601" t="s">
        <v>5204</v>
      </c>
      <c r="J601" t="s">
        <v>5207</v>
      </c>
      <c r="K601" t="s">
        <v>5204</v>
      </c>
      <c r="L601" t="s">
        <v>5208</v>
      </c>
      <c r="M601">
        <v>-109.51599883999999</v>
      </c>
      <c r="N601">
        <v>58.391101837199997</v>
      </c>
    </row>
    <row r="602" spans="1:14" x14ac:dyDescent="0.35">
      <c r="A602" t="s">
        <v>5210</v>
      </c>
      <c r="B602" t="s">
        <v>32</v>
      </c>
      <c r="C602" t="s">
        <v>5211</v>
      </c>
      <c r="D602">
        <v>625</v>
      </c>
      <c r="F602" t="s">
        <v>4613</v>
      </c>
      <c r="G602" t="s">
        <v>4620</v>
      </c>
      <c r="H602" t="s">
        <v>5212</v>
      </c>
      <c r="I602" t="s">
        <v>5210</v>
      </c>
      <c r="J602" t="s">
        <v>5213</v>
      </c>
      <c r="K602" t="s">
        <v>5210</v>
      </c>
      <c r="L602" t="s">
        <v>5214</v>
      </c>
      <c r="M602">
        <v>-94.798102999999998</v>
      </c>
      <c r="N602">
        <v>54.915298</v>
      </c>
    </row>
    <row r="603" spans="1:14" x14ac:dyDescent="0.35">
      <c r="A603" t="s">
        <v>5215</v>
      </c>
      <c r="B603" t="s">
        <v>32</v>
      </c>
      <c r="C603" t="s">
        <v>5216</v>
      </c>
      <c r="D603">
        <v>832</v>
      </c>
      <c r="F603" t="s">
        <v>4613</v>
      </c>
      <c r="G603" t="s">
        <v>4617</v>
      </c>
      <c r="H603" t="s">
        <v>5217</v>
      </c>
      <c r="I603" t="s">
        <v>5215</v>
      </c>
      <c r="J603" t="s">
        <v>5218</v>
      </c>
      <c r="K603" t="s">
        <v>5215</v>
      </c>
      <c r="L603" t="s">
        <v>5219</v>
      </c>
      <c r="M603">
        <v>-88.541900634765597</v>
      </c>
      <c r="N603">
        <v>52.708599090576101</v>
      </c>
    </row>
    <row r="604" spans="1:14" x14ac:dyDescent="0.35">
      <c r="A604" t="s">
        <v>5220</v>
      </c>
      <c r="B604" t="s">
        <v>32</v>
      </c>
      <c r="C604" t="s">
        <v>1346</v>
      </c>
      <c r="D604">
        <v>178</v>
      </c>
      <c r="F604" t="s">
        <v>30</v>
      </c>
      <c r="G604" t="s">
        <v>34</v>
      </c>
      <c r="H604" t="s">
        <v>5221</v>
      </c>
      <c r="I604" t="s">
        <v>5220</v>
      </c>
      <c r="J604" t="s">
        <v>5222</v>
      </c>
      <c r="K604" t="s">
        <v>5220</v>
      </c>
      <c r="L604" t="s">
        <v>5223</v>
      </c>
      <c r="M604">
        <v>-158.13499450699999</v>
      </c>
      <c r="N604">
        <v>61.867900848399998</v>
      </c>
    </row>
    <row r="605" spans="1:14" x14ac:dyDescent="0.35">
      <c r="A605" t="s">
        <v>5226</v>
      </c>
      <c r="B605" t="s">
        <v>32</v>
      </c>
      <c r="C605" t="s">
        <v>5227</v>
      </c>
      <c r="D605">
        <v>1525</v>
      </c>
      <c r="F605" t="s">
        <v>4613</v>
      </c>
      <c r="G605" t="s">
        <v>4615</v>
      </c>
      <c r="H605" t="s">
        <v>5228</v>
      </c>
      <c r="I605" t="s">
        <v>5226</v>
      </c>
      <c r="J605" t="s">
        <v>5229</v>
      </c>
      <c r="K605" t="s">
        <v>5226</v>
      </c>
      <c r="L605" t="s">
        <v>5230</v>
      </c>
      <c r="M605">
        <v>-104.06700134277</v>
      </c>
      <c r="N605">
        <v>52.836700439452997</v>
      </c>
    </row>
    <row r="606" spans="1:14" x14ac:dyDescent="0.35">
      <c r="A606" t="s">
        <v>5232</v>
      </c>
      <c r="B606" t="s">
        <v>32</v>
      </c>
      <c r="C606" t="s">
        <v>5233</v>
      </c>
      <c r="D606">
        <v>712</v>
      </c>
      <c r="F606" t="s">
        <v>4613</v>
      </c>
      <c r="G606" t="s">
        <v>4617</v>
      </c>
      <c r="H606" t="s">
        <v>5234</v>
      </c>
      <c r="I606" t="s">
        <v>5232</v>
      </c>
      <c r="J606" t="s">
        <v>5235</v>
      </c>
      <c r="K606" t="s">
        <v>5232</v>
      </c>
      <c r="L606" t="s">
        <v>5236</v>
      </c>
      <c r="M606">
        <v>-89.579399108886705</v>
      </c>
      <c r="N606">
        <v>53.8492012023925</v>
      </c>
    </row>
    <row r="607" spans="1:14" x14ac:dyDescent="0.35">
      <c r="A607" t="s">
        <v>5240</v>
      </c>
      <c r="B607" t="s">
        <v>32</v>
      </c>
      <c r="C607" t="s">
        <v>5241</v>
      </c>
      <c r="D607">
        <v>819</v>
      </c>
      <c r="F607" t="s">
        <v>4613</v>
      </c>
      <c r="G607" t="s">
        <v>4617</v>
      </c>
      <c r="H607" t="s">
        <v>5242</v>
      </c>
      <c r="I607" t="s">
        <v>5240</v>
      </c>
      <c r="J607" t="s">
        <v>5243</v>
      </c>
      <c r="K607" t="s">
        <v>5240</v>
      </c>
      <c r="L607" t="s">
        <v>5244</v>
      </c>
      <c r="M607">
        <v>-89.289199829101506</v>
      </c>
      <c r="N607">
        <v>52.893901824951101</v>
      </c>
    </row>
    <row r="608" spans="1:14" x14ac:dyDescent="0.35">
      <c r="A608" t="s">
        <v>5245</v>
      </c>
      <c r="B608" t="s">
        <v>32</v>
      </c>
      <c r="C608" t="s">
        <v>5246</v>
      </c>
      <c r="D608">
        <v>1023</v>
      </c>
      <c r="F608" t="s">
        <v>4613</v>
      </c>
      <c r="G608" t="s">
        <v>4617</v>
      </c>
      <c r="H608" t="s">
        <v>5247</v>
      </c>
      <c r="I608" t="s">
        <v>5245</v>
      </c>
      <c r="J608" t="s">
        <v>5248</v>
      </c>
      <c r="K608" t="s">
        <v>5245</v>
      </c>
      <c r="L608" t="s">
        <v>5249</v>
      </c>
      <c r="M608">
        <v>-90.376899719199997</v>
      </c>
      <c r="N608">
        <v>52.6067008972</v>
      </c>
    </row>
    <row r="609" spans="1:14" x14ac:dyDescent="0.35">
      <c r="A609" t="s">
        <v>5252</v>
      </c>
      <c r="B609" t="s">
        <v>32</v>
      </c>
      <c r="C609" t="s">
        <v>5253</v>
      </c>
      <c r="D609">
        <v>1082</v>
      </c>
      <c r="F609" t="s">
        <v>4613</v>
      </c>
      <c r="G609" t="s">
        <v>4617</v>
      </c>
      <c r="H609" t="s">
        <v>5254</v>
      </c>
      <c r="I609" t="s">
        <v>5252</v>
      </c>
      <c r="J609" t="s">
        <v>5255</v>
      </c>
      <c r="K609" t="s">
        <v>5252</v>
      </c>
      <c r="L609" t="s">
        <v>5256</v>
      </c>
      <c r="M609">
        <v>-92.971099853515597</v>
      </c>
      <c r="N609">
        <v>52.490001678466797</v>
      </c>
    </row>
    <row r="610" spans="1:14" x14ac:dyDescent="0.35">
      <c r="A610" t="s">
        <v>5257</v>
      </c>
      <c r="B610" t="s">
        <v>32</v>
      </c>
      <c r="C610" t="s">
        <v>5258</v>
      </c>
      <c r="D610">
        <v>108</v>
      </c>
      <c r="F610" t="s">
        <v>30</v>
      </c>
      <c r="G610" t="s">
        <v>83</v>
      </c>
      <c r="H610" t="s">
        <v>5259</v>
      </c>
      <c r="J610" t="s">
        <v>5257</v>
      </c>
      <c r="L610" t="s">
        <v>5260</v>
      </c>
      <c r="M610">
        <v>-122.9979</v>
      </c>
      <c r="N610">
        <v>48.597799999999999</v>
      </c>
    </row>
    <row r="611" spans="1:14" x14ac:dyDescent="0.35">
      <c r="A611" t="s">
        <v>5262</v>
      </c>
      <c r="B611" t="s">
        <v>32</v>
      </c>
      <c r="C611" t="s">
        <v>5263</v>
      </c>
      <c r="D611">
        <v>12</v>
      </c>
      <c r="F611" t="s">
        <v>30</v>
      </c>
      <c r="G611" t="s">
        <v>34</v>
      </c>
      <c r="H611" t="s">
        <v>899</v>
      </c>
      <c r="I611" t="s">
        <v>5262</v>
      </c>
      <c r="J611" t="s">
        <v>5262</v>
      </c>
      <c r="K611" t="s">
        <v>5262</v>
      </c>
      <c r="L611" t="s">
        <v>5264</v>
      </c>
      <c r="M611">
        <v>-145.727005005</v>
      </c>
      <c r="N611">
        <v>60.5438995361</v>
      </c>
    </row>
    <row r="612" spans="1:14" x14ac:dyDescent="0.35">
      <c r="A612" t="s">
        <v>5268</v>
      </c>
      <c r="B612" t="s">
        <v>32</v>
      </c>
      <c r="C612" t="s">
        <v>5269</v>
      </c>
      <c r="D612">
        <v>1195</v>
      </c>
      <c r="F612" t="s">
        <v>4613</v>
      </c>
      <c r="G612" t="s">
        <v>4627</v>
      </c>
      <c r="H612" t="s">
        <v>5270</v>
      </c>
      <c r="I612" t="s">
        <v>5268</v>
      </c>
      <c r="J612" t="s">
        <v>5271</v>
      </c>
      <c r="K612" t="s">
        <v>5268</v>
      </c>
      <c r="L612" t="s">
        <v>5272</v>
      </c>
      <c r="M612">
        <v>-103.12899780273</v>
      </c>
      <c r="N612">
        <v>60.316398620605</v>
      </c>
    </row>
    <row r="613" spans="1:14" x14ac:dyDescent="0.35">
      <c r="A613" t="s">
        <v>5273</v>
      </c>
      <c r="B613" t="s">
        <v>32</v>
      </c>
      <c r="C613" t="s">
        <v>5274</v>
      </c>
      <c r="D613">
        <v>1640</v>
      </c>
      <c r="F613" t="s">
        <v>30</v>
      </c>
      <c r="G613" t="s">
        <v>34</v>
      </c>
      <c r="H613" t="s">
        <v>5275</v>
      </c>
      <c r="I613" t="s">
        <v>5273</v>
      </c>
      <c r="J613" t="s">
        <v>5273</v>
      </c>
      <c r="K613" t="s">
        <v>5273</v>
      </c>
      <c r="L613" t="s">
        <v>5276</v>
      </c>
      <c r="M613">
        <v>-141.95199585</v>
      </c>
      <c r="N613">
        <v>64.071296691900002</v>
      </c>
    </row>
    <row r="614" spans="1:14" x14ac:dyDescent="0.35">
      <c r="A614" t="s">
        <v>5287</v>
      </c>
      <c r="B614" t="s">
        <v>36</v>
      </c>
      <c r="C614" t="s">
        <v>5288</v>
      </c>
      <c r="D614">
        <v>25</v>
      </c>
      <c r="F614" t="s">
        <v>30</v>
      </c>
      <c r="G614" t="s">
        <v>76</v>
      </c>
      <c r="H614" t="s">
        <v>833</v>
      </c>
      <c r="J614" t="s">
        <v>5287</v>
      </c>
      <c r="L614" t="s">
        <v>5289</v>
      </c>
      <c r="M614">
        <v>-95.138300000000001</v>
      </c>
      <c r="N614">
        <v>29.555499999999999</v>
      </c>
    </row>
    <row r="615" spans="1:14" x14ac:dyDescent="0.35">
      <c r="A615" t="s">
        <v>5292</v>
      </c>
      <c r="B615" t="s">
        <v>36</v>
      </c>
      <c r="C615" t="s">
        <v>5293</v>
      </c>
      <c r="F615" t="s">
        <v>30</v>
      </c>
      <c r="G615" t="s">
        <v>41</v>
      </c>
      <c r="J615" t="s">
        <v>5292</v>
      </c>
      <c r="L615" t="s">
        <v>5294</v>
      </c>
      <c r="M615">
        <v>-120.360116959</v>
      </c>
      <c r="N615">
        <v>36.158043338500001</v>
      </c>
    </row>
    <row r="616" spans="1:14" x14ac:dyDescent="0.35">
      <c r="A616" t="s">
        <v>5302</v>
      </c>
      <c r="B616" t="s">
        <v>32</v>
      </c>
      <c r="C616" t="s">
        <v>45912</v>
      </c>
      <c r="D616">
        <v>60</v>
      </c>
      <c r="E616" t="s">
        <v>1580</v>
      </c>
      <c r="F616" t="s">
        <v>4286</v>
      </c>
      <c r="G616" t="s">
        <v>4299</v>
      </c>
      <c r="H616" t="s">
        <v>45873</v>
      </c>
      <c r="J616" t="s">
        <v>5302</v>
      </c>
      <c r="L616" t="s">
        <v>5303</v>
      </c>
      <c r="M616">
        <v>-49.56</v>
      </c>
      <c r="N616">
        <v>-2.2467999999999999</v>
      </c>
    </row>
    <row r="617" spans="1:14" x14ac:dyDescent="0.35">
      <c r="A617" t="s">
        <v>5304</v>
      </c>
      <c r="B617" t="s">
        <v>32</v>
      </c>
      <c r="C617" t="s">
        <v>5305</v>
      </c>
      <c r="D617">
        <v>156</v>
      </c>
      <c r="E617" t="s">
        <v>1532</v>
      </c>
      <c r="F617" t="s">
        <v>1972</v>
      </c>
      <c r="G617" t="s">
        <v>5306</v>
      </c>
      <c r="H617" t="s">
        <v>5307</v>
      </c>
      <c r="J617" t="s">
        <v>5304</v>
      </c>
      <c r="L617" t="s">
        <v>5308</v>
      </c>
      <c r="M617">
        <v>35.334099999999999</v>
      </c>
      <c r="N617">
        <v>-17.833100000000002</v>
      </c>
    </row>
    <row r="618" spans="1:14" x14ac:dyDescent="0.35">
      <c r="A618" t="s">
        <v>5314</v>
      </c>
      <c r="B618" t="s">
        <v>32</v>
      </c>
      <c r="C618" t="s">
        <v>45913</v>
      </c>
      <c r="D618">
        <v>50</v>
      </c>
      <c r="E618" t="s">
        <v>1579</v>
      </c>
      <c r="F618" t="s">
        <v>1614</v>
      </c>
      <c r="G618" t="s">
        <v>5315</v>
      </c>
      <c r="H618" t="s">
        <v>5316</v>
      </c>
      <c r="I618" t="s">
        <v>5317</v>
      </c>
      <c r="J618" t="s">
        <v>5318</v>
      </c>
      <c r="L618" t="s">
        <v>5319</v>
      </c>
      <c r="M618">
        <v>118.002624512</v>
      </c>
      <c r="N618">
        <v>39.717800140400001</v>
      </c>
    </row>
    <row r="619" spans="1:14" x14ac:dyDescent="0.35">
      <c r="A619" t="s">
        <v>5324</v>
      </c>
      <c r="B619" t="s">
        <v>1168</v>
      </c>
      <c r="C619" t="s">
        <v>5325</v>
      </c>
      <c r="E619" t="s">
        <v>1579</v>
      </c>
      <c r="F619" t="s">
        <v>1614</v>
      </c>
      <c r="G619" t="s">
        <v>5326</v>
      </c>
      <c r="H619" t="s">
        <v>5327</v>
      </c>
      <c r="I619" t="s">
        <v>5328</v>
      </c>
      <c r="J619" t="s">
        <v>5329</v>
      </c>
      <c r="L619" t="s">
        <v>5330</v>
      </c>
      <c r="M619">
        <v>106.393214</v>
      </c>
      <c r="N619">
        <v>38.322758</v>
      </c>
    </row>
    <row r="620" spans="1:14" x14ac:dyDescent="0.35">
      <c r="A620" t="s">
        <v>5331</v>
      </c>
      <c r="B620" t="s">
        <v>1168</v>
      </c>
      <c r="C620" t="s">
        <v>5332</v>
      </c>
      <c r="D620">
        <v>154</v>
      </c>
      <c r="E620" t="s">
        <v>1579</v>
      </c>
      <c r="F620" t="s">
        <v>1614</v>
      </c>
      <c r="G620" t="s">
        <v>5333</v>
      </c>
      <c r="H620" t="s">
        <v>5334</v>
      </c>
      <c r="I620" t="s">
        <v>5335</v>
      </c>
      <c r="J620" t="s">
        <v>5336</v>
      </c>
      <c r="L620" t="s">
        <v>5337</v>
      </c>
      <c r="M620">
        <v>120.9872</v>
      </c>
      <c r="N620">
        <v>37.657220000000002</v>
      </c>
    </row>
    <row r="621" spans="1:14" x14ac:dyDescent="0.35">
      <c r="A621" t="s">
        <v>5338</v>
      </c>
      <c r="B621" t="s">
        <v>1168</v>
      </c>
      <c r="C621" t="s">
        <v>5339</v>
      </c>
      <c r="D621">
        <v>3810</v>
      </c>
      <c r="E621" t="s">
        <v>1579</v>
      </c>
      <c r="F621" t="s">
        <v>1614</v>
      </c>
      <c r="G621" t="s">
        <v>5340</v>
      </c>
      <c r="H621" t="s">
        <v>5341</v>
      </c>
      <c r="I621" t="s">
        <v>5342</v>
      </c>
      <c r="J621" t="s">
        <v>5343</v>
      </c>
      <c r="L621" t="s">
        <v>5344</v>
      </c>
      <c r="M621">
        <v>101.88200378418</v>
      </c>
      <c r="N621">
        <v>25.737499237061002</v>
      </c>
    </row>
    <row r="622" spans="1:14" x14ac:dyDescent="0.35">
      <c r="A622" t="s">
        <v>5348</v>
      </c>
      <c r="B622" t="s">
        <v>1168</v>
      </c>
      <c r="C622" t="s">
        <v>5349</v>
      </c>
      <c r="D622">
        <v>2347</v>
      </c>
      <c r="E622" t="s">
        <v>1579</v>
      </c>
      <c r="F622" t="s">
        <v>1614</v>
      </c>
      <c r="G622" t="s">
        <v>5315</v>
      </c>
      <c r="H622" t="s">
        <v>5350</v>
      </c>
      <c r="I622" t="s">
        <v>5351</v>
      </c>
      <c r="J622" t="s">
        <v>5352</v>
      </c>
      <c r="L622" t="s">
        <v>5353</v>
      </c>
      <c r="M622">
        <v>114.93000030499999</v>
      </c>
      <c r="N622">
        <v>40.738601684599999</v>
      </c>
    </row>
    <row r="623" spans="1:14" x14ac:dyDescent="0.35">
      <c r="A623" t="s">
        <v>5354</v>
      </c>
      <c r="B623" t="s">
        <v>1168</v>
      </c>
      <c r="C623" t="s">
        <v>5355</v>
      </c>
      <c r="D623">
        <v>5453</v>
      </c>
      <c r="E623" t="s">
        <v>1579</v>
      </c>
      <c r="F623" t="s">
        <v>1614</v>
      </c>
      <c r="G623" t="s">
        <v>5340</v>
      </c>
      <c r="I623" t="s">
        <v>5356</v>
      </c>
      <c r="J623" t="s">
        <v>5357</v>
      </c>
      <c r="L623" t="s">
        <v>5358</v>
      </c>
      <c r="M623">
        <v>99.168296999999995</v>
      </c>
      <c r="N623">
        <v>25.053301000000001</v>
      </c>
    </row>
    <row r="624" spans="1:14" x14ac:dyDescent="0.35">
      <c r="A624" t="s">
        <v>5364</v>
      </c>
      <c r="B624" t="s">
        <v>32</v>
      </c>
      <c r="C624" t="s">
        <v>5365</v>
      </c>
      <c r="D624">
        <v>1220</v>
      </c>
      <c r="E624" t="s">
        <v>1579</v>
      </c>
      <c r="F624" t="s">
        <v>1614</v>
      </c>
      <c r="G624" t="s">
        <v>5360</v>
      </c>
      <c r="H624" t="s">
        <v>5366</v>
      </c>
      <c r="I624" t="s">
        <v>5367</v>
      </c>
      <c r="J624" t="s">
        <v>5368</v>
      </c>
      <c r="L624" t="s">
        <v>5369</v>
      </c>
      <c r="M624">
        <v>105.77362100000001</v>
      </c>
      <c r="N624">
        <v>29.636227000000002</v>
      </c>
    </row>
    <row r="625" spans="1:14" x14ac:dyDescent="0.35">
      <c r="A625" t="s">
        <v>5372</v>
      </c>
      <c r="B625" t="s">
        <v>1168</v>
      </c>
      <c r="C625" t="s">
        <v>5373</v>
      </c>
      <c r="D625">
        <v>6230</v>
      </c>
      <c r="E625" t="s">
        <v>1579</v>
      </c>
      <c r="F625" t="s">
        <v>1614</v>
      </c>
      <c r="G625" t="s">
        <v>5340</v>
      </c>
      <c r="H625" t="s">
        <v>5374</v>
      </c>
      <c r="I625" t="s">
        <v>5375</v>
      </c>
      <c r="J625" t="s">
        <v>5376</v>
      </c>
      <c r="L625" t="s">
        <v>5377</v>
      </c>
      <c r="M625">
        <v>100.025001526</v>
      </c>
      <c r="N625">
        <v>23.738100051899998</v>
      </c>
    </row>
    <row r="626" spans="1:14" x14ac:dyDescent="0.35">
      <c r="A626" t="s">
        <v>5380</v>
      </c>
      <c r="B626" t="s">
        <v>1168</v>
      </c>
      <c r="C626" t="s">
        <v>5381</v>
      </c>
      <c r="D626">
        <v>3782</v>
      </c>
      <c r="E626" t="s">
        <v>1579</v>
      </c>
      <c r="F626" t="s">
        <v>1614</v>
      </c>
      <c r="G626" t="s">
        <v>5363</v>
      </c>
      <c r="H626" t="s">
        <v>45914</v>
      </c>
      <c r="I626" t="s">
        <v>5382</v>
      </c>
      <c r="J626" t="s">
        <v>5383</v>
      </c>
      <c r="L626" t="s">
        <v>5384</v>
      </c>
      <c r="M626">
        <v>89.311401000000004</v>
      </c>
      <c r="N626">
        <v>29.351900000000001</v>
      </c>
    </row>
    <row r="627" spans="1:14" x14ac:dyDescent="0.35">
      <c r="A627" t="s">
        <v>5386</v>
      </c>
      <c r="B627" t="s">
        <v>1168</v>
      </c>
      <c r="C627" t="s">
        <v>5387</v>
      </c>
      <c r="D627">
        <v>1620</v>
      </c>
      <c r="E627" t="s">
        <v>1579</v>
      </c>
      <c r="F627" t="s">
        <v>1614</v>
      </c>
      <c r="G627" t="s">
        <v>1850</v>
      </c>
      <c r="H627" t="s">
        <v>5388</v>
      </c>
      <c r="I627" t="s">
        <v>5389</v>
      </c>
      <c r="J627" t="s">
        <v>5390</v>
      </c>
      <c r="L627" t="s">
        <v>5391</v>
      </c>
      <c r="M627">
        <v>101.79852</v>
      </c>
      <c r="N627">
        <v>26.54</v>
      </c>
    </row>
    <row r="628" spans="1:14" x14ac:dyDescent="0.35">
      <c r="A628" t="s">
        <v>5392</v>
      </c>
      <c r="B628" t="s">
        <v>32</v>
      </c>
      <c r="C628" t="s">
        <v>5393</v>
      </c>
      <c r="D628">
        <v>1133</v>
      </c>
      <c r="E628" t="s">
        <v>1579</v>
      </c>
      <c r="F628" t="s">
        <v>1614</v>
      </c>
      <c r="G628" t="s">
        <v>1850</v>
      </c>
      <c r="H628" t="s">
        <v>5394</v>
      </c>
      <c r="J628" t="s">
        <v>5395</v>
      </c>
      <c r="L628" t="s">
        <v>5396</v>
      </c>
      <c r="M628">
        <v>104.625789</v>
      </c>
      <c r="N628">
        <v>29.376484000000001</v>
      </c>
    </row>
    <row r="629" spans="1:14" x14ac:dyDescent="0.35">
      <c r="A629" t="s">
        <v>5401</v>
      </c>
      <c r="B629" t="s">
        <v>1168</v>
      </c>
      <c r="C629" t="s">
        <v>5402</v>
      </c>
      <c r="D629">
        <v>6</v>
      </c>
      <c r="E629" t="s">
        <v>1579</v>
      </c>
      <c r="F629" t="s">
        <v>1614</v>
      </c>
      <c r="G629" t="s">
        <v>5309</v>
      </c>
      <c r="H629" t="s">
        <v>5403</v>
      </c>
      <c r="I629" t="s">
        <v>5404</v>
      </c>
      <c r="J629" t="s">
        <v>5405</v>
      </c>
      <c r="L629" t="s">
        <v>5406</v>
      </c>
      <c r="M629">
        <v>113.06999969500001</v>
      </c>
      <c r="N629">
        <v>23.0832996367999</v>
      </c>
    </row>
    <row r="630" spans="1:14" x14ac:dyDescent="0.35">
      <c r="A630" t="s">
        <v>5407</v>
      </c>
      <c r="B630" t="s">
        <v>32</v>
      </c>
      <c r="C630" t="s">
        <v>5408</v>
      </c>
      <c r="D630">
        <v>1804</v>
      </c>
      <c r="E630" t="s">
        <v>1579</v>
      </c>
      <c r="F630" t="s">
        <v>1614</v>
      </c>
      <c r="G630" t="s">
        <v>1850</v>
      </c>
      <c r="H630" t="s">
        <v>5409</v>
      </c>
      <c r="J630" t="s">
        <v>5410</v>
      </c>
      <c r="L630" t="s">
        <v>5411</v>
      </c>
      <c r="M630">
        <v>106.64487200000001</v>
      </c>
      <c r="N630">
        <v>31.738420000000001</v>
      </c>
    </row>
    <row r="631" spans="1:14" x14ac:dyDescent="0.35">
      <c r="A631" t="s">
        <v>5416</v>
      </c>
      <c r="B631" t="s">
        <v>1168</v>
      </c>
      <c r="C631" t="s">
        <v>5417</v>
      </c>
      <c r="D631">
        <v>312</v>
      </c>
      <c r="E631" t="s">
        <v>1579</v>
      </c>
      <c r="F631" t="s">
        <v>1614</v>
      </c>
      <c r="G631" t="s">
        <v>5418</v>
      </c>
      <c r="H631" t="s">
        <v>5419</v>
      </c>
      <c r="I631" t="s">
        <v>5420</v>
      </c>
      <c r="J631" t="s">
        <v>5421</v>
      </c>
      <c r="L631" t="s">
        <v>5422</v>
      </c>
      <c r="M631">
        <v>114.07914100000001</v>
      </c>
      <c r="N631">
        <v>32.540818999999999</v>
      </c>
    </row>
    <row r="632" spans="1:14" x14ac:dyDescent="0.35">
      <c r="A632" t="s">
        <v>5423</v>
      </c>
      <c r="B632" t="s">
        <v>1168</v>
      </c>
      <c r="C632" t="s">
        <v>5424</v>
      </c>
      <c r="D632">
        <v>50</v>
      </c>
      <c r="E632" t="s">
        <v>1579</v>
      </c>
      <c r="F632" t="s">
        <v>1614</v>
      </c>
      <c r="G632" t="s">
        <v>5309</v>
      </c>
      <c r="H632" t="s">
        <v>5425</v>
      </c>
      <c r="I632" t="s">
        <v>5426</v>
      </c>
      <c r="J632" t="s">
        <v>5427</v>
      </c>
      <c r="L632" t="s">
        <v>5428</v>
      </c>
      <c r="M632">
        <v>114.599998474</v>
      </c>
      <c r="N632">
        <v>23.0499992371</v>
      </c>
    </row>
    <row r="633" spans="1:14" x14ac:dyDescent="0.35">
      <c r="A633" t="s">
        <v>5433</v>
      </c>
      <c r="B633" t="s">
        <v>1168</v>
      </c>
      <c r="C633" t="s">
        <v>5434</v>
      </c>
      <c r="D633">
        <v>280</v>
      </c>
      <c r="E633" t="s">
        <v>1579</v>
      </c>
      <c r="F633" t="s">
        <v>1614</v>
      </c>
      <c r="G633" t="s">
        <v>5309</v>
      </c>
      <c r="H633" t="s">
        <v>5435</v>
      </c>
      <c r="J633" t="s">
        <v>5436</v>
      </c>
      <c r="L633" t="s">
        <v>5437</v>
      </c>
      <c r="M633">
        <v>113.42099761999999</v>
      </c>
      <c r="N633">
        <v>24.9785995483</v>
      </c>
    </row>
    <row r="634" spans="1:14" x14ac:dyDescent="0.35">
      <c r="A634" t="s">
        <v>5438</v>
      </c>
      <c r="B634" t="s">
        <v>1168</v>
      </c>
      <c r="C634" t="s">
        <v>5439</v>
      </c>
      <c r="D634">
        <v>281</v>
      </c>
      <c r="E634" t="s">
        <v>1579</v>
      </c>
      <c r="F634" t="s">
        <v>1614</v>
      </c>
      <c r="G634" t="s">
        <v>5440</v>
      </c>
      <c r="H634" t="s">
        <v>5441</v>
      </c>
      <c r="I634" t="s">
        <v>5442</v>
      </c>
      <c r="J634" t="s">
        <v>5443</v>
      </c>
      <c r="L634" t="s">
        <v>5444</v>
      </c>
      <c r="M634">
        <v>114.736999512</v>
      </c>
      <c r="N634">
        <v>26.856899261499901</v>
      </c>
    </row>
    <row r="635" spans="1:14" x14ac:dyDescent="0.35">
      <c r="A635" t="s">
        <v>5445</v>
      </c>
      <c r="B635" t="s">
        <v>1168</v>
      </c>
      <c r="C635" t="s">
        <v>5446</v>
      </c>
      <c r="D635">
        <v>490</v>
      </c>
      <c r="E635" t="s">
        <v>1579</v>
      </c>
      <c r="F635" t="s">
        <v>1614</v>
      </c>
      <c r="G635" t="s">
        <v>5397</v>
      </c>
      <c r="H635" t="s">
        <v>5447</v>
      </c>
      <c r="I635" t="s">
        <v>5448</v>
      </c>
      <c r="J635" t="s">
        <v>5449</v>
      </c>
      <c r="L635" t="s">
        <v>5450</v>
      </c>
      <c r="M635">
        <v>106.959999084</v>
      </c>
      <c r="N635">
        <v>23.720600128200001</v>
      </c>
    </row>
    <row r="636" spans="1:14" x14ac:dyDescent="0.35">
      <c r="A636" t="s">
        <v>5453</v>
      </c>
      <c r="B636" t="s">
        <v>1168</v>
      </c>
      <c r="C636" t="s">
        <v>5454</v>
      </c>
      <c r="D636">
        <v>15</v>
      </c>
      <c r="E636" t="s">
        <v>1579</v>
      </c>
      <c r="F636" t="s">
        <v>1614</v>
      </c>
      <c r="G636" t="s">
        <v>5455</v>
      </c>
      <c r="H636" t="s">
        <v>5456</v>
      </c>
      <c r="I636" t="s">
        <v>5457</v>
      </c>
      <c r="J636" t="s">
        <v>5458</v>
      </c>
      <c r="L636" t="s">
        <v>5459</v>
      </c>
      <c r="M636">
        <v>118.788002014</v>
      </c>
      <c r="N636">
        <v>37.508598327599998</v>
      </c>
    </row>
    <row r="637" spans="1:14" x14ac:dyDescent="0.35">
      <c r="A637" t="s">
        <v>5461</v>
      </c>
      <c r="B637" t="s">
        <v>1168</v>
      </c>
      <c r="C637" t="s">
        <v>5462</v>
      </c>
      <c r="D637">
        <v>30</v>
      </c>
      <c r="E637" t="s">
        <v>1579</v>
      </c>
      <c r="F637" t="s">
        <v>1614</v>
      </c>
      <c r="G637" t="s">
        <v>5313</v>
      </c>
      <c r="I637" t="s">
        <v>5463</v>
      </c>
      <c r="J637" t="s">
        <v>5464</v>
      </c>
      <c r="L637" t="s">
        <v>5465</v>
      </c>
      <c r="M637">
        <v>120.697998047</v>
      </c>
      <c r="N637">
        <v>40.580299377399903</v>
      </c>
    </row>
    <row r="638" spans="1:14" x14ac:dyDescent="0.35">
      <c r="A638" t="s">
        <v>5466</v>
      </c>
      <c r="B638" t="s">
        <v>1168</v>
      </c>
      <c r="C638" t="s">
        <v>5467</v>
      </c>
      <c r="D638">
        <v>2460</v>
      </c>
      <c r="E638" t="s">
        <v>1579</v>
      </c>
      <c r="F638" t="s">
        <v>1614</v>
      </c>
      <c r="G638" t="s">
        <v>5468</v>
      </c>
      <c r="H638" t="s">
        <v>5469</v>
      </c>
      <c r="I638" t="s">
        <v>5470</v>
      </c>
      <c r="J638" t="s">
        <v>5471</v>
      </c>
      <c r="L638" t="s">
        <v>5472</v>
      </c>
      <c r="M638">
        <v>88.085807800300003</v>
      </c>
      <c r="N638">
        <v>47.749885559100001</v>
      </c>
    </row>
    <row r="639" spans="1:14" x14ac:dyDescent="0.35">
      <c r="A639" t="s">
        <v>5474</v>
      </c>
      <c r="B639" t="s">
        <v>1168</v>
      </c>
      <c r="C639" t="s">
        <v>5475</v>
      </c>
      <c r="D639">
        <v>3590</v>
      </c>
      <c r="E639" t="s">
        <v>1579</v>
      </c>
      <c r="F639" t="s">
        <v>1614</v>
      </c>
      <c r="G639" t="s">
        <v>5452</v>
      </c>
      <c r="H639" t="s">
        <v>5476</v>
      </c>
      <c r="I639" t="s">
        <v>5477</v>
      </c>
      <c r="J639" t="s">
        <v>5478</v>
      </c>
      <c r="L639" t="s">
        <v>5479</v>
      </c>
      <c r="M639">
        <v>105.86000061</v>
      </c>
      <c r="N639">
        <v>34.559398651099997</v>
      </c>
    </row>
    <row r="640" spans="1:14" x14ac:dyDescent="0.35">
      <c r="A640" t="s">
        <v>5480</v>
      </c>
      <c r="B640" t="s">
        <v>1168</v>
      </c>
      <c r="C640" t="s">
        <v>5481</v>
      </c>
      <c r="D640">
        <v>5280</v>
      </c>
      <c r="E640" t="s">
        <v>1579</v>
      </c>
      <c r="F640" t="s">
        <v>1614</v>
      </c>
      <c r="G640" t="s">
        <v>5452</v>
      </c>
      <c r="H640" t="s">
        <v>5482</v>
      </c>
      <c r="I640" t="s">
        <v>5483</v>
      </c>
      <c r="J640" t="s">
        <v>5484</v>
      </c>
      <c r="L640" t="s">
        <v>5485</v>
      </c>
      <c r="M640">
        <v>100.67500305199999</v>
      </c>
      <c r="N640">
        <v>38.801898956300001</v>
      </c>
    </row>
    <row r="641" spans="1:14" x14ac:dyDescent="0.35">
      <c r="A641" t="s">
        <v>5492</v>
      </c>
      <c r="B641" t="s">
        <v>1168</v>
      </c>
      <c r="C641" t="s">
        <v>5493</v>
      </c>
      <c r="D641">
        <v>30</v>
      </c>
      <c r="E641" t="s">
        <v>1579</v>
      </c>
      <c r="F641" t="s">
        <v>1614</v>
      </c>
      <c r="G641" t="s">
        <v>5313</v>
      </c>
      <c r="H641" t="s">
        <v>5399</v>
      </c>
      <c r="I641" t="s">
        <v>5494</v>
      </c>
      <c r="J641" t="s">
        <v>5495</v>
      </c>
      <c r="L641" t="s">
        <v>5496</v>
      </c>
      <c r="M641">
        <v>124.28600299999999</v>
      </c>
      <c r="N641">
        <v>40.024700000000003</v>
      </c>
    </row>
    <row r="642" spans="1:14" x14ac:dyDescent="0.35">
      <c r="A642" t="s">
        <v>5500</v>
      </c>
      <c r="B642" t="s">
        <v>32</v>
      </c>
      <c r="C642" t="s">
        <v>5501</v>
      </c>
      <c r="D642">
        <v>16</v>
      </c>
      <c r="E642" t="s">
        <v>1579</v>
      </c>
      <c r="F642" t="s">
        <v>1614</v>
      </c>
      <c r="G642" t="s">
        <v>5311</v>
      </c>
      <c r="H642" t="s">
        <v>5502</v>
      </c>
      <c r="I642" t="s">
        <v>5503</v>
      </c>
      <c r="J642" t="s">
        <v>5504</v>
      </c>
      <c r="L642" t="s">
        <v>5505</v>
      </c>
      <c r="M642">
        <v>120.975997925</v>
      </c>
      <c r="N642">
        <v>32.070800781199999</v>
      </c>
    </row>
    <row r="643" spans="1:14" x14ac:dyDescent="0.35">
      <c r="A643" t="s">
        <v>5510</v>
      </c>
      <c r="B643" t="s">
        <v>32</v>
      </c>
      <c r="C643" t="s">
        <v>5511</v>
      </c>
      <c r="D643">
        <v>800</v>
      </c>
      <c r="F643" t="s">
        <v>4613</v>
      </c>
      <c r="G643" t="s">
        <v>4617</v>
      </c>
      <c r="H643" t="s">
        <v>5512</v>
      </c>
      <c r="I643" t="s">
        <v>5510</v>
      </c>
      <c r="J643" t="s">
        <v>5513</v>
      </c>
      <c r="K643" t="s">
        <v>5510</v>
      </c>
      <c r="L643" t="s">
        <v>5514</v>
      </c>
      <c r="M643">
        <v>-91.027198791503906</v>
      </c>
      <c r="N643">
        <v>53.965599060058501</v>
      </c>
    </row>
    <row r="644" spans="1:14" x14ac:dyDescent="0.35">
      <c r="A644" t="s">
        <v>5517</v>
      </c>
      <c r="B644" t="s">
        <v>32</v>
      </c>
      <c r="C644" t="s">
        <v>5518</v>
      </c>
      <c r="D644">
        <v>30</v>
      </c>
      <c r="F644" t="s">
        <v>4613</v>
      </c>
      <c r="G644" t="s">
        <v>4628</v>
      </c>
      <c r="H644" t="s">
        <v>5519</v>
      </c>
      <c r="I644" t="s">
        <v>5517</v>
      </c>
      <c r="J644" t="s">
        <v>5520</v>
      </c>
      <c r="K644" t="s">
        <v>5517</v>
      </c>
      <c r="L644" t="s">
        <v>5521</v>
      </c>
      <c r="M644">
        <v>-61.184398999999999</v>
      </c>
      <c r="N644">
        <v>55.913898000000003</v>
      </c>
    </row>
    <row r="645" spans="1:14" x14ac:dyDescent="0.35">
      <c r="A645" t="s">
        <v>5523</v>
      </c>
      <c r="B645" t="s">
        <v>65</v>
      </c>
      <c r="C645" t="s">
        <v>5524</v>
      </c>
      <c r="D645">
        <v>1380</v>
      </c>
      <c r="F645" t="s">
        <v>4613</v>
      </c>
      <c r="G645" t="s">
        <v>4617</v>
      </c>
      <c r="H645" t="s">
        <v>1350</v>
      </c>
      <c r="I645" t="s">
        <v>5523</v>
      </c>
      <c r="J645" t="s">
        <v>5525</v>
      </c>
      <c r="K645" t="s">
        <v>5523</v>
      </c>
      <c r="L645" t="s">
        <v>5526</v>
      </c>
      <c r="M645">
        <v>-85.223297000000002</v>
      </c>
      <c r="N645">
        <v>48.626899999999999</v>
      </c>
    </row>
    <row r="646" spans="1:14" x14ac:dyDescent="0.35">
      <c r="A646" t="s">
        <v>5527</v>
      </c>
      <c r="B646" t="s">
        <v>32</v>
      </c>
      <c r="C646" t="s">
        <v>5528</v>
      </c>
      <c r="D646">
        <v>832</v>
      </c>
      <c r="F646" t="s">
        <v>4613</v>
      </c>
      <c r="G646" t="s">
        <v>4617</v>
      </c>
      <c r="H646" t="s">
        <v>5529</v>
      </c>
      <c r="I646" t="s">
        <v>5527</v>
      </c>
      <c r="J646" t="s">
        <v>5530</v>
      </c>
      <c r="K646" t="s">
        <v>5527</v>
      </c>
      <c r="L646" t="s">
        <v>5531</v>
      </c>
      <c r="M646">
        <v>-79.829696999999996</v>
      </c>
      <c r="N646">
        <v>45.2575</v>
      </c>
    </row>
    <row r="647" spans="1:14" x14ac:dyDescent="0.35">
      <c r="A647" t="s">
        <v>5532</v>
      </c>
      <c r="B647" t="s">
        <v>32</v>
      </c>
      <c r="C647" t="s">
        <v>5533</v>
      </c>
      <c r="D647">
        <v>402</v>
      </c>
      <c r="F647" t="s">
        <v>4613</v>
      </c>
      <c r="G647" t="s">
        <v>4617</v>
      </c>
      <c r="H647" t="s">
        <v>5534</v>
      </c>
      <c r="I647" t="s">
        <v>5532</v>
      </c>
      <c r="J647" t="s">
        <v>5535</v>
      </c>
      <c r="K647" t="s">
        <v>5532</v>
      </c>
      <c r="L647" t="s">
        <v>5536</v>
      </c>
      <c r="M647">
        <v>-75.750297546400006</v>
      </c>
      <c r="N647">
        <v>44.639400482200003</v>
      </c>
    </row>
    <row r="648" spans="1:14" x14ac:dyDescent="0.35">
      <c r="A648" t="s">
        <v>5537</v>
      </c>
      <c r="B648" t="s">
        <v>32</v>
      </c>
      <c r="C648" t="s">
        <v>5538</v>
      </c>
      <c r="D648">
        <v>866</v>
      </c>
      <c r="F648" t="s">
        <v>4613</v>
      </c>
      <c r="G648" t="s">
        <v>4617</v>
      </c>
      <c r="H648" t="s">
        <v>5539</v>
      </c>
      <c r="I648" t="s">
        <v>5537</v>
      </c>
      <c r="J648" t="s">
        <v>5540</v>
      </c>
      <c r="K648" t="s">
        <v>5537</v>
      </c>
      <c r="L648" t="s">
        <v>5541</v>
      </c>
      <c r="M648">
        <v>-89.855300903320298</v>
      </c>
      <c r="N648">
        <v>53.012500762939403</v>
      </c>
    </row>
    <row r="649" spans="1:14" x14ac:dyDescent="0.35">
      <c r="A649" t="s">
        <v>5543</v>
      </c>
      <c r="B649" t="s">
        <v>32</v>
      </c>
      <c r="C649" t="s">
        <v>5544</v>
      </c>
      <c r="D649">
        <v>594</v>
      </c>
      <c r="F649" t="s">
        <v>4613</v>
      </c>
      <c r="G649" t="s">
        <v>4617</v>
      </c>
      <c r="H649" t="s">
        <v>5545</v>
      </c>
      <c r="I649" t="s">
        <v>5546</v>
      </c>
      <c r="J649" t="s">
        <v>5547</v>
      </c>
      <c r="K649" t="s">
        <v>5546</v>
      </c>
      <c r="L649" t="s">
        <v>5548</v>
      </c>
      <c r="M649">
        <v>-85.901702880900004</v>
      </c>
      <c r="N649">
        <v>51.6585998535</v>
      </c>
    </row>
    <row r="650" spans="1:14" x14ac:dyDescent="0.35">
      <c r="A650" t="s">
        <v>5594</v>
      </c>
      <c r="B650" t="s">
        <v>29</v>
      </c>
      <c r="C650" t="s">
        <v>5595</v>
      </c>
      <c r="E650" t="s">
        <v>1580</v>
      </c>
      <c r="F650" t="s">
        <v>1795</v>
      </c>
      <c r="G650" t="s">
        <v>5582</v>
      </c>
      <c r="H650" t="s">
        <v>5591</v>
      </c>
      <c r="J650" t="s">
        <v>5596</v>
      </c>
      <c r="L650" t="s">
        <v>5597</v>
      </c>
      <c r="M650">
        <v>-74.084444000000005</v>
      </c>
      <c r="N650">
        <v>4.7280559999999996</v>
      </c>
    </row>
    <row r="651" spans="1:14" x14ac:dyDescent="0.35">
      <c r="A651" t="s">
        <v>5615</v>
      </c>
      <c r="B651" t="s">
        <v>32</v>
      </c>
      <c r="C651" t="s">
        <v>5616</v>
      </c>
      <c r="D651">
        <v>512</v>
      </c>
      <c r="E651" t="s">
        <v>1580</v>
      </c>
      <c r="F651" t="s">
        <v>1795</v>
      </c>
      <c r="G651" t="s">
        <v>5617</v>
      </c>
      <c r="H651" t="s">
        <v>5618</v>
      </c>
      <c r="I651" t="s">
        <v>5619</v>
      </c>
      <c r="J651" t="s">
        <v>5620</v>
      </c>
      <c r="L651" t="s">
        <v>5621</v>
      </c>
      <c r="M651">
        <v>-71.388901000000004</v>
      </c>
      <c r="N651">
        <v>7.0210600000000003</v>
      </c>
    </row>
    <row r="652" spans="1:14" x14ac:dyDescent="0.35">
      <c r="A652" t="s">
        <v>5622</v>
      </c>
      <c r="B652" t="s">
        <v>32</v>
      </c>
      <c r="C652" t="s">
        <v>5623</v>
      </c>
      <c r="D652">
        <v>709</v>
      </c>
      <c r="E652" t="s">
        <v>1580</v>
      </c>
      <c r="F652" t="s">
        <v>1795</v>
      </c>
      <c r="G652" t="s">
        <v>5610</v>
      </c>
      <c r="H652" t="s">
        <v>5624</v>
      </c>
      <c r="J652" t="s">
        <v>5625</v>
      </c>
      <c r="L652" t="s">
        <v>5626</v>
      </c>
      <c r="M652">
        <v>-73.016670000000005</v>
      </c>
      <c r="N652">
        <v>-0.73333300000000001</v>
      </c>
    </row>
    <row r="653" spans="1:14" x14ac:dyDescent="0.35">
      <c r="A653" t="s">
        <v>5627</v>
      </c>
      <c r="B653" t="s">
        <v>32</v>
      </c>
      <c r="C653" t="s">
        <v>5628</v>
      </c>
      <c r="D653">
        <v>440</v>
      </c>
      <c r="E653" t="s">
        <v>1580</v>
      </c>
      <c r="F653" t="s">
        <v>1795</v>
      </c>
      <c r="G653" t="s">
        <v>5605</v>
      </c>
      <c r="H653" t="s">
        <v>5629</v>
      </c>
      <c r="J653" t="s">
        <v>5630</v>
      </c>
      <c r="L653" t="s">
        <v>5631</v>
      </c>
      <c r="M653">
        <v>-73.505402000000004</v>
      </c>
      <c r="N653">
        <v>7.3832199999999997</v>
      </c>
    </row>
    <row r="654" spans="1:14" x14ac:dyDescent="0.35">
      <c r="A654" t="s">
        <v>5632</v>
      </c>
      <c r="B654" t="s">
        <v>32</v>
      </c>
      <c r="C654" t="s">
        <v>45917</v>
      </c>
      <c r="D654">
        <v>253</v>
      </c>
      <c r="E654" t="s">
        <v>1580</v>
      </c>
      <c r="F654" t="s">
        <v>1795</v>
      </c>
      <c r="G654" t="s">
        <v>5610</v>
      </c>
      <c r="H654" t="s">
        <v>45918</v>
      </c>
      <c r="I654" t="s">
        <v>5633</v>
      </c>
      <c r="J654" t="s">
        <v>5634</v>
      </c>
      <c r="L654" t="s">
        <v>5635</v>
      </c>
      <c r="M654">
        <v>-69.747221999999994</v>
      </c>
      <c r="N654">
        <v>-2.8947219999999998</v>
      </c>
    </row>
    <row r="655" spans="1:14" x14ac:dyDescent="0.35">
      <c r="A655" t="s">
        <v>5640</v>
      </c>
      <c r="B655" t="s">
        <v>32</v>
      </c>
      <c r="C655" t="s">
        <v>5641</v>
      </c>
      <c r="D655">
        <v>591</v>
      </c>
      <c r="F655" t="s">
        <v>4613</v>
      </c>
      <c r="G655" t="s">
        <v>4617</v>
      </c>
      <c r="H655" t="s">
        <v>5515</v>
      </c>
      <c r="I655" t="s">
        <v>5640</v>
      </c>
      <c r="J655" t="s">
        <v>5642</v>
      </c>
      <c r="K655" t="s">
        <v>5640</v>
      </c>
      <c r="L655" t="s">
        <v>5643</v>
      </c>
      <c r="M655">
        <v>-84.092201232899995</v>
      </c>
      <c r="N655">
        <v>46.420299530000001</v>
      </c>
    </row>
    <row r="656" spans="1:14" x14ac:dyDescent="0.35">
      <c r="A656" t="s">
        <v>5645</v>
      </c>
      <c r="B656" t="s">
        <v>32</v>
      </c>
      <c r="C656" t="s">
        <v>5646</v>
      </c>
      <c r="D656">
        <v>20</v>
      </c>
      <c r="E656" t="s">
        <v>161</v>
      </c>
      <c r="F656" t="s">
        <v>1547</v>
      </c>
      <c r="G656" t="s">
        <v>3150</v>
      </c>
      <c r="J656" t="s">
        <v>5645</v>
      </c>
      <c r="K656" t="s">
        <v>5647</v>
      </c>
      <c r="L656" t="s">
        <v>5648</v>
      </c>
      <c r="M656">
        <v>152.08194444399999</v>
      </c>
      <c r="N656">
        <v>-5.4483333333299999</v>
      </c>
    </row>
    <row r="657" spans="1:14" x14ac:dyDescent="0.35">
      <c r="A657" t="s">
        <v>5650</v>
      </c>
      <c r="B657" t="s">
        <v>65</v>
      </c>
      <c r="C657" t="s">
        <v>5651</v>
      </c>
      <c r="D657">
        <v>580</v>
      </c>
      <c r="F657" t="s">
        <v>4613</v>
      </c>
      <c r="G657" t="s">
        <v>4617</v>
      </c>
      <c r="H657" t="s">
        <v>5652</v>
      </c>
      <c r="I657" t="s">
        <v>5650</v>
      </c>
      <c r="J657" t="s">
        <v>5653</v>
      </c>
      <c r="K657" t="s">
        <v>5650</v>
      </c>
      <c r="L657" t="s">
        <v>5654</v>
      </c>
      <c r="M657">
        <v>-80.137496999999996</v>
      </c>
      <c r="N657">
        <v>45.173302</v>
      </c>
    </row>
    <row r="658" spans="1:14" x14ac:dyDescent="0.35">
      <c r="A658" t="s">
        <v>5656</v>
      </c>
      <c r="B658" t="s">
        <v>32</v>
      </c>
      <c r="C658" t="s">
        <v>5657</v>
      </c>
      <c r="D658">
        <v>1095</v>
      </c>
      <c r="F658" t="s">
        <v>4613</v>
      </c>
      <c r="G658" t="s">
        <v>4617</v>
      </c>
      <c r="H658" t="s">
        <v>5658</v>
      </c>
      <c r="I658" t="s">
        <v>5659</v>
      </c>
      <c r="J658" t="s">
        <v>5660</v>
      </c>
      <c r="K658" t="s">
        <v>5656</v>
      </c>
      <c r="L658" t="s">
        <v>5661</v>
      </c>
      <c r="M658">
        <v>-94.255600000000001</v>
      </c>
      <c r="N658">
        <v>52.113300000000002</v>
      </c>
    </row>
    <row r="659" spans="1:14" x14ac:dyDescent="0.35">
      <c r="A659" t="s">
        <v>5662</v>
      </c>
      <c r="B659" t="s">
        <v>32</v>
      </c>
      <c r="C659" t="s">
        <v>5663</v>
      </c>
      <c r="D659">
        <v>988</v>
      </c>
      <c r="F659" t="s">
        <v>4613</v>
      </c>
      <c r="G659" t="s">
        <v>4617</v>
      </c>
      <c r="H659" t="s">
        <v>5664</v>
      </c>
      <c r="I659" t="s">
        <v>5662</v>
      </c>
      <c r="J659" t="s">
        <v>5665</v>
      </c>
      <c r="K659" t="s">
        <v>5662</v>
      </c>
      <c r="L659" t="s">
        <v>5666</v>
      </c>
      <c r="M659">
        <v>-92.836402893100001</v>
      </c>
      <c r="N659">
        <v>52.991100311299903</v>
      </c>
    </row>
    <row r="660" spans="1:14" x14ac:dyDescent="0.35">
      <c r="A660" t="s">
        <v>5677</v>
      </c>
      <c r="B660" t="s">
        <v>32</v>
      </c>
      <c r="C660" t="s">
        <v>5678</v>
      </c>
      <c r="D660">
        <v>4</v>
      </c>
      <c r="F660" t="s">
        <v>4613</v>
      </c>
      <c r="G660" t="s">
        <v>4649</v>
      </c>
      <c r="H660" t="s">
        <v>5679</v>
      </c>
      <c r="I660" t="s">
        <v>5677</v>
      </c>
      <c r="J660" t="s">
        <v>5680</v>
      </c>
      <c r="K660" t="s">
        <v>5677</v>
      </c>
      <c r="L660" t="s">
        <v>5681</v>
      </c>
      <c r="M660">
        <v>-59.960289000000003</v>
      </c>
      <c r="N660">
        <v>43.930292000000001</v>
      </c>
    </row>
    <row r="661" spans="1:14" x14ac:dyDescent="0.35">
      <c r="A661" t="s">
        <v>5685</v>
      </c>
      <c r="B661" t="s">
        <v>32</v>
      </c>
      <c r="C661" t="s">
        <v>5686</v>
      </c>
      <c r="D661">
        <v>960</v>
      </c>
      <c r="F661" t="s">
        <v>4613</v>
      </c>
      <c r="G661" t="s">
        <v>4614</v>
      </c>
      <c r="H661" t="s">
        <v>45919</v>
      </c>
      <c r="I661" t="s">
        <v>5685</v>
      </c>
      <c r="J661" t="s">
        <v>5687</v>
      </c>
      <c r="K661" t="s">
        <v>5685</v>
      </c>
      <c r="L661" t="s">
        <v>5688</v>
      </c>
      <c r="M661">
        <v>-77.017196655299998</v>
      </c>
      <c r="N661">
        <v>49.030300140400001</v>
      </c>
    </row>
    <row r="662" spans="1:14" x14ac:dyDescent="0.35">
      <c r="A662" t="s">
        <v>5689</v>
      </c>
      <c r="B662" t="s">
        <v>32</v>
      </c>
      <c r="C662" t="s">
        <v>5690</v>
      </c>
      <c r="D662">
        <v>1557</v>
      </c>
      <c r="F662" t="s">
        <v>4613</v>
      </c>
      <c r="G662" t="s">
        <v>4627</v>
      </c>
      <c r="H662" t="s">
        <v>5691</v>
      </c>
      <c r="I662" t="s">
        <v>5689</v>
      </c>
      <c r="J662" t="s">
        <v>5692</v>
      </c>
      <c r="K662" t="s">
        <v>5689</v>
      </c>
      <c r="L662" t="s">
        <v>5693</v>
      </c>
      <c r="M662">
        <v>-110.905998</v>
      </c>
      <c r="N662">
        <v>63.593601</v>
      </c>
    </row>
    <row r="663" spans="1:14" x14ac:dyDescent="0.35">
      <c r="A663" t="s">
        <v>5698</v>
      </c>
      <c r="B663" t="s">
        <v>32</v>
      </c>
      <c r="C663" t="s">
        <v>5699</v>
      </c>
      <c r="D663">
        <v>1048</v>
      </c>
      <c r="F663" t="s">
        <v>4613</v>
      </c>
      <c r="G663" t="s">
        <v>4614</v>
      </c>
      <c r="H663" t="s">
        <v>5694</v>
      </c>
      <c r="I663" t="s">
        <v>5698</v>
      </c>
      <c r="J663" t="s">
        <v>5700</v>
      </c>
      <c r="K663" t="s">
        <v>5698</v>
      </c>
      <c r="L663" t="s">
        <v>5701</v>
      </c>
      <c r="M663">
        <v>-79.178596496582003</v>
      </c>
      <c r="N663">
        <v>48.917198181152003</v>
      </c>
    </row>
    <row r="664" spans="1:14" x14ac:dyDescent="0.35">
      <c r="A664" t="s">
        <v>5702</v>
      </c>
      <c r="B664" t="s">
        <v>32</v>
      </c>
      <c r="C664" t="s">
        <v>5703</v>
      </c>
      <c r="D664">
        <v>43</v>
      </c>
      <c r="F664" t="s">
        <v>4613</v>
      </c>
      <c r="G664" t="s">
        <v>4614</v>
      </c>
      <c r="H664" t="s">
        <v>5704</v>
      </c>
      <c r="I664" t="s">
        <v>5702</v>
      </c>
      <c r="J664" t="s">
        <v>5705</v>
      </c>
      <c r="K664" t="s">
        <v>5702</v>
      </c>
      <c r="L664" t="s">
        <v>5706</v>
      </c>
      <c r="M664">
        <v>-78.916900634765597</v>
      </c>
      <c r="N664">
        <v>53.805599212646399</v>
      </c>
    </row>
    <row r="665" spans="1:14" x14ac:dyDescent="0.35">
      <c r="A665" t="s">
        <v>5711</v>
      </c>
      <c r="B665" t="s">
        <v>29</v>
      </c>
      <c r="C665" t="s">
        <v>5712</v>
      </c>
      <c r="D665">
        <v>30</v>
      </c>
      <c r="F665" t="s">
        <v>30</v>
      </c>
      <c r="G665" t="s">
        <v>93</v>
      </c>
      <c r="H665" t="s">
        <v>5713</v>
      </c>
      <c r="I665" t="s">
        <v>5711</v>
      </c>
      <c r="J665" t="s">
        <v>5714</v>
      </c>
      <c r="K665" t="s">
        <v>5711</v>
      </c>
      <c r="L665" t="s">
        <v>5715</v>
      </c>
      <c r="M665">
        <v>-72.625299999999996</v>
      </c>
      <c r="N665">
        <v>41.7517</v>
      </c>
    </row>
    <row r="666" spans="1:14" x14ac:dyDescent="0.35">
      <c r="A666" t="s">
        <v>5716</v>
      </c>
      <c r="B666" t="s">
        <v>32</v>
      </c>
      <c r="C666" t="s">
        <v>45922</v>
      </c>
      <c r="D666">
        <v>107</v>
      </c>
      <c r="F666" t="s">
        <v>4613</v>
      </c>
      <c r="G666" t="s">
        <v>4614</v>
      </c>
      <c r="H666" t="s">
        <v>45923</v>
      </c>
      <c r="I666" t="s">
        <v>5716</v>
      </c>
      <c r="J666" t="s">
        <v>5717</v>
      </c>
      <c r="K666" t="s">
        <v>5716</v>
      </c>
      <c r="L666" t="s">
        <v>5718</v>
      </c>
      <c r="M666">
        <v>-59.383598327636697</v>
      </c>
      <c r="N666">
        <v>50.674400329589801</v>
      </c>
    </row>
    <row r="667" spans="1:14" x14ac:dyDescent="0.35">
      <c r="A667" t="s">
        <v>5721</v>
      </c>
      <c r="B667" t="s">
        <v>32</v>
      </c>
      <c r="C667" t="s">
        <v>5722</v>
      </c>
      <c r="D667">
        <v>32</v>
      </c>
      <c r="F667" t="s">
        <v>4613</v>
      </c>
      <c r="G667" t="s">
        <v>4614</v>
      </c>
      <c r="H667" t="s">
        <v>5723</v>
      </c>
      <c r="I667" t="s">
        <v>5721</v>
      </c>
      <c r="J667" t="s">
        <v>5724</v>
      </c>
      <c r="K667" t="s">
        <v>5721</v>
      </c>
      <c r="L667" t="s">
        <v>5725</v>
      </c>
      <c r="M667">
        <v>-61.265800476099997</v>
      </c>
      <c r="N667">
        <v>50.195800781199999</v>
      </c>
    </row>
    <row r="668" spans="1:14" x14ac:dyDescent="0.35">
      <c r="A668" t="s">
        <v>5726</v>
      </c>
      <c r="B668" t="s">
        <v>65</v>
      </c>
      <c r="C668" t="s">
        <v>5727</v>
      </c>
      <c r="D668">
        <v>1310</v>
      </c>
      <c r="F668" t="s">
        <v>4613</v>
      </c>
      <c r="G668" t="s">
        <v>4614</v>
      </c>
      <c r="H668" t="s">
        <v>5728</v>
      </c>
      <c r="I668" t="s">
        <v>5726</v>
      </c>
      <c r="J668" t="s">
        <v>5729</v>
      </c>
      <c r="K668" t="s">
        <v>5726</v>
      </c>
      <c r="L668" t="s">
        <v>5730</v>
      </c>
      <c r="M668">
        <v>-71.138000000000005</v>
      </c>
      <c r="N668">
        <v>49.943399999999997</v>
      </c>
    </row>
    <row r="669" spans="1:14" x14ac:dyDescent="0.35">
      <c r="A669" t="s">
        <v>5732</v>
      </c>
      <c r="B669" t="s">
        <v>32</v>
      </c>
      <c r="C669" t="s">
        <v>5733</v>
      </c>
      <c r="D669">
        <v>1902</v>
      </c>
      <c r="F669" t="s">
        <v>4613</v>
      </c>
      <c r="G669" t="s">
        <v>4614</v>
      </c>
      <c r="H669" t="s">
        <v>5734</v>
      </c>
      <c r="I669" t="s">
        <v>5732</v>
      </c>
      <c r="J669" t="s">
        <v>5735</v>
      </c>
      <c r="K669" t="s">
        <v>5732</v>
      </c>
      <c r="L669" t="s">
        <v>5736</v>
      </c>
      <c r="M669">
        <v>-73.321403503400006</v>
      </c>
      <c r="N669">
        <v>61.662200927699999</v>
      </c>
    </row>
    <row r="670" spans="1:14" x14ac:dyDescent="0.35">
      <c r="A670" t="s">
        <v>5737</v>
      </c>
      <c r="B670" t="s">
        <v>65</v>
      </c>
      <c r="C670" t="s">
        <v>5738</v>
      </c>
      <c r="F670" t="s">
        <v>4613</v>
      </c>
      <c r="G670" t="s">
        <v>4617</v>
      </c>
      <c r="H670" t="s">
        <v>337</v>
      </c>
      <c r="I670" t="s">
        <v>5737</v>
      </c>
      <c r="J670" t="s">
        <v>5739</v>
      </c>
      <c r="K670" t="s">
        <v>5737</v>
      </c>
      <c r="L670" t="s">
        <v>5740</v>
      </c>
      <c r="M670">
        <v>-75.642542839100003</v>
      </c>
      <c r="N670">
        <v>45.463832946099998</v>
      </c>
    </row>
    <row r="671" spans="1:14" x14ac:dyDescent="0.35">
      <c r="A671" t="s">
        <v>5741</v>
      </c>
      <c r="B671" t="s">
        <v>32</v>
      </c>
      <c r="C671" t="s">
        <v>5742</v>
      </c>
      <c r="D671">
        <v>90</v>
      </c>
      <c r="F671" t="s">
        <v>4613</v>
      </c>
      <c r="G671" t="s">
        <v>4614</v>
      </c>
      <c r="H671" t="s">
        <v>4743</v>
      </c>
      <c r="I671" t="s">
        <v>5741</v>
      </c>
      <c r="J671" t="s">
        <v>5743</v>
      </c>
      <c r="K671" t="s">
        <v>5741</v>
      </c>
      <c r="L671" t="s">
        <v>5744</v>
      </c>
      <c r="M671">
        <v>-60.679400999999999</v>
      </c>
      <c r="N671">
        <v>50.259701</v>
      </c>
    </row>
    <row r="672" spans="1:14" x14ac:dyDescent="0.35">
      <c r="A672" t="s">
        <v>5745</v>
      </c>
      <c r="B672" t="s">
        <v>32</v>
      </c>
      <c r="C672" t="s">
        <v>5746</v>
      </c>
      <c r="D672">
        <v>1550</v>
      </c>
      <c r="F672" t="s">
        <v>4613</v>
      </c>
      <c r="G672" t="s">
        <v>4614</v>
      </c>
      <c r="H672" t="s">
        <v>5747</v>
      </c>
      <c r="I672" t="s">
        <v>5745</v>
      </c>
      <c r="J672" t="s">
        <v>5748</v>
      </c>
      <c r="K672" t="s">
        <v>5745</v>
      </c>
      <c r="L672" t="s">
        <v>5749</v>
      </c>
      <c r="M672">
        <v>-71.173301696777003</v>
      </c>
      <c r="N672">
        <v>54.553901672362997</v>
      </c>
    </row>
    <row r="673" spans="1:14" x14ac:dyDescent="0.35">
      <c r="A673" t="s">
        <v>5750</v>
      </c>
      <c r="B673" t="s">
        <v>36</v>
      </c>
      <c r="C673" t="s">
        <v>5751</v>
      </c>
      <c r="D673">
        <v>700</v>
      </c>
      <c r="F673" t="s">
        <v>4613</v>
      </c>
      <c r="G673" t="s">
        <v>4614</v>
      </c>
      <c r="H673" t="s">
        <v>5752</v>
      </c>
      <c r="I673" t="s">
        <v>5750</v>
      </c>
      <c r="J673" t="s">
        <v>5753</v>
      </c>
      <c r="K673" t="s">
        <v>5750</v>
      </c>
      <c r="L673" t="s">
        <v>5754</v>
      </c>
      <c r="M673">
        <v>-75.115303039550994</v>
      </c>
      <c r="N673">
        <v>46.117500305176002</v>
      </c>
    </row>
    <row r="674" spans="1:14" x14ac:dyDescent="0.35">
      <c r="A674" t="s">
        <v>5755</v>
      </c>
      <c r="B674" t="s">
        <v>32</v>
      </c>
      <c r="C674" t="s">
        <v>45924</v>
      </c>
      <c r="D674">
        <v>102</v>
      </c>
      <c r="F674" t="s">
        <v>4613</v>
      </c>
      <c r="G674" t="s">
        <v>4614</v>
      </c>
      <c r="H674" t="s">
        <v>45925</v>
      </c>
      <c r="I674" t="s">
        <v>5755</v>
      </c>
      <c r="J674" t="s">
        <v>5756</v>
      </c>
      <c r="K674" t="s">
        <v>5755</v>
      </c>
      <c r="L674" t="s">
        <v>5757</v>
      </c>
      <c r="M674">
        <v>-58.975601196288999</v>
      </c>
      <c r="N674">
        <v>50.830799102783203</v>
      </c>
    </row>
    <row r="675" spans="1:14" x14ac:dyDescent="0.35">
      <c r="A675" t="s">
        <v>5760</v>
      </c>
      <c r="B675" t="s">
        <v>32</v>
      </c>
      <c r="C675" t="s">
        <v>5761</v>
      </c>
      <c r="D675">
        <v>13</v>
      </c>
      <c r="F675" t="s">
        <v>5758</v>
      </c>
      <c r="G675" t="s">
        <v>5762</v>
      </c>
      <c r="H675" t="s">
        <v>719</v>
      </c>
      <c r="J675" t="s">
        <v>2384</v>
      </c>
      <c r="L675" t="s">
        <v>5763</v>
      </c>
      <c r="M675">
        <v>-75.658302307128906</v>
      </c>
      <c r="N675">
        <v>20.735000610351499</v>
      </c>
    </row>
    <row r="676" spans="1:14" x14ac:dyDescent="0.35">
      <c r="A676" t="s">
        <v>5777</v>
      </c>
      <c r="B676" t="s">
        <v>32</v>
      </c>
      <c r="C676" t="s">
        <v>5778</v>
      </c>
      <c r="D676">
        <v>155</v>
      </c>
      <c r="E676" t="s">
        <v>1579</v>
      </c>
      <c r="F676" t="s">
        <v>4219</v>
      </c>
      <c r="G676" t="s">
        <v>5779</v>
      </c>
      <c r="H676" t="s">
        <v>5780</v>
      </c>
      <c r="J676" t="s">
        <v>5777</v>
      </c>
      <c r="L676" t="s">
        <v>5781</v>
      </c>
      <c r="M676">
        <v>119.9378</v>
      </c>
      <c r="N676">
        <v>11.8553</v>
      </c>
    </row>
    <row r="677" spans="1:14" x14ac:dyDescent="0.35">
      <c r="A677" t="s">
        <v>5782</v>
      </c>
      <c r="B677" t="s">
        <v>32</v>
      </c>
      <c r="C677" t="s">
        <v>5783</v>
      </c>
      <c r="D677">
        <v>230</v>
      </c>
      <c r="F677" t="s">
        <v>30</v>
      </c>
      <c r="G677" t="s">
        <v>41</v>
      </c>
      <c r="H677" t="s">
        <v>578</v>
      </c>
      <c r="I677" t="s">
        <v>5784</v>
      </c>
      <c r="J677" t="s">
        <v>2291</v>
      </c>
      <c r="K677" t="s">
        <v>5782</v>
      </c>
      <c r="L677" t="s">
        <v>5785</v>
      </c>
      <c r="M677">
        <v>-121.41000366199999</v>
      </c>
      <c r="N677">
        <v>36.8932991028</v>
      </c>
    </row>
    <row r="678" spans="1:14" x14ac:dyDescent="0.35">
      <c r="A678" t="s">
        <v>5787</v>
      </c>
      <c r="B678" t="s">
        <v>32</v>
      </c>
      <c r="C678" t="s">
        <v>5788</v>
      </c>
      <c r="D678">
        <v>20</v>
      </c>
      <c r="E678" t="s">
        <v>161</v>
      </c>
      <c r="F678" t="s">
        <v>1547</v>
      </c>
      <c r="G678" t="s">
        <v>2633</v>
      </c>
      <c r="J678" t="s">
        <v>5787</v>
      </c>
      <c r="K678" t="s">
        <v>5789</v>
      </c>
      <c r="L678" t="s">
        <v>5790</v>
      </c>
      <c r="M678">
        <v>150.01972222200001</v>
      </c>
      <c r="N678">
        <v>-9.67</v>
      </c>
    </row>
    <row r="679" spans="1:14" x14ac:dyDescent="0.35">
      <c r="A679" t="s">
        <v>5791</v>
      </c>
      <c r="B679" t="s">
        <v>36</v>
      </c>
      <c r="C679" t="s">
        <v>5792</v>
      </c>
      <c r="D679">
        <v>17</v>
      </c>
      <c r="F679" t="s">
        <v>30</v>
      </c>
      <c r="G679" t="s">
        <v>41</v>
      </c>
      <c r="H679" t="s">
        <v>1328</v>
      </c>
      <c r="J679" t="s">
        <v>5791</v>
      </c>
      <c r="L679" t="s">
        <v>5793</v>
      </c>
      <c r="M679">
        <v>-118.417</v>
      </c>
      <c r="N679">
        <v>33.975000000000001</v>
      </c>
    </row>
    <row r="680" spans="1:14" x14ac:dyDescent="0.35">
      <c r="A680" t="s">
        <v>5794</v>
      </c>
      <c r="B680" t="s">
        <v>32</v>
      </c>
      <c r="C680" t="s">
        <v>5795</v>
      </c>
      <c r="D680">
        <v>556</v>
      </c>
      <c r="F680" t="s">
        <v>30</v>
      </c>
      <c r="G680" t="s">
        <v>34</v>
      </c>
      <c r="H680" t="s">
        <v>5796</v>
      </c>
      <c r="I680" t="s">
        <v>5794</v>
      </c>
      <c r="J680" t="s">
        <v>5794</v>
      </c>
      <c r="K680" t="s">
        <v>5794</v>
      </c>
      <c r="L680" t="s">
        <v>5797</v>
      </c>
      <c r="M680">
        <v>-144.427001953</v>
      </c>
      <c r="N680">
        <v>61.582901001000003</v>
      </c>
    </row>
    <row r="681" spans="1:14" x14ac:dyDescent="0.35">
      <c r="A681" t="s">
        <v>5800</v>
      </c>
      <c r="B681" t="s">
        <v>1168</v>
      </c>
      <c r="C681" t="s">
        <v>5801</v>
      </c>
      <c r="D681">
        <v>146</v>
      </c>
      <c r="E681" t="s">
        <v>1579</v>
      </c>
      <c r="F681" t="s">
        <v>5798</v>
      </c>
      <c r="G681" t="s">
        <v>5802</v>
      </c>
      <c r="H681" t="s">
        <v>45926</v>
      </c>
      <c r="I681" t="s">
        <v>5803</v>
      </c>
      <c r="J681" t="s">
        <v>5804</v>
      </c>
      <c r="L681" t="s">
        <v>5805</v>
      </c>
      <c r="M681">
        <v>33.724358000000002</v>
      </c>
      <c r="N681">
        <v>35.235947000000003</v>
      </c>
    </row>
    <row r="682" spans="1:14" x14ac:dyDescent="0.35">
      <c r="A682" t="s">
        <v>5807</v>
      </c>
      <c r="B682" t="s">
        <v>36</v>
      </c>
      <c r="C682" t="s">
        <v>5808</v>
      </c>
      <c r="E682" t="s">
        <v>1579</v>
      </c>
      <c r="F682" t="s">
        <v>5798</v>
      </c>
      <c r="G682" t="s">
        <v>5799</v>
      </c>
      <c r="H682" t="s">
        <v>5809</v>
      </c>
      <c r="I682" t="s">
        <v>5810</v>
      </c>
      <c r="J682" t="s">
        <v>5811</v>
      </c>
      <c r="L682" t="s">
        <v>5812</v>
      </c>
      <c r="M682">
        <v>33.278701782200002</v>
      </c>
      <c r="N682">
        <v>35.150798797599997</v>
      </c>
    </row>
    <row r="683" spans="1:14" x14ac:dyDescent="0.35">
      <c r="A683" t="s">
        <v>5813</v>
      </c>
      <c r="B683" t="s">
        <v>32</v>
      </c>
      <c r="C683" t="s">
        <v>5814</v>
      </c>
      <c r="D683">
        <v>72</v>
      </c>
      <c r="F683" t="s">
        <v>4613</v>
      </c>
      <c r="G683" t="s">
        <v>4625</v>
      </c>
      <c r="H683" t="s">
        <v>5225</v>
      </c>
      <c r="I683" t="s">
        <v>5813</v>
      </c>
      <c r="J683" t="s">
        <v>5815</v>
      </c>
      <c r="L683" t="s">
        <v>5816</v>
      </c>
      <c r="M683">
        <v>-85.042505264300004</v>
      </c>
      <c r="N683">
        <v>73.005766817400001</v>
      </c>
    </row>
    <row r="684" spans="1:14" x14ac:dyDescent="0.35">
      <c r="A684" t="s">
        <v>5817</v>
      </c>
      <c r="B684" t="s">
        <v>1168</v>
      </c>
      <c r="C684" t="s">
        <v>5818</v>
      </c>
      <c r="D684">
        <v>1344</v>
      </c>
      <c r="F684" t="s">
        <v>4613</v>
      </c>
      <c r="G684" t="s">
        <v>4617</v>
      </c>
      <c r="H684" t="s">
        <v>5819</v>
      </c>
      <c r="I684" t="s">
        <v>5817</v>
      </c>
      <c r="J684" t="s">
        <v>5820</v>
      </c>
      <c r="L684" t="s">
        <v>5821</v>
      </c>
      <c r="M684">
        <v>-91.824401855468693</v>
      </c>
      <c r="N684">
        <v>51.727199554443303</v>
      </c>
    </row>
    <row r="685" spans="1:14" x14ac:dyDescent="0.35">
      <c r="A685" t="s">
        <v>5822</v>
      </c>
      <c r="B685" t="s">
        <v>32</v>
      </c>
      <c r="C685" t="s">
        <v>5823</v>
      </c>
      <c r="D685">
        <v>775</v>
      </c>
      <c r="F685" t="s">
        <v>4613</v>
      </c>
      <c r="G685" t="s">
        <v>4614</v>
      </c>
      <c r="H685" t="s">
        <v>5824</v>
      </c>
      <c r="I685" t="s">
        <v>5822</v>
      </c>
      <c r="J685" t="s">
        <v>5825</v>
      </c>
      <c r="K685" t="s">
        <v>4665</v>
      </c>
      <c r="L685" t="s">
        <v>5826</v>
      </c>
      <c r="M685">
        <v>-76.196403503399907</v>
      </c>
      <c r="N685">
        <v>53.571701049799998</v>
      </c>
    </row>
    <row r="686" spans="1:14" x14ac:dyDescent="0.35">
      <c r="A686" t="s">
        <v>5827</v>
      </c>
      <c r="B686" t="s">
        <v>1168</v>
      </c>
      <c r="C686" t="s">
        <v>5828</v>
      </c>
      <c r="D686">
        <v>1125</v>
      </c>
      <c r="F686" t="s">
        <v>4613</v>
      </c>
      <c r="G686" t="s">
        <v>4617</v>
      </c>
      <c r="H686" t="s">
        <v>5194</v>
      </c>
      <c r="I686" t="s">
        <v>5827</v>
      </c>
      <c r="J686" t="s">
        <v>5829</v>
      </c>
      <c r="L686" t="s">
        <v>5830</v>
      </c>
      <c r="M686">
        <v>-93.439697265625</v>
      </c>
      <c r="N686">
        <v>48.654201507568303</v>
      </c>
    </row>
    <row r="687" spans="1:14" x14ac:dyDescent="0.35">
      <c r="A687" t="s">
        <v>5831</v>
      </c>
      <c r="B687" t="s">
        <v>1168</v>
      </c>
      <c r="C687" t="s">
        <v>5832</v>
      </c>
      <c r="D687">
        <v>1005</v>
      </c>
      <c r="F687" t="s">
        <v>4613</v>
      </c>
      <c r="G687" t="s">
        <v>4614</v>
      </c>
      <c r="H687" t="s">
        <v>5833</v>
      </c>
      <c r="I687" t="s">
        <v>5831</v>
      </c>
      <c r="J687" t="s">
        <v>5834</v>
      </c>
      <c r="L687" t="s">
        <v>5835</v>
      </c>
      <c r="M687">
        <v>-73.675300598099994</v>
      </c>
      <c r="N687">
        <v>53.754699707</v>
      </c>
    </row>
    <row r="688" spans="1:14" x14ac:dyDescent="0.35">
      <c r="A688" t="s">
        <v>5836</v>
      </c>
      <c r="B688" t="s">
        <v>1168</v>
      </c>
      <c r="C688" t="s">
        <v>5837</v>
      </c>
      <c r="D688">
        <v>240</v>
      </c>
      <c r="F688" t="s">
        <v>4613</v>
      </c>
      <c r="G688" t="s">
        <v>4623</v>
      </c>
      <c r="H688" t="s">
        <v>5838</v>
      </c>
      <c r="I688" t="s">
        <v>5836</v>
      </c>
      <c r="J688" t="s">
        <v>5839</v>
      </c>
      <c r="L688" t="s">
        <v>5840</v>
      </c>
      <c r="M688">
        <v>-126.91600036621</v>
      </c>
      <c r="N688">
        <v>50.582199096679602</v>
      </c>
    </row>
    <row r="689" spans="1:14" x14ac:dyDescent="0.35">
      <c r="A689" t="s">
        <v>5841</v>
      </c>
      <c r="B689" t="s">
        <v>1168</v>
      </c>
      <c r="C689" t="s">
        <v>5842</v>
      </c>
      <c r="D689">
        <v>630</v>
      </c>
      <c r="F689" t="s">
        <v>4613</v>
      </c>
      <c r="G689" t="s">
        <v>4617</v>
      </c>
      <c r="H689" t="s">
        <v>624</v>
      </c>
      <c r="I689" t="s">
        <v>5841</v>
      </c>
      <c r="J689" t="s">
        <v>5843</v>
      </c>
      <c r="L689" t="s">
        <v>5844</v>
      </c>
      <c r="M689">
        <v>-84.509399000000002</v>
      </c>
      <c r="N689">
        <v>46.485000999999997</v>
      </c>
    </row>
    <row r="690" spans="1:14" x14ac:dyDescent="0.35">
      <c r="A690" t="s">
        <v>5845</v>
      </c>
      <c r="B690" t="s">
        <v>1168</v>
      </c>
      <c r="C690" t="s">
        <v>5846</v>
      </c>
      <c r="D690">
        <v>672</v>
      </c>
      <c r="F690" t="s">
        <v>4613</v>
      </c>
      <c r="G690" t="s">
        <v>4617</v>
      </c>
      <c r="H690" t="s">
        <v>5847</v>
      </c>
      <c r="I690" t="s">
        <v>5845</v>
      </c>
      <c r="J690" t="s">
        <v>5848</v>
      </c>
      <c r="L690" t="s">
        <v>5849</v>
      </c>
      <c r="M690">
        <v>-88.642799377441406</v>
      </c>
      <c r="N690">
        <v>53.524700164794901</v>
      </c>
    </row>
    <row r="691" spans="1:14" x14ac:dyDescent="0.35">
      <c r="A691" t="s">
        <v>5850</v>
      </c>
      <c r="B691" t="s">
        <v>1168</v>
      </c>
      <c r="C691" t="s">
        <v>5851</v>
      </c>
      <c r="D691">
        <v>403</v>
      </c>
      <c r="F691" t="s">
        <v>4613</v>
      </c>
      <c r="G691" t="s">
        <v>4614</v>
      </c>
      <c r="H691" t="s">
        <v>5852</v>
      </c>
      <c r="I691" t="s">
        <v>5850</v>
      </c>
      <c r="J691" t="s">
        <v>5853</v>
      </c>
      <c r="L691" t="s">
        <v>5854</v>
      </c>
      <c r="M691">
        <v>-69.999198913574205</v>
      </c>
      <c r="N691">
        <v>60.027198791503899</v>
      </c>
    </row>
    <row r="692" spans="1:14" x14ac:dyDescent="0.35">
      <c r="A692" t="s">
        <v>5855</v>
      </c>
      <c r="B692" t="s">
        <v>1168</v>
      </c>
      <c r="C692" t="s">
        <v>5856</v>
      </c>
      <c r="D692">
        <v>31</v>
      </c>
      <c r="F692" t="s">
        <v>4613</v>
      </c>
      <c r="G692" t="s">
        <v>4617</v>
      </c>
      <c r="H692" t="s">
        <v>5857</v>
      </c>
      <c r="I692" t="s">
        <v>5855</v>
      </c>
      <c r="J692" t="s">
        <v>5858</v>
      </c>
      <c r="L692" t="s">
        <v>5859</v>
      </c>
      <c r="M692">
        <v>-82.431900024414006</v>
      </c>
      <c r="N692">
        <v>52.927501678466797</v>
      </c>
    </row>
    <row r="693" spans="1:14" x14ac:dyDescent="0.35">
      <c r="A693" t="s">
        <v>5860</v>
      </c>
      <c r="B693" t="s">
        <v>1168</v>
      </c>
      <c r="C693" t="s">
        <v>4690</v>
      </c>
      <c r="D693">
        <v>108</v>
      </c>
      <c r="F693" t="s">
        <v>4613</v>
      </c>
      <c r="G693" t="s">
        <v>4628</v>
      </c>
      <c r="H693" t="s">
        <v>5861</v>
      </c>
      <c r="I693" t="s">
        <v>5860</v>
      </c>
      <c r="J693" t="s">
        <v>5862</v>
      </c>
      <c r="L693" t="s">
        <v>5863</v>
      </c>
      <c r="M693">
        <v>-56.083099365199999</v>
      </c>
      <c r="N693">
        <v>51.391899108899999</v>
      </c>
    </row>
    <row r="694" spans="1:14" x14ac:dyDescent="0.35">
      <c r="A694" t="s">
        <v>5864</v>
      </c>
      <c r="B694" t="s">
        <v>1168</v>
      </c>
      <c r="C694" t="s">
        <v>5865</v>
      </c>
      <c r="D694">
        <v>80</v>
      </c>
      <c r="F694" t="s">
        <v>4613</v>
      </c>
      <c r="G694" t="s">
        <v>4623</v>
      </c>
      <c r="H694" t="s">
        <v>4940</v>
      </c>
      <c r="I694" t="s">
        <v>5864</v>
      </c>
      <c r="J694" t="s">
        <v>5866</v>
      </c>
      <c r="L694" t="s">
        <v>5867</v>
      </c>
      <c r="M694">
        <v>-125.775583</v>
      </c>
      <c r="N694">
        <v>49.079833000000001</v>
      </c>
    </row>
    <row r="695" spans="1:14" x14ac:dyDescent="0.35">
      <c r="A695" t="s">
        <v>5868</v>
      </c>
      <c r="B695" t="s">
        <v>32</v>
      </c>
      <c r="C695" t="s">
        <v>5869</v>
      </c>
      <c r="D695">
        <v>4583</v>
      </c>
      <c r="F695" t="s">
        <v>4613</v>
      </c>
      <c r="G695" t="s">
        <v>4618</v>
      </c>
      <c r="H695" t="s">
        <v>4948</v>
      </c>
      <c r="I695" t="s">
        <v>5868</v>
      </c>
      <c r="J695" t="s">
        <v>5870</v>
      </c>
      <c r="L695" t="s">
        <v>5871</v>
      </c>
      <c r="M695">
        <v>-115.54186105700001</v>
      </c>
      <c r="N695">
        <v>51.207340469899997</v>
      </c>
    </row>
    <row r="696" spans="1:14" x14ac:dyDescent="0.35">
      <c r="A696" t="s">
        <v>5872</v>
      </c>
      <c r="B696" t="s">
        <v>1168</v>
      </c>
      <c r="C696" t="s">
        <v>5873</v>
      </c>
      <c r="D696">
        <v>56</v>
      </c>
      <c r="F696" t="s">
        <v>4613</v>
      </c>
      <c r="G696" t="s">
        <v>4625</v>
      </c>
      <c r="H696" t="s">
        <v>5874</v>
      </c>
      <c r="I696" t="s">
        <v>5872</v>
      </c>
      <c r="J696" t="s">
        <v>5875</v>
      </c>
      <c r="L696" t="s">
        <v>5876</v>
      </c>
      <c r="M696">
        <v>-89.808098000000001</v>
      </c>
      <c r="N696">
        <v>68.534401000000003</v>
      </c>
    </row>
    <row r="697" spans="1:14" x14ac:dyDescent="0.35">
      <c r="A697" t="s">
        <v>5877</v>
      </c>
      <c r="B697" t="s">
        <v>1168</v>
      </c>
      <c r="C697" t="s">
        <v>5878</v>
      </c>
      <c r="D697">
        <v>71</v>
      </c>
      <c r="F697" t="s">
        <v>4613</v>
      </c>
      <c r="G697" t="s">
        <v>4614</v>
      </c>
      <c r="H697" t="s">
        <v>5683</v>
      </c>
      <c r="I697" t="s">
        <v>5877</v>
      </c>
      <c r="J697" t="s">
        <v>5879</v>
      </c>
      <c r="K697" t="s">
        <v>5879</v>
      </c>
      <c r="L697" t="s">
        <v>5880</v>
      </c>
      <c r="M697">
        <v>-68.204398999999995</v>
      </c>
      <c r="N697">
        <v>49.1325</v>
      </c>
    </row>
    <row r="698" spans="1:14" x14ac:dyDescent="0.35">
      <c r="A698" t="s">
        <v>5881</v>
      </c>
      <c r="B698" t="s">
        <v>1168</v>
      </c>
      <c r="C698" t="s">
        <v>5882</v>
      </c>
      <c r="D698">
        <v>117</v>
      </c>
      <c r="F698" t="s">
        <v>4613</v>
      </c>
      <c r="G698" t="s">
        <v>4623</v>
      </c>
      <c r="H698" t="s">
        <v>4715</v>
      </c>
      <c r="I698" t="s">
        <v>5881</v>
      </c>
      <c r="J698" t="s">
        <v>5883</v>
      </c>
      <c r="L698" t="s">
        <v>5884</v>
      </c>
      <c r="M698">
        <v>-126.596001</v>
      </c>
      <c r="N698">
        <v>52.387501</v>
      </c>
    </row>
    <row r="699" spans="1:14" x14ac:dyDescent="0.35">
      <c r="A699" t="s">
        <v>5885</v>
      </c>
      <c r="B699" t="s">
        <v>1168</v>
      </c>
      <c r="C699" t="s">
        <v>5886</v>
      </c>
      <c r="D699">
        <v>1044</v>
      </c>
      <c r="F699" t="s">
        <v>4613</v>
      </c>
      <c r="G699" t="s">
        <v>4615</v>
      </c>
      <c r="H699" t="s">
        <v>5238</v>
      </c>
      <c r="I699" t="s">
        <v>5885</v>
      </c>
      <c r="J699" t="s">
        <v>5887</v>
      </c>
      <c r="L699" t="s">
        <v>5888</v>
      </c>
      <c r="M699">
        <v>-108.481002807617</v>
      </c>
      <c r="N699">
        <v>59.5614013671875</v>
      </c>
    </row>
    <row r="700" spans="1:14" x14ac:dyDescent="0.35">
      <c r="A700" t="s">
        <v>5889</v>
      </c>
      <c r="B700" t="s">
        <v>1168</v>
      </c>
      <c r="C700" t="s">
        <v>5890</v>
      </c>
      <c r="D700">
        <v>1836</v>
      </c>
      <c r="F700" t="s">
        <v>4613</v>
      </c>
      <c r="G700" t="s">
        <v>4618</v>
      </c>
      <c r="H700" t="s">
        <v>4949</v>
      </c>
      <c r="I700" t="s">
        <v>5889</v>
      </c>
      <c r="J700" t="s">
        <v>5891</v>
      </c>
      <c r="L700" t="s">
        <v>5892</v>
      </c>
      <c r="M700">
        <v>-110.74400300000001</v>
      </c>
      <c r="N700">
        <v>54.304198999999997</v>
      </c>
    </row>
    <row r="701" spans="1:14" x14ac:dyDescent="0.35">
      <c r="A701" t="s">
        <v>5893</v>
      </c>
      <c r="B701" t="s">
        <v>1168</v>
      </c>
      <c r="C701" t="s">
        <v>5894</v>
      </c>
      <c r="D701">
        <v>522</v>
      </c>
      <c r="F701" t="s">
        <v>4613</v>
      </c>
      <c r="G701" t="s">
        <v>4614</v>
      </c>
      <c r="H701" t="s">
        <v>5895</v>
      </c>
      <c r="I701" t="s">
        <v>5893</v>
      </c>
      <c r="J701" t="s">
        <v>5896</v>
      </c>
      <c r="L701" t="s">
        <v>5897</v>
      </c>
      <c r="M701">
        <v>-70.996398925781193</v>
      </c>
      <c r="N701">
        <v>48.330600738525298</v>
      </c>
    </row>
    <row r="702" spans="1:14" x14ac:dyDescent="0.35">
      <c r="A702" t="s">
        <v>5898</v>
      </c>
      <c r="B702" t="s">
        <v>1168</v>
      </c>
      <c r="C702" t="s">
        <v>5899</v>
      </c>
      <c r="D702">
        <v>59</v>
      </c>
      <c r="F702" t="s">
        <v>4613</v>
      </c>
      <c r="G702" t="s">
        <v>4625</v>
      </c>
      <c r="H702" t="s">
        <v>5182</v>
      </c>
      <c r="I702" t="s">
        <v>5898</v>
      </c>
      <c r="J702" t="s">
        <v>5900</v>
      </c>
      <c r="L702" t="s">
        <v>5901</v>
      </c>
      <c r="M702">
        <v>-96.077796935999999</v>
      </c>
      <c r="N702">
        <v>64.298896789599993</v>
      </c>
    </row>
    <row r="703" spans="1:14" x14ac:dyDescent="0.35">
      <c r="A703" t="s">
        <v>5902</v>
      </c>
      <c r="B703" t="s">
        <v>1168</v>
      </c>
      <c r="C703" t="s">
        <v>5903</v>
      </c>
      <c r="D703">
        <v>346</v>
      </c>
      <c r="F703" t="s">
        <v>4613</v>
      </c>
      <c r="G703" t="s">
        <v>4623</v>
      </c>
      <c r="H703" t="s">
        <v>4797</v>
      </c>
      <c r="I703" t="s">
        <v>5902</v>
      </c>
      <c r="J703" t="s">
        <v>3616</v>
      </c>
      <c r="K703" t="s">
        <v>3616</v>
      </c>
      <c r="L703" t="s">
        <v>5904</v>
      </c>
      <c r="M703">
        <v>-125.271004</v>
      </c>
      <c r="N703">
        <v>49.950802000000003</v>
      </c>
    </row>
    <row r="704" spans="1:14" x14ac:dyDescent="0.35">
      <c r="A704" t="s">
        <v>5905</v>
      </c>
      <c r="B704" t="s">
        <v>1168</v>
      </c>
      <c r="C704" t="s">
        <v>5906</v>
      </c>
      <c r="D704">
        <v>923</v>
      </c>
      <c r="F704" t="s">
        <v>4613</v>
      </c>
      <c r="G704" t="s">
        <v>4620</v>
      </c>
      <c r="H704" t="s">
        <v>5907</v>
      </c>
      <c r="I704" t="s">
        <v>5905</v>
      </c>
      <c r="J704" t="s">
        <v>5908</v>
      </c>
      <c r="L704" t="s">
        <v>5909</v>
      </c>
      <c r="M704">
        <v>-98.512198999999995</v>
      </c>
      <c r="N704">
        <v>58.706099999999999</v>
      </c>
    </row>
    <row r="705" spans="1:14" x14ac:dyDescent="0.35">
      <c r="A705" t="s">
        <v>5910</v>
      </c>
      <c r="B705" t="s">
        <v>1168</v>
      </c>
      <c r="C705" t="s">
        <v>5911</v>
      </c>
      <c r="D705">
        <v>1343</v>
      </c>
      <c r="F705" t="s">
        <v>4613</v>
      </c>
      <c r="G705" t="s">
        <v>4620</v>
      </c>
      <c r="H705" t="s">
        <v>175</v>
      </c>
      <c r="I705" t="s">
        <v>5910</v>
      </c>
      <c r="J705" t="s">
        <v>5912</v>
      </c>
      <c r="L705" t="s">
        <v>5913</v>
      </c>
      <c r="M705">
        <v>-99.951897000000002</v>
      </c>
      <c r="N705">
        <v>49.91</v>
      </c>
    </row>
    <row r="706" spans="1:14" x14ac:dyDescent="0.35">
      <c r="A706" t="s">
        <v>5914</v>
      </c>
      <c r="B706" t="s">
        <v>1168</v>
      </c>
      <c r="C706" t="s">
        <v>5915</v>
      </c>
      <c r="D706">
        <v>1136</v>
      </c>
      <c r="F706" t="s">
        <v>4613</v>
      </c>
      <c r="G706" t="s">
        <v>4620</v>
      </c>
      <c r="H706" t="s">
        <v>5916</v>
      </c>
      <c r="I706" t="s">
        <v>5914</v>
      </c>
      <c r="J706" t="s">
        <v>5917</v>
      </c>
      <c r="L706" t="s">
        <v>5918</v>
      </c>
      <c r="M706">
        <v>-101.679001</v>
      </c>
      <c r="N706">
        <v>57.889400000000002</v>
      </c>
    </row>
    <row r="707" spans="1:14" x14ac:dyDescent="0.35">
      <c r="A707" t="s">
        <v>5919</v>
      </c>
      <c r="B707" t="s">
        <v>1168</v>
      </c>
      <c r="C707" t="s">
        <v>5920</v>
      </c>
      <c r="D707">
        <v>728</v>
      </c>
      <c r="F707" t="s">
        <v>4613</v>
      </c>
      <c r="G707" t="s">
        <v>4620</v>
      </c>
      <c r="H707" t="s">
        <v>5921</v>
      </c>
      <c r="I707" t="s">
        <v>5919</v>
      </c>
      <c r="J707" t="s">
        <v>5922</v>
      </c>
      <c r="L707" t="s">
        <v>5923</v>
      </c>
      <c r="M707">
        <v>-97.018303000000003</v>
      </c>
      <c r="N707">
        <v>52.358898000000003</v>
      </c>
    </row>
    <row r="708" spans="1:14" x14ac:dyDescent="0.35">
      <c r="A708" t="s">
        <v>5924</v>
      </c>
      <c r="B708" t="s">
        <v>1168</v>
      </c>
      <c r="C708" t="s">
        <v>5925</v>
      </c>
      <c r="D708">
        <v>121</v>
      </c>
      <c r="F708" t="s">
        <v>4613</v>
      </c>
      <c r="G708" t="s">
        <v>4614</v>
      </c>
      <c r="H708" t="s">
        <v>5926</v>
      </c>
      <c r="I708" t="s">
        <v>5924</v>
      </c>
      <c r="J708" t="s">
        <v>5927</v>
      </c>
      <c r="L708" t="s">
        <v>5928</v>
      </c>
      <c r="M708">
        <v>-57.185298919699903</v>
      </c>
      <c r="N708">
        <v>51.443599700899902</v>
      </c>
    </row>
    <row r="709" spans="1:14" x14ac:dyDescent="0.35">
      <c r="A709" t="s">
        <v>5929</v>
      </c>
      <c r="B709" t="s">
        <v>1168</v>
      </c>
      <c r="C709" t="s">
        <v>5930</v>
      </c>
      <c r="D709">
        <v>40</v>
      </c>
      <c r="F709" t="s">
        <v>4613</v>
      </c>
      <c r="G709" t="s">
        <v>4628</v>
      </c>
      <c r="H709" t="s">
        <v>4744</v>
      </c>
      <c r="I709" t="s">
        <v>5929</v>
      </c>
      <c r="J709" t="s">
        <v>5931</v>
      </c>
      <c r="L709" t="s">
        <v>5932</v>
      </c>
      <c r="M709">
        <v>-57.041900634765597</v>
      </c>
      <c r="N709">
        <v>53.6828002929687</v>
      </c>
    </row>
    <row r="710" spans="1:14" x14ac:dyDescent="0.35">
      <c r="A710" t="s">
        <v>5933</v>
      </c>
      <c r="B710" t="s">
        <v>1168</v>
      </c>
      <c r="C710" t="s">
        <v>5934</v>
      </c>
      <c r="D710">
        <v>90</v>
      </c>
      <c r="F710" t="s">
        <v>4613</v>
      </c>
      <c r="G710" t="s">
        <v>4625</v>
      </c>
      <c r="H710" t="s">
        <v>5179</v>
      </c>
      <c r="I710" t="s">
        <v>5933</v>
      </c>
      <c r="J710" t="s">
        <v>5935</v>
      </c>
      <c r="L710" t="s">
        <v>5936</v>
      </c>
      <c r="M710">
        <v>-105.138000488</v>
      </c>
      <c r="N710">
        <v>69.108100891099994</v>
      </c>
    </row>
    <row r="711" spans="1:14" x14ac:dyDescent="0.35">
      <c r="A711" t="s">
        <v>5937</v>
      </c>
      <c r="B711" t="s">
        <v>1168</v>
      </c>
      <c r="C711" t="s">
        <v>5938</v>
      </c>
      <c r="D711">
        <v>175</v>
      </c>
      <c r="F711" t="s">
        <v>4613</v>
      </c>
      <c r="G711" t="s">
        <v>4617</v>
      </c>
      <c r="H711" t="s">
        <v>1387</v>
      </c>
      <c r="I711" t="s">
        <v>5937</v>
      </c>
      <c r="J711" t="s">
        <v>5939</v>
      </c>
      <c r="L711" t="s">
        <v>5940</v>
      </c>
      <c r="M711">
        <v>-74.563301086425696</v>
      </c>
      <c r="N711">
        <v>45.092800140380803</v>
      </c>
    </row>
    <row r="712" spans="1:14" x14ac:dyDescent="0.35">
      <c r="A712" t="s">
        <v>5941</v>
      </c>
      <c r="B712" t="s">
        <v>1168</v>
      </c>
      <c r="C712" t="s">
        <v>5942</v>
      </c>
      <c r="D712">
        <v>92</v>
      </c>
      <c r="F712" t="s">
        <v>4613</v>
      </c>
      <c r="G712" t="s">
        <v>4623</v>
      </c>
      <c r="H712" t="s">
        <v>4740</v>
      </c>
      <c r="I712" t="s">
        <v>5941</v>
      </c>
      <c r="J712" t="s">
        <v>5943</v>
      </c>
      <c r="L712" t="s">
        <v>5944</v>
      </c>
      <c r="M712">
        <v>-123.869862556</v>
      </c>
      <c r="N712">
        <v>49.054970224899897</v>
      </c>
    </row>
    <row r="713" spans="1:14" x14ac:dyDescent="0.35">
      <c r="A713" t="s">
        <v>5945</v>
      </c>
      <c r="B713" t="s">
        <v>1168</v>
      </c>
      <c r="C713" t="s">
        <v>5946</v>
      </c>
      <c r="D713">
        <v>824</v>
      </c>
      <c r="F713" t="s">
        <v>4613</v>
      </c>
      <c r="G713" t="s">
        <v>4617</v>
      </c>
      <c r="H713" t="s">
        <v>1257</v>
      </c>
      <c r="I713" t="s">
        <v>5945</v>
      </c>
      <c r="J713" t="s">
        <v>5947</v>
      </c>
      <c r="K713" t="s">
        <v>5945</v>
      </c>
      <c r="L713" t="s">
        <v>5948</v>
      </c>
      <c r="M713">
        <v>-81.508301000000003</v>
      </c>
      <c r="N713">
        <v>43.285598999999998</v>
      </c>
    </row>
    <row r="714" spans="1:14" x14ac:dyDescent="0.35">
      <c r="A714" t="s">
        <v>5949</v>
      </c>
      <c r="B714" t="s">
        <v>1168</v>
      </c>
      <c r="C714" t="s">
        <v>5950</v>
      </c>
      <c r="D714">
        <v>1624</v>
      </c>
      <c r="F714" t="s">
        <v>4613</v>
      </c>
      <c r="G714" t="s">
        <v>4623</v>
      </c>
      <c r="H714" t="s">
        <v>5003</v>
      </c>
      <c r="I714" t="s">
        <v>5949</v>
      </c>
      <c r="J714" t="s">
        <v>5951</v>
      </c>
      <c r="L714" t="s">
        <v>5952</v>
      </c>
      <c r="M714">
        <v>-117.63200378400001</v>
      </c>
      <c r="N714">
        <v>49.296398162800003</v>
      </c>
    </row>
    <row r="715" spans="1:14" x14ac:dyDescent="0.35">
      <c r="A715" t="s">
        <v>5953</v>
      </c>
      <c r="B715" t="s">
        <v>1168</v>
      </c>
      <c r="C715" t="s">
        <v>5954</v>
      </c>
      <c r="D715">
        <v>108</v>
      </c>
      <c r="F715" t="s">
        <v>4613</v>
      </c>
      <c r="G715" t="s">
        <v>4622</v>
      </c>
      <c r="H715" t="s">
        <v>5955</v>
      </c>
      <c r="I715" t="s">
        <v>5953</v>
      </c>
      <c r="J715" t="s">
        <v>5956</v>
      </c>
      <c r="L715" t="s">
        <v>5957</v>
      </c>
      <c r="M715">
        <v>-65.449202999999997</v>
      </c>
      <c r="N715">
        <v>47.007801000000001</v>
      </c>
    </row>
    <row r="716" spans="1:14" x14ac:dyDescent="0.35">
      <c r="A716" t="s">
        <v>5958</v>
      </c>
      <c r="B716" t="s">
        <v>32</v>
      </c>
      <c r="C716" t="s">
        <v>5959</v>
      </c>
      <c r="D716">
        <v>650</v>
      </c>
      <c r="F716" t="s">
        <v>4613</v>
      </c>
      <c r="G716" t="s">
        <v>4617</v>
      </c>
      <c r="H716" t="s">
        <v>5960</v>
      </c>
      <c r="I716" t="s">
        <v>5958</v>
      </c>
      <c r="J716" t="s">
        <v>5961</v>
      </c>
      <c r="K716" t="s">
        <v>5962</v>
      </c>
      <c r="L716" t="s">
        <v>5963</v>
      </c>
      <c r="M716">
        <v>-82.081901550300003</v>
      </c>
      <c r="N716">
        <v>42.306400299099998</v>
      </c>
    </row>
    <row r="717" spans="1:14" x14ac:dyDescent="0.35">
      <c r="A717" t="s">
        <v>5964</v>
      </c>
      <c r="B717" t="s">
        <v>1168</v>
      </c>
      <c r="C717" t="s">
        <v>5965</v>
      </c>
      <c r="D717">
        <v>132</v>
      </c>
      <c r="F717" t="s">
        <v>4613</v>
      </c>
      <c r="G717" t="s">
        <v>4622</v>
      </c>
      <c r="H717" t="s">
        <v>5966</v>
      </c>
      <c r="I717" t="s">
        <v>5964</v>
      </c>
      <c r="J717" t="s">
        <v>5967</v>
      </c>
      <c r="L717" t="s">
        <v>5968</v>
      </c>
      <c r="M717">
        <v>-66.330298999999997</v>
      </c>
      <c r="N717">
        <v>47.990799000000003</v>
      </c>
    </row>
    <row r="718" spans="1:14" x14ac:dyDescent="0.35">
      <c r="A718" t="s">
        <v>5969</v>
      </c>
      <c r="B718" t="s">
        <v>1168</v>
      </c>
      <c r="C718" t="s">
        <v>5970</v>
      </c>
      <c r="D718">
        <v>861</v>
      </c>
      <c r="F718" t="s">
        <v>4613</v>
      </c>
      <c r="G718" t="s">
        <v>4617</v>
      </c>
      <c r="H718" t="s">
        <v>4713</v>
      </c>
      <c r="I718" t="s">
        <v>5969</v>
      </c>
      <c r="J718" t="s">
        <v>5971</v>
      </c>
      <c r="L718" t="s">
        <v>5972</v>
      </c>
      <c r="M718">
        <v>-81.013603210449205</v>
      </c>
      <c r="N718">
        <v>49.105598449707003</v>
      </c>
    </row>
    <row r="719" spans="1:14" x14ac:dyDescent="0.35">
      <c r="A719" t="s">
        <v>5973</v>
      </c>
      <c r="B719" t="s">
        <v>1168</v>
      </c>
      <c r="C719" t="s">
        <v>5974</v>
      </c>
      <c r="D719">
        <v>74</v>
      </c>
      <c r="F719" t="s">
        <v>4613</v>
      </c>
      <c r="G719" t="s">
        <v>4625</v>
      </c>
      <c r="H719" t="s">
        <v>5975</v>
      </c>
      <c r="I719" t="s">
        <v>5973</v>
      </c>
      <c r="J719" t="s">
        <v>5976</v>
      </c>
      <c r="L719" t="s">
        <v>5977</v>
      </c>
      <c r="M719">
        <v>-115.143997</v>
      </c>
      <c r="N719">
        <v>67.816704000000001</v>
      </c>
    </row>
    <row r="720" spans="1:14" x14ac:dyDescent="0.35">
      <c r="A720" t="s">
        <v>5978</v>
      </c>
      <c r="B720" t="s">
        <v>1168</v>
      </c>
      <c r="C720" t="s">
        <v>5979</v>
      </c>
      <c r="D720">
        <v>2000</v>
      </c>
      <c r="F720" t="s">
        <v>4613</v>
      </c>
      <c r="G720" t="s">
        <v>4623</v>
      </c>
      <c r="H720" t="s">
        <v>5980</v>
      </c>
      <c r="I720" t="s">
        <v>5978</v>
      </c>
      <c r="J720" t="s">
        <v>5981</v>
      </c>
      <c r="L720" t="s">
        <v>5982</v>
      </c>
      <c r="M720">
        <v>-121.626998901367</v>
      </c>
      <c r="N720">
        <v>55.687198638916001</v>
      </c>
    </row>
    <row r="721" spans="1:14" x14ac:dyDescent="0.35">
      <c r="A721" t="s">
        <v>5983</v>
      </c>
      <c r="B721" t="s">
        <v>1168</v>
      </c>
      <c r="C721" t="s">
        <v>5984</v>
      </c>
      <c r="D721">
        <v>709</v>
      </c>
      <c r="F721" t="s">
        <v>4613</v>
      </c>
      <c r="G721" t="s">
        <v>4620</v>
      </c>
      <c r="H721" t="s">
        <v>5985</v>
      </c>
      <c r="I721" t="s">
        <v>5983</v>
      </c>
      <c r="J721" t="s">
        <v>5986</v>
      </c>
      <c r="L721" t="s">
        <v>5987</v>
      </c>
      <c r="M721">
        <v>-97.760803222656193</v>
      </c>
      <c r="N721">
        <v>54.610599517822202</v>
      </c>
    </row>
    <row r="722" spans="1:14" x14ac:dyDescent="0.35">
      <c r="A722" t="s">
        <v>5988</v>
      </c>
      <c r="B722" t="s">
        <v>1168</v>
      </c>
      <c r="C722" t="s">
        <v>5989</v>
      </c>
      <c r="D722">
        <v>32</v>
      </c>
      <c r="F722" t="s">
        <v>4613</v>
      </c>
      <c r="G722" t="s">
        <v>4625</v>
      </c>
      <c r="H722" t="s">
        <v>5990</v>
      </c>
      <c r="I722" t="s">
        <v>5988</v>
      </c>
      <c r="J722" t="s">
        <v>5991</v>
      </c>
      <c r="L722" t="s">
        <v>5992</v>
      </c>
      <c r="M722">
        <v>-90.731101989699994</v>
      </c>
      <c r="N722">
        <v>63.346900939899903</v>
      </c>
    </row>
    <row r="723" spans="1:14" x14ac:dyDescent="0.35">
      <c r="A723" t="s">
        <v>5993</v>
      </c>
      <c r="B723" t="s">
        <v>32</v>
      </c>
      <c r="C723" t="s">
        <v>5994</v>
      </c>
      <c r="D723">
        <v>2595</v>
      </c>
      <c r="F723" t="s">
        <v>4613</v>
      </c>
      <c r="G723" t="s">
        <v>4618</v>
      </c>
      <c r="H723" t="s">
        <v>5672</v>
      </c>
      <c r="I723" t="s">
        <v>5993</v>
      </c>
      <c r="J723" t="s">
        <v>5995</v>
      </c>
      <c r="L723" t="s">
        <v>5996</v>
      </c>
      <c r="M723">
        <v>-111.44499969500001</v>
      </c>
      <c r="N723">
        <v>52.075000762899997</v>
      </c>
    </row>
    <row r="724" spans="1:14" x14ac:dyDescent="0.35">
      <c r="A724" t="s">
        <v>5997</v>
      </c>
      <c r="B724" t="s">
        <v>36</v>
      </c>
      <c r="C724" t="s">
        <v>5998</v>
      </c>
      <c r="D724">
        <v>120</v>
      </c>
      <c r="F724" t="s">
        <v>4613</v>
      </c>
      <c r="G724" t="s">
        <v>4614</v>
      </c>
      <c r="H724" t="s">
        <v>5668</v>
      </c>
      <c r="I724" t="s">
        <v>5997</v>
      </c>
      <c r="J724" t="s">
        <v>5999</v>
      </c>
      <c r="L724" t="s">
        <v>6000</v>
      </c>
      <c r="M724">
        <v>-73.716697692871094</v>
      </c>
      <c r="N724">
        <v>45.516700744628899</v>
      </c>
    </row>
    <row r="725" spans="1:14" x14ac:dyDescent="0.35">
      <c r="A725" t="s">
        <v>6001</v>
      </c>
      <c r="B725" t="s">
        <v>32</v>
      </c>
      <c r="C725" t="s">
        <v>6002</v>
      </c>
      <c r="D725">
        <v>32</v>
      </c>
      <c r="F725" t="s">
        <v>4613</v>
      </c>
      <c r="G725" t="s">
        <v>4623</v>
      </c>
      <c r="H725" t="s">
        <v>6003</v>
      </c>
      <c r="I725" t="s">
        <v>6001</v>
      </c>
      <c r="J725" t="s">
        <v>6004</v>
      </c>
      <c r="L725" t="s">
        <v>6005</v>
      </c>
      <c r="M725">
        <v>-121.939002991</v>
      </c>
      <c r="N725">
        <v>49.152801513699998</v>
      </c>
    </row>
    <row r="726" spans="1:14" x14ac:dyDescent="0.35">
      <c r="A726" t="s">
        <v>6006</v>
      </c>
      <c r="B726" t="s">
        <v>1168</v>
      </c>
      <c r="C726" t="s">
        <v>6007</v>
      </c>
      <c r="D726">
        <v>87</v>
      </c>
      <c r="F726" t="s">
        <v>4613</v>
      </c>
      <c r="G726" t="s">
        <v>4625</v>
      </c>
      <c r="H726" t="s">
        <v>4719</v>
      </c>
      <c r="I726" t="s">
        <v>6006</v>
      </c>
      <c r="J726" t="s">
        <v>6008</v>
      </c>
      <c r="L726" t="s">
        <v>6009</v>
      </c>
      <c r="M726">
        <v>-68.516700744600001</v>
      </c>
      <c r="N726">
        <v>70.486099243200002</v>
      </c>
    </row>
    <row r="727" spans="1:14" x14ac:dyDescent="0.35">
      <c r="A727" t="s">
        <v>6010</v>
      </c>
      <c r="B727" t="s">
        <v>32</v>
      </c>
      <c r="C727" t="s">
        <v>6011</v>
      </c>
      <c r="D727">
        <v>2661</v>
      </c>
      <c r="F727" t="s">
        <v>4613</v>
      </c>
      <c r="G727" t="s">
        <v>4623</v>
      </c>
      <c r="H727" t="s">
        <v>6012</v>
      </c>
      <c r="I727" t="s">
        <v>6010</v>
      </c>
      <c r="J727" t="s">
        <v>6013</v>
      </c>
      <c r="L727" t="s">
        <v>6014</v>
      </c>
      <c r="M727">
        <v>-115.87300109900001</v>
      </c>
      <c r="N727">
        <v>50.330299377399903</v>
      </c>
    </row>
    <row r="728" spans="1:14" x14ac:dyDescent="0.35">
      <c r="A728" t="s">
        <v>6017</v>
      </c>
      <c r="B728" t="s">
        <v>1168</v>
      </c>
      <c r="C728" t="s">
        <v>6018</v>
      </c>
      <c r="D728">
        <v>1215</v>
      </c>
      <c r="F728" t="s">
        <v>4613</v>
      </c>
      <c r="G728" t="s">
        <v>4624</v>
      </c>
      <c r="H728" t="s">
        <v>6019</v>
      </c>
      <c r="I728" t="s">
        <v>6017</v>
      </c>
      <c r="J728" t="s">
        <v>6020</v>
      </c>
      <c r="L728" t="s">
        <v>6021</v>
      </c>
      <c r="M728">
        <v>-139.128005981445</v>
      </c>
      <c r="N728">
        <v>64.043098449707003</v>
      </c>
    </row>
    <row r="729" spans="1:14" x14ac:dyDescent="0.35">
      <c r="A729" t="s">
        <v>6022</v>
      </c>
      <c r="B729" t="s">
        <v>1168</v>
      </c>
      <c r="C729" t="s">
        <v>6023</v>
      </c>
      <c r="D729">
        <v>2647</v>
      </c>
      <c r="F729" t="s">
        <v>4613</v>
      </c>
      <c r="G729" t="s">
        <v>4624</v>
      </c>
      <c r="H729" t="s">
        <v>6024</v>
      </c>
      <c r="I729" t="s">
        <v>6022</v>
      </c>
      <c r="J729" t="s">
        <v>6025</v>
      </c>
      <c r="L729" t="s">
        <v>6026</v>
      </c>
      <c r="M729">
        <v>-139.04100036621</v>
      </c>
      <c r="N729">
        <v>61.371101379394503</v>
      </c>
    </row>
    <row r="730" spans="1:14" x14ac:dyDescent="0.35">
      <c r="A730" t="s">
        <v>6028</v>
      </c>
      <c r="B730" t="s">
        <v>1168</v>
      </c>
      <c r="C730" t="s">
        <v>6029</v>
      </c>
      <c r="D730">
        <v>72</v>
      </c>
      <c r="F730" t="s">
        <v>4613</v>
      </c>
      <c r="G730" t="s">
        <v>4628</v>
      </c>
      <c r="H730" t="s">
        <v>6030</v>
      </c>
      <c r="I730" t="s">
        <v>6028</v>
      </c>
      <c r="J730" t="s">
        <v>6031</v>
      </c>
      <c r="L730" t="s">
        <v>6032</v>
      </c>
      <c r="M730">
        <v>-57.391399383544901</v>
      </c>
      <c r="N730">
        <v>49.210800170898402</v>
      </c>
    </row>
    <row r="731" spans="1:14" x14ac:dyDescent="0.35">
      <c r="A731" t="s">
        <v>6033</v>
      </c>
      <c r="B731" t="s">
        <v>32</v>
      </c>
      <c r="C731" t="s">
        <v>6034</v>
      </c>
      <c r="D731">
        <v>2600</v>
      </c>
      <c r="F731" t="s">
        <v>4613</v>
      </c>
      <c r="G731" t="s">
        <v>4623</v>
      </c>
      <c r="H731" t="s">
        <v>4716</v>
      </c>
      <c r="I731" t="s">
        <v>6033</v>
      </c>
      <c r="J731" t="s">
        <v>6035</v>
      </c>
      <c r="L731" t="s">
        <v>6036</v>
      </c>
      <c r="M731">
        <v>-130.03199768100001</v>
      </c>
      <c r="N731">
        <v>58.4221992493</v>
      </c>
    </row>
    <row r="732" spans="1:14" x14ac:dyDescent="0.35">
      <c r="A732" t="s">
        <v>6037</v>
      </c>
      <c r="B732" t="s">
        <v>1168</v>
      </c>
      <c r="C732" t="s">
        <v>6038</v>
      </c>
      <c r="D732">
        <v>2314</v>
      </c>
      <c r="F732" t="s">
        <v>4613</v>
      </c>
      <c r="G732" t="s">
        <v>4624</v>
      </c>
      <c r="H732" t="s">
        <v>6039</v>
      </c>
      <c r="I732" t="s">
        <v>6037</v>
      </c>
      <c r="J732" t="s">
        <v>6040</v>
      </c>
      <c r="K732" t="s">
        <v>6041</v>
      </c>
      <c r="L732" t="s">
        <v>6042</v>
      </c>
      <c r="M732">
        <v>-132.42300415</v>
      </c>
      <c r="N732">
        <v>61.970600128199997</v>
      </c>
    </row>
    <row r="733" spans="1:14" x14ac:dyDescent="0.35">
      <c r="A733" t="s">
        <v>6043</v>
      </c>
      <c r="B733" t="s">
        <v>1168</v>
      </c>
      <c r="C733" t="s">
        <v>6044</v>
      </c>
      <c r="D733">
        <v>999</v>
      </c>
      <c r="F733" t="s">
        <v>4613</v>
      </c>
      <c r="G733" t="s">
        <v>4620</v>
      </c>
      <c r="H733" t="s">
        <v>6045</v>
      </c>
      <c r="I733" t="s">
        <v>6043</v>
      </c>
      <c r="J733" t="s">
        <v>6046</v>
      </c>
      <c r="L733" t="s">
        <v>6047</v>
      </c>
      <c r="M733">
        <v>-100.052001953125</v>
      </c>
      <c r="N733">
        <v>51.100799560546797</v>
      </c>
    </row>
    <row r="734" spans="1:14" x14ac:dyDescent="0.35">
      <c r="A734" t="s">
        <v>6048</v>
      </c>
      <c r="B734" t="s">
        <v>1168</v>
      </c>
      <c r="C734" t="s">
        <v>6049</v>
      </c>
      <c r="D734">
        <v>372</v>
      </c>
      <c r="F734" t="s">
        <v>4613</v>
      </c>
      <c r="G734" t="s">
        <v>4614</v>
      </c>
      <c r="H734" t="s">
        <v>45927</v>
      </c>
      <c r="I734" t="s">
        <v>6048</v>
      </c>
      <c r="J734" t="s">
        <v>6050</v>
      </c>
      <c r="L734" t="s">
        <v>6051</v>
      </c>
      <c r="M734">
        <v>-72.375</v>
      </c>
      <c r="N734">
        <v>48.778499603271001</v>
      </c>
    </row>
    <row r="735" spans="1:14" x14ac:dyDescent="0.35">
      <c r="A735" t="s">
        <v>6052</v>
      </c>
      <c r="B735" t="s">
        <v>1168</v>
      </c>
      <c r="C735" t="s">
        <v>6053</v>
      </c>
      <c r="D735">
        <v>22</v>
      </c>
      <c r="F735" t="s">
        <v>4613</v>
      </c>
      <c r="G735" t="s">
        <v>4628</v>
      </c>
      <c r="H735" t="s">
        <v>2675</v>
      </c>
      <c r="I735" t="s">
        <v>6052</v>
      </c>
      <c r="J735" t="s">
        <v>6054</v>
      </c>
      <c r="L735" t="s">
        <v>6055</v>
      </c>
      <c r="M735">
        <v>-61.680301666259702</v>
      </c>
      <c r="N735">
        <v>56.549198150634702</v>
      </c>
    </row>
    <row r="736" spans="1:14" x14ac:dyDescent="0.35">
      <c r="A736" t="s">
        <v>6056</v>
      </c>
      <c r="B736" t="s">
        <v>1168</v>
      </c>
      <c r="C736" t="s">
        <v>6057</v>
      </c>
      <c r="D736">
        <v>2148</v>
      </c>
      <c r="F736" t="s">
        <v>4613</v>
      </c>
      <c r="G736" t="s">
        <v>4623</v>
      </c>
      <c r="H736" t="s">
        <v>5025</v>
      </c>
      <c r="I736" t="s">
        <v>6056</v>
      </c>
      <c r="J736" t="s">
        <v>6058</v>
      </c>
      <c r="L736" t="s">
        <v>6059</v>
      </c>
      <c r="M736">
        <v>-120.18299865722599</v>
      </c>
      <c r="N736">
        <v>55.742298126220703</v>
      </c>
    </row>
    <row r="737" spans="1:14" x14ac:dyDescent="0.35">
      <c r="A737" t="s">
        <v>6060</v>
      </c>
      <c r="B737" t="s">
        <v>3332</v>
      </c>
      <c r="C737" t="s">
        <v>6061</v>
      </c>
      <c r="D737">
        <v>2373</v>
      </c>
      <c r="F737" t="s">
        <v>4613</v>
      </c>
      <c r="G737" t="s">
        <v>4618</v>
      </c>
      <c r="H737" t="s">
        <v>4647</v>
      </c>
      <c r="I737" t="s">
        <v>6060</v>
      </c>
      <c r="J737" t="s">
        <v>6062</v>
      </c>
      <c r="K737" t="s">
        <v>6060</v>
      </c>
      <c r="L737" t="s">
        <v>6063</v>
      </c>
      <c r="M737">
        <v>-113.580001831</v>
      </c>
      <c r="N737">
        <v>53.309700012199997</v>
      </c>
    </row>
    <row r="738" spans="1:14" x14ac:dyDescent="0.35">
      <c r="A738" t="s">
        <v>6064</v>
      </c>
      <c r="B738" t="s">
        <v>1168</v>
      </c>
      <c r="C738" t="s">
        <v>6065</v>
      </c>
      <c r="D738">
        <v>32</v>
      </c>
      <c r="F738" t="s">
        <v>4613</v>
      </c>
      <c r="G738" t="s">
        <v>4625</v>
      </c>
      <c r="H738" t="s">
        <v>5675</v>
      </c>
      <c r="I738" t="s">
        <v>6064</v>
      </c>
      <c r="J738" t="s">
        <v>6066</v>
      </c>
      <c r="L738" t="s">
        <v>6067</v>
      </c>
      <c r="M738">
        <v>-94.070800781199907</v>
      </c>
      <c r="N738">
        <v>61.094200134300003</v>
      </c>
    </row>
    <row r="739" spans="1:14" x14ac:dyDescent="0.35">
      <c r="A739" t="s">
        <v>6068</v>
      </c>
      <c r="B739" t="s">
        <v>1168</v>
      </c>
      <c r="C739" t="s">
        <v>6069</v>
      </c>
      <c r="D739">
        <v>1087</v>
      </c>
      <c r="F739" t="s">
        <v>4613</v>
      </c>
      <c r="G739" t="s">
        <v>4617</v>
      </c>
      <c r="H739" t="s">
        <v>6070</v>
      </c>
      <c r="I739" t="s">
        <v>6068</v>
      </c>
      <c r="J739" t="s">
        <v>6071</v>
      </c>
      <c r="L739" t="s">
        <v>6072</v>
      </c>
      <c r="M739">
        <v>-82.561401367200006</v>
      </c>
      <c r="N739">
        <v>46.351398467999999</v>
      </c>
    </row>
    <row r="740" spans="1:14" x14ac:dyDescent="0.35">
      <c r="A740" t="s">
        <v>6073</v>
      </c>
      <c r="B740" t="s">
        <v>1168</v>
      </c>
      <c r="C740" t="s">
        <v>6074</v>
      </c>
      <c r="D740">
        <v>869</v>
      </c>
      <c r="F740" t="s">
        <v>4613</v>
      </c>
      <c r="G740" t="s">
        <v>4617</v>
      </c>
      <c r="H740" t="s">
        <v>6075</v>
      </c>
      <c r="I740" t="s">
        <v>6073</v>
      </c>
      <c r="J740" t="s">
        <v>6076</v>
      </c>
      <c r="L740" t="s">
        <v>6077</v>
      </c>
      <c r="M740">
        <v>-81.858100891113196</v>
      </c>
      <c r="N740">
        <v>45.842800140380803</v>
      </c>
    </row>
    <row r="741" spans="1:14" x14ac:dyDescent="0.35">
      <c r="A741" t="s">
        <v>6078</v>
      </c>
      <c r="B741" t="s">
        <v>1168</v>
      </c>
      <c r="C741" t="s">
        <v>6079</v>
      </c>
      <c r="D741">
        <v>1905</v>
      </c>
      <c r="F741" t="s">
        <v>4613</v>
      </c>
      <c r="G741" t="s">
        <v>4615</v>
      </c>
      <c r="H741" t="s">
        <v>4951</v>
      </c>
      <c r="I741" t="s">
        <v>6078</v>
      </c>
      <c r="J741" t="s">
        <v>6080</v>
      </c>
      <c r="L741" t="s">
        <v>6081</v>
      </c>
      <c r="M741">
        <v>-102.966003418</v>
      </c>
      <c r="N741">
        <v>49.210300445599998</v>
      </c>
    </row>
    <row r="742" spans="1:14" x14ac:dyDescent="0.35">
      <c r="A742" t="s">
        <v>6082</v>
      </c>
      <c r="B742" t="s">
        <v>1168</v>
      </c>
      <c r="C742" t="s">
        <v>6083</v>
      </c>
      <c r="D742">
        <v>48</v>
      </c>
      <c r="F742" t="s">
        <v>4613</v>
      </c>
      <c r="G742" t="s">
        <v>4617</v>
      </c>
      <c r="H742" t="s">
        <v>6084</v>
      </c>
      <c r="I742" t="s">
        <v>6082</v>
      </c>
      <c r="J742" t="s">
        <v>6085</v>
      </c>
      <c r="L742" t="s">
        <v>6086</v>
      </c>
      <c r="M742">
        <v>-87.676101684570298</v>
      </c>
      <c r="N742">
        <v>56.018901824951101</v>
      </c>
    </row>
    <row r="743" spans="1:14" x14ac:dyDescent="0.35">
      <c r="A743" t="s">
        <v>6087</v>
      </c>
      <c r="B743" t="s">
        <v>1168</v>
      </c>
      <c r="C743" t="s">
        <v>6088</v>
      </c>
      <c r="D743">
        <v>3043</v>
      </c>
      <c r="F743" t="s">
        <v>4613</v>
      </c>
      <c r="G743" t="s">
        <v>4618</v>
      </c>
      <c r="H743" t="s">
        <v>6089</v>
      </c>
      <c r="I743" t="s">
        <v>6087</v>
      </c>
      <c r="J743" t="s">
        <v>6090</v>
      </c>
      <c r="L743" t="s">
        <v>6091</v>
      </c>
      <c r="M743">
        <v>-116.46499633800001</v>
      </c>
      <c r="N743">
        <v>53.578899383499902</v>
      </c>
    </row>
    <row r="744" spans="1:14" x14ac:dyDescent="0.35">
      <c r="A744" t="s">
        <v>6092</v>
      </c>
      <c r="B744" t="s">
        <v>32</v>
      </c>
      <c r="C744" t="s">
        <v>6093</v>
      </c>
      <c r="D744">
        <v>256</v>
      </c>
      <c r="F744" t="s">
        <v>4613</v>
      </c>
      <c r="G744" t="s">
        <v>4625</v>
      </c>
      <c r="H744" t="s">
        <v>1434</v>
      </c>
      <c r="I744" t="s">
        <v>6092</v>
      </c>
      <c r="J744" t="s">
        <v>6094</v>
      </c>
      <c r="L744" t="s">
        <v>6095</v>
      </c>
      <c r="M744">
        <v>-85.814201354999994</v>
      </c>
      <c r="N744">
        <v>79.9946975708</v>
      </c>
    </row>
    <row r="745" spans="1:14" x14ac:dyDescent="0.35">
      <c r="A745" t="s">
        <v>6096</v>
      </c>
      <c r="B745" t="s">
        <v>1168</v>
      </c>
      <c r="C745" t="s">
        <v>6097</v>
      </c>
      <c r="D745">
        <v>224</v>
      </c>
      <c r="F745" t="s">
        <v>4613</v>
      </c>
      <c r="G745" t="s">
        <v>4627</v>
      </c>
      <c r="H745" t="s">
        <v>6098</v>
      </c>
      <c r="I745" t="s">
        <v>6096</v>
      </c>
      <c r="J745" t="s">
        <v>6099</v>
      </c>
      <c r="L745" t="s">
        <v>6100</v>
      </c>
      <c r="M745">
        <v>-133.48300170900001</v>
      </c>
      <c r="N745">
        <v>68.304199218799994</v>
      </c>
    </row>
    <row r="746" spans="1:14" x14ac:dyDescent="0.35">
      <c r="A746" t="s">
        <v>6101</v>
      </c>
      <c r="B746" t="s">
        <v>1168</v>
      </c>
      <c r="C746" t="s">
        <v>6102</v>
      </c>
      <c r="D746">
        <v>1068</v>
      </c>
      <c r="F746" t="s">
        <v>4613</v>
      </c>
      <c r="G746" t="s">
        <v>4614</v>
      </c>
      <c r="H746" t="s">
        <v>6103</v>
      </c>
      <c r="I746" t="s">
        <v>6101</v>
      </c>
      <c r="J746" t="s">
        <v>6104</v>
      </c>
      <c r="L746" t="s">
        <v>6105</v>
      </c>
      <c r="M746">
        <v>-78.249701999999999</v>
      </c>
      <c r="N746">
        <v>48.563903000000003</v>
      </c>
    </row>
    <row r="747" spans="1:14" x14ac:dyDescent="0.35">
      <c r="A747" t="s">
        <v>6106</v>
      </c>
      <c r="B747" t="s">
        <v>1168</v>
      </c>
      <c r="C747" t="s">
        <v>6107</v>
      </c>
      <c r="D747">
        <v>48</v>
      </c>
      <c r="F747" t="s">
        <v>4613</v>
      </c>
      <c r="G747" t="s">
        <v>4617</v>
      </c>
      <c r="H747" t="s">
        <v>6108</v>
      </c>
      <c r="I747" t="s">
        <v>6106</v>
      </c>
      <c r="J747" t="s">
        <v>6109</v>
      </c>
      <c r="L747" t="s">
        <v>6110</v>
      </c>
      <c r="M747">
        <v>-81.6968994140625</v>
      </c>
      <c r="N747">
        <v>52.201400756835902</v>
      </c>
    </row>
    <row r="748" spans="1:14" x14ac:dyDescent="0.35">
      <c r="A748" t="s">
        <v>6111</v>
      </c>
      <c r="B748" t="s">
        <v>1168</v>
      </c>
      <c r="C748" t="s">
        <v>6112</v>
      </c>
      <c r="D748">
        <v>110</v>
      </c>
      <c r="F748" t="s">
        <v>4613</v>
      </c>
      <c r="G748" t="s">
        <v>4625</v>
      </c>
      <c r="H748" t="s">
        <v>4726</v>
      </c>
      <c r="I748" t="s">
        <v>6111</v>
      </c>
      <c r="J748" t="s">
        <v>6113</v>
      </c>
      <c r="L748" t="s">
        <v>6114</v>
      </c>
      <c r="M748">
        <v>-68.555801000000002</v>
      </c>
      <c r="N748">
        <v>63.756402000000001</v>
      </c>
    </row>
    <row r="749" spans="1:14" x14ac:dyDescent="0.35">
      <c r="A749" t="s">
        <v>6115</v>
      </c>
      <c r="B749" t="s">
        <v>1168</v>
      </c>
      <c r="C749" t="s">
        <v>6116</v>
      </c>
      <c r="D749">
        <v>68</v>
      </c>
      <c r="F749" t="s">
        <v>4613</v>
      </c>
      <c r="G749" t="s">
        <v>4622</v>
      </c>
      <c r="H749" t="s">
        <v>5671</v>
      </c>
      <c r="I749" t="s">
        <v>6115</v>
      </c>
      <c r="J749" t="s">
        <v>6117</v>
      </c>
      <c r="L749" t="s">
        <v>6118</v>
      </c>
      <c r="M749">
        <v>-66.537200927734304</v>
      </c>
      <c r="N749">
        <v>45.868900299072202</v>
      </c>
    </row>
    <row r="750" spans="1:14" x14ac:dyDescent="0.35">
      <c r="A750" t="s">
        <v>6119</v>
      </c>
      <c r="B750" t="s">
        <v>1168</v>
      </c>
      <c r="C750" t="s">
        <v>6120</v>
      </c>
      <c r="D750">
        <v>293</v>
      </c>
      <c r="F750" t="s">
        <v>4613</v>
      </c>
      <c r="G750" t="s">
        <v>4614</v>
      </c>
      <c r="H750" t="s">
        <v>6121</v>
      </c>
      <c r="I750" t="s">
        <v>6119</v>
      </c>
      <c r="J750" t="s">
        <v>6122</v>
      </c>
      <c r="L750" t="s">
        <v>6123</v>
      </c>
      <c r="M750">
        <v>-69.097198486328097</v>
      </c>
      <c r="N750">
        <v>48.746101379394503</v>
      </c>
    </row>
    <row r="751" spans="1:14" x14ac:dyDescent="0.35">
      <c r="A751" t="s">
        <v>6124</v>
      </c>
      <c r="B751" t="s">
        <v>1168</v>
      </c>
      <c r="C751" t="s">
        <v>6125</v>
      </c>
      <c r="D751">
        <v>899</v>
      </c>
      <c r="F751" t="s">
        <v>4613</v>
      </c>
      <c r="G751" t="s">
        <v>4617</v>
      </c>
      <c r="H751" t="s">
        <v>6126</v>
      </c>
      <c r="I751" t="s">
        <v>6124</v>
      </c>
      <c r="J751" t="s">
        <v>6127</v>
      </c>
      <c r="L751" t="s">
        <v>6128</v>
      </c>
      <c r="M751">
        <v>-87.907798767089801</v>
      </c>
      <c r="N751">
        <v>51.561901092529297</v>
      </c>
    </row>
    <row r="752" spans="1:14" x14ac:dyDescent="0.35">
      <c r="A752" t="s">
        <v>6129</v>
      </c>
      <c r="B752" t="s">
        <v>1168</v>
      </c>
      <c r="C752" t="s">
        <v>6130</v>
      </c>
      <c r="D752">
        <v>827</v>
      </c>
      <c r="F752" t="s">
        <v>4613</v>
      </c>
      <c r="G752" t="s">
        <v>4614</v>
      </c>
      <c r="H752" t="s">
        <v>45928</v>
      </c>
      <c r="I752" t="s">
        <v>6129</v>
      </c>
      <c r="J752" t="s">
        <v>6131</v>
      </c>
      <c r="L752" t="s">
        <v>6132</v>
      </c>
      <c r="M752">
        <v>-74.779999000000004</v>
      </c>
      <c r="N752">
        <v>46.409401000000003</v>
      </c>
    </row>
    <row r="753" spans="1:14" x14ac:dyDescent="0.35">
      <c r="A753" t="s">
        <v>6133</v>
      </c>
      <c r="B753" t="s">
        <v>1168</v>
      </c>
      <c r="C753" t="s">
        <v>6134</v>
      </c>
      <c r="D753">
        <v>997</v>
      </c>
      <c r="F753" t="s">
        <v>4613</v>
      </c>
      <c r="G753" t="s">
        <v>4620</v>
      </c>
      <c r="H753" t="s">
        <v>5104</v>
      </c>
      <c r="I753" t="s">
        <v>6133</v>
      </c>
      <c r="J753" t="s">
        <v>6135</v>
      </c>
      <c r="L753" t="s">
        <v>6136</v>
      </c>
      <c r="M753">
        <v>-101.681999206542</v>
      </c>
      <c r="N753">
        <v>54.6781005859375</v>
      </c>
    </row>
    <row r="754" spans="1:14" x14ac:dyDescent="0.35">
      <c r="A754" t="s">
        <v>6137</v>
      </c>
      <c r="B754" t="s">
        <v>1168</v>
      </c>
      <c r="C754" t="s">
        <v>6138</v>
      </c>
      <c r="D754">
        <v>526</v>
      </c>
      <c r="F754" t="s">
        <v>4613</v>
      </c>
      <c r="G754" t="s">
        <v>4627</v>
      </c>
      <c r="H754" t="s">
        <v>4718</v>
      </c>
      <c r="I754" t="s">
        <v>6137</v>
      </c>
      <c r="J754" t="s">
        <v>6139</v>
      </c>
      <c r="L754" t="s">
        <v>6140</v>
      </c>
      <c r="M754">
        <v>-113.690002441</v>
      </c>
      <c r="N754">
        <v>61.180801391599999</v>
      </c>
    </row>
    <row r="755" spans="1:14" x14ac:dyDescent="0.35">
      <c r="A755" t="s">
        <v>6141</v>
      </c>
      <c r="B755" t="s">
        <v>1168</v>
      </c>
      <c r="C755" t="s">
        <v>6142</v>
      </c>
      <c r="D755">
        <v>555</v>
      </c>
      <c r="F755" t="s">
        <v>4613</v>
      </c>
      <c r="G755" t="s">
        <v>4627</v>
      </c>
      <c r="H755" t="s">
        <v>5097</v>
      </c>
      <c r="I755" t="s">
        <v>6141</v>
      </c>
      <c r="J755" t="s">
        <v>6143</v>
      </c>
      <c r="L755" t="s">
        <v>6144</v>
      </c>
      <c r="M755">
        <v>-121.236999511718</v>
      </c>
      <c r="N755">
        <v>61.760200500488203</v>
      </c>
    </row>
    <row r="756" spans="1:14" x14ac:dyDescent="0.35">
      <c r="A756" t="s">
        <v>6145</v>
      </c>
      <c r="B756" t="s">
        <v>1168</v>
      </c>
      <c r="C756" t="s">
        <v>6146</v>
      </c>
      <c r="D756">
        <v>234</v>
      </c>
      <c r="F756" t="s">
        <v>4613</v>
      </c>
      <c r="G756" t="s">
        <v>4628</v>
      </c>
      <c r="H756" t="s">
        <v>6147</v>
      </c>
      <c r="I756" t="s">
        <v>6145</v>
      </c>
      <c r="J756" t="s">
        <v>3627</v>
      </c>
      <c r="L756" t="s">
        <v>6148</v>
      </c>
      <c r="M756">
        <v>-59.1864013671875</v>
      </c>
      <c r="N756">
        <v>55.076900482177699</v>
      </c>
    </row>
    <row r="757" spans="1:14" x14ac:dyDescent="0.35">
      <c r="A757" t="s">
        <v>6149</v>
      </c>
      <c r="B757" t="s">
        <v>1168</v>
      </c>
      <c r="C757" t="s">
        <v>6150</v>
      </c>
      <c r="D757">
        <v>326</v>
      </c>
      <c r="F757" t="s">
        <v>4613</v>
      </c>
      <c r="G757" t="s">
        <v>4623</v>
      </c>
      <c r="H757" t="s">
        <v>6151</v>
      </c>
      <c r="I757" t="s">
        <v>6149</v>
      </c>
      <c r="J757" t="s">
        <v>6152</v>
      </c>
      <c r="L757" t="s">
        <v>6153</v>
      </c>
      <c r="M757">
        <v>-124.51799774169901</v>
      </c>
      <c r="N757">
        <v>49.694198608398402</v>
      </c>
    </row>
    <row r="758" spans="1:14" x14ac:dyDescent="0.35">
      <c r="A758" t="s">
        <v>6154</v>
      </c>
      <c r="B758" t="s">
        <v>1168</v>
      </c>
      <c r="C758" t="s">
        <v>6155</v>
      </c>
      <c r="D758">
        <v>268</v>
      </c>
      <c r="F758" t="s">
        <v>4613</v>
      </c>
      <c r="G758" t="s">
        <v>4627</v>
      </c>
      <c r="H758" t="s">
        <v>4721</v>
      </c>
      <c r="I758" t="s">
        <v>6154</v>
      </c>
      <c r="J758" t="s">
        <v>6156</v>
      </c>
      <c r="L758" t="s">
        <v>6157</v>
      </c>
      <c r="M758">
        <v>-128.65100097656199</v>
      </c>
      <c r="N758">
        <v>66.240798950195298</v>
      </c>
    </row>
    <row r="759" spans="1:14" x14ac:dyDescent="0.35">
      <c r="A759" t="s">
        <v>6158</v>
      </c>
      <c r="B759" t="s">
        <v>1168</v>
      </c>
      <c r="C759" t="s">
        <v>6159</v>
      </c>
      <c r="D759">
        <v>305</v>
      </c>
      <c r="F759" t="s">
        <v>4613</v>
      </c>
      <c r="G759" t="s">
        <v>4617</v>
      </c>
      <c r="H759" t="s">
        <v>190</v>
      </c>
      <c r="I759" t="s">
        <v>6158</v>
      </c>
      <c r="J759" t="s">
        <v>6160</v>
      </c>
      <c r="L759" t="s">
        <v>6161</v>
      </c>
      <c r="M759">
        <v>-76.596900939941406</v>
      </c>
      <c r="N759">
        <v>44.225299835205</v>
      </c>
    </row>
    <row r="760" spans="1:14" x14ac:dyDescent="0.35">
      <c r="A760" t="s">
        <v>6162</v>
      </c>
      <c r="B760" t="s">
        <v>1168</v>
      </c>
      <c r="C760" t="s">
        <v>45929</v>
      </c>
      <c r="D760">
        <v>639</v>
      </c>
      <c r="F760" t="s">
        <v>4613</v>
      </c>
      <c r="G760" t="s">
        <v>4614</v>
      </c>
      <c r="H760" t="s">
        <v>45930</v>
      </c>
      <c r="I760" t="s">
        <v>6162</v>
      </c>
      <c r="J760" t="s">
        <v>6163</v>
      </c>
      <c r="L760" t="s">
        <v>6164</v>
      </c>
      <c r="M760">
        <v>-77.704200744628906</v>
      </c>
      <c r="N760">
        <v>53.625301361083899</v>
      </c>
    </row>
    <row r="761" spans="1:14" x14ac:dyDescent="0.35">
      <c r="A761" t="s">
        <v>6165</v>
      </c>
      <c r="B761" t="s">
        <v>1168</v>
      </c>
      <c r="C761" t="s">
        <v>6166</v>
      </c>
      <c r="D761">
        <v>753</v>
      </c>
      <c r="F761" t="s">
        <v>4613</v>
      </c>
      <c r="G761" t="s">
        <v>4620</v>
      </c>
      <c r="H761" t="s">
        <v>6167</v>
      </c>
      <c r="I761" t="s">
        <v>6165</v>
      </c>
      <c r="J761" t="s">
        <v>6168</v>
      </c>
      <c r="L761" t="s">
        <v>6169</v>
      </c>
      <c r="M761">
        <v>-97.043296813964801</v>
      </c>
      <c r="N761">
        <v>50.628101348876903</v>
      </c>
    </row>
    <row r="762" spans="1:14" x14ac:dyDescent="0.35">
      <c r="A762" t="s">
        <v>6170</v>
      </c>
      <c r="B762" t="s">
        <v>1168</v>
      </c>
      <c r="C762" t="s">
        <v>6171</v>
      </c>
      <c r="D762">
        <v>617</v>
      </c>
      <c r="F762" t="s">
        <v>4613</v>
      </c>
      <c r="G762" t="s">
        <v>4620</v>
      </c>
      <c r="H762" t="s">
        <v>6172</v>
      </c>
      <c r="I762" t="s">
        <v>6170</v>
      </c>
      <c r="J762" t="s">
        <v>6173</v>
      </c>
      <c r="L762" t="s">
        <v>6174</v>
      </c>
      <c r="M762">
        <v>-94.491401672363196</v>
      </c>
      <c r="N762">
        <v>54.5588989257812</v>
      </c>
    </row>
    <row r="763" spans="1:14" x14ac:dyDescent="0.35">
      <c r="A763" t="s">
        <v>6175</v>
      </c>
      <c r="B763" t="s">
        <v>1168</v>
      </c>
      <c r="C763" t="s">
        <v>45931</v>
      </c>
      <c r="D763">
        <v>112</v>
      </c>
      <c r="F763" t="s">
        <v>4613</v>
      </c>
      <c r="G763" t="s">
        <v>4614</v>
      </c>
      <c r="H763" t="s">
        <v>45932</v>
      </c>
      <c r="I763" t="s">
        <v>6175</v>
      </c>
      <c r="J763" t="s">
        <v>6176</v>
      </c>
      <c r="L763" t="s">
        <v>6177</v>
      </c>
      <c r="M763">
        <v>-64.478599548299997</v>
      </c>
      <c r="N763">
        <v>48.775299072300001</v>
      </c>
    </row>
    <row r="764" spans="1:14" x14ac:dyDescent="0.35">
      <c r="A764" t="s">
        <v>6178</v>
      </c>
      <c r="B764" t="s">
        <v>1168</v>
      </c>
      <c r="C764" t="s">
        <v>6179</v>
      </c>
      <c r="D764">
        <v>1144</v>
      </c>
      <c r="F764" t="s">
        <v>4613</v>
      </c>
      <c r="G764" t="s">
        <v>4617</v>
      </c>
      <c r="H764" t="s">
        <v>2693</v>
      </c>
      <c r="I764" t="s">
        <v>6178</v>
      </c>
      <c r="J764" t="s">
        <v>6180</v>
      </c>
      <c r="L764" t="s">
        <v>6181</v>
      </c>
      <c r="M764">
        <v>-86.939399719238196</v>
      </c>
      <c r="N764">
        <v>49.778301239013601</v>
      </c>
    </row>
    <row r="765" spans="1:14" x14ac:dyDescent="0.35">
      <c r="A765" t="s">
        <v>6182</v>
      </c>
      <c r="B765" t="s">
        <v>1168</v>
      </c>
      <c r="C765" t="s">
        <v>45933</v>
      </c>
      <c r="D765">
        <v>35</v>
      </c>
      <c r="F765" t="s">
        <v>4613</v>
      </c>
      <c r="G765" t="s">
        <v>4614</v>
      </c>
      <c r="H765" t="s">
        <v>45934</v>
      </c>
      <c r="I765" t="s">
        <v>6182</v>
      </c>
      <c r="J765" t="s">
        <v>6183</v>
      </c>
      <c r="L765" t="s">
        <v>6184</v>
      </c>
      <c r="M765">
        <v>-61.778099060058501</v>
      </c>
      <c r="N765">
        <v>47.4247016906738</v>
      </c>
    </row>
    <row r="766" spans="1:14" x14ac:dyDescent="0.35">
      <c r="A766" t="s">
        <v>6185</v>
      </c>
      <c r="B766" t="s">
        <v>1168</v>
      </c>
      <c r="C766" t="s">
        <v>6186</v>
      </c>
      <c r="D766">
        <v>174</v>
      </c>
      <c r="F766" t="s">
        <v>4613</v>
      </c>
      <c r="G766" t="s">
        <v>4625</v>
      </c>
      <c r="H766" t="s">
        <v>6187</v>
      </c>
      <c r="I766" t="s">
        <v>6185</v>
      </c>
      <c r="J766" t="s">
        <v>6188</v>
      </c>
      <c r="L766" t="s">
        <v>6189</v>
      </c>
      <c r="M766">
        <v>-81.816101074200006</v>
      </c>
      <c r="N766">
        <v>69.364700317399993</v>
      </c>
    </row>
    <row r="767" spans="1:14" x14ac:dyDescent="0.35">
      <c r="A767" t="s">
        <v>6190</v>
      </c>
      <c r="B767" t="s">
        <v>1168</v>
      </c>
      <c r="C767" t="s">
        <v>6191</v>
      </c>
      <c r="D767">
        <v>124</v>
      </c>
      <c r="F767" t="s">
        <v>4613</v>
      </c>
      <c r="G767" t="s">
        <v>4614</v>
      </c>
      <c r="H767" t="s">
        <v>6192</v>
      </c>
      <c r="I767" t="s">
        <v>6190</v>
      </c>
      <c r="J767" t="s">
        <v>6193</v>
      </c>
      <c r="L767" t="s">
        <v>6194</v>
      </c>
      <c r="M767">
        <v>-63.611400604247997</v>
      </c>
      <c r="N767">
        <v>50.281898498535099</v>
      </c>
    </row>
    <row r="768" spans="1:14" x14ac:dyDescent="0.35">
      <c r="A768" t="s">
        <v>6195</v>
      </c>
      <c r="B768" t="s">
        <v>1168</v>
      </c>
      <c r="C768" t="s">
        <v>6196</v>
      </c>
      <c r="D768">
        <v>34</v>
      </c>
      <c r="F768" t="s">
        <v>4613</v>
      </c>
      <c r="G768" t="s">
        <v>4614</v>
      </c>
      <c r="H768" t="s">
        <v>6197</v>
      </c>
      <c r="I768" t="s">
        <v>6195</v>
      </c>
      <c r="J768" t="s">
        <v>6198</v>
      </c>
      <c r="L768" t="s">
        <v>6199</v>
      </c>
      <c r="M768">
        <v>-77.765296936035099</v>
      </c>
      <c r="N768">
        <v>55.281898498535099</v>
      </c>
    </row>
    <row r="769" spans="1:14" x14ac:dyDescent="0.35">
      <c r="A769" t="s">
        <v>6200</v>
      </c>
      <c r="B769" t="s">
        <v>1168</v>
      </c>
      <c r="C769" t="s">
        <v>6201</v>
      </c>
      <c r="D769">
        <v>476</v>
      </c>
      <c r="F769" t="s">
        <v>4613</v>
      </c>
      <c r="G769" t="s">
        <v>4620</v>
      </c>
      <c r="H769" t="s">
        <v>6202</v>
      </c>
      <c r="I769" t="s">
        <v>6200</v>
      </c>
      <c r="J769" t="s">
        <v>6203</v>
      </c>
      <c r="L769" t="s">
        <v>6204</v>
      </c>
      <c r="M769">
        <v>-94.710601806640597</v>
      </c>
      <c r="N769">
        <v>56.357498168945298</v>
      </c>
    </row>
    <row r="770" spans="1:14" x14ac:dyDescent="0.35">
      <c r="A770" t="s">
        <v>6205</v>
      </c>
      <c r="B770" t="s">
        <v>1168</v>
      </c>
      <c r="C770" t="s">
        <v>6206</v>
      </c>
      <c r="D770">
        <v>146</v>
      </c>
      <c r="F770" t="s">
        <v>4613</v>
      </c>
      <c r="G770" t="s">
        <v>4625</v>
      </c>
      <c r="H770" t="s">
        <v>6207</v>
      </c>
      <c r="I770" t="s">
        <v>6205</v>
      </c>
      <c r="J770" t="s">
        <v>6208</v>
      </c>
      <c r="L770" t="s">
        <v>6209</v>
      </c>
      <c r="M770">
        <v>-82.909202575699993</v>
      </c>
      <c r="N770">
        <v>76.426101684599999</v>
      </c>
    </row>
    <row r="771" spans="1:14" x14ac:dyDescent="0.35">
      <c r="A771" t="s">
        <v>6210</v>
      </c>
      <c r="B771" t="s">
        <v>1168</v>
      </c>
      <c r="C771" t="s">
        <v>6211</v>
      </c>
      <c r="D771">
        <v>103</v>
      </c>
      <c r="F771" t="s">
        <v>4613</v>
      </c>
      <c r="G771" t="s">
        <v>4614</v>
      </c>
      <c r="H771" t="s">
        <v>6212</v>
      </c>
      <c r="I771" t="s">
        <v>6210</v>
      </c>
      <c r="J771" t="s">
        <v>6213</v>
      </c>
      <c r="L771" t="s">
        <v>6214</v>
      </c>
      <c r="M771">
        <v>-69.6177978515625</v>
      </c>
      <c r="N771">
        <v>61.046398162841797</v>
      </c>
    </row>
    <row r="772" spans="1:14" x14ac:dyDescent="0.35">
      <c r="A772" t="s">
        <v>6215</v>
      </c>
      <c r="B772" t="s">
        <v>32</v>
      </c>
      <c r="C772" t="s">
        <v>6216</v>
      </c>
      <c r="D772">
        <v>1175</v>
      </c>
      <c r="F772" t="s">
        <v>4613</v>
      </c>
      <c r="G772" t="s">
        <v>4615</v>
      </c>
      <c r="H772" t="s">
        <v>6217</v>
      </c>
      <c r="I772" t="s">
        <v>6215</v>
      </c>
      <c r="J772" t="s">
        <v>6218</v>
      </c>
      <c r="L772" t="s">
        <v>6219</v>
      </c>
      <c r="M772">
        <v>-102.310997009</v>
      </c>
      <c r="N772">
        <v>52.816699981699998</v>
      </c>
    </row>
    <row r="773" spans="1:14" x14ac:dyDescent="0.35">
      <c r="A773" t="s">
        <v>6220</v>
      </c>
      <c r="B773" t="s">
        <v>65</v>
      </c>
      <c r="C773" t="s">
        <v>6221</v>
      </c>
      <c r="F773" t="s">
        <v>4613</v>
      </c>
      <c r="G773" t="s">
        <v>4623</v>
      </c>
      <c r="H773" t="s">
        <v>660</v>
      </c>
      <c r="I773" t="s">
        <v>6220</v>
      </c>
      <c r="J773" t="s">
        <v>6222</v>
      </c>
      <c r="L773" t="s">
        <v>6223</v>
      </c>
      <c r="M773">
        <v>-123.111000061</v>
      </c>
      <c r="N773">
        <v>49.294399261499997</v>
      </c>
    </row>
    <row r="774" spans="1:14" x14ac:dyDescent="0.35">
      <c r="A774" t="s">
        <v>6224</v>
      </c>
      <c r="B774" t="s">
        <v>1168</v>
      </c>
      <c r="C774" t="s">
        <v>6225</v>
      </c>
      <c r="D774">
        <v>1354</v>
      </c>
      <c r="F774" t="s">
        <v>4613</v>
      </c>
      <c r="G774" t="s">
        <v>4617</v>
      </c>
      <c r="H774" t="s">
        <v>396</v>
      </c>
      <c r="I774" t="s">
        <v>6224</v>
      </c>
      <c r="J774" t="s">
        <v>6226</v>
      </c>
      <c r="L774" t="s">
        <v>6227</v>
      </c>
      <c r="M774">
        <v>-92.744202000000001</v>
      </c>
      <c r="N774">
        <v>49.831699</v>
      </c>
    </row>
    <row r="775" spans="1:14" x14ac:dyDescent="0.35">
      <c r="A775" t="s">
        <v>6228</v>
      </c>
      <c r="B775" t="s">
        <v>1168</v>
      </c>
      <c r="C775" t="s">
        <v>1181</v>
      </c>
      <c r="D775">
        <v>128</v>
      </c>
      <c r="F775" t="s">
        <v>4613</v>
      </c>
      <c r="G775" t="s">
        <v>4623</v>
      </c>
      <c r="H775" t="s">
        <v>573</v>
      </c>
      <c r="I775" t="s">
        <v>6228</v>
      </c>
      <c r="J775" t="s">
        <v>6229</v>
      </c>
      <c r="L775" t="s">
        <v>6230</v>
      </c>
      <c r="M775">
        <v>-121.49800109900001</v>
      </c>
      <c r="N775">
        <v>49.368301391599999</v>
      </c>
    </row>
    <row r="776" spans="1:14" x14ac:dyDescent="0.35">
      <c r="A776" t="s">
        <v>6231</v>
      </c>
      <c r="B776" t="s">
        <v>1168</v>
      </c>
      <c r="C776" t="s">
        <v>45935</v>
      </c>
      <c r="D776">
        <v>827</v>
      </c>
      <c r="F776" t="s">
        <v>4613</v>
      </c>
      <c r="G776" t="s">
        <v>4617</v>
      </c>
      <c r="H776" t="s">
        <v>5522</v>
      </c>
      <c r="I776" t="s">
        <v>6231</v>
      </c>
      <c r="J776" t="s">
        <v>6232</v>
      </c>
      <c r="L776" t="s">
        <v>6233</v>
      </c>
      <c r="M776">
        <v>-83.686096191406193</v>
      </c>
      <c r="N776">
        <v>49.714199066162102</v>
      </c>
    </row>
    <row r="777" spans="1:14" x14ac:dyDescent="0.35">
      <c r="A777" t="s">
        <v>6234</v>
      </c>
      <c r="B777" t="s">
        <v>1168</v>
      </c>
      <c r="C777" t="s">
        <v>6235</v>
      </c>
      <c r="D777">
        <v>802</v>
      </c>
      <c r="F777" t="s">
        <v>4613</v>
      </c>
      <c r="G777" t="s">
        <v>4614</v>
      </c>
      <c r="H777" t="s">
        <v>6236</v>
      </c>
      <c r="I777" t="s">
        <v>6234</v>
      </c>
      <c r="J777" t="s">
        <v>6237</v>
      </c>
      <c r="L777" t="s">
        <v>6238</v>
      </c>
      <c r="M777">
        <v>-76.135597229003906</v>
      </c>
      <c r="N777">
        <v>51.6911010742187</v>
      </c>
    </row>
    <row r="778" spans="1:14" x14ac:dyDescent="0.35">
      <c r="A778" t="s">
        <v>6239</v>
      </c>
      <c r="B778" t="s">
        <v>1168</v>
      </c>
      <c r="C778" t="s">
        <v>6240</v>
      </c>
      <c r="D778">
        <v>117</v>
      </c>
      <c r="F778" t="s">
        <v>4613</v>
      </c>
      <c r="G778" t="s">
        <v>4627</v>
      </c>
      <c r="H778" t="s">
        <v>4724</v>
      </c>
      <c r="I778" t="s">
        <v>6239</v>
      </c>
      <c r="J778" t="s">
        <v>6241</v>
      </c>
      <c r="L778" t="s">
        <v>6242</v>
      </c>
      <c r="M778">
        <v>-117.80599975585901</v>
      </c>
      <c r="N778">
        <v>70.762802124023395</v>
      </c>
    </row>
    <row r="779" spans="1:14" x14ac:dyDescent="0.35">
      <c r="A779" t="s">
        <v>6243</v>
      </c>
      <c r="B779" t="s">
        <v>1168</v>
      </c>
      <c r="C779" t="s">
        <v>6244</v>
      </c>
      <c r="D779">
        <v>152</v>
      </c>
      <c r="F779" t="s">
        <v>4613</v>
      </c>
      <c r="G779" t="s">
        <v>4625</v>
      </c>
      <c r="H779" t="s">
        <v>6245</v>
      </c>
      <c r="I779" t="s">
        <v>6243</v>
      </c>
      <c r="J779" t="s">
        <v>6246</v>
      </c>
      <c r="L779" t="s">
        <v>6247</v>
      </c>
      <c r="M779">
        <v>-95.849700927699999</v>
      </c>
      <c r="N779">
        <v>68.635597228999998</v>
      </c>
    </row>
    <row r="780" spans="1:14" x14ac:dyDescent="0.35">
      <c r="A780" t="s">
        <v>6248</v>
      </c>
      <c r="B780" t="s">
        <v>1168</v>
      </c>
      <c r="C780" t="s">
        <v>6249</v>
      </c>
      <c r="D780">
        <v>780</v>
      </c>
      <c r="F780" t="s">
        <v>4613</v>
      </c>
      <c r="G780" t="s">
        <v>4617</v>
      </c>
      <c r="H780" t="s">
        <v>362</v>
      </c>
      <c r="I780" t="s">
        <v>6248</v>
      </c>
      <c r="J780" t="s">
        <v>6250</v>
      </c>
      <c r="L780" t="s">
        <v>6251</v>
      </c>
      <c r="M780">
        <v>-79.934997558599903</v>
      </c>
      <c r="N780">
        <v>43.173599243199902</v>
      </c>
    </row>
    <row r="781" spans="1:14" x14ac:dyDescent="0.35">
      <c r="A781" t="s">
        <v>6252</v>
      </c>
      <c r="B781" t="s">
        <v>1168</v>
      </c>
      <c r="C781" t="s">
        <v>6253</v>
      </c>
      <c r="D781">
        <v>1099</v>
      </c>
      <c r="F781" t="s">
        <v>4613</v>
      </c>
      <c r="G781" t="s">
        <v>4617</v>
      </c>
      <c r="H781" t="s">
        <v>6254</v>
      </c>
      <c r="I781" t="s">
        <v>6252</v>
      </c>
      <c r="J781" t="s">
        <v>6255</v>
      </c>
      <c r="L781" t="s">
        <v>6256</v>
      </c>
      <c r="M781">
        <v>-84.758903503417898</v>
      </c>
      <c r="N781">
        <v>49.193099975585902</v>
      </c>
    </row>
    <row r="782" spans="1:14" x14ac:dyDescent="0.35">
      <c r="A782" t="s">
        <v>6257</v>
      </c>
      <c r="B782" t="s">
        <v>1168</v>
      </c>
      <c r="C782" t="s">
        <v>6258</v>
      </c>
      <c r="D782">
        <v>39</v>
      </c>
      <c r="F782" t="s">
        <v>4613</v>
      </c>
      <c r="G782" t="s">
        <v>4628</v>
      </c>
      <c r="H782" t="s">
        <v>6259</v>
      </c>
      <c r="I782" t="s">
        <v>6257</v>
      </c>
      <c r="J782" t="s">
        <v>6260</v>
      </c>
      <c r="L782" t="s">
        <v>6261</v>
      </c>
      <c r="M782">
        <v>-60.228599548339801</v>
      </c>
      <c r="N782">
        <v>55.448299407958899</v>
      </c>
    </row>
    <row r="783" spans="1:14" x14ac:dyDescent="0.35">
      <c r="A783" t="s">
        <v>6262</v>
      </c>
      <c r="B783" t="s">
        <v>1168</v>
      </c>
      <c r="C783" t="s">
        <v>6263</v>
      </c>
      <c r="D783">
        <v>39</v>
      </c>
      <c r="F783" t="s">
        <v>4613</v>
      </c>
      <c r="G783" t="s">
        <v>4614</v>
      </c>
      <c r="H783" t="s">
        <v>6264</v>
      </c>
      <c r="I783" t="s">
        <v>6262</v>
      </c>
      <c r="J783" t="s">
        <v>6265</v>
      </c>
      <c r="L783" t="s">
        <v>6266</v>
      </c>
      <c r="M783">
        <v>-59.636699676513601</v>
      </c>
      <c r="N783">
        <v>50.468898773193303</v>
      </c>
    </row>
    <row r="784" spans="1:14" x14ac:dyDescent="0.35">
      <c r="A784" t="s">
        <v>6267</v>
      </c>
      <c r="B784" t="s">
        <v>1168</v>
      </c>
      <c r="C784" t="s">
        <v>6268</v>
      </c>
      <c r="D784">
        <v>2150</v>
      </c>
      <c r="F784" t="s">
        <v>4613</v>
      </c>
      <c r="G784" t="s">
        <v>4624</v>
      </c>
      <c r="H784" t="s">
        <v>6269</v>
      </c>
      <c r="I784" t="s">
        <v>6267</v>
      </c>
      <c r="J784" t="s">
        <v>6270</v>
      </c>
      <c r="L784" t="s">
        <v>6271</v>
      </c>
      <c r="M784">
        <v>-137.54600524902301</v>
      </c>
      <c r="N784">
        <v>60.789199829101499</v>
      </c>
    </row>
    <row r="785" spans="1:14" x14ac:dyDescent="0.35">
      <c r="A785" t="s">
        <v>6272</v>
      </c>
      <c r="B785" t="s">
        <v>1168</v>
      </c>
      <c r="C785" t="s">
        <v>45936</v>
      </c>
      <c r="D785">
        <v>90</v>
      </c>
      <c r="F785" t="s">
        <v>4613</v>
      </c>
      <c r="G785" t="s">
        <v>4614</v>
      </c>
      <c r="H785" t="s">
        <v>45907</v>
      </c>
      <c r="I785" t="s">
        <v>6272</v>
      </c>
      <c r="J785" t="s">
        <v>6273</v>
      </c>
      <c r="L785" t="s">
        <v>6274</v>
      </c>
      <c r="M785">
        <v>-73.416900634800001</v>
      </c>
      <c r="N785">
        <v>45.517501831099999</v>
      </c>
    </row>
    <row r="786" spans="1:14" x14ac:dyDescent="0.35">
      <c r="A786" t="s">
        <v>6275</v>
      </c>
      <c r="B786" t="s">
        <v>1168</v>
      </c>
      <c r="C786" t="s">
        <v>6276</v>
      </c>
      <c r="D786">
        <v>541</v>
      </c>
      <c r="F786" t="s">
        <v>4613</v>
      </c>
      <c r="G786" t="s">
        <v>4627</v>
      </c>
      <c r="H786" t="s">
        <v>5074</v>
      </c>
      <c r="I786" t="s">
        <v>6275</v>
      </c>
      <c r="J786" t="s">
        <v>6277</v>
      </c>
      <c r="L786" t="s">
        <v>6278</v>
      </c>
      <c r="M786">
        <v>-115.782997131</v>
      </c>
      <c r="N786">
        <v>60.839698791499998</v>
      </c>
    </row>
    <row r="787" spans="1:14" x14ac:dyDescent="0.35">
      <c r="A787" t="s">
        <v>6279</v>
      </c>
      <c r="B787" t="s">
        <v>3332</v>
      </c>
      <c r="C787" t="s">
        <v>6280</v>
      </c>
      <c r="D787">
        <v>477</v>
      </c>
      <c r="F787" t="s">
        <v>4613</v>
      </c>
      <c r="G787" t="s">
        <v>4649</v>
      </c>
      <c r="H787" t="s">
        <v>907</v>
      </c>
      <c r="I787" t="s">
        <v>6279</v>
      </c>
      <c r="J787" t="s">
        <v>6281</v>
      </c>
      <c r="L787" t="s">
        <v>6282</v>
      </c>
      <c r="M787">
        <v>-63.508598327599998</v>
      </c>
      <c r="N787">
        <v>44.880798339800002</v>
      </c>
    </row>
    <row r="788" spans="1:14" x14ac:dyDescent="0.35">
      <c r="A788" t="s">
        <v>6283</v>
      </c>
      <c r="B788" t="s">
        <v>1168</v>
      </c>
      <c r="C788" t="s">
        <v>6284</v>
      </c>
      <c r="D788">
        <v>1408</v>
      </c>
      <c r="F788" t="s">
        <v>4613</v>
      </c>
      <c r="G788" t="s">
        <v>4617</v>
      </c>
      <c r="H788" t="s">
        <v>4626</v>
      </c>
      <c r="I788" t="s">
        <v>6283</v>
      </c>
      <c r="J788" t="s">
        <v>6285</v>
      </c>
      <c r="L788" t="s">
        <v>6286</v>
      </c>
      <c r="M788">
        <v>-91.638603210400007</v>
      </c>
      <c r="N788">
        <v>48.773899078399999</v>
      </c>
    </row>
    <row r="789" spans="1:14" x14ac:dyDescent="0.35">
      <c r="A789" t="s">
        <v>6287</v>
      </c>
      <c r="B789" t="s">
        <v>1168</v>
      </c>
      <c r="C789" t="s">
        <v>6288</v>
      </c>
      <c r="D789">
        <v>499</v>
      </c>
      <c r="F789" t="s">
        <v>4613</v>
      </c>
      <c r="G789" t="s">
        <v>4649</v>
      </c>
      <c r="H789" t="s">
        <v>4722</v>
      </c>
      <c r="I789" t="s">
        <v>6287</v>
      </c>
      <c r="J789" t="s">
        <v>6289</v>
      </c>
      <c r="L789" t="s">
        <v>6290</v>
      </c>
      <c r="M789">
        <v>-65.785424709300003</v>
      </c>
      <c r="N789">
        <v>44.545845036499998</v>
      </c>
    </row>
    <row r="790" spans="1:14" x14ac:dyDescent="0.35">
      <c r="A790" t="s">
        <v>6291</v>
      </c>
      <c r="B790" t="s">
        <v>1168</v>
      </c>
      <c r="C790" t="s">
        <v>6292</v>
      </c>
      <c r="D790">
        <v>20</v>
      </c>
      <c r="F790" t="s">
        <v>4613</v>
      </c>
      <c r="G790" t="s">
        <v>4614</v>
      </c>
      <c r="H790" t="s">
        <v>5720</v>
      </c>
      <c r="I790" t="s">
        <v>6291</v>
      </c>
      <c r="J790" t="s">
        <v>6293</v>
      </c>
      <c r="L790" t="s">
        <v>6294</v>
      </c>
      <c r="M790">
        <v>-58.6582984924</v>
      </c>
      <c r="N790">
        <v>51.2117004395</v>
      </c>
    </row>
    <row r="791" spans="1:14" x14ac:dyDescent="0.35">
      <c r="A791" t="s">
        <v>6295</v>
      </c>
      <c r="B791" t="s">
        <v>1168</v>
      </c>
      <c r="C791" t="s">
        <v>6296</v>
      </c>
      <c r="D791">
        <v>126</v>
      </c>
      <c r="F791" t="s">
        <v>4613</v>
      </c>
      <c r="G791" t="s">
        <v>4614</v>
      </c>
      <c r="H791" t="s">
        <v>6297</v>
      </c>
      <c r="I791" t="s">
        <v>6295</v>
      </c>
      <c r="J791" t="s">
        <v>6298</v>
      </c>
      <c r="L791" t="s">
        <v>6299</v>
      </c>
      <c r="M791">
        <v>-77.925300598144503</v>
      </c>
      <c r="N791">
        <v>62.417301177978501</v>
      </c>
    </row>
    <row r="792" spans="1:14" x14ac:dyDescent="0.35">
      <c r="A792" t="s">
        <v>6300</v>
      </c>
      <c r="B792" t="s">
        <v>1168</v>
      </c>
      <c r="C792" t="s">
        <v>6301</v>
      </c>
      <c r="D792">
        <v>181</v>
      </c>
      <c r="F792" t="s">
        <v>4613</v>
      </c>
      <c r="G792" t="s">
        <v>4625</v>
      </c>
      <c r="H792" t="s">
        <v>6302</v>
      </c>
      <c r="I792" t="s">
        <v>6300</v>
      </c>
      <c r="J792" t="s">
        <v>6303</v>
      </c>
      <c r="L792" t="s">
        <v>6304</v>
      </c>
      <c r="M792">
        <v>-77.966697692899999</v>
      </c>
      <c r="N792">
        <v>72.683296203599994</v>
      </c>
    </row>
    <row r="793" spans="1:14" x14ac:dyDescent="0.35">
      <c r="A793" t="s">
        <v>6305</v>
      </c>
      <c r="B793" t="s">
        <v>1168</v>
      </c>
      <c r="C793" t="s">
        <v>6306</v>
      </c>
      <c r="D793">
        <v>770</v>
      </c>
      <c r="F793" t="s">
        <v>4613</v>
      </c>
      <c r="G793" t="s">
        <v>4620</v>
      </c>
      <c r="H793" t="s">
        <v>6307</v>
      </c>
      <c r="I793" t="s">
        <v>6305</v>
      </c>
      <c r="J793" t="s">
        <v>6308</v>
      </c>
      <c r="L793" t="s">
        <v>6309</v>
      </c>
      <c r="M793">
        <v>-94.653602600097599</v>
      </c>
      <c r="N793">
        <v>53.857200622558501</v>
      </c>
    </row>
    <row r="794" spans="1:14" x14ac:dyDescent="0.35">
      <c r="A794" t="s">
        <v>6310</v>
      </c>
      <c r="B794" t="s">
        <v>32</v>
      </c>
      <c r="C794" t="s">
        <v>6311</v>
      </c>
      <c r="D794">
        <v>3350</v>
      </c>
      <c r="F794" t="s">
        <v>4613</v>
      </c>
      <c r="G794" t="s">
        <v>4618</v>
      </c>
      <c r="H794" t="s">
        <v>253</v>
      </c>
      <c r="I794" t="s">
        <v>6310</v>
      </c>
      <c r="J794" t="s">
        <v>6312</v>
      </c>
      <c r="L794" t="s">
        <v>6313</v>
      </c>
      <c r="M794">
        <v>-118.058998</v>
      </c>
      <c r="N794">
        <v>52.996699999999997</v>
      </c>
    </row>
    <row r="795" spans="1:14" x14ac:dyDescent="0.35">
      <c r="A795" t="s">
        <v>6314</v>
      </c>
      <c r="B795" t="s">
        <v>1168</v>
      </c>
      <c r="C795" t="s">
        <v>6315</v>
      </c>
      <c r="D795">
        <v>708</v>
      </c>
      <c r="F795" t="s">
        <v>4613</v>
      </c>
      <c r="G795" t="s">
        <v>4627</v>
      </c>
      <c r="H795" t="s">
        <v>6316</v>
      </c>
      <c r="I795" t="s">
        <v>6314</v>
      </c>
      <c r="J795" t="s">
        <v>6317</v>
      </c>
      <c r="L795" t="s">
        <v>6318</v>
      </c>
      <c r="M795">
        <v>-123.46900177000001</v>
      </c>
      <c r="N795">
        <v>60.235801696799903</v>
      </c>
    </row>
    <row r="796" spans="1:14" x14ac:dyDescent="0.35">
      <c r="A796" t="s">
        <v>6319</v>
      </c>
      <c r="B796" t="s">
        <v>1168</v>
      </c>
      <c r="C796" t="s">
        <v>6320</v>
      </c>
      <c r="D796">
        <v>136</v>
      </c>
      <c r="F796" t="s">
        <v>4613</v>
      </c>
      <c r="G796" t="s">
        <v>4614</v>
      </c>
      <c r="H796" t="s">
        <v>6321</v>
      </c>
      <c r="I796" t="s">
        <v>6319</v>
      </c>
      <c r="J796" t="s">
        <v>6322</v>
      </c>
      <c r="L796" t="s">
        <v>6323</v>
      </c>
      <c r="M796">
        <v>-73.281097412109304</v>
      </c>
      <c r="N796">
        <v>45.294399261474602</v>
      </c>
    </row>
    <row r="797" spans="1:14" x14ac:dyDescent="0.35">
      <c r="A797" t="s">
        <v>6324</v>
      </c>
      <c r="B797" t="s">
        <v>1168</v>
      </c>
      <c r="C797" t="s">
        <v>6325</v>
      </c>
      <c r="D797">
        <v>84</v>
      </c>
      <c r="F797" t="s">
        <v>4613</v>
      </c>
      <c r="G797" t="s">
        <v>4628</v>
      </c>
      <c r="H797" t="s">
        <v>505</v>
      </c>
      <c r="I797" t="s">
        <v>6324</v>
      </c>
      <c r="J797" t="s">
        <v>6326</v>
      </c>
      <c r="L797" t="s">
        <v>6327</v>
      </c>
      <c r="M797">
        <v>-58.549999237060497</v>
      </c>
      <c r="N797">
        <v>48.544200897216797</v>
      </c>
    </row>
    <row r="798" spans="1:14" x14ac:dyDescent="0.35">
      <c r="A798" t="s">
        <v>6328</v>
      </c>
      <c r="B798" t="s">
        <v>1168</v>
      </c>
      <c r="C798" t="s">
        <v>6329</v>
      </c>
      <c r="D798">
        <v>1133</v>
      </c>
      <c r="F798" t="s">
        <v>4613</v>
      </c>
      <c r="G798" t="s">
        <v>4623</v>
      </c>
      <c r="H798" t="s">
        <v>4861</v>
      </c>
      <c r="I798" t="s">
        <v>6328</v>
      </c>
      <c r="J798" t="s">
        <v>6330</v>
      </c>
      <c r="L798" t="s">
        <v>6331</v>
      </c>
      <c r="M798">
        <v>-120.44400024399999</v>
      </c>
      <c r="N798">
        <v>50.702201843300003</v>
      </c>
    </row>
    <row r="799" spans="1:14" x14ac:dyDescent="0.35">
      <c r="A799" t="s">
        <v>6332</v>
      </c>
      <c r="B799" t="s">
        <v>32</v>
      </c>
      <c r="C799" t="s">
        <v>6333</v>
      </c>
      <c r="D799">
        <v>1341</v>
      </c>
      <c r="F799" t="s">
        <v>4613</v>
      </c>
      <c r="G799" t="s">
        <v>4615</v>
      </c>
      <c r="H799" t="s">
        <v>6334</v>
      </c>
      <c r="I799" t="s">
        <v>6332</v>
      </c>
      <c r="J799" t="s">
        <v>6335</v>
      </c>
      <c r="L799" t="s">
        <v>6336</v>
      </c>
      <c r="M799">
        <v>-103.678001404</v>
      </c>
      <c r="N799">
        <v>58.236099243199902</v>
      </c>
    </row>
    <row r="800" spans="1:14" x14ac:dyDescent="0.35">
      <c r="A800" t="s">
        <v>6337</v>
      </c>
      <c r="B800" t="s">
        <v>1168</v>
      </c>
      <c r="C800" t="s">
        <v>6338</v>
      </c>
      <c r="D800">
        <v>23</v>
      </c>
      <c r="F800" t="s">
        <v>4613</v>
      </c>
      <c r="G800" t="s">
        <v>4627</v>
      </c>
      <c r="H800" t="s">
        <v>5069</v>
      </c>
      <c r="I800" t="s">
        <v>6337</v>
      </c>
      <c r="J800" t="s">
        <v>6339</v>
      </c>
      <c r="L800" t="s">
        <v>6340</v>
      </c>
      <c r="M800">
        <v>-135.00599</v>
      </c>
      <c r="N800">
        <v>68.223297000000002</v>
      </c>
    </row>
    <row r="801" spans="1:14" x14ac:dyDescent="0.35">
      <c r="A801" t="s">
        <v>6341</v>
      </c>
      <c r="B801" t="s">
        <v>1168</v>
      </c>
      <c r="C801" t="s">
        <v>6342</v>
      </c>
      <c r="D801">
        <v>1055</v>
      </c>
      <c r="F801" t="s">
        <v>4613</v>
      </c>
      <c r="G801" t="s">
        <v>4617</v>
      </c>
      <c r="H801" t="s">
        <v>6343</v>
      </c>
      <c r="I801" t="s">
        <v>6341</v>
      </c>
      <c r="J801" t="s">
        <v>6344</v>
      </c>
      <c r="L801" t="s">
        <v>6345</v>
      </c>
      <c r="M801">
        <v>-80.378601074200006</v>
      </c>
      <c r="N801">
        <v>43.460800170899901</v>
      </c>
    </row>
    <row r="802" spans="1:14" x14ac:dyDescent="0.35">
      <c r="A802" t="s">
        <v>6346</v>
      </c>
      <c r="B802" t="s">
        <v>1168</v>
      </c>
      <c r="C802" t="s">
        <v>6347</v>
      </c>
      <c r="D802">
        <v>501</v>
      </c>
      <c r="F802" t="s">
        <v>4613</v>
      </c>
      <c r="G802" t="s">
        <v>4614</v>
      </c>
      <c r="H802" t="s">
        <v>6348</v>
      </c>
      <c r="I802" t="s">
        <v>6346</v>
      </c>
      <c r="J802" t="s">
        <v>6349</v>
      </c>
      <c r="L802" t="s">
        <v>6350</v>
      </c>
      <c r="M802">
        <v>-71.929397582999997</v>
      </c>
      <c r="N802">
        <v>61.588600158699997</v>
      </c>
    </row>
    <row r="803" spans="1:14" x14ac:dyDescent="0.35">
      <c r="A803" t="s">
        <v>6351</v>
      </c>
      <c r="B803" t="s">
        <v>1168</v>
      </c>
      <c r="C803" t="s">
        <v>6352</v>
      </c>
      <c r="D803">
        <v>1679</v>
      </c>
      <c r="F803" t="s">
        <v>4613</v>
      </c>
      <c r="G803" t="s">
        <v>4615</v>
      </c>
      <c r="H803" t="s">
        <v>6353</v>
      </c>
      <c r="I803" t="s">
        <v>6351</v>
      </c>
      <c r="J803" t="s">
        <v>6354</v>
      </c>
      <c r="L803" t="s">
        <v>6355</v>
      </c>
      <c r="M803">
        <v>-105.61799621582</v>
      </c>
      <c r="N803">
        <v>57.256099700927699</v>
      </c>
    </row>
    <row r="804" spans="1:14" x14ac:dyDescent="0.35">
      <c r="A804" t="s">
        <v>6356</v>
      </c>
      <c r="B804" t="s">
        <v>1168</v>
      </c>
      <c r="C804" t="s">
        <v>6357</v>
      </c>
      <c r="D804">
        <v>1709</v>
      </c>
      <c r="F804" t="s">
        <v>4613</v>
      </c>
      <c r="G804" t="s">
        <v>4614</v>
      </c>
      <c r="H804" t="s">
        <v>6358</v>
      </c>
      <c r="I804" t="s">
        <v>6356</v>
      </c>
      <c r="J804" t="s">
        <v>6359</v>
      </c>
      <c r="L804" t="s">
        <v>6360</v>
      </c>
      <c r="M804">
        <v>-66.8052978515625</v>
      </c>
      <c r="N804">
        <v>54.805301666259702</v>
      </c>
    </row>
    <row r="805" spans="1:14" x14ac:dyDescent="0.35">
      <c r="A805" t="s">
        <v>6361</v>
      </c>
      <c r="B805" t="s">
        <v>32</v>
      </c>
      <c r="C805" t="s">
        <v>6362</v>
      </c>
      <c r="D805">
        <v>772</v>
      </c>
      <c r="F805" t="s">
        <v>4613</v>
      </c>
      <c r="G805" t="s">
        <v>4617</v>
      </c>
      <c r="H805" t="s">
        <v>5261</v>
      </c>
      <c r="I805" t="s">
        <v>6361</v>
      </c>
      <c r="J805" t="s">
        <v>6363</v>
      </c>
      <c r="K805" t="s">
        <v>6361</v>
      </c>
      <c r="L805" t="s">
        <v>6364</v>
      </c>
      <c r="M805">
        <v>-81.606696999999997</v>
      </c>
      <c r="N805">
        <v>44.201400999999997</v>
      </c>
    </row>
    <row r="806" spans="1:14" x14ac:dyDescent="0.35">
      <c r="A806" t="s">
        <v>6365</v>
      </c>
      <c r="B806" t="s">
        <v>1168</v>
      </c>
      <c r="C806" t="s">
        <v>6366</v>
      </c>
      <c r="D806">
        <v>75</v>
      </c>
      <c r="F806" t="s">
        <v>4613</v>
      </c>
      <c r="G806" t="s">
        <v>4614</v>
      </c>
      <c r="H806" t="s">
        <v>6367</v>
      </c>
      <c r="I806" t="s">
        <v>6365</v>
      </c>
      <c r="J806" t="s">
        <v>6368</v>
      </c>
      <c r="L806" t="s">
        <v>6369</v>
      </c>
      <c r="M806">
        <v>-78.148597717285099</v>
      </c>
      <c r="N806">
        <v>60.818599700927699</v>
      </c>
    </row>
    <row r="807" spans="1:14" x14ac:dyDescent="0.35">
      <c r="A807" t="s">
        <v>6370</v>
      </c>
      <c r="B807" t="s">
        <v>1168</v>
      </c>
      <c r="C807" t="s">
        <v>6371</v>
      </c>
      <c r="D807">
        <v>80</v>
      </c>
      <c r="F807" t="s">
        <v>4613</v>
      </c>
      <c r="G807" t="s">
        <v>4614</v>
      </c>
      <c r="H807" t="s">
        <v>6372</v>
      </c>
      <c r="I807" t="s">
        <v>6370</v>
      </c>
      <c r="J807" t="s">
        <v>6373</v>
      </c>
      <c r="L807" t="s">
        <v>6374</v>
      </c>
      <c r="M807">
        <v>-78.75830078125</v>
      </c>
      <c r="N807">
        <v>51.473300933837798</v>
      </c>
    </row>
    <row r="808" spans="1:14" x14ac:dyDescent="0.35">
      <c r="A808" t="s">
        <v>6375</v>
      </c>
      <c r="B808" t="s">
        <v>1168</v>
      </c>
      <c r="C808" t="s">
        <v>6376</v>
      </c>
      <c r="D808">
        <v>1157</v>
      </c>
      <c r="F808" t="s">
        <v>4613</v>
      </c>
      <c r="G808" t="s">
        <v>4617</v>
      </c>
      <c r="H808" t="s">
        <v>6377</v>
      </c>
      <c r="I808" t="s">
        <v>6375</v>
      </c>
      <c r="J808" t="s">
        <v>6378</v>
      </c>
      <c r="L808" t="s">
        <v>6379</v>
      </c>
      <c r="M808">
        <v>-79.981399536132798</v>
      </c>
      <c r="N808">
        <v>48.210300445556598</v>
      </c>
    </row>
    <row r="809" spans="1:14" x14ac:dyDescent="0.35">
      <c r="A809" t="s">
        <v>6380</v>
      </c>
      <c r="B809" t="s">
        <v>1168</v>
      </c>
      <c r="C809" t="s">
        <v>6381</v>
      </c>
      <c r="D809">
        <v>2277</v>
      </c>
      <c r="F809" t="s">
        <v>4613</v>
      </c>
      <c r="G809" t="s">
        <v>4615</v>
      </c>
      <c r="H809" t="s">
        <v>6382</v>
      </c>
      <c r="I809" t="s">
        <v>6380</v>
      </c>
      <c r="J809" t="s">
        <v>6383</v>
      </c>
      <c r="K809" t="s">
        <v>6383</v>
      </c>
      <c r="L809" t="s">
        <v>6384</v>
      </c>
      <c r="M809">
        <v>-109.18099975600001</v>
      </c>
      <c r="N809">
        <v>51.517501831099999</v>
      </c>
    </row>
    <row r="810" spans="1:14" x14ac:dyDescent="0.35">
      <c r="A810" t="s">
        <v>6385</v>
      </c>
      <c r="B810" t="s">
        <v>1168</v>
      </c>
      <c r="C810" t="s">
        <v>6386</v>
      </c>
      <c r="D810">
        <v>650</v>
      </c>
      <c r="F810" t="s">
        <v>4613</v>
      </c>
      <c r="G810" t="s">
        <v>4617</v>
      </c>
      <c r="H810" t="s">
        <v>593</v>
      </c>
      <c r="I810" t="s">
        <v>6385</v>
      </c>
      <c r="J810" t="s">
        <v>6387</v>
      </c>
      <c r="L810" t="s">
        <v>6388</v>
      </c>
      <c r="M810">
        <v>-79.370002746582003</v>
      </c>
      <c r="N810">
        <v>43.8622016906738</v>
      </c>
    </row>
    <row r="811" spans="1:14" x14ac:dyDescent="0.35">
      <c r="A811" t="s">
        <v>6389</v>
      </c>
      <c r="B811" t="s">
        <v>1168</v>
      </c>
      <c r="C811" t="s">
        <v>6390</v>
      </c>
      <c r="D811">
        <v>119</v>
      </c>
      <c r="F811" t="s">
        <v>4613</v>
      </c>
      <c r="G811" t="s">
        <v>4614</v>
      </c>
      <c r="H811" t="s">
        <v>6391</v>
      </c>
      <c r="I811" t="s">
        <v>6389</v>
      </c>
      <c r="J811" t="s">
        <v>6392</v>
      </c>
      <c r="L811" t="s">
        <v>6393</v>
      </c>
      <c r="M811">
        <v>-69.599700927734304</v>
      </c>
      <c r="N811">
        <v>59.296699523925703</v>
      </c>
    </row>
    <row r="812" spans="1:14" x14ac:dyDescent="0.35">
      <c r="A812" t="s">
        <v>6394</v>
      </c>
      <c r="B812" t="s">
        <v>32</v>
      </c>
      <c r="C812" t="s">
        <v>6395</v>
      </c>
      <c r="D812">
        <v>1884</v>
      </c>
      <c r="F812" t="s">
        <v>4613</v>
      </c>
      <c r="G812" t="s">
        <v>4618</v>
      </c>
      <c r="H812" t="s">
        <v>6396</v>
      </c>
      <c r="I812" t="s">
        <v>6394</v>
      </c>
      <c r="J812" t="s">
        <v>6397</v>
      </c>
      <c r="L812" t="s">
        <v>6398</v>
      </c>
      <c r="M812">
        <v>-112.03199768100001</v>
      </c>
      <c r="N812">
        <v>54.7703018188</v>
      </c>
    </row>
    <row r="813" spans="1:14" x14ac:dyDescent="0.35">
      <c r="A813" t="s">
        <v>6399</v>
      </c>
      <c r="B813" t="s">
        <v>1168</v>
      </c>
      <c r="C813" t="s">
        <v>6400</v>
      </c>
      <c r="D813">
        <v>175</v>
      </c>
      <c r="F813" t="s">
        <v>4613</v>
      </c>
      <c r="G813" t="s">
        <v>4625</v>
      </c>
      <c r="H813" t="s">
        <v>6401</v>
      </c>
      <c r="I813" t="s">
        <v>6399</v>
      </c>
      <c r="J813" t="s">
        <v>6402</v>
      </c>
      <c r="L813" t="s">
        <v>6403</v>
      </c>
      <c r="M813">
        <v>-69.883300781199907</v>
      </c>
      <c r="N813">
        <v>62.849998474099998</v>
      </c>
    </row>
    <row r="814" spans="1:14" x14ac:dyDescent="0.35">
      <c r="A814" t="s">
        <v>6404</v>
      </c>
      <c r="B814" t="s">
        <v>1168</v>
      </c>
      <c r="C814" t="s">
        <v>6405</v>
      </c>
      <c r="D814">
        <v>1470</v>
      </c>
      <c r="F814" t="s">
        <v>4613</v>
      </c>
      <c r="G814" t="s">
        <v>4617</v>
      </c>
      <c r="H814" t="s">
        <v>6406</v>
      </c>
      <c r="I814" t="s">
        <v>6404</v>
      </c>
      <c r="J814" t="s">
        <v>6407</v>
      </c>
      <c r="L814" t="s">
        <v>6408</v>
      </c>
      <c r="M814">
        <v>-83.346702575683594</v>
      </c>
      <c r="N814">
        <v>47.819999694824197</v>
      </c>
    </row>
    <row r="815" spans="1:14" x14ac:dyDescent="0.35">
      <c r="A815" t="s">
        <v>6409</v>
      </c>
      <c r="B815" t="s">
        <v>1168</v>
      </c>
      <c r="C815" t="s">
        <v>6410</v>
      </c>
      <c r="D815">
        <v>834</v>
      </c>
      <c r="F815" t="s">
        <v>4613</v>
      </c>
      <c r="G815" t="s">
        <v>4617</v>
      </c>
      <c r="H815" t="s">
        <v>6411</v>
      </c>
      <c r="I815" t="s">
        <v>6409</v>
      </c>
      <c r="J815" t="s">
        <v>6412</v>
      </c>
      <c r="L815" t="s">
        <v>6413</v>
      </c>
      <c r="M815">
        <v>-87.934196472167898</v>
      </c>
      <c r="N815">
        <v>52.195598602294901</v>
      </c>
    </row>
    <row r="816" spans="1:14" x14ac:dyDescent="0.35">
      <c r="A816" t="s">
        <v>6414</v>
      </c>
      <c r="B816" t="s">
        <v>1168</v>
      </c>
      <c r="C816" t="s">
        <v>6415</v>
      </c>
      <c r="D816">
        <v>1576</v>
      </c>
      <c r="F816" t="s">
        <v>4613</v>
      </c>
      <c r="G816" t="s">
        <v>4615</v>
      </c>
      <c r="H816" t="s">
        <v>6416</v>
      </c>
      <c r="I816" t="s">
        <v>6414</v>
      </c>
      <c r="J816" t="s">
        <v>6417</v>
      </c>
      <c r="L816" t="s">
        <v>6418</v>
      </c>
      <c r="M816">
        <v>-108.52300262451099</v>
      </c>
      <c r="N816">
        <v>54.125301361083899</v>
      </c>
    </row>
    <row r="817" spans="1:14" x14ac:dyDescent="0.35">
      <c r="A817" t="s">
        <v>6419</v>
      </c>
      <c r="B817" t="s">
        <v>1168</v>
      </c>
      <c r="C817" t="s">
        <v>6420</v>
      </c>
      <c r="D817">
        <v>596</v>
      </c>
      <c r="F817" t="s">
        <v>4613</v>
      </c>
      <c r="G817" t="s">
        <v>4627</v>
      </c>
      <c r="H817" t="s">
        <v>6421</v>
      </c>
      <c r="I817" t="s">
        <v>6419</v>
      </c>
      <c r="J817" t="s">
        <v>6422</v>
      </c>
      <c r="L817" t="s">
        <v>6423</v>
      </c>
      <c r="M817">
        <v>-110.68199799999999</v>
      </c>
      <c r="N817">
        <v>62.418303000000002</v>
      </c>
    </row>
    <row r="818" spans="1:14" x14ac:dyDescent="0.35">
      <c r="A818" t="s">
        <v>6424</v>
      </c>
      <c r="B818" t="s">
        <v>1168</v>
      </c>
      <c r="C818" t="s">
        <v>6425</v>
      </c>
      <c r="D818">
        <v>2193</v>
      </c>
      <c r="F818" t="s">
        <v>4613</v>
      </c>
      <c r="G818" t="s">
        <v>4618</v>
      </c>
      <c r="H818" t="s">
        <v>6426</v>
      </c>
      <c r="I818" t="s">
        <v>6424</v>
      </c>
      <c r="J818" t="s">
        <v>6427</v>
      </c>
      <c r="L818" t="s">
        <v>6428</v>
      </c>
      <c r="M818">
        <v>-110.072998046875</v>
      </c>
      <c r="N818">
        <v>53.309200286865199</v>
      </c>
    </row>
    <row r="819" spans="1:14" x14ac:dyDescent="0.35">
      <c r="A819" t="s">
        <v>6429</v>
      </c>
      <c r="B819" t="s">
        <v>32</v>
      </c>
      <c r="C819" t="s">
        <v>6430</v>
      </c>
      <c r="D819">
        <v>548</v>
      </c>
      <c r="F819" t="s">
        <v>4613</v>
      </c>
      <c r="G819" t="s">
        <v>4614</v>
      </c>
      <c r="H819" t="s">
        <v>5719</v>
      </c>
      <c r="I819" t="s">
        <v>6429</v>
      </c>
      <c r="J819" t="s">
        <v>6431</v>
      </c>
      <c r="L819" t="s">
        <v>6432</v>
      </c>
      <c r="M819">
        <v>-72.788902282699993</v>
      </c>
      <c r="N819">
        <v>47.409698486300002</v>
      </c>
    </row>
    <row r="820" spans="1:14" x14ac:dyDescent="0.35">
      <c r="A820" t="s">
        <v>6433</v>
      </c>
      <c r="B820" t="s">
        <v>1168</v>
      </c>
      <c r="C820" t="s">
        <v>6434</v>
      </c>
      <c r="D820">
        <v>959</v>
      </c>
      <c r="F820" t="s">
        <v>4613</v>
      </c>
      <c r="G820" t="s">
        <v>4620</v>
      </c>
      <c r="H820" t="s">
        <v>6435</v>
      </c>
      <c r="I820" t="s">
        <v>6433</v>
      </c>
      <c r="J820" t="s">
        <v>6436</v>
      </c>
      <c r="L820" t="s">
        <v>6437</v>
      </c>
      <c r="M820">
        <v>-99.985298156738196</v>
      </c>
      <c r="N820">
        <v>56.513301849365199</v>
      </c>
    </row>
    <row r="821" spans="1:14" x14ac:dyDescent="0.35">
      <c r="A821" t="s">
        <v>6438</v>
      </c>
      <c r="B821" t="s">
        <v>32</v>
      </c>
      <c r="C821" t="s">
        <v>6439</v>
      </c>
      <c r="D821">
        <v>972</v>
      </c>
      <c r="F821" t="s">
        <v>4613</v>
      </c>
      <c r="G821" t="s">
        <v>4617</v>
      </c>
      <c r="H821" t="s">
        <v>6440</v>
      </c>
      <c r="I821" t="s">
        <v>6438</v>
      </c>
      <c r="J821" t="s">
        <v>6441</v>
      </c>
      <c r="K821" t="s">
        <v>6438</v>
      </c>
      <c r="L821" t="s">
        <v>6442</v>
      </c>
      <c r="M821">
        <v>-79.555603027299995</v>
      </c>
      <c r="N821">
        <v>44.485298156699997</v>
      </c>
    </row>
    <row r="822" spans="1:14" x14ac:dyDescent="0.35">
      <c r="A822" t="s">
        <v>6443</v>
      </c>
      <c r="B822" t="s">
        <v>1168</v>
      </c>
      <c r="C822" t="s">
        <v>6444</v>
      </c>
      <c r="D822">
        <v>100</v>
      </c>
      <c r="F822" t="s">
        <v>4613</v>
      </c>
      <c r="G822" t="s">
        <v>4625</v>
      </c>
      <c r="H822" t="s">
        <v>6445</v>
      </c>
      <c r="I822" t="s">
        <v>6443</v>
      </c>
      <c r="J822" t="s">
        <v>3625</v>
      </c>
      <c r="L822" t="s">
        <v>6446</v>
      </c>
      <c r="M822">
        <v>-62.280601501500001</v>
      </c>
      <c r="N822">
        <v>82.517799377399996</v>
      </c>
    </row>
    <row r="823" spans="1:14" x14ac:dyDescent="0.35">
      <c r="A823" t="s">
        <v>6447</v>
      </c>
      <c r="B823" t="s">
        <v>1168</v>
      </c>
      <c r="C823" t="s">
        <v>6448</v>
      </c>
      <c r="D823">
        <v>215</v>
      </c>
      <c r="F823" t="s">
        <v>4613</v>
      </c>
      <c r="G823" t="s">
        <v>4614</v>
      </c>
      <c r="H823" t="s">
        <v>6449</v>
      </c>
      <c r="I823" t="s">
        <v>6447</v>
      </c>
      <c r="J823" t="s">
        <v>6450</v>
      </c>
      <c r="L823" t="s">
        <v>6451</v>
      </c>
      <c r="M823">
        <v>-65.9927978515625</v>
      </c>
      <c r="N823">
        <v>58.711399078369098</v>
      </c>
    </row>
    <row r="824" spans="1:14" x14ac:dyDescent="0.35">
      <c r="A824" t="s">
        <v>6452</v>
      </c>
      <c r="B824" t="s">
        <v>1168</v>
      </c>
      <c r="C824" t="s">
        <v>6453</v>
      </c>
      <c r="D824">
        <v>1421</v>
      </c>
      <c r="F824" t="s">
        <v>4613</v>
      </c>
      <c r="G824" t="s">
        <v>4623</v>
      </c>
      <c r="H824" t="s">
        <v>4773</v>
      </c>
      <c r="I824" t="s">
        <v>6452</v>
      </c>
      <c r="J824" t="s">
        <v>6454</v>
      </c>
      <c r="L824" t="s">
        <v>6455</v>
      </c>
      <c r="M824">
        <v>-119.37799835200001</v>
      </c>
      <c r="N824">
        <v>49.9561004639</v>
      </c>
    </row>
    <row r="825" spans="1:14" x14ac:dyDescent="0.35">
      <c r="A825" t="s">
        <v>6456</v>
      </c>
      <c r="B825" t="s">
        <v>65</v>
      </c>
      <c r="C825" t="s">
        <v>6457</v>
      </c>
      <c r="D825">
        <v>0</v>
      </c>
      <c r="F825" t="s">
        <v>30</v>
      </c>
      <c r="G825" t="s">
        <v>34</v>
      </c>
      <c r="H825" t="s">
        <v>54</v>
      </c>
      <c r="I825" t="s">
        <v>6458</v>
      </c>
      <c r="J825" t="s">
        <v>6456</v>
      </c>
      <c r="K825" t="s">
        <v>6458</v>
      </c>
      <c r="L825" t="s">
        <v>6459</v>
      </c>
      <c r="M825">
        <v>-134.945999</v>
      </c>
      <c r="N825">
        <v>57.514899999999997</v>
      </c>
    </row>
    <row r="826" spans="1:14" x14ac:dyDescent="0.35">
      <c r="A826" t="s">
        <v>6460</v>
      </c>
      <c r="B826" t="s">
        <v>1168</v>
      </c>
      <c r="C826" t="s">
        <v>6461</v>
      </c>
      <c r="D826">
        <v>1653</v>
      </c>
      <c r="F826" t="s">
        <v>4613</v>
      </c>
      <c r="G826" t="s">
        <v>4624</v>
      </c>
      <c r="H826" t="s">
        <v>906</v>
      </c>
      <c r="I826" t="s">
        <v>6460</v>
      </c>
      <c r="J826" t="s">
        <v>6462</v>
      </c>
      <c r="L826" t="s">
        <v>6463</v>
      </c>
      <c r="M826">
        <v>-135.86799621582</v>
      </c>
      <c r="N826">
        <v>63.616401672363203</v>
      </c>
    </row>
    <row r="827" spans="1:14" x14ac:dyDescent="0.35">
      <c r="A827" t="s">
        <v>6464</v>
      </c>
      <c r="B827" t="s">
        <v>1168</v>
      </c>
      <c r="C827" t="s">
        <v>6465</v>
      </c>
      <c r="D827">
        <v>102</v>
      </c>
      <c r="F827" t="s">
        <v>4613</v>
      </c>
      <c r="G827" t="s">
        <v>4614</v>
      </c>
      <c r="H827" t="s">
        <v>6466</v>
      </c>
      <c r="I827" t="s">
        <v>6464</v>
      </c>
      <c r="J827" t="s">
        <v>6467</v>
      </c>
      <c r="L827" t="s">
        <v>6468</v>
      </c>
      <c r="M827">
        <v>-67.453300476074205</v>
      </c>
      <c r="N827">
        <v>48.856899261474602</v>
      </c>
    </row>
    <row r="828" spans="1:14" x14ac:dyDescent="0.35">
      <c r="A828" t="s">
        <v>6469</v>
      </c>
      <c r="B828" t="s">
        <v>1168</v>
      </c>
      <c r="C828" t="s">
        <v>6470</v>
      </c>
      <c r="D828">
        <v>1198</v>
      </c>
      <c r="F828" t="s">
        <v>4613</v>
      </c>
      <c r="G828" t="s">
        <v>4617</v>
      </c>
      <c r="H828" t="s">
        <v>5655</v>
      </c>
      <c r="I828" t="s">
        <v>6469</v>
      </c>
      <c r="J828" t="s">
        <v>6471</v>
      </c>
      <c r="L828" t="s">
        <v>6472</v>
      </c>
      <c r="M828">
        <v>-85.860603332519503</v>
      </c>
      <c r="N828">
        <v>49.083900451660099</v>
      </c>
    </row>
    <row r="829" spans="1:14" x14ac:dyDescent="0.35">
      <c r="A829" t="s">
        <v>6473</v>
      </c>
      <c r="B829" t="s">
        <v>1168</v>
      </c>
      <c r="C829" t="s">
        <v>6474</v>
      </c>
      <c r="D829">
        <v>38</v>
      </c>
      <c r="F829" t="s">
        <v>4613</v>
      </c>
      <c r="G829" t="s">
        <v>4628</v>
      </c>
      <c r="H829" t="s">
        <v>4734</v>
      </c>
      <c r="I829" t="s">
        <v>6473</v>
      </c>
      <c r="J829" t="s">
        <v>6475</v>
      </c>
      <c r="L829" t="s">
        <v>6476</v>
      </c>
      <c r="M829">
        <v>-55.847198486328097</v>
      </c>
      <c r="N829">
        <v>52.302799224853501</v>
      </c>
    </row>
    <row r="830" spans="1:14" x14ac:dyDescent="0.35">
      <c r="A830" t="s">
        <v>6477</v>
      </c>
      <c r="B830" t="s">
        <v>1168</v>
      </c>
      <c r="C830" t="s">
        <v>6478</v>
      </c>
      <c r="D830">
        <v>1892</v>
      </c>
      <c r="F830" t="s">
        <v>4613</v>
      </c>
      <c r="G830" t="s">
        <v>4615</v>
      </c>
      <c r="H830" t="s">
        <v>4616</v>
      </c>
      <c r="I830" t="s">
        <v>6477</v>
      </c>
      <c r="J830" t="s">
        <v>6479</v>
      </c>
      <c r="L830" t="s">
        <v>6480</v>
      </c>
      <c r="M830">
        <v>-105.55899810791</v>
      </c>
      <c r="N830">
        <v>50.330299377441399</v>
      </c>
    </row>
    <row r="831" spans="1:14" x14ac:dyDescent="0.35">
      <c r="A831" t="s">
        <v>6481</v>
      </c>
      <c r="B831" t="s">
        <v>1168</v>
      </c>
      <c r="C831" t="s">
        <v>6482</v>
      </c>
      <c r="D831">
        <v>977</v>
      </c>
      <c r="F831" t="s">
        <v>4613</v>
      </c>
      <c r="G831" t="s">
        <v>4614</v>
      </c>
      <c r="H831" t="s">
        <v>1290</v>
      </c>
      <c r="I831" t="s">
        <v>6481</v>
      </c>
      <c r="J831" t="s">
        <v>3629</v>
      </c>
      <c r="L831" t="s">
        <v>6483</v>
      </c>
      <c r="M831">
        <v>-70.223899841308594</v>
      </c>
      <c r="N831">
        <v>47.597499847412102</v>
      </c>
    </row>
    <row r="832" spans="1:14" x14ac:dyDescent="0.35">
      <c r="A832" t="s">
        <v>6484</v>
      </c>
      <c r="B832" t="s">
        <v>1168</v>
      </c>
      <c r="C832" t="s">
        <v>6485</v>
      </c>
      <c r="D832">
        <v>1211</v>
      </c>
      <c r="F832" t="s">
        <v>4613</v>
      </c>
      <c r="G832" t="s">
        <v>4618</v>
      </c>
      <c r="H832" t="s">
        <v>5065</v>
      </c>
      <c r="I832" t="s">
        <v>6484</v>
      </c>
      <c r="J832" t="s">
        <v>6486</v>
      </c>
      <c r="L832" t="s">
        <v>6487</v>
      </c>
      <c r="M832">
        <v>-111.222000122</v>
      </c>
      <c r="N832">
        <v>56.653301239000001</v>
      </c>
    </row>
    <row r="833" spans="1:14" x14ac:dyDescent="0.35">
      <c r="A833" t="s">
        <v>6488</v>
      </c>
      <c r="B833" t="s">
        <v>1168</v>
      </c>
      <c r="C833" t="s">
        <v>6489</v>
      </c>
      <c r="D833">
        <v>30</v>
      </c>
      <c r="F833" t="s">
        <v>4613</v>
      </c>
      <c r="G833" t="s">
        <v>4617</v>
      </c>
      <c r="H833" t="s">
        <v>6490</v>
      </c>
      <c r="I833" t="s">
        <v>6488</v>
      </c>
      <c r="J833" t="s">
        <v>6491</v>
      </c>
      <c r="L833" t="s">
        <v>6492</v>
      </c>
      <c r="M833">
        <v>-80.607803344726506</v>
      </c>
      <c r="N833">
        <v>51.291099548339801</v>
      </c>
    </row>
    <row r="834" spans="1:14" x14ac:dyDescent="0.35">
      <c r="A834" t="s">
        <v>6493</v>
      </c>
      <c r="B834" t="s">
        <v>1168</v>
      </c>
      <c r="C834" t="s">
        <v>6494</v>
      </c>
      <c r="D834">
        <v>1270</v>
      </c>
      <c r="F834" t="s">
        <v>4613</v>
      </c>
      <c r="G834" t="s">
        <v>4614</v>
      </c>
      <c r="H834" t="s">
        <v>5682</v>
      </c>
      <c r="I834" t="s">
        <v>6493</v>
      </c>
      <c r="J834" t="s">
        <v>6495</v>
      </c>
      <c r="L834" t="s">
        <v>6496</v>
      </c>
      <c r="M834">
        <v>-74.528099060058594</v>
      </c>
      <c r="N834">
        <v>49.771900177001903</v>
      </c>
    </row>
    <row r="835" spans="1:14" x14ac:dyDescent="0.35">
      <c r="A835" t="s">
        <v>6497</v>
      </c>
      <c r="B835" t="s">
        <v>1168</v>
      </c>
      <c r="C835" t="s">
        <v>6498</v>
      </c>
      <c r="D835">
        <v>250</v>
      </c>
      <c r="F835" t="s">
        <v>4613</v>
      </c>
      <c r="G835" t="s">
        <v>4614</v>
      </c>
      <c r="H835" t="s">
        <v>6499</v>
      </c>
      <c r="I835" t="s">
        <v>6497</v>
      </c>
      <c r="J835" t="s">
        <v>6500</v>
      </c>
      <c r="L835" t="s">
        <v>6501</v>
      </c>
      <c r="M835">
        <v>-76.518302917480398</v>
      </c>
      <c r="N835">
        <v>56.536098480224602</v>
      </c>
    </row>
    <row r="836" spans="1:14" x14ac:dyDescent="0.35">
      <c r="A836" t="s">
        <v>6502</v>
      </c>
      <c r="B836" t="s">
        <v>32</v>
      </c>
      <c r="C836" t="s">
        <v>6503</v>
      </c>
      <c r="D836">
        <v>656</v>
      </c>
      <c r="F836" t="s">
        <v>4613</v>
      </c>
      <c r="G836" t="s">
        <v>4614</v>
      </c>
      <c r="H836" t="s">
        <v>5695</v>
      </c>
      <c r="I836" t="s">
        <v>6502</v>
      </c>
      <c r="J836" t="s">
        <v>6504</v>
      </c>
      <c r="K836" t="s">
        <v>6504</v>
      </c>
      <c r="L836" t="s">
        <v>6505</v>
      </c>
      <c r="M836">
        <v>-75.990600585899998</v>
      </c>
      <c r="N836">
        <v>46.272800445599998</v>
      </c>
    </row>
    <row r="837" spans="1:14" x14ac:dyDescent="0.35">
      <c r="A837" t="s">
        <v>6506</v>
      </c>
      <c r="B837" t="s">
        <v>1168</v>
      </c>
      <c r="C837" t="s">
        <v>6507</v>
      </c>
      <c r="D837">
        <v>270</v>
      </c>
      <c r="F837" t="s">
        <v>4613</v>
      </c>
      <c r="G837" t="s">
        <v>4614</v>
      </c>
      <c r="H837" t="s">
        <v>45907</v>
      </c>
      <c r="I837" t="s">
        <v>6506</v>
      </c>
      <c r="J837" t="s">
        <v>6508</v>
      </c>
      <c r="L837" t="s">
        <v>6509</v>
      </c>
      <c r="M837">
        <v>-74.038696000000002</v>
      </c>
      <c r="N837">
        <v>45.679501000000002</v>
      </c>
    </row>
    <row r="838" spans="1:14" x14ac:dyDescent="0.35">
      <c r="A838" t="s">
        <v>6510</v>
      </c>
      <c r="B838" t="s">
        <v>1168</v>
      </c>
      <c r="C838" t="s">
        <v>6511</v>
      </c>
      <c r="D838">
        <v>39</v>
      </c>
      <c r="F838" t="s">
        <v>4613</v>
      </c>
      <c r="G838" t="s">
        <v>4614</v>
      </c>
      <c r="H838" t="s">
        <v>6512</v>
      </c>
      <c r="I838" t="s">
        <v>6510</v>
      </c>
      <c r="J838" t="s">
        <v>6513</v>
      </c>
      <c r="L838" t="s">
        <v>6514</v>
      </c>
      <c r="M838">
        <v>-61.789199829101499</v>
      </c>
      <c r="N838">
        <v>50.189998626708899</v>
      </c>
    </row>
    <row r="839" spans="1:14" x14ac:dyDescent="0.35">
      <c r="A839" t="s">
        <v>6515</v>
      </c>
      <c r="B839" t="s">
        <v>1168</v>
      </c>
      <c r="C839" t="s">
        <v>6516</v>
      </c>
      <c r="D839">
        <v>66</v>
      </c>
      <c r="F839" t="s">
        <v>4613</v>
      </c>
      <c r="G839" t="s">
        <v>4614</v>
      </c>
      <c r="H839" t="s">
        <v>6517</v>
      </c>
      <c r="I839" t="s">
        <v>6515</v>
      </c>
      <c r="J839" t="s">
        <v>6518</v>
      </c>
      <c r="L839" t="s">
        <v>6519</v>
      </c>
      <c r="M839">
        <v>-78.831100463867102</v>
      </c>
      <c r="N839">
        <v>53.010601043701101</v>
      </c>
    </row>
    <row r="840" spans="1:14" x14ac:dyDescent="0.35">
      <c r="A840" t="s">
        <v>6520</v>
      </c>
      <c r="B840" t="s">
        <v>1168</v>
      </c>
      <c r="C840" t="s">
        <v>6521</v>
      </c>
      <c r="D840">
        <v>211</v>
      </c>
      <c r="F840" t="s">
        <v>4613</v>
      </c>
      <c r="G840" t="s">
        <v>4614</v>
      </c>
      <c r="H840" t="s">
        <v>4646</v>
      </c>
      <c r="I840" t="s">
        <v>6520</v>
      </c>
      <c r="J840" t="s">
        <v>6522</v>
      </c>
      <c r="K840" t="s">
        <v>6520</v>
      </c>
      <c r="L840" t="s">
        <v>6523</v>
      </c>
      <c r="M840">
        <v>-75.563598999999996</v>
      </c>
      <c r="N840">
        <v>45.521701999999998</v>
      </c>
    </row>
    <row r="841" spans="1:14" x14ac:dyDescent="0.35">
      <c r="A841" t="s">
        <v>6524</v>
      </c>
      <c r="B841" t="s">
        <v>1168</v>
      </c>
      <c r="C841" t="s">
        <v>6525</v>
      </c>
      <c r="D841">
        <v>734</v>
      </c>
      <c r="F841" t="s">
        <v>4613</v>
      </c>
      <c r="G841" t="s">
        <v>4620</v>
      </c>
      <c r="H841" t="s">
        <v>6526</v>
      </c>
      <c r="I841" t="s">
        <v>6524</v>
      </c>
      <c r="J841" t="s">
        <v>6527</v>
      </c>
      <c r="L841" t="s">
        <v>6528</v>
      </c>
      <c r="M841">
        <v>-97.844200134277301</v>
      </c>
      <c r="N841">
        <v>53.958301544189403</v>
      </c>
    </row>
    <row r="842" spans="1:14" x14ac:dyDescent="0.35">
      <c r="A842" t="s">
        <v>6529</v>
      </c>
      <c r="B842" t="s">
        <v>32</v>
      </c>
      <c r="C842" t="s">
        <v>6530</v>
      </c>
      <c r="D842">
        <v>2220</v>
      </c>
      <c r="F842" t="s">
        <v>4613</v>
      </c>
      <c r="G842" t="s">
        <v>4623</v>
      </c>
      <c r="H842" t="s">
        <v>6531</v>
      </c>
      <c r="I842" t="s">
        <v>6529</v>
      </c>
      <c r="J842" t="s">
        <v>6532</v>
      </c>
      <c r="L842" t="s">
        <v>6533</v>
      </c>
      <c r="M842">
        <v>-121.975997925</v>
      </c>
      <c r="N842">
        <v>56.035598754900001</v>
      </c>
    </row>
    <row r="843" spans="1:14" x14ac:dyDescent="0.35">
      <c r="A843" t="s">
        <v>6534</v>
      </c>
      <c r="B843" t="s">
        <v>32</v>
      </c>
      <c r="C843" t="s">
        <v>6535</v>
      </c>
      <c r="D843">
        <v>34</v>
      </c>
      <c r="F843" t="s">
        <v>4613</v>
      </c>
      <c r="G843" t="s">
        <v>4623</v>
      </c>
      <c r="H843" t="s">
        <v>1388</v>
      </c>
      <c r="I843" t="s">
        <v>6534</v>
      </c>
      <c r="J843" t="s">
        <v>6536</v>
      </c>
      <c r="L843" t="s">
        <v>6537</v>
      </c>
      <c r="M843">
        <v>-122.630996704</v>
      </c>
      <c r="N843">
        <v>49.100799560499901</v>
      </c>
    </row>
    <row r="844" spans="1:14" x14ac:dyDescent="0.35">
      <c r="A844" t="s">
        <v>6538</v>
      </c>
      <c r="B844" t="s">
        <v>1168</v>
      </c>
      <c r="C844" t="s">
        <v>6539</v>
      </c>
      <c r="D844">
        <v>1605</v>
      </c>
      <c r="F844" t="s">
        <v>4613</v>
      </c>
      <c r="G844" t="s">
        <v>4615</v>
      </c>
      <c r="H844" t="s">
        <v>6540</v>
      </c>
      <c r="I844" t="s">
        <v>6538</v>
      </c>
      <c r="J844" t="s">
        <v>6541</v>
      </c>
      <c r="L844" t="s">
        <v>6542</v>
      </c>
      <c r="M844">
        <v>-104.08200073242099</v>
      </c>
      <c r="N844">
        <v>58.276699066162102</v>
      </c>
    </row>
    <row r="845" spans="1:14" x14ac:dyDescent="0.35">
      <c r="A845" t="s">
        <v>6543</v>
      </c>
      <c r="B845" t="s">
        <v>1168</v>
      </c>
      <c r="C845" t="s">
        <v>6544</v>
      </c>
      <c r="D845">
        <v>918</v>
      </c>
      <c r="F845" t="s">
        <v>4613</v>
      </c>
      <c r="G845" t="s">
        <v>4614</v>
      </c>
      <c r="H845" t="s">
        <v>4728</v>
      </c>
      <c r="I845" t="s">
        <v>6543</v>
      </c>
      <c r="J845" t="s">
        <v>6545</v>
      </c>
      <c r="L845" t="s">
        <v>6546</v>
      </c>
      <c r="M845">
        <v>-77.802803039550696</v>
      </c>
      <c r="N845">
        <v>49.761699676513601</v>
      </c>
    </row>
    <row r="846" spans="1:14" x14ac:dyDescent="0.35">
      <c r="A846" t="s">
        <v>6547</v>
      </c>
      <c r="B846" t="s">
        <v>32</v>
      </c>
      <c r="C846" t="s">
        <v>6548</v>
      </c>
      <c r="D846">
        <v>916</v>
      </c>
      <c r="F846" t="s">
        <v>4613</v>
      </c>
      <c r="G846" t="s">
        <v>4618</v>
      </c>
      <c r="H846" t="s">
        <v>6549</v>
      </c>
      <c r="I846" t="s">
        <v>6547</v>
      </c>
      <c r="J846" t="s">
        <v>6550</v>
      </c>
      <c r="K846" t="s">
        <v>6547</v>
      </c>
      <c r="L846" t="s">
        <v>6551</v>
      </c>
      <c r="M846">
        <v>-111.700996399</v>
      </c>
      <c r="N846">
        <v>57.381698608400001</v>
      </c>
    </row>
    <row r="847" spans="1:14" x14ac:dyDescent="0.35">
      <c r="A847" t="s">
        <v>6552</v>
      </c>
      <c r="B847" t="s">
        <v>1168</v>
      </c>
      <c r="C847" t="s">
        <v>6553</v>
      </c>
      <c r="D847">
        <v>1536</v>
      </c>
      <c r="F847" t="s">
        <v>4613</v>
      </c>
      <c r="G847" t="s">
        <v>4627</v>
      </c>
      <c r="H847" t="s">
        <v>6554</v>
      </c>
      <c r="I847" t="s">
        <v>6552</v>
      </c>
      <c r="J847" t="s">
        <v>6555</v>
      </c>
      <c r="L847" t="s">
        <v>6556</v>
      </c>
      <c r="M847">
        <v>-110.614997864</v>
      </c>
      <c r="N847">
        <v>64.698898315400001</v>
      </c>
    </row>
    <row r="848" spans="1:14" x14ac:dyDescent="0.35">
      <c r="A848" t="s">
        <v>6557</v>
      </c>
      <c r="B848" t="s">
        <v>1168</v>
      </c>
      <c r="C848" t="s">
        <v>6558</v>
      </c>
      <c r="D848">
        <v>824</v>
      </c>
      <c r="F848" t="s">
        <v>4613</v>
      </c>
      <c r="G848" t="s">
        <v>4624</v>
      </c>
      <c r="H848" t="s">
        <v>6559</v>
      </c>
      <c r="I848" t="s">
        <v>6557</v>
      </c>
      <c r="J848" t="s">
        <v>6560</v>
      </c>
      <c r="L848" t="s">
        <v>6561</v>
      </c>
      <c r="M848">
        <v>-139.83900451660099</v>
      </c>
      <c r="N848">
        <v>67.570602416992102</v>
      </c>
    </row>
    <row r="849" spans="1:14" x14ac:dyDescent="0.35">
      <c r="A849" t="s">
        <v>6562</v>
      </c>
      <c r="B849" t="s">
        <v>1168</v>
      </c>
      <c r="C849" t="s">
        <v>6563</v>
      </c>
      <c r="D849">
        <v>1775</v>
      </c>
      <c r="F849" t="s">
        <v>4613</v>
      </c>
      <c r="G849" t="s">
        <v>4618</v>
      </c>
      <c r="H849" t="s">
        <v>5052</v>
      </c>
      <c r="I849" t="s">
        <v>6562</v>
      </c>
      <c r="J849" t="s">
        <v>6564</v>
      </c>
      <c r="L849" t="s">
        <v>6565</v>
      </c>
      <c r="M849">
        <v>-110.278999328613</v>
      </c>
      <c r="N849">
        <v>54.404998779296797</v>
      </c>
    </row>
    <row r="850" spans="1:14" x14ac:dyDescent="0.35">
      <c r="A850" t="s">
        <v>6566</v>
      </c>
      <c r="B850" t="s">
        <v>1168</v>
      </c>
      <c r="C850" t="s">
        <v>6567</v>
      </c>
      <c r="D850">
        <v>663</v>
      </c>
      <c r="F850" t="s">
        <v>4613</v>
      </c>
      <c r="G850" t="s">
        <v>4620</v>
      </c>
      <c r="H850" t="s">
        <v>6568</v>
      </c>
      <c r="I850" t="s">
        <v>6566</v>
      </c>
      <c r="J850" t="s">
        <v>6569</v>
      </c>
      <c r="L850" t="s">
        <v>6570</v>
      </c>
      <c r="M850">
        <v>-95.278900146484304</v>
      </c>
      <c r="N850">
        <v>54.933300018310497</v>
      </c>
    </row>
    <row r="851" spans="1:14" x14ac:dyDescent="0.35">
      <c r="A851" t="s">
        <v>6571</v>
      </c>
      <c r="B851" t="s">
        <v>1168</v>
      </c>
      <c r="C851" t="s">
        <v>6572</v>
      </c>
      <c r="D851">
        <v>1110</v>
      </c>
      <c r="F851" t="s">
        <v>4613</v>
      </c>
      <c r="G851" t="s">
        <v>4618</v>
      </c>
      <c r="H851" t="s">
        <v>6573</v>
      </c>
      <c r="I851" t="s">
        <v>6571</v>
      </c>
      <c r="J851" t="s">
        <v>6574</v>
      </c>
      <c r="L851" t="s">
        <v>6575</v>
      </c>
      <c r="M851">
        <v>-117.165000915527</v>
      </c>
      <c r="N851">
        <v>58.6213989257812</v>
      </c>
    </row>
    <row r="852" spans="1:14" x14ac:dyDescent="0.35">
      <c r="A852" t="s">
        <v>6576</v>
      </c>
      <c r="B852" t="s">
        <v>1168</v>
      </c>
      <c r="C852" t="s">
        <v>6577</v>
      </c>
      <c r="D852">
        <v>460</v>
      </c>
      <c r="F852" t="s">
        <v>4613</v>
      </c>
      <c r="G852" t="s">
        <v>4617</v>
      </c>
      <c r="H852" t="s">
        <v>6578</v>
      </c>
      <c r="I852" t="s">
        <v>6576</v>
      </c>
      <c r="J852" t="s">
        <v>6579</v>
      </c>
      <c r="K852" t="s">
        <v>6576</v>
      </c>
      <c r="L852" t="s">
        <v>6580</v>
      </c>
      <c r="M852">
        <v>-78.894997000000004</v>
      </c>
      <c r="N852">
        <v>43.922798</v>
      </c>
    </row>
    <row r="853" spans="1:14" x14ac:dyDescent="0.35">
      <c r="A853" t="s">
        <v>6581</v>
      </c>
      <c r="B853" t="s">
        <v>1168</v>
      </c>
      <c r="C853" t="s">
        <v>6582</v>
      </c>
      <c r="D853">
        <v>1759</v>
      </c>
      <c r="F853" t="s">
        <v>4613</v>
      </c>
      <c r="G853" t="s">
        <v>4618</v>
      </c>
      <c r="H853" t="s">
        <v>4680</v>
      </c>
      <c r="I853" t="s">
        <v>6581</v>
      </c>
      <c r="J853" t="s">
        <v>2510</v>
      </c>
      <c r="L853" t="s">
        <v>6583</v>
      </c>
      <c r="M853">
        <v>-119.407997131347</v>
      </c>
      <c r="N853">
        <v>58.491401672363203</v>
      </c>
    </row>
    <row r="854" spans="1:14" x14ac:dyDescent="0.35">
      <c r="A854" t="s">
        <v>6584</v>
      </c>
      <c r="B854" t="s">
        <v>1168</v>
      </c>
      <c r="C854" t="s">
        <v>6585</v>
      </c>
      <c r="D854">
        <v>1007</v>
      </c>
      <c r="F854" t="s">
        <v>4613</v>
      </c>
      <c r="G854" t="s">
        <v>4617</v>
      </c>
      <c r="H854" t="s">
        <v>4714</v>
      </c>
      <c r="I854" t="s">
        <v>6584</v>
      </c>
      <c r="J854" t="s">
        <v>6586</v>
      </c>
      <c r="L854" t="s">
        <v>6587</v>
      </c>
      <c r="M854">
        <v>-80.837501525899995</v>
      </c>
      <c r="N854">
        <v>44.590301513699998</v>
      </c>
    </row>
    <row r="855" spans="1:14" x14ac:dyDescent="0.35">
      <c r="A855" t="s">
        <v>6588</v>
      </c>
      <c r="B855" t="s">
        <v>3332</v>
      </c>
      <c r="C855" t="s">
        <v>6589</v>
      </c>
      <c r="D855">
        <v>374</v>
      </c>
      <c r="F855" t="s">
        <v>4613</v>
      </c>
      <c r="G855" t="s">
        <v>4617</v>
      </c>
      <c r="H855" t="s">
        <v>337</v>
      </c>
      <c r="I855" t="s">
        <v>6588</v>
      </c>
      <c r="J855" t="s">
        <v>6590</v>
      </c>
      <c r="K855" t="s">
        <v>6590</v>
      </c>
      <c r="L855" t="s">
        <v>6591</v>
      </c>
      <c r="M855">
        <v>-75.669197082519503</v>
      </c>
      <c r="N855">
        <v>45.322498321533203</v>
      </c>
    </row>
    <row r="856" spans="1:14" x14ac:dyDescent="0.35">
      <c r="A856" t="s">
        <v>6592</v>
      </c>
      <c r="B856" t="s">
        <v>29</v>
      </c>
      <c r="C856" t="s">
        <v>6593</v>
      </c>
      <c r="D856">
        <v>550</v>
      </c>
      <c r="F856" t="s">
        <v>4613</v>
      </c>
      <c r="G856" t="s">
        <v>4614</v>
      </c>
      <c r="H856" t="s">
        <v>6594</v>
      </c>
      <c r="I856" t="s">
        <v>6592</v>
      </c>
      <c r="J856" t="s">
        <v>6595</v>
      </c>
      <c r="L856" t="s">
        <v>6596</v>
      </c>
      <c r="M856">
        <v>-71.502199172999994</v>
      </c>
      <c r="N856">
        <v>46.9021961734</v>
      </c>
    </row>
    <row r="857" spans="1:14" x14ac:dyDescent="0.35">
      <c r="A857" t="s">
        <v>6597</v>
      </c>
      <c r="B857" t="s">
        <v>1168</v>
      </c>
      <c r="C857" t="s">
        <v>6598</v>
      </c>
      <c r="D857">
        <v>1405</v>
      </c>
      <c r="F857" t="s">
        <v>4613</v>
      </c>
      <c r="G857" t="s">
        <v>4615</v>
      </c>
      <c r="H857" t="s">
        <v>4851</v>
      </c>
      <c r="I857" t="s">
        <v>6597</v>
      </c>
      <c r="J857" t="s">
        <v>6599</v>
      </c>
      <c r="L857" t="s">
        <v>6600</v>
      </c>
      <c r="M857">
        <v>-105.672996521</v>
      </c>
      <c r="N857">
        <v>53.214199066199903</v>
      </c>
    </row>
    <row r="858" spans="1:14" x14ac:dyDescent="0.35">
      <c r="A858" t="s">
        <v>6601</v>
      </c>
      <c r="B858" t="s">
        <v>1168</v>
      </c>
      <c r="C858" t="s">
        <v>6602</v>
      </c>
      <c r="D858">
        <v>15</v>
      </c>
      <c r="F858" t="s">
        <v>4613</v>
      </c>
      <c r="G858" t="s">
        <v>4627</v>
      </c>
      <c r="H858" t="s">
        <v>6603</v>
      </c>
      <c r="I858" t="s">
        <v>6601</v>
      </c>
      <c r="J858" t="s">
        <v>6604</v>
      </c>
      <c r="L858" t="s">
        <v>6605</v>
      </c>
      <c r="M858">
        <v>-124.075469971</v>
      </c>
      <c r="N858">
        <v>69.3608381154</v>
      </c>
    </row>
    <row r="859" spans="1:14" x14ac:dyDescent="0.35">
      <c r="A859" t="s">
        <v>6606</v>
      </c>
      <c r="B859" t="s">
        <v>1168</v>
      </c>
      <c r="C859" t="s">
        <v>6607</v>
      </c>
      <c r="D859">
        <v>377</v>
      </c>
      <c r="F859" t="s">
        <v>4613</v>
      </c>
      <c r="G859" t="s">
        <v>4649</v>
      </c>
      <c r="H859" t="s">
        <v>6608</v>
      </c>
      <c r="I859" t="s">
        <v>6606</v>
      </c>
      <c r="J859" t="s">
        <v>6609</v>
      </c>
      <c r="L859" t="s">
        <v>6610</v>
      </c>
      <c r="M859">
        <v>-61.368099212600001</v>
      </c>
      <c r="N859">
        <v>45.656700134300003</v>
      </c>
    </row>
    <row r="860" spans="1:14" x14ac:dyDescent="0.35">
      <c r="A860" t="s">
        <v>6611</v>
      </c>
      <c r="B860" t="s">
        <v>1168</v>
      </c>
      <c r="C860" t="s">
        <v>6612</v>
      </c>
      <c r="D860">
        <v>1873</v>
      </c>
      <c r="F860" t="s">
        <v>4613</v>
      </c>
      <c r="G860" t="s">
        <v>4618</v>
      </c>
      <c r="H860" t="s">
        <v>4679</v>
      </c>
      <c r="I860" t="s">
        <v>6611</v>
      </c>
      <c r="J860" t="s">
        <v>6613</v>
      </c>
      <c r="L860" t="s">
        <v>6614</v>
      </c>
      <c r="M860">
        <v>-117.44699900000001</v>
      </c>
      <c r="N860">
        <v>56.226897999999998</v>
      </c>
    </row>
    <row r="861" spans="1:14" x14ac:dyDescent="0.35">
      <c r="A861" t="s">
        <v>6615</v>
      </c>
      <c r="B861" t="s">
        <v>1168</v>
      </c>
      <c r="C861" t="s">
        <v>6616</v>
      </c>
      <c r="D861">
        <v>885</v>
      </c>
      <c r="F861" t="s">
        <v>4613</v>
      </c>
      <c r="G861" t="s">
        <v>4620</v>
      </c>
      <c r="H861" t="s">
        <v>6617</v>
      </c>
      <c r="I861" t="s">
        <v>6615</v>
      </c>
      <c r="J861" t="s">
        <v>6618</v>
      </c>
      <c r="L861" t="s">
        <v>6619</v>
      </c>
      <c r="M861">
        <v>-98.273816999999994</v>
      </c>
      <c r="N861">
        <v>49.903098999999997</v>
      </c>
    </row>
    <row r="862" spans="1:14" x14ac:dyDescent="0.35">
      <c r="A862" t="s">
        <v>6620</v>
      </c>
      <c r="B862" t="s">
        <v>1168</v>
      </c>
      <c r="C862" t="s">
        <v>6621</v>
      </c>
      <c r="D862">
        <v>83</v>
      </c>
      <c r="F862" t="s">
        <v>4613</v>
      </c>
      <c r="G862" t="s">
        <v>4614</v>
      </c>
      <c r="H862" t="s">
        <v>6622</v>
      </c>
      <c r="I862" t="s">
        <v>6620</v>
      </c>
      <c r="J862" t="s">
        <v>6623</v>
      </c>
      <c r="L862" t="s">
        <v>6624</v>
      </c>
      <c r="M862">
        <v>-78.076896667480398</v>
      </c>
      <c r="N862">
        <v>58.471900939941399</v>
      </c>
    </row>
    <row r="863" spans="1:14" x14ac:dyDescent="0.35">
      <c r="A863" t="s">
        <v>6625</v>
      </c>
      <c r="B863" t="s">
        <v>1168</v>
      </c>
      <c r="C863" t="s">
        <v>6626</v>
      </c>
      <c r="D863">
        <v>1267</v>
      </c>
      <c r="F863" t="s">
        <v>4613</v>
      </c>
      <c r="G863" t="s">
        <v>4617</v>
      </c>
      <c r="H863" t="s">
        <v>6627</v>
      </c>
      <c r="I863" t="s">
        <v>6625</v>
      </c>
      <c r="J863" t="s">
        <v>6628</v>
      </c>
      <c r="L863" t="s">
        <v>6629</v>
      </c>
      <c r="M863">
        <v>-90.214202880859304</v>
      </c>
      <c r="N863">
        <v>51.446399688720703</v>
      </c>
    </row>
    <row r="864" spans="1:14" x14ac:dyDescent="0.35">
      <c r="A864" t="s">
        <v>6630</v>
      </c>
      <c r="B864" t="s">
        <v>1168</v>
      </c>
      <c r="C864" t="s">
        <v>6631</v>
      </c>
      <c r="D864">
        <v>1114</v>
      </c>
      <c r="F864" t="s">
        <v>4613</v>
      </c>
      <c r="G864" t="s">
        <v>4617</v>
      </c>
      <c r="H864" t="s">
        <v>5239</v>
      </c>
      <c r="I864" t="s">
        <v>6630</v>
      </c>
      <c r="J864" t="s">
        <v>6632</v>
      </c>
      <c r="L864" t="s">
        <v>6633</v>
      </c>
      <c r="M864">
        <v>-93.973297119140597</v>
      </c>
      <c r="N864">
        <v>51.819698333740199</v>
      </c>
    </row>
    <row r="865" spans="1:14" x14ac:dyDescent="0.35">
      <c r="A865" t="s">
        <v>6634</v>
      </c>
      <c r="B865" t="s">
        <v>1168</v>
      </c>
      <c r="C865" t="s">
        <v>6635</v>
      </c>
      <c r="D865">
        <v>167</v>
      </c>
      <c r="F865" t="s">
        <v>4613</v>
      </c>
      <c r="G865" t="s">
        <v>4614</v>
      </c>
      <c r="H865" t="s">
        <v>6636</v>
      </c>
      <c r="I865" t="s">
        <v>6634</v>
      </c>
      <c r="J865" t="s">
        <v>6637</v>
      </c>
      <c r="L865" t="s">
        <v>6638</v>
      </c>
      <c r="M865">
        <v>-64.288597106933594</v>
      </c>
      <c r="N865">
        <v>49.836399078369098</v>
      </c>
    </row>
    <row r="866" spans="1:14" x14ac:dyDescent="0.35">
      <c r="A866" t="s">
        <v>6639</v>
      </c>
      <c r="B866" t="s">
        <v>1168</v>
      </c>
      <c r="C866" t="s">
        <v>6640</v>
      </c>
      <c r="D866">
        <v>173</v>
      </c>
      <c r="F866" t="s">
        <v>4613</v>
      </c>
      <c r="G866" t="s">
        <v>4617</v>
      </c>
      <c r="H866" t="s">
        <v>6641</v>
      </c>
      <c r="I866" t="s">
        <v>6639</v>
      </c>
      <c r="J866" t="s">
        <v>6642</v>
      </c>
      <c r="L866" t="s">
        <v>6643</v>
      </c>
      <c r="M866">
        <v>-85.443298339843693</v>
      </c>
      <c r="N866">
        <v>54.9880981445312</v>
      </c>
    </row>
    <row r="867" spans="1:14" x14ac:dyDescent="0.35">
      <c r="A867" t="s">
        <v>6644</v>
      </c>
      <c r="B867" t="s">
        <v>1168</v>
      </c>
      <c r="C867" t="s">
        <v>6645</v>
      </c>
      <c r="D867">
        <v>628</v>
      </c>
      <c r="F867" t="s">
        <v>4613</v>
      </c>
      <c r="G867" t="s">
        <v>4617</v>
      </c>
      <c r="H867" t="s">
        <v>1368</v>
      </c>
      <c r="I867" t="s">
        <v>6644</v>
      </c>
      <c r="J867" t="s">
        <v>6646</v>
      </c>
      <c r="L867" t="s">
        <v>6647</v>
      </c>
      <c r="M867">
        <v>-78.363296508789006</v>
      </c>
      <c r="N867">
        <v>44.2299995422363</v>
      </c>
    </row>
    <row r="868" spans="1:14" x14ac:dyDescent="0.35">
      <c r="A868" t="s">
        <v>6648</v>
      </c>
      <c r="B868" t="s">
        <v>1168</v>
      </c>
      <c r="C868" t="s">
        <v>6649</v>
      </c>
      <c r="D868">
        <v>116</v>
      </c>
      <c r="F868" t="s">
        <v>4613</v>
      </c>
      <c r="G868" t="s">
        <v>4623</v>
      </c>
      <c r="H868" t="s">
        <v>4862</v>
      </c>
      <c r="I868" t="s">
        <v>6648</v>
      </c>
      <c r="J868" t="s">
        <v>6650</v>
      </c>
      <c r="L868" t="s">
        <v>6651</v>
      </c>
      <c r="M868">
        <v>-130.44500732399999</v>
      </c>
      <c r="N868">
        <v>54.286098480199897</v>
      </c>
    </row>
    <row r="869" spans="1:14" x14ac:dyDescent="0.35">
      <c r="A869" t="s">
        <v>6652</v>
      </c>
      <c r="B869" t="s">
        <v>1168</v>
      </c>
      <c r="C869" t="s">
        <v>6653</v>
      </c>
      <c r="D869">
        <v>425</v>
      </c>
      <c r="F869" t="s">
        <v>4613</v>
      </c>
      <c r="G869" t="s">
        <v>4623</v>
      </c>
      <c r="H869" t="s">
        <v>5667</v>
      </c>
      <c r="I869" t="s">
        <v>6652</v>
      </c>
      <c r="J869" t="s">
        <v>6654</v>
      </c>
      <c r="L869" t="s">
        <v>6655</v>
      </c>
      <c r="M869">
        <v>-124.5</v>
      </c>
      <c r="N869">
        <v>49.834201812744098</v>
      </c>
    </row>
    <row r="870" spans="1:14" x14ac:dyDescent="0.35">
      <c r="A870" t="s">
        <v>6656</v>
      </c>
      <c r="B870" t="s">
        <v>1168</v>
      </c>
      <c r="C870" t="s">
        <v>6657</v>
      </c>
      <c r="D870">
        <v>74</v>
      </c>
      <c r="F870" t="s">
        <v>4613</v>
      </c>
      <c r="G870" t="s">
        <v>4614</v>
      </c>
      <c r="H870" t="s">
        <v>6658</v>
      </c>
      <c r="I870" t="s">
        <v>6656</v>
      </c>
      <c r="J870" t="s">
        <v>6659</v>
      </c>
      <c r="L870" t="s">
        <v>6660</v>
      </c>
      <c r="M870">
        <v>-77.286903381347599</v>
      </c>
      <c r="N870">
        <v>60.0505981445312</v>
      </c>
    </row>
    <row r="871" spans="1:14" x14ac:dyDescent="0.35">
      <c r="A871" t="s">
        <v>6661</v>
      </c>
      <c r="B871" t="s">
        <v>1168</v>
      </c>
      <c r="C871" t="s">
        <v>6662</v>
      </c>
      <c r="D871">
        <v>761</v>
      </c>
      <c r="F871" t="s">
        <v>4613</v>
      </c>
      <c r="G871" t="s">
        <v>4618</v>
      </c>
      <c r="H871" t="s">
        <v>6663</v>
      </c>
      <c r="I871" t="s">
        <v>6661</v>
      </c>
      <c r="J871" t="s">
        <v>2532</v>
      </c>
      <c r="L871" t="s">
        <v>6664</v>
      </c>
      <c r="M871">
        <v>-111.11699676513599</v>
      </c>
      <c r="N871">
        <v>58.767200469970703</v>
      </c>
    </row>
    <row r="872" spans="1:14" x14ac:dyDescent="0.35">
      <c r="A872" t="s">
        <v>6665</v>
      </c>
      <c r="B872" t="s">
        <v>32</v>
      </c>
      <c r="C872" t="s">
        <v>6666</v>
      </c>
      <c r="D872">
        <v>2343</v>
      </c>
      <c r="F872" t="s">
        <v>4613</v>
      </c>
      <c r="G872" t="s">
        <v>4623</v>
      </c>
      <c r="H872" t="s">
        <v>5290</v>
      </c>
      <c r="I872" t="s">
        <v>6665</v>
      </c>
      <c r="J872" t="s">
        <v>6667</v>
      </c>
      <c r="K872" t="s">
        <v>6667</v>
      </c>
      <c r="L872" t="s">
        <v>6668</v>
      </c>
      <c r="M872">
        <v>-125.950996399</v>
      </c>
      <c r="N872">
        <v>54.376399993900002</v>
      </c>
    </row>
    <row r="873" spans="1:14" x14ac:dyDescent="0.35">
      <c r="A873" t="s">
        <v>6669</v>
      </c>
      <c r="B873" t="s">
        <v>1168</v>
      </c>
      <c r="C873" t="s">
        <v>6670</v>
      </c>
      <c r="D873">
        <v>925</v>
      </c>
      <c r="F873" t="s">
        <v>4613</v>
      </c>
      <c r="G873" t="s">
        <v>4617</v>
      </c>
      <c r="H873" t="s">
        <v>6671</v>
      </c>
      <c r="I873" t="s">
        <v>6669</v>
      </c>
      <c r="J873" t="s">
        <v>6672</v>
      </c>
      <c r="L873" t="s">
        <v>6673</v>
      </c>
      <c r="M873">
        <v>-79.303298950195298</v>
      </c>
      <c r="N873">
        <v>44.974700927734297</v>
      </c>
    </row>
    <row r="874" spans="1:14" x14ac:dyDescent="0.35">
      <c r="A874" t="s">
        <v>6674</v>
      </c>
      <c r="B874" t="s">
        <v>1168</v>
      </c>
      <c r="C874" t="s">
        <v>6675</v>
      </c>
      <c r="D874">
        <v>244</v>
      </c>
      <c r="F874" t="s">
        <v>4613</v>
      </c>
      <c r="G874" t="s">
        <v>4614</v>
      </c>
      <c r="H874" t="s">
        <v>4650</v>
      </c>
      <c r="I874" t="s">
        <v>6674</v>
      </c>
      <c r="J874" t="s">
        <v>6676</v>
      </c>
      <c r="K874" t="s">
        <v>6676</v>
      </c>
      <c r="L874" t="s">
        <v>6677</v>
      </c>
      <c r="M874">
        <v>-71.393303000000003</v>
      </c>
      <c r="N874">
        <v>46.7911</v>
      </c>
    </row>
    <row r="875" spans="1:14" x14ac:dyDescent="0.35">
      <c r="A875" t="s">
        <v>6678</v>
      </c>
      <c r="B875" t="s">
        <v>1168</v>
      </c>
      <c r="C875" t="s">
        <v>6679</v>
      </c>
      <c r="D875">
        <v>887</v>
      </c>
      <c r="F875" t="s">
        <v>4613</v>
      </c>
      <c r="G875" t="s">
        <v>4620</v>
      </c>
      <c r="H875" t="s">
        <v>5202</v>
      </c>
      <c r="I875" t="s">
        <v>6678</v>
      </c>
      <c r="J875" t="s">
        <v>6680</v>
      </c>
      <c r="L875" t="s">
        <v>6681</v>
      </c>
      <c r="M875">
        <v>-101.091003417968</v>
      </c>
      <c r="N875">
        <v>53.971401214599602</v>
      </c>
    </row>
    <row r="876" spans="1:14" x14ac:dyDescent="0.35">
      <c r="A876" t="s">
        <v>6682</v>
      </c>
      <c r="B876" t="s">
        <v>1168</v>
      </c>
      <c r="C876" t="s">
        <v>6683</v>
      </c>
      <c r="D876">
        <v>2968</v>
      </c>
      <c r="F876" t="s">
        <v>4613</v>
      </c>
      <c r="G876" t="s">
        <v>4618</v>
      </c>
      <c r="H876" t="s">
        <v>4784</v>
      </c>
      <c r="I876" t="s">
        <v>6682</v>
      </c>
      <c r="J876" t="s">
        <v>6684</v>
      </c>
      <c r="L876" t="s">
        <v>6685</v>
      </c>
      <c r="M876">
        <v>-113.893997192382</v>
      </c>
      <c r="N876">
        <v>52.182201385497997</v>
      </c>
    </row>
    <row r="877" spans="1:14" x14ac:dyDescent="0.35">
      <c r="A877" t="s">
        <v>6686</v>
      </c>
      <c r="B877" t="s">
        <v>1168</v>
      </c>
      <c r="C877" t="s">
        <v>6687</v>
      </c>
      <c r="D877">
        <v>622</v>
      </c>
      <c r="F877" t="s">
        <v>4613</v>
      </c>
      <c r="G877" t="s">
        <v>4617</v>
      </c>
      <c r="H877" t="s">
        <v>452</v>
      </c>
      <c r="I877" t="s">
        <v>6686</v>
      </c>
      <c r="J877" t="s">
        <v>6688</v>
      </c>
      <c r="L877" t="s">
        <v>6689</v>
      </c>
      <c r="M877">
        <v>-82.955596923828097</v>
      </c>
      <c r="N877">
        <v>42.275600433349602</v>
      </c>
    </row>
    <row r="878" spans="1:14" x14ac:dyDescent="0.35">
      <c r="A878" t="s">
        <v>6690</v>
      </c>
      <c r="B878" t="s">
        <v>1168</v>
      </c>
      <c r="C878" t="s">
        <v>6691</v>
      </c>
      <c r="D878">
        <v>2255</v>
      </c>
      <c r="F878" t="s">
        <v>4613</v>
      </c>
      <c r="G878" t="s">
        <v>4624</v>
      </c>
      <c r="H878" t="s">
        <v>6692</v>
      </c>
      <c r="I878" t="s">
        <v>6690</v>
      </c>
      <c r="J878" t="s">
        <v>6693</v>
      </c>
      <c r="L878" t="s">
        <v>6694</v>
      </c>
      <c r="M878">
        <v>-128.822006225585</v>
      </c>
      <c r="N878">
        <v>60.116401672363203</v>
      </c>
    </row>
    <row r="879" spans="1:14" x14ac:dyDescent="0.35">
      <c r="A879" t="s">
        <v>6695</v>
      </c>
      <c r="B879" t="s">
        <v>1168</v>
      </c>
      <c r="C879" t="s">
        <v>6696</v>
      </c>
      <c r="D879">
        <v>141</v>
      </c>
      <c r="F879" t="s">
        <v>4613</v>
      </c>
      <c r="G879" t="s">
        <v>4649</v>
      </c>
      <c r="H879" t="s">
        <v>5038</v>
      </c>
      <c r="I879" t="s">
        <v>6695</v>
      </c>
      <c r="J879" t="s">
        <v>6697</v>
      </c>
      <c r="L879" t="s">
        <v>6698</v>
      </c>
      <c r="M879">
        <v>-66.088096618652301</v>
      </c>
      <c r="N879">
        <v>43.826900482177699</v>
      </c>
    </row>
    <row r="880" spans="1:14" x14ac:dyDescent="0.35">
      <c r="A880" t="s">
        <v>6699</v>
      </c>
      <c r="B880" t="s">
        <v>1168</v>
      </c>
      <c r="C880" t="s">
        <v>6700</v>
      </c>
      <c r="D880">
        <v>1332</v>
      </c>
      <c r="F880" t="s">
        <v>4613</v>
      </c>
      <c r="G880" t="s">
        <v>4617</v>
      </c>
      <c r="H880" t="s">
        <v>5180</v>
      </c>
      <c r="I880" t="s">
        <v>6699</v>
      </c>
      <c r="J880" t="s">
        <v>6701</v>
      </c>
      <c r="L880" t="s">
        <v>6702</v>
      </c>
      <c r="M880">
        <v>-94.363098144531193</v>
      </c>
      <c r="N880">
        <v>49.788299560546797</v>
      </c>
    </row>
    <row r="881" spans="1:14" x14ac:dyDescent="0.35">
      <c r="A881" t="s">
        <v>6703</v>
      </c>
      <c r="B881" t="s">
        <v>1168</v>
      </c>
      <c r="C881" t="s">
        <v>6704</v>
      </c>
      <c r="D881">
        <v>3048</v>
      </c>
      <c r="F881" t="s">
        <v>4613</v>
      </c>
      <c r="G881" t="s">
        <v>4618</v>
      </c>
      <c r="H881" t="s">
        <v>5155</v>
      </c>
      <c r="I881" t="s">
        <v>6703</v>
      </c>
      <c r="J881" t="s">
        <v>6705</v>
      </c>
      <c r="L881" t="s">
        <v>6706</v>
      </c>
      <c r="M881">
        <v>-112.80000305199999</v>
      </c>
      <c r="N881">
        <v>49.630298614499999</v>
      </c>
    </row>
    <row r="882" spans="1:14" x14ac:dyDescent="0.35">
      <c r="A882" t="s">
        <v>6707</v>
      </c>
      <c r="B882" t="s">
        <v>1168</v>
      </c>
      <c r="C882" t="s">
        <v>45937</v>
      </c>
      <c r="D882">
        <v>232</v>
      </c>
      <c r="F882" t="s">
        <v>4613</v>
      </c>
      <c r="G882" t="s">
        <v>4622</v>
      </c>
      <c r="H882" t="s">
        <v>4990</v>
      </c>
      <c r="I882" t="s">
        <v>6707</v>
      </c>
      <c r="J882" t="s">
        <v>6708</v>
      </c>
      <c r="L882" t="s">
        <v>6709</v>
      </c>
      <c r="M882">
        <v>-64.678595999999999</v>
      </c>
      <c r="N882">
        <v>46.112202000000003</v>
      </c>
    </row>
    <row r="883" spans="1:14" x14ac:dyDescent="0.35">
      <c r="A883" t="s">
        <v>6710</v>
      </c>
      <c r="B883" t="s">
        <v>1168</v>
      </c>
      <c r="C883" t="s">
        <v>6711</v>
      </c>
      <c r="D883">
        <v>1057</v>
      </c>
      <c r="F883" t="s">
        <v>4613</v>
      </c>
      <c r="G883" t="s">
        <v>4617</v>
      </c>
      <c r="H883" t="s">
        <v>6712</v>
      </c>
      <c r="I883" t="s">
        <v>6710</v>
      </c>
      <c r="J883" t="s">
        <v>6713</v>
      </c>
      <c r="L883" t="s">
        <v>6714</v>
      </c>
      <c r="M883">
        <v>-86.696403503417898</v>
      </c>
      <c r="N883">
        <v>50.1828002929687</v>
      </c>
    </row>
    <row r="884" spans="1:14" x14ac:dyDescent="0.35">
      <c r="A884" t="s">
        <v>6715</v>
      </c>
      <c r="B884" t="s">
        <v>1168</v>
      </c>
      <c r="C884" t="s">
        <v>6716</v>
      </c>
      <c r="D884">
        <v>84</v>
      </c>
      <c r="F884" t="s">
        <v>4613</v>
      </c>
      <c r="G884" t="s">
        <v>4623</v>
      </c>
      <c r="H884" t="s">
        <v>4958</v>
      </c>
      <c r="I884" t="s">
        <v>6715</v>
      </c>
      <c r="J884" t="s">
        <v>6717</v>
      </c>
      <c r="L884" t="s">
        <v>6718</v>
      </c>
      <c r="M884">
        <v>-124.887001037597</v>
      </c>
      <c r="N884">
        <v>49.710800170898402</v>
      </c>
    </row>
    <row r="885" spans="1:14" x14ac:dyDescent="0.35">
      <c r="A885" t="s">
        <v>6719</v>
      </c>
      <c r="B885" t="s">
        <v>1168</v>
      </c>
      <c r="C885" t="s">
        <v>6720</v>
      </c>
      <c r="D885">
        <v>1894</v>
      </c>
      <c r="F885" t="s">
        <v>4613</v>
      </c>
      <c r="G885" t="s">
        <v>4615</v>
      </c>
      <c r="H885" t="s">
        <v>5674</v>
      </c>
      <c r="I885" t="s">
        <v>6719</v>
      </c>
      <c r="J885" t="s">
        <v>6721</v>
      </c>
      <c r="L885" t="s">
        <v>6722</v>
      </c>
      <c r="M885">
        <v>-104.66600036621</v>
      </c>
      <c r="N885">
        <v>50.431900024413999</v>
      </c>
    </row>
    <row r="886" spans="1:14" x14ac:dyDescent="0.35">
      <c r="A886" t="s">
        <v>6723</v>
      </c>
      <c r="B886" t="s">
        <v>1168</v>
      </c>
      <c r="C886" t="s">
        <v>1093</v>
      </c>
      <c r="D886">
        <v>778</v>
      </c>
      <c r="F886" t="s">
        <v>4613</v>
      </c>
      <c r="G886" t="s">
        <v>4617</v>
      </c>
      <c r="H886" t="s">
        <v>1094</v>
      </c>
      <c r="I886" t="s">
        <v>6723</v>
      </c>
      <c r="J886" t="s">
        <v>6724</v>
      </c>
      <c r="L886" t="s">
        <v>6725</v>
      </c>
      <c r="M886">
        <v>-81.110801696777301</v>
      </c>
      <c r="N886">
        <v>42.770000457763601</v>
      </c>
    </row>
    <row r="887" spans="1:14" x14ac:dyDescent="0.35">
      <c r="A887" t="s">
        <v>6726</v>
      </c>
      <c r="B887" t="s">
        <v>1168</v>
      </c>
      <c r="C887" t="s">
        <v>6727</v>
      </c>
      <c r="D887">
        <v>653</v>
      </c>
      <c r="F887" t="s">
        <v>4613</v>
      </c>
      <c r="G887" t="s">
        <v>4617</v>
      </c>
      <c r="H887" t="s">
        <v>5301</v>
      </c>
      <c r="I887" t="s">
        <v>6726</v>
      </c>
      <c r="J887" t="s">
        <v>6728</v>
      </c>
      <c r="L887" t="s">
        <v>6729</v>
      </c>
      <c r="M887">
        <v>-89.323898315429602</v>
      </c>
      <c r="N887">
        <v>48.371898651122997</v>
      </c>
    </row>
    <row r="888" spans="1:14" x14ac:dyDescent="0.35">
      <c r="A888" t="s">
        <v>6730</v>
      </c>
      <c r="B888" t="s">
        <v>1168</v>
      </c>
      <c r="C888" t="s">
        <v>6731</v>
      </c>
      <c r="D888">
        <v>2195</v>
      </c>
      <c r="F888" t="s">
        <v>4613</v>
      </c>
      <c r="G888" t="s">
        <v>4618</v>
      </c>
      <c r="H888" t="s">
        <v>5080</v>
      </c>
      <c r="I888" t="s">
        <v>6730</v>
      </c>
      <c r="J888" t="s">
        <v>6732</v>
      </c>
      <c r="L888" t="s">
        <v>6733</v>
      </c>
      <c r="M888">
        <v>-118.885002136</v>
      </c>
      <c r="N888">
        <v>55.179698944099997</v>
      </c>
    </row>
    <row r="889" spans="1:14" x14ac:dyDescent="0.35">
      <c r="A889" t="s">
        <v>6734</v>
      </c>
      <c r="B889" t="s">
        <v>1168</v>
      </c>
      <c r="C889" t="s">
        <v>6735</v>
      </c>
      <c r="D889">
        <v>1635</v>
      </c>
      <c r="F889" t="s">
        <v>4613</v>
      </c>
      <c r="G889" t="s">
        <v>4615</v>
      </c>
      <c r="H889" t="s">
        <v>6736</v>
      </c>
      <c r="I889" t="s">
        <v>6734</v>
      </c>
      <c r="J889" t="s">
        <v>6737</v>
      </c>
      <c r="L889" t="s">
        <v>6738</v>
      </c>
      <c r="M889">
        <v>-102.46199798583901</v>
      </c>
      <c r="N889">
        <v>51.264701843261697</v>
      </c>
    </row>
    <row r="890" spans="1:14" x14ac:dyDescent="0.35">
      <c r="A890" t="s">
        <v>6739</v>
      </c>
      <c r="B890" t="s">
        <v>1168</v>
      </c>
      <c r="C890" t="s">
        <v>6740</v>
      </c>
      <c r="D890">
        <v>1799</v>
      </c>
      <c r="F890" t="s">
        <v>4613</v>
      </c>
      <c r="G890" t="s">
        <v>4615</v>
      </c>
      <c r="H890" t="s">
        <v>4621</v>
      </c>
      <c r="I890" t="s">
        <v>6739</v>
      </c>
      <c r="J890" t="s">
        <v>6741</v>
      </c>
      <c r="L890" t="s">
        <v>6742</v>
      </c>
      <c r="M890">
        <v>-108.244003295898</v>
      </c>
      <c r="N890">
        <v>52.769199371337798</v>
      </c>
    </row>
    <row r="891" spans="1:14" x14ac:dyDescent="0.35">
      <c r="A891" t="s">
        <v>6743</v>
      </c>
      <c r="B891" t="s">
        <v>1168</v>
      </c>
      <c r="C891" t="s">
        <v>6744</v>
      </c>
      <c r="D891">
        <v>496</v>
      </c>
      <c r="F891" t="s">
        <v>4613</v>
      </c>
      <c r="G891" t="s">
        <v>4628</v>
      </c>
      <c r="H891" t="s">
        <v>5150</v>
      </c>
      <c r="I891" t="s">
        <v>6743</v>
      </c>
      <c r="J891" t="s">
        <v>6745</v>
      </c>
      <c r="L891" t="s">
        <v>6746</v>
      </c>
      <c r="M891">
        <v>-54.568099975585902</v>
      </c>
      <c r="N891">
        <v>48.936901092529297</v>
      </c>
    </row>
    <row r="892" spans="1:14" x14ac:dyDescent="0.35">
      <c r="A892" t="s">
        <v>6747</v>
      </c>
      <c r="B892" t="s">
        <v>1168</v>
      </c>
      <c r="C892" t="s">
        <v>6748</v>
      </c>
      <c r="D892">
        <v>203</v>
      </c>
      <c r="F892" t="s">
        <v>4613</v>
      </c>
      <c r="G892" t="s">
        <v>4649</v>
      </c>
      <c r="H892" t="s">
        <v>5707</v>
      </c>
      <c r="I892" t="s">
        <v>6747</v>
      </c>
      <c r="J892" t="s">
        <v>6749</v>
      </c>
      <c r="L892" t="s">
        <v>6750</v>
      </c>
      <c r="M892">
        <v>-60.047798</v>
      </c>
      <c r="N892">
        <v>46.1614</v>
      </c>
    </row>
    <row r="893" spans="1:14" x14ac:dyDescent="0.35">
      <c r="A893" t="s">
        <v>6751</v>
      </c>
      <c r="B893" t="s">
        <v>1168</v>
      </c>
      <c r="C893" t="s">
        <v>6752</v>
      </c>
      <c r="D893">
        <v>1789</v>
      </c>
      <c r="F893" t="s">
        <v>4613</v>
      </c>
      <c r="G893" t="s">
        <v>4623</v>
      </c>
      <c r="H893" t="s">
        <v>4927</v>
      </c>
      <c r="I893" t="s">
        <v>6751</v>
      </c>
      <c r="J893" t="s">
        <v>6753</v>
      </c>
      <c r="L893" t="s">
        <v>6754</v>
      </c>
      <c r="M893">
        <v>-122.51000213623</v>
      </c>
      <c r="N893">
        <v>53.026100158691399</v>
      </c>
    </row>
    <row r="894" spans="1:14" x14ac:dyDescent="0.35">
      <c r="A894" t="s">
        <v>6755</v>
      </c>
      <c r="B894" t="s">
        <v>1168</v>
      </c>
      <c r="C894" t="s">
        <v>6756</v>
      </c>
      <c r="D894">
        <v>723</v>
      </c>
      <c r="F894" t="s">
        <v>4613</v>
      </c>
      <c r="G894" t="s">
        <v>4627</v>
      </c>
      <c r="H894" t="s">
        <v>45938</v>
      </c>
      <c r="I894" t="s">
        <v>6755</v>
      </c>
      <c r="J894" t="s">
        <v>6757</v>
      </c>
      <c r="L894" t="s">
        <v>6758</v>
      </c>
      <c r="M894">
        <v>-117.309997558593</v>
      </c>
      <c r="N894">
        <v>64.116096496582003</v>
      </c>
    </row>
    <row r="895" spans="1:14" x14ac:dyDescent="0.35">
      <c r="A895" t="s">
        <v>6759</v>
      </c>
      <c r="B895" t="s">
        <v>1168</v>
      </c>
      <c r="C895" t="s">
        <v>6760</v>
      </c>
      <c r="D895">
        <v>215</v>
      </c>
      <c r="F895" t="s">
        <v>4613</v>
      </c>
      <c r="G895" t="s">
        <v>4625</v>
      </c>
      <c r="H895" t="s">
        <v>6761</v>
      </c>
      <c r="I895" t="s">
        <v>6759</v>
      </c>
      <c r="J895" t="s">
        <v>6762</v>
      </c>
      <c r="L895" t="s">
        <v>6763</v>
      </c>
      <c r="M895">
        <v>-94.969398498499999</v>
      </c>
      <c r="N895">
        <v>74.716903686500004</v>
      </c>
    </row>
    <row r="896" spans="1:14" x14ac:dyDescent="0.35">
      <c r="A896" t="s">
        <v>6764</v>
      </c>
      <c r="B896" t="s">
        <v>1168</v>
      </c>
      <c r="C896" t="s">
        <v>45939</v>
      </c>
      <c r="D896">
        <v>427</v>
      </c>
      <c r="F896" t="s">
        <v>4613</v>
      </c>
      <c r="G896" t="s">
        <v>4614</v>
      </c>
      <c r="H896" t="s">
        <v>45920</v>
      </c>
      <c r="I896" t="s">
        <v>6764</v>
      </c>
      <c r="J896" t="s">
        <v>6765</v>
      </c>
      <c r="L896" t="s">
        <v>6766</v>
      </c>
      <c r="M896">
        <v>-69.584701538085895</v>
      </c>
      <c r="N896">
        <v>47.764400482177699</v>
      </c>
    </row>
    <row r="897" spans="1:14" x14ac:dyDescent="0.35">
      <c r="A897" t="s">
        <v>6767</v>
      </c>
      <c r="B897" t="s">
        <v>1168</v>
      </c>
      <c r="C897" t="s">
        <v>6768</v>
      </c>
      <c r="D897">
        <v>586</v>
      </c>
      <c r="F897" t="s">
        <v>4613</v>
      </c>
      <c r="G897" t="s">
        <v>4614</v>
      </c>
      <c r="H897" t="s">
        <v>4883</v>
      </c>
      <c r="I897" t="s">
        <v>6767</v>
      </c>
      <c r="J897" t="s">
        <v>6769</v>
      </c>
      <c r="L897" t="s">
        <v>6770</v>
      </c>
      <c r="M897">
        <v>-72.265602111816406</v>
      </c>
      <c r="N897">
        <v>48.520000457763601</v>
      </c>
    </row>
    <row r="898" spans="1:14" x14ac:dyDescent="0.35">
      <c r="A898" t="s">
        <v>6771</v>
      </c>
      <c r="B898" t="s">
        <v>1168</v>
      </c>
      <c r="C898" t="s">
        <v>6772</v>
      </c>
      <c r="D898">
        <v>1265</v>
      </c>
      <c r="F898" t="s">
        <v>4613</v>
      </c>
      <c r="G898" t="s">
        <v>4617</v>
      </c>
      <c r="H898" t="s">
        <v>5673</v>
      </c>
      <c r="I898" t="s">
        <v>6771</v>
      </c>
      <c r="J898" t="s">
        <v>6773</v>
      </c>
      <c r="L898" t="s">
        <v>6774</v>
      </c>
      <c r="M898">
        <v>-93.793098449707003</v>
      </c>
      <c r="N898">
        <v>51.066898345947202</v>
      </c>
    </row>
    <row r="899" spans="1:14" x14ac:dyDescent="0.35">
      <c r="A899" t="s">
        <v>6775</v>
      </c>
      <c r="B899" t="s">
        <v>32</v>
      </c>
      <c r="C899" t="s">
        <v>6776</v>
      </c>
      <c r="D899">
        <v>3244</v>
      </c>
      <c r="F899" t="s">
        <v>4613</v>
      </c>
      <c r="G899" t="s">
        <v>4618</v>
      </c>
      <c r="H899" t="s">
        <v>5075</v>
      </c>
      <c r="I899" t="s">
        <v>6775</v>
      </c>
      <c r="J899" t="s">
        <v>6777</v>
      </c>
      <c r="L899" t="s">
        <v>6778</v>
      </c>
      <c r="M899">
        <v>-114.903999329</v>
      </c>
      <c r="N899">
        <v>52.429698944099997</v>
      </c>
    </row>
    <row r="900" spans="1:14" x14ac:dyDescent="0.35">
      <c r="A900" t="s">
        <v>6779</v>
      </c>
      <c r="B900" t="s">
        <v>1168</v>
      </c>
      <c r="C900" t="s">
        <v>6780</v>
      </c>
      <c r="D900">
        <v>188</v>
      </c>
      <c r="F900" t="s">
        <v>4613</v>
      </c>
      <c r="G900" t="s">
        <v>4617</v>
      </c>
      <c r="H900" t="s">
        <v>337</v>
      </c>
      <c r="I900" t="s">
        <v>6779</v>
      </c>
      <c r="J900" t="s">
        <v>6781</v>
      </c>
      <c r="K900" t="s">
        <v>6779</v>
      </c>
      <c r="L900" t="s">
        <v>6782</v>
      </c>
      <c r="M900">
        <v>-75.646102905299998</v>
      </c>
      <c r="N900">
        <v>45.460300445599998</v>
      </c>
    </row>
    <row r="901" spans="1:14" x14ac:dyDescent="0.35">
      <c r="A901" t="s">
        <v>6783</v>
      </c>
      <c r="B901" t="s">
        <v>1168</v>
      </c>
      <c r="C901" t="s">
        <v>45940</v>
      </c>
      <c r="D901">
        <v>199</v>
      </c>
      <c r="F901" t="s">
        <v>4613</v>
      </c>
      <c r="G901" t="s">
        <v>4614</v>
      </c>
      <c r="H901" t="s">
        <v>45941</v>
      </c>
      <c r="I901" t="s">
        <v>6783</v>
      </c>
      <c r="J901" t="s">
        <v>6784</v>
      </c>
      <c r="L901" t="s">
        <v>6785</v>
      </c>
      <c r="M901">
        <v>-72.679397583007798</v>
      </c>
      <c r="N901">
        <v>46.352798461913999</v>
      </c>
    </row>
    <row r="902" spans="1:14" x14ac:dyDescent="0.35">
      <c r="A902" t="s">
        <v>6786</v>
      </c>
      <c r="B902" t="s">
        <v>1168</v>
      </c>
      <c r="C902" t="s">
        <v>6787</v>
      </c>
      <c r="D902">
        <v>729</v>
      </c>
      <c r="F902" t="s">
        <v>4613</v>
      </c>
      <c r="G902" t="s">
        <v>4620</v>
      </c>
      <c r="H902" t="s">
        <v>6788</v>
      </c>
      <c r="I902" t="s">
        <v>6786</v>
      </c>
      <c r="J902" t="s">
        <v>6789</v>
      </c>
      <c r="L902" t="s">
        <v>6790</v>
      </c>
      <c r="M902">
        <v>-93.557197570800696</v>
      </c>
      <c r="N902">
        <v>54.167198181152301</v>
      </c>
    </row>
    <row r="903" spans="1:14" x14ac:dyDescent="0.35">
      <c r="A903" t="s">
        <v>6791</v>
      </c>
      <c r="B903" t="s">
        <v>1168</v>
      </c>
      <c r="C903" t="s">
        <v>6792</v>
      </c>
      <c r="D903">
        <v>94</v>
      </c>
      <c r="F903" t="s">
        <v>4613</v>
      </c>
      <c r="G903" t="s">
        <v>4625</v>
      </c>
      <c r="H903" t="s">
        <v>6793</v>
      </c>
      <c r="I903" t="s">
        <v>6791</v>
      </c>
      <c r="J903" t="s">
        <v>6794</v>
      </c>
      <c r="L903" t="s">
        <v>6795</v>
      </c>
      <c r="M903">
        <v>-92.115798950200002</v>
      </c>
      <c r="N903">
        <v>62.811401367199998</v>
      </c>
    </row>
    <row r="904" spans="1:14" x14ac:dyDescent="0.35">
      <c r="A904" t="s">
        <v>6796</v>
      </c>
      <c r="B904" t="s">
        <v>1168</v>
      </c>
      <c r="C904" t="s">
        <v>6797</v>
      </c>
      <c r="D904">
        <v>1459</v>
      </c>
      <c r="F904" t="s">
        <v>4613</v>
      </c>
      <c r="G904" t="s">
        <v>4623</v>
      </c>
      <c r="H904" t="s">
        <v>4733</v>
      </c>
      <c r="I904" t="s">
        <v>6796</v>
      </c>
      <c r="J904" t="s">
        <v>6798</v>
      </c>
      <c r="L904" t="s">
        <v>6799</v>
      </c>
      <c r="M904">
        <v>-118.182998657</v>
      </c>
      <c r="N904">
        <v>50.9667015076</v>
      </c>
    </row>
    <row r="905" spans="1:14" x14ac:dyDescent="0.35">
      <c r="A905" t="s">
        <v>6800</v>
      </c>
      <c r="B905" t="s">
        <v>1168</v>
      </c>
      <c r="C905" t="s">
        <v>6801</v>
      </c>
      <c r="D905">
        <v>1141</v>
      </c>
      <c r="F905" t="s">
        <v>4613</v>
      </c>
      <c r="G905" t="s">
        <v>4617</v>
      </c>
      <c r="H905" t="s">
        <v>5509</v>
      </c>
      <c r="I905" t="s">
        <v>6800</v>
      </c>
      <c r="J905" t="s">
        <v>6802</v>
      </c>
      <c r="L905" t="s">
        <v>6803</v>
      </c>
      <c r="M905">
        <v>-80.798896789550696</v>
      </c>
      <c r="N905">
        <v>46.625</v>
      </c>
    </row>
    <row r="906" spans="1:14" x14ac:dyDescent="0.35">
      <c r="A906" t="s">
        <v>6804</v>
      </c>
      <c r="B906" t="s">
        <v>1168</v>
      </c>
      <c r="C906" t="s">
        <v>6805</v>
      </c>
      <c r="D906">
        <v>792</v>
      </c>
      <c r="F906" t="s">
        <v>4613</v>
      </c>
      <c r="G906" t="s">
        <v>4614</v>
      </c>
      <c r="H906" t="s">
        <v>5684</v>
      </c>
      <c r="I906" t="s">
        <v>6804</v>
      </c>
      <c r="J906" t="s">
        <v>6806</v>
      </c>
      <c r="L906" t="s">
        <v>6807</v>
      </c>
      <c r="M906">
        <v>-71.691398620605398</v>
      </c>
      <c r="N906">
        <v>45.4385986328125</v>
      </c>
    </row>
    <row r="907" spans="1:14" x14ac:dyDescent="0.35">
      <c r="A907" t="s">
        <v>6808</v>
      </c>
      <c r="B907" t="s">
        <v>29</v>
      </c>
      <c r="C907" t="s">
        <v>6809</v>
      </c>
      <c r="D907">
        <v>2525</v>
      </c>
      <c r="F907" t="s">
        <v>4613</v>
      </c>
      <c r="G907" t="s">
        <v>4618</v>
      </c>
      <c r="H907" t="s">
        <v>6810</v>
      </c>
      <c r="I907" t="s">
        <v>6808</v>
      </c>
      <c r="J907" t="s">
        <v>6811</v>
      </c>
      <c r="L907" t="s">
        <v>6812</v>
      </c>
      <c r="M907">
        <v>-111.18299865722599</v>
      </c>
      <c r="N907">
        <v>50.266700744628899</v>
      </c>
    </row>
    <row r="908" spans="1:14" x14ac:dyDescent="0.35">
      <c r="A908" t="s">
        <v>6813</v>
      </c>
      <c r="B908" t="s">
        <v>32</v>
      </c>
      <c r="C908" t="s">
        <v>6814</v>
      </c>
      <c r="D908">
        <v>171</v>
      </c>
      <c r="F908" t="s">
        <v>4613</v>
      </c>
      <c r="G908" t="s">
        <v>4623</v>
      </c>
      <c r="H908" t="s">
        <v>4737</v>
      </c>
      <c r="I908" t="s">
        <v>6813</v>
      </c>
      <c r="J908" t="s">
        <v>6815</v>
      </c>
      <c r="K908" t="s">
        <v>6815</v>
      </c>
      <c r="L908" t="s">
        <v>6816</v>
      </c>
      <c r="M908">
        <v>-123.162002563</v>
      </c>
      <c r="N908">
        <v>49.781700134300003</v>
      </c>
    </row>
    <row r="909" spans="1:14" x14ac:dyDescent="0.35">
      <c r="A909" t="s">
        <v>6817</v>
      </c>
      <c r="B909" t="s">
        <v>1168</v>
      </c>
      <c r="C909" t="s">
        <v>6818</v>
      </c>
      <c r="D909">
        <v>805</v>
      </c>
      <c r="F909" t="s">
        <v>4613</v>
      </c>
      <c r="G909" t="s">
        <v>4615</v>
      </c>
      <c r="H909" t="s">
        <v>6819</v>
      </c>
      <c r="I909" t="s">
        <v>6817</v>
      </c>
      <c r="J909" t="s">
        <v>6820</v>
      </c>
      <c r="L909" t="s">
        <v>6821</v>
      </c>
      <c r="M909">
        <v>-105.841003417968</v>
      </c>
      <c r="N909">
        <v>59.250301361083899</v>
      </c>
    </row>
    <row r="910" spans="1:14" x14ac:dyDescent="0.35">
      <c r="A910" t="s">
        <v>6822</v>
      </c>
      <c r="B910" t="s">
        <v>1168</v>
      </c>
      <c r="C910" t="s">
        <v>6823</v>
      </c>
      <c r="D910">
        <v>416</v>
      </c>
      <c r="F910" t="s">
        <v>4613</v>
      </c>
      <c r="G910" t="s">
        <v>4617</v>
      </c>
      <c r="H910" t="s">
        <v>5542</v>
      </c>
      <c r="I910" t="s">
        <v>6822</v>
      </c>
      <c r="J910" t="s">
        <v>6824</v>
      </c>
      <c r="L910" t="s">
        <v>6825</v>
      </c>
      <c r="M910">
        <v>-75.940597534179602</v>
      </c>
      <c r="N910">
        <v>44.94580078125</v>
      </c>
    </row>
    <row r="911" spans="1:14" x14ac:dyDescent="0.35">
      <c r="A911" t="s">
        <v>6826</v>
      </c>
      <c r="B911" t="s">
        <v>1168</v>
      </c>
      <c r="C911" t="s">
        <v>6827</v>
      </c>
      <c r="D911">
        <v>357</v>
      </c>
      <c r="F911" t="s">
        <v>4613</v>
      </c>
      <c r="G911" t="s">
        <v>4622</v>
      </c>
      <c r="H911" t="s">
        <v>5696</v>
      </c>
      <c r="I911" t="s">
        <v>6826</v>
      </c>
      <c r="J911" t="s">
        <v>6828</v>
      </c>
      <c r="L911" t="s">
        <v>6829</v>
      </c>
      <c r="M911">
        <v>-65.890296936035099</v>
      </c>
      <c r="N911">
        <v>45.3161010742187</v>
      </c>
    </row>
    <row r="912" spans="1:14" x14ac:dyDescent="0.35">
      <c r="A912" t="s">
        <v>6830</v>
      </c>
      <c r="B912" t="s">
        <v>1168</v>
      </c>
      <c r="C912" t="s">
        <v>6831</v>
      </c>
      <c r="D912">
        <v>104</v>
      </c>
      <c r="F912" t="s">
        <v>4613</v>
      </c>
      <c r="G912" t="s">
        <v>4625</v>
      </c>
      <c r="H912" t="s">
        <v>4735</v>
      </c>
      <c r="I912" t="s">
        <v>6830</v>
      </c>
      <c r="J912" t="s">
        <v>6832</v>
      </c>
      <c r="L912" t="s">
        <v>6833</v>
      </c>
      <c r="M912">
        <v>-79.2466964722</v>
      </c>
      <c r="N912">
        <v>56.537799835199998</v>
      </c>
    </row>
    <row r="913" spans="1:14" x14ac:dyDescent="0.35">
      <c r="A913" t="s">
        <v>6834</v>
      </c>
      <c r="B913" t="s">
        <v>1168</v>
      </c>
      <c r="C913" t="s">
        <v>6835</v>
      </c>
      <c r="D913">
        <v>793</v>
      </c>
      <c r="F913" t="s">
        <v>4613</v>
      </c>
      <c r="G913" t="s">
        <v>4622</v>
      </c>
      <c r="H913" t="s">
        <v>6836</v>
      </c>
      <c r="I913" t="s">
        <v>6834</v>
      </c>
      <c r="J913" t="s">
        <v>6837</v>
      </c>
      <c r="L913" t="s">
        <v>6838</v>
      </c>
      <c r="M913">
        <v>-67.834701538085895</v>
      </c>
      <c r="N913">
        <v>47.157501220703097</v>
      </c>
    </row>
    <row r="914" spans="1:14" x14ac:dyDescent="0.35">
      <c r="A914" t="s">
        <v>6839</v>
      </c>
      <c r="B914" t="s">
        <v>1168</v>
      </c>
      <c r="C914" t="s">
        <v>6840</v>
      </c>
      <c r="D914">
        <v>671</v>
      </c>
      <c r="F914" t="s">
        <v>4613</v>
      </c>
      <c r="G914" t="s">
        <v>4627</v>
      </c>
      <c r="H914" t="s">
        <v>1486</v>
      </c>
      <c r="I914" t="s">
        <v>6839</v>
      </c>
      <c r="J914" t="s">
        <v>6841</v>
      </c>
      <c r="L914" t="s">
        <v>6842</v>
      </c>
      <c r="M914">
        <v>-111.96199798583901</v>
      </c>
      <c r="N914">
        <v>60.020301818847599</v>
      </c>
    </row>
    <row r="915" spans="1:14" x14ac:dyDescent="0.35">
      <c r="A915" t="s">
        <v>6843</v>
      </c>
      <c r="B915" t="s">
        <v>1168</v>
      </c>
      <c r="C915" t="s">
        <v>6844</v>
      </c>
      <c r="D915">
        <v>321</v>
      </c>
      <c r="F915" t="s">
        <v>4613</v>
      </c>
      <c r="G915" t="s">
        <v>4617</v>
      </c>
      <c r="H915" t="s">
        <v>6845</v>
      </c>
      <c r="I915" t="s">
        <v>6843</v>
      </c>
      <c r="J915" t="s">
        <v>6846</v>
      </c>
      <c r="L915" t="s">
        <v>6847</v>
      </c>
      <c r="M915">
        <v>-79.171699523925696</v>
      </c>
      <c r="N915">
        <v>43.191699981689403</v>
      </c>
    </row>
    <row r="916" spans="1:14" x14ac:dyDescent="0.35">
      <c r="A916" t="s">
        <v>6848</v>
      </c>
      <c r="B916" t="s">
        <v>1168</v>
      </c>
      <c r="C916" t="s">
        <v>6849</v>
      </c>
      <c r="D916">
        <v>1035</v>
      </c>
      <c r="F916" t="s">
        <v>4613</v>
      </c>
      <c r="G916" t="s">
        <v>4617</v>
      </c>
      <c r="H916" t="s">
        <v>273</v>
      </c>
      <c r="I916" t="s">
        <v>6848</v>
      </c>
      <c r="J916" t="s">
        <v>6850</v>
      </c>
      <c r="L916" t="s">
        <v>6851</v>
      </c>
      <c r="M916">
        <v>-86.344398498535099</v>
      </c>
      <c r="N916">
        <v>48.755298614501903</v>
      </c>
    </row>
    <row r="917" spans="1:14" x14ac:dyDescent="0.35">
      <c r="A917" t="s">
        <v>6852</v>
      </c>
      <c r="B917" t="s">
        <v>1168</v>
      </c>
      <c r="C917" t="s">
        <v>6853</v>
      </c>
      <c r="D917">
        <v>773</v>
      </c>
      <c r="F917" t="s">
        <v>4613</v>
      </c>
      <c r="G917" t="s">
        <v>4620</v>
      </c>
      <c r="H917" t="s">
        <v>6854</v>
      </c>
      <c r="I917" t="s">
        <v>6852</v>
      </c>
      <c r="J917" t="s">
        <v>6855</v>
      </c>
      <c r="L917" t="s">
        <v>6856</v>
      </c>
      <c r="M917">
        <v>-94.851898193359304</v>
      </c>
      <c r="N917">
        <v>53.8456001281738</v>
      </c>
    </row>
    <row r="918" spans="1:14" x14ac:dyDescent="0.35">
      <c r="A918" t="s">
        <v>6857</v>
      </c>
      <c r="B918" t="s">
        <v>1168</v>
      </c>
      <c r="C918" t="s">
        <v>6858</v>
      </c>
      <c r="D918">
        <v>56</v>
      </c>
      <c r="F918" t="s">
        <v>4613</v>
      </c>
      <c r="G918" t="s">
        <v>4673</v>
      </c>
      <c r="H918" t="s">
        <v>4992</v>
      </c>
      <c r="I918" t="s">
        <v>6857</v>
      </c>
      <c r="J918" t="s">
        <v>6859</v>
      </c>
      <c r="L918" t="s">
        <v>6860</v>
      </c>
      <c r="M918">
        <v>-63.833599090576101</v>
      </c>
      <c r="N918">
        <v>46.440601348876903</v>
      </c>
    </row>
    <row r="919" spans="1:14" x14ac:dyDescent="0.35">
      <c r="A919" t="s">
        <v>6861</v>
      </c>
      <c r="B919" t="s">
        <v>1168</v>
      </c>
      <c r="C919" t="s">
        <v>6862</v>
      </c>
      <c r="D919">
        <v>282</v>
      </c>
      <c r="F919" t="s">
        <v>4613</v>
      </c>
      <c r="G919" t="s">
        <v>4627</v>
      </c>
      <c r="H919" t="s">
        <v>6863</v>
      </c>
      <c r="I919" t="s">
        <v>6861</v>
      </c>
      <c r="J919" t="s">
        <v>6864</v>
      </c>
      <c r="L919" t="s">
        <v>6865</v>
      </c>
      <c r="M919">
        <v>-125.24299621599999</v>
      </c>
      <c r="N919">
        <v>71.993896484399997</v>
      </c>
    </row>
    <row r="920" spans="1:14" x14ac:dyDescent="0.35">
      <c r="A920" t="s">
        <v>6866</v>
      </c>
      <c r="B920" t="s">
        <v>1168</v>
      </c>
      <c r="C920" t="s">
        <v>6867</v>
      </c>
      <c r="D920">
        <v>529</v>
      </c>
      <c r="F920" t="s">
        <v>4613</v>
      </c>
      <c r="G920" t="s">
        <v>4617</v>
      </c>
      <c r="H920" t="s">
        <v>5516</v>
      </c>
      <c r="I920" t="s">
        <v>6866</v>
      </c>
      <c r="J920" t="s">
        <v>6868</v>
      </c>
      <c r="L920" t="s">
        <v>6869</v>
      </c>
      <c r="M920">
        <v>-77.251701354980398</v>
      </c>
      <c r="N920">
        <v>45.8643989562988</v>
      </c>
    </row>
    <row r="921" spans="1:14" x14ac:dyDescent="0.35">
      <c r="A921" t="s">
        <v>6870</v>
      </c>
      <c r="B921" t="s">
        <v>1168</v>
      </c>
      <c r="C921" t="s">
        <v>6871</v>
      </c>
      <c r="D921">
        <v>164</v>
      </c>
      <c r="F921" t="s">
        <v>4613</v>
      </c>
      <c r="G921" t="s">
        <v>4625</v>
      </c>
      <c r="H921" t="s">
        <v>4739</v>
      </c>
      <c r="I921" t="s">
        <v>6870</v>
      </c>
      <c r="J921" t="s">
        <v>6872</v>
      </c>
      <c r="L921" t="s">
        <v>6873</v>
      </c>
      <c r="M921">
        <v>-76.526702880900004</v>
      </c>
      <c r="N921">
        <v>64.230003356899999</v>
      </c>
    </row>
    <row r="922" spans="1:14" x14ac:dyDescent="0.35">
      <c r="A922" t="s">
        <v>6874</v>
      </c>
      <c r="B922" t="s">
        <v>1168</v>
      </c>
      <c r="C922" t="s">
        <v>6875</v>
      </c>
      <c r="D922">
        <v>445</v>
      </c>
      <c r="F922" t="s">
        <v>4613</v>
      </c>
      <c r="G922" t="s">
        <v>4614</v>
      </c>
      <c r="H922" t="s">
        <v>332</v>
      </c>
      <c r="I922" t="s">
        <v>6874</v>
      </c>
      <c r="J922" t="s">
        <v>6876</v>
      </c>
      <c r="L922" t="s">
        <v>6877</v>
      </c>
      <c r="M922">
        <v>-71.641899108899906</v>
      </c>
      <c r="N922">
        <v>48.508899688699898</v>
      </c>
    </row>
    <row r="923" spans="1:14" x14ac:dyDescent="0.35">
      <c r="A923" t="s">
        <v>6878</v>
      </c>
      <c r="B923" t="s">
        <v>1168</v>
      </c>
      <c r="C923" t="s">
        <v>625</v>
      </c>
      <c r="D923">
        <v>729</v>
      </c>
      <c r="F923" t="s">
        <v>4613</v>
      </c>
      <c r="G923" t="s">
        <v>4620</v>
      </c>
      <c r="H923" t="s">
        <v>1082</v>
      </c>
      <c r="I923" t="s">
        <v>6878</v>
      </c>
      <c r="J923" t="s">
        <v>6879</v>
      </c>
      <c r="L923" t="s">
        <v>6880</v>
      </c>
      <c r="M923">
        <v>-97.864196777343693</v>
      </c>
      <c r="N923">
        <v>55.801101684570298</v>
      </c>
    </row>
    <row r="924" spans="1:14" x14ac:dyDescent="0.35">
      <c r="A924" t="s">
        <v>6881</v>
      </c>
      <c r="B924" t="s">
        <v>1168</v>
      </c>
      <c r="C924" t="s">
        <v>6882</v>
      </c>
      <c r="D924">
        <v>729</v>
      </c>
      <c r="F924" t="s">
        <v>4613</v>
      </c>
      <c r="G924" t="s">
        <v>4617</v>
      </c>
      <c r="H924" t="s">
        <v>6883</v>
      </c>
      <c r="I924" t="s">
        <v>6881</v>
      </c>
      <c r="J924" t="s">
        <v>6884</v>
      </c>
      <c r="L924" t="s">
        <v>6885</v>
      </c>
      <c r="M924">
        <v>-89.896896362304602</v>
      </c>
      <c r="N924">
        <v>53.817798614501903</v>
      </c>
    </row>
    <row r="925" spans="1:14" x14ac:dyDescent="0.35">
      <c r="A925" t="s">
        <v>6886</v>
      </c>
      <c r="B925" t="s">
        <v>1168</v>
      </c>
      <c r="C925" t="s">
        <v>6887</v>
      </c>
      <c r="D925">
        <v>122</v>
      </c>
      <c r="F925" t="s">
        <v>4613</v>
      </c>
      <c r="G925" t="s">
        <v>4614</v>
      </c>
      <c r="H925" t="s">
        <v>6888</v>
      </c>
      <c r="I925" t="s">
        <v>6886</v>
      </c>
      <c r="J925" t="s">
        <v>6889</v>
      </c>
      <c r="L925" t="s">
        <v>6890</v>
      </c>
      <c r="M925">
        <v>-69.955802917480398</v>
      </c>
      <c r="N925">
        <v>58.667800903320298</v>
      </c>
    </row>
    <row r="926" spans="1:14" x14ac:dyDescent="0.35">
      <c r="A926" t="s">
        <v>6891</v>
      </c>
      <c r="B926" t="s">
        <v>1168</v>
      </c>
      <c r="C926" t="s">
        <v>6892</v>
      </c>
      <c r="D926">
        <v>283</v>
      </c>
      <c r="F926" t="s">
        <v>4613</v>
      </c>
      <c r="G926" t="s">
        <v>4617</v>
      </c>
      <c r="H926" t="s">
        <v>323</v>
      </c>
      <c r="I926" t="s">
        <v>6891</v>
      </c>
      <c r="J926" t="s">
        <v>6893</v>
      </c>
      <c r="L926" t="s">
        <v>6894</v>
      </c>
      <c r="M926">
        <v>-77.528099060058594</v>
      </c>
      <c r="N926">
        <v>44.118900299072202</v>
      </c>
    </row>
    <row r="927" spans="1:14" x14ac:dyDescent="0.35">
      <c r="A927" t="s">
        <v>6895</v>
      </c>
      <c r="B927" t="s">
        <v>1168</v>
      </c>
      <c r="C927" t="s">
        <v>6896</v>
      </c>
      <c r="D927">
        <v>967</v>
      </c>
      <c r="F927" t="s">
        <v>4613</v>
      </c>
      <c r="G927" t="s">
        <v>4617</v>
      </c>
      <c r="H927" t="s">
        <v>5731</v>
      </c>
      <c r="I927" t="s">
        <v>6895</v>
      </c>
      <c r="J927" t="s">
        <v>6897</v>
      </c>
      <c r="L927" t="s">
        <v>6898</v>
      </c>
      <c r="M927">
        <v>-81.376701354999994</v>
      </c>
      <c r="N927">
        <v>48.569698333699897</v>
      </c>
    </row>
    <row r="928" spans="1:14" x14ac:dyDescent="0.35">
      <c r="A928" t="s">
        <v>6899</v>
      </c>
      <c r="B928" t="s">
        <v>1168</v>
      </c>
      <c r="C928" t="s">
        <v>6900</v>
      </c>
      <c r="D928">
        <v>252</v>
      </c>
      <c r="F928" t="s">
        <v>4613</v>
      </c>
      <c r="G928" t="s">
        <v>4617</v>
      </c>
      <c r="H928" t="s">
        <v>593</v>
      </c>
      <c r="I928" t="s">
        <v>6899</v>
      </c>
      <c r="J928" t="s">
        <v>6901</v>
      </c>
      <c r="L928" t="s">
        <v>6902</v>
      </c>
      <c r="M928">
        <v>-79.396202000000002</v>
      </c>
      <c r="N928">
        <v>43.627499</v>
      </c>
    </row>
    <row r="929" spans="1:14" x14ac:dyDescent="0.35">
      <c r="A929" t="s">
        <v>6903</v>
      </c>
      <c r="B929" t="s">
        <v>1168</v>
      </c>
      <c r="C929" t="s">
        <v>6904</v>
      </c>
      <c r="D929">
        <v>15</v>
      </c>
      <c r="F929" t="s">
        <v>4613</v>
      </c>
      <c r="G929" t="s">
        <v>4627</v>
      </c>
      <c r="H929" t="s">
        <v>4697</v>
      </c>
      <c r="I929" t="s">
        <v>6903</v>
      </c>
      <c r="J929" t="s">
        <v>6905</v>
      </c>
      <c r="L929" t="s">
        <v>6906</v>
      </c>
      <c r="M929">
        <v>-133.02600097656199</v>
      </c>
      <c r="N929">
        <v>69.433296203613196</v>
      </c>
    </row>
    <row r="930" spans="1:14" x14ac:dyDescent="0.35">
      <c r="A930" t="s">
        <v>6907</v>
      </c>
      <c r="B930" t="s">
        <v>3332</v>
      </c>
      <c r="C930" t="s">
        <v>6908</v>
      </c>
      <c r="D930">
        <v>118</v>
      </c>
      <c r="F930" t="s">
        <v>4613</v>
      </c>
      <c r="G930" t="s">
        <v>4614</v>
      </c>
      <c r="H930" t="s">
        <v>45907</v>
      </c>
      <c r="I930" t="s">
        <v>6907</v>
      </c>
      <c r="J930" t="s">
        <v>6909</v>
      </c>
      <c r="K930" t="s">
        <v>6909</v>
      </c>
      <c r="L930" t="s">
        <v>6910</v>
      </c>
      <c r="M930">
        <v>-73.740798950200002</v>
      </c>
      <c r="N930">
        <v>45.470600128199997</v>
      </c>
    </row>
    <row r="931" spans="1:14" x14ac:dyDescent="0.35">
      <c r="A931" t="s">
        <v>6911</v>
      </c>
      <c r="B931" t="s">
        <v>1168</v>
      </c>
      <c r="C931" t="s">
        <v>6912</v>
      </c>
      <c r="D931">
        <v>80</v>
      </c>
      <c r="F931" t="s">
        <v>4613</v>
      </c>
      <c r="G931" t="s">
        <v>4625</v>
      </c>
      <c r="H931" t="s">
        <v>6913</v>
      </c>
      <c r="I931" t="s">
        <v>6911</v>
      </c>
      <c r="J931" t="s">
        <v>6914</v>
      </c>
      <c r="L931" t="s">
        <v>6915</v>
      </c>
      <c r="M931">
        <v>-86.224700999999996</v>
      </c>
      <c r="N931">
        <v>66.5214</v>
      </c>
    </row>
    <row r="932" spans="1:14" x14ac:dyDescent="0.35">
      <c r="A932" t="s">
        <v>6916</v>
      </c>
      <c r="B932" t="s">
        <v>1168</v>
      </c>
      <c r="C932" t="s">
        <v>6917</v>
      </c>
      <c r="D932">
        <v>30</v>
      </c>
      <c r="F932" t="s">
        <v>4613</v>
      </c>
      <c r="G932" t="s">
        <v>4625</v>
      </c>
      <c r="H932" t="s">
        <v>6918</v>
      </c>
      <c r="I932" t="s">
        <v>6916</v>
      </c>
      <c r="J932" t="s">
        <v>6919</v>
      </c>
      <c r="L932" t="s">
        <v>6920</v>
      </c>
      <c r="M932">
        <v>-81.242500000000007</v>
      </c>
      <c r="N932">
        <v>68.776100158699904</v>
      </c>
    </row>
    <row r="933" spans="1:14" x14ac:dyDescent="0.35">
      <c r="A933" t="s">
        <v>6921</v>
      </c>
      <c r="B933" t="s">
        <v>1168</v>
      </c>
      <c r="C933" t="s">
        <v>6922</v>
      </c>
      <c r="D933">
        <v>988</v>
      </c>
      <c r="F933" t="s">
        <v>4613</v>
      </c>
      <c r="G933" t="s">
        <v>4614</v>
      </c>
      <c r="H933" t="s">
        <v>6923</v>
      </c>
      <c r="I933" t="s">
        <v>6921</v>
      </c>
      <c r="J933" t="s">
        <v>6924</v>
      </c>
      <c r="L933" t="s">
        <v>6925</v>
      </c>
      <c r="M933">
        <v>-78.835601806640597</v>
      </c>
      <c r="N933">
        <v>48.206100463867102</v>
      </c>
    </row>
    <row r="934" spans="1:14" x14ac:dyDescent="0.35">
      <c r="A934" t="s">
        <v>6926</v>
      </c>
      <c r="B934" t="s">
        <v>1168</v>
      </c>
      <c r="C934" t="s">
        <v>6927</v>
      </c>
      <c r="D934">
        <v>123</v>
      </c>
      <c r="F934" t="s">
        <v>4613</v>
      </c>
      <c r="G934" t="s">
        <v>4614</v>
      </c>
      <c r="H934" t="s">
        <v>6928</v>
      </c>
      <c r="I934" t="s">
        <v>6926</v>
      </c>
      <c r="J934" t="s">
        <v>6929</v>
      </c>
      <c r="L934" t="s">
        <v>6930</v>
      </c>
      <c r="M934">
        <v>-65.460296630859304</v>
      </c>
      <c r="N934">
        <v>48.071098327636697</v>
      </c>
    </row>
    <row r="935" spans="1:14" x14ac:dyDescent="0.35">
      <c r="A935" t="s">
        <v>6931</v>
      </c>
      <c r="B935" t="s">
        <v>1168</v>
      </c>
      <c r="C935" t="s">
        <v>6932</v>
      </c>
      <c r="D935">
        <v>1242</v>
      </c>
      <c r="F935" t="s">
        <v>4613</v>
      </c>
      <c r="G935" t="s">
        <v>4615</v>
      </c>
      <c r="H935" t="s">
        <v>5224</v>
      </c>
      <c r="I935" t="s">
        <v>6931</v>
      </c>
      <c r="J935" t="s">
        <v>6933</v>
      </c>
      <c r="L935" t="s">
        <v>6934</v>
      </c>
      <c r="M935">
        <v>-105.26200103799999</v>
      </c>
      <c r="N935">
        <v>55.151401519799997</v>
      </c>
    </row>
    <row r="936" spans="1:14" x14ac:dyDescent="0.35">
      <c r="A936" t="s">
        <v>6935</v>
      </c>
      <c r="B936" t="s">
        <v>32</v>
      </c>
      <c r="C936" t="s">
        <v>6936</v>
      </c>
      <c r="D936">
        <v>2025</v>
      </c>
      <c r="F936" t="s">
        <v>4613</v>
      </c>
      <c r="G936" t="s">
        <v>4618</v>
      </c>
      <c r="H936" t="s">
        <v>5786</v>
      </c>
      <c r="I936" t="s">
        <v>6935</v>
      </c>
      <c r="J936" t="s">
        <v>6937</v>
      </c>
      <c r="K936" t="s">
        <v>6937</v>
      </c>
      <c r="L936" t="s">
        <v>6938</v>
      </c>
      <c r="M936">
        <v>-110.823997498</v>
      </c>
      <c r="N936">
        <v>53.355800628699903</v>
      </c>
    </row>
    <row r="937" spans="1:14" x14ac:dyDescent="0.35">
      <c r="A937" t="s">
        <v>6939</v>
      </c>
      <c r="B937" t="s">
        <v>1168</v>
      </c>
      <c r="C937" t="s">
        <v>6940</v>
      </c>
      <c r="D937">
        <v>1140</v>
      </c>
      <c r="F937" t="s">
        <v>4613</v>
      </c>
      <c r="G937" t="s">
        <v>4623</v>
      </c>
      <c r="H937" t="s">
        <v>582</v>
      </c>
      <c r="I937" t="s">
        <v>6939</v>
      </c>
      <c r="J937" t="s">
        <v>6941</v>
      </c>
      <c r="L937" t="s">
        <v>6942</v>
      </c>
      <c r="M937">
        <v>-119.331001281738</v>
      </c>
      <c r="N937">
        <v>50.248100280761697</v>
      </c>
    </row>
    <row r="938" spans="1:14" x14ac:dyDescent="0.35">
      <c r="A938" t="s">
        <v>6943</v>
      </c>
      <c r="B938" t="s">
        <v>32</v>
      </c>
      <c r="C938" t="s">
        <v>6944</v>
      </c>
      <c r="D938">
        <v>870</v>
      </c>
      <c r="F938" t="s">
        <v>4613</v>
      </c>
      <c r="G938" t="s">
        <v>4627</v>
      </c>
      <c r="H938" t="s">
        <v>5039</v>
      </c>
      <c r="I938" t="s">
        <v>6943</v>
      </c>
      <c r="J938" t="s">
        <v>6945</v>
      </c>
      <c r="L938" t="s">
        <v>6946</v>
      </c>
      <c r="M938">
        <v>-126.126</v>
      </c>
      <c r="N938">
        <v>67.02</v>
      </c>
    </row>
    <row r="939" spans="1:14" x14ac:dyDescent="0.35">
      <c r="A939" t="s">
        <v>6947</v>
      </c>
      <c r="B939" t="s">
        <v>1168</v>
      </c>
      <c r="C939" t="s">
        <v>6948</v>
      </c>
      <c r="D939">
        <v>21</v>
      </c>
      <c r="F939" t="s">
        <v>4613</v>
      </c>
      <c r="G939" t="s">
        <v>4625</v>
      </c>
      <c r="H939" t="s">
        <v>6949</v>
      </c>
      <c r="I939" t="s">
        <v>6947</v>
      </c>
      <c r="J939" t="s">
        <v>6950</v>
      </c>
      <c r="L939" t="s">
        <v>6951</v>
      </c>
      <c r="M939">
        <v>-64.031402587899905</v>
      </c>
      <c r="N939">
        <v>67.545799255399999</v>
      </c>
    </row>
    <row r="940" spans="1:14" x14ac:dyDescent="0.35">
      <c r="A940" t="s">
        <v>6952</v>
      </c>
      <c r="B940" t="s">
        <v>1168</v>
      </c>
      <c r="C940" t="s">
        <v>6953</v>
      </c>
      <c r="D940">
        <v>1107</v>
      </c>
      <c r="F940" t="s">
        <v>4613</v>
      </c>
      <c r="G940" t="s">
        <v>4614</v>
      </c>
      <c r="H940" t="s">
        <v>4730</v>
      </c>
      <c r="I940" t="s">
        <v>6952</v>
      </c>
      <c r="J940" t="s">
        <v>6954</v>
      </c>
      <c r="L940" t="s">
        <v>6955</v>
      </c>
      <c r="M940">
        <v>-77.782798767100005</v>
      </c>
      <c r="N940">
        <v>48.053298950200002</v>
      </c>
    </row>
    <row r="941" spans="1:14" x14ac:dyDescent="0.35">
      <c r="A941" t="s">
        <v>6956</v>
      </c>
      <c r="B941" t="s">
        <v>1168</v>
      </c>
      <c r="C941" t="s">
        <v>6957</v>
      </c>
      <c r="D941">
        <v>129</v>
      </c>
      <c r="F941" t="s">
        <v>4613</v>
      </c>
      <c r="G941" t="s">
        <v>4614</v>
      </c>
      <c r="H941" t="s">
        <v>4742</v>
      </c>
      <c r="I941" t="s">
        <v>6956</v>
      </c>
      <c r="J941" t="s">
        <v>6958</v>
      </c>
      <c r="L941" t="s">
        <v>6959</v>
      </c>
      <c r="M941">
        <v>-68.426902770996094</v>
      </c>
      <c r="N941">
        <v>58.096099853515597</v>
      </c>
    </row>
    <row r="942" spans="1:14" x14ac:dyDescent="0.35">
      <c r="A942" t="s">
        <v>6960</v>
      </c>
      <c r="B942" t="s">
        <v>1168</v>
      </c>
      <c r="C942" t="s">
        <v>6961</v>
      </c>
      <c r="D942">
        <v>238</v>
      </c>
      <c r="F942" t="s">
        <v>4613</v>
      </c>
      <c r="G942" t="s">
        <v>4627</v>
      </c>
      <c r="H942" t="s">
        <v>6962</v>
      </c>
      <c r="I942" t="s">
        <v>6960</v>
      </c>
      <c r="J942" t="s">
        <v>6963</v>
      </c>
      <c r="L942" t="s">
        <v>6964</v>
      </c>
      <c r="M942">
        <v>-126.79799652099599</v>
      </c>
      <c r="N942">
        <v>65.281600952148395</v>
      </c>
    </row>
    <row r="943" spans="1:14" x14ac:dyDescent="0.35">
      <c r="A943" t="s">
        <v>6965</v>
      </c>
      <c r="B943" t="s">
        <v>3332</v>
      </c>
      <c r="C943" t="s">
        <v>6966</v>
      </c>
      <c r="D943">
        <v>14</v>
      </c>
      <c r="F943" t="s">
        <v>4613</v>
      </c>
      <c r="G943" t="s">
        <v>4623</v>
      </c>
      <c r="H943" t="s">
        <v>660</v>
      </c>
      <c r="I943" t="s">
        <v>6965</v>
      </c>
      <c r="J943" t="s">
        <v>6967</v>
      </c>
      <c r="L943" t="s">
        <v>6968</v>
      </c>
      <c r="M943">
        <v>-123.183998108</v>
      </c>
      <c r="N943">
        <v>49.193901062000002</v>
      </c>
    </row>
    <row r="944" spans="1:14" x14ac:dyDescent="0.35">
      <c r="A944" t="s">
        <v>6969</v>
      </c>
      <c r="B944" t="s">
        <v>32</v>
      </c>
      <c r="C944" t="s">
        <v>6970</v>
      </c>
      <c r="D944">
        <v>1423</v>
      </c>
      <c r="F944" t="s">
        <v>4613</v>
      </c>
      <c r="G944" t="s">
        <v>4615</v>
      </c>
      <c r="H944" t="s">
        <v>4950</v>
      </c>
      <c r="I944" t="s">
        <v>6969</v>
      </c>
      <c r="J944" t="s">
        <v>6971</v>
      </c>
      <c r="L944" t="s">
        <v>6972</v>
      </c>
      <c r="M944">
        <v>-108.417999268</v>
      </c>
      <c r="N944">
        <v>55.841899871800003</v>
      </c>
    </row>
    <row r="945" spans="1:14" x14ac:dyDescent="0.35">
      <c r="A945" t="s">
        <v>6973</v>
      </c>
      <c r="B945" t="s">
        <v>1168</v>
      </c>
      <c r="C945" t="s">
        <v>6974</v>
      </c>
      <c r="D945">
        <v>729</v>
      </c>
      <c r="F945" t="s">
        <v>4613</v>
      </c>
      <c r="G945" t="s">
        <v>4617</v>
      </c>
      <c r="H945" t="s">
        <v>6975</v>
      </c>
      <c r="I945" t="s">
        <v>6973</v>
      </c>
      <c r="J945" t="s">
        <v>6976</v>
      </c>
      <c r="L945" t="s">
        <v>6977</v>
      </c>
      <c r="M945">
        <v>-81.107201000000003</v>
      </c>
      <c r="N945">
        <v>44.745800000000003</v>
      </c>
    </row>
    <row r="946" spans="1:14" x14ac:dyDescent="0.35">
      <c r="A946" t="s">
        <v>6978</v>
      </c>
      <c r="B946" t="s">
        <v>1168</v>
      </c>
      <c r="C946" t="s">
        <v>6029</v>
      </c>
      <c r="D946">
        <v>1092</v>
      </c>
      <c r="F946" t="s">
        <v>4613</v>
      </c>
      <c r="G946" t="s">
        <v>4617</v>
      </c>
      <c r="H946" t="s">
        <v>6030</v>
      </c>
      <c r="I946" t="s">
        <v>6978</v>
      </c>
      <c r="J946" t="s">
        <v>6979</v>
      </c>
      <c r="L946" t="s">
        <v>6980</v>
      </c>
      <c r="M946">
        <v>-94.0614013671875</v>
      </c>
      <c r="N946">
        <v>52.655799865722599</v>
      </c>
    </row>
    <row r="947" spans="1:14" x14ac:dyDescent="0.35">
      <c r="A947" t="s">
        <v>6981</v>
      </c>
      <c r="B947" t="s">
        <v>1168</v>
      </c>
      <c r="C947" t="s">
        <v>6982</v>
      </c>
      <c r="D947">
        <v>427</v>
      </c>
      <c r="F947" t="s">
        <v>4613</v>
      </c>
      <c r="G947" t="s">
        <v>4617</v>
      </c>
      <c r="H947" t="s">
        <v>6983</v>
      </c>
      <c r="I947" t="s">
        <v>6981</v>
      </c>
      <c r="J947" t="s">
        <v>6984</v>
      </c>
      <c r="L947" t="s">
        <v>6985</v>
      </c>
      <c r="M947">
        <v>-77.319198608398395</v>
      </c>
      <c r="N947">
        <v>45.952201843261697</v>
      </c>
    </row>
    <row r="948" spans="1:14" x14ac:dyDescent="0.35">
      <c r="A948" t="s">
        <v>6986</v>
      </c>
      <c r="B948" t="s">
        <v>3332</v>
      </c>
      <c r="C948" t="s">
        <v>6987</v>
      </c>
      <c r="D948">
        <v>783</v>
      </c>
      <c r="F948" t="s">
        <v>4613</v>
      </c>
      <c r="G948" t="s">
        <v>4620</v>
      </c>
      <c r="H948" t="s">
        <v>5188</v>
      </c>
      <c r="I948" t="s">
        <v>6986</v>
      </c>
      <c r="J948" t="s">
        <v>6988</v>
      </c>
      <c r="K948" t="s">
        <v>6988</v>
      </c>
      <c r="L948" t="s">
        <v>6989</v>
      </c>
      <c r="M948">
        <v>-97.239898681599996</v>
      </c>
      <c r="N948">
        <v>49.909999847399902</v>
      </c>
    </row>
    <row r="949" spans="1:14" x14ac:dyDescent="0.35">
      <c r="A949" t="s">
        <v>6990</v>
      </c>
      <c r="B949" t="s">
        <v>65</v>
      </c>
      <c r="C949" t="s">
        <v>6991</v>
      </c>
      <c r="F949" t="s">
        <v>4613</v>
      </c>
      <c r="G949" t="s">
        <v>4623</v>
      </c>
      <c r="H949" t="s">
        <v>997</v>
      </c>
      <c r="I949" t="s">
        <v>6990</v>
      </c>
      <c r="J949" t="s">
        <v>6992</v>
      </c>
      <c r="L949" t="s">
        <v>6993</v>
      </c>
      <c r="M949">
        <v>-123.388867378</v>
      </c>
      <c r="N949">
        <v>48.424985893900001</v>
      </c>
    </row>
    <row r="950" spans="1:14" x14ac:dyDescent="0.35">
      <c r="A950" t="s">
        <v>6994</v>
      </c>
      <c r="B950" t="s">
        <v>1168</v>
      </c>
      <c r="C950" t="s">
        <v>45942</v>
      </c>
      <c r="D950">
        <v>703</v>
      </c>
      <c r="F950" t="s">
        <v>4613</v>
      </c>
      <c r="G950" t="s">
        <v>4627</v>
      </c>
      <c r="H950" t="s">
        <v>45943</v>
      </c>
      <c r="I950" t="s">
        <v>6994</v>
      </c>
      <c r="J950" t="s">
        <v>4645</v>
      </c>
      <c r="L950" t="s">
        <v>6995</v>
      </c>
      <c r="M950">
        <v>-123.435997009277</v>
      </c>
      <c r="N950">
        <v>65.211097717285099</v>
      </c>
    </row>
    <row r="951" spans="1:14" x14ac:dyDescent="0.35">
      <c r="A951" t="s">
        <v>6996</v>
      </c>
      <c r="B951" t="s">
        <v>1168</v>
      </c>
      <c r="C951" t="s">
        <v>6997</v>
      </c>
      <c r="D951">
        <v>1808</v>
      </c>
      <c r="F951" t="s">
        <v>4613</v>
      </c>
      <c r="G951" t="s">
        <v>4628</v>
      </c>
      <c r="H951" t="s">
        <v>6998</v>
      </c>
      <c r="I951" t="s">
        <v>6996</v>
      </c>
      <c r="J951" t="s">
        <v>6999</v>
      </c>
      <c r="L951" t="s">
        <v>7000</v>
      </c>
      <c r="M951">
        <v>-66.864402770996094</v>
      </c>
      <c r="N951">
        <v>52.921901702880803</v>
      </c>
    </row>
    <row r="952" spans="1:14" x14ac:dyDescent="0.35">
      <c r="A952" t="s">
        <v>7001</v>
      </c>
      <c r="B952" t="s">
        <v>1168</v>
      </c>
      <c r="C952" t="s">
        <v>7002</v>
      </c>
      <c r="D952">
        <v>3085</v>
      </c>
      <c r="F952" t="s">
        <v>4613</v>
      </c>
      <c r="G952" t="s">
        <v>4623</v>
      </c>
      <c r="H952" t="s">
        <v>4778</v>
      </c>
      <c r="I952" t="s">
        <v>7001</v>
      </c>
      <c r="J952" t="s">
        <v>7003</v>
      </c>
      <c r="L952" t="s">
        <v>7004</v>
      </c>
      <c r="M952">
        <v>-122.05400085399999</v>
      </c>
      <c r="N952">
        <v>52.1831016541</v>
      </c>
    </row>
    <row r="953" spans="1:14" x14ac:dyDescent="0.35">
      <c r="A953" t="s">
        <v>7005</v>
      </c>
      <c r="B953" t="s">
        <v>1168</v>
      </c>
      <c r="C953" t="s">
        <v>7006</v>
      </c>
      <c r="D953">
        <v>685</v>
      </c>
      <c r="F953" t="s">
        <v>4613</v>
      </c>
      <c r="G953" t="s">
        <v>4617</v>
      </c>
      <c r="H953" t="s">
        <v>7007</v>
      </c>
      <c r="I953" t="s">
        <v>7005</v>
      </c>
      <c r="J953" t="s">
        <v>7008</v>
      </c>
      <c r="L953" t="s">
        <v>7009</v>
      </c>
      <c r="M953">
        <v>-87.374868392899998</v>
      </c>
      <c r="N953">
        <v>52.959393397500001</v>
      </c>
    </row>
    <row r="954" spans="1:14" x14ac:dyDescent="0.35">
      <c r="A954" t="s">
        <v>7011</v>
      </c>
      <c r="B954" t="s">
        <v>1168</v>
      </c>
      <c r="C954" t="s">
        <v>7012</v>
      </c>
      <c r="D954">
        <v>489</v>
      </c>
      <c r="F954" t="s">
        <v>4613</v>
      </c>
      <c r="G954" t="s">
        <v>4627</v>
      </c>
      <c r="H954" t="s">
        <v>7013</v>
      </c>
      <c r="I954" t="s">
        <v>7011</v>
      </c>
      <c r="J954" t="s">
        <v>7014</v>
      </c>
      <c r="L954" t="s">
        <v>7015</v>
      </c>
      <c r="M954">
        <v>-123.43699645996</v>
      </c>
      <c r="N954">
        <v>63.209400177001903</v>
      </c>
    </row>
    <row r="955" spans="1:14" x14ac:dyDescent="0.35">
      <c r="A955" t="s">
        <v>7016</v>
      </c>
      <c r="B955" t="s">
        <v>1168</v>
      </c>
      <c r="C955" t="s">
        <v>7017</v>
      </c>
      <c r="D955">
        <v>3082</v>
      </c>
      <c r="F955" t="s">
        <v>4613</v>
      </c>
      <c r="G955" t="s">
        <v>4623</v>
      </c>
      <c r="H955" t="s">
        <v>4794</v>
      </c>
      <c r="I955" t="s">
        <v>7016</v>
      </c>
      <c r="J955" t="s">
        <v>7018</v>
      </c>
      <c r="L955" t="s">
        <v>7019</v>
      </c>
      <c r="M955">
        <v>-115.78199768066</v>
      </c>
      <c r="N955">
        <v>49.610801696777003</v>
      </c>
    </row>
    <row r="956" spans="1:14" x14ac:dyDescent="0.35">
      <c r="A956" t="s">
        <v>7020</v>
      </c>
      <c r="B956" t="s">
        <v>36</v>
      </c>
      <c r="C956" t="s">
        <v>7021</v>
      </c>
      <c r="D956">
        <v>2202</v>
      </c>
      <c r="F956" t="s">
        <v>4613</v>
      </c>
      <c r="G956" t="s">
        <v>4618</v>
      </c>
      <c r="H956" t="s">
        <v>4647</v>
      </c>
      <c r="I956" t="s">
        <v>7020</v>
      </c>
      <c r="J956" t="s">
        <v>7022</v>
      </c>
      <c r="K956" t="s">
        <v>7020</v>
      </c>
      <c r="L956" t="s">
        <v>7023</v>
      </c>
      <c r="M956">
        <v>-113.52100372300001</v>
      </c>
      <c r="N956">
        <v>53.572498321499999</v>
      </c>
    </row>
    <row r="957" spans="1:14" x14ac:dyDescent="0.35">
      <c r="A957" t="s">
        <v>7024</v>
      </c>
      <c r="B957" t="s">
        <v>1168</v>
      </c>
      <c r="C957" t="s">
        <v>7025</v>
      </c>
      <c r="D957">
        <v>1653</v>
      </c>
      <c r="F957" t="s">
        <v>4613</v>
      </c>
      <c r="G957" t="s">
        <v>4615</v>
      </c>
      <c r="H957" t="s">
        <v>5196</v>
      </c>
      <c r="I957" t="s">
        <v>7024</v>
      </c>
      <c r="J957" t="s">
        <v>7026</v>
      </c>
      <c r="L957" t="s">
        <v>7027</v>
      </c>
      <c r="M957">
        <v>-106.699996948242</v>
      </c>
      <c r="N957">
        <v>52.170799255371001</v>
      </c>
    </row>
    <row r="958" spans="1:14" x14ac:dyDescent="0.35">
      <c r="A958" t="s">
        <v>7028</v>
      </c>
      <c r="B958" t="s">
        <v>1168</v>
      </c>
      <c r="C958" t="s">
        <v>7029</v>
      </c>
      <c r="D958">
        <v>2352</v>
      </c>
      <c r="F958" t="s">
        <v>4613</v>
      </c>
      <c r="G958" t="s">
        <v>4618</v>
      </c>
      <c r="H958" t="s">
        <v>5127</v>
      </c>
      <c r="I958" t="s">
        <v>7028</v>
      </c>
      <c r="J958" t="s">
        <v>7030</v>
      </c>
      <c r="L958" t="s">
        <v>7031</v>
      </c>
      <c r="M958">
        <v>-110.72100067138599</v>
      </c>
      <c r="N958">
        <v>50.018901824951101</v>
      </c>
    </row>
    <row r="959" spans="1:14" x14ac:dyDescent="0.35">
      <c r="A959" t="s">
        <v>7032</v>
      </c>
      <c r="B959" t="s">
        <v>36</v>
      </c>
      <c r="C959" t="s">
        <v>7033</v>
      </c>
      <c r="D959">
        <v>595</v>
      </c>
      <c r="F959" t="s">
        <v>4613</v>
      </c>
      <c r="G959" t="s">
        <v>4617</v>
      </c>
      <c r="H959" t="s">
        <v>7034</v>
      </c>
      <c r="I959" t="s">
        <v>7032</v>
      </c>
      <c r="J959" t="s">
        <v>7035</v>
      </c>
      <c r="L959" t="s">
        <v>7036</v>
      </c>
      <c r="M959">
        <v>-77.602798461914006</v>
      </c>
      <c r="N959">
        <v>45.663101196288999</v>
      </c>
    </row>
    <row r="960" spans="1:14" x14ac:dyDescent="0.35">
      <c r="A960" t="s">
        <v>7037</v>
      </c>
      <c r="B960" t="s">
        <v>1168</v>
      </c>
      <c r="C960" t="s">
        <v>7038</v>
      </c>
      <c r="D960">
        <v>2280</v>
      </c>
      <c r="F960" t="s">
        <v>4613</v>
      </c>
      <c r="G960" t="s">
        <v>4623</v>
      </c>
      <c r="H960" t="s">
        <v>7039</v>
      </c>
      <c r="I960" t="s">
        <v>7037</v>
      </c>
      <c r="J960" t="s">
        <v>7040</v>
      </c>
      <c r="L960" t="s">
        <v>7041</v>
      </c>
      <c r="M960">
        <v>-120.739998</v>
      </c>
      <c r="N960">
        <v>56.238098000000001</v>
      </c>
    </row>
    <row r="961" spans="1:14" x14ac:dyDescent="0.35">
      <c r="A961" t="s">
        <v>7042</v>
      </c>
      <c r="B961" t="s">
        <v>1168</v>
      </c>
      <c r="C961" t="s">
        <v>7043</v>
      </c>
      <c r="D961">
        <v>82</v>
      </c>
      <c r="F961" t="s">
        <v>4613</v>
      </c>
      <c r="G961" t="s">
        <v>4614</v>
      </c>
      <c r="H961" t="s">
        <v>5697</v>
      </c>
      <c r="I961" t="s">
        <v>7042</v>
      </c>
      <c r="J961" t="s">
        <v>7044</v>
      </c>
      <c r="L961" t="s">
        <v>7045</v>
      </c>
      <c r="M961">
        <v>-68.496902465820298</v>
      </c>
      <c r="N961">
        <v>48.478099822997997</v>
      </c>
    </row>
    <row r="962" spans="1:14" x14ac:dyDescent="0.35">
      <c r="A962" t="s">
        <v>7046</v>
      </c>
      <c r="B962" t="s">
        <v>1168</v>
      </c>
      <c r="C962" t="s">
        <v>7047</v>
      </c>
      <c r="D962">
        <v>1258</v>
      </c>
      <c r="F962" t="s">
        <v>4613</v>
      </c>
      <c r="G962" t="s">
        <v>4617</v>
      </c>
      <c r="H962" t="s">
        <v>5237</v>
      </c>
      <c r="I962" t="s">
        <v>7046</v>
      </c>
      <c r="J962" t="s">
        <v>7048</v>
      </c>
      <c r="L962" t="s">
        <v>7049</v>
      </c>
      <c r="M962">
        <v>-91.905296325683594</v>
      </c>
      <c r="N962">
        <v>50.113899230957003</v>
      </c>
    </row>
    <row r="963" spans="1:14" x14ac:dyDescent="0.35">
      <c r="A963" t="s">
        <v>7050</v>
      </c>
      <c r="B963" t="s">
        <v>1168</v>
      </c>
      <c r="C963" t="s">
        <v>7051</v>
      </c>
      <c r="D963">
        <v>40</v>
      </c>
      <c r="F963" t="s">
        <v>4613</v>
      </c>
      <c r="G963" t="s">
        <v>4625</v>
      </c>
      <c r="H963" t="s">
        <v>7052</v>
      </c>
      <c r="I963" t="s">
        <v>7050</v>
      </c>
      <c r="J963" t="s">
        <v>7053</v>
      </c>
      <c r="L963" t="s">
        <v>7054</v>
      </c>
      <c r="M963">
        <v>-92.598098754899993</v>
      </c>
      <c r="N963">
        <v>62.240001678499901</v>
      </c>
    </row>
    <row r="964" spans="1:14" x14ac:dyDescent="0.35">
      <c r="A964" t="s">
        <v>7055</v>
      </c>
      <c r="B964" t="s">
        <v>1168</v>
      </c>
      <c r="C964" t="s">
        <v>7056</v>
      </c>
      <c r="D964">
        <v>75</v>
      </c>
      <c r="F964" t="s">
        <v>4613</v>
      </c>
      <c r="G964" t="s">
        <v>4625</v>
      </c>
      <c r="H964" t="s">
        <v>7057</v>
      </c>
      <c r="I964" t="s">
        <v>7055</v>
      </c>
      <c r="J964" t="s">
        <v>7058</v>
      </c>
      <c r="L964" t="s">
        <v>7059</v>
      </c>
      <c r="M964">
        <v>-65.713600158699904</v>
      </c>
      <c r="N964">
        <v>66.144996643100001</v>
      </c>
    </row>
    <row r="965" spans="1:14" x14ac:dyDescent="0.35">
      <c r="A965" t="s">
        <v>7060</v>
      </c>
      <c r="B965" t="s">
        <v>1168</v>
      </c>
      <c r="C965" t="s">
        <v>1395</v>
      </c>
      <c r="D965">
        <v>2131</v>
      </c>
      <c r="F965" t="s">
        <v>4613</v>
      </c>
      <c r="G965" t="s">
        <v>4624</v>
      </c>
      <c r="H965" t="s">
        <v>1055</v>
      </c>
      <c r="I965" t="s">
        <v>7060</v>
      </c>
      <c r="J965" t="s">
        <v>7061</v>
      </c>
      <c r="L965" t="s">
        <v>7062</v>
      </c>
      <c r="M965">
        <v>-140.86700439453099</v>
      </c>
      <c r="N965">
        <v>62.410301208496001</v>
      </c>
    </row>
    <row r="966" spans="1:14" x14ac:dyDescent="0.35">
      <c r="A966" t="s">
        <v>7063</v>
      </c>
      <c r="B966" t="s">
        <v>1168</v>
      </c>
      <c r="C966" t="s">
        <v>7064</v>
      </c>
      <c r="D966">
        <v>800</v>
      </c>
      <c r="F966" t="s">
        <v>4613</v>
      </c>
      <c r="G966" t="s">
        <v>4617</v>
      </c>
      <c r="H966" t="s">
        <v>7065</v>
      </c>
      <c r="I966" t="s">
        <v>7063</v>
      </c>
      <c r="J966" t="s">
        <v>7066</v>
      </c>
      <c r="L966" t="s">
        <v>7067</v>
      </c>
      <c r="M966">
        <v>-79.847345352199994</v>
      </c>
      <c r="N966">
        <v>47.697400654599903</v>
      </c>
    </row>
    <row r="967" spans="1:14" x14ac:dyDescent="0.35">
      <c r="A967" t="s">
        <v>7068</v>
      </c>
      <c r="B967" t="s">
        <v>1168</v>
      </c>
      <c r="C967" t="s">
        <v>7069</v>
      </c>
      <c r="D967">
        <v>2267</v>
      </c>
      <c r="F967" t="s">
        <v>4613</v>
      </c>
      <c r="G967" t="s">
        <v>4623</v>
      </c>
      <c r="H967" t="s">
        <v>4717</v>
      </c>
      <c r="I967" t="s">
        <v>7068</v>
      </c>
      <c r="J967" t="s">
        <v>7070</v>
      </c>
      <c r="L967" t="s">
        <v>7071</v>
      </c>
      <c r="M967">
        <v>-122.67900085399999</v>
      </c>
      <c r="N967">
        <v>53.889400482200003</v>
      </c>
    </row>
    <row r="968" spans="1:14" x14ac:dyDescent="0.35">
      <c r="A968" t="s">
        <v>7072</v>
      </c>
      <c r="B968" t="s">
        <v>1168</v>
      </c>
      <c r="C968" t="s">
        <v>7073</v>
      </c>
      <c r="D968">
        <v>713</v>
      </c>
      <c r="F968" t="s">
        <v>4613</v>
      </c>
      <c r="G968" t="s">
        <v>4623</v>
      </c>
      <c r="H968" t="s">
        <v>4957</v>
      </c>
      <c r="I968" t="s">
        <v>7072</v>
      </c>
      <c r="J968" t="s">
        <v>7074</v>
      </c>
      <c r="L968" t="s">
        <v>7075</v>
      </c>
      <c r="M968">
        <v>-128.576009</v>
      </c>
      <c r="N968">
        <v>54.468497999999997</v>
      </c>
    </row>
    <row r="969" spans="1:14" x14ac:dyDescent="0.35">
      <c r="A969" t="s">
        <v>7076</v>
      </c>
      <c r="B969" t="s">
        <v>1168</v>
      </c>
      <c r="C969" t="s">
        <v>7077</v>
      </c>
      <c r="D969">
        <v>912</v>
      </c>
      <c r="F969" t="s">
        <v>4613</v>
      </c>
      <c r="G969" t="s">
        <v>4617</v>
      </c>
      <c r="H969" t="s">
        <v>960</v>
      </c>
      <c r="I969" t="s">
        <v>7076</v>
      </c>
      <c r="J969" t="s">
        <v>7078</v>
      </c>
      <c r="L969" t="s">
        <v>7079</v>
      </c>
      <c r="M969">
        <v>-81.153899999999993</v>
      </c>
      <c r="N969">
        <v>43.035598999999998</v>
      </c>
    </row>
    <row r="970" spans="1:14" x14ac:dyDescent="0.35">
      <c r="A970" t="s">
        <v>7080</v>
      </c>
      <c r="B970" t="s">
        <v>1168</v>
      </c>
      <c r="C970" t="s">
        <v>7081</v>
      </c>
      <c r="D970">
        <v>195</v>
      </c>
      <c r="F970" t="s">
        <v>4613</v>
      </c>
      <c r="G970" t="s">
        <v>4623</v>
      </c>
      <c r="H970" t="s">
        <v>4747</v>
      </c>
      <c r="I970" t="s">
        <v>7080</v>
      </c>
      <c r="J970" t="s">
        <v>7082</v>
      </c>
      <c r="L970" t="s">
        <v>7083</v>
      </c>
      <c r="M970">
        <v>-122.361000061035</v>
      </c>
      <c r="N970">
        <v>49.025299072265597</v>
      </c>
    </row>
    <row r="971" spans="1:14" x14ac:dyDescent="0.35">
      <c r="A971" t="s">
        <v>7084</v>
      </c>
      <c r="B971" t="s">
        <v>1168</v>
      </c>
      <c r="C971" t="s">
        <v>7085</v>
      </c>
      <c r="D971">
        <v>2317</v>
      </c>
      <c r="F971" t="s">
        <v>4613</v>
      </c>
      <c r="G971" t="s">
        <v>4624</v>
      </c>
      <c r="H971" t="s">
        <v>5120</v>
      </c>
      <c r="I971" t="s">
        <v>7084</v>
      </c>
      <c r="J971" t="s">
        <v>7086</v>
      </c>
      <c r="L971" t="s">
        <v>7087</v>
      </c>
      <c r="M971">
        <v>-135.06700134299999</v>
      </c>
      <c r="N971">
        <v>60.709598541299997</v>
      </c>
    </row>
    <row r="972" spans="1:14" x14ac:dyDescent="0.35">
      <c r="A972" t="s">
        <v>7088</v>
      </c>
      <c r="B972" t="s">
        <v>1168</v>
      </c>
      <c r="C972" t="s">
        <v>7089</v>
      </c>
      <c r="D972">
        <v>942</v>
      </c>
      <c r="F972" t="s">
        <v>4613</v>
      </c>
      <c r="G972" t="s">
        <v>4617</v>
      </c>
      <c r="H972" t="s">
        <v>4725</v>
      </c>
      <c r="I972" t="s">
        <v>7088</v>
      </c>
      <c r="J972" t="s">
        <v>7090</v>
      </c>
      <c r="L972" t="s">
        <v>7091</v>
      </c>
      <c r="M972">
        <v>-84.786697387695298</v>
      </c>
      <c r="N972">
        <v>47.966701507568303</v>
      </c>
    </row>
    <row r="973" spans="1:14" x14ac:dyDescent="0.35">
      <c r="A973" t="s">
        <v>7092</v>
      </c>
      <c r="B973" t="s">
        <v>1168</v>
      </c>
      <c r="C973" t="s">
        <v>7093</v>
      </c>
      <c r="D973">
        <v>1215</v>
      </c>
      <c r="F973" t="s">
        <v>4613</v>
      </c>
      <c r="G973" t="s">
        <v>4617</v>
      </c>
      <c r="H973" t="s">
        <v>5508</v>
      </c>
      <c r="I973" t="s">
        <v>7092</v>
      </c>
      <c r="J973" t="s">
        <v>7094</v>
      </c>
      <c r="L973" t="s">
        <v>7095</v>
      </c>
      <c r="M973">
        <v>-79.422798</v>
      </c>
      <c r="N973">
        <v>46.363602</v>
      </c>
    </row>
    <row r="974" spans="1:14" x14ac:dyDescent="0.35">
      <c r="A974" t="s">
        <v>7096</v>
      </c>
      <c r="B974" t="s">
        <v>3332</v>
      </c>
      <c r="C974" t="s">
        <v>7097</v>
      </c>
      <c r="D974">
        <v>3557</v>
      </c>
      <c r="F974" t="s">
        <v>4613</v>
      </c>
      <c r="G974" t="s">
        <v>4618</v>
      </c>
      <c r="H974" t="s">
        <v>4619</v>
      </c>
      <c r="I974" t="s">
        <v>7096</v>
      </c>
      <c r="J974" t="s">
        <v>7098</v>
      </c>
      <c r="L974" t="s">
        <v>7099</v>
      </c>
      <c r="M974">
        <v>-114.019996643</v>
      </c>
      <c r="N974">
        <v>51.113899230999998</v>
      </c>
    </row>
    <row r="975" spans="1:14" x14ac:dyDescent="0.35">
      <c r="A975" t="s">
        <v>7100</v>
      </c>
      <c r="B975" t="s">
        <v>1168</v>
      </c>
      <c r="C975" t="s">
        <v>7101</v>
      </c>
      <c r="D975">
        <v>1712</v>
      </c>
      <c r="F975" t="s">
        <v>4613</v>
      </c>
      <c r="G975" t="s">
        <v>4623</v>
      </c>
      <c r="H975" t="s">
        <v>4758</v>
      </c>
      <c r="I975" t="s">
        <v>7100</v>
      </c>
      <c r="J975" t="s">
        <v>7102</v>
      </c>
      <c r="L975" t="s">
        <v>7103</v>
      </c>
      <c r="M975">
        <v>-127.18299865722599</v>
      </c>
      <c r="N975">
        <v>54.824699401855398</v>
      </c>
    </row>
    <row r="976" spans="1:14" x14ac:dyDescent="0.35">
      <c r="A976" t="s">
        <v>7104</v>
      </c>
      <c r="B976" t="s">
        <v>1168</v>
      </c>
      <c r="C976" t="s">
        <v>7105</v>
      </c>
      <c r="D976">
        <v>1253</v>
      </c>
      <c r="F976" t="s">
        <v>4613</v>
      </c>
      <c r="G976" t="s">
        <v>4623</v>
      </c>
      <c r="H976" t="s">
        <v>4648</v>
      </c>
      <c r="I976" t="s">
        <v>7104</v>
      </c>
      <c r="J976" t="s">
        <v>7106</v>
      </c>
      <c r="L976" t="s">
        <v>7107</v>
      </c>
      <c r="M976">
        <v>-122.597000122</v>
      </c>
      <c r="N976">
        <v>58.836399078399999</v>
      </c>
    </row>
    <row r="977" spans="1:14" x14ac:dyDescent="0.35">
      <c r="A977" t="s">
        <v>7108</v>
      </c>
      <c r="B977" t="s">
        <v>1168</v>
      </c>
      <c r="C977" t="s">
        <v>7109</v>
      </c>
      <c r="D977">
        <v>1129</v>
      </c>
      <c r="F977" t="s">
        <v>4613</v>
      </c>
      <c r="G977" t="s">
        <v>4623</v>
      </c>
      <c r="H977" t="s">
        <v>7110</v>
      </c>
      <c r="I977" t="s">
        <v>7108</v>
      </c>
      <c r="J977" t="s">
        <v>7111</v>
      </c>
      <c r="L977" t="s">
        <v>7112</v>
      </c>
      <c r="M977">
        <v>-119.601997375488</v>
      </c>
      <c r="N977">
        <v>49.463100433349602</v>
      </c>
    </row>
    <row r="978" spans="1:14" x14ac:dyDescent="0.35">
      <c r="A978" t="s">
        <v>7113</v>
      </c>
      <c r="B978" t="s">
        <v>1168</v>
      </c>
      <c r="C978" t="s">
        <v>4991</v>
      </c>
      <c r="D978">
        <v>160</v>
      </c>
      <c r="F978" t="s">
        <v>4613</v>
      </c>
      <c r="G978" t="s">
        <v>4673</v>
      </c>
      <c r="H978" t="s">
        <v>4745</v>
      </c>
      <c r="I978" t="s">
        <v>7113</v>
      </c>
      <c r="J978" t="s">
        <v>7114</v>
      </c>
      <c r="L978" t="s">
        <v>7115</v>
      </c>
      <c r="M978">
        <v>-63.121101379394503</v>
      </c>
      <c r="N978">
        <v>46.290000915527301</v>
      </c>
    </row>
    <row r="979" spans="1:14" x14ac:dyDescent="0.35">
      <c r="A979" t="s">
        <v>7116</v>
      </c>
      <c r="B979" t="s">
        <v>1168</v>
      </c>
      <c r="C979" t="s">
        <v>7117</v>
      </c>
      <c r="D979">
        <v>92</v>
      </c>
      <c r="F979" t="s">
        <v>4613</v>
      </c>
      <c r="G979" t="s">
        <v>4625</v>
      </c>
      <c r="H979" t="s">
        <v>7118</v>
      </c>
      <c r="I979" t="s">
        <v>7116</v>
      </c>
      <c r="J979" t="s">
        <v>7119</v>
      </c>
      <c r="L979" t="s">
        <v>7120</v>
      </c>
      <c r="M979">
        <v>-93.576697999999993</v>
      </c>
      <c r="N979">
        <v>69.546700000000001</v>
      </c>
    </row>
    <row r="980" spans="1:14" x14ac:dyDescent="0.35">
      <c r="A980" t="s">
        <v>7121</v>
      </c>
      <c r="B980" t="s">
        <v>3332</v>
      </c>
      <c r="C980" t="s">
        <v>7122</v>
      </c>
      <c r="D980">
        <v>63</v>
      </c>
      <c r="F980" t="s">
        <v>4613</v>
      </c>
      <c r="G980" t="s">
        <v>4623</v>
      </c>
      <c r="H980" t="s">
        <v>997</v>
      </c>
      <c r="I980" t="s">
        <v>7121</v>
      </c>
      <c r="J980" t="s">
        <v>7123</v>
      </c>
      <c r="L980" t="s">
        <v>7124</v>
      </c>
      <c r="M980">
        <v>-123.426002502</v>
      </c>
      <c r="N980">
        <v>48.646900176999999</v>
      </c>
    </row>
    <row r="981" spans="1:14" x14ac:dyDescent="0.35">
      <c r="A981" t="s">
        <v>7125</v>
      </c>
      <c r="B981" t="s">
        <v>1168</v>
      </c>
      <c r="C981" t="s">
        <v>7126</v>
      </c>
      <c r="D981">
        <v>1170</v>
      </c>
      <c r="F981" t="s">
        <v>4613</v>
      </c>
      <c r="G981" t="s">
        <v>4620</v>
      </c>
      <c r="H981" t="s">
        <v>7127</v>
      </c>
      <c r="I981" t="s">
        <v>7125</v>
      </c>
      <c r="J981" t="s">
        <v>7128</v>
      </c>
      <c r="L981" t="s">
        <v>7129</v>
      </c>
      <c r="M981">
        <v>-101.075996398925</v>
      </c>
      <c r="N981">
        <v>56.863899230957003</v>
      </c>
    </row>
    <row r="982" spans="1:14" x14ac:dyDescent="0.35">
      <c r="A982" t="s">
        <v>7130</v>
      </c>
      <c r="B982" t="s">
        <v>32</v>
      </c>
      <c r="C982" t="s">
        <v>7131</v>
      </c>
      <c r="D982">
        <v>3876</v>
      </c>
      <c r="F982" t="s">
        <v>4613</v>
      </c>
      <c r="G982" t="s">
        <v>4618</v>
      </c>
      <c r="H982" t="s">
        <v>7132</v>
      </c>
      <c r="I982" t="s">
        <v>7130</v>
      </c>
      <c r="J982" t="s">
        <v>7133</v>
      </c>
      <c r="K982" t="s">
        <v>7133</v>
      </c>
      <c r="L982" t="s">
        <v>7134</v>
      </c>
      <c r="M982">
        <v>-114.09400177000001</v>
      </c>
      <c r="N982">
        <v>49.636398315399902</v>
      </c>
    </row>
    <row r="983" spans="1:14" x14ac:dyDescent="0.35">
      <c r="A983" t="s">
        <v>7135</v>
      </c>
      <c r="B983" t="s">
        <v>1168</v>
      </c>
      <c r="C983" t="s">
        <v>7136</v>
      </c>
      <c r="D983">
        <v>2680</v>
      </c>
      <c r="F983" t="s">
        <v>4613</v>
      </c>
      <c r="G983" t="s">
        <v>4615</v>
      </c>
      <c r="H983" t="s">
        <v>7137</v>
      </c>
      <c r="I983" t="s">
        <v>7135</v>
      </c>
      <c r="J983" t="s">
        <v>7138</v>
      </c>
      <c r="L983" t="s">
        <v>7139</v>
      </c>
      <c r="M983">
        <v>-107.691001892</v>
      </c>
      <c r="N983">
        <v>50.291900634799902</v>
      </c>
    </row>
    <row r="984" spans="1:14" x14ac:dyDescent="0.35">
      <c r="A984" t="s">
        <v>7140</v>
      </c>
      <c r="B984" t="s">
        <v>1168</v>
      </c>
      <c r="C984" t="s">
        <v>238</v>
      </c>
      <c r="D984">
        <v>94</v>
      </c>
      <c r="F984" t="s">
        <v>4613</v>
      </c>
      <c r="G984" t="s">
        <v>4620</v>
      </c>
      <c r="H984" t="s">
        <v>5165</v>
      </c>
      <c r="I984" t="s">
        <v>7140</v>
      </c>
      <c r="J984" t="s">
        <v>7141</v>
      </c>
      <c r="L984" t="s">
        <v>7142</v>
      </c>
      <c r="M984">
        <v>-94.065002441406193</v>
      </c>
      <c r="N984">
        <v>58.739200592041001</v>
      </c>
    </row>
    <row r="985" spans="1:14" x14ac:dyDescent="0.35">
      <c r="A985" t="s">
        <v>7143</v>
      </c>
      <c r="B985" t="s">
        <v>1168</v>
      </c>
      <c r="C985" t="s">
        <v>7144</v>
      </c>
      <c r="D985">
        <v>160</v>
      </c>
      <c r="F985" t="s">
        <v>4613</v>
      </c>
      <c r="G985" t="s">
        <v>4628</v>
      </c>
      <c r="H985" t="s">
        <v>7145</v>
      </c>
      <c r="I985" t="s">
        <v>7143</v>
      </c>
      <c r="J985" t="s">
        <v>7146</v>
      </c>
      <c r="L985" t="s">
        <v>7147</v>
      </c>
      <c r="M985">
        <v>-60.425800323499999</v>
      </c>
      <c r="N985">
        <v>53.319198608400001</v>
      </c>
    </row>
    <row r="986" spans="1:14" x14ac:dyDescent="0.35">
      <c r="A986" t="s">
        <v>7148</v>
      </c>
      <c r="B986" t="s">
        <v>3332</v>
      </c>
      <c r="C986" t="s">
        <v>7149</v>
      </c>
      <c r="D986">
        <v>461</v>
      </c>
      <c r="F986" t="s">
        <v>4613</v>
      </c>
      <c r="G986" t="s">
        <v>4628</v>
      </c>
      <c r="H986" t="s">
        <v>5024</v>
      </c>
      <c r="I986" t="s">
        <v>7148</v>
      </c>
      <c r="J986" t="s">
        <v>7150</v>
      </c>
      <c r="L986" t="s">
        <v>7151</v>
      </c>
      <c r="M986">
        <v>-52.751899719199997</v>
      </c>
      <c r="N986">
        <v>47.618598937999998</v>
      </c>
    </row>
    <row r="987" spans="1:14" x14ac:dyDescent="0.35">
      <c r="A987" t="s">
        <v>7152</v>
      </c>
      <c r="B987" t="s">
        <v>1168</v>
      </c>
      <c r="C987" t="s">
        <v>7153</v>
      </c>
      <c r="D987">
        <v>743</v>
      </c>
      <c r="F987" t="s">
        <v>4613</v>
      </c>
      <c r="G987" t="s">
        <v>4617</v>
      </c>
      <c r="H987" t="s">
        <v>5251</v>
      </c>
      <c r="I987" t="s">
        <v>7152</v>
      </c>
      <c r="J987" t="s">
        <v>7154</v>
      </c>
      <c r="L987" t="s">
        <v>7155</v>
      </c>
      <c r="M987">
        <v>-82.467498779296804</v>
      </c>
      <c r="N987">
        <v>49.4138984680175</v>
      </c>
    </row>
    <row r="988" spans="1:14" x14ac:dyDescent="0.35">
      <c r="A988" t="s">
        <v>7156</v>
      </c>
      <c r="B988" t="s">
        <v>1168</v>
      </c>
      <c r="C988" t="s">
        <v>7157</v>
      </c>
      <c r="D988">
        <v>1058</v>
      </c>
      <c r="F988" t="s">
        <v>4613</v>
      </c>
      <c r="G988" t="s">
        <v>4617</v>
      </c>
      <c r="H988" t="s">
        <v>1026</v>
      </c>
      <c r="I988" t="s">
        <v>7156</v>
      </c>
      <c r="J988" t="s">
        <v>7158</v>
      </c>
      <c r="L988" t="s">
        <v>7159</v>
      </c>
      <c r="M988">
        <v>-88.909698486328097</v>
      </c>
      <c r="N988">
        <v>50.290298461913999</v>
      </c>
    </row>
    <row r="989" spans="1:14" x14ac:dyDescent="0.35">
      <c r="A989" t="s">
        <v>7160</v>
      </c>
      <c r="B989" t="s">
        <v>1168</v>
      </c>
      <c r="C989" t="s">
        <v>7161</v>
      </c>
      <c r="D989">
        <v>172</v>
      </c>
      <c r="F989" t="s">
        <v>4613</v>
      </c>
      <c r="G989" t="s">
        <v>4614</v>
      </c>
      <c r="H989" t="s">
        <v>7162</v>
      </c>
      <c r="I989" t="s">
        <v>7160</v>
      </c>
      <c r="J989" t="s">
        <v>7163</v>
      </c>
      <c r="L989" t="s">
        <v>7164</v>
      </c>
      <c r="M989">
        <v>-68.208099365234304</v>
      </c>
      <c r="N989">
        <v>48.608600616455</v>
      </c>
    </row>
    <row r="990" spans="1:14" x14ac:dyDescent="0.35">
      <c r="A990" t="s">
        <v>7165</v>
      </c>
      <c r="B990" t="s">
        <v>3332</v>
      </c>
      <c r="C990" t="s">
        <v>7166</v>
      </c>
      <c r="D990">
        <v>569</v>
      </c>
      <c r="F990" t="s">
        <v>4613</v>
      </c>
      <c r="G990" t="s">
        <v>4617</v>
      </c>
      <c r="H990" t="s">
        <v>593</v>
      </c>
      <c r="I990" t="s">
        <v>7165</v>
      </c>
      <c r="J990" t="s">
        <v>7167</v>
      </c>
      <c r="K990" t="s">
        <v>7167</v>
      </c>
      <c r="L990" t="s">
        <v>7168</v>
      </c>
      <c r="M990">
        <v>-79.630599975599907</v>
      </c>
      <c r="N990">
        <v>43.677200317400001</v>
      </c>
    </row>
    <row r="991" spans="1:14" x14ac:dyDescent="0.35">
      <c r="A991" t="s">
        <v>7169</v>
      </c>
      <c r="B991" t="s">
        <v>1168</v>
      </c>
      <c r="C991" t="s">
        <v>7170</v>
      </c>
      <c r="D991">
        <v>635</v>
      </c>
      <c r="F991" t="s">
        <v>4613</v>
      </c>
      <c r="G991" t="s">
        <v>4617</v>
      </c>
      <c r="H991" t="s">
        <v>7171</v>
      </c>
      <c r="I991" t="s">
        <v>7169</v>
      </c>
      <c r="J991" t="s">
        <v>7172</v>
      </c>
      <c r="L991" t="s">
        <v>7173</v>
      </c>
      <c r="M991">
        <v>-82.567802429199205</v>
      </c>
      <c r="N991">
        <v>45.885299682617102</v>
      </c>
    </row>
    <row r="992" spans="1:14" x14ac:dyDescent="0.35">
      <c r="A992" t="s">
        <v>7174</v>
      </c>
      <c r="B992" t="s">
        <v>1168</v>
      </c>
      <c r="C992" t="s">
        <v>7175</v>
      </c>
      <c r="D992">
        <v>675</v>
      </c>
      <c r="F992" t="s">
        <v>4613</v>
      </c>
      <c r="G992" t="s">
        <v>4627</v>
      </c>
      <c r="H992" t="s">
        <v>4702</v>
      </c>
      <c r="I992" t="s">
        <v>7174</v>
      </c>
      <c r="J992" t="s">
        <v>7176</v>
      </c>
      <c r="L992" t="s">
        <v>7177</v>
      </c>
      <c r="M992">
        <v>-114.44000244140599</v>
      </c>
      <c r="N992">
        <v>62.462799072265597</v>
      </c>
    </row>
    <row r="993" spans="1:14" x14ac:dyDescent="0.35">
      <c r="A993" t="s">
        <v>7178</v>
      </c>
      <c r="B993" t="s">
        <v>1168</v>
      </c>
      <c r="C993" t="s">
        <v>7179</v>
      </c>
      <c r="D993">
        <v>743</v>
      </c>
      <c r="F993" t="s">
        <v>4613</v>
      </c>
      <c r="G993" t="s">
        <v>4614</v>
      </c>
      <c r="H993" t="s">
        <v>7180</v>
      </c>
      <c r="I993" t="s">
        <v>7178</v>
      </c>
      <c r="J993" t="s">
        <v>7181</v>
      </c>
      <c r="L993" t="s">
        <v>7182</v>
      </c>
      <c r="M993">
        <v>-75.667198181152301</v>
      </c>
      <c r="N993">
        <v>62.179401397705</v>
      </c>
    </row>
    <row r="994" spans="1:14" x14ac:dyDescent="0.35">
      <c r="A994" t="s">
        <v>7183</v>
      </c>
      <c r="B994" t="s">
        <v>1168</v>
      </c>
      <c r="C994" t="s">
        <v>7184</v>
      </c>
      <c r="D994">
        <v>1912</v>
      </c>
      <c r="F994" t="s">
        <v>4613</v>
      </c>
      <c r="G994" t="s">
        <v>4618</v>
      </c>
      <c r="H994" t="s">
        <v>7185</v>
      </c>
      <c r="I994" t="s">
        <v>7183</v>
      </c>
      <c r="J994" t="s">
        <v>7186</v>
      </c>
      <c r="L994" t="s">
        <v>7187</v>
      </c>
      <c r="M994">
        <v>-114.777000427</v>
      </c>
      <c r="N994">
        <v>55.293098449699997</v>
      </c>
    </row>
    <row r="995" spans="1:14" x14ac:dyDescent="0.35">
      <c r="A995" t="s">
        <v>7188</v>
      </c>
      <c r="B995" t="s">
        <v>1168</v>
      </c>
      <c r="C995" t="s">
        <v>7189</v>
      </c>
      <c r="D995">
        <v>21</v>
      </c>
      <c r="F995" t="s">
        <v>4613</v>
      </c>
      <c r="G995" t="s">
        <v>4623</v>
      </c>
      <c r="H995" t="s">
        <v>7190</v>
      </c>
      <c r="I995" t="s">
        <v>7188</v>
      </c>
      <c r="J995" t="s">
        <v>7191</v>
      </c>
      <c r="L995" t="s">
        <v>7192</v>
      </c>
      <c r="M995">
        <v>-131.813995361</v>
      </c>
      <c r="N995">
        <v>53.254299163799899</v>
      </c>
    </row>
    <row r="996" spans="1:14" x14ac:dyDescent="0.35">
      <c r="A996" t="s">
        <v>7193</v>
      </c>
      <c r="B996" t="s">
        <v>1168</v>
      </c>
      <c r="C996" t="s">
        <v>7194</v>
      </c>
      <c r="D996">
        <v>594</v>
      </c>
      <c r="F996" t="s">
        <v>4613</v>
      </c>
      <c r="G996" t="s">
        <v>4617</v>
      </c>
      <c r="H996" t="s">
        <v>7195</v>
      </c>
      <c r="I996" t="s">
        <v>7193</v>
      </c>
      <c r="J996" t="s">
        <v>7196</v>
      </c>
      <c r="L996" t="s">
        <v>7197</v>
      </c>
      <c r="M996">
        <v>-82.308898925781193</v>
      </c>
      <c r="N996">
        <v>42.999401092529297</v>
      </c>
    </row>
    <row r="997" spans="1:14" x14ac:dyDescent="0.35">
      <c r="A997" t="s">
        <v>7198</v>
      </c>
      <c r="B997" t="s">
        <v>1168</v>
      </c>
      <c r="C997" t="s">
        <v>7199</v>
      </c>
      <c r="D997">
        <v>210</v>
      </c>
      <c r="F997" t="s">
        <v>4613</v>
      </c>
      <c r="G997" t="s">
        <v>4625</v>
      </c>
      <c r="H997" t="s">
        <v>7200</v>
      </c>
      <c r="I997" t="s">
        <v>7198</v>
      </c>
      <c r="J997" t="s">
        <v>7201</v>
      </c>
      <c r="L997" t="s">
        <v>7202</v>
      </c>
      <c r="M997">
        <v>-83.359397888199993</v>
      </c>
      <c r="N997">
        <v>64.193298339799995</v>
      </c>
    </row>
    <row r="998" spans="1:14" x14ac:dyDescent="0.35">
      <c r="A998" t="s">
        <v>7203</v>
      </c>
      <c r="B998" t="s">
        <v>1168</v>
      </c>
      <c r="C998" t="s">
        <v>7204</v>
      </c>
      <c r="D998">
        <v>71</v>
      </c>
      <c r="F998" t="s">
        <v>4613</v>
      </c>
      <c r="G998" t="s">
        <v>4623</v>
      </c>
      <c r="H998" t="s">
        <v>4952</v>
      </c>
      <c r="I998" t="s">
        <v>7203</v>
      </c>
      <c r="J998" t="s">
        <v>7205</v>
      </c>
      <c r="L998" t="s">
        <v>7206</v>
      </c>
      <c r="M998">
        <v>-127.36699676513599</v>
      </c>
      <c r="N998">
        <v>50.680599212646399</v>
      </c>
    </row>
    <row r="999" spans="1:14" x14ac:dyDescent="0.35">
      <c r="A999" t="s">
        <v>7207</v>
      </c>
      <c r="B999" t="s">
        <v>1168</v>
      </c>
      <c r="C999" t="s">
        <v>7208</v>
      </c>
      <c r="D999">
        <v>2567</v>
      </c>
      <c r="F999" t="s">
        <v>4613</v>
      </c>
      <c r="G999" t="s">
        <v>4618</v>
      </c>
      <c r="H999" t="s">
        <v>7209</v>
      </c>
      <c r="I999" t="s">
        <v>7207</v>
      </c>
      <c r="J999" t="s">
        <v>7210</v>
      </c>
      <c r="L999" t="s">
        <v>7211</v>
      </c>
      <c r="M999">
        <v>-115.78700256347599</v>
      </c>
      <c r="N999">
        <v>54.143901824951101</v>
      </c>
    </row>
    <row r="1000" spans="1:14" x14ac:dyDescent="0.35">
      <c r="A1000" t="s">
        <v>7212</v>
      </c>
      <c r="B1000" t="s">
        <v>1168</v>
      </c>
      <c r="C1000" t="s">
        <v>45944</v>
      </c>
      <c r="D1000">
        <v>180</v>
      </c>
      <c r="F1000" t="s">
        <v>4613</v>
      </c>
      <c r="G1000" t="s">
        <v>4614</v>
      </c>
      <c r="H1000" t="s">
        <v>45921</v>
      </c>
      <c r="I1000" t="s">
        <v>7212</v>
      </c>
      <c r="J1000" t="s">
        <v>7213</v>
      </c>
      <c r="L1000" t="s">
        <v>7214</v>
      </c>
      <c r="M1000">
        <v>-66.265602111816406</v>
      </c>
      <c r="N1000">
        <v>50.223300933837798</v>
      </c>
    </row>
    <row r="1001" spans="1:14" x14ac:dyDescent="0.35">
      <c r="A1001" t="s">
        <v>7215</v>
      </c>
      <c r="B1001" t="s">
        <v>1168</v>
      </c>
      <c r="C1001" t="s">
        <v>7216</v>
      </c>
      <c r="D1001">
        <v>2313</v>
      </c>
      <c r="F1001" t="s">
        <v>4613</v>
      </c>
      <c r="G1001" t="s">
        <v>4624</v>
      </c>
      <c r="H1001" t="s">
        <v>7217</v>
      </c>
      <c r="I1001" t="s">
        <v>7215</v>
      </c>
      <c r="J1001" t="s">
        <v>7218</v>
      </c>
      <c r="L1001" t="s">
        <v>7219</v>
      </c>
      <c r="M1001">
        <v>-132.74299621582</v>
      </c>
      <c r="N1001">
        <v>60.172798156738203</v>
      </c>
    </row>
    <row r="1002" spans="1:14" x14ac:dyDescent="0.35">
      <c r="A1002" t="s">
        <v>7220</v>
      </c>
      <c r="B1002" t="s">
        <v>1168</v>
      </c>
      <c r="C1002" t="s">
        <v>7221</v>
      </c>
      <c r="D1002">
        <v>92</v>
      </c>
      <c r="F1002" t="s">
        <v>4613</v>
      </c>
      <c r="G1002" t="s">
        <v>4649</v>
      </c>
      <c r="H1002" t="s">
        <v>1180</v>
      </c>
      <c r="I1002" t="s">
        <v>7220</v>
      </c>
      <c r="J1002" t="s">
        <v>7222</v>
      </c>
      <c r="L1002" t="s">
        <v>7223</v>
      </c>
      <c r="M1002">
        <v>-64.916900634765597</v>
      </c>
      <c r="N1002">
        <v>44.984401702880803</v>
      </c>
    </row>
    <row r="1003" spans="1:14" x14ac:dyDescent="0.35">
      <c r="A1003" t="s">
        <v>7239</v>
      </c>
      <c r="B1003" t="s">
        <v>1168</v>
      </c>
      <c r="C1003" t="s">
        <v>7240</v>
      </c>
      <c r="D1003">
        <v>621</v>
      </c>
      <c r="F1003" t="s">
        <v>4613</v>
      </c>
      <c r="G1003" t="s">
        <v>4620</v>
      </c>
      <c r="H1003" t="s">
        <v>7241</v>
      </c>
      <c r="I1003" t="s">
        <v>7239</v>
      </c>
      <c r="J1003" t="s">
        <v>7242</v>
      </c>
      <c r="L1003" t="s">
        <v>7243</v>
      </c>
      <c r="M1003">
        <v>-96.089202880859304</v>
      </c>
      <c r="N1003">
        <v>56.089401245117102</v>
      </c>
    </row>
    <row r="1004" spans="1:14" x14ac:dyDescent="0.35">
      <c r="A1004" t="s">
        <v>7244</v>
      </c>
      <c r="B1004" t="s">
        <v>1168</v>
      </c>
      <c r="C1004" t="s">
        <v>7245</v>
      </c>
      <c r="D1004">
        <v>1751</v>
      </c>
      <c r="F1004" t="s">
        <v>4613</v>
      </c>
      <c r="G1004" t="s">
        <v>4623</v>
      </c>
      <c r="H1004" t="s">
        <v>7246</v>
      </c>
      <c r="I1004" t="s">
        <v>7244</v>
      </c>
      <c r="J1004" t="s">
        <v>7247</v>
      </c>
      <c r="L1004" t="s">
        <v>7248</v>
      </c>
      <c r="M1004">
        <v>-119.228996</v>
      </c>
      <c r="N1004">
        <v>50.682802000000002</v>
      </c>
    </row>
    <row r="1005" spans="1:14" x14ac:dyDescent="0.35">
      <c r="A1005" t="s">
        <v>7249</v>
      </c>
      <c r="B1005" t="s">
        <v>1168</v>
      </c>
      <c r="C1005" t="s">
        <v>7250</v>
      </c>
      <c r="D1005">
        <v>6</v>
      </c>
      <c r="F1005" t="s">
        <v>4613</v>
      </c>
      <c r="G1005" t="s">
        <v>4623</v>
      </c>
      <c r="H1005" t="s">
        <v>660</v>
      </c>
      <c r="I1005" t="s">
        <v>7249</v>
      </c>
      <c r="J1005" t="s">
        <v>7251</v>
      </c>
      <c r="L1005" t="s">
        <v>7252</v>
      </c>
      <c r="M1005">
        <v>-123.012001</v>
      </c>
      <c r="N1005">
        <v>49.074199999999998</v>
      </c>
    </row>
    <row r="1006" spans="1:14" x14ac:dyDescent="0.35">
      <c r="A1006" t="s">
        <v>7253</v>
      </c>
      <c r="B1006" t="s">
        <v>1168</v>
      </c>
      <c r="C1006" t="s">
        <v>7254</v>
      </c>
      <c r="D1006">
        <v>642</v>
      </c>
      <c r="F1006" t="s">
        <v>4613</v>
      </c>
      <c r="G1006" t="s">
        <v>4620</v>
      </c>
      <c r="H1006" t="s">
        <v>7255</v>
      </c>
      <c r="I1006" t="s">
        <v>7253</v>
      </c>
      <c r="J1006" t="s">
        <v>7256</v>
      </c>
      <c r="L1006" t="s">
        <v>7257</v>
      </c>
      <c r="M1006">
        <v>-95.613899231000005</v>
      </c>
      <c r="N1006">
        <v>56.061401367199998</v>
      </c>
    </row>
    <row r="1007" spans="1:14" x14ac:dyDescent="0.35">
      <c r="A1007" t="s">
        <v>7258</v>
      </c>
      <c r="B1007" t="s">
        <v>1168</v>
      </c>
      <c r="C1007" t="s">
        <v>7259</v>
      </c>
      <c r="D1007">
        <v>193</v>
      </c>
      <c r="F1007" t="s">
        <v>4613</v>
      </c>
      <c r="G1007" t="s">
        <v>4622</v>
      </c>
      <c r="H1007" t="s">
        <v>2698</v>
      </c>
      <c r="I1007" t="s">
        <v>7258</v>
      </c>
      <c r="J1007" t="s">
        <v>7260</v>
      </c>
      <c r="L1007" t="s">
        <v>7261</v>
      </c>
      <c r="M1007">
        <v>-65.738899231000005</v>
      </c>
      <c r="N1007">
        <v>47.629699707</v>
      </c>
    </row>
    <row r="1008" spans="1:14" x14ac:dyDescent="0.35">
      <c r="A1008" t="s">
        <v>7262</v>
      </c>
      <c r="B1008" t="s">
        <v>1168</v>
      </c>
      <c r="C1008" t="s">
        <v>7263</v>
      </c>
      <c r="D1008">
        <v>375</v>
      </c>
      <c r="F1008" t="s">
        <v>4613</v>
      </c>
      <c r="G1008" t="s">
        <v>4614</v>
      </c>
      <c r="H1008" t="s">
        <v>7264</v>
      </c>
      <c r="I1008" t="s">
        <v>7262</v>
      </c>
      <c r="J1008" t="s">
        <v>7265</v>
      </c>
      <c r="L1008" t="s">
        <v>7266</v>
      </c>
      <c r="M1008">
        <v>-72.741401672399903</v>
      </c>
      <c r="N1008">
        <v>45.290798187299998</v>
      </c>
    </row>
    <row r="1009" spans="1:14" x14ac:dyDescent="0.35">
      <c r="A1009" t="s">
        <v>7267</v>
      </c>
      <c r="B1009" t="s">
        <v>1168</v>
      </c>
      <c r="C1009" t="s">
        <v>7268</v>
      </c>
      <c r="D1009">
        <v>600</v>
      </c>
      <c r="F1009" t="s">
        <v>4613</v>
      </c>
      <c r="G1009" t="s">
        <v>4620</v>
      </c>
      <c r="H1009" t="s">
        <v>7269</v>
      </c>
      <c r="I1009" t="s">
        <v>7267</v>
      </c>
      <c r="J1009" t="s">
        <v>7270</v>
      </c>
      <c r="K1009" t="s">
        <v>7271</v>
      </c>
      <c r="L1009" t="s">
        <v>7272</v>
      </c>
      <c r="M1009">
        <v>-96.509696960399907</v>
      </c>
      <c r="N1009">
        <v>56.037498474099998</v>
      </c>
    </row>
    <row r="1010" spans="1:14" x14ac:dyDescent="0.35">
      <c r="A1010" t="s">
        <v>7273</v>
      </c>
      <c r="B1010" t="s">
        <v>1168</v>
      </c>
      <c r="C1010" t="s">
        <v>7274</v>
      </c>
      <c r="D1010">
        <v>24</v>
      </c>
      <c r="F1010" t="s">
        <v>4613</v>
      </c>
      <c r="G1010" t="s">
        <v>4614</v>
      </c>
      <c r="H1010" t="s">
        <v>7275</v>
      </c>
      <c r="I1010" t="s">
        <v>7273</v>
      </c>
      <c r="J1010" t="s">
        <v>7276</v>
      </c>
      <c r="L1010" t="s">
        <v>7277</v>
      </c>
      <c r="M1010">
        <v>-78.522499084472599</v>
      </c>
      <c r="N1010">
        <v>52.2263984680175</v>
      </c>
    </row>
    <row r="1011" spans="1:14" x14ac:dyDescent="0.35">
      <c r="A1011" t="s">
        <v>7278</v>
      </c>
      <c r="B1011" t="s">
        <v>1168</v>
      </c>
      <c r="C1011" t="s">
        <v>4311</v>
      </c>
      <c r="D1011">
        <v>2351</v>
      </c>
      <c r="F1011" t="s">
        <v>4613</v>
      </c>
      <c r="G1011" t="s">
        <v>4624</v>
      </c>
      <c r="H1011" t="s">
        <v>4312</v>
      </c>
      <c r="I1011" t="s">
        <v>7278</v>
      </c>
      <c r="J1011" t="s">
        <v>7279</v>
      </c>
      <c r="L1011" t="s">
        <v>7280</v>
      </c>
      <c r="M1011">
        <v>-133.37600708007801</v>
      </c>
      <c r="N1011">
        <v>62.207500457763601</v>
      </c>
    </row>
    <row r="1012" spans="1:14" x14ac:dyDescent="0.35">
      <c r="A1012" t="s">
        <v>7281</v>
      </c>
      <c r="B1012" t="s">
        <v>1168</v>
      </c>
      <c r="C1012" t="s">
        <v>7282</v>
      </c>
      <c r="D1012">
        <v>814</v>
      </c>
      <c r="F1012" t="s">
        <v>4613</v>
      </c>
      <c r="G1012" t="s">
        <v>4615</v>
      </c>
      <c r="H1012" t="s">
        <v>7283</v>
      </c>
      <c r="I1012" t="s">
        <v>7281</v>
      </c>
      <c r="J1012" t="s">
        <v>7284</v>
      </c>
      <c r="L1012" t="s">
        <v>7285</v>
      </c>
      <c r="M1012">
        <v>-107.181999206542</v>
      </c>
      <c r="N1012">
        <v>59.334400177001903</v>
      </c>
    </row>
    <row r="1013" spans="1:14" x14ac:dyDescent="0.35">
      <c r="A1013" t="s">
        <v>7286</v>
      </c>
      <c r="B1013" t="s">
        <v>1168</v>
      </c>
      <c r="C1013" t="s">
        <v>7287</v>
      </c>
      <c r="D1013">
        <v>958</v>
      </c>
      <c r="F1013" t="s">
        <v>4613</v>
      </c>
      <c r="G1013" t="s">
        <v>4620</v>
      </c>
      <c r="H1013" t="s">
        <v>5250</v>
      </c>
      <c r="I1013" t="s">
        <v>7286</v>
      </c>
      <c r="J1013" t="s">
        <v>7288</v>
      </c>
      <c r="K1013" t="s">
        <v>7289</v>
      </c>
      <c r="L1013" t="s">
        <v>7290</v>
      </c>
      <c r="M1013">
        <v>-101.26599883999999</v>
      </c>
      <c r="N1013">
        <v>55.749198913599997</v>
      </c>
    </row>
    <row r="1014" spans="1:14" x14ac:dyDescent="0.35">
      <c r="A1014" t="s">
        <v>7291</v>
      </c>
      <c r="B1014" t="s">
        <v>1168</v>
      </c>
      <c r="C1014" t="s">
        <v>7292</v>
      </c>
      <c r="D1014">
        <v>116</v>
      </c>
      <c r="F1014" t="s">
        <v>4613</v>
      </c>
      <c r="G1014" t="s">
        <v>4627</v>
      </c>
      <c r="H1014" t="s">
        <v>7293</v>
      </c>
      <c r="I1014" t="s">
        <v>7291</v>
      </c>
      <c r="J1014" t="s">
        <v>7294</v>
      </c>
      <c r="L1014" t="s">
        <v>7295</v>
      </c>
      <c r="M1014">
        <v>-134.86099243164</v>
      </c>
      <c r="N1014">
        <v>67.407501220703097</v>
      </c>
    </row>
    <row r="1015" spans="1:14" x14ac:dyDescent="0.35">
      <c r="A1015" t="s">
        <v>7296</v>
      </c>
      <c r="B1015" t="s">
        <v>1168</v>
      </c>
      <c r="C1015" t="s">
        <v>7297</v>
      </c>
      <c r="D1015">
        <v>332</v>
      </c>
      <c r="F1015" t="s">
        <v>4613</v>
      </c>
      <c r="G1015" t="s">
        <v>4627</v>
      </c>
      <c r="H1015" t="s">
        <v>7298</v>
      </c>
      <c r="I1015" t="s">
        <v>7296</v>
      </c>
      <c r="J1015" t="s">
        <v>7299</v>
      </c>
      <c r="L1015" t="s">
        <v>7300</v>
      </c>
      <c r="M1015">
        <v>-125.572998</v>
      </c>
      <c r="N1015">
        <v>64.909696999999994</v>
      </c>
    </row>
    <row r="1016" spans="1:14" x14ac:dyDescent="0.35">
      <c r="A1016" t="s">
        <v>7301</v>
      </c>
      <c r="B1016" t="s">
        <v>1168</v>
      </c>
      <c r="C1016" t="s">
        <v>7302</v>
      </c>
      <c r="D1016">
        <v>1720</v>
      </c>
      <c r="F1016" t="s">
        <v>4613</v>
      </c>
      <c r="G1016" t="s">
        <v>4623</v>
      </c>
      <c r="H1016" t="s">
        <v>834</v>
      </c>
      <c r="I1016" t="s">
        <v>7301</v>
      </c>
      <c r="J1016" t="s">
        <v>7303</v>
      </c>
      <c r="L1016" t="s">
        <v>7304</v>
      </c>
      <c r="M1016">
        <v>-118.43099975585901</v>
      </c>
      <c r="N1016">
        <v>49.015598297119098</v>
      </c>
    </row>
    <row r="1017" spans="1:14" x14ac:dyDescent="0.35">
      <c r="A1017" t="s">
        <v>7305</v>
      </c>
      <c r="B1017" t="s">
        <v>1168</v>
      </c>
      <c r="C1017" t="s">
        <v>7306</v>
      </c>
      <c r="D1017">
        <v>627</v>
      </c>
      <c r="F1017" t="s">
        <v>4613</v>
      </c>
      <c r="G1017" t="s">
        <v>4620</v>
      </c>
      <c r="H1017" t="s">
        <v>7307</v>
      </c>
      <c r="I1017" t="s">
        <v>7305</v>
      </c>
      <c r="J1017" t="s">
        <v>7308</v>
      </c>
      <c r="L1017" t="s">
        <v>7309</v>
      </c>
      <c r="M1017">
        <v>-94.078598022460895</v>
      </c>
      <c r="N1017">
        <v>54.839698791503899</v>
      </c>
    </row>
    <row r="1018" spans="1:14" x14ac:dyDescent="0.35">
      <c r="A1018" t="s">
        <v>7310</v>
      </c>
      <c r="B1018" t="s">
        <v>1168</v>
      </c>
      <c r="C1018" t="s">
        <v>7311</v>
      </c>
      <c r="D1018">
        <v>1005</v>
      </c>
      <c r="F1018" t="s">
        <v>4613</v>
      </c>
      <c r="G1018" t="s">
        <v>4620</v>
      </c>
      <c r="H1018" t="s">
        <v>4729</v>
      </c>
      <c r="I1018" t="s">
        <v>7310</v>
      </c>
      <c r="J1018" t="s">
        <v>7312</v>
      </c>
      <c r="L1018" t="s">
        <v>7313</v>
      </c>
      <c r="M1018">
        <v>-95.465797424316406</v>
      </c>
      <c r="N1018">
        <v>52.045600891113203</v>
      </c>
    </row>
    <row r="1019" spans="1:14" x14ac:dyDescent="0.35">
      <c r="A1019" t="s">
        <v>7314</v>
      </c>
      <c r="B1019" t="s">
        <v>32</v>
      </c>
      <c r="C1019" t="s">
        <v>7315</v>
      </c>
      <c r="D1019">
        <v>1974</v>
      </c>
      <c r="F1019" t="s">
        <v>4613</v>
      </c>
      <c r="G1019" t="s">
        <v>4618</v>
      </c>
      <c r="H1019" t="s">
        <v>7316</v>
      </c>
      <c r="I1019" t="s">
        <v>7314</v>
      </c>
      <c r="J1019" t="s">
        <v>7317</v>
      </c>
      <c r="L1019" t="s">
        <v>7318</v>
      </c>
      <c r="M1019">
        <v>-116.474998474</v>
      </c>
      <c r="N1019">
        <v>55.3936004639</v>
      </c>
    </row>
    <row r="1020" spans="1:14" x14ac:dyDescent="0.35">
      <c r="A1020" t="s">
        <v>7319</v>
      </c>
      <c r="B1020" t="s">
        <v>32</v>
      </c>
      <c r="C1020" t="s">
        <v>45945</v>
      </c>
      <c r="D1020">
        <v>8</v>
      </c>
      <c r="F1020" t="s">
        <v>7320</v>
      </c>
      <c r="G1020" t="s">
        <v>7321</v>
      </c>
      <c r="H1020" t="s">
        <v>45946</v>
      </c>
      <c r="J1020" t="s">
        <v>7319</v>
      </c>
      <c r="L1020" t="s">
        <v>7322</v>
      </c>
      <c r="M1020">
        <v>-78.588800000000006</v>
      </c>
      <c r="N1020">
        <v>9.4445999999999994</v>
      </c>
    </row>
    <row r="1021" spans="1:14" x14ac:dyDescent="0.35">
      <c r="A1021" t="s">
        <v>7323</v>
      </c>
      <c r="B1021" t="s">
        <v>1168</v>
      </c>
      <c r="C1021" t="s">
        <v>7324</v>
      </c>
      <c r="D1021">
        <v>729</v>
      </c>
      <c r="F1021" t="s">
        <v>4613</v>
      </c>
      <c r="G1021" t="s">
        <v>4620</v>
      </c>
      <c r="H1021" t="s">
        <v>7325</v>
      </c>
      <c r="I1021" t="s">
        <v>7323</v>
      </c>
      <c r="J1021" t="s">
        <v>7326</v>
      </c>
      <c r="L1021" t="s">
        <v>7327</v>
      </c>
      <c r="M1021">
        <v>-98.046096801757798</v>
      </c>
      <c r="N1021">
        <v>54.518901824951101</v>
      </c>
    </row>
    <row r="1022" spans="1:14" x14ac:dyDescent="0.35">
      <c r="A1022" t="s">
        <v>7328</v>
      </c>
      <c r="B1022" t="s">
        <v>1168</v>
      </c>
      <c r="C1022" t="s">
        <v>7329</v>
      </c>
      <c r="D1022">
        <v>1100</v>
      </c>
      <c r="F1022" t="s">
        <v>4613</v>
      </c>
      <c r="G1022" t="s">
        <v>4620</v>
      </c>
      <c r="H1022" t="s">
        <v>7330</v>
      </c>
      <c r="I1022" t="s">
        <v>7328</v>
      </c>
      <c r="J1022" t="s">
        <v>7331</v>
      </c>
      <c r="L1022" t="s">
        <v>7332</v>
      </c>
      <c r="M1022">
        <v>-101.236000061035</v>
      </c>
      <c r="N1022">
        <v>52.120601654052699</v>
      </c>
    </row>
    <row r="1023" spans="1:14" x14ac:dyDescent="0.35">
      <c r="A1023" t="s">
        <v>7333</v>
      </c>
      <c r="B1023" t="s">
        <v>32</v>
      </c>
      <c r="C1023" t="s">
        <v>7334</v>
      </c>
      <c r="D1023">
        <v>151</v>
      </c>
      <c r="F1023" t="s">
        <v>30</v>
      </c>
      <c r="G1023" t="s">
        <v>69</v>
      </c>
      <c r="H1023" t="s">
        <v>7335</v>
      </c>
      <c r="I1023" t="s">
        <v>7336</v>
      </c>
      <c r="J1023" t="s">
        <v>7333</v>
      </c>
      <c r="K1023" t="s">
        <v>7333</v>
      </c>
      <c r="L1023" t="s">
        <v>7337</v>
      </c>
      <c r="M1023">
        <v>-121.878997803</v>
      </c>
      <c r="N1023">
        <v>45.676898956300001</v>
      </c>
    </row>
    <row r="1024" spans="1:14" x14ac:dyDescent="0.35">
      <c r="A1024" t="s">
        <v>7338</v>
      </c>
      <c r="B1024" t="s">
        <v>1168</v>
      </c>
      <c r="C1024" t="s">
        <v>7339</v>
      </c>
      <c r="D1024">
        <v>35</v>
      </c>
      <c r="F1024" t="s">
        <v>4613</v>
      </c>
      <c r="G1024" t="s">
        <v>4617</v>
      </c>
      <c r="H1024" t="s">
        <v>7340</v>
      </c>
      <c r="I1024" t="s">
        <v>7338</v>
      </c>
      <c r="J1024" t="s">
        <v>7341</v>
      </c>
      <c r="L1024" t="s">
        <v>7342</v>
      </c>
      <c r="M1024">
        <v>-81.677803039550696</v>
      </c>
      <c r="N1024">
        <v>52.282501220703097</v>
      </c>
    </row>
    <row r="1025" spans="1:14" x14ac:dyDescent="0.35">
      <c r="A1025" t="s">
        <v>7343</v>
      </c>
      <c r="B1025" t="s">
        <v>1168</v>
      </c>
      <c r="C1025" t="s">
        <v>7344</v>
      </c>
      <c r="D1025">
        <v>678</v>
      </c>
      <c r="F1025" t="s">
        <v>4613</v>
      </c>
      <c r="G1025" t="s">
        <v>4620</v>
      </c>
      <c r="H1025" t="s">
        <v>7345</v>
      </c>
      <c r="I1025" t="s">
        <v>7343</v>
      </c>
      <c r="J1025" t="s">
        <v>7346</v>
      </c>
      <c r="L1025" t="s">
        <v>7347</v>
      </c>
      <c r="M1025">
        <v>-97.707801818847599</v>
      </c>
      <c r="N1025">
        <v>55.318901062011697</v>
      </c>
    </row>
    <row r="1026" spans="1:14" x14ac:dyDescent="0.35">
      <c r="A1026" t="s">
        <v>7348</v>
      </c>
      <c r="B1026" t="s">
        <v>1168</v>
      </c>
      <c r="C1026" t="s">
        <v>7349</v>
      </c>
      <c r="D1026">
        <v>911</v>
      </c>
      <c r="F1026" t="s">
        <v>4613</v>
      </c>
      <c r="G1026" t="s">
        <v>4617</v>
      </c>
      <c r="H1026" t="s">
        <v>7350</v>
      </c>
      <c r="I1026" t="s">
        <v>7348</v>
      </c>
      <c r="J1026" t="s">
        <v>2595</v>
      </c>
      <c r="L1026" t="s">
        <v>7351</v>
      </c>
      <c r="M1026">
        <v>-91.762802124023395</v>
      </c>
      <c r="N1026">
        <v>53.441398620605398</v>
      </c>
    </row>
    <row r="1027" spans="1:14" x14ac:dyDescent="0.35">
      <c r="A1027" t="s">
        <v>7352</v>
      </c>
      <c r="B1027" t="s">
        <v>32</v>
      </c>
      <c r="C1027" t="s">
        <v>7353</v>
      </c>
      <c r="D1027">
        <v>3126</v>
      </c>
      <c r="F1027" t="s">
        <v>4613</v>
      </c>
      <c r="G1027" t="s">
        <v>4623</v>
      </c>
      <c r="H1027" t="s">
        <v>7354</v>
      </c>
      <c r="I1027" t="s">
        <v>7352</v>
      </c>
      <c r="J1027" t="s">
        <v>7355</v>
      </c>
      <c r="L1027" t="s">
        <v>7356</v>
      </c>
      <c r="M1027">
        <v>-121.333000183</v>
      </c>
      <c r="N1027">
        <v>51.736099243199902</v>
      </c>
    </row>
    <row r="1028" spans="1:14" x14ac:dyDescent="0.35">
      <c r="A1028" t="s">
        <v>7357</v>
      </c>
      <c r="B1028" t="s">
        <v>1168</v>
      </c>
      <c r="C1028" t="s">
        <v>7358</v>
      </c>
      <c r="D1028">
        <v>630</v>
      </c>
      <c r="F1028" t="s">
        <v>4613</v>
      </c>
      <c r="G1028" t="s">
        <v>4620</v>
      </c>
      <c r="H1028" t="s">
        <v>7359</v>
      </c>
      <c r="I1028" t="s">
        <v>7357</v>
      </c>
      <c r="J1028" t="s">
        <v>7360</v>
      </c>
      <c r="L1028" t="s">
        <v>7361</v>
      </c>
      <c r="M1028">
        <v>-97.164199829101506</v>
      </c>
      <c r="N1028">
        <v>55.588901519775298</v>
      </c>
    </row>
    <row r="1029" spans="1:14" x14ac:dyDescent="0.35">
      <c r="A1029" t="s">
        <v>7362</v>
      </c>
      <c r="B1029" t="s">
        <v>1168</v>
      </c>
      <c r="C1029" t="s">
        <v>7363</v>
      </c>
      <c r="D1029">
        <v>25</v>
      </c>
      <c r="F1029" t="s">
        <v>4613</v>
      </c>
      <c r="G1029" t="s">
        <v>4623</v>
      </c>
      <c r="H1029" t="s">
        <v>7364</v>
      </c>
      <c r="I1029" t="s">
        <v>7362</v>
      </c>
      <c r="J1029" t="s">
        <v>7365</v>
      </c>
      <c r="L1029" t="s">
        <v>7366</v>
      </c>
      <c r="M1029">
        <v>-132.125</v>
      </c>
      <c r="N1029">
        <v>54.027500152587798</v>
      </c>
    </row>
    <row r="1030" spans="1:14" x14ac:dyDescent="0.35">
      <c r="A1030" t="s">
        <v>7367</v>
      </c>
      <c r="B1030" t="s">
        <v>32</v>
      </c>
      <c r="C1030" t="s">
        <v>7368</v>
      </c>
      <c r="D1030">
        <v>3318</v>
      </c>
      <c r="F1030" t="s">
        <v>30</v>
      </c>
      <c r="G1030" t="s">
        <v>34</v>
      </c>
      <c r="H1030" t="s">
        <v>7369</v>
      </c>
      <c r="I1030" t="s">
        <v>7367</v>
      </c>
      <c r="J1030" t="s">
        <v>7367</v>
      </c>
      <c r="K1030" t="s">
        <v>7367</v>
      </c>
      <c r="L1030" t="s">
        <v>7370</v>
      </c>
      <c r="M1030">
        <v>-142.04800415</v>
      </c>
      <c r="N1030">
        <v>62.071201324500002</v>
      </c>
    </row>
    <row r="1031" spans="1:14" x14ac:dyDescent="0.35">
      <c r="A1031" t="s">
        <v>7371</v>
      </c>
      <c r="B1031" t="s">
        <v>1168</v>
      </c>
      <c r="C1031" t="s">
        <v>7372</v>
      </c>
      <c r="D1031">
        <v>728</v>
      </c>
      <c r="F1031" t="s">
        <v>4613</v>
      </c>
      <c r="G1031" t="s">
        <v>4620</v>
      </c>
      <c r="H1031" t="s">
        <v>7373</v>
      </c>
      <c r="I1031" t="s">
        <v>7371</v>
      </c>
      <c r="J1031" t="s">
        <v>7374</v>
      </c>
      <c r="L1031" t="s">
        <v>7375</v>
      </c>
      <c r="M1031">
        <v>-97.274193763699998</v>
      </c>
      <c r="N1031">
        <v>52.9965258788</v>
      </c>
    </row>
    <row r="1032" spans="1:14" x14ac:dyDescent="0.35">
      <c r="A1032" t="s">
        <v>7376</v>
      </c>
      <c r="B1032" t="s">
        <v>32</v>
      </c>
      <c r="C1032" t="s">
        <v>7377</v>
      </c>
      <c r="D1032">
        <v>1850</v>
      </c>
      <c r="F1032" t="s">
        <v>30</v>
      </c>
      <c r="G1032" t="s">
        <v>34</v>
      </c>
      <c r="H1032" t="s">
        <v>7378</v>
      </c>
      <c r="I1032" t="s">
        <v>7376</v>
      </c>
      <c r="J1032" t="s">
        <v>7376</v>
      </c>
      <c r="K1032" t="s">
        <v>7376</v>
      </c>
      <c r="L1032" t="s">
        <v>7379</v>
      </c>
      <c r="M1032">
        <v>-144.66900634800001</v>
      </c>
      <c r="N1032">
        <v>62.5634994507</v>
      </c>
    </row>
    <row r="1033" spans="1:14" x14ac:dyDescent="0.35">
      <c r="A1033" t="s">
        <v>7380</v>
      </c>
      <c r="B1033" t="s">
        <v>1168</v>
      </c>
      <c r="C1033" t="s">
        <v>7381</v>
      </c>
      <c r="D1033">
        <v>876</v>
      </c>
      <c r="F1033" t="s">
        <v>4613</v>
      </c>
      <c r="G1033" t="s">
        <v>4617</v>
      </c>
      <c r="H1033" t="s">
        <v>7382</v>
      </c>
      <c r="I1033" t="s">
        <v>7380</v>
      </c>
      <c r="J1033" t="s">
        <v>7383</v>
      </c>
      <c r="L1033" t="s">
        <v>7384</v>
      </c>
      <c r="M1033">
        <v>-92.196403503417898</v>
      </c>
      <c r="N1033">
        <v>53.891101837158203</v>
      </c>
    </row>
    <row r="1034" spans="1:14" x14ac:dyDescent="0.35">
      <c r="A1034" t="s">
        <v>7385</v>
      </c>
      <c r="B1034" t="s">
        <v>1168</v>
      </c>
      <c r="C1034" t="s">
        <v>7386</v>
      </c>
      <c r="D1034">
        <v>3903</v>
      </c>
      <c r="F1034" t="s">
        <v>4613</v>
      </c>
      <c r="G1034" t="s">
        <v>4618</v>
      </c>
      <c r="H1034" t="s">
        <v>4738</v>
      </c>
      <c r="I1034" t="s">
        <v>7385</v>
      </c>
      <c r="J1034" t="s">
        <v>7387</v>
      </c>
      <c r="L1034" t="s">
        <v>7388</v>
      </c>
      <c r="M1034">
        <v>-113.99700164799999</v>
      </c>
      <c r="N1034">
        <v>49.520599365199999</v>
      </c>
    </row>
    <row r="1035" spans="1:14" x14ac:dyDescent="0.35">
      <c r="A1035" t="s">
        <v>7389</v>
      </c>
      <c r="B1035" t="s">
        <v>32</v>
      </c>
      <c r="C1035" t="s">
        <v>7390</v>
      </c>
      <c r="D1035">
        <v>1278</v>
      </c>
      <c r="F1035" t="s">
        <v>4613</v>
      </c>
      <c r="G1035" t="s">
        <v>4615</v>
      </c>
      <c r="H1035" t="s">
        <v>7391</v>
      </c>
      <c r="I1035" t="s">
        <v>7389</v>
      </c>
      <c r="J1035" t="s">
        <v>7392</v>
      </c>
      <c r="L1035" t="s">
        <v>7393</v>
      </c>
      <c r="M1035">
        <v>-106.582000732</v>
      </c>
      <c r="N1035">
        <v>55.528099060099997</v>
      </c>
    </row>
    <row r="1036" spans="1:14" x14ac:dyDescent="0.35">
      <c r="A1036" t="s">
        <v>7394</v>
      </c>
      <c r="B1036" t="s">
        <v>1168</v>
      </c>
      <c r="C1036" t="s">
        <v>7395</v>
      </c>
      <c r="D1036">
        <v>974</v>
      </c>
      <c r="F1036" t="s">
        <v>4613</v>
      </c>
      <c r="G1036" t="s">
        <v>4617</v>
      </c>
      <c r="H1036" t="s">
        <v>7396</v>
      </c>
      <c r="I1036" t="s">
        <v>7394</v>
      </c>
      <c r="J1036" t="s">
        <v>7397</v>
      </c>
      <c r="L1036" t="s">
        <v>7398</v>
      </c>
      <c r="M1036">
        <v>-91.312797546386705</v>
      </c>
      <c r="N1036">
        <v>52.943599700927699</v>
      </c>
    </row>
    <row r="1037" spans="1:14" x14ac:dyDescent="0.35">
      <c r="A1037" t="s">
        <v>7399</v>
      </c>
      <c r="B1037" t="s">
        <v>1168</v>
      </c>
      <c r="C1037" t="s">
        <v>7400</v>
      </c>
      <c r="D1037">
        <v>951</v>
      </c>
      <c r="F1037" t="s">
        <v>4613</v>
      </c>
      <c r="G1037" t="s">
        <v>4617</v>
      </c>
      <c r="H1037" t="s">
        <v>7401</v>
      </c>
      <c r="I1037" t="s">
        <v>7399</v>
      </c>
      <c r="J1037" t="s">
        <v>7402</v>
      </c>
      <c r="L1037" t="s">
        <v>7403</v>
      </c>
      <c r="M1037">
        <v>-93.344398498535099</v>
      </c>
      <c r="N1037">
        <v>53.064201354980398</v>
      </c>
    </row>
    <row r="1038" spans="1:14" x14ac:dyDescent="0.35">
      <c r="A1038" t="s">
        <v>7404</v>
      </c>
      <c r="B1038" t="s">
        <v>1168</v>
      </c>
      <c r="C1038" t="s">
        <v>7405</v>
      </c>
      <c r="D1038">
        <v>951</v>
      </c>
      <c r="F1038" t="s">
        <v>4613</v>
      </c>
      <c r="G1038" t="s">
        <v>4620</v>
      </c>
      <c r="H1038" t="s">
        <v>7406</v>
      </c>
      <c r="I1038" t="s">
        <v>7404</v>
      </c>
      <c r="J1038" t="s">
        <v>7407</v>
      </c>
      <c r="K1038" t="s">
        <v>7408</v>
      </c>
      <c r="L1038" t="s">
        <v>7409</v>
      </c>
      <c r="M1038">
        <v>-98.907203674300007</v>
      </c>
      <c r="N1038">
        <v>56.792800903299998</v>
      </c>
    </row>
    <row r="1039" spans="1:14" x14ac:dyDescent="0.35">
      <c r="A1039" t="s">
        <v>7410</v>
      </c>
      <c r="B1039" t="s">
        <v>1168</v>
      </c>
      <c r="C1039" t="s">
        <v>7411</v>
      </c>
      <c r="D1039">
        <v>24</v>
      </c>
      <c r="F1039" t="s">
        <v>4613</v>
      </c>
      <c r="G1039" t="s">
        <v>4623</v>
      </c>
      <c r="H1039" t="s">
        <v>4783</v>
      </c>
      <c r="I1039" t="s">
        <v>7410</v>
      </c>
      <c r="J1039" t="s">
        <v>7412</v>
      </c>
      <c r="K1039" t="s">
        <v>7410</v>
      </c>
      <c r="L1039" t="s">
        <v>7413</v>
      </c>
      <c r="M1039">
        <v>-129.98243451100001</v>
      </c>
      <c r="N1039">
        <v>55.935410447999999</v>
      </c>
    </row>
    <row r="1040" spans="1:14" x14ac:dyDescent="0.35">
      <c r="A1040" t="s">
        <v>7414</v>
      </c>
      <c r="B1040" t="s">
        <v>65</v>
      </c>
      <c r="C1040" t="s">
        <v>7415</v>
      </c>
      <c r="F1040" t="s">
        <v>4613</v>
      </c>
      <c r="G1040" t="s">
        <v>4623</v>
      </c>
      <c r="I1040" t="s">
        <v>7414</v>
      </c>
      <c r="J1040" t="s">
        <v>7416</v>
      </c>
      <c r="L1040" t="s">
        <v>7417</v>
      </c>
      <c r="M1040">
        <v>-130.28300476074199</v>
      </c>
      <c r="N1040">
        <v>54.333301544189403</v>
      </c>
    </row>
    <row r="1041" spans="1:14" x14ac:dyDescent="0.35">
      <c r="A1041" t="s">
        <v>7418</v>
      </c>
      <c r="B1041" t="s">
        <v>32</v>
      </c>
      <c r="C1041" t="s">
        <v>7419</v>
      </c>
      <c r="D1041">
        <v>721</v>
      </c>
      <c r="F1041" t="s">
        <v>4613</v>
      </c>
      <c r="G1041" t="s">
        <v>4620</v>
      </c>
      <c r="H1041" t="s">
        <v>7420</v>
      </c>
      <c r="I1041" t="s">
        <v>7418</v>
      </c>
      <c r="J1041" t="s">
        <v>7421</v>
      </c>
      <c r="K1041" t="s">
        <v>7422</v>
      </c>
      <c r="L1041" t="s">
        <v>7423</v>
      </c>
      <c r="M1041">
        <v>-96.692305000000005</v>
      </c>
      <c r="N1041">
        <v>51.784568</v>
      </c>
    </row>
    <row r="1042" spans="1:14" x14ac:dyDescent="0.35">
      <c r="A1042" t="s">
        <v>7424</v>
      </c>
      <c r="B1042" t="s">
        <v>1168</v>
      </c>
      <c r="C1042" t="s">
        <v>7425</v>
      </c>
      <c r="D1042">
        <v>289</v>
      </c>
      <c r="F1042" t="s">
        <v>4613</v>
      </c>
      <c r="G1042" t="s">
        <v>4620</v>
      </c>
      <c r="H1042" t="s">
        <v>7426</v>
      </c>
      <c r="I1042" t="s">
        <v>7424</v>
      </c>
      <c r="J1042" t="s">
        <v>7427</v>
      </c>
      <c r="L1042" t="s">
        <v>7428</v>
      </c>
      <c r="M1042">
        <v>-92.081398010253906</v>
      </c>
      <c r="N1042">
        <v>55.8656005859375</v>
      </c>
    </row>
    <row r="1043" spans="1:14" x14ac:dyDescent="0.35">
      <c r="A1043" t="s">
        <v>7429</v>
      </c>
      <c r="B1043" t="s">
        <v>1168</v>
      </c>
      <c r="C1043" t="s">
        <v>7430</v>
      </c>
      <c r="D1043">
        <v>1435</v>
      </c>
      <c r="F1043" t="s">
        <v>4613</v>
      </c>
      <c r="G1043" t="s">
        <v>4617</v>
      </c>
      <c r="H1043" t="s">
        <v>5195</v>
      </c>
      <c r="I1043" t="s">
        <v>7429</v>
      </c>
      <c r="J1043" t="s">
        <v>7431</v>
      </c>
      <c r="L1043" t="s">
        <v>7432</v>
      </c>
      <c r="M1043">
        <v>-91.717796325683594</v>
      </c>
      <c r="N1043">
        <v>49.429698944091797</v>
      </c>
    </row>
    <row r="1044" spans="1:14" x14ac:dyDescent="0.35">
      <c r="A1044" t="s">
        <v>7433</v>
      </c>
      <c r="B1044" t="s">
        <v>32</v>
      </c>
      <c r="C1044" t="s">
        <v>4635</v>
      </c>
      <c r="D1044">
        <v>1442</v>
      </c>
      <c r="F1044" t="s">
        <v>4613</v>
      </c>
      <c r="G1044" t="s">
        <v>4628</v>
      </c>
      <c r="H1044" t="s">
        <v>4746</v>
      </c>
      <c r="I1044" t="s">
        <v>7433</v>
      </c>
      <c r="J1044" t="s">
        <v>7434</v>
      </c>
      <c r="L1044" t="s">
        <v>7435</v>
      </c>
      <c r="M1044">
        <v>-64.106399536132798</v>
      </c>
      <c r="N1044">
        <v>53.561901092529297</v>
      </c>
    </row>
    <row r="1045" spans="1:14" x14ac:dyDescent="0.35">
      <c r="A1045" t="s">
        <v>7436</v>
      </c>
      <c r="B1045" t="s">
        <v>1168</v>
      </c>
      <c r="C1045" t="s">
        <v>7437</v>
      </c>
      <c r="D1045">
        <v>1211</v>
      </c>
      <c r="F1045" t="s">
        <v>4613</v>
      </c>
      <c r="G1045" t="s">
        <v>4620</v>
      </c>
      <c r="H1045" t="s">
        <v>7438</v>
      </c>
      <c r="I1045" t="s">
        <v>7436</v>
      </c>
      <c r="J1045" t="s">
        <v>7439</v>
      </c>
      <c r="K1045" t="s">
        <v>7440</v>
      </c>
      <c r="L1045" t="s">
        <v>7441</v>
      </c>
      <c r="M1045">
        <v>-101.46900177000001</v>
      </c>
      <c r="N1045">
        <v>58.617500305199997</v>
      </c>
    </row>
    <row r="1046" spans="1:14" x14ac:dyDescent="0.35">
      <c r="A1046" t="s">
        <v>7442</v>
      </c>
      <c r="B1046" t="s">
        <v>1168</v>
      </c>
      <c r="C1046" t="s">
        <v>7443</v>
      </c>
      <c r="D1046">
        <v>1360</v>
      </c>
      <c r="F1046" t="s">
        <v>4613</v>
      </c>
      <c r="G1046" t="s">
        <v>4615</v>
      </c>
      <c r="H1046" t="s">
        <v>7444</v>
      </c>
      <c r="I1046" t="s">
        <v>7442</v>
      </c>
      <c r="J1046" t="s">
        <v>7445</v>
      </c>
      <c r="L1046" t="s">
        <v>7446</v>
      </c>
      <c r="M1046">
        <v>-103.171997070312</v>
      </c>
      <c r="N1046">
        <v>58.106899261474602</v>
      </c>
    </row>
    <row r="1047" spans="1:14" x14ac:dyDescent="0.35">
      <c r="A1047" t="s">
        <v>7447</v>
      </c>
      <c r="B1047" t="s">
        <v>32</v>
      </c>
      <c r="C1047" t="s">
        <v>7448</v>
      </c>
      <c r="D1047">
        <v>814</v>
      </c>
      <c r="F1047" t="s">
        <v>30</v>
      </c>
      <c r="G1047" t="s">
        <v>66</v>
      </c>
      <c r="H1047" t="s">
        <v>7449</v>
      </c>
      <c r="I1047" t="s">
        <v>7450</v>
      </c>
      <c r="J1047" t="s">
        <v>7451</v>
      </c>
      <c r="K1047" t="s">
        <v>7451</v>
      </c>
      <c r="L1047" t="s">
        <v>7452</v>
      </c>
      <c r="M1047">
        <v>-77.325226000000001</v>
      </c>
      <c r="N1047">
        <v>42.908901999999998</v>
      </c>
    </row>
    <row r="1048" spans="1:14" x14ac:dyDescent="0.35">
      <c r="A1048" t="s">
        <v>7454</v>
      </c>
      <c r="B1048" t="s">
        <v>32</v>
      </c>
      <c r="C1048" t="s">
        <v>7455</v>
      </c>
      <c r="D1048">
        <v>1150</v>
      </c>
      <c r="F1048" t="s">
        <v>30</v>
      </c>
      <c r="G1048" t="s">
        <v>34</v>
      </c>
      <c r="H1048" t="s">
        <v>443</v>
      </c>
      <c r="I1048" t="s">
        <v>7454</v>
      </c>
      <c r="J1048" t="s">
        <v>7456</v>
      </c>
      <c r="K1048" t="s">
        <v>7454</v>
      </c>
      <c r="L1048" t="s">
        <v>7457</v>
      </c>
      <c r="M1048">
        <v>-145.716995239</v>
      </c>
      <c r="N1048">
        <v>64.050399780299998</v>
      </c>
    </row>
    <row r="1049" spans="1:14" x14ac:dyDescent="0.35">
      <c r="A1049" t="s">
        <v>7463</v>
      </c>
      <c r="B1049" t="s">
        <v>32</v>
      </c>
      <c r="C1049" t="s">
        <v>7464</v>
      </c>
      <c r="D1049">
        <v>732</v>
      </c>
      <c r="E1049" t="s">
        <v>1532</v>
      </c>
      <c r="F1049" t="s">
        <v>7458</v>
      </c>
      <c r="G1049" t="s">
        <v>7465</v>
      </c>
      <c r="I1049" t="s">
        <v>7463</v>
      </c>
      <c r="J1049" t="s">
        <v>7466</v>
      </c>
      <c r="K1049" t="s">
        <v>7463</v>
      </c>
      <c r="L1049" t="s">
        <v>7467</v>
      </c>
      <c r="M1049">
        <v>0.14938299357900001</v>
      </c>
      <c r="N1049">
        <v>35.908798217799998</v>
      </c>
    </row>
    <row r="1050" spans="1:14" x14ac:dyDescent="0.35">
      <c r="A1050" t="s">
        <v>7468</v>
      </c>
      <c r="B1050" t="s">
        <v>1168</v>
      </c>
      <c r="C1050" t="s">
        <v>7469</v>
      </c>
      <c r="D1050">
        <v>535</v>
      </c>
      <c r="E1050" t="s">
        <v>1532</v>
      </c>
      <c r="F1050" t="s">
        <v>7458</v>
      </c>
      <c r="G1050" t="s">
        <v>7470</v>
      </c>
      <c r="I1050" t="s">
        <v>7468</v>
      </c>
      <c r="J1050" t="s">
        <v>7471</v>
      </c>
      <c r="L1050" t="s">
        <v>7472</v>
      </c>
      <c r="M1050">
        <v>2.8141698837280198</v>
      </c>
      <c r="N1050">
        <v>36.5036010742187</v>
      </c>
    </row>
    <row r="1051" spans="1:14" x14ac:dyDescent="0.35">
      <c r="A1051" t="s">
        <v>7473</v>
      </c>
      <c r="B1051" t="s">
        <v>1168</v>
      </c>
      <c r="C1051" t="s">
        <v>7474</v>
      </c>
      <c r="D1051">
        <v>1506</v>
      </c>
      <c r="E1051" t="s">
        <v>1532</v>
      </c>
      <c r="F1051" t="s">
        <v>7458</v>
      </c>
      <c r="G1051" t="s">
        <v>7475</v>
      </c>
      <c r="I1051" t="s">
        <v>7473</v>
      </c>
      <c r="J1051" t="s">
        <v>7476</v>
      </c>
      <c r="L1051" t="s">
        <v>7477</v>
      </c>
      <c r="M1051">
        <v>4.2063899040222097</v>
      </c>
      <c r="N1051">
        <v>35.332500457763601</v>
      </c>
    </row>
    <row r="1052" spans="1:14" x14ac:dyDescent="0.35">
      <c r="A1052" t="s">
        <v>7478</v>
      </c>
      <c r="B1052" t="s">
        <v>1168</v>
      </c>
      <c r="C1052" t="s">
        <v>7479</v>
      </c>
      <c r="D1052">
        <v>20</v>
      </c>
      <c r="E1052" t="s">
        <v>1532</v>
      </c>
      <c r="F1052" t="s">
        <v>7458</v>
      </c>
      <c r="G1052" t="s">
        <v>7480</v>
      </c>
      <c r="H1052" t="s">
        <v>45947</v>
      </c>
      <c r="I1052" t="s">
        <v>7478</v>
      </c>
      <c r="J1052" t="s">
        <v>7481</v>
      </c>
      <c r="L1052" t="s">
        <v>7482</v>
      </c>
      <c r="M1052">
        <v>5.0699200630199996</v>
      </c>
      <c r="N1052">
        <v>36.712001800499998</v>
      </c>
    </row>
    <row r="1053" spans="1:14" x14ac:dyDescent="0.35">
      <c r="A1053" t="s">
        <v>7484</v>
      </c>
      <c r="B1053" t="s">
        <v>3332</v>
      </c>
      <c r="C1053" t="s">
        <v>7485</v>
      </c>
      <c r="D1053">
        <v>82</v>
      </c>
      <c r="E1053" t="s">
        <v>1532</v>
      </c>
      <c r="F1053" t="s">
        <v>7458</v>
      </c>
      <c r="G1053" t="s">
        <v>7486</v>
      </c>
      <c r="H1053" t="s">
        <v>7487</v>
      </c>
      <c r="I1053" t="s">
        <v>7484</v>
      </c>
      <c r="J1053" t="s">
        <v>7488</v>
      </c>
      <c r="L1053" t="s">
        <v>7489</v>
      </c>
      <c r="M1053">
        <v>3.21540999412536</v>
      </c>
      <c r="N1053">
        <v>36.691001892089801</v>
      </c>
    </row>
    <row r="1054" spans="1:14" x14ac:dyDescent="0.35">
      <c r="A1054" t="s">
        <v>7490</v>
      </c>
      <c r="B1054" t="s">
        <v>1168</v>
      </c>
      <c r="C1054" t="s">
        <v>7491</v>
      </c>
      <c r="D1054">
        <v>3176</v>
      </c>
      <c r="E1054" t="s">
        <v>1532</v>
      </c>
      <c r="F1054" t="s">
        <v>7458</v>
      </c>
      <c r="G1054" t="s">
        <v>7459</v>
      </c>
      <c r="H1054" t="s">
        <v>7492</v>
      </c>
      <c r="I1054" t="s">
        <v>7490</v>
      </c>
      <c r="J1054" t="s">
        <v>7493</v>
      </c>
      <c r="L1054" t="s">
        <v>7494</v>
      </c>
      <c r="M1054">
        <v>9.4524399999999993</v>
      </c>
      <c r="N1054">
        <v>24.292801000000001</v>
      </c>
    </row>
    <row r="1055" spans="1:14" x14ac:dyDescent="0.35">
      <c r="A1055" t="s">
        <v>7495</v>
      </c>
      <c r="B1055" t="s">
        <v>1168</v>
      </c>
      <c r="C1055" t="s">
        <v>7496</v>
      </c>
      <c r="D1055">
        <v>1778</v>
      </c>
      <c r="E1055" t="s">
        <v>1532</v>
      </c>
      <c r="F1055" t="s">
        <v>7458</v>
      </c>
      <c r="G1055" t="s">
        <v>7459</v>
      </c>
      <c r="H1055" t="s">
        <v>7497</v>
      </c>
      <c r="I1055" t="s">
        <v>7495</v>
      </c>
      <c r="J1055" t="s">
        <v>7498</v>
      </c>
      <c r="L1055" t="s">
        <v>7499</v>
      </c>
      <c r="M1055">
        <v>8.6226501464799998</v>
      </c>
      <c r="N1055">
        <v>26.723499298099998</v>
      </c>
    </row>
    <row r="1056" spans="1:14" x14ac:dyDescent="0.35">
      <c r="A1056" t="s">
        <v>7501</v>
      </c>
      <c r="B1056" t="s">
        <v>1168</v>
      </c>
      <c r="C1056" t="s">
        <v>7502</v>
      </c>
      <c r="D1056">
        <v>3360</v>
      </c>
      <c r="E1056" t="s">
        <v>1532</v>
      </c>
      <c r="F1056" t="s">
        <v>7458</v>
      </c>
      <c r="G1056" t="s">
        <v>7503</v>
      </c>
      <c r="H1056" t="s">
        <v>45948</v>
      </c>
      <c r="I1056" t="s">
        <v>7501</v>
      </c>
      <c r="J1056" t="s">
        <v>7504</v>
      </c>
      <c r="L1056" t="s">
        <v>7505</v>
      </c>
      <c r="M1056">
        <v>5.3244900703399898</v>
      </c>
      <c r="N1056">
        <v>36.178100585899998</v>
      </c>
    </row>
    <row r="1057" spans="1:14" x14ac:dyDescent="0.35">
      <c r="A1057" t="s">
        <v>7506</v>
      </c>
      <c r="B1057" t="s">
        <v>1168</v>
      </c>
      <c r="C1057" t="s">
        <v>45949</v>
      </c>
      <c r="D1057">
        <v>4518</v>
      </c>
      <c r="E1057" t="s">
        <v>1532</v>
      </c>
      <c r="F1057" t="s">
        <v>7458</v>
      </c>
      <c r="G1057" t="s">
        <v>7507</v>
      </c>
      <c r="H1057" t="s">
        <v>7508</v>
      </c>
      <c r="I1057" t="s">
        <v>7506</v>
      </c>
      <c r="J1057" t="s">
        <v>7509</v>
      </c>
      <c r="L1057" t="s">
        <v>7510</v>
      </c>
      <c r="M1057">
        <v>5.4510798454299998</v>
      </c>
      <c r="N1057">
        <v>22.8115005493</v>
      </c>
    </row>
    <row r="1058" spans="1:14" x14ac:dyDescent="0.35">
      <c r="A1058" t="s">
        <v>7511</v>
      </c>
      <c r="B1058" t="s">
        <v>1168</v>
      </c>
      <c r="C1058" t="s">
        <v>7512</v>
      </c>
      <c r="D1058">
        <v>36</v>
      </c>
      <c r="E1058" t="s">
        <v>1532</v>
      </c>
      <c r="F1058" t="s">
        <v>7458</v>
      </c>
      <c r="G1058" t="s">
        <v>7513</v>
      </c>
      <c r="H1058" t="s">
        <v>7514</v>
      </c>
      <c r="I1058" t="s">
        <v>7511</v>
      </c>
      <c r="J1058" t="s">
        <v>7515</v>
      </c>
      <c r="L1058" t="s">
        <v>7516</v>
      </c>
      <c r="M1058">
        <v>5.8736100196800001</v>
      </c>
      <c r="N1058">
        <v>36.795101165799998</v>
      </c>
    </row>
    <row r="1059" spans="1:14" x14ac:dyDescent="0.35">
      <c r="A1059" t="s">
        <v>7517</v>
      </c>
      <c r="B1059" t="s">
        <v>1168</v>
      </c>
      <c r="C1059" t="s">
        <v>7518</v>
      </c>
      <c r="D1059">
        <v>3855</v>
      </c>
      <c r="E1059" t="s">
        <v>1532</v>
      </c>
      <c r="F1059" t="s">
        <v>7458</v>
      </c>
      <c r="G1059" t="s">
        <v>7519</v>
      </c>
      <c r="H1059" t="s">
        <v>7520</v>
      </c>
      <c r="I1059" t="s">
        <v>7517</v>
      </c>
      <c r="J1059" t="s">
        <v>7521</v>
      </c>
      <c r="L1059" t="s">
        <v>7522</v>
      </c>
      <c r="M1059">
        <v>-0.24235300719700001</v>
      </c>
      <c r="N1059">
        <v>33.535900116000001</v>
      </c>
    </row>
    <row r="1060" spans="1:14" x14ac:dyDescent="0.35">
      <c r="A1060" t="s">
        <v>7523</v>
      </c>
      <c r="B1060" t="s">
        <v>1168</v>
      </c>
      <c r="C1060" t="s">
        <v>7524</v>
      </c>
      <c r="D1060">
        <v>16</v>
      </c>
      <c r="E1060" t="s">
        <v>1532</v>
      </c>
      <c r="F1060" t="s">
        <v>7458</v>
      </c>
      <c r="G1060" t="s">
        <v>7525</v>
      </c>
      <c r="H1060" t="s">
        <v>7526</v>
      </c>
      <c r="I1060" t="s">
        <v>7523</v>
      </c>
      <c r="J1060" t="s">
        <v>7527</v>
      </c>
      <c r="L1060" t="s">
        <v>7528</v>
      </c>
      <c r="M1060">
        <v>7.8091739999999996</v>
      </c>
      <c r="N1060">
        <v>36.822201</v>
      </c>
    </row>
    <row r="1061" spans="1:14" x14ac:dyDescent="0.35">
      <c r="A1061" t="s">
        <v>7529</v>
      </c>
      <c r="B1061" t="s">
        <v>1168</v>
      </c>
      <c r="C1061" t="s">
        <v>7530</v>
      </c>
      <c r="D1061">
        <v>2265</v>
      </c>
      <c r="E1061" t="s">
        <v>1532</v>
      </c>
      <c r="F1061" t="s">
        <v>7458</v>
      </c>
      <c r="G1061" t="s">
        <v>7531</v>
      </c>
      <c r="H1061" t="s">
        <v>7532</v>
      </c>
      <c r="I1061" t="s">
        <v>7529</v>
      </c>
      <c r="J1061" t="s">
        <v>7533</v>
      </c>
      <c r="L1061" t="s">
        <v>7534</v>
      </c>
      <c r="M1061">
        <v>6.6203899383544904</v>
      </c>
      <c r="N1061">
        <v>36.2760009765625</v>
      </c>
    </row>
    <row r="1062" spans="1:14" x14ac:dyDescent="0.35">
      <c r="A1062" t="s">
        <v>7535</v>
      </c>
      <c r="B1062" t="s">
        <v>32</v>
      </c>
      <c r="C1062" t="s">
        <v>7536</v>
      </c>
      <c r="D1062">
        <v>2980</v>
      </c>
      <c r="E1062" t="s">
        <v>1532</v>
      </c>
      <c r="F1062" t="s">
        <v>7458</v>
      </c>
      <c r="G1062" t="s">
        <v>7537</v>
      </c>
      <c r="H1062" t="s">
        <v>7538</v>
      </c>
      <c r="I1062" t="s">
        <v>7539</v>
      </c>
      <c r="J1062" t="s">
        <v>7540</v>
      </c>
      <c r="L1062" t="s">
        <v>7541</v>
      </c>
      <c r="M1062">
        <v>7.2708001136799902</v>
      </c>
      <c r="N1062">
        <v>35.879699707</v>
      </c>
    </row>
    <row r="1063" spans="1:14" x14ac:dyDescent="0.35">
      <c r="A1063" t="s">
        <v>7542</v>
      </c>
      <c r="B1063" t="s">
        <v>36</v>
      </c>
      <c r="C1063" t="s">
        <v>7543</v>
      </c>
      <c r="D1063">
        <v>27</v>
      </c>
      <c r="E1063" t="s">
        <v>1532</v>
      </c>
      <c r="F1063" t="s">
        <v>7458</v>
      </c>
      <c r="G1063" t="s">
        <v>7544</v>
      </c>
      <c r="H1063" t="s">
        <v>7545</v>
      </c>
      <c r="I1063" t="s">
        <v>7542</v>
      </c>
      <c r="J1063" t="s">
        <v>7546</v>
      </c>
      <c r="L1063" t="s">
        <v>7547</v>
      </c>
      <c r="M1063">
        <v>6.9516</v>
      </c>
      <c r="N1063">
        <v>36.864100000000001</v>
      </c>
    </row>
    <row r="1064" spans="1:14" x14ac:dyDescent="0.35">
      <c r="A1064" t="s">
        <v>7548</v>
      </c>
      <c r="B1064" t="s">
        <v>1168</v>
      </c>
      <c r="C1064" t="s">
        <v>45950</v>
      </c>
      <c r="D1064">
        <v>2661</v>
      </c>
      <c r="E1064" t="s">
        <v>1532</v>
      </c>
      <c r="F1064" t="s">
        <v>7458</v>
      </c>
      <c r="G1064" t="s">
        <v>7549</v>
      </c>
      <c r="H1064" t="s">
        <v>45951</v>
      </c>
      <c r="I1064" t="s">
        <v>7548</v>
      </c>
      <c r="J1064" t="s">
        <v>7550</v>
      </c>
      <c r="L1064" t="s">
        <v>7551</v>
      </c>
      <c r="M1064">
        <v>8.1207199096699991</v>
      </c>
      <c r="N1064">
        <v>35.431598663300001</v>
      </c>
    </row>
    <row r="1065" spans="1:14" x14ac:dyDescent="0.35">
      <c r="A1065" t="s">
        <v>7552</v>
      </c>
      <c r="B1065" t="s">
        <v>1168</v>
      </c>
      <c r="C1065" t="s">
        <v>7553</v>
      </c>
      <c r="D1065">
        <v>2697</v>
      </c>
      <c r="E1065" t="s">
        <v>1532</v>
      </c>
      <c r="F1065" t="s">
        <v>7458</v>
      </c>
      <c r="G1065" t="s">
        <v>7554</v>
      </c>
      <c r="H1065" t="s">
        <v>7555</v>
      </c>
      <c r="I1065" t="s">
        <v>7552</v>
      </c>
      <c r="J1065" t="s">
        <v>7556</v>
      </c>
      <c r="L1065" t="s">
        <v>7557</v>
      </c>
      <c r="M1065">
        <v>6.3085899352999997</v>
      </c>
      <c r="N1065">
        <v>35.752101898199903</v>
      </c>
    </row>
    <row r="1066" spans="1:14" x14ac:dyDescent="0.35">
      <c r="A1066" t="s">
        <v>7558</v>
      </c>
      <c r="B1066" t="s">
        <v>32</v>
      </c>
      <c r="C1066" t="s">
        <v>7559</v>
      </c>
      <c r="D1066">
        <v>280</v>
      </c>
      <c r="E1066" t="s">
        <v>161</v>
      </c>
      <c r="F1066" t="s">
        <v>1547</v>
      </c>
      <c r="G1066" t="s">
        <v>1867</v>
      </c>
      <c r="J1066" t="s">
        <v>7558</v>
      </c>
      <c r="K1066" t="s">
        <v>7560</v>
      </c>
      <c r="L1066" t="s">
        <v>7561</v>
      </c>
      <c r="M1066">
        <v>145.95150000000001</v>
      </c>
      <c r="N1066">
        <v>-4.7403000000000004</v>
      </c>
    </row>
    <row r="1067" spans="1:14" x14ac:dyDescent="0.35">
      <c r="A1067" t="s">
        <v>7562</v>
      </c>
      <c r="B1067" t="s">
        <v>1168</v>
      </c>
      <c r="C1067" t="s">
        <v>7563</v>
      </c>
      <c r="D1067">
        <v>2540</v>
      </c>
      <c r="E1067" t="s">
        <v>1532</v>
      </c>
      <c r="F1067" t="s">
        <v>7458</v>
      </c>
      <c r="G1067" t="s">
        <v>7564</v>
      </c>
      <c r="I1067" t="s">
        <v>7562</v>
      </c>
      <c r="J1067" t="s">
        <v>2387</v>
      </c>
      <c r="L1067" t="s">
        <v>7565</v>
      </c>
      <c r="M1067">
        <v>3.31153988838195</v>
      </c>
      <c r="N1067">
        <v>32.930400848388601</v>
      </c>
    </row>
    <row r="1068" spans="1:14" x14ac:dyDescent="0.35">
      <c r="A1068" t="s">
        <v>7566</v>
      </c>
      <c r="B1068" t="s">
        <v>32</v>
      </c>
      <c r="C1068" t="s">
        <v>7567</v>
      </c>
      <c r="D1068">
        <v>3753</v>
      </c>
      <c r="E1068" t="s">
        <v>1532</v>
      </c>
      <c r="F1068" t="s">
        <v>7458</v>
      </c>
      <c r="G1068" t="s">
        <v>7500</v>
      </c>
      <c r="H1068" t="s">
        <v>7568</v>
      </c>
      <c r="I1068" t="s">
        <v>7566</v>
      </c>
      <c r="J1068" t="s">
        <v>7569</v>
      </c>
      <c r="L1068" t="s">
        <v>7570</v>
      </c>
      <c r="M1068">
        <v>3.351</v>
      </c>
      <c r="N1068">
        <v>34.665700000000001</v>
      </c>
    </row>
    <row r="1069" spans="1:14" x14ac:dyDescent="0.35">
      <c r="A1069" t="s">
        <v>7571</v>
      </c>
      <c r="B1069" t="s">
        <v>32</v>
      </c>
      <c r="C1069" t="s">
        <v>7572</v>
      </c>
      <c r="D1069">
        <v>118</v>
      </c>
      <c r="E1069" t="s">
        <v>161</v>
      </c>
      <c r="F1069" t="s">
        <v>1547</v>
      </c>
      <c r="G1069" t="s">
        <v>1646</v>
      </c>
      <c r="J1069" t="s">
        <v>7571</v>
      </c>
      <c r="K1069" t="s">
        <v>7535</v>
      </c>
      <c r="L1069" t="s">
        <v>7573</v>
      </c>
      <c r="M1069">
        <v>147.843055556</v>
      </c>
      <c r="N1069">
        <v>-8.4319444444399991</v>
      </c>
    </row>
    <row r="1070" spans="1:14" x14ac:dyDescent="0.35">
      <c r="A1070" t="s">
        <v>7574</v>
      </c>
      <c r="B1070" t="s">
        <v>1168</v>
      </c>
      <c r="C1070" t="s">
        <v>7575</v>
      </c>
      <c r="D1070">
        <v>3245</v>
      </c>
      <c r="E1070" t="s">
        <v>1532</v>
      </c>
      <c r="F1070" t="s">
        <v>7458</v>
      </c>
      <c r="G1070" t="s">
        <v>7576</v>
      </c>
      <c r="H1070" t="s">
        <v>7577</v>
      </c>
      <c r="I1070" t="s">
        <v>7574</v>
      </c>
      <c r="J1070" t="s">
        <v>7578</v>
      </c>
      <c r="L1070" t="s">
        <v>7579</v>
      </c>
      <c r="M1070">
        <v>1.46315002441</v>
      </c>
      <c r="N1070">
        <v>35.3410987854</v>
      </c>
    </row>
    <row r="1071" spans="1:14" x14ac:dyDescent="0.35">
      <c r="A1071" t="s">
        <v>7581</v>
      </c>
      <c r="B1071" t="s">
        <v>1168</v>
      </c>
      <c r="C1071" t="s">
        <v>7582</v>
      </c>
      <c r="D1071">
        <v>1453</v>
      </c>
      <c r="E1071" t="s">
        <v>1532</v>
      </c>
      <c r="F1071" t="s">
        <v>7458</v>
      </c>
      <c r="G1071" t="s">
        <v>7462</v>
      </c>
      <c r="H1071" t="s">
        <v>7583</v>
      </c>
      <c r="I1071" t="s">
        <v>7581</v>
      </c>
      <c r="J1071" t="s">
        <v>7584</v>
      </c>
      <c r="L1071" t="s">
        <v>7585</v>
      </c>
      <c r="M1071">
        <v>-8.1670999526999992</v>
      </c>
      <c r="N1071">
        <v>27.700399398799998</v>
      </c>
    </row>
    <row r="1072" spans="1:14" x14ac:dyDescent="0.35">
      <c r="A1072" t="s">
        <v>7586</v>
      </c>
      <c r="B1072" t="s">
        <v>1168</v>
      </c>
      <c r="C1072" t="s">
        <v>7587</v>
      </c>
      <c r="D1072">
        <v>463</v>
      </c>
      <c r="E1072" t="s">
        <v>1532</v>
      </c>
      <c r="F1072" t="s">
        <v>7458</v>
      </c>
      <c r="G1072" t="s">
        <v>7588</v>
      </c>
      <c r="I1072" t="s">
        <v>7586</v>
      </c>
      <c r="J1072" t="s">
        <v>7589</v>
      </c>
      <c r="L1072" t="s">
        <v>7590</v>
      </c>
      <c r="M1072">
        <v>1.3317699432400001</v>
      </c>
      <c r="N1072">
        <v>36.212699890099998</v>
      </c>
    </row>
    <row r="1073" spans="1:14" x14ac:dyDescent="0.35">
      <c r="A1073" t="s">
        <v>7591</v>
      </c>
      <c r="B1073" t="s">
        <v>1168</v>
      </c>
      <c r="C1073" t="s">
        <v>7592</v>
      </c>
      <c r="D1073">
        <v>367</v>
      </c>
      <c r="E1073" t="s">
        <v>1532</v>
      </c>
      <c r="F1073" t="s">
        <v>7458</v>
      </c>
      <c r="G1073" t="s">
        <v>7580</v>
      </c>
      <c r="I1073" t="s">
        <v>7591</v>
      </c>
      <c r="J1073" t="s">
        <v>7593</v>
      </c>
      <c r="L1073" t="s">
        <v>7594</v>
      </c>
      <c r="M1073">
        <v>-0.53227800130844105</v>
      </c>
      <c r="N1073">
        <v>35.542400360107401</v>
      </c>
    </row>
    <row r="1074" spans="1:14" x14ac:dyDescent="0.35">
      <c r="A1074" t="s">
        <v>7595</v>
      </c>
      <c r="B1074" t="s">
        <v>1168</v>
      </c>
      <c r="C1074" t="s">
        <v>45953</v>
      </c>
      <c r="D1074">
        <v>814</v>
      </c>
      <c r="E1074" t="s">
        <v>1532</v>
      </c>
      <c r="F1074" t="s">
        <v>7458</v>
      </c>
      <c r="G1074" t="s">
        <v>7596</v>
      </c>
      <c r="H1074" t="s">
        <v>7597</v>
      </c>
      <c r="I1074" t="s">
        <v>7595</v>
      </c>
      <c r="J1074" t="s">
        <v>7598</v>
      </c>
      <c r="L1074" t="s">
        <v>7599</v>
      </c>
      <c r="M1074">
        <v>-1.4500000476799999</v>
      </c>
      <c r="N1074">
        <v>35.016700744600001</v>
      </c>
    </row>
    <row r="1075" spans="1:14" x14ac:dyDescent="0.35">
      <c r="A1075" t="s">
        <v>7600</v>
      </c>
      <c r="B1075" t="s">
        <v>1168</v>
      </c>
      <c r="C1075" t="s">
        <v>7601</v>
      </c>
      <c r="D1075">
        <v>295</v>
      </c>
      <c r="E1075" t="s">
        <v>1532</v>
      </c>
      <c r="F1075" t="s">
        <v>7458</v>
      </c>
      <c r="G1075" t="s">
        <v>7580</v>
      </c>
      <c r="H1075" t="s">
        <v>7602</v>
      </c>
      <c r="I1075" t="s">
        <v>7600</v>
      </c>
      <c r="J1075" t="s">
        <v>7603</v>
      </c>
      <c r="L1075" t="s">
        <v>7604</v>
      </c>
      <c r="M1075">
        <v>-0.62118297815299905</v>
      </c>
      <c r="N1075">
        <v>35.623901367199998</v>
      </c>
    </row>
    <row r="1076" spans="1:14" x14ac:dyDescent="0.35">
      <c r="A1076" t="s">
        <v>7605</v>
      </c>
      <c r="B1076" t="s">
        <v>1168</v>
      </c>
      <c r="C1076" t="s">
        <v>45954</v>
      </c>
      <c r="D1076">
        <v>2661</v>
      </c>
      <c r="E1076" t="s">
        <v>1532</v>
      </c>
      <c r="F1076" t="s">
        <v>7458</v>
      </c>
      <c r="G1076" t="s">
        <v>7460</v>
      </c>
      <c r="H1076" t="s">
        <v>45952</v>
      </c>
      <c r="I1076" t="s">
        <v>7605</v>
      </c>
      <c r="J1076" t="s">
        <v>7606</v>
      </c>
      <c r="L1076" t="s">
        <v>7607</v>
      </c>
      <c r="M1076">
        <v>-2.2698600292205802</v>
      </c>
      <c r="N1076">
        <v>31.6457004547119</v>
      </c>
    </row>
    <row r="1077" spans="1:14" x14ac:dyDescent="0.35">
      <c r="A1077" t="s">
        <v>7608</v>
      </c>
      <c r="B1077" t="s">
        <v>32</v>
      </c>
      <c r="C1077" t="s">
        <v>7609</v>
      </c>
      <c r="D1077">
        <v>1614</v>
      </c>
      <c r="E1077" t="s">
        <v>1532</v>
      </c>
      <c r="F1077" t="s">
        <v>7458</v>
      </c>
      <c r="G1077" t="s">
        <v>7610</v>
      </c>
      <c r="H1077" t="s">
        <v>45955</v>
      </c>
      <c r="I1077" t="s">
        <v>7608</v>
      </c>
      <c r="J1077" t="s">
        <v>7611</v>
      </c>
      <c r="L1077" t="s">
        <v>7612</v>
      </c>
      <c r="M1077">
        <v>-0.59327501058599996</v>
      </c>
      <c r="N1077">
        <v>35.171798706099999</v>
      </c>
    </row>
    <row r="1078" spans="1:14" x14ac:dyDescent="0.35">
      <c r="A1078" t="s">
        <v>7613</v>
      </c>
      <c r="B1078" t="s">
        <v>1168</v>
      </c>
      <c r="C1078" t="s">
        <v>7614</v>
      </c>
      <c r="D1078">
        <v>1686</v>
      </c>
      <c r="E1078" t="s">
        <v>1532</v>
      </c>
      <c r="F1078" t="s">
        <v>7458</v>
      </c>
      <c r="G1078" t="s">
        <v>7615</v>
      </c>
      <c r="I1078" t="s">
        <v>7613</v>
      </c>
      <c r="J1078" t="s">
        <v>7616</v>
      </c>
      <c r="L1078" t="s">
        <v>7617</v>
      </c>
      <c r="M1078">
        <v>0.147141993045806</v>
      </c>
      <c r="N1078">
        <v>35.207698822021399</v>
      </c>
    </row>
    <row r="1079" spans="1:14" x14ac:dyDescent="0.35">
      <c r="A1079" t="s">
        <v>7618</v>
      </c>
      <c r="B1079" t="s">
        <v>32</v>
      </c>
      <c r="C1079" t="s">
        <v>7619</v>
      </c>
      <c r="D1079">
        <v>4493</v>
      </c>
      <c r="E1079" t="s">
        <v>1532</v>
      </c>
      <c r="F1079" t="s">
        <v>7458</v>
      </c>
      <c r="G1079" t="s">
        <v>7461</v>
      </c>
      <c r="H1079" t="s">
        <v>7620</v>
      </c>
      <c r="I1079" t="s">
        <v>7618</v>
      </c>
      <c r="J1079" t="s">
        <v>7621</v>
      </c>
      <c r="L1079" t="s">
        <v>7622</v>
      </c>
      <c r="M1079">
        <v>1.0925</v>
      </c>
      <c r="N1079">
        <v>33.721666666699903</v>
      </c>
    </row>
    <row r="1080" spans="1:14" x14ac:dyDescent="0.35">
      <c r="A1080" t="s">
        <v>7623</v>
      </c>
      <c r="B1080" t="s">
        <v>32</v>
      </c>
      <c r="C1080" t="s">
        <v>7624</v>
      </c>
      <c r="D1080">
        <v>1312</v>
      </c>
      <c r="E1080" t="s">
        <v>1532</v>
      </c>
      <c r="F1080" t="s">
        <v>7458</v>
      </c>
      <c r="G1080" t="s">
        <v>7507</v>
      </c>
      <c r="H1080" t="s">
        <v>7625</v>
      </c>
      <c r="I1080" t="s">
        <v>7623</v>
      </c>
      <c r="J1080" t="s">
        <v>7626</v>
      </c>
      <c r="L1080" t="s">
        <v>7627</v>
      </c>
      <c r="M1080">
        <v>5.75</v>
      </c>
      <c r="N1080">
        <v>19.566999435424801</v>
      </c>
    </row>
    <row r="1081" spans="1:14" x14ac:dyDescent="0.35">
      <c r="A1081" t="s">
        <v>7628</v>
      </c>
      <c r="B1081" t="s">
        <v>32</v>
      </c>
      <c r="C1081" t="s">
        <v>7629</v>
      </c>
      <c r="D1081">
        <v>1303</v>
      </c>
      <c r="E1081" t="s">
        <v>1532</v>
      </c>
      <c r="F1081" t="s">
        <v>7458</v>
      </c>
      <c r="G1081" t="s">
        <v>7483</v>
      </c>
      <c r="H1081" t="s">
        <v>7630</v>
      </c>
      <c r="I1081" t="s">
        <v>7628</v>
      </c>
      <c r="J1081" t="s">
        <v>7631</v>
      </c>
      <c r="L1081" t="s">
        <v>7632</v>
      </c>
      <c r="M1081">
        <v>0.92388898134200004</v>
      </c>
      <c r="N1081">
        <v>21.375</v>
      </c>
    </row>
    <row r="1082" spans="1:14" x14ac:dyDescent="0.35">
      <c r="A1082" t="s">
        <v>7633</v>
      </c>
      <c r="B1082" t="s">
        <v>1168</v>
      </c>
      <c r="C1082" t="s">
        <v>7634</v>
      </c>
      <c r="D1082">
        <v>919</v>
      </c>
      <c r="E1082" t="s">
        <v>1532</v>
      </c>
      <c r="F1082" t="s">
        <v>7458</v>
      </c>
      <c r="G1082" t="s">
        <v>7483</v>
      </c>
      <c r="I1082" t="s">
        <v>7633</v>
      </c>
      <c r="J1082" t="s">
        <v>7635</v>
      </c>
      <c r="L1082" t="s">
        <v>7636</v>
      </c>
      <c r="M1082">
        <v>-0.18641400337219199</v>
      </c>
      <c r="N1082">
        <v>27.837600708007798</v>
      </c>
    </row>
    <row r="1083" spans="1:14" x14ac:dyDescent="0.35">
      <c r="A1083" t="s">
        <v>7637</v>
      </c>
      <c r="B1083" t="s">
        <v>1168</v>
      </c>
      <c r="C1083" t="s">
        <v>7638</v>
      </c>
      <c r="D1083">
        <v>289</v>
      </c>
      <c r="E1083" t="s">
        <v>1532</v>
      </c>
      <c r="F1083" t="s">
        <v>7458</v>
      </c>
      <c r="G1083" t="s">
        <v>7639</v>
      </c>
      <c r="H1083" t="s">
        <v>7640</v>
      </c>
      <c r="I1083" t="s">
        <v>7637</v>
      </c>
      <c r="J1083" t="s">
        <v>7641</v>
      </c>
      <c r="L1083" t="s">
        <v>7642</v>
      </c>
      <c r="M1083">
        <v>5.73823022842</v>
      </c>
      <c r="N1083">
        <v>34.793300628699903</v>
      </c>
    </row>
    <row r="1084" spans="1:14" x14ac:dyDescent="0.35">
      <c r="A1084" t="s">
        <v>7643</v>
      </c>
      <c r="B1084" t="s">
        <v>1168</v>
      </c>
      <c r="C1084" t="s">
        <v>7644</v>
      </c>
      <c r="D1084">
        <v>1306</v>
      </c>
      <c r="E1084" t="s">
        <v>1532</v>
      </c>
      <c r="F1084" t="s">
        <v>7458</v>
      </c>
      <c r="G1084" t="s">
        <v>7645</v>
      </c>
      <c r="I1084" t="s">
        <v>7643</v>
      </c>
      <c r="J1084" t="s">
        <v>7646</v>
      </c>
      <c r="L1084" t="s">
        <v>7647</v>
      </c>
      <c r="M1084">
        <v>2.8595900535583398</v>
      </c>
      <c r="N1084">
        <v>30.571300506591701</v>
      </c>
    </row>
    <row r="1085" spans="1:14" x14ac:dyDescent="0.35">
      <c r="A1085" t="s">
        <v>7648</v>
      </c>
      <c r="B1085" t="s">
        <v>1168</v>
      </c>
      <c r="C1085" t="s">
        <v>45956</v>
      </c>
      <c r="D1085">
        <v>1512</v>
      </c>
      <c r="E1085" t="s">
        <v>1532</v>
      </c>
      <c r="F1085" t="s">
        <v>7458</v>
      </c>
      <c r="G1085" t="s">
        <v>7645</v>
      </c>
      <c r="H1085" t="s">
        <v>45957</v>
      </c>
      <c r="I1085" t="s">
        <v>7648</v>
      </c>
      <c r="J1085" t="s">
        <v>7649</v>
      </c>
      <c r="L1085" t="s">
        <v>7650</v>
      </c>
      <c r="M1085">
        <v>3.7941100597381499</v>
      </c>
      <c r="N1085">
        <v>32.384101867675703</v>
      </c>
    </row>
    <row r="1086" spans="1:14" x14ac:dyDescent="0.35">
      <c r="A1086" t="s">
        <v>7651</v>
      </c>
      <c r="B1086" t="s">
        <v>1168</v>
      </c>
      <c r="C1086" t="s">
        <v>7652</v>
      </c>
      <c r="D1086">
        <v>463</v>
      </c>
      <c r="E1086" t="s">
        <v>1532</v>
      </c>
      <c r="F1086" t="s">
        <v>7458</v>
      </c>
      <c r="G1086" t="s">
        <v>7653</v>
      </c>
      <c r="H1086" t="s">
        <v>7654</v>
      </c>
      <c r="I1086" t="s">
        <v>7651</v>
      </c>
      <c r="J1086" t="s">
        <v>2358</v>
      </c>
      <c r="L1086" t="s">
        <v>7655</v>
      </c>
      <c r="M1086">
        <v>6.1404399871799997</v>
      </c>
      <c r="N1086">
        <v>31.6730003356999</v>
      </c>
    </row>
    <row r="1087" spans="1:14" x14ac:dyDescent="0.35">
      <c r="A1087" t="s">
        <v>7656</v>
      </c>
      <c r="B1087" t="s">
        <v>1168</v>
      </c>
      <c r="C1087" t="s">
        <v>7657</v>
      </c>
      <c r="D1087">
        <v>896</v>
      </c>
      <c r="E1087" t="s">
        <v>1532</v>
      </c>
      <c r="F1087" t="s">
        <v>7458</v>
      </c>
      <c r="G1087" t="s">
        <v>7507</v>
      </c>
      <c r="H1087" t="s">
        <v>7658</v>
      </c>
      <c r="I1087" t="s">
        <v>7656</v>
      </c>
      <c r="J1087" t="s">
        <v>7659</v>
      </c>
      <c r="L1087" t="s">
        <v>7660</v>
      </c>
      <c r="M1087">
        <v>2.51202011108</v>
      </c>
      <c r="N1087">
        <v>27.250999450699901</v>
      </c>
    </row>
    <row r="1088" spans="1:14" x14ac:dyDescent="0.35">
      <c r="A1088" t="s">
        <v>7661</v>
      </c>
      <c r="B1088" t="s">
        <v>1168</v>
      </c>
      <c r="C1088" t="s">
        <v>7662</v>
      </c>
      <c r="D1088">
        <v>279</v>
      </c>
      <c r="E1088" t="s">
        <v>1532</v>
      </c>
      <c r="F1088" t="s">
        <v>7458</v>
      </c>
      <c r="G1088" t="s">
        <v>7653</v>
      </c>
      <c r="H1088" t="s">
        <v>7663</v>
      </c>
      <c r="I1088" t="s">
        <v>7661</v>
      </c>
      <c r="J1088" t="s">
        <v>7664</v>
      </c>
      <c r="L1088" t="s">
        <v>7665</v>
      </c>
      <c r="M1088">
        <v>6.0886697769165004</v>
      </c>
      <c r="N1088">
        <v>33.067798614501903</v>
      </c>
    </row>
    <row r="1089" spans="1:14" x14ac:dyDescent="0.35">
      <c r="A1089" t="s">
        <v>7666</v>
      </c>
      <c r="B1089" t="s">
        <v>1168</v>
      </c>
      <c r="C1089" t="s">
        <v>7667</v>
      </c>
      <c r="D1089">
        <v>2510</v>
      </c>
      <c r="E1089" t="s">
        <v>1532</v>
      </c>
      <c r="F1089" t="s">
        <v>7458</v>
      </c>
      <c r="G1089" t="s">
        <v>7564</v>
      </c>
      <c r="H1089" t="s">
        <v>7668</v>
      </c>
      <c r="I1089" t="s">
        <v>7666</v>
      </c>
      <c r="J1089" t="s">
        <v>7669</v>
      </c>
      <c r="L1089" t="s">
        <v>7670</v>
      </c>
      <c r="M1089">
        <v>2.92833995819</v>
      </c>
      <c r="N1089">
        <v>33.764400482199903</v>
      </c>
    </row>
    <row r="1090" spans="1:14" x14ac:dyDescent="0.35">
      <c r="A1090" t="s">
        <v>7671</v>
      </c>
      <c r="B1090" t="s">
        <v>1168</v>
      </c>
      <c r="C1090" t="s">
        <v>7672</v>
      </c>
      <c r="D1090">
        <v>203</v>
      </c>
      <c r="E1090" t="s">
        <v>1532</v>
      </c>
      <c r="F1090" t="s">
        <v>7458</v>
      </c>
      <c r="G1090" t="s">
        <v>7673</v>
      </c>
      <c r="H1090" t="s">
        <v>7674</v>
      </c>
      <c r="I1090" t="s">
        <v>7671</v>
      </c>
      <c r="J1090" t="s">
        <v>7675</v>
      </c>
      <c r="L1090" t="s">
        <v>7676</v>
      </c>
      <c r="M1090">
        <v>6.7767901420600003</v>
      </c>
      <c r="N1090">
        <v>33.511398315400001</v>
      </c>
    </row>
    <row r="1091" spans="1:14" x14ac:dyDescent="0.35">
      <c r="A1091" t="s">
        <v>7677</v>
      </c>
      <c r="B1091" t="s">
        <v>1168</v>
      </c>
      <c r="C1091" t="s">
        <v>7678</v>
      </c>
      <c r="D1091">
        <v>1027</v>
      </c>
      <c r="E1091" t="s">
        <v>1532</v>
      </c>
      <c r="F1091" t="s">
        <v>7458</v>
      </c>
      <c r="G1091" t="s">
        <v>7483</v>
      </c>
      <c r="H1091" t="s">
        <v>7679</v>
      </c>
      <c r="I1091" t="s">
        <v>7677</v>
      </c>
      <c r="J1091" t="s">
        <v>7680</v>
      </c>
      <c r="L1091" t="s">
        <v>7681</v>
      </c>
      <c r="M1091">
        <v>0.27603301405899999</v>
      </c>
      <c r="N1091">
        <v>29.237100601200002</v>
      </c>
    </row>
    <row r="1092" spans="1:14" x14ac:dyDescent="0.35">
      <c r="A1092" t="s">
        <v>7682</v>
      </c>
      <c r="B1092" t="s">
        <v>1168</v>
      </c>
      <c r="C1092" t="s">
        <v>7683</v>
      </c>
      <c r="D1092">
        <v>492</v>
      </c>
      <c r="E1092" t="s">
        <v>1532</v>
      </c>
      <c r="F1092" t="s">
        <v>7458</v>
      </c>
      <c r="G1092" t="s">
        <v>7653</v>
      </c>
      <c r="H1092" t="s">
        <v>7684</v>
      </c>
      <c r="I1092" t="s">
        <v>7682</v>
      </c>
      <c r="J1092" t="s">
        <v>7685</v>
      </c>
      <c r="L1092" t="s">
        <v>7686</v>
      </c>
      <c r="M1092">
        <v>5.41277980804443</v>
      </c>
      <c r="N1092">
        <v>31.917200088500898</v>
      </c>
    </row>
    <row r="1093" spans="1:14" x14ac:dyDescent="0.35">
      <c r="A1093" t="s">
        <v>7687</v>
      </c>
      <c r="B1093" t="s">
        <v>1168</v>
      </c>
      <c r="C1093" t="s">
        <v>45958</v>
      </c>
      <c r="D1093">
        <v>1847</v>
      </c>
      <c r="E1093" t="s">
        <v>1532</v>
      </c>
      <c r="F1093" t="s">
        <v>7458</v>
      </c>
      <c r="G1093" t="s">
        <v>7459</v>
      </c>
      <c r="H1093" t="s">
        <v>45959</v>
      </c>
      <c r="I1093" t="s">
        <v>7687</v>
      </c>
      <c r="J1093" t="s">
        <v>7688</v>
      </c>
      <c r="L1093" t="s">
        <v>7689</v>
      </c>
      <c r="M1093">
        <v>9.6429100000000005</v>
      </c>
      <c r="N1093">
        <v>28.051500000000001</v>
      </c>
    </row>
    <row r="1094" spans="1:14" x14ac:dyDescent="0.35">
      <c r="A1094" t="s">
        <v>7690</v>
      </c>
      <c r="B1094" t="s">
        <v>1168</v>
      </c>
      <c r="C1094" t="s">
        <v>7691</v>
      </c>
      <c r="D1094">
        <v>19</v>
      </c>
      <c r="E1094" t="s">
        <v>1532</v>
      </c>
      <c r="F1094" t="s">
        <v>4164</v>
      </c>
      <c r="G1094" t="s">
        <v>7692</v>
      </c>
      <c r="H1094" t="s">
        <v>7693</v>
      </c>
      <c r="I1094" t="s">
        <v>7690</v>
      </c>
      <c r="J1094" t="s">
        <v>7694</v>
      </c>
      <c r="L1094" t="s">
        <v>7695</v>
      </c>
      <c r="M1094">
        <v>2.3843500614166202</v>
      </c>
      <c r="N1094">
        <v>6.3572301864623997</v>
      </c>
    </row>
    <row r="1095" spans="1:14" x14ac:dyDescent="0.35">
      <c r="A1095" t="s">
        <v>7696</v>
      </c>
      <c r="B1095" t="s">
        <v>32</v>
      </c>
      <c r="C1095" t="s">
        <v>7697</v>
      </c>
      <c r="D1095">
        <v>1480</v>
      </c>
      <c r="E1095" t="s">
        <v>1532</v>
      </c>
      <c r="F1095" t="s">
        <v>4164</v>
      </c>
      <c r="G1095" t="s">
        <v>7698</v>
      </c>
      <c r="H1095" t="s">
        <v>7699</v>
      </c>
      <c r="I1095" t="s">
        <v>7696</v>
      </c>
      <c r="J1095" t="s">
        <v>7700</v>
      </c>
      <c r="L1095" t="s">
        <v>7701</v>
      </c>
      <c r="M1095">
        <v>1.63777777778</v>
      </c>
      <c r="N1095">
        <v>9.6920833333300003</v>
      </c>
    </row>
    <row r="1096" spans="1:14" x14ac:dyDescent="0.35">
      <c r="A1096" t="s">
        <v>7702</v>
      </c>
      <c r="B1096" t="s">
        <v>32</v>
      </c>
      <c r="C1096" t="s">
        <v>7703</v>
      </c>
      <c r="D1096">
        <v>951</v>
      </c>
      <c r="E1096" t="s">
        <v>1532</v>
      </c>
      <c r="F1096" t="s">
        <v>4164</v>
      </c>
      <c r="G1096" t="s">
        <v>7704</v>
      </c>
      <c r="H1096" t="s">
        <v>7705</v>
      </c>
      <c r="I1096" t="s">
        <v>7702</v>
      </c>
      <c r="J1096" t="s">
        <v>7706</v>
      </c>
      <c r="L1096" t="s">
        <v>7707</v>
      </c>
      <c r="M1096">
        <v>2.9403809999999999</v>
      </c>
      <c r="N1096">
        <v>11.14479</v>
      </c>
    </row>
    <row r="1097" spans="1:14" x14ac:dyDescent="0.35">
      <c r="A1097" t="s">
        <v>7708</v>
      </c>
      <c r="B1097" t="s">
        <v>32</v>
      </c>
      <c r="C1097" t="s">
        <v>7709</v>
      </c>
      <c r="D1097">
        <v>1512</v>
      </c>
      <c r="E1097" t="s">
        <v>1532</v>
      </c>
      <c r="F1097" t="s">
        <v>4164</v>
      </c>
      <c r="G1097" t="s">
        <v>7710</v>
      </c>
      <c r="H1097" t="s">
        <v>7711</v>
      </c>
      <c r="I1097" t="s">
        <v>7708</v>
      </c>
      <c r="J1097" t="s">
        <v>7712</v>
      </c>
      <c r="L1097" t="s">
        <v>7713</v>
      </c>
      <c r="M1097">
        <v>1.3605069999999999</v>
      </c>
      <c r="N1097">
        <v>10.376965</v>
      </c>
    </row>
    <row r="1098" spans="1:14" x14ac:dyDescent="0.35">
      <c r="A1098" t="s">
        <v>7714</v>
      </c>
      <c r="B1098" t="s">
        <v>32</v>
      </c>
      <c r="C1098" t="s">
        <v>7715</v>
      </c>
      <c r="D1098">
        <v>1266</v>
      </c>
      <c r="E1098" t="s">
        <v>1532</v>
      </c>
      <c r="F1098" t="s">
        <v>4164</v>
      </c>
      <c r="G1098" t="s">
        <v>4165</v>
      </c>
      <c r="H1098" t="s">
        <v>4166</v>
      </c>
      <c r="I1098" t="s">
        <v>7714</v>
      </c>
      <c r="J1098" t="s">
        <v>7716</v>
      </c>
      <c r="L1098" t="s">
        <v>7717</v>
      </c>
      <c r="M1098">
        <v>2.60967993736267</v>
      </c>
      <c r="N1098">
        <v>9.3576898574829102</v>
      </c>
    </row>
    <row r="1099" spans="1:14" x14ac:dyDescent="0.35">
      <c r="A1099" t="s">
        <v>7718</v>
      </c>
      <c r="B1099" t="s">
        <v>32</v>
      </c>
      <c r="C1099" t="s">
        <v>45960</v>
      </c>
      <c r="D1099">
        <v>597</v>
      </c>
      <c r="E1099" t="s">
        <v>1532</v>
      </c>
      <c r="F1099" t="s">
        <v>4164</v>
      </c>
      <c r="G1099" t="s">
        <v>7719</v>
      </c>
      <c r="H1099" t="s">
        <v>45961</v>
      </c>
      <c r="I1099" t="s">
        <v>7718</v>
      </c>
      <c r="J1099" t="s">
        <v>7720</v>
      </c>
      <c r="L1099" t="s">
        <v>7721</v>
      </c>
      <c r="M1099">
        <v>2.4645800590515101</v>
      </c>
      <c r="N1099">
        <v>8.0181703567504794</v>
      </c>
    </row>
    <row r="1100" spans="1:14" x14ac:dyDescent="0.35">
      <c r="A1100" t="s">
        <v>7722</v>
      </c>
      <c r="B1100" t="s">
        <v>1168</v>
      </c>
      <c r="C1100" t="s">
        <v>7723</v>
      </c>
      <c r="D1100">
        <v>480</v>
      </c>
      <c r="E1100" t="s">
        <v>1579</v>
      </c>
      <c r="F1100" t="s">
        <v>1614</v>
      </c>
      <c r="G1100" t="s">
        <v>5429</v>
      </c>
      <c r="H1100" t="s">
        <v>7724</v>
      </c>
      <c r="I1100" t="s">
        <v>7725</v>
      </c>
      <c r="J1100" t="s">
        <v>7722</v>
      </c>
      <c r="L1100" t="s">
        <v>7726</v>
      </c>
      <c r="M1100">
        <v>123.019722</v>
      </c>
      <c r="N1100">
        <v>45.505277999999997</v>
      </c>
    </row>
    <row r="1101" spans="1:14" x14ac:dyDescent="0.35">
      <c r="A1101" t="s">
        <v>7727</v>
      </c>
      <c r="B1101" t="s">
        <v>65</v>
      </c>
      <c r="C1101" t="s">
        <v>7728</v>
      </c>
      <c r="D1101">
        <v>0</v>
      </c>
      <c r="E1101" t="s">
        <v>1579</v>
      </c>
      <c r="F1101" t="s">
        <v>1640</v>
      </c>
      <c r="G1101" t="s">
        <v>7729</v>
      </c>
      <c r="H1101" t="s">
        <v>7730</v>
      </c>
      <c r="J1101" t="s">
        <v>7727</v>
      </c>
      <c r="L1101" t="s">
        <v>7731</v>
      </c>
      <c r="M1101">
        <v>79.756</v>
      </c>
      <c r="N1101">
        <v>8.2729999999999997</v>
      </c>
    </row>
    <row r="1102" spans="1:14" x14ac:dyDescent="0.35">
      <c r="A1102" t="s">
        <v>7732</v>
      </c>
      <c r="B1102" t="s">
        <v>32</v>
      </c>
      <c r="C1102" t="s">
        <v>7733</v>
      </c>
      <c r="D1102">
        <v>360</v>
      </c>
      <c r="E1102" t="s">
        <v>161</v>
      </c>
      <c r="F1102" t="s">
        <v>1547</v>
      </c>
      <c r="G1102" t="s">
        <v>1548</v>
      </c>
      <c r="H1102" t="s">
        <v>7734</v>
      </c>
      <c r="I1102" t="s">
        <v>7735</v>
      </c>
      <c r="J1102" t="s">
        <v>7732</v>
      </c>
      <c r="K1102" t="s">
        <v>7732</v>
      </c>
      <c r="L1102" t="s">
        <v>7736</v>
      </c>
      <c r="M1102">
        <v>141.905555556</v>
      </c>
      <c r="N1102">
        <v>-6.3086111111100003</v>
      </c>
    </row>
    <row r="1103" spans="1:14" x14ac:dyDescent="0.35">
      <c r="A1103" t="s">
        <v>7737</v>
      </c>
      <c r="B1103" t="s">
        <v>65</v>
      </c>
      <c r="C1103" t="s">
        <v>7738</v>
      </c>
      <c r="D1103">
        <v>535</v>
      </c>
      <c r="E1103" t="s">
        <v>1579</v>
      </c>
      <c r="F1103" t="s">
        <v>1640</v>
      </c>
      <c r="G1103" t="s">
        <v>7739</v>
      </c>
      <c r="H1103" t="s">
        <v>7740</v>
      </c>
      <c r="J1103" t="s">
        <v>7737</v>
      </c>
      <c r="L1103" t="s">
        <v>7741</v>
      </c>
      <c r="M1103">
        <v>80.630399999999995</v>
      </c>
      <c r="N1103">
        <v>7.8604000000000003</v>
      </c>
    </row>
    <row r="1104" spans="1:14" x14ac:dyDescent="0.35">
      <c r="A1104" t="s">
        <v>7742</v>
      </c>
      <c r="B1104" t="s">
        <v>65</v>
      </c>
      <c r="C1104" t="s">
        <v>7743</v>
      </c>
      <c r="E1104" t="s">
        <v>1579</v>
      </c>
      <c r="F1104" t="s">
        <v>1582</v>
      </c>
      <c r="G1104" t="s">
        <v>1583</v>
      </c>
      <c r="H1104" t="s">
        <v>1584</v>
      </c>
      <c r="J1104" t="s">
        <v>7742</v>
      </c>
      <c r="L1104" t="s">
        <v>7744</v>
      </c>
      <c r="M1104">
        <v>55.331388888900001</v>
      </c>
      <c r="N1104">
        <v>25.242222222199999</v>
      </c>
    </row>
    <row r="1105" spans="1:14" x14ac:dyDescent="0.35">
      <c r="A1105" t="s">
        <v>7745</v>
      </c>
      <c r="B1105" t="s">
        <v>32</v>
      </c>
      <c r="C1105" t="s">
        <v>7746</v>
      </c>
      <c r="D1105">
        <v>260</v>
      </c>
      <c r="F1105" t="s">
        <v>30</v>
      </c>
      <c r="G1105" t="s">
        <v>34</v>
      </c>
      <c r="H1105" t="s">
        <v>7747</v>
      </c>
      <c r="I1105" t="s">
        <v>7745</v>
      </c>
      <c r="J1105" t="s">
        <v>7745</v>
      </c>
      <c r="K1105" t="s">
        <v>7745</v>
      </c>
      <c r="L1105" t="s">
        <v>7748</v>
      </c>
      <c r="M1105">
        <v>-156.90499877900001</v>
      </c>
      <c r="N1105">
        <v>66.943298339799995</v>
      </c>
    </row>
    <row r="1106" spans="1:14" x14ac:dyDescent="0.35">
      <c r="A1106" t="s">
        <v>7749</v>
      </c>
      <c r="B1106" t="s">
        <v>36</v>
      </c>
      <c r="C1106" t="s">
        <v>7750</v>
      </c>
      <c r="D1106">
        <v>842</v>
      </c>
      <c r="F1106" t="s">
        <v>30</v>
      </c>
      <c r="G1106" t="s">
        <v>48</v>
      </c>
      <c r="H1106" t="s">
        <v>271</v>
      </c>
      <c r="J1106" t="s">
        <v>7749</v>
      </c>
      <c r="K1106" t="s">
        <v>7749</v>
      </c>
      <c r="L1106" t="s">
        <v>7751</v>
      </c>
      <c r="M1106">
        <v>-84.862464000000003</v>
      </c>
      <c r="N1106">
        <v>40.837547999999998</v>
      </c>
    </row>
    <row r="1107" spans="1:14" x14ac:dyDescent="0.35">
      <c r="A1107" t="s">
        <v>7752</v>
      </c>
      <c r="B1107" t="s">
        <v>32</v>
      </c>
      <c r="C1107" t="s">
        <v>7753</v>
      </c>
      <c r="D1107">
        <v>75</v>
      </c>
      <c r="E1107" t="s">
        <v>161</v>
      </c>
      <c r="F1107" t="s">
        <v>1547</v>
      </c>
      <c r="G1107" t="s">
        <v>1646</v>
      </c>
      <c r="J1107" t="s">
        <v>7752</v>
      </c>
      <c r="K1107" t="s">
        <v>7752</v>
      </c>
      <c r="L1107" t="s">
        <v>7754</v>
      </c>
      <c r="M1107">
        <v>147.80944444400001</v>
      </c>
      <c r="N1107">
        <v>-8.1773611111100006</v>
      </c>
    </row>
    <row r="1108" spans="1:14" x14ac:dyDescent="0.35">
      <c r="A1108" t="s">
        <v>7780</v>
      </c>
      <c r="B1108" t="s">
        <v>36</v>
      </c>
      <c r="C1108" t="s">
        <v>7781</v>
      </c>
      <c r="E1108" t="s">
        <v>1541</v>
      </c>
      <c r="F1108" t="s">
        <v>3732</v>
      </c>
      <c r="G1108" t="s">
        <v>7755</v>
      </c>
      <c r="H1108" t="s">
        <v>7777</v>
      </c>
      <c r="I1108" t="s">
        <v>7782</v>
      </c>
      <c r="J1108" t="s">
        <v>7783</v>
      </c>
      <c r="L1108" t="s">
        <v>7784</v>
      </c>
      <c r="M1108">
        <v>8.6519349999999999</v>
      </c>
      <c r="N1108">
        <v>49.392397000000003</v>
      </c>
    </row>
    <row r="1109" spans="1:14" x14ac:dyDescent="0.35">
      <c r="A1109" t="s">
        <v>7785</v>
      </c>
      <c r="B1109" t="s">
        <v>36</v>
      </c>
      <c r="C1109" t="s">
        <v>45964</v>
      </c>
      <c r="E1109" t="s">
        <v>1541</v>
      </c>
      <c r="F1109" t="s">
        <v>3732</v>
      </c>
      <c r="G1109" t="s">
        <v>7755</v>
      </c>
      <c r="H1109" t="s">
        <v>45965</v>
      </c>
      <c r="J1109" t="s">
        <v>7786</v>
      </c>
      <c r="L1109" t="s">
        <v>7787</v>
      </c>
      <c r="M1109">
        <v>8.9961929999999999</v>
      </c>
      <c r="N1109">
        <v>48.689543999999998</v>
      </c>
    </row>
    <row r="1110" spans="1:14" x14ac:dyDescent="0.35">
      <c r="A1110" t="s">
        <v>7788</v>
      </c>
      <c r="B1110" t="s">
        <v>36</v>
      </c>
      <c r="C1110" t="s">
        <v>45964</v>
      </c>
      <c r="E1110" t="s">
        <v>1541</v>
      </c>
      <c r="F1110" t="s">
        <v>3732</v>
      </c>
      <c r="G1110" t="s">
        <v>7755</v>
      </c>
      <c r="H1110" t="s">
        <v>45965</v>
      </c>
      <c r="J1110" t="s">
        <v>7786</v>
      </c>
      <c r="L1110" t="s">
        <v>7787</v>
      </c>
      <c r="M1110">
        <v>8.9961929999999999</v>
      </c>
      <c r="N1110">
        <v>48.689543999999998</v>
      </c>
    </row>
    <row r="1111" spans="1:14" x14ac:dyDescent="0.35">
      <c r="A1111" t="s">
        <v>7791</v>
      </c>
      <c r="B1111" t="s">
        <v>32</v>
      </c>
      <c r="C1111" t="s">
        <v>7792</v>
      </c>
      <c r="D1111">
        <v>4850</v>
      </c>
      <c r="E1111" t="s">
        <v>161</v>
      </c>
      <c r="F1111" t="s">
        <v>1547</v>
      </c>
      <c r="G1111" t="s">
        <v>1607</v>
      </c>
      <c r="H1111" t="s">
        <v>7793</v>
      </c>
      <c r="I1111" t="s">
        <v>7794</v>
      </c>
      <c r="J1111" t="s">
        <v>7791</v>
      </c>
      <c r="K1111" t="s">
        <v>7795</v>
      </c>
      <c r="L1111" t="s">
        <v>7796</v>
      </c>
      <c r="M1111">
        <v>147.10722222199999</v>
      </c>
      <c r="N1111">
        <v>-6.1447222222200004</v>
      </c>
    </row>
    <row r="1112" spans="1:14" x14ac:dyDescent="0.35">
      <c r="A1112" t="s">
        <v>7797</v>
      </c>
      <c r="B1112" t="s">
        <v>32</v>
      </c>
      <c r="C1112" t="s">
        <v>7798</v>
      </c>
      <c r="D1112">
        <v>198</v>
      </c>
      <c r="E1112" t="s">
        <v>1579</v>
      </c>
      <c r="F1112" t="s">
        <v>7799</v>
      </c>
      <c r="G1112" t="s">
        <v>7800</v>
      </c>
      <c r="H1112" t="s">
        <v>7801</v>
      </c>
      <c r="I1112" t="s">
        <v>7802</v>
      </c>
      <c r="J1112" t="s">
        <v>7797</v>
      </c>
      <c r="L1112" t="s">
        <v>7803</v>
      </c>
      <c r="M1112">
        <v>139.48200600000001</v>
      </c>
      <c r="N1112">
        <v>-4.8556999999999997</v>
      </c>
    </row>
    <row r="1113" spans="1:14" x14ac:dyDescent="0.35">
      <c r="A1113" t="s">
        <v>7804</v>
      </c>
      <c r="B1113" t="s">
        <v>32</v>
      </c>
      <c r="C1113" t="s">
        <v>7805</v>
      </c>
      <c r="D1113">
        <v>984</v>
      </c>
      <c r="E1113" t="s">
        <v>1532</v>
      </c>
      <c r="F1113" t="s">
        <v>3736</v>
      </c>
      <c r="G1113" t="s">
        <v>7806</v>
      </c>
      <c r="H1113" t="s">
        <v>7807</v>
      </c>
      <c r="I1113" t="s">
        <v>7804</v>
      </c>
      <c r="J1113" t="s">
        <v>7808</v>
      </c>
      <c r="L1113" t="s">
        <v>7809</v>
      </c>
      <c r="M1113">
        <v>-1.1000000238418499</v>
      </c>
      <c r="N1113">
        <v>13.0670003890991</v>
      </c>
    </row>
    <row r="1114" spans="1:14" x14ac:dyDescent="0.35">
      <c r="A1114" t="s">
        <v>7810</v>
      </c>
      <c r="B1114" t="s">
        <v>32</v>
      </c>
      <c r="C1114" t="s">
        <v>7811</v>
      </c>
      <c r="D1114">
        <v>1106</v>
      </c>
      <c r="E1114" t="s">
        <v>1532</v>
      </c>
      <c r="F1114" t="s">
        <v>3736</v>
      </c>
      <c r="G1114" t="s">
        <v>7812</v>
      </c>
      <c r="H1114" t="s">
        <v>7813</v>
      </c>
      <c r="I1114" t="s">
        <v>7810</v>
      </c>
      <c r="J1114" t="s">
        <v>7814</v>
      </c>
      <c r="L1114" t="s">
        <v>7815</v>
      </c>
      <c r="M1114">
        <v>-2.4170000553131099</v>
      </c>
      <c r="N1114">
        <v>13.5670003890991</v>
      </c>
    </row>
    <row r="1115" spans="1:14" x14ac:dyDescent="0.35">
      <c r="A1115" t="s">
        <v>7816</v>
      </c>
      <c r="B1115" t="s">
        <v>32</v>
      </c>
      <c r="C1115" t="s">
        <v>7817</v>
      </c>
      <c r="D1115">
        <v>1001</v>
      </c>
      <c r="E1115" t="s">
        <v>1532</v>
      </c>
      <c r="F1115" t="s">
        <v>3736</v>
      </c>
      <c r="G1115" t="s">
        <v>7818</v>
      </c>
      <c r="H1115" t="s">
        <v>7819</v>
      </c>
      <c r="I1115" t="s">
        <v>7816</v>
      </c>
      <c r="J1115" t="s">
        <v>7820</v>
      </c>
      <c r="L1115" t="s">
        <v>7821</v>
      </c>
      <c r="M1115">
        <v>-1.63300001621246</v>
      </c>
      <c r="N1115">
        <v>14.1000003814697</v>
      </c>
    </row>
    <row r="1116" spans="1:14" x14ac:dyDescent="0.35">
      <c r="A1116" t="s">
        <v>7822</v>
      </c>
      <c r="B1116" t="s">
        <v>32</v>
      </c>
      <c r="C1116" t="s">
        <v>7823</v>
      </c>
      <c r="D1116">
        <v>1181</v>
      </c>
      <c r="E1116" t="s">
        <v>1532</v>
      </c>
      <c r="F1116" t="s">
        <v>3736</v>
      </c>
      <c r="G1116" t="s">
        <v>7824</v>
      </c>
      <c r="H1116" t="s">
        <v>7825</v>
      </c>
      <c r="I1116" t="s">
        <v>7822</v>
      </c>
      <c r="J1116" t="s">
        <v>7826</v>
      </c>
      <c r="L1116" t="s">
        <v>7827</v>
      </c>
      <c r="M1116">
        <v>-2.0999999046325599</v>
      </c>
      <c r="N1116">
        <v>11.1000003814697</v>
      </c>
    </row>
    <row r="1117" spans="1:14" x14ac:dyDescent="0.35">
      <c r="A1117" t="s">
        <v>7829</v>
      </c>
      <c r="B1117" t="s">
        <v>32</v>
      </c>
      <c r="C1117" t="s">
        <v>7830</v>
      </c>
      <c r="D1117">
        <v>1050</v>
      </c>
      <c r="E1117" t="s">
        <v>1532</v>
      </c>
      <c r="F1117" t="s">
        <v>3736</v>
      </c>
      <c r="G1117" t="s">
        <v>7831</v>
      </c>
      <c r="H1117" t="s">
        <v>7832</v>
      </c>
      <c r="I1117" t="s">
        <v>7829</v>
      </c>
      <c r="J1117" t="s">
        <v>2512</v>
      </c>
      <c r="L1117" t="s">
        <v>7833</v>
      </c>
      <c r="M1117">
        <v>-1.1499999761581401</v>
      </c>
      <c r="N1117">
        <v>11.149999618530201</v>
      </c>
    </row>
    <row r="1118" spans="1:14" x14ac:dyDescent="0.35">
      <c r="A1118" t="s">
        <v>7834</v>
      </c>
      <c r="B1118" t="s">
        <v>32</v>
      </c>
      <c r="C1118" t="s">
        <v>7835</v>
      </c>
      <c r="D1118">
        <v>984</v>
      </c>
      <c r="E1118" t="s">
        <v>1532</v>
      </c>
      <c r="F1118" t="s">
        <v>3736</v>
      </c>
      <c r="G1118" t="s">
        <v>7836</v>
      </c>
      <c r="H1118" t="s">
        <v>7837</v>
      </c>
      <c r="I1118" t="s">
        <v>7834</v>
      </c>
      <c r="J1118" t="s">
        <v>7838</v>
      </c>
      <c r="L1118" t="s">
        <v>7839</v>
      </c>
      <c r="M1118">
        <v>-0.566999971866607</v>
      </c>
      <c r="N1118">
        <v>12.649999618530201</v>
      </c>
    </row>
    <row r="1119" spans="1:14" x14ac:dyDescent="0.35">
      <c r="A1119" t="s">
        <v>7840</v>
      </c>
      <c r="B1119" t="s">
        <v>32</v>
      </c>
      <c r="C1119" t="s">
        <v>7841</v>
      </c>
      <c r="D1119">
        <v>984</v>
      </c>
      <c r="E1119" t="s">
        <v>1532</v>
      </c>
      <c r="F1119" t="s">
        <v>3736</v>
      </c>
      <c r="G1119" t="s">
        <v>7842</v>
      </c>
      <c r="H1119" t="s">
        <v>7843</v>
      </c>
      <c r="I1119" t="s">
        <v>7840</v>
      </c>
      <c r="J1119" t="s">
        <v>7844</v>
      </c>
      <c r="L1119" t="s">
        <v>7845</v>
      </c>
      <c r="M1119">
        <v>-0.16699999570846499</v>
      </c>
      <c r="N1119">
        <v>12.9829998016357</v>
      </c>
    </row>
    <row r="1120" spans="1:14" x14ac:dyDescent="0.35">
      <c r="A1120" t="s">
        <v>7846</v>
      </c>
      <c r="B1120" t="s">
        <v>32</v>
      </c>
      <c r="C1120" t="s">
        <v>7847</v>
      </c>
      <c r="D1120">
        <v>951</v>
      </c>
      <c r="E1120" t="s">
        <v>1532</v>
      </c>
      <c r="F1120" t="s">
        <v>3736</v>
      </c>
      <c r="G1120" t="s">
        <v>7848</v>
      </c>
      <c r="H1120" t="s">
        <v>7849</v>
      </c>
      <c r="I1120" t="s">
        <v>7846</v>
      </c>
      <c r="J1120" t="s">
        <v>7850</v>
      </c>
      <c r="L1120" t="s">
        <v>7851</v>
      </c>
      <c r="M1120">
        <v>1.7846310000000001</v>
      </c>
      <c r="N1120">
        <v>12.060324</v>
      </c>
    </row>
    <row r="1121" spans="1:14" x14ac:dyDescent="0.35">
      <c r="A1121" t="s">
        <v>7852</v>
      </c>
      <c r="B1121" t="s">
        <v>32</v>
      </c>
      <c r="C1121" t="s">
        <v>7853</v>
      </c>
      <c r="D1121">
        <v>919</v>
      </c>
      <c r="E1121" t="s">
        <v>1532</v>
      </c>
      <c r="F1121" t="s">
        <v>3736</v>
      </c>
      <c r="G1121" t="s">
        <v>7854</v>
      </c>
      <c r="H1121" t="s">
        <v>7855</v>
      </c>
      <c r="I1121" t="s">
        <v>7852</v>
      </c>
      <c r="J1121" t="s">
        <v>2241</v>
      </c>
      <c r="L1121" t="s">
        <v>7856</v>
      </c>
      <c r="M1121">
        <v>-3.2999999821186003E-2</v>
      </c>
      <c r="N1121">
        <v>14.0329999923706</v>
      </c>
    </row>
    <row r="1122" spans="1:14" x14ac:dyDescent="0.35">
      <c r="A1122" t="s">
        <v>7857</v>
      </c>
      <c r="B1122" t="s">
        <v>32</v>
      </c>
      <c r="C1122" t="s">
        <v>7858</v>
      </c>
      <c r="D1122">
        <v>1011</v>
      </c>
      <c r="E1122" t="s">
        <v>1532</v>
      </c>
      <c r="F1122" t="s">
        <v>3736</v>
      </c>
      <c r="G1122" t="s">
        <v>7859</v>
      </c>
      <c r="H1122" t="s">
        <v>7860</v>
      </c>
      <c r="I1122" t="s">
        <v>7857</v>
      </c>
      <c r="J1122" t="s">
        <v>7861</v>
      </c>
      <c r="L1122" t="s">
        <v>7862</v>
      </c>
      <c r="M1122">
        <v>0.34999999403953502</v>
      </c>
      <c r="N1122">
        <v>12.0329999923706</v>
      </c>
    </row>
    <row r="1123" spans="1:14" x14ac:dyDescent="0.35">
      <c r="A1123" t="s">
        <v>7863</v>
      </c>
      <c r="B1123" t="s">
        <v>32</v>
      </c>
      <c r="C1123" t="s">
        <v>7864</v>
      </c>
      <c r="D1123">
        <v>935</v>
      </c>
      <c r="E1123" t="s">
        <v>1532</v>
      </c>
      <c r="F1123" t="s">
        <v>3736</v>
      </c>
      <c r="G1123" t="s">
        <v>3737</v>
      </c>
      <c r="H1123" t="s">
        <v>7865</v>
      </c>
      <c r="I1123" t="s">
        <v>7863</v>
      </c>
      <c r="J1123" t="s">
        <v>7866</v>
      </c>
      <c r="L1123" t="s">
        <v>7867</v>
      </c>
      <c r="M1123">
        <v>-0.23299999535083701</v>
      </c>
      <c r="N1123">
        <v>14.449999809265099</v>
      </c>
    </row>
    <row r="1124" spans="1:14" x14ac:dyDescent="0.35">
      <c r="A1124" t="s">
        <v>7868</v>
      </c>
      <c r="B1124" t="s">
        <v>32</v>
      </c>
      <c r="C1124" t="s">
        <v>7869</v>
      </c>
      <c r="D1124">
        <v>879</v>
      </c>
      <c r="E1124" t="s">
        <v>1532</v>
      </c>
      <c r="F1124" t="s">
        <v>3736</v>
      </c>
      <c r="G1124" t="s">
        <v>7848</v>
      </c>
      <c r="H1124" t="s">
        <v>7870</v>
      </c>
      <c r="I1124" t="s">
        <v>7868</v>
      </c>
      <c r="J1124" t="s">
        <v>7871</v>
      </c>
      <c r="L1124" t="s">
        <v>7872</v>
      </c>
      <c r="M1124">
        <v>1.5</v>
      </c>
      <c r="N1124">
        <v>12.4670000076293</v>
      </c>
    </row>
    <row r="1125" spans="1:14" x14ac:dyDescent="0.35">
      <c r="A1125" t="s">
        <v>7873</v>
      </c>
      <c r="B1125" t="s">
        <v>32</v>
      </c>
      <c r="C1125" t="s">
        <v>7874</v>
      </c>
      <c r="D1125">
        <v>820</v>
      </c>
      <c r="E1125" t="s">
        <v>1532</v>
      </c>
      <c r="F1125" t="s">
        <v>3736</v>
      </c>
      <c r="G1125" t="s">
        <v>3737</v>
      </c>
      <c r="H1125" t="s">
        <v>7875</v>
      </c>
      <c r="I1125" t="s">
        <v>7873</v>
      </c>
      <c r="J1125" t="s">
        <v>7876</v>
      </c>
      <c r="L1125" t="s">
        <v>7877</v>
      </c>
      <c r="M1125">
        <v>5.0000000745057997E-2</v>
      </c>
      <c r="N1125">
        <v>14.800000190734799</v>
      </c>
    </row>
    <row r="1126" spans="1:14" x14ac:dyDescent="0.35">
      <c r="A1126" t="s">
        <v>7878</v>
      </c>
      <c r="B1126" t="s">
        <v>32</v>
      </c>
      <c r="C1126" t="s">
        <v>7879</v>
      </c>
      <c r="D1126">
        <v>699</v>
      </c>
      <c r="E1126" t="s">
        <v>1532</v>
      </c>
      <c r="F1126" t="s">
        <v>3736</v>
      </c>
      <c r="G1126" t="s">
        <v>7880</v>
      </c>
      <c r="H1126" t="s">
        <v>7881</v>
      </c>
      <c r="I1126" t="s">
        <v>7878</v>
      </c>
      <c r="J1126" t="s">
        <v>7882</v>
      </c>
      <c r="L1126" t="s">
        <v>7883</v>
      </c>
      <c r="M1126">
        <v>0.69999998807907104</v>
      </c>
      <c r="N1126">
        <v>11.25</v>
      </c>
    </row>
    <row r="1127" spans="1:14" x14ac:dyDescent="0.35">
      <c r="A1127" t="s">
        <v>7884</v>
      </c>
      <c r="B1127" t="s">
        <v>32</v>
      </c>
      <c r="C1127" t="s">
        <v>7885</v>
      </c>
      <c r="D1127">
        <v>761</v>
      </c>
      <c r="E1127" t="s">
        <v>1532</v>
      </c>
      <c r="F1127" t="s">
        <v>3736</v>
      </c>
      <c r="G1127" t="s">
        <v>7848</v>
      </c>
      <c r="H1127" t="s">
        <v>7886</v>
      </c>
      <c r="I1127" t="s">
        <v>7884</v>
      </c>
      <c r="J1127" t="s">
        <v>7887</v>
      </c>
      <c r="L1127" t="s">
        <v>7888</v>
      </c>
      <c r="M1127">
        <v>1.48300004005432</v>
      </c>
      <c r="N1127">
        <v>11.5970001220703</v>
      </c>
    </row>
    <row r="1128" spans="1:14" x14ac:dyDescent="0.35">
      <c r="A1128" t="s">
        <v>7889</v>
      </c>
      <c r="B1128" t="s">
        <v>32</v>
      </c>
      <c r="C1128" t="s">
        <v>7890</v>
      </c>
      <c r="D1128">
        <v>886</v>
      </c>
      <c r="E1128" t="s">
        <v>1532</v>
      </c>
      <c r="F1128" t="s">
        <v>3736</v>
      </c>
      <c r="G1128" t="s">
        <v>7854</v>
      </c>
      <c r="H1128" t="s">
        <v>7891</v>
      </c>
      <c r="I1128" t="s">
        <v>7889</v>
      </c>
      <c r="J1128" t="s">
        <v>7892</v>
      </c>
      <c r="L1128" t="s">
        <v>7893</v>
      </c>
      <c r="M1128">
        <v>0.51700001955032304</v>
      </c>
      <c r="N1128">
        <v>13.449999809265099</v>
      </c>
    </row>
    <row r="1129" spans="1:14" x14ac:dyDescent="0.35">
      <c r="A1129" t="s">
        <v>7894</v>
      </c>
      <c r="B1129" t="s">
        <v>32</v>
      </c>
      <c r="C1129" t="s">
        <v>7895</v>
      </c>
      <c r="D1129">
        <v>1017</v>
      </c>
      <c r="E1129" t="s">
        <v>1532</v>
      </c>
      <c r="F1129" t="s">
        <v>3736</v>
      </c>
      <c r="G1129" t="s">
        <v>7896</v>
      </c>
      <c r="H1129" t="s">
        <v>7897</v>
      </c>
      <c r="I1129" t="s">
        <v>7894</v>
      </c>
      <c r="J1129" t="s">
        <v>7898</v>
      </c>
      <c r="L1129" t="s">
        <v>7899</v>
      </c>
      <c r="M1129">
        <v>-0.36700001358985901</v>
      </c>
      <c r="N1129">
        <v>11.800000190734799</v>
      </c>
    </row>
    <row r="1130" spans="1:14" x14ac:dyDescent="0.35">
      <c r="A1130" t="s">
        <v>7900</v>
      </c>
      <c r="B1130" t="s">
        <v>32</v>
      </c>
      <c r="C1130" t="s">
        <v>45966</v>
      </c>
      <c r="D1130">
        <v>886</v>
      </c>
      <c r="E1130" t="s">
        <v>1532</v>
      </c>
      <c r="F1130" t="s">
        <v>3736</v>
      </c>
      <c r="G1130" t="s">
        <v>7896</v>
      </c>
      <c r="H1130" t="s">
        <v>45967</v>
      </c>
      <c r="I1130" t="s">
        <v>7900</v>
      </c>
      <c r="J1130" t="s">
        <v>7901</v>
      </c>
      <c r="L1130" t="s">
        <v>7902</v>
      </c>
      <c r="M1130">
        <v>-0.61699998378753595</v>
      </c>
      <c r="N1130">
        <v>11.166999816894499</v>
      </c>
    </row>
    <row r="1131" spans="1:14" x14ac:dyDescent="0.35">
      <c r="A1131" t="s">
        <v>7903</v>
      </c>
      <c r="B1131" t="s">
        <v>3332</v>
      </c>
      <c r="C1131" t="s">
        <v>7904</v>
      </c>
      <c r="D1131">
        <v>1037</v>
      </c>
      <c r="E1131" t="s">
        <v>1532</v>
      </c>
      <c r="F1131" t="s">
        <v>3736</v>
      </c>
      <c r="G1131" t="s">
        <v>7905</v>
      </c>
      <c r="H1131" t="s">
        <v>7906</v>
      </c>
      <c r="I1131" t="s">
        <v>7903</v>
      </c>
      <c r="J1131" t="s">
        <v>7907</v>
      </c>
      <c r="L1131" t="s">
        <v>7908</v>
      </c>
      <c r="M1131">
        <v>-1.5124200000000001</v>
      </c>
      <c r="N1131">
        <v>12.353199999999999</v>
      </c>
    </row>
    <row r="1132" spans="1:14" x14ac:dyDescent="0.35">
      <c r="A1132" t="s">
        <v>7909</v>
      </c>
      <c r="B1132" t="s">
        <v>32</v>
      </c>
      <c r="C1132" t="s">
        <v>7910</v>
      </c>
      <c r="D1132">
        <v>984</v>
      </c>
      <c r="E1132" t="s">
        <v>1532</v>
      </c>
      <c r="F1132" t="s">
        <v>3736</v>
      </c>
      <c r="G1132" t="s">
        <v>7911</v>
      </c>
      <c r="H1132" t="s">
        <v>7912</v>
      </c>
      <c r="I1132" t="s">
        <v>7909</v>
      </c>
      <c r="J1132" t="s">
        <v>7913</v>
      </c>
      <c r="L1132" t="s">
        <v>7914</v>
      </c>
      <c r="M1132">
        <v>-4.7170000076293901</v>
      </c>
      <c r="N1132">
        <v>10.682999610900801</v>
      </c>
    </row>
    <row r="1133" spans="1:14" x14ac:dyDescent="0.35">
      <c r="A1133" t="s">
        <v>7915</v>
      </c>
      <c r="B1133" t="s">
        <v>32</v>
      </c>
      <c r="C1133" t="s">
        <v>7916</v>
      </c>
      <c r="D1133">
        <v>984</v>
      </c>
      <c r="E1133" t="s">
        <v>1532</v>
      </c>
      <c r="F1133" t="s">
        <v>3736</v>
      </c>
      <c r="G1133" t="s">
        <v>7917</v>
      </c>
      <c r="H1133" t="s">
        <v>7918</v>
      </c>
      <c r="I1133" t="s">
        <v>7915</v>
      </c>
      <c r="J1133" t="s">
        <v>7919</v>
      </c>
      <c r="L1133" t="s">
        <v>7920</v>
      </c>
      <c r="M1133">
        <v>-3.4900000095367401</v>
      </c>
      <c r="N1133">
        <v>12.458999633789</v>
      </c>
    </row>
    <row r="1134" spans="1:14" x14ac:dyDescent="0.35">
      <c r="A1134" t="s">
        <v>7921</v>
      </c>
      <c r="B1134" t="s">
        <v>32</v>
      </c>
      <c r="C1134" t="s">
        <v>7922</v>
      </c>
      <c r="D1134">
        <v>1099</v>
      </c>
      <c r="E1134" t="s">
        <v>1532</v>
      </c>
      <c r="F1134" t="s">
        <v>3736</v>
      </c>
      <c r="G1134" t="s">
        <v>7923</v>
      </c>
      <c r="H1134" t="s">
        <v>7924</v>
      </c>
      <c r="I1134" t="s">
        <v>7921</v>
      </c>
      <c r="J1134" t="s">
        <v>7925</v>
      </c>
      <c r="L1134" t="s">
        <v>7926</v>
      </c>
      <c r="M1134">
        <v>-3.1634540000000002</v>
      </c>
      <c r="N1134">
        <v>10.384059000000001</v>
      </c>
    </row>
    <row r="1135" spans="1:14" x14ac:dyDescent="0.35">
      <c r="A1135" t="s">
        <v>7927</v>
      </c>
      <c r="B1135" t="s">
        <v>32</v>
      </c>
      <c r="C1135" t="s">
        <v>7928</v>
      </c>
      <c r="D1135">
        <v>886</v>
      </c>
      <c r="E1135" t="s">
        <v>1532</v>
      </c>
      <c r="F1135" t="s">
        <v>3736</v>
      </c>
      <c r="G1135" t="s">
        <v>7929</v>
      </c>
      <c r="H1135" t="s">
        <v>7930</v>
      </c>
      <c r="I1135" t="s">
        <v>7927</v>
      </c>
      <c r="J1135" t="s">
        <v>7931</v>
      </c>
      <c r="L1135" t="s">
        <v>7932</v>
      </c>
      <c r="M1135">
        <v>-3.8670001030000001</v>
      </c>
      <c r="N1135">
        <v>12.75</v>
      </c>
    </row>
    <row r="1136" spans="1:14" x14ac:dyDescent="0.35">
      <c r="A1136" t="s">
        <v>7933</v>
      </c>
      <c r="B1136" t="s">
        <v>1168</v>
      </c>
      <c r="C1136" t="s">
        <v>7934</v>
      </c>
      <c r="D1136">
        <v>1511</v>
      </c>
      <c r="E1136" t="s">
        <v>1532</v>
      </c>
      <c r="F1136" t="s">
        <v>3736</v>
      </c>
      <c r="G1136" t="s">
        <v>7935</v>
      </c>
      <c r="H1136" t="s">
        <v>7936</v>
      </c>
      <c r="I1136" t="s">
        <v>7933</v>
      </c>
      <c r="J1136" t="s">
        <v>7937</v>
      </c>
      <c r="L1136" t="s">
        <v>7938</v>
      </c>
      <c r="M1136">
        <v>-4.3309698104858398</v>
      </c>
      <c r="N1136">
        <v>11.1600999832153</v>
      </c>
    </row>
    <row r="1137" spans="1:14" x14ac:dyDescent="0.35">
      <c r="A1137" t="s">
        <v>7939</v>
      </c>
      <c r="B1137" t="s">
        <v>32</v>
      </c>
      <c r="C1137" t="s">
        <v>7940</v>
      </c>
      <c r="D1137">
        <v>984</v>
      </c>
      <c r="E1137" t="s">
        <v>1532</v>
      </c>
      <c r="F1137" t="s">
        <v>3736</v>
      </c>
      <c r="G1137" t="s">
        <v>7941</v>
      </c>
      <c r="H1137" t="s">
        <v>7942</v>
      </c>
      <c r="I1137" t="s">
        <v>7939</v>
      </c>
      <c r="J1137" t="s">
        <v>7943</v>
      </c>
      <c r="L1137" t="s">
        <v>7944</v>
      </c>
      <c r="M1137">
        <v>-3.0669999122619598</v>
      </c>
      <c r="N1137">
        <v>13.0670003890991</v>
      </c>
    </row>
    <row r="1138" spans="1:14" x14ac:dyDescent="0.35">
      <c r="A1138" t="s">
        <v>7945</v>
      </c>
      <c r="B1138" t="s">
        <v>32</v>
      </c>
      <c r="C1138" t="s">
        <v>7946</v>
      </c>
      <c r="D1138">
        <v>984</v>
      </c>
      <c r="E1138" t="s">
        <v>1532</v>
      </c>
      <c r="F1138" t="s">
        <v>3736</v>
      </c>
      <c r="G1138" t="s">
        <v>7947</v>
      </c>
      <c r="H1138" t="s">
        <v>7948</v>
      </c>
      <c r="I1138" t="s">
        <v>7945</v>
      </c>
      <c r="J1138" t="s">
        <v>7949</v>
      </c>
      <c r="L1138" t="s">
        <v>7950</v>
      </c>
      <c r="M1138">
        <v>-3.25</v>
      </c>
      <c r="N1138">
        <v>10.949999809265099</v>
      </c>
    </row>
    <row r="1139" spans="1:14" x14ac:dyDescent="0.35">
      <c r="A1139" t="s">
        <v>7951</v>
      </c>
      <c r="B1139" t="s">
        <v>32</v>
      </c>
      <c r="C1139" t="s">
        <v>7952</v>
      </c>
      <c r="D1139">
        <v>1122</v>
      </c>
      <c r="E1139" t="s">
        <v>1532</v>
      </c>
      <c r="F1139" t="s">
        <v>3736</v>
      </c>
      <c r="G1139" t="s">
        <v>7818</v>
      </c>
      <c r="H1139" t="s">
        <v>7953</v>
      </c>
      <c r="I1139" t="s">
        <v>7951</v>
      </c>
      <c r="J1139" t="s">
        <v>7954</v>
      </c>
      <c r="L1139" t="s">
        <v>7955</v>
      </c>
      <c r="M1139">
        <v>-0.88300001621199997</v>
      </c>
      <c r="N1139">
        <v>14.217000007599999</v>
      </c>
    </row>
    <row r="1140" spans="1:14" x14ac:dyDescent="0.35">
      <c r="A1140" t="s">
        <v>7956</v>
      </c>
      <c r="B1140" t="s">
        <v>3332</v>
      </c>
      <c r="C1140" t="s">
        <v>7957</v>
      </c>
      <c r="D1140">
        <v>205</v>
      </c>
      <c r="E1140" t="s">
        <v>1532</v>
      </c>
      <c r="F1140" t="s">
        <v>7958</v>
      </c>
      <c r="G1140" t="s">
        <v>7959</v>
      </c>
      <c r="H1140" t="s">
        <v>7960</v>
      </c>
      <c r="I1140" t="s">
        <v>7956</v>
      </c>
      <c r="J1140" t="s">
        <v>7961</v>
      </c>
      <c r="L1140" t="s">
        <v>7962</v>
      </c>
      <c r="M1140">
        <v>-0.16678600013256001</v>
      </c>
      <c r="N1140">
        <v>5.6051898002624503</v>
      </c>
    </row>
    <row r="1141" spans="1:14" x14ac:dyDescent="0.35">
      <c r="A1141" t="s">
        <v>7963</v>
      </c>
      <c r="B1141" t="s">
        <v>36</v>
      </c>
      <c r="C1141" t="s">
        <v>7964</v>
      </c>
      <c r="D1141">
        <v>24</v>
      </c>
      <c r="E1141" t="s">
        <v>161</v>
      </c>
      <c r="F1141" t="s">
        <v>1547</v>
      </c>
      <c r="G1141" t="s">
        <v>1554</v>
      </c>
      <c r="H1141" t="s">
        <v>7965</v>
      </c>
      <c r="J1141" t="s">
        <v>7963</v>
      </c>
      <c r="L1141" t="s">
        <v>7966</v>
      </c>
      <c r="M1141">
        <v>147.0505</v>
      </c>
      <c r="N1141">
        <v>-9.5128000000000004</v>
      </c>
    </row>
    <row r="1142" spans="1:14" x14ac:dyDescent="0.35">
      <c r="A1142" t="s">
        <v>7967</v>
      </c>
      <c r="B1142" t="s">
        <v>1168</v>
      </c>
      <c r="C1142" t="s">
        <v>7968</v>
      </c>
      <c r="D1142">
        <v>553</v>
      </c>
      <c r="E1142" t="s">
        <v>1532</v>
      </c>
      <c r="F1142" t="s">
        <v>7958</v>
      </c>
      <c r="G1142" t="s">
        <v>7969</v>
      </c>
      <c r="H1142" t="s">
        <v>7970</v>
      </c>
      <c r="I1142" t="s">
        <v>7967</v>
      </c>
      <c r="J1142" t="s">
        <v>7971</v>
      </c>
      <c r="L1142" t="s">
        <v>7972</v>
      </c>
      <c r="M1142">
        <v>-0.86321401596069303</v>
      </c>
      <c r="N1142">
        <v>9.55718994140625</v>
      </c>
    </row>
    <row r="1143" spans="1:14" x14ac:dyDescent="0.35">
      <c r="A1143" t="s">
        <v>7973</v>
      </c>
      <c r="B1143" t="s">
        <v>65</v>
      </c>
      <c r="C1143" t="s">
        <v>7974</v>
      </c>
      <c r="D1143">
        <v>0</v>
      </c>
      <c r="E1143" t="s">
        <v>1579</v>
      </c>
      <c r="F1143" t="s">
        <v>1640</v>
      </c>
      <c r="G1143" t="s">
        <v>4180</v>
      </c>
      <c r="H1143" t="s">
        <v>4351</v>
      </c>
      <c r="J1143" t="s">
        <v>7973</v>
      </c>
      <c r="L1143" t="s">
        <v>7975</v>
      </c>
      <c r="M1143">
        <v>79.872100000000003</v>
      </c>
      <c r="N1143">
        <v>7.1078999999999999</v>
      </c>
    </row>
    <row r="1144" spans="1:14" x14ac:dyDescent="0.35">
      <c r="A1144" t="s">
        <v>7976</v>
      </c>
      <c r="B1144" t="s">
        <v>1168</v>
      </c>
      <c r="C1144" t="s">
        <v>7977</v>
      </c>
      <c r="D1144">
        <v>942</v>
      </c>
      <c r="E1144" t="s">
        <v>1532</v>
      </c>
      <c r="F1144" t="s">
        <v>7958</v>
      </c>
      <c r="G1144" t="s">
        <v>7978</v>
      </c>
      <c r="H1144" t="s">
        <v>7979</v>
      </c>
      <c r="I1144" t="s">
        <v>7976</v>
      </c>
      <c r="J1144" t="s">
        <v>7980</v>
      </c>
      <c r="L1144" t="s">
        <v>7981</v>
      </c>
      <c r="M1144">
        <v>-1.59081995487213</v>
      </c>
      <c r="N1144">
        <v>6.7145600318908603</v>
      </c>
    </row>
    <row r="1145" spans="1:14" x14ac:dyDescent="0.35">
      <c r="A1145" t="s">
        <v>7982</v>
      </c>
      <c r="B1145" t="s">
        <v>1168</v>
      </c>
      <c r="C1145" t="s">
        <v>7983</v>
      </c>
      <c r="D1145">
        <v>1014</v>
      </c>
      <c r="E1145" t="s">
        <v>1532</v>
      </c>
      <c r="F1145" t="s">
        <v>7958</v>
      </c>
      <c r="G1145" t="s">
        <v>7984</v>
      </c>
      <c r="H1145" t="s">
        <v>7985</v>
      </c>
      <c r="I1145" t="s">
        <v>7982</v>
      </c>
      <c r="J1145" t="s">
        <v>7986</v>
      </c>
      <c r="L1145" t="s">
        <v>7987</v>
      </c>
      <c r="M1145">
        <v>-2.3287599086761399</v>
      </c>
      <c r="N1145">
        <v>7.3618302345275799</v>
      </c>
    </row>
    <row r="1146" spans="1:14" x14ac:dyDescent="0.35">
      <c r="A1146" t="s">
        <v>7988</v>
      </c>
      <c r="B1146" t="s">
        <v>1168</v>
      </c>
      <c r="C1146" t="s">
        <v>7989</v>
      </c>
      <c r="D1146">
        <v>21</v>
      </c>
      <c r="E1146" t="s">
        <v>1532</v>
      </c>
      <c r="F1146" t="s">
        <v>7958</v>
      </c>
      <c r="G1146" t="s">
        <v>7990</v>
      </c>
      <c r="H1146" t="s">
        <v>7991</v>
      </c>
      <c r="I1146" t="s">
        <v>7988</v>
      </c>
      <c r="J1146" t="s">
        <v>3486</v>
      </c>
      <c r="L1146" t="s">
        <v>7992</v>
      </c>
      <c r="M1146">
        <v>-1.7747600078582699</v>
      </c>
      <c r="N1146">
        <v>4.8960599899291903</v>
      </c>
    </row>
    <row r="1147" spans="1:14" x14ac:dyDescent="0.35">
      <c r="A1147" t="s">
        <v>7993</v>
      </c>
      <c r="B1147" t="s">
        <v>65</v>
      </c>
      <c r="C1147" t="s">
        <v>7994</v>
      </c>
      <c r="F1147" t="s">
        <v>30</v>
      </c>
      <c r="G1147" t="s">
        <v>83</v>
      </c>
      <c r="H1147" t="s">
        <v>7995</v>
      </c>
      <c r="J1147" t="s">
        <v>7993</v>
      </c>
      <c r="L1147" t="s">
        <v>7996</v>
      </c>
      <c r="M1147">
        <v>-123.002777778</v>
      </c>
      <c r="N1147">
        <v>48.616666666699999</v>
      </c>
    </row>
    <row r="1148" spans="1:14" x14ac:dyDescent="0.35">
      <c r="A1148" t="s">
        <v>7997</v>
      </c>
      <c r="B1148" t="s">
        <v>32</v>
      </c>
      <c r="C1148" t="s">
        <v>7998</v>
      </c>
      <c r="D1148">
        <v>833</v>
      </c>
      <c r="E1148" t="s">
        <v>1541</v>
      </c>
      <c r="F1148" t="s">
        <v>7999</v>
      </c>
      <c r="G1148" t="s">
        <v>8000</v>
      </c>
      <c r="H1148" t="s">
        <v>8001</v>
      </c>
      <c r="J1148" t="s">
        <v>7997</v>
      </c>
      <c r="L1148" t="s">
        <v>8002</v>
      </c>
      <c r="M1148">
        <v>135.490005</v>
      </c>
      <c r="N1148">
        <v>44.558748000000001</v>
      </c>
    </row>
    <row r="1149" spans="1:14" x14ac:dyDescent="0.35">
      <c r="A1149" t="s">
        <v>8003</v>
      </c>
      <c r="B1149" t="s">
        <v>32</v>
      </c>
      <c r="C1149" t="s">
        <v>8004</v>
      </c>
      <c r="D1149">
        <v>95</v>
      </c>
      <c r="E1149" t="s">
        <v>1532</v>
      </c>
      <c r="F1149" t="s">
        <v>8005</v>
      </c>
      <c r="G1149" t="s">
        <v>8006</v>
      </c>
      <c r="H1149" t="s">
        <v>8007</v>
      </c>
      <c r="I1149" t="s">
        <v>8003</v>
      </c>
      <c r="J1149" t="s">
        <v>8008</v>
      </c>
      <c r="L1149" t="s">
        <v>8009</v>
      </c>
      <c r="M1149">
        <v>-3.2347220000000001</v>
      </c>
      <c r="N1149">
        <v>5.4619439999999999</v>
      </c>
    </row>
    <row r="1150" spans="1:14" x14ac:dyDescent="0.35">
      <c r="A1150" t="s">
        <v>8010</v>
      </c>
      <c r="B1150" t="s">
        <v>1168</v>
      </c>
      <c r="C1150" t="s">
        <v>8011</v>
      </c>
      <c r="D1150">
        <v>21</v>
      </c>
      <c r="E1150" t="s">
        <v>1532</v>
      </c>
      <c r="F1150" t="s">
        <v>8005</v>
      </c>
      <c r="G1150" t="s">
        <v>8012</v>
      </c>
      <c r="H1150" t="s">
        <v>8013</v>
      </c>
      <c r="I1150" t="s">
        <v>8010</v>
      </c>
      <c r="J1150" t="s">
        <v>8014</v>
      </c>
      <c r="L1150" t="s">
        <v>8015</v>
      </c>
      <c r="M1150">
        <v>-3.9262900352478001</v>
      </c>
      <c r="N1150">
        <v>5.2613902091979901</v>
      </c>
    </row>
    <row r="1151" spans="1:14" x14ac:dyDescent="0.35">
      <c r="A1151" t="s">
        <v>8016</v>
      </c>
      <c r="B1151" t="s">
        <v>32</v>
      </c>
      <c r="C1151" t="s">
        <v>8017</v>
      </c>
      <c r="D1151">
        <v>676</v>
      </c>
      <c r="E1151" t="s">
        <v>1532</v>
      </c>
      <c r="F1151" t="s">
        <v>8005</v>
      </c>
      <c r="G1151" t="s">
        <v>8018</v>
      </c>
      <c r="H1151" t="s">
        <v>8019</v>
      </c>
      <c r="I1151" t="s">
        <v>8016</v>
      </c>
      <c r="J1151" t="s">
        <v>8020</v>
      </c>
      <c r="L1151" t="s">
        <v>8021</v>
      </c>
      <c r="M1151">
        <v>-3.4702799320220898</v>
      </c>
      <c r="N1151">
        <v>6.7155599594116202</v>
      </c>
    </row>
    <row r="1152" spans="1:14" x14ac:dyDescent="0.35">
      <c r="A1152" t="s">
        <v>8023</v>
      </c>
      <c r="B1152" t="s">
        <v>32</v>
      </c>
      <c r="C1152" t="s">
        <v>8024</v>
      </c>
      <c r="D1152">
        <v>1286</v>
      </c>
      <c r="E1152" t="s">
        <v>1532</v>
      </c>
      <c r="F1152" t="s">
        <v>8005</v>
      </c>
      <c r="G1152" t="s">
        <v>8025</v>
      </c>
      <c r="H1152" t="s">
        <v>8026</v>
      </c>
      <c r="I1152" t="s">
        <v>8023</v>
      </c>
      <c r="J1152" t="s">
        <v>8027</v>
      </c>
      <c r="L1152" t="s">
        <v>8028</v>
      </c>
      <c r="M1152">
        <v>-6.4670000076293901</v>
      </c>
      <c r="N1152">
        <v>9.5329999923706001</v>
      </c>
    </row>
    <row r="1153" spans="1:14" x14ac:dyDescent="0.35">
      <c r="A1153" t="s">
        <v>8029</v>
      </c>
      <c r="B1153" t="s">
        <v>1168</v>
      </c>
      <c r="C1153" t="s">
        <v>45968</v>
      </c>
      <c r="D1153">
        <v>1230</v>
      </c>
      <c r="E1153" t="s">
        <v>1532</v>
      </c>
      <c r="F1153" t="s">
        <v>8005</v>
      </c>
      <c r="G1153" t="s">
        <v>8030</v>
      </c>
      <c r="I1153" t="s">
        <v>8029</v>
      </c>
      <c r="J1153" t="s">
        <v>8031</v>
      </c>
      <c r="L1153" t="s">
        <v>8032</v>
      </c>
      <c r="M1153">
        <v>-5.0736699104309002</v>
      </c>
      <c r="N1153">
        <v>7.7388000488281197</v>
      </c>
    </row>
    <row r="1154" spans="1:14" x14ac:dyDescent="0.35">
      <c r="A1154" t="s">
        <v>8033</v>
      </c>
      <c r="B1154" t="s">
        <v>32</v>
      </c>
      <c r="C1154" t="s">
        <v>8034</v>
      </c>
      <c r="D1154">
        <v>1148</v>
      </c>
      <c r="E1154" t="s">
        <v>1532</v>
      </c>
      <c r="F1154" t="s">
        <v>8005</v>
      </c>
      <c r="G1154" t="s">
        <v>8035</v>
      </c>
      <c r="H1154" t="s">
        <v>8036</v>
      </c>
      <c r="I1154" t="s">
        <v>8033</v>
      </c>
      <c r="J1154" t="s">
        <v>8037</v>
      </c>
      <c r="L1154" t="s">
        <v>8038</v>
      </c>
      <c r="M1154">
        <v>-3.0252799987792902</v>
      </c>
      <c r="N1154">
        <v>9.2775001525878906</v>
      </c>
    </row>
    <row r="1155" spans="1:14" x14ac:dyDescent="0.35">
      <c r="A1155" t="s">
        <v>8039</v>
      </c>
      <c r="B1155" t="s">
        <v>32</v>
      </c>
      <c r="C1155" t="s">
        <v>8040</v>
      </c>
      <c r="D1155">
        <v>1247</v>
      </c>
      <c r="E1155" t="s">
        <v>1532</v>
      </c>
      <c r="F1155" t="s">
        <v>8005</v>
      </c>
      <c r="G1155" t="s">
        <v>8035</v>
      </c>
      <c r="H1155" t="s">
        <v>8041</v>
      </c>
      <c r="I1155" t="s">
        <v>8039</v>
      </c>
      <c r="J1155" t="s">
        <v>8042</v>
      </c>
      <c r="L1155" t="s">
        <v>8043</v>
      </c>
      <c r="M1155">
        <v>-2.7619400024414</v>
      </c>
      <c r="N1155">
        <v>8.0172195434570295</v>
      </c>
    </row>
    <row r="1156" spans="1:14" x14ac:dyDescent="0.35">
      <c r="A1156" t="s">
        <v>8044</v>
      </c>
      <c r="B1156" t="s">
        <v>32</v>
      </c>
      <c r="C1156" t="s">
        <v>8045</v>
      </c>
      <c r="D1156">
        <v>344</v>
      </c>
      <c r="E1156" t="s">
        <v>1532</v>
      </c>
      <c r="F1156" t="s">
        <v>8005</v>
      </c>
      <c r="G1156" t="s">
        <v>8022</v>
      </c>
      <c r="H1156" t="s">
        <v>8046</v>
      </c>
      <c r="I1156" t="s">
        <v>8044</v>
      </c>
      <c r="J1156" t="s">
        <v>2904</v>
      </c>
      <c r="L1156" t="s">
        <v>8047</v>
      </c>
      <c r="M1156">
        <v>-4.6405601501464799</v>
      </c>
      <c r="N1156">
        <v>6.6516699790954501</v>
      </c>
    </row>
    <row r="1157" spans="1:14" x14ac:dyDescent="0.35">
      <c r="A1157" t="s">
        <v>8048</v>
      </c>
      <c r="B1157" t="s">
        <v>1168</v>
      </c>
      <c r="C1157" t="s">
        <v>8049</v>
      </c>
      <c r="D1157">
        <v>823</v>
      </c>
      <c r="E1157" t="s">
        <v>1532</v>
      </c>
      <c r="F1157" t="s">
        <v>8005</v>
      </c>
      <c r="G1157" t="s">
        <v>8050</v>
      </c>
      <c r="I1157" t="s">
        <v>8048</v>
      </c>
      <c r="J1157" t="s">
        <v>8051</v>
      </c>
      <c r="L1157" t="s">
        <v>8052</v>
      </c>
      <c r="M1157">
        <v>-6.4731898307800204</v>
      </c>
      <c r="N1157">
        <v>6.7928099632263104</v>
      </c>
    </row>
    <row r="1158" spans="1:14" x14ac:dyDescent="0.35">
      <c r="A1158" t="s">
        <v>8053</v>
      </c>
      <c r="B1158" t="s">
        <v>32</v>
      </c>
      <c r="C1158" t="s">
        <v>8054</v>
      </c>
      <c r="D1158">
        <v>1102</v>
      </c>
      <c r="E1158" t="s">
        <v>1532</v>
      </c>
      <c r="F1158" t="s">
        <v>8005</v>
      </c>
      <c r="G1158" t="s">
        <v>8025</v>
      </c>
      <c r="H1158" t="s">
        <v>8055</v>
      </c>
      <c r="I1158" t="s">
        <v>8053</v>
      </c>
      <c r="J1158" t="s">
        <v>8056</v>
      </c>
      <c r="L1158" t="s">
        <v>8057</v>
      </c>
      <c r="M1158">
        <v>-5.1833333000000001</v>
      </c>
      <c r="N1158">
        <v>9.6</v>
      </c>
    </row>
    <row r="1159" spans="1:14" x14ac:dyDescent="0.35">
      <c r="A1159" t="s">
        <v>8058</v>
      </c>
      <c r="B1159" t="s">
        <v>32</v>
      </c>
      <c r="C1159" t="s">
        <v>8059</v>
      </c>
      <c r="D1159">
        <v>732</v>
      </c>
      <c r="E1159" t="s">
        <v>1532</v>
      </c>
      <c r="F1159" t="s">
        <v>8005</v>
      </c>
      <c r="G1159" t="s">
        <v>8050</v>
      </c>
      <c r="H1159" t="s">
        <v>8060</v>
      </c>
      <c r="I1159" t="s">
        <v>8058</v>
      </c>
      <c r="J1159" t="s">
        <v>8061</v>
      </c>
      <c r="L1159" t="s">
        <v>8062</v>
      </c>
      <c r="M1159">
        <v>-5.9499998092651296</v>
      </c>
      <c r="N1159">
        <v>6.1329998970031703</v>
      </c>
    </row>
    <row r="1160" spans="1:14" x14ac:dyDescent="0.35">
      <c r="A1160" t="s">
        <v>8063</v>
      </c>
      <c r="B1160" t="s">
        <v>32</v>
      </c>
      <c r="C1160" t="s">
        <v>8064</v>
      </c>
      <c r="D1160">
        <v>722</v>
      </c>
      <c r="E1160" t="s">
        <v>1532</v>
      </c>
      <c r="F1160" t="s">
        <v>8005</v>
      </c>
      <c r="G1160" t="s">
        <v>8065</v>
      </c>
      <c r="H1160" t="s">
        <v>8066</v>
      </c>
      <c r="I1160" t="s">
        <v>8063</v>
      </c>
      <c r="J1160" t="s">
        <v>8067</v>
      </c>
      <c r="L1160" t="s">
        <v>8068</v>
      </c>
      <c r="M1160">
        <v>-7.5268470000000001</v>
      </c>
      <c r="N1160">
        <v>6.5347109999999997</v>
      </c>
    </row>
    <row r="1161" spans="1:14" x14ac:dyDescent="0.35">
      <c r="A1161" t="s">
        <v>8069</v>
      </c>
      <c r="B1161" t="s">
        <v>32</v>
      </c>
      <c r="C1161" t="s">
        <v>8070</v>
      </c>
      <c r="D1161">
        <v>20</v>
      </c>
      <c r="E1161" t="s">
        <v>1532</v>
      </c>
      <c r="F1161" t="s">
        <v>8005</v>
      </c>
      <c r="G1161" t="s">
        <v>8071</v>
      </c>
      <c r="H1161" t="s">
        <v>45969</v>
      </c>
      <c r="I1161" t="s">
        <v>8069</v>
      </c>
      <c r="J1161" t="s">
        <v>8072</v>
      </c>
      <c r="L1161" t="s">
        <v>8073</v>
      </c>
      <c r="M1161">
        <v>-6.9239616393999999</v>
      </c>
      <c r="N1161">
        <v>4.64341306686</v>
      </c>
    </row>
    <row r="1162" spans="1:14" x14ac:dyDescent="0.35">
      <c r="A1162" t="s">
        <v>8074</v>
      </c>
      <c r="B1162" t="s">
        <v>1168</v>
      </c>
      <c r="C1162" t="s">
        <v>8075</v>
      </c>
      <c r="D1162">
        <v>1214</v>
      </c>
      <c r="E1162" t="s">
        <v>1532</v>
      </c>
      <c r="F1162" t="s">
        <v>8005</v>
      </c>
      <c r="G1162" t="s">
        <v>8025</v>
      </c>
      <c r="H1162" t="s">
        <v>8076</v>
      </c>
      <c r="I1162" t="s">
        <v>8074</v>
      </c>
      <c r="J1162" t="s">
        <v>8077</v>
      </c>
      <c r="L1162" t="s">
        <v>8078</v>
      </c>
      <c r="M1162">
        <v>-5.5566601753200002</v>
      </c>
      <c r="N1162">
        <v>9.3871803283700004</v>
      </c>
    </row>
    <row r="1163" spans="1:14" x14ac:dyDescent="0.35">
      <c r="A1163" t="s">
        <v>8079</v>
      </c>
      <c r="B1163" t="s">
        <v>1168</v>
      </c>
      <c r="C1163" t="s">
        <v>8080</v>
      </c>
      <c r="D1163">
        <v>1089</v>
      </c>
      <c r="E1163" t="s">
        <v>1532</v>
      </c>
      <c r="F1163" t="s">
        <v>8005</v>
      </c>
      <c r="G1163" t="s">
        <v>8081</v>
      </c>
      <c r="I1163" t="s">
        <v>8079</v>
      </c>
      <c r="J1163" t="s">
        <v>8082</v>
      </c>
      <c r="L1163" t="s">
        <v>8083</v>
      </c>
      <c r="M1163">
        <v>-7.5873599052429199</v>
      </c>
      <c r="N1163">
        <v>7.2720699310302699</v>
      </c>
    </row>
    <row r="1164" spans="1:14" x14ac:dyDescent="0.35">
      <c r="A1164" t="s">
        <v>8084</v>
      </c>
      <c r="B1164" t="s">
        <v>32</v>
      </c>
      <c r="C1164" t="s">
        <v>8085</v>
      </c>
      <c r="D1164">
        <v>1365</v>
      </c>
      <c r="E1164" t="s">
        <v>1532</v>
      </c>
      <c r="F1164" t="s">
        <v>8005</v>
      </c>
      <c r="G1164" t="s">
        <v>8086</v>
      </c>
      <c r="H1164" t="s">
        <v>8087</v>
      </c>
      <c r="I1164" t="s">
        <v>8084</v>
      </c>
      <c r="J1164" t="s">
        <v>8088</v>
      </c>
      <c r="L1164" t="s">
        <v>8089</v>
      </c>
      <c r="M1164">
        <v>-7.5669999122619602</v>
      </c>
      <c r="N1164">
        <v>9.5</v>
      </c>
    </row>
    <row r="1165" spans="1:14" x14ac:dyDescent="0.35">
      <c r="A1165" t="s">
        <v>8090</v>
      </c>
      <c r="B1165" t="s">
        <v>32</v>
      </c>
      <c r="C1165" t="s">
        <v>8091</v>
      </c>
      <c r="D1165">
        <v>974</v>
      </c>
      <c r="E1165" t="s">
        <v>1532</v>
      </c>
      <c r="F1165" t="s">
        <v>8005</v>
      </c>
      <c r="G1165" t="s">
        <v>8035</v>
      </c>
      <c r="H1165" t="s">
        <v>8092</v>
      </c>
      <c r="I1165" t="s">
        <v>8090</v>
      </c>
      <c r="J1165" t="s">
        <v>8093</v>
      </c>
      <c r="L1165" t="s">
        <v>8094</v>
      </c>
      <c r="M1165">
        <v>-4.0500001907348597</v>
      </c>
      <c r="N1165">
        <v>9.6000003814697195</v>
      </c>
    </row>
    <row r="1166" spans="1:14" x14ac:dyDescent="0.35">
      <c r="A1166" t="s">
        <v>8095</v>
      </c>
      <c r="B1166" t="s">
        <v>32</v>
      </c>
      <c r="C1166" t="s">
        <v>8096</v>
      </c>
      <c r="D1166">
        <v>1056</v>
      </c>
      <c r="E1166" t="s">
        <v>1532</v>
      </c>
      <c r="F1166" t="s">
        <v>8005</v>
      </c>
      <c r="G1166" t="s">
        <v>8097</v>
      </c>
      <c r="H1166" t="s">
        <v>8098</v>
      </c>
      <c r="I1166" t="s">
        <v>8095</v>
      </c>
      <c r="J1166" t="s">
        <v>8099</v>
      </c>
      <c r="L1166" t="s">
        <v>8100</v>
      </c>
      <c r="M1166">
        <v>-6.7108302116393999</v>
      </c>
      <c r="N1166">
        <v>7.9683299064636204</v>
      </c>
    </row>
    <row r="1167" spans="1:14" x14ac:dyDescent="0.35">
      <c r="A1167" t="s">
        <v>8101</v>
      </c>
      <c r="B1167" t="s">
        <v>1168</v>
      </c>
      <c r="C1167" t="s">
        <v>4576</v>
      </c>
      <c r="D1167">
        <v>26</v>
      </c>
      <c r="E1167" t="s">
        <v>1532</v>
      </c>
      <c r="F1167" t="s">
        <v>8005</v>
      </c>
      <c r="G1167" t="s">
        <v>8071</v>
      </c>
      <c r="I1167" t="s">
        <v>8101</v>
      </c>
      <c r="J1167" t="s">
        <v>8102</v>
      </c>
      <c r="L1167" t="s">
        <v>8103</v>
      </c>
      <c r="M1167">
        <v>-6.6608200073242099</v>
      </c>
      <c r="N1167">
        <v>4.7467198371887198</v>
      </c>
    </row>
    <row r="1168" spans="1:14" x14ac:dyDescent="0.35">
      <c r="A1168" t="s">
        <v>8104</v>
      </c>
      <c r="B1168" t="s">
        <v>32</v>
      </c>
      <c r="C1168" t="s">
        <v>8105</v>
      </c>
      <c r="D1168">
        <v>203</v>
      </c>
      <c r="E1168" t="s">
        <v>1532</v>
      </c>
      <c r="F1168" t="s">
        <v>8005</v>
      </c>
      <c r="G1168" t="s">
        <v>8071</v>
      </c>
      <c r="H1168" t="s">
        <v>8106</v>
      </c>
      <c r="I1168" t="s">
        <v>8104</v>
      </c>
      <c r="J1168" t="s">
        <v>8107</v>
      </c>
      <c r="L1168" t="s">
        <v>8108</v>
      </c>
      <c r="M1168">
        <v>-6.1327800750732404</v>
      </c>
      <c r="N1168">
        <v>4.9283299446105904</v>
      </c>
    </row>
    <row r="1169" spans="1:14" x14ac:dyDescent="0.35">
      <c r="A1169" t="s">
        <v>8109</v>
      </c>
      <c r="B1169" t="s">
        <v>32</v>
      </c>
      <c r="C1169" t="s">
        <v>8110</v>
      </c>
      <c r="D1169">
        <v>39</v>
      </c>
      <c r="E1169" t="s">
        <v>1532</v>
      </c>
      <c r="F1169" t="s">
        <v>8005</v>
      </c>
      <c r="G1169" t="s">
        <v>8071</v>
      </c>
      <c r="H1169" t="s">
        <v>8111</v>
      </c>
      <c r="I1169" t="s">
        <v>8109</v>
      </c>
      <c r="J1169" t="s">
        <v>8112</v>
      </c>
      <c r="L1169" t="s">
        <v>8113</v>
      </c>
      <c r="M1169">
        <v>-7.3627281188964799</v>
      </c>
      <c r="N1169">
        <v>4.4378094673156703</v>
      </c>
    </row>
    <row r="1170" spans="1:14" x14ac:dyDescent="0.35">
      <c r="A1170" t="s">
        <v>8114</v>
      </c>
      <c r="B1170" t="s">
        <v>32</v>
      </c>
      <c r="C1170" t="s">
        <v>8115</v>
      </c>
      <c r="D1170">
        <v>1583</v>
      </c>
      <c r="E1170" t="s">
        <v>1532</v>
      </c>
      <c r="F1170" t="s">
        <v>8005</v>
      </c>
      <c r="G1170" t="s">
        <v>8116</v>
      </c>
      <c r="H1170" t="s">
        <v>8117</v>
      </c>
      <c r="I1170" t="s">
        <v>8118</v>
      </c>
      <c r="J1170" t="s">
        <v>8119</v>
      </c>
      <c r="L1170" t="s">
        <v>8120</v>
      </c>
      <c r="M1170">
        <v>-7.6740000000000004</v>
      </c>
      <c r="N1170">
        <v>8.2934000000000001</v>
      </c>
    </row>
    <row r="1171" spans="1:14" x14ac:dyDescent="0.35">
      <c r="A1171" t="s">
        <v>8121</v>
      </c>
      <c r="B1171" t="s">
        <v>65</v>
      </c>
      <c r="C1171" t="s">
        <v>8122</v>
      </c>
      <c r="D1171">
        <v>16</v>
      </c>
      <c r="E1171" t="s">
        <v>1579</v>
      </c>
      <c r="F1171" t="s">
        <v>1640</v>
      </c>
      <c r="G1171" t="s">
        <v>8123</v>
      </c>
      <c r="H1171" t="s">
        <v>8124</v>
      </c>
      <c r="J1171" t="s">
        <v>8121</v>
      </c>
      <c r="L1171" t="s">
        <v>8125</v>
      </c>
      <c r="M1171">
        <v>80.733129000000005</v>
      </c>
      <c r="N1171">
        <v>5.9901920000000004</v>
      </c>
    </row>
    <row r="1172" spans="1:14" x14ac:dyDescent="0.35">
      <c r="A1172" t="s">
        <v>8126</v>
      </c>
      <c r="B1172" t="s">
        <v>1168</v>
      </c>
      <c r="C1172" t="s">
        <v>8127</v>
      </c>
      <c r="D1172">
        <v>699</v>
      </c>
      <c r="E1172" t="s">
        <v>1532</v>
      </c>
      <c r="F1172" t="s">
        <v>8005</v>
      </c>
      <c r="G1172" t="s">
        <v>8128</v>
      </c>
      <c r="H1172" t="s">
        <v>8129</v>
      </c>
      <c r="I1172" t="s">
        <v>8126</v>
      </c>
      <c r="J1172" t="s">
        <v>8130</v>
      </c>
      <c r="L1172" t="s">
        <v>8131</v>
      </c>
      <c r="M1172">
        <v>-5.3655800819400001</v>
      </c>
      <c r="N1172">
        <v>6.9031701088000004</v>
      </c>
    </row>
    <row r="1173" spans="1:14" x14ac:dyDescent="0.35">
      <c r="A1173" t="s">
        <v>8139</v>
      </c>
      <c r="B1173" t="s">
        <v>32</v>
      </c>
      <c r="C1173" t="s">
        <v>8140</v>
      </c>
      <c r="D1173">
        <v>272</v>
      </c>
      <c r="E1173" t="s">
        <v>1541</v>
      </c>
      <c r="F1173" t="s">
        <v>7999</v>
      </c>
      <c r="G1173" t="s">
        <v>8000</v>
      </c>
      <c r="H1173" t="s">
        <v>8141</v>
      </c>
      <c r="I1173" t="s">
        <v>8142</v>
      </c>
      <c r="J1173" t="s">
        <v>8139</v>
      </c>
      <c r="L1173" t="s">
        <v>8143</v>
      </c>
      <c r="M1173">
        <v>133.7363</v>
      </c>
      <c r="N1173">
        <v>45.878300000000003</v>
      </c>
    </row>
    <row r="1174" spans="1:14" x14ac:dyDescent="0.35">
      <c r="A1174" t="s">
        <v>8150</v>
      </c>
      <c r="B1174" t="s">
        <v>32</v>
      </c>
      <c r="C1174" t="s">
        <v>8151</v>
      </c>
      <c r="D1174">
        <v>1660</v>
      </c>
      <c r="E1174" t="s">
        <v>1532</v>
      </c>
      <c r="F1174" t="s">
        <v>8144</v>
      </c>
      <c r="G1174" t="s">
        <v>8152</v>
      </c>
      <c r="H1174" t="s">
        <v>8153</v>
      </c>
      <c r="J1174" t="s">
        <v>8154</v>
      </c>
      <c r="L1174" t="s">
        <v>8155</v>
      </c>
      <c r="M1174">
        <v>7.6604499816899896</v>
      </c>
      <c r="N1174">
        <v>13.007800102199999</v>
      </c>
    </row>
    <row r="1175" spans="1:14" x14ac:dyDescent="0.35">
      <c r="A1175" t="s">
        <v>8156</v>
      </c>
      <c r="B1175" t="s">
        <v>3332</v>
      </c>
      <c r="C1175" t="s">
        <v>8157</v>
      </c>
      <c r="D1175">
        <v>1123</v>
      </c>
      <c r="E1175" t="s">
        <v>1532</v>
      </c>
      <c r="F1175" t="s">
        <v>8144</v>
      </c>
      <c r="G1175" t="s">
        <v>8158</v>
      </c>
      <c r="H1175" t="s">
        <v>8159</v>
      </c>
      <c r="I1175" t="s">
        <v>8156</v>
      </c>
      <c r="J1175" t="s">
        <v>8160</v>
      </c>
      <c r="L1175" t="s">
        <v>8161</v>
      </c>
      <c r="M1175">
        <v>7.2631697654724103</v>
      </c>
      <c r="N1175">
        <v>9.0067901611328107</v>
      </c>
    </row>
    <row r="1176" spans="1:14" x14ac:dyDescent="0.35">
      <c r="A1176" t="s">
        <v>8162</v>
      </c>
      <c r="B1176" t="s">
        <v>3332</v>
      </c>
      <c r="C1176" t="s">
        <v>8163</v>
      </c>
      <c r="D1176">
        <v>170</v>
      </c>
      <c r="E1176" t="s">
        <v>1532</v>
      </c>
      <c r="F1176" t="s">
        <v>8144</v>
      </c>
      <c r="G1176" t="s">
        <v>8148</v>
      </c>
      <c r="H1176" t="s">
        <v>8164</v>
      </c>
      <c r="I1176" t="s">
        <v>8162</v>
      </c>
      <c r="J1176" t="s">
        <v>8165</v>
      </c>
      <c r="L1176" t="s">
        <v>8166</v>
      </c>
      <c r="M1176">
        <v>8.093</v>
      </c>
      <c r="N1176">
        <v>4.8724999999999996</v>
      </c>
    </row>
    <row r="1177" spans="1:14" x14ac:dyDescent="0.35">
      <c r="A1177" t="s">
        <v>8167</v>
      </c>
      <c r="B1177" t="s">
        <v>1168</v>
      </c>
      <c r="C1177" t="s">
        <v>8168</v>
      </c>
      <c r="D1177">
        <v>1100</v>
      </c>
      <c r="E1177" t="s">
        <v>1532</v>
      </c>
      <c r="F1177" t="s">
        <v>8144</v>
      </c>
      <c r="G1177" t="s">
        <v>8169</v>
      </c>
      <c r="H1177" t="s">
        <v>8170</v>
      </c>
      <c r="I1177" t="s">
        <v>8167</v>
      </c>
      <c r="J1177" t="s">
        <v>8171</v>
      </c>
      <c r="L1177" t="s">
        <v>8172</v>
      </c>
      <c r="M1177">
        <v>5.3010101318359304</v>
      </c>
      <c r="N1177">
        <v>7.2467398643493599</v>
      </c>
    </row>
    <row r="1178" spans="1:14" x14ac:dyDescent="0.35">
      <c r="A1178" t="s">
        <v>8173</v>
      </c>
      <c r="B1178" t="s">
        <v>1168</v>
      </c>
      <c r="C1178" t="s">
        <v>8174</v>
      </c>
      <c r="D1178">
        <v>305</v>
      </c>
      <c r="E1178" t="s">
        <v>1532</v>
      </c>
      <c r="F1178" t="s">
        <v>8144</v>
      </c>
      <c r="G1178" t="s">
        <v>8149</v>
      </c>
      <c r="H1178" t="s">
        <v>8175</v>
      </c>
      <c r="I1178" t="s">
        <v>8173</v>
      </c>
      <c r="J1178" t="s">
        <v>8176</v>
      </c>
      <c r="L1178" t="s">
        <v>8177</v>
      </c>
      <c r="M1178">
        <v>6.6652779999999998</v>
      </c>
      <c r="N1178">
        <v>6.204167</v>
      </c>
    </row>
    <row r="1179" spans="1:14" x14ac:dyDescent="0.35">
      <c r="A1179" t="s">
        <v>8179</v>
      </c>
      <c r="B1179" t="s">
        <v>1168</v>
      </c>
      <c r="C1179" t="s">
        <v>8180</v>
      </c>
      <c r="D1179">
        <v>1965</v>
      </c>
      <c r="E1179" t="s">
        <v>1532</v>
      </c>
      <c r="F1179" t="s">
        <v>8144</v>
      </c>
      <c r="G1179" t="s">
        <v>8181</v>
      </c>
      <c r="H1179" t="s">
        <v>8182</v>
      </c>
      <c r="I1179" t="s">
        <v>8179</v>
      </c>
      <c r="J1179" t="s">
        <v>8183</v>
      </c>
      <c r="L1179" t="s">
        <v>8184</v>
      </c>
      <c r="M1179">
        <v>9.7439999999999998</v>
      </c>
      <c r="N1179">
        <v>10.482832999999999</v>
      </c>
    </row>
    <row r="1180" spans="1:14" x14ac:dyDescent="0.35">
      <c r="A1180" t="s">
        <v>8185</v>
      </c>
      <c r="B1180" t="s">
        <v>1168</v>
      </c>
      <c r="C1180" t="s">
        <v>8186</v>
      </c>
      <c r="D1180">
        <v>258</v>
      </c>
      <c r="E1180" t="s">
        <v>1532</v>
      </c>
      <c r="F1180" t="s">
        <v>8144</v>
      </c>
      <c r="G1180" t="s">
        <v>8187</v>
      </c>
      <c r="H1180" t="s">
        <v>8188</v>
      </c>
      <c r="I1180" t="s">
        <v>8185</v>
      </c>
      <c r="J1180" t="s">
        <v>8189</v>
      </c>
      <c r="L1180" t="s">
        <v>8190</v>
      </c>
      <c r="M1180">
        <v>5.5995001792907697</v>
      </c>
      <c r="N1180">
        <v>6.3169798851013104</v>
      </c>
    </row>
    <row r="1181" spans="1:14" x14ac:dyDescent="0.35">
      <c r="A1181" t="s">
        <v>8191</v>
      </c>
      <c r="B1181" t="s">
        <v>1168</v>
      </c>
      <c r="C1181" t="s">
        <v>8192</v>
      </c>
      <c r="D1181">
        <v>210</v>
      </c>
      <c r="E1181" t="s">
        <v>1532</v>
      </c>
      <c r="F1181" t="s">
        <v>8144</v>
      </c>
      <c r="G1181" t="s">
        <v>8178</v>
      </c>
      <c r="H1181" t="s">
        <v>8193</v>
      </c>
      <c r="I1181" t="s">
        <v>8191</v>
      </c>
      <c r="J1181" t="s">
        <v>8194</v>
      </c>
      <c r="L1181" t="s">
        <v>8195</v>
      </c>
      <c r="M1181">
        <v>8.3472003936767507</v>
      </c>
      <c r="N1181">
        <v>4.9760198593139604</v>
      </c>
    </row>
    <row r="1182" spans="1:14" x14ac:dyDescent="0.35">
      <c r="A1182" t="s">
        <v>8196</v>
      </c>
      <c r="B1182" t="s">
        <v>1168</v>
      </c>
      <c r="C1182" t="s">
        <v>8197</v>
      </c>
      <c r="D1182">
        <v>466</v>
      </c>
      <c r="E1182" t="s">
        <v>1532</v>
      </c>
      <c r="F1182" t="s">
        <v>8144</v>
      </c>
      <c r="G1182" t="s">
        <v>8198</v>
      </c>
      <c r="H1182" t="s">
        <v>8199</v>
      </c>
      <c r="I1182" t="s">
        <v>8196</v>
      </c>
      <c r="J1182" t="s">
        <v>8200</v>
      </c>
      <c r="L1182" t="s">
        <v>8201</v>
      </c>
      <c r="M1182">
        <v>7.5619602203369096</v>
      </c>
      <c r="N1182">
        <v>6.4742698669433496</v>
      </c>
    </row>
    <row r="1183" spans="1:14" x14ac:dyDescent="0.35">
      <c r="A1183" t="s">
        <v>8203</v>
      </c>
      <c r="B1183" t="s">
        <v>1168</v>
      </c>
      <c r="C1183" t="s">
        <v>8204</v>
      </c>
      <c r="D1183">
        <v>725</v>
      </c>
      <c r="E1183" t="s">
        <v>1532</v>
      </c>
      <c r="F1183" t="s">
        <v>8144</v>
      </c>
      <c r="G1183" t="s">
        <v>8205</v>
      </c>
      <c r="H1183" t="s">
        <v>8206</v>
      </c>
      <c r="I1183" t="s">
        <v>8203</v>
      </c>
      <c r="J1183" t="s">
        <v>2456</v>
      </c>
      <c r="L1183" t="s">
        <v>8207</v>
      </c>
      <c r="M1183">
        <v>3.9783298969268799</v>
      </c>
      <c r="N1183">
        <v>7.3624601364135698</v>
      </c>
    </row>
    <row r="1184" spans="1:14" x14ac:dyDescent="0.35">
      <c r="A1184" t="s">
        <v>8208</v>
      </c>
      <c r="B1184" t="s">
        <v>1168</v>
      </c>
      <c r="C1184" t="s">
        <v>8209</v>
      </c>
      <c r="D1184">
        <v>1126</v>
      </c>
      <c r="E1184" t="s">
        <v>1532</v>
      </c>
      <c r="F1184" t="s">
        <v>8144</v>
      </c>
      <c r="G1184" t="s">
        <v>8210</v>
      </c>
      <c r="H1184" t="s">
        <v>8211</v>
      </c>
      <c r="I1184" t="s">
        <v>8208</v>
      </c>
      <c r="J1184" t="s">
        <v>8212</v>
      </c>
      <c r="L1184" t="s">
        <v>8213</v>
      </c>
      <c r="M1184">
        <v>4.4939198493957502</v>
      </c>
      <c r="N1184">
        <v>8.4402103424072195</v>
      </c>
    </row>
    <row r="1185" spans="1:14" x14ac:dyDescent="0.35">
      <c r="A1185" t="s">
        <v>8214</v>
      </c>
      <c r="B1185" t="s">
        <v>1168</v>
      </c>
      <c r="C1185" t="s">
        <v>8215</v>
      </c>
      <c r="D1185">
        <v>373</v>
      </c>
      <c r="E1185" t="s">
        <v>1532</v>
      </c>
      <c r="F1185" t="s">
        <v>8144</v>
      </c>
      <c r="G1185" t="s">
        <v>8216</v>
      </c>
      <c r="H1185" t="s">
        <v>8217</v>
      </c>
      <c r="I1185" t="s">
        <v>8214</v>
      </c>
      <c r="J1185" t="s">
        <v>8218</v>
      </c>
      <c r="L1185" t="s">
        <v>8219</v>
      </c>
      <c r="M1185">
        <v>7.2060298919677699</v>
      </c>
      <c r="N1185">
        <v>5.4270601272582999</v>
      </c>
    </row>
    <row r="1186" spans="1:14" x14ac:dyDescent="0.35">
      <c r="A1186" t="s">
        <v>8220</v>
      </c>
      <c r="B1186" t="s">
        <v>1168</v>
      </c>
      <c r="C1186" t="s">
        <v>8221</v>
      </c>
      <c r="D1186">
        <v>4232</v>
      </c>
      <c r="E1186" t="s">
        <v>1532</v>
      </c>
      <c r="F1186" t="s">
        <v>8144</v>
      </c>
      <c r="G1186" t="s">
        <v>8222</v>
      </c>
      <c r="H1186" t="s">
        <v>8223</v>
      </c>
      <c r="I1186" t="s">
        <v>8220</v>
      </c>
      <c r="J1186" t="s">
        <v>8224</v>
      </c>
      <c r="L1186" t="s">
        <v>8225</v>
      </c>
      <c r="M1186">
        <v>8.8690500259399396</v>
      </c>
      <c r="N1186">
        <v>9.6398296356201101</v>
      </c>
    </row>
    <row r="1187" spans="1:14" x14ac:dyDescent="0.35">
      <c r="A1187" t="s">
        <v>8226</v>
      </c>
      <c r="B1187" t="s">
        <v>1168</v>
      </c>
      <c r="C1187" t="s">
        <v>8227</v>
      </c>
      <c r="D1187">
        <v>2073</v>
      </c>
      <c r="E1187" t="s">
        <v>1532</v>
      </c>
      <c r="F1187" t="s">
        <v>8144</v>
      </c>
      <c r="G1187" t="s">
        <v>8146</v>
      </c>
      <c r="H1187" t="s">
        <v>8228</v>
      </c>
      <c r="I1187" t="s">
        <v>8226</v>
      </c>
      <c r="J1187" t="s">
        <v>8229</v>
      </c>
      <c r="L1187" t="s">
        <v>8230</v>
      </c>
      <c r="M1187">
        <v>7.3201098442077601</v>
      </c>
      <c r="N1187">
        <v>10.6960000991821</v>
      </c>
    </row>
    <row r="1188" spans="1:14" x14ac:dyDescent="0.35">
      <c r="A1188" t="s">
        <v>8231</v>
      </c>
      <c r="B1188" t="s">
        <v>3332</v>
      </c>
      <c r="C1188" t="s">
        <v>8232</v>
      </c>
      <c r="D1188">
        <v>1562</v>
      </c>
      <c r="E1188" t="s">
        <v>1532</v>
      </c>
      <c r="F1188" t="s">
        <v>8144</v>
      </c>
      <c r="G1188" t="s">
        <v>8233</v>
      </c>
      <c r="H1188" t="s">
        <v>8234</v>
      </c>
      <c r="I1188" t="s">
        <v>8231</v>
      </c>
      <c r="J1188" t="s">
        <v>8235</v>
      </c>
      <c r="L1188" t="s">
        <v>8236</v>
      </c>
      <c r="M1188">
        <v>8.5246200000000005</v>
      </c>
      <c r="N1188">
        <v>12.047599999999999</v>
      </c>
    </row>
    <row r="1189" spans="1:14" x14ac:dyDescent="0.35">
      <c r="A1189" t="s">
        <v>8237</v>
      </c>
      <c r="B1189" t="s">
        <v>1168</v>
      </c>
      <c r="C1189" t="s">
        <v>8238</v>
      </c>
      <c r="D1189">
        <v>1099</v>
      </c>
      <c r="E1189" t="s">
        <v>1532</v>
      </c>
      <c r="F1189" t="s">
        <v>8144</v>
      </c>
      <c r="G1189" t="s">
        <v>8239</v>
      </c>
      <c r="H1189" t="s">
        <v>8240</v>
      </c>
      <c r="I1189" t="s">
        <v>8237</v>
      </c>
      <c r="J1189" t="s">
        <v>8241</v>
      </c>
      <c r="L1189" t="s">
        <v>8242</v>
      </c>
      <c r="M1189">
        <v>13.0809001922607</v>
      </c>
      <c r="N1189">
        <v>11.8552999496459</v>
      </c>
    </row>
    <row r="1190" spans="1:14" x14ac:dyDescent="0.35">
      <c r="A1190" t="s">
        <v>8243</v>
      </c>
      <c r="B1190" t="s">
        <v>1168</v>
      </c>
      <c r="C1190" t="s">
        <v>8244</v>
      </c>
      <c r="D1190">
        <v>371</v>
      </c>
      <c r="E1190" t="s">
        <v>1532</v>
      </c>
      <c r="F1190" t="s">
        <v>8144</v>
      </c>
      <c r="G1190" t="s">
        <v>8245</v>
      </c>
      <c r="H1190" t="s">
        <v>8246</v>
      </c>
      <c r="I1190" t="s">
        <v>8243</v>
      </c>
      <c r="J1190" t="s">
        <v>8247</v>
      </c>
      <c r="L1190" t="s">
        <v>8248</v>
      </c>
      <c r="M1190">
        <v>8.6139399999999995</v>
      </c>
      <c r="N1190">
        <v>7.7038799999999998</v>
      </c>
    </row>
    <row r="1191" spans="1:14" x14ac:dyDescent="0.35">
      <c r="A1191" t="s">
        <v>8249</v>
      </c>
      <c r="B1191" t="s">
        <v>3332</v>
      </c>
      <c r="C1191" t="s">
        <v>8250</v>
      </c>
      <c r="D1191">
        <v>135</v>
      </c>
      <c r="E1191" t="s">
        <v>1532</v>
      </c>
      <c r="F1191" t="s">
        <v>8144</v>
      </c>
      <c r="G1191" t="s">
        <v>8251</v>
      </c>
      <c r="H1191" t="s">
        <v>8252</v>
      </c>
      <c r="I1191" t="s">
        <v>8249</v>
      </c>
      <c r="J1191" t="s">
        <v>8253</v>
      </c>
      <c r="L1191" t="s">
        <v>8254</v>
      </c>
      <c r="M1191">
        <v>3.3211600780486998</v>
      </c>
      <c r="N1191">
        <v>6.57737016677856</v>
      </c>
    </row>
    <row r="1192" spans="1:14" x14ac:dyDescent="0.35">
      <c r="A1192" t="s">
        <v>8255</v>
      </c>
      <c r="B1192" t="s">
        <v>1168</v>
      </c>
      <c r="C1192" t="s">
        <v>8256</v>
      </c>
      <c r="D1192">
        <v>834</v>
      </c>
      <c r="E1192" t="s">
        <v>1532</v>
      </c>
      <c r="F1192" t="s">
        <v>8144</v>
      </c>
      <c r="G1192" t="s">
        <v>8145</v>
      </c>
      <c r="H1192" t="s">
        <v>8257</v>
      </c>
      <c r="I1192" t="s">
        <v>8255</v>
      </c>
      <c r="J1192" t="s">
        <v>8258</v>
      </c>
      <c r="L1192" t="s">
        <v>8259</v>
      </c>
      <c r="M1192">
        <v>6.4622597694396902</v>
      </c>
      <c r="N1192">
        <v>9.6521701812744105</v>
      </c>
    </row>
    <row r="1193" spans="1:14" x14ac:dyDescent="0.35">
      <c r="A1193" t="s">
        <v>8260</v>
      </c>
      <c r="B1193" t="s">
        <v>1168</v>
      </c>
      <c r="C1193" t="s">
        <v>8261</v>
      </c>
      <c r="D1193">
        <v>87</v>
      </c>
      <c r="E1193" t="s">
        <v>1532</v>
      </c>
      <c r="F1193" t="s">
        <v>8144</v>
      </c>
      <c r="G1193" t="s">
        <v>8202</v>
      </c>
      <c r="H1193" t="s">
        <v>8262</v>
      </c>
      <c r="I1193" t="s">
        <v>8260</v>
      </c>
      <c r="J1193" t="s">
        <v>8263</v>
      </c>
      <c r="L1193" t="s">
        <v>8264</v>
      </c>
      <c r="M1193">
        <v>6.9495902061462402</v>
      </c>
      <c r="N1193">
        <v>5.0154900550842196</v>
      </c>
    </row>
    <row r="1194" spans="1:14" x14ac:dyDescent="0.35">
      <c r="A1194" t="s">
        <v>8265</v>
      </c>
      <c r="B1194" t="s">
        <v>1168</v>
      </c>
      <c r="C1194" t="s">
        <v>8266</v>
      </c>
      <c r="D1194">
        <v>1010</v>
      </c>
      <c r="E1194" t="s">
        <v>1532</v>
      </c>
      <c r="F1194" t="s">
        <v>8144</v>
      </c>
      <c r="G1194" t="s">
        <v>8267</v>
      </c>
      <c r="H1194" t="s">
        <v>8268</v>
      </c>
      <c r="I1194" t="s">
        <v>8265</v>
      </c>
      <c r="J1194" t="s">
        <v>8269</v>
      </c>
      <c r="L1194" t="s">
        <v>8270</v>
      </c>
      <c r="M1194">
        <v>5.2071900367736799</v>
      </c>
      <c r="N1194">
        <v>12.9162998199462</v>
      </c>
    </row>
    <row r="1195" spans="1:14" x14ac:dyDescent="0.35">
      <c r="A1195" t="s">
        <v>8271</v>
      </c>
      <c r="B1195" t="s">
        <v>1168</v>
      </c>
      <c r="C1195" t="s">
        <v>8272</v>
      </c>
      <c r="D1195">
        <v>599</v>
      </c>
      <c r="E1195" t="s">
        <v>1532</v>
      </c>
      <c r="F1195" t="s">
        <v>8144</v>
      </c>
      <c r="G1195" t="s">
        <v>8273</v>
      </c>
      <c r="H1195" t="s">
        <v>8274</v>
      </c>
      <c r="I1195" t="s">
        <v>8271</v>
      </c>
      <c r="J1195" t="s">
        <v>8275</v>
      </c>
      <c r="L1195" t="s">
        <v>8276</v>
      </c>
      <c r="M1195">
        <v>12.4303998947143</v>
      </c>
      <c r="N1195">
        <v>9.2575502395629794</v>
      </c>
    </row>
    <row r="1196" spans="1:14" x14ac:dyDescent="0.35">
      <c r="A1196" t="s">
        <v>8277</v>
      </c>
      <c r="B1196" t="s">
        <v>1168</v>
      </c>
      <c r="C1196" t="s">
        <v>8278</v>
      </c>
      <c r="D1196">
        <v>2170</v>
      </c>
      <c r="E1196" t="s">
        <v>1532</v>
      </c>
      <c r="F1196" t="s">
        <v>8144</v>
      </c>
      <c r="G1196" t="s">
        <v>8146</v>
      </c>
      <c r="H1196" t="s">
        <v>8279</v>
      </c>
      <c r="I1196" t="s">
        <v>8277</v>
      </c>
      <c r="J1196" t="s">
        <v>8280</v>
      </c>
      <c r="L1196" t="s">
        <v>8281</v>
      </c>
      <c r="M1196">
        <v>7.68581</v>
      </c>
      <c r="N1196">
        <v>11.1302</v>
      </c>
    </row>
    <row r="1197" spans="1:14" x14ac:dyDescent="0.35">
      <c r="A1197" t="s">
        <v>8286</v>
      </c>
      <c r="B1197" t="s">
        <v>32</v>
      </c>
      <c r="C1197" t="s">
        <v>8287</v>
      </c>
      <c r="D1197">
        <v>1767</v>
      </c>
      <c r="E1197" t="s">
        <v>161</v>
      </c>
      <c r="F1197" t="s">
        <v>1547</v>
      </c>
      <c r="G1197" t="s">
        <v>1554</v>
      </c>
      <c r="H1197" t="s">
        <v>8288</v>
      </c>
      <c r="I1197" t="s">
        <v>8289</v>
      </c>
      <c r="J1197" t="s">
        <v>8286</v>
      </c>
      <c r="K1197" t="s">
        <v>2241</v>
      </c>
      <c r="L1197" t="s">
        <v>8290</v>
      </c>
      <c r="M1197">
        <v>147.920907</v>
      </c>
      <c r="N1197">
        <v>-9.4618549999999999</v>
      </c>
    </row>
    <row r="1198" spans="1:14" x14ac:dyDescent="0.35">
      <c r="A1198" t="s">
        <v>8291</v>
      </c>
      <c r="B1198" t="s">
        <v>36</v>
      </c>
      <c r="C1198" t="s">
        <v>8292</v>
      </c>
      <c r="D1198">
        <v>335</v>
      </c>
      <c r="E1198" t="s">
        <v>161</v>
      </c>
      <c r="F1198" t="s">
        <v>1547</v>
      </c>
      <c r="G1198" t="s">
        <v>2860</v>
      </c>
      <c r="H1198" t="s">
        <v>8293</v>
      </c>
      <c r="J1198" t="s">
        <v>8291</v>
      </c>
      <c r="L1198" t="s">
        <v>8294</v>
      </c>
      <c r="M1198">
        <v>154.9616</v>
      </c>
      <c r="N1198">
        <v>-5.5609000000000002</v>
      </c>
    </row>
    <row r="1199" spans="1:14" x14ac:dyDescent="0.35">
      <c r="A1199" t="s">
        <v>8295</v>
      </c>
      <c r="B1199" t="s">
        <v>36</v>
      </c>
      <c r="C1199" t="s">
        <v>8296</v>
      </c>
      <c r="D1199">
        <v>75</v>
      </c>
      <c r="F1199" t="s">
        <v>30</v>
      </c>
      <c r="G1199" t="s">
        <v>66</v>
      </c>
      <c r="H1199" t="s">
        <v>1143</v>
      </c>
      <c r="J1199" t="s">
        <v>8295</v>
      </c>
      <c r="L1199" t="s">
        <v>8297</v>
      </c>
      <c r="M1199">
        <v>-73.31</v>
      </c>
      <c r="N1199">
        <v>40.76</v>
      </c>
    </row>
    <row r="1200" spans="1:14" x14ac:dyDescent="0.35">
      <c r="A1200" t="s">
        <v>8298</v>
      </c>
      <c r="B1200" t="s">
        <v>32</v>
      </c>
      <c r="C1200" t="s">
        <v>8299</v>
      </c>
      <c r="D1200">
        <v>950</v>
      </c>
      <c r="E1200" t="s">
        <v>1541</v>
      </c>
      <c r="F1200" t="s">
        <v>7999</v>
      </c>
      <c r="G1200" t="s">
        <v>8300</v>
      </c>
      <c r="H1200" t="s">
        <v>8301</v>
      </c>
      <c r="I1200" t="s">
        <v>8302</v>
      </c>
      <c r="J1200" t="s">
        <v>8298</v>
      </c>
      <c r="L1200" t="s">
        <v>8303</v>
      </c>
      <c r="M1200">
        <v>139.89001200000001</v>
      </c>
      <c r="N1200">
        <v>69.392503000000005</v>
      </c>
    </row>
    <row r="1201" spans="1:14" x14ac:dyDescent="0.35">
      <c r="A1201" t="s">
        <v>8304</v>
      </c>
      <c r="B1201" t="s">
        <v>36</v>
      </c>
      <c r="C1201" t="s">
        <v>8305</v>
      </c>
      <c r="D1201">
        <v>870</v>
      </c>
      <c r="E1201" t="s">
        <v>161</v>
      </c>
      <c r="F1201" t="s">
        <v>1547</v>
      </c>
      <c r="G1201" t="s">
        <v>1867</v>
      </c>
      <c r="H1201" t="s">
        <v>8306</v>
      </c>
      <c r="J1201" t="s">
        <v>8304</v>
      </c>
      <c r="L1201" t="s">
        <v>8307</v>
      </c>
      <c r="M1201">
        <v>145.70500000000001</v>
      </c>
      <c r="N1201">
        <v>-5.8579999999999997</v>
      </c>
    </row>
    <row r="1202" spans="1:14" x14ac:dyDescent="0.35">
      <c r="A1202" t="s">
        <v>8308</v>
      </c>
      <c r="B1202" t="s">
        <v>32</v>
      </c>
      <c r="C1202" t="s">
        <v>8309</v>
      </c>
      <c r="D1202">
        <v>496</v>
      </c>
      <c r="E1202" t="s">
        <v>1579</v>
      </c>
      <c r="F1202" t="s">
        <v>1614</v>
      </c>
      <c r="G1202" t="s">
        <v>5322</v>
      </c>
      <c r="H1202" t="s">
        <v>8310</v>
      </c>
      <c r="I1202" t="s">
        <v>8311</v>
      </c>
      <c r="J1202" t="s">
        <v>8308</v>
      </c>
      <c r="L1202" t="s">
        <v>8312</v>
      </c>
      <c r="M1202">
        <v>125.140555556</v>
      </c>
      <c r="N1202">
        <v>46.7463888889</v>
      </c>
    </row>
    <row r="1203" spans="1:14" x14ac:dyDescent="0.35">
      <c r="A1203" t="s">
        <v>8318</v>
      </c>
      <c r="B1203" t="s">
        <v>1168</v>
      </c>
      <c r="C1203" t="s">
        <v>8319</v>
      </c>
      <c r="D1203">
        <v>1240</v>
      </c>
      <c r="E1203" t="s">
        <v>1532</v>
      </c>
      <c r="F1203" t="s">
        <v>8313</v>
      </c>
      <c r="G1203" t="s">
        <v>8314</v>
      </c>
      <c r="H1203" t="s">
        <v>8320</v>
      </c>
      <c r="I1203" t="s">
        <v>8318</v>
      </c>
      <c r="J1203" t="s">
        <v>8321</v>
      </c>
      <c r="L1203" t="s">
        <v>8322</v>
      </c>
      <c r="M1203">
        <v>7.1267499923706001</v>
      </c>
      <c r="N1203">
        <v>13.502499580383301</v>
      </c>
    </row>
    <row r="1204" spans="1:14" x14ac:dyDescent="0.35">
      <c r="A1204" t="s">
        <v>8323</v>
      </c>
      <c r="B1204" t="s">
        <v>3332</v>
      </c>
      <c r="C1204" t="s">
        <v>8324</v>
      </c>
      <c r="D1204">
        <v>732</v>
      </c>
      <c r="E1204" t="s">
        <v>1532</v>
      </c>
      <c r="F1204" t="s">
        <v>8313</v>
      </c>
      <c r="G1204" t="s">
        <v>8325</v>
      </c>
      <c r="H1204" t="s">
        <v>8326</v>
      </c>
      <c r="I1204" t="s">
        <v>8323</v>
      </c>
      <c r="J1204" t="s">
        <v>8327</v>
      </c>
      <c r="L1204" t="s">
        <v>8328</v>
      </c>
      <c r="M1204">
        <v>2.1836099999999998</v>
      </c>
      <c r="N1204">
        <v>13.4815</v>
      </c>
    </row>
    <row r="1205" spans="1:14" x14ac:dyDescent="0.35">
      <c r="A1205" t="s">
        <v>8329</v>
      </c>
      <c r="B1205" t="s">
        <v>1168</v>
      </c>
      <c r="C1205" t="s">
        <v>8330</v>
      </c>
      <c r="D1205">
        <v>1266</v>
      </c>
      <c r="E1205" t="s">
        <v>1532</v>
      </c>
      <c r="F1205" t="s">
        <v>8313</v>
      </c>
      <c r="G1205" t="s">
        <v>8315</v>
      </c>
      <c r="H1205" t="s">
        <v>8331</v>
      </c>
      <c r="I1205" t="s">
        <v>8329</v>
      </c>
      <c r="J1205" t="s">
        <v>8332</v>
      </c>
      <c r="L1205" t="s">
        <v>8333</v>
      </c>
      <c r="M1205">
        <v>5.2653598785400302</v>
      </c>
      <c r="N1205">
        <v>14.8756999969482</v>
      </c>
    </row>
    <row r="1206" spans="1:14" x14ac:dyDescent="0.35">
      <c r="A1206" t="s">
        <v>8334</v>
      </c>
      <c r="B1206" t="s">
        <v>1168</v>
      </c>
      <c r="C1206" t="s">
        <v>8335</v>
      </c>
      <c r="D1206">
        <v>1657</v>
      </c>
      <c r="E1206" t="s">
        <v>1532</v>
      </c>
      <c r="F1206" t="s">
        <v>8313</v>
      </c>
      <c r="G1206" t="s">
        <v>8317</v>
      </c>
      <c r="H1206" t="s">
        <v>8336</v>
      </c>
      <c r="I1206" t="s">
        <v>8334</v>
      </c>
      <c r="J1206" t="s">
        <v>8337</v>
      </c>
      <c r="L1206" t="s">
        <v>8338</v>
      </c>
      <c r="M1206">
        <v>8.0001096725463796</v>
      </c>
      <c r="N1206">
        <v>16.965999603271399</v>
      </c>
    </row>
    <row r="1207" spans="1:14" x14ac:dyDescent="0.35">
      <c r="A1207" t="s">
        <v>8340</v>
      </c>
      <c r="B1207" t="s">
        <v>32</v>
      </c>
      <c r="C1207" t="s">
        <v>8341</v>
      </c>
      <c r="D1207">
        <v>1443</v>
      </c>
      <c r="E1207" t="s">
        <v>1532</v>
      </c>
      <c r="F1207" t="s">
        <v>8313</v>
      </c>
      <c r="G1207" t="s">
        <v>8317</v>
      </c>
      <c r="H1207" t="s">
        <v>8342</v>
      </c>
      <c r="I1207" t="s">
        <v>8340</v>
      </c>
      <c r="J1207" t="s">
        <v>8343</v>
      </c>
      <c r="L1207" t="s">
        <v>8344</v>
      </c>
      <c r="M1207">
        <v>7.3659501075699998</v>
      </c>
      <c r="N1207">
        <v>18.7903995514</v>
      </c>
    </row>
    <row r="1208" spans="1:14" x14ac:dyDescent="0.35">
      <c r="A1208" t="s">
        <v>8345</v>
      </c>
      <c r="B1208" t="s">
        <v>1168</v>
      </c>
      <c r="C1208" t="s">
        <v>8346</v>
      </c>
      <c r="D1208">
        <v>1516</v>
      </c>
      <c r="E1208" t="s">
        <v>1532</v>
      </c>
      <c r="F1208" t="s">
        <v>8313</v>
      </c>
      <c r="G1208" t="s">
        <v>8339</v>
      </c>
      <c r="H1208" t="s">
        <v>8347</v>
      </c>
      <c r="I1208" t="s">
        <v>8345</v>
      </c>
      <c r="J1208" t="s">
        <v>8348</v>
      </c>
      <c r="L1208" t="s">
        <v>8349</v>
      </c>
      <c r="M1208">
        <v>8.9837598800659109</v>
      </c>
      <c r="N1208">
        <v>13.7790002822875</v>
      </c>
    </row>
    <row r="1209" spans="1:14" x14ac:dyDescent="0.35">
      <c r="A1209" t="s">
        <v>8350</v>
      </c>
      <c r="B1209" t="s">
        <v>32</v>
      </c>
      <c r="C1209" t="s">
        <v>8351</v>
      </c>
      <c r="D1209">
        <v>60</v>
      </c>
      <c r="E1209" t="s">
        <v>1579</v>
      </c>
      <c r="F1209" t="s">
        <v>4219</v>
      </c>
      <c r="G1209" t="s">
        <v>5147</v>
      </c>
      <c r="H1209" t="s">
        <v>8352</v>
      </c>
      <c r="J1209" t="s">
        <v>8350</v>
      </c>
      <c r="L1209" t="s">
        <v>8353</v>
      </c>
      <c r="M1209">
        <v>122.20680555600001</v>
      </c>
      <c r="N1209">
        <v>16.445833333299898</v>
      </c>
    </row>
    <row r="1210" spans="1:14" x14ac:dyDescent="0.35">
      <c r="A1210" t="s">
        <v>8358</v>
      </c>
      <c r="B1210" t="s">
        <v>1168</v>
      </c>
      <c r="C1210" t="s">
        <v>8359</v>
      </c>
      <c r="D1210">
        <v>230</v>
      </c>
      <c r="E1210" t="s">
        <v>1532</v>
      </c>
      <c r="F1210" t="s">
        <v>8356</v>
      </c>
      <c r="G1210" t="s">
        <v>8360</v>
      </c>
      <c r="H1210" t="s">
        <v>8361</v>
      </c>
      <c r="I1210" t="s">
        <v>8358</v>
      </c>
      <c r="J1210" t="s">
        <v>8362</v>
      </c>
      <c r="L1210" t="s">
        <v>8363</v>
      </c>
      <c r="M1210">
        <v>8.8769397735595703</v>
      </c>
      <c r="N1210">
        <v>36.9799995422363</v>
      </c>
    </row>
    <row r="1211" spans="1:14" x14ac:dyDescent="0.35">
      <c r="A1211" t="s">
        <v>8364</v>
      </c>
      <c r="B1211" t="s">
        <v>1168</v>
      </c>
      <c r="C1211" t="s">
        <v>8365</v>
      </c>
      <c r="D1211">
        <v>9</v>
      </c>
      <c r="E1211" t="s">
        <v>1532</v>
      </c>
      <c r="F1211" t="s">
        <v>8356</v>
      </c>
      <c r="G1211" t="s">
        <v>8366</v>
      </c>
      <c r="H1211" t="s">
        <v>8367</v>
      </c>
      <c r="I1211" t="s">
        <v>8364</v>
      </c>
      <c r="J1211" t="s">
        <v>8368</v>
      </c>
      <c r="L1211" t="s">
        <v>8369</v>
      </c>
      <c r="M1211">
        <v>10.7546997070312</v>
      </c>
      <c r="N1211">
        <v>35.758098602294901</v>
      </c>
    </row>
    <row r="1212" spans="1:14" x14ac:dyDescent="0.35">
      <c r="A1212" t="s">
        <v>8370</v>
      </c>
      <c r="B1212" t="s">
        <v>3332</v>
      </c>
      <c r="C1212" t="s">
        <v>8371</v>
      </c>
      <c r="D1212">
        <v>22</v>
      </c>
      <c r="E1212" t="s">
        <v>1532</v>
      </c>
      <c r="F1212" t="s">
        <v>8356</v>
      </c>
      <c r="G1212" t="s">
        <v>8372</v>
      </c>
      <c r="H1212" t="s">
        <v>8373</v>
      </c>
      <c r="I1212" t="s">
        <v>8370</v>
      </c>
      <c r="J1212" t="s">
        <v>8374</v>
      </c>
      <c r="L1212" t="s">
        <v>8375</v>
      </c>
      <c r="M1212">
        <v>10.227199554443301</v>
      </c>
      <c r="N1212">
        <v>36.851001739501903</v>
      </c>
    </row>
    <row r="1213" spans="1:14" x14ac:dyDescent="0.35">
      <c r="A1213" t="s">
        <v>8377</v>
      </c>
      <c r="B1213" t="s">
        <v>1168</v>
      </c>
      <c r="C1213" t="s">
        <v>8378</v>
      </c>
      <c r="D1213">
        <v>1060</v>
      </c>
      <c r="E1213" t="s">
        <v>1532</v>
      </c>
      <c r="F1213" t="s">
        <v>8356</v>
      </c>
      <c r="G1213" t="s">
        <v>8379</v>
      </c>
      <c r="H1213" t="s">
        <v>8380</v>
      </c>
      <c r="I1213" t="s">
        <v>8377</v>
      </c>
      <c r="J1213" t="s">
        <v>8381</v>
      </c>
      <c r="L1213" t="s">
        <v>8382</v>
      </c>
      <c r="M1213">
        <v>8.8225002288818306</v>
      </c>
      <c r="N1213">
        <v>34.422000885009702</v>
      </c>
    </row>
    <row r="1214" spans="1:14" x14ac:dyDescent="0.35">
      <c r="A1214" t="s">
        <v>8383</v>
      </c>
      <c r="B1214" t="s">
        <v>1168</v>
      </c>
      <c r="C1214" t="s">
        <v>45971</v>
      </c>
      <c r="D1214">
        <v>26</v>
      </c>
      <c r="E1214" t="s">
        <v>1532</v>
      </c>
      <c r="F1214" t="s">
        <v>8356</v>
      </c>
      <c r="G1214" t="s">
        <v>8384</v>
      </c>
      <c r="H1214" t="s">
        <v>45972</v>
      </c>
      <c r="I1214" t="s">
        <v>8383</v>
      </c>
      <c r="J1214" t="s">
        <v>8385</v>
      </c>
      <c r="L1214" t="s">
        <v>8386</v>
      </c>
      <c r="M1214">
        <v>10.1033000946044</v>
      </c>
      <c r="N1214">
        <v>33.876899719238203</v>
      </c>
    </row>
    <row r="1215" spans="1:14" x14ac:dyDescent="0.35">
      <c r="A1215" t="s">
        <v>8387</v>
      </c>
      <c r="B1215" t="s">
        <v>1168</v>
      </c>
      <c r="C1215" t="s">
        <v>8388</v>
      </c>
      <c r="D1215">
        <v>19</v>
      </c>
      <c r="E1215" t="s">
        <v>1532</v>
      </c>
      <c r="F1215" t="s">
        <v>8356</v>
      </c>
      <c r="G1215" t="s">
        <v>8357</v>
      </c>
      <c r="H1215" t="s">
        <v>8389</v>
      </c>
      <c r="I1215" t="s">
        <v>8387</v>
      </c>
      <c r="J1215" t="s">
        <v>8390</v>
      </c>
      <c r="L1215" t="s">
        <v>8391</v>
      </c>
      <c r="M1215">
        <v>10.7755002975463</v>
      </c>
      <c r="N1215">
        <v>33.875</v>
      </c>
    </row>
    <row r="1216" spans="1:14" x14ac:dyDescent="0.35">
      <c r="A1216" t="s">
        <v>8392</v>
      </c>
      <c r="B1216" t="s">
        <v>1168</v>
      </c>
      <c r="C1216" t="s">
        <v>8393</v>
      </c>
      <c r="D1216">
        <v>827</v>
      </c>
      <c r="E1216" t="s">
        <v>1532</v>
      </c>
      <c r="F1216" t="s">
        <v>8356</v>
      </c>
      <c r="G1216" t="s">
        <v>8376</v>
      </c>
      <c r="H1216" t="s">
        <v>8394</v>
      </c>
      <c r="I1216" t="s">
        <v>8392</v>
      </c>
      <c r="J1216" t="s">
        <v>8395</v>
      </c>
      <c r="L1216" t="s">
        <v>8396</v>
      </c>
      <c r="M1216">
        <v>9.2546195983886701</v>
      </c>
      <c r="N1216">
        <v>31.704299926757798</v>
      </c>
    </row>
    <row r="1217" spans="1:14" x14ac:dyDescent="0.35">
      <c r="A1217" t="s">
        <v>8397</v>
      </c>
      <c r="B1217" t="s">
        <v>1168</v>
      </c>
      <c r="C1217" t="s">
        <v>8398</v>
      </c>
      <c r="D1217">
        <v>85</v>
      </c>
      <c r="E1217" t="s">
        <v>1532</v>
      </c>
      <c r="F1217" t="s">
        <v>8356</v>
      </c>
      <c r="G1217" t="s">
        <v>8399</v>
      </c>
      <c r="H1217" t="s">
        <v>8400</v>
      </c>
      <c r="I1217" t="s">
        <v>8397</v>
      </c>
      <c r="J1217" t="s">
        <v>8401</v>
      </c>
      <c r="L1217" t="s">
        <v>8402</v>
      </c>
      <c r="M1217">
        <v>10.6909999847412</v>
      </c>
      <c r="N1217">
        <v>34.717998504638601</v>
      </c>
    </row>
    <row r="1218" spans="1:14" x14ac:dyDescent="0.35">
      <c r="A1218" t="s">
        <v>8403</v>
      </c>
      <c r="B1218" t="s">
        <v>1168</v>
      </c>
      <c r="C1218" t="s">
        <v>8404</v>
      </c>
      <c r="D1218">
        <v>287</v>
      </c>
      <c r="E1218" t="s">
        <v>1532</v>
      </c>
      <c r="F1218" t="s">
        <v>8356</v>
      </c>
      <c r="G1218" t="s">
        <v>8405</v>
      </c>
      <c r="H1218" t="s">
        <v>8406</v>
      </c>
      <c r="I1218" t="s">
        <v>8403</v>
      </c>
      <c r="J1218" t="s">
        <v>8407</v>
      </c>
      <c r="L1218" t="s">
        <v>8408</v>
      </c>
      <c r="M1218">
        <v>8.1105604171752894</v>
      </c>
      <c r="N1218">
        <v>33.939701080322202</v>
      </c>
    </row>
    <row r="1219" spans="1:14" x14ac:dyDescent="0.35">
      <c r="A1219" t="s">
        <v>8409</v>
      </c>
      <c r="B1219" t="s">
        <v>32</v>
      </c>
      <c r="C1219" t="s">
        <v>8410</v>
      </c>
      <c r="D1219">
        <v>30</v>
      </c>
      <c r="E1219" t="s">
        <v>1532</v>
      </c>
      <c r="F1219" t="s">
        <v>1861</v>
      </c>
      <c r="G1219" t="s">
        <v>1862</v>
      </c>
      <c r="H1219" t="s">
        <v>8411</v>
      </c>
      <c r="J1219" t="s">
        <v>8409</v>
      </c>
      <c r="L1219" t="s">
        <v>8412</v>
      </c>
      <c r="M1219">
        <v>43.259573000000003</v>
      </c>
      <c r="N1219">
        <v>-22.066079999999999</v>
      </c>
    </row>
    <row r="1220" spans="1:14" x14ac:dyDescent="0.35">
      <c r="A1220" t="s">
        <v>8413</v>
      </c>
      <c r="B1220" t="s">
        <v>65</v>
      </c>
      <c r="C1220" t="s">
        <v>8414</v>
      </c>
      <c r="D1220">
        <v>10</v>
      </c>
      <c r="E1220" t="s">
        <v>1579</v>
      </c>
      <c r="F1220" t="s">
        <v>1640</v>
      </c>
      <c r="G1220" t="s">
        <v>4180</v>
      </c>
      <c r="H1220" t="s">
        <v>8415</v>
      </c>
      <c r="J1220" t="s">
        <v>8413</v>
      </c>
      <c r="L1220" t="s">
        <v>8416</v>
      </c>
      <c r="M1220">
        <v>79.909000000000006</v>
      </c>
      <c r="N1220">
        <v>6.9065849999999998</v>
      </c>
    </row>
    <row r="1221" spans="1:14" x14ac:dyDescent="0.35">
      <c r="A1221" t="s">
        <v>2911</v>
      </c>
      <c r="B1221" t="s">
        <v>32</v>
      </c>
      <c r="C1221" t="s">
        <v>8417</v>
      </c>
      <c r="D1221">
        <v>2380</v>
      </c>
      <c r="E1221" t="s">
        <v>1579</v>
      </c>
      <c r="F1221" t="s">
        <v>1532</v>
      </c>
      <c r="G1221" t="s">
        <v>1620</v>
      </c>
      <c r="H1221" t="s">
        <v>8418</v>
      </c>
      <c r="J1221" t="s">
        <v>2911</v>
      </c>
      <c r="L1221" t="s">
        <v>8419</v>
      </c>
      <c r="M1221">
        <v>64</v>
      </c>
      <c r="N1221">
        <v>31</v>
      </c>
    </row>
    <row r="1222" spans="1:14" x14ac:dyDescent="0.35">
      <c r="A1222" t="s">
        <v>8420</v>
      </c>
      <c r="B1222" t="s">
        <v>36</v>
      </c>
      <c r="C1222" t="s">
        <v>8421</v>
      </c>
      <c r="D1222">
        <v>94</v>
      </c>
      <c r="F1222" t="s">
        <v>30</v>
      </c>
      <c r="G1222" t="s">
        <v>43</v>
      </c>
      <c r="H1222" t="s">
        <v>8422</v>
      </c>
      <c r="J1222" t="s">
        <v>8420</v>
      </c>
      <c r="L1222" t="s">
        <v>8423</v>
      </c>
      <c r="M1222">
        <v>-81.571277777800006</v>
      </c>
      <c r="N1222">
        <v>28.3994444444</v>
      </c>
    </row>
    <row r="1223" spans="1:14" x14ac:dyDescent="0.35">
      <c r="A1223" t="s">
        <v>8425</v>
      </c>
      <c r="B1223" t="s">
        <v>1168</v>
      </c>
      <c r="C1223" t="s">
        <v>8426</v>
      </c>
      <c r="D1223">
        <v>1515</v>
      </c>
      <c r="E1223" t="s">
        <v>1532</v>
      </c>
      <c r="F1223" t="s">
        <v>8424</v>
      </c>
      <c r="G1223" t="s">
        <v>8427</v>
      </c>
      <c r="H1223" t="s">
        <v>8428</v>
      </c>
      <c r="I1223" t="s">
        <v>8425</v>
      </c>
      <c r="J1223" t="s">
        <v>8429</v>
      </c>
      <c r="L1223" t="s">
        <v>8430</v>
      </c>
      <c r="M1223">
        <v>1.0912499427795399</v>
      </c>
      <c r="N1223">
        <v>9.7673301696777308</v>
      </c>
    </row>
    <row r="1224" spans="1:14" x14ac:dyDescent="0.35">
      <c r="A1224" t="s">
        <v>8431</v>
      </c>
      <c r="B1224" t="s">
        <v>1168</v>
      </c>
      <c r="C1224" t="s">
        <v>45973</v>
      </c>
      <c r="D1224">
        <v>72</v>
      </c>
      <c r="E1224" t="s">
        <v>1532</v>
      </c>
      <c r="F1224" t="s">
        <v>8424</v>
      </c>
      <c r="G1224" t="s">
        <v>8432</v>
      </c>
      <c r="H1224" t="s">
        <v>45974</v>
      </c>
      <c r="I1224" t="s">
        <v>8431</v>
      </c>
      <c r="J1224" t="s">
        <v>8433</v>
      </c>
      <c r="L1224" t="s">
        <v>8434</v>
      </c>
      <c r="M1224">
        <v>1.25451004505157</v>
      </c>
      <c r="N1224">
        <v>6.1656098365783603</v>
      </c>
    </row>
    <row r="1225" spans="1:14" x14ac:dyDescent="0.35">
      <c r="A1225" t="s">
        <v>8436</v>
      </c>
      <c r="B1225" t="s">
        <v>32</v>
      </c>
      <c r="C1225" t="s">
        <v>8437</v>
      </c>
      <c r="D1225">
        <v>16</v>
      </c>
      <c r="E1225" t="s">
        <v>161</v>
      </c>
      <c r="F1225" t="s">
        <v>162</v>
      </c>
      <c r="G1225" t="s">
        <v>8438</v>
      </c>
      <c r="H1225" t="s">
        <v>8439</v>
      </c>
      <c r="J1225" t="s">
        <v>8436</v>
      </c>
      <c r="L1225" t="s">
        <v>8440</v>
      </c>
      <c r="M1225">
        <v>166.84777777799999</v>
      </c>
      <c r="N1225">
        <v>9.3193055555599997</v>
      </c>
    </row>
    <row r="1226" spans="1:14" x14ac:dyDescent="0.35">
      <c r="A1226" t="s">
        <v>8442</v>
      </c>
      <c r="B1226" t="s">
        <v>1168</v>
      </c>
      <c r="C1226" t="s">
        <v>8443</v>
      </c>
      <c r="D1226">
        <v>39</v>
      </c>
      <c r="E1226" t="s">
        <v>1541</v>
      </c>
      <c r="F1226" t="s">
        <v>3723</v>
      </c>
      <c r="G1226" t="s">
        <v>3725</v>
      </c>
      <c r="H1226" t="s">
        <v>8444</v>
      </c>
      <c r="I1226" t="s">
        <v>8442</v>
      </c>
      <c r="J1226" t="s">
        <v>8445</v>
      </c>
      <c r="L1226" t="s">
        <v>8446</v>
      </c>
      <c r="M1226">
        <v>4.4602799415599996</v>
      </c>
      <c r="N1226">
        <v>51.189399719199997</v>
      </c>
    </row>
    <row r="1227" spans="1:14" x14ac:dyDescent="0.35">
      <c r="A1227" t="s">
        <v>8447</v>
      </c>
      <c r="B1227" t="s">
        <v>3332</v>
      </c>
      <c r="C1227" t="s">
        <v>8448</v>
      </c>
      <c r="D1227">
        <v>184</v>
      </c>
      <c r="E1227" t="s">
        <v>1541</v>
      </c>
      <c r="F1227" t="s">
        <v>3723</v>
      </c>
      <c r="G1227" t="s">
        <v>8449</v>
      </c>
      <c r="H1227" t="s">
        <v>1060</v>
      </c>
      <c r="I1227" t="s">
        <v>8447</v>
      </c>
      <c r="J1227" t="s">
        <v>2868</v>
      </c>
      <c r="L1227" t="s">
        <v>8450</v>
      </c>
      <c r="M1227">
        <v>4.4844398498500002</v>
      </c>
      <c r="N1227">
        <v>50.901401519799997</v>
      </c>
    </row>
    <row r="1228" spans="1:14" x14ac:dyDescent="0.35">
      <c r="A1228" t="s">
        <v>8451</v>
      </c>
      <c r="B1228" t="s">
        <v>3332</v>
      </c>
      <c r="C1228" t="s">
        <v>8452</v>
      </c>
      <c r="D1228">
        <v>614</v>
      </c>
      <c r="E1228" t="s">
        <v>1541</v>
      </c>
      <c r="F1228" t="s">
        <v>3723</v>
      </c>
      <c r="G1228" t="s">
        <v>3724</v>
      </c>
      <c r="H1228" t="s">
        <v>1060</v>
      </c>
      <c r="I1228" t="s">
        <v>8451</v>
      </c>
      <c r="J1228" t="s">
        <v>8453</v>
      </c>
      <c r="L1228" t="s">
        <v>8454</v>
      </c>
      <c r="M1228">
        <v>4.4538200000000003</v>
      </c>
      <c r="N1228">
        <v>50.459201999999998</v>
      </c>
    </row>
    <row r="1229" spans="1:14" x14ac:dyDescent="0.35">
      <c r="A1229" t="s">
        <v>8457</v>
      </c>
      <c r="B1229" t="s">
        <v>1168</v>
      </c>
      <c r="C1229" t="s">
        <v>8458</v>
      </c>
      <c r="D1229">
        <v>64</v>
      </c>
      <c r="E1229" t="s">
        <v>1541</v>
      </c>
      <c r="F1229" t="s">
        <v>3723</v>
      </c>
      <c r="G1229" t="s">
        <v>8455</v>
      </c>
      <c r="H1229" t="s">
        <v>8459</v>
      </c>
      <c r="I1229" t="s">
        <v>8457</v>
      </c>
      <c r="J1229" t="s">
        <v>8460</v>
      </c>
      <c r="L1229" t="s">
        <v>8461</v>
      </c>
      <c r="M1229">
        <v>3.2047200202899999</v>
      </c>
      <c r="N1229">
        <v>50.817199707</v>
      </c>
    </row>
    <row r="1230" spans="1:14" x14ac:dyDescent="0.35">
      <c r="A1230" t="s">
        <v>8462</v>
      </c>
      <c r="B1230" t="s">
        <v>3332</v>
      </c>
      <c r="C1230" t="s">
        <v>45976</v>
      </c>
      <c r="D1230">
        <v>659</v>
      </c>
      <c r="E1230" t="s">
        <v>1541</v>
      </c>
      <c r="F1230" t="s">
        <v>3723</v>
      </c>
      <c r="G1230" t="s">
        <v>8441</v>
      </c>
      <c r="H1230" t="s">
        <v>45975</v>
      </c>
      <c r="I1230" t="s">
        <v>8462</v>
      </c>
      <c r="J1230" t="s">
        <v>8463</v>
      </c>
      <c r="L1230" t="s">
        <v>8464</v>
      </c>
      <c r="M1230">
        <v>5.4432201385498002</v>
      </c>
      <c r="N1230">
        <v>50.637401580810497</v>
      </c>
    </row>
    <row r="1231" spans="1:14" x14ac:dyDescent="0.35">
      <c r="A1231" t="s">
        <v>8465</v>
      </c>
      <c r="B1231" t="s">
        <v>32</v>
      </c>
      <c r="C1231" t="s">
        <v>8466</v>
      </c>
      <c r="D1231">
        <v>8</v>
      </c>
      <c r="E1231" t="s">
        <v>161</v>
      </c>
      <c r="F1231" t="s">
        <v>162</v>
      </c>
      <c r="G1231" t="s">
        <v>8467</v>
      </c>
      <c r="H1231" t="s">
        <v>8468</v>
      </c>
      <c r="J1231" t="s">
        <v>8465</v>
      </c>
      <c r="L1231" t="s">
        <v>8469</v>
      </c>
      <c r="M1231">
        <v>168.75200000000001</v>
      </c>
      <c r="N1231">
        <v>4.5982000000000003</v>
      </c>
    </row>
    <row r="1232" spans="1:14" x14ac:dyDescent="0.35">
      <c r="A1232" t="s">
        <v>8470</v>
      </c>
      <c r="B1232" t="s">
        <v>1168</v>
      </c>
      <c r="C1232" t="s">
        <v>8471</v>
      </c>
      <c r="D1232">
        <v>13</v>
      </c>
      <c r="E1232" t="s">
        <v>1541</v>
      </c>
      <c r="F1232" t="s">
        <v>3723</v>
      </c>
      <c r="G1232" t="s">
        <v>8455</v>
      </c>
      <c r="H1232" t="s">
        <v>8472</v>
      </c>
      <c r="I1232" t="s">
        <v>8470</v>
      </c>
      <c r="J1232" t="s">
        <v>8473</v>
      </c>
      <c r="L1232" t="s">
        <v>8474</v>
      </c>
      <c r="M1232">
        <v>2.8622200488999998</v>
      </c>
      <c r="N1232">
        <v>51.198898315399902</v>
      </c>
    </row>
    <row r="1233" spans="1:14" x14ac:dyDescent="0.35">
      <c r="A1233" t="s">
        <v>8475</v>
      </c>
      <c r="B1233" t="s">
        <v>32</v>
      </c>
      <c r="C1233" t="s">
        <v>8476</v>
      </c>
      <c r="D1233">
        <v>53</v>
      </c>
      <c r="E1233" t="s">
        <v>1541</v>
      </c>
      <c r="F1233" t="s">
        <v>3723</v>
      </c>
      <c r="G1233" t="s">
        <v>3725</v>
      </c>
      <c r="H1233" t="s">
        <v>8477</v>
      </c>
      <c r="I1233" t="s">
        <v>8475</v>
      </c>
      <c r="J1233" t="s">
        <v>8478</v>
      </c>
      <c r="L1233" t="s">
        <v>8479</v>
      </c>
      <c r="M1233">
        <v>4.7533300000000001</v>
      </c>
      <c r="N1233">
        <v>51.264702</v>
      </c>
    </row>
    <row r="1234" spans="1:14" x14ac:dyDescent="0.35">
      <c r="A1234" t="s">
        <v>8487</v>
      </c>
      <c r="B1234" t="s">
        <v>32</v>
      </c>
      <c r="C1234" t="s">
        <v>45977</v>
      </c>
      <c r="D1234">
        <v>1770</v>
      </c>
      <c r="E1234" t="s">
        <v>1580</v>
      </c>
      <c r="F1234" t="s">
        <v>8480</v>
      </c>
      <c r="G1234" t="s">
        <v>8485</v>
      </c>
      <c r="H1234" t="s">
        <v>45978</v>
      </c>
      <c r="J1234" t="s">
        <v>8488</v>
      </c>
      <c r="L1234" t="s">
        <v>8489</v>
      </c>
      <c r="M1234">
        <v>-78.316703796386705</v>
      </c>
      <c r="N1234">
        <v>-2.7333300113677899</v>
      </c>
    </row>
    <row r="1235" spans="1:14" x14ac:dyDescent="0.35">
      <c r="A1235" t="s">
        <v>8490</v>
      </c>
      <c r="B1235" t="s">
        <v>65</v>
      </c>
      <c r="C1235" t="s">
        <v>8491</v>
      </c>
      <c r="D1235">
        <v>0</v>
      </c>
      <c r="F1235" t="s">
        <v>30</v>
      </c>
      <c r="G1235" t="s">
        <v>34</v>
      </c>
      <c r="H1235" t="s">
        <v>8492</v>
      </c>
      <c r="J1235" t="s">
        <v>8490</v>
      </c>
      <c r="L1235" t="s">
        <v>8493</v>
      </c>
      <c r="M1235">
        <v>-133.661012</v>
      </c>
      <c r="N1235">
        <v>55.949652999999998</v>
      </c>
    </row>
    <row r="1236" spans="1:14" x14ac:dyDescent="0.35">
      <c r="A1236" t="s">
        <v>8494</v>
      </c>
      <c r="B1236" t="s">
        <v>1168</v>
      </c>
      <c r="C1236" t="s">
        <v>8495</v>
      </c>
      <c r="D1236">
        <v>640</v>
      </c>
      <c r="E1236" t="s">
        <v>1541</v>
      </c>
      <c r="F1236" t="s">
        <v>3732</v>
      </c>
      <c r="G1236" t="s">
        <v>7773</v>
      </c>
      <c r="H1236" t="s">
        <v>7778</v>
      </c>
      <c r="I1236" t="s">
        <v>8494</v>
      </c>
      <c r="J1236" t="s">
        <v>8496</v>
      </c>
      <c r="L1236" t="s">
        <v>8497</v>
      </c>
      <c r="M1236">
        <v>12.506389</v>
      </c>
      <c r="N1236">
        <v>50.981945000000003</v>
      </c>
    </row>
    <row r="1237" spans="1:14" x14ac:dyDescent="0.35">
      <c r="A1237" t="s">
        <v>8498</v>
      </c>
      <c r="B1237" t="s">
        <v>1168</v>
      </c>
      <c r="C1237" t="s">
        <v>8499</v>
      </c>
      <c r="D1237">
        <v>93</v>
      </c>
      <c r="E1237" t="s">
        <v>1541</v>
      </c>
      <c r="F1237" t="s">
        <v>3732</v>
      </c>
      <c r="G1237" t="s">
        <v>7759</v>
      </c>
      <c r="H1237" t="s">
        <v>8500</v>
      </c>
      <c r="I1237" t="s">
        <v>8498</v>
      </c>
      <c r="J1237" t="s">
        <v>8501</v>
      </c>
      <c r="L1237" t="s">
        <v>8502</v>
      </c>
      <c r="M1237">
        <v>14.152299880999999</v>
      </c>
      <c r="N1237">
        <v>53.8787002563</v>
      </c>
    </row>
    <row r="1238" spans="1:14" x14ac:dyDescent="0.35">
      <c r="A1238" t="s">
        <v>8504</v>
      </c>
      <c r="B1238" t="s">
        <v>32</v>
      </c>
      <c r="C1238" t="s">
        <v>45979</v>
      </c>
      <c r="D1238">
        <v>322</v>
      </c>
      <c r="E1238" t="s">
        <v>1541</v>
      </c>
      <c r="F1238" t="s">
        <v>3732</v>
      </c>
      <c r="G1238" t="s">
        <v>7761</v>
      </c>
      <c r="H1238" t="s">
        <v>7775</v>
      </c>
      <c r="I1238" t="s">
        <v>8504</v>
      </c>
      <c r="J1238" t="s">
        <v>8505</v>
      </c>
      <c r="L1238" t="s">
        <v>8506</v>
      </c>
      <c r="M1238">
        <v>13.3561105728</v>
      </c>
      <c r="N1238">
        <v>51.293609619100003</v>
      </c>
    </row>
    <row r="1239" spans="1:14" x14ac:dyDescent="0.35">
      <c r="A1239" t="s">
        <v>8507</v>
      </c>
      <c r="B1239" t="s">
        <v>32</v>
      </c>
      <c r="C1239" t="s">
        <v>45980</v>
      </c>
      <c r="D1239">
        <v>220</v>
      </c>
      <c r="E1239" t="s">
        <v>1541</v>
      </c>
      <c r="F1239" t="s">
        <v>3732</v>
      </c>
      <c r="G1239" t="s">
        <v>7759</v>
      </c>
      <c r="H1239" t="s">
        <v>45981</v>
      </c>
      <c r="I1239" t="s">
        <v>8507</v>
      </c>
      <c r="J1239" t="s">
        <v>8508</v>
      </c>
      <c r="L1239" t="s">
        <v>8509</v>
      </c>
      <c r="M1239">
        <v>12.752222061199999</v>
      </c>
      <c r="N1239">
        <v>53.306388855000002</v>
      </c>
    </row>
    <row r="1240" spans="1:14" x14ac:dyDescent="0.35">
      <c r="A1240" t="s">
        <v>8510</v>
      </c>
      <c r="B1240" t="s">
        <v>32</v>
      </c>
      <c r="C1240" t="s">
        <v>8511</v>
      </c>
      <c r="D1240">
        <v>594</v>
      </c>
      <c r="E1240" t="s">
        <v>1541</v>
      </c>
      <c r="F1240" t="s">
        <v>3732</v>
      </c>
      <c r="G1240" t="s">
        <v>7774</v>
      </c>
      <c r="H1240" t="s">
        <v>8512</v>
      </c>
      <c r="I1240" t="s">
        <v>8510</v>
      </c>
      <c r="J1240" t="s">
        <v>8513</v>
      </c>
      <c r="L1240" t="s">
        <v>8514</v>
      </c>
      <c r="M1240">
        <v>11.420299529999999</v>
      </c>
      <c r="N1240">
        <v>51.8563995361</v>
      </c>
    </row>
    <row r="1241" spans="1:14" x14ac:dyDescent="0.35">
      <c r="A1241" t="s">
        <v>8516</v>
      </c>
      <c r="B1241" t="s">
        <v>32</v>
      </c>
      <c r="C1241" t="s">
        <v>8517</v>
      </c>
      <c r="D1241">
        <v>23</v>
      </c>
      <c r="E1241" t="s">
        <v>1541</v>
      </c>
      <c r="F1241" t="s">
        <v>3732</v>
      </c>
      <c r="G1241" t="s">
        <v>7759</v>
      </c>
      <c r="I1241" t="s">
        <v>8516</v>
      </c>
      <c r="J1241" t="s">
        <v>8518</v>
      </c>
      <c r="L1241" t="s">
        <v>8519</v>
      </c>
      <c r="M1241">
        <v>12.710514999999999</v>
      </c>
      <c r="N1241">
        <v>54.338253000000002</v>
      </c>
    </row>
    <row r="1242" spans="1:14" x14ac:dyDescent="0.35">
      <c r="A1242" t="s">
        <v>8520</v>
      </c>
      <c r="B1242" t="s">
        <v>1168</v>
      </c>
      <c r="C1242" t="s">
        <v>8521</v>
      </c>
      <c r="D1242">
        <v>259</v>
      </c>
      <c r="E1242" t="s">
        <v>1541</v>
      </c>
      <c r="F1242" t="s">
        <v>3732</v>
      </c>
      <c r="G1242" t="s">
        <v>7774</v>
      </c>
      <c r="H1242" t="s">
        <v>8512</v>
      </c>
      <c r="I1242" t="s">
        <v>8520</v>
      </c>
      <c r="J1242" t="s">
        <v>8522</v>
      </c>
      <c r="L1242" t="s">
        <v>8523</v>
      </c>
      <c r="M1242">
        <v>11.626389</v>
      </c>
      <c r="N1242">
        <v>52.073611999999997</v>
      </c>
    </row>
    <row r="1243" spans="1:14" x14ac:dyDescent="0.35">
      <c r="A1243" t="s">
        <v>8524</v>
      </c>
      <c r="B1243" t="s">
        <v>1168</v>
      </c>
      <c r="C1243" t="s">
        <v>8525</v>
      </c>
      <c r="D1243">
        <v>228</v>
      </c>
      <c r="E1243" t="s">
        <v>1541</v>
      </c>
      <c r="F1243" t="s">
        <v>3732</v>
      </c>
      <c r="G1243" t="s">
        <v>7759</v>
      </c>
      <c r="H1243" t="s">
        <v>8526</v>
      </c>
      <c r="I1243" t="s">
        <v>8524</v>
      </c>
      <c r="J1243" t="s">
        <v>8527</v>
      </c>
      <c r="L1243" t="s">
        <v>8528</v>
      </c>
      <c r="M1243">
        <v>13.305999999999999</v>
      </c>
      <c r="N1243">
        <v>53.602200000000003</v>
      </c>
    </row>
    <row r="1244" spans="1:14" x14ac:dyDescent="0.35">
      <c r="A1244" t="s">
        <v>8529</v>
      </c>
      <c r="B1244" t="s">
        <v>36</v>
      </c>
      <c r="C1244" t="s">
        <v>8530</v>
      </c>
      <c r="D1244">
        <v>272</v>
      </c>
      <c r="E1244" t="s">
        <v>1541</v>
      </c>
      <c r="F1244" t="s">
        <v>3732</v>
      </c>
      <c r="G1244" t="s">
        <v>3733</v>
      </c>
      <c r="H1244" t="s">
        <v>8503</v>
      </c>
      <c r="I1244" t="s">
        <v>8529</v>
      </c>
      <c r="J1244" t="s">
        <v>8531</v>
      </c>
      <c r="L1244" t="s">
        <v>8532</v>
      </c>
      <c r="M1244">
        <v>14.531943999999999</v>
      </c>
      <c r="N1244">
        <v>51.889442000000003</v>
      </c>
    </row>
    <row r="1245" spans="1:14" x14ac:dyDescent="0.35">
      <c r="A1245" t="s">
        <v>8533</v>
      </c>
      <c r="B1245" t="s">
        <v>32</v>
      </c>
      <c r="C1245" t="s">
        <v>45982</v>
      </c>
      <c r="D1245">
        <v>69</v>
      </c>
      <c r="E1245" t="s">
        <v>1541</v>
      </c>
      <c r="F1245" t="s">
        <v>3732</v>
      </c>
      <c r="G1245" t="s">
        <v>7759</v>
      </c>
      <c r="H1245" t="s">
        <v>45983</v>
      </c>
      <c r="I1245" t="s">
        <v>8533</v>
      </c>
      <c r="J1245" t="s">
        <v>8534</v>
      </c>
      <c r="L1245" t="s">
        <v>8535</v>
      </c>
      <c r="M1245">
        <v>13.325556000000001</v>
      </c>
      <c r="N1245">
        <v>54.383330999999998</v>
      </c>
    </row>
    <row r="1246" spans="1:14" x14ac:dyDescent="0.35">
      <c r="A1246" t="s">
        <v>8536</v>
      </c>
      <c r="B1246" t="s">
        <v>32</v>
      </c>
      <c r="C1246" t="s">
        <v>45984</v>
      </c>
      <c r="D1246">
        <v>305</v>
      </c>
      <c r="E1246" t="s">
        <v>1541</v>
      </c>
      <c r="F1246" t="s">
        <v>3732</v>
      </c>
      <c r="G1246" t="s">
        <v>7774</v>
      </c>
      <c r="H1246" t="s">
        <v>45985</v>
      </c>
      <c r="I1246" t="s">
        <v>8536</v>
      </c>
      <c r="J1246" t="s">
        <v>8537</v>
      </c>
      <c r="L1246" t="s">
        <v>8538</v>
      </c>
      <c r="M1246">
        <v>11.9527778625</v>
      </c>
      <c r="N1246">
        <v>51.721111297599997</v>
      </c>
    </row>
    <row r="1247" spans="1:14" x14ac:dyDescent="0.35">
      <c r="A1247" t="s">
        <v>8539</v>
      </c>
      <c r="B1247" t="s">
        <v>32</v>
      </c>
      <c r="C1247" t="s">
        <v>45986</v>
      </c>
      <c r="D1247">
        <v>7</v>
      </c>
      <c r="E1247" t="s">
        <v>1541</v>
      </c>
      <c r="F1247" t="s">
        <v>3732</v>
      </c>
      <c r="G1247" t="s">
        <v>7759</v>
      </c>
      <c r="H1247" t="s">
        <v>45987</v>
      </c>
      <c r="I1247" t="s">
        <v>8539</v>
      </c>
      <c r="J1247" t="s">
        <v>8540</v>
      </c>
      <c r="L1247" t="s">
        <v>8541</v>
      </c>
      <c r="M1247">
        <v>13.774443626399901</v>
      </c>
      <c r="N1247">
        <v>54.157779693599998</v>
      </c>
    </row>
    <row r="1248" spans="1:14" x14ac:dyDescent="0.35">
      <c r="A1248" t="s">
        <v>3734</v>
      </c>
      <c r="B1248" t="s">
        <v>3332</v>
      </c>
      <c r="C1248" t="s">
        <v>45988</v>
      </c>
      <c r="D1248">
        <v>157</v>
      </c>
      <c r="E1248" t="s">
        <v>1541</v>
      </c>
      <c r="F1248" t="s">
        <v>3732</v>
      </c>
      <c r="G1248" t="s">
        <v>3733</v>
      </c>
      <c r="H1248" t="s">
        <v>94</v>
      </c>
      <c r="I1248" t="s">
        <v>3734</v>
      </c>
      <c r="J1248" t="s">
        <v>8542</v>
      </c>
      <c r="L1248" t="s">
        <v>8543</v>
      </c>
      <c r="M1248">
        <v>13.522500000000001</v>
      </c>
      <c r="N1248">
        <v>52.380001</v>
      </c>
    </row>
    <row r="1249" spans="1:14" x14ac:dyDescent="0.35">
      <c r="A1249" t="s">
        <v>8544</v>
      </c>
      <c r="B1249" t="s">
        <v>3332</v>
      </c>
      <c r="C1249" t="s">
        <v>8545</v>
      </c>
      <c r="D1249">
        <v>755</v>
      </c>
      <c r="E1249" t="s">
        <v>1541</v>
      </c>
      <c r="F1249" t="s">
        <v>3732</v>
      </c>
      <c r="G1249" t="s">
        <v>7761</v>
      </c>
      <c r="H1249" t="s">
        <v>985</v>
      </c>
      <c r="I1249" t="s">
        <v>8544</v>
      </c>
      <c r="J1249" t="s">
        <v>8546</v>
      </c>
      <c r="L1249" t="s">
        <v>8547</v>
      </c>
      <c r="M1249">
        <v>13.7672004699707</v>
      </c>
      <c r="N1249">
        <v>51.132801055908203</v>
      </c>
    </row>
    <row r="1250" spans="1:14" x14ac:dyDescent="0.35">
      <c r="A1250" t="s">
        <v>8548</v>
      </c>
      <c r="B1250" t="s">
        <v>1168</v>
      </c>
      <c r="C1250" t="s">
        <v>8549</v>
      </c>
      <c r="D1250">
        <v>1036</v>
      </c>
      <c r="E1250" t="s">
        <v>1541</v>
      </c>
      <c r="F1250" t="s">
        <v>3732</v>
      </c>
      <c r="G1250" t="s">
        <v>7773</v>
      </c>
      <c r="H1250" t="s">
        <v>8550</v>
      </c>
      <c r="I1250" t="s">
        <v>8548</v>
      </c>
      <c r="J1250" t="s">
        <v>8551</v>
      </c>
      <c r="L1250" t="s">
        <v>8552</v>
      </c>
      <c r="M1250">
        <v>10.958100318908601</v>
      </c>
      <c r="N1250">
        <v>50.979801177978501</v>
      </c>
    </row>
    <row r="1251" spans="1:14" x14ac:dyDescent="0.35">
      <c r="A1251" t="s">
        <v>8553</v>
      </c>
      <c r="B1251" t="s">
        <v>3332</v>
      </c>
      <c r="C1251" t="s">
        <v>8554</v>
      </c>
      <c r="D1251">
        <v>364</v>
      </c>
      <c r="E1251" t="s">
        <v>1541</v>
      </c>
      <c r="F1251" t="s">
        <v>3732</v>
      </c>
      <c r="G1251" t="s">
        <v>7756</v>
      </c>
      <c r="H1251" t="s">
        <v>7762</v>
      </c>
      <c r="I1251" t="s">
        <v>8553</v>
      </c>
      <c r="J1251" t="s">
        <v>2404</v>
      </c>
      <c r="L1251" t="s">
        <v>8555</v>
      </c>
      <c r="M1251">
        <v>8.5705559999999998</v>
      </c>
      <c r="N1251">
        <v>50.033332999999999</v>
      </c>
    </row>
    <row r="1252" spans="1:14" x14ac:dyDescent="0.35">
      <c r="A1252" t="s">
        <v>8556</v>
      </c>
      <c r="B1252" t="s">
        <v>3332</v>
      </c>
      <c r="C1252" t="s">
        <v>45989</v>
      </c>
      <c r="D1252">
        <v>160</v>
      </c>
      <c r="E1252" t="s">
        <v>1541</v>
      </c>
      <c r="F1252" t="s">
        <v>3732</v>
      </c>
      <c r="G1252" t="s">
        <v>7767</v>
      </c>
      <c r="H1252" t="s">
        <v>45990</v>
      </c>
      <c r="I1252" t="s">
        <v>8556</v>
      </c>
      <c r="J1252" t="s">
        <v>8557</v>
      </c>
      <c r="L1252" t="s">
        <v>8558</v>
      </c>
      <c r="M1252">
        <v>7.6848301887500003</v>
      </c>
      <c r="N1252">
        <v>52.134601592999999</v>
      </c>
    </row>
    <row r="1253" spans="1:14" x14ac:dyDescent="0.35">
      <c r="A1253" t="s">
        <v>8559</v>
      </c>
      <c r="B1253" t="s">
        <v>3332</v>
      </c>
      <c r="C1253" t="s">
        <v>5119</v>
      </c>
      <c r="D1253">
        <v>53</v>
      </c>
      <c r="E1253" t="s">
        <v>1541</v>
      </c>
      <c r="F1253" t="s">
        <v>3732</v>
      </c>
      <c r="G1253" t="s">
        <v>7776</v>
      </c>
      <c r="H1253" t="s">
        <v>640</v>
      </c>
      <c r="I1253" t="s">
        <v>8559</v>
      </c>
      <c r="J1253" t="s">
        <v>2295</v>
      </c>
      <c r="L1253" t="s">
        <v>8560</v>
      </c>
      <c r="M1253">
        <v>9.9882297515868999</v>
      </c>
      <c r="N1253">
        <v>53.630401611327997</v>
      </c>
    </row>
    <row r="1254" spans="1:14" x14ac:dyDescent="0.35">
      <c r="A1254" t="s">
        <v>8561</v>
      </c>
      <c r="B1254" t="s">
        <v>36</v>
      </c>
      <c r="C1254" t="s">
        <v>8562</v>
      </c>
      <c r="D1254">
        <v>167</v>
      </c>
      <c r="E1254" t="s">
        <v>1541</v>
      </c>
      <c r="F1254" t="s">
        <v>3732</v>
      </c>
      <c r="G1254" t="s">
        <v>7758</v>
      </c>
      <c r="H1254" t="s">
        <v>94</v>
      </c>
      <c r="I1254" t="s">
        <v>8561</v>
      </c>
      <c r="J1254" t="s">
        <v>8563</v>
      </c>
      <c r="L1254" t="s">
        <v>8564</v>
      </c>
      <c r="M1254">
        <v>13.4039</v>
      </c>
      <c r="N1254">
        <v>52.472999999999999</v>
      </c>
    </row>
    <row r="1255" spans="1:14" x14ac:dyDescent="0.35">
      <c r="A1255" t="s">
        <v>8565</v>
      </c>
      <c r="B1255" t="s">
        <v>3332</v>
      </c>
      <c r="C1255" t="s">
        <v>8566</v>
      </c>
      <c r="D1255">
        <v>302</v>
      </c>
      <c r="E1255" t="s">
        <v>1541</v>
      </c>
      <c r="F1255" t="s">
        <v>3732</v>
      </c>
      <c r="G1255" t="s">
        <v>7767</v>
      </c>
      <c r="H1255" t="s">
        <v>1120</v>
      </c>
      <c r="I1255" t="s">
        <v>8565</v>
      </c>
      <c r="J1255" t="s">
        <v>8567</v>
      </c>
      <c r="L1255" t="s">
        <v>8568</v>
      </c>
      <c r="M1255">
        <v>7.1427397727999997</v>
      </c>
      <c r="N1255">
        <v>50.865898132300003</v>
      </c>
    </row>
    <row r="1256" spans="1:14" x14ac:dyDescent="0.35">
      <c r="A1256" t="s">
        <v>8569</v>
      </c>
      <c r="B1256" t="s">
        <v>3332</v>
      </c>
      <c r="C1256" t="s">
        <v>45991</v>
      </c>
      <c r="D1256">
        <v>147</v>
      </c>
      <c r="E1256" t="s">
        <v>1541</v>
      </c>
      <c r="F1256" t="s">
        <v>3732</v>
      </c>
      <c r="G1256" t="s">
        <v>7767</v>
      </c>
      <c r="H1256" t="s">
        <v>45962</v>
      </c>
      <c r="I1256" t="s">
        <v>8569</v>
      </c>
      <c r="J1256" t="s">
        <v>2905</v>
      </c>
      <c r="L1256" t="s">
        <v>8570</v>
      </c>
      <c r="M1256">
        <v>6.7667799999999998</v>
      </c>
      <c r="N1256">
        <v>51.289501000000001</v>
      </c>
    </row>
    <row r="1257" spans="1:14" x14ac:dyDescent="0.35">
      <c r="A1257" t="s">
        <v>8571</v>
      </c>
      <c r="B1257" t="s">
        <v>3332</v>
      </c>
      <c r="C1257" t="s">
        <v>8572</v>
      </c>
      <c r="D1257">
        <v>1487</v>
      </c>
      <c r="E1257" t="s">
        <v>1541</v>
      </c>
      <c r="F1257" t="s">
        <v>3732</v>
      </c>
      <c r="G1257" t="s">
        <v>7757</v>
      </c>
      <c r="H1257" t="s">
        <v>8573</v>
      </c>
      <c r="I1257" t="s">
        <v>8571</v>
      </c>
      <c r="J1257" t="s">
        <v>8574</v>
      </c>
      <c r="L1257" t="s">
        <v>8575</v>
      </c>
      <c r="M1257">
        <v>11.786099999999999</v>
      </c>
      <c r="N1257">
        <v>48.353802000000002</v>
      </c>
    </row>
    <row r="1258" spans="1:14" x14ac:dyDescent="0.35">
      <c r="A1258" t="s">
        <v>8576</v>
      </c>
      <c r="B1258" t="s">
        <v>3332</v>
      </c>
      <c r="C1258" t="s">
        <v>8577</v>
      </c>
      <c r="D1258">
        <v>1046</v>
      </c>
      <c r="E1258" t="s">
        <v>1541</v>
      </c>
      <c r="F1258" t="s">
        <v>3732</v>
      </c>
      <c r="G1258" t="s">
        <v>7757</v>
      </c>
      <c r="H1258" t="s">
        <v>7769</v>
      </c>
      <c r="I1258" t="s">
        <v>8576</v>
      </c>
      <c r="J1258" t="s">
        <v>8578</v>
      </c>
      <c r="L1258" t="s">
        <v>8579</v>
      </c>
      <c r="M1258">
        <v>11.078056</v>
      </c>
      <c r="N1258">
        <v>49.498699000000002</v>
      </c>
    </row>
    <row r="1259" spans="1:14" x14ac:dyDescent="0.35">
      <c r="A1259" t="s">
        <v>8580</v>
      </c>
      <c r="B1259" t="s">
        <v>3332</v>
      </c>
      <c r="C1259" t="s">
        <v>8581</v>
      </c>
      <c r="D1259">
        <v>465</v>
      </c>
      <c r="E1259" t="s">
        <v>1541</v>
      </c>
      <c r="F1259" t="s">
        <v>3732</v>
      </c>
      <c r="G1259" t="s">
        <v>7761</v>
      </c>
      <c r="H1259" t="s">
        <v>8582</v>
      </c>
      <c r="I1259" t="s">
        <v>8580</v>
      </c>
      <c r="J1259" t="s">
        <v>8583</v>
      </c>
      <c r="L1259" t="s">
        <v>8584</v>
      </c>
      <c r="M1259">
        <v>12.236389000000001</v>
      </c>
      <c r="N1259">
        <v>51.423889000000003</v>
      </c>
    </row>
    <row r="1260" spans="1:14" x14ac:dyDescent="0.35">
      <c r="A1260" t="s">
        <v>8585</v>
      </c>
      <c r="B1260" t="s">
        <v>1168</v>
      </c>
      <c r="C1260" t="s">
        <v>45992</v>
      </c>
      <c r="D1260">
        <v>1058</v>
      </c>
      <c r="E1260" t="s">
        <v>1541</v>
      </c>
      <c r="F1260" t="s">
        <v>3732</v>
      </c>
      <c r="G1260" t="s">
        <v>7768</v>
      </c>
      <c r="H1260" t="s">
        <v>45993</v>
      </c>
      <c r="I1260" t="s">
        <v>8585</v>
      </c>
      <c r="J1260" t="s">
        <v>8586</v>
      </c>
      <c r="L1260" t="s">
        <v>8587</v>
      </c>
      <c r="M1260">
        <v>7.1095099449200001</v>
      </c>
      <c r="N1260">
        <v>49.214599609399997</v>
      </c>
    </row>
    <row r="1261" spans="1:14" x14ac:dyDescent="0.35">
      <c r="A1261" t="s">
        <v>8588</v>
      </c>
      <c r="B1261" t="s">
        <v>3332</v>
      </c>
      <c r="C1261" t="s">
        <v>8589</v>
      </c>
      <c r="D1261">
        <v>1276</v>
      </c>
      <c r="E1261" t="s">
        <v>1541</v>
      </c>
      <c r="F1261" t="s">
        <v>3732</v>
      </c>
      <c r="G1261" t="s">
        <v>7755</v>
      </c>
      <c r="H1261" t="s">
        <v>896</v>
      </c>
      <c r="I1261" t="s">
        <v>8588</v>
      </c>
      <c r="J1261" t="s">
        <v>8590</v>
      </c>
      <c r="L1261" t="s">
        <v>8591</v>
      </c>
      <c r="M1261">
        <v>9.2219600677500004</v>
      </c>
      <c r="N1261">
        <v>48.689899444599902</v>
      </c>
    </row>
    <row r="1262" spans="1:14" x14ac:dyDescent="0.35">
      <c r="A1262" t="s">
        <v>8592</v>
      </c>
      <c r="B1262" t="s">
        <v>3332</v>
      </c>
      <c r="C1262" t="s">
        <v>8593</v>
      </c>
      <c r="D1262">
        <v>122</v>
      </c>
      <c r="E1262" t="s">
        <v>1541</v>
      </c>
      <c r="F1262" t="s">
        <v>3732</v>
      </c>
      <c r="G1262" t="s">
        <v>7758</v>
      </c>
      <c r="H1262" t="s">
        <v>94</v>
      </c>
      <c r="I1262" t="s">
        <v>8592</v>
      </c>
      <c r="J1262" t="s">
        <v>8594</v>
      </c>
      <c r="L1262" t="s">
        <v>8595</v>
      </c>
      <c r="M1262">
        <v>13.287699999999999</v>
      </c>
      <c r="N1262">
        <v>52.559699999999999</v>
      </c>
    </row>
    <row r="1263" spans="1:14" x14ac:dyDescent="0.35">
      <c r="A1263" t="s">
        <v>8596</v>
      </c>
      <c r="B1263" t="s">
        <v>3332</v>
      </c>
      <c r="C1263" t="s">
        <v>8597</v>
      </c>
      <c r="D1263">
        <v>183</v>
      </c>
      <c r="E1263" t="s">
        <v>1541</v>
      </c>
      <c r="F1263" t="s">
        <v>3732</v>
      </c>
      <c r="G1263" t="s">
        <v>7764</v>
      </c>
      <c r="H1263" t="s">
        <v>8598</v>
      </c>
      <c r="I1263" t="s">
        <v>8596</v>
      </c>
      <c r="J1263" t="s">
        <v>8599</v>
      </c>
      <c r="L1263" t="s">
        <v>8600</v>
      </c>
      <c r="M1263">
        <v>9.6850795745799996</v>
      </c>
      <c r="N1263">
        <v>52.461101532000001</v>
      </c>
    </row>
    <row r="1264" spans="1:14" x14ac:dyDescent="0.35">
      <c r="A1264" t="s">
        <v>8601</v>
      </c>
      <c r="B1264" t="s">
        <v>3332</v>
      </c>
      <c r="C1264" t="s">
        <v>8602</v>
      </c>
      <c r="D1264">
        <v>14</v>
      </c>
      <c r="E1264" t="s">
        <v>1541</v>
      </c>
      <c r="F1264" t="s">
        <v>3732</v>
      </c>
      <c r="G1264" t="s">
        <v>8603</v>
      </c>
      <c r="H1264" t="s">
        <v>329</v>
      </c>
      <c r="I1264" t="s">
        <v>8601</v>
      </c>
      <c r="J1264" t="s">
        <v>8604</v>
      </c>
      <c r="L1264" t="s">
        <v>8605</v>
      </c>
      <c r="M1264">
        <v>8.7866697311399999</v>
      </c>
      <c r="N1264">
        <v>53.0475006104</v>
      </c>
    </row>
    <row r="1265" spans="1:14" x14ac:dyDescent="0.35">
      <c r="A1265" t="s">
        <v>8606</v>
      </c>
      <c r="B1265" t="s">
        <v>1168</v>
      </c>
      <c r="C1265" t="s">
        <v>8607</v>
      </c>
      <c r="D1265">
        <v>1649</v>
      </c>
      <c r="E1265" t="s">
        <v>1541</v>
      </c>
      <c r="F1265" t="s">
        <v>3732</v>
      </c>
      <c r="G1265" t="s">
        <v>7763</v>
      </c>
      <c r="H1265" t="s">
        <v>7762</v>
      </c>
      <c r="I1265" t="s">
        <v>8606</v>
      </c>
      <c r="J1265" t="s">
        <v>8608</v>
      </c>
      <c r="L1265" t="s">
        <v>8609</v>
      </c>
      <c r="M1265">
        <v>7.26389</v>
      </c>
      <c r="N1265">
        <v>49.948700000000002</v>
      </c>
    </row>
    <row r="1266" spans="1:14" x14ac:dyDescent="0.35">
      <c r="A1266" t="s">
        <v>8610</v>
      </c>
      <c r="B1266" t="s">
        <v>1168</v>
      </c>
      <c r="C1266" t="s">
        <v>8611</v>
      </c>
      <c r="D1266">
        <v>308</v>
      </c>
      <c r="E1266" t="s">
        <v>1541</v>
      </c>
      <c r="F1266" t="s">
        <v>3732</v>
      </c>
      <c r="G1266" t="s">
        <v>7755</v>
      </c>
      <c r="H1266" t="s">
        <v>8612</v>
      </c>
      <c r="I1266" t="s">
        <v>8610</v>
      </c>
      <c r="J1266" t="s">
        <v>8613</v>
      </c>
      <c r="L1266" t="s">
        <v>8614</v>
      </c>
      <c r="M1266">
        <v>8.5141670000000005</v>
      </c>
      <c r="N1266">
        <v>49.473056999999997</v>
      </c>
    </row>
    <row r="1267" spans="1:14" x14ac:dyDescent="0.35">
      <c r="A1267" t="s">
        <v>8615</v>
      </c>
      <c r="B1267" t="s">
        <v>1168</v>
      </c>
      <c r="C1267" t="s">
        <v>8616</v>
      </c>
      <c r="D1267">
        <v>1112</v>
      </c>
      <c r="E1267" t="s">
        <v>1541</v>
      </c>
      <c r="F1267" t="s">
        <v>3732</v>
      </c>
      <c r="G1267" t="s">
        <v>7773</v>
      </c>
      <c r="H1267" t="s">
        <v>8617</v>
      </c>
      <c r="I1267" t="s">
        <v>8615</v>
      </c>
      <c r="J1267" t="s">
        <v>8618</v>
      </c>
      <c r="L1267" t="s">
        <v>8619</v>
      </c>
      <c r="M1267">
        <v>10.47973</v>
      </c>
      <c r="N1267">
        <v>50.991604000000002</v>
      </c>
    </row>
    <row r="1268" spans="1:14" x14ac:dyDescent="0.35">
      <c r="A1268" t="s">
        <v>8620</v>
      </c>
      <c r="B1268" t="s">
        <v>1168</v>
      </c>
      <c r="C1268" t="s">
        <v>8621</v>
      </c>
      <c r="D1268">
        <v>1966</v>
      </c>
      <c r="E1268" t="s">
        <v>1541</v>
      </c>
      <c r="F1268" t="s">
        <v>3732</v>
      </c>
      <c r="G1268" t="s">
        <v>7767</v>
      </c>
      <c r="I1268" t="s">
        <v>8620</v>
      </c>
      <c r="J1268" t="s">
        <v>2518</v>
      </c>
      <c r="L1268" t="s">
        <v>8622</v>
      </c>
      <c r="M1268">
        <v>8.0829696655273402</v>
      </c>
      <c r="N1268">
        <v>50.707698822021399</v>
      </c>
    </row>
    <row r="1269" spans="1:14" x14ac:dyDescent="0.35">
      <c r="A1269" t="s">
        <v>8623</v>
      </c>
      <c r="B1269" t="s">
        <v>1168</v>
      </c>
      <c r="C1269" t="s">
        <v>8624</v>
      </c>
      <c r="D1269">
        <v>23</v>
      </c>
      <c r="E1269" t="s">
        <v>1541</v>
      </c>
      <c r="F1269" t="s">
        <v>3732</v>
      </c>
      <c r="G1269" t="s">
        <v>7776</v>
      </c>
      <c r="H1269" t="s">
        <v>640</v>
      </c>
      <c r="I1269" t="s">
        <v>8623</v>
      </c>
      <c r="J1269" t="s">
        <v>8625</v>
      </c>
      <c r="L1269" t="s">
        <v>8626</v>
      </c>
      <c r="M1269">
        <v>9.8355560302734304</v>
      </c>
      <c r="N1269">
        <v>53.5352783203125</v>
      </c>
    </row>
    <row r="1270" spans="1:14" x14ac:dyDescent="0.35">
      <c r="A1270" t="s">
        <v>8627</v>
      </c>
      <c r="B1270" t="s">
        <v>1168</v>
      </c>
      <c r="C1270" t="s">
        <v>8628</v>
      </c>
      <c r="D1270">
        <v>102</v>
      </c>
      <c r="E1270" t="s">
        <v>1541</v>
      </c>
      <c r="F1270" t="s">
        <v>3732</v>
      </c>
      <c r="G1270" t="s">
        <v>7765</v>
      </c>
      <c r="H1270" t="s">
        <v>8629</v>
      </c>
      <c r="I1270" t="s">
        <v>8627</v>
      </c>
      <c r="J1270" t="s">
        <v>8630</v>
      </c>
      <c r="L1270" t="s">
        <v>8631</v>
      </c>
      <c r="M1270">
        <v>10.1452779769897</v>
      </c>
      <c r="N1270">
        <v>54.379444122314403</v>
      </c>
    </row>
    <row r="1271" spans="1:14" x14ac:dyDescent="0.35">
      <c r="A1271" t="s">
        <v>8632</v>
      </c>
      <c r="B1271" t="s">
        <v>1168</v>
      </c>
      <c r="C1271" t="s">
        <v>45994</v>
      </c>
      <c r="D1271">
        <v>53</v>
      </c>
      <c r="E1271" t="s">
        <v>1541</v>
      </c>
      <c r="F1271" t="s">
        <v>3732</v>
      </c>
      <c r="G1271" t="s">
        <v>7765</v>
      </c>
      <c r="H1271" t="s">
        <v>45995</v>
      </c>
      <c r="I1271" t="s">
        <v>8632</v>
      </c>
      <c r="J1271" t="s">
        <v>8633</v>
      </c>
      <c r="L1271" t="s">
        <v>8634</v>
      </c>
      <c r="M1271">
        <v>10.719200134299999</v>
      </c>
      <c r="N1271">
        <v>53.805400848399998</v>
      </c>
    </row>
    <row r="1272" spans="1:14" x14ac:dyDescent="0.35">
      <c r="A1272" t="s">
        <v>8635</v>
      </c>
      <c r="B1272" t="s">
        <v>32</v>
      </c>
      <c r="C1272" t="s">
        <v>45996</v>
      </c>
      <c r="D1272">
        <v>72</v>
      </c>
      <c r="E1272" t="s">
        <v>1541</v>
      </c>
      <c r="F1272" t="s">
        <v>3732</v>
      </c>
      <c r="G1272" t="s">
        <v>7765</v>
      </c>
      <c r="H1272" t="s">
        <v>45997</v>
      </c>
      <c r="I1272" t="s">
        <v>8635</v>
      </c>
      <c r="J1272" t="s">
        <v>8636</v>
      </c>
      <c r="L1272" t="s">
        <v>8637</v>
      </c>
      <c r="M1272">
        <v>9.9413890838622994</v>
      </c>
      <c r="N1272">
        <v>54.079444885253899</v>
      </c>
    </row>
    <row r="1273" spans="1:14" x14ac:dyDescent="0.35">
      <c r="A1273" t="s">
        <v>8638</v>
      </c>
      <c r="B1273" t="s">
        <v>1168</v>
      </c>
      <c r="C1273" t="s">
        <v>8639</v>
      </c>
      <c r="D1273">
        <v>2077</v>
      </c>
      <c r="E1273" t="s">
        <v>1541</v>
      </c>
      <c r="F1273" t="s">
        <v>3732</v>
      </c>
      <c r="G1273" t="s">
        <v>7757</v>
      </c>
      <c r="H1273" t="s">
        <v>8640</v>
      </c>
      <c r="I1273" t="s">
        <v>8638</v>
      </c>
      <c r="J1273" t="s">
        <v>8641</v>
      </c>
      <c r="L1273" t="s">
        <v>8642</v>
      </c>
      <c r="M1273">
        <v>10.2395000458</v>
      </c>
      <c r="N1273">
        <v>47.988800048799902</v>
      </c>
    </row>
    <row r="1274" spans="1:14" x14ac:dyDescent="0.35">
      <c r="A1274" t="s">
        <v>8643</v>
      </c>
      <c r="B1274" t="s">
        <v>32</v>
      </c>
      <c r="C1274" t="s">
        <v>45998</v>
      </c>
      <c r="D1274">
        <v>623</v>
      </c>
      <c r="E1274" t="s">
        <v>1541</v>
      </c>
      <c r="F1274" t="s">
        <v>3732</v>
      </c>
      <c r="G1274" t="s">
        <v>7767</v>
      </c>
      <c r="H1274" t="s">
        <v>7771</v>
      </c>
      <c r="I1274" t="s">
        <v>8643</v>
      </c>
      <c r="J1274" t="s">
        <v>8644</v>
      </c>
      <c r="L1274" t="s">
        <v>8645</v>
      </c>
      <c r="M1274">
        <v>6.1863890000000001</v>
      </c>
      <c r="N1274">
        <v>50.823054999999997</v>
      </c>
    </row>
    <row r="1275" spans="1:14" x14ac:dyDescent="0.35">
      <c r="A1275" t="s">
        <v>8646</v>
      </c>
      <c r="B1275" t="s">
        <v>32</v>
      </c>
      <c r="C1275" t="s">
        <v>8647</v>
      </c>
      <c r="D1275">
        <v>197</v>
      </c>
      <c r="E1275" t="s">
        <v>1541</v>
      </c>
      <c r="F1275" t="s">
        <v>3732</v>
      </c>
      <c r="G1275" t="s">
        <v>7767</v>
      </c>
      <c r="H1275" t="s">
        <v>8648</v>
      </c>
      <c r="I1275" t="s">
        <v>8646</v>
      </c>
      <c r="J1275" t="s">
        <v>8649</v>
      </c>
      <c r="L1275" t="s">
        <v>8650</v>
      </c>
      <c r="M1275">
        <v>7.16333293915</v>
      </c>
      <c r="N1275">
        <v>50.768890380899997</v>
      </c>
    </row>
    <row r="1276" spans="1:14" x14ac:dyDescent="0.35">
      <c r="A1276" t="s">
        <v>8651</v>
      </c>
      <c r="B1276" t="s">
        <v>32</v>
      </c>
      <c r="C1276" t="s">
        <v>8652</v>
      </c>
      <c r="D1276">
        <v>424</v>
      </c>
      <c r="E1276" t="s">
        <v>1541</v>
      </c>
      <c r="F1276" t="s">
        <v>3732</v>
      </c>
      <c r="G1276" t="s">
        <v>7767</v>
      </c>
      <c r="I1276" t="s">
        <v>8651</v>
      </c>
      <c r="J1276" t="s">
        <v>8653</v>
      </c>
      <c r="L1276" t="s">
        <v>8654</v>
      </c>
      <c r="M1276">
        <v>6.9373297691345197</v>
      </c>
      <c r="N1276">
        <v>51.40230178833</v>
      </c>
    </row>
    <row r="1277" spans="1:14" x14ac:dyDescent="0.35">
      <c r="A1277" t="s">
        <v>8655</v>
      </c>
      <c r="B1277" t="s">
        <v>32</v>
      </c>
      <c r="C1277" t="s">
        <v>8656</v>
      </c>
      <c r="D1277">
        <v>454</v>
      </c>
      <c r="E1277" t="s">
        <v>1541</v>
      </c>
      <c r="F1277" t="s">
        <v>3732</v>
      </c>
      <c r="G1277" t="s">
        <v>7767</v>
      </c>
      <c r="H1277" t="s">
        <v>8657</v>
      </c>
      <c r="I1277" t="s">
        <v>8655</v>
      </c>
      <c r="J1277" t="s">
        <v>8658</v>
      </c>
      <c r="L1277" t="s">
        <v>8659</v>
      </c>
      <c r="M1277">
        <v>8.5444440000000004</v>
      </c>
      <c r="N1277">
        <v>51.964722000000002</v>
      </c>
    </row>
    <row r="1278" spans="1:14" x14ac:dyDescent="0.35">
      <c r="A1278" t="s">
        <v>8660</v>
      </c>
      <c r="B1278" t="s">
        <v>1168</v>
      </c>
      <c r="C1278" t="s">
        <v>45999</v>
      </c>
      <c r="D1278">
        <v>125</v>
      </c>
      <c r="E1278" t="s">
        <v>1541</v>
      </c>
      <c r="F1278" t="s">
        <v>3732</v>
      </c>
      <c r="G1278" t="s">
        <v>7767</v>
      </c>
      <c r="H1278" t="s">
        <v>45963</v>
      </c>
      <c r="I1278" t="s">
        <v>8660</v>
      </c>
      <c r="J1278" t="s">
        <v>8661</v>
      </c>
      <c r="L1278" t="s">
        <v>8662</v>
      </c>
      <c r="M1278">
        <v>6.5044440000000003</v>
      </c>
      <c r="N1278">
        <v>51.230277999999998</v>
      </c>
    </row>
    <row r="1279" spans="1:14" x14ac:dyDescent="0.35">
      <c r="A1279" t="s">
        <v>8663</v>
      </c>
      <c r="B1279" t="s">
        <v>1168</v>
      </c>
      <c r="C1279" t="s">
        <v>8664</v>
      </c>
      <c r="D1279">
        <v>699</v>
      </c>
      <c r="E1279" t="s">
        <v>1541</v>
      </c>
      <c r="F1279" t="s">
        <v>3732</v>
      </c>
      <c r="G1279" t="s">
        <v>7767</v>
      </c>
      <c r="H1279" t="s">
        <v>8665</v>
      </c>
      <c r="I1279" t="s">
        <v>8663</v>
      </c>
      <c r="J1279" t="s">
        <v>8666</v>
      </c>
      <c r="L1279" t="s">
        <v>8667</v>
      </c>
      <c r="M1279">
        <v>8.6163196563699902</v>
      </c>
      <c r="N1279">
        <v>51.614101409899902</v>
      </c>
    </row>
    <row r="1280" spans="1:14" x14ac:dyDescent="0.35">
      <c r="A1280" t="s">
        <v>8668</v>
      </c>
      <c r="B1280" t="s">
        <v>1168</v>
      </c>
      <c r="C1280" t="s">
        <v>8669</v>
      </c>
      <c r="D1280">
        <v>106</v>
      </c>
      <c r="E1280" t="s">
        <v>1541</v>
      </c>
      <c r="F1280" t="s">
        <v>3732</v>
      </c>
      <c r="G1280" t="s">
        <v>7767</v>
      </c>
      <c r="H1280" t="s">
        <v>8670</v>
      </c>
      <c r="I1280" t="s">
        <v>8668</v>
      </c>
      <c r="J1280" t="s">
        <v>8671</v>
      </c>
      <c r="L1280" t="s">
        <v>8672</v>
      </c>
      <c r="M1280">
        <v>6.1421699523899997</v>
      </c>
      <c r="N1280">
        <v>51.602401733400001</v>
      </c>
    </row>
    <row r="1281" spans="1:14" x14ac:dyDescent="0.35">
      <c r="A1281" t="s">
        <v>8673</v>
      </c>
      <c r="B1281" t="s">
        <v>3332</v>
      </c>
      <c r="C1281" t="s">
        <v>8674</v>
      </c>
      <c r="D1281">
        <v>425</v>
      </c>
      <c r="E1281" t="s">
        <v>1541</v>
      </c>
      <c r="F1281" t="s">
        <v>3732</v>
      </c>
      <c r="G1281" t="s">
        <v>7767</v>
      </c>
      <c r="H1281" t="s">
        <v>7772</v>
      </c>
      <c r="I1281" t="s">
        <v>8673</v>
      </c>
      <c r="J1281" t="s">
        <v>8675</v>
      </c>
      <c r="L1281" t="s">
        <v>8676</v>
      </c>
      <c r="M1281">
        <v>7.6122398376499998</v>
      </c>
      <c r="N1281">
        <v>51.518299102799901</v>
      </c>
    </row>
    <row r="1282" spans="1:14" x14ac:dyDescent="0.35">
      <c r="A1282" t="s">
        <v>8677</v>
      </c>
      <c r="B1282" t="s">
        <v>1168</v>
      </c>
      <c r="C1282" t="s">
        <v>8678</v>
      </c>
      <c r="D1282">
        <v>1516</v>
      </c>
      <c r="E1282" t="s">
        <v>1541</v>
      </c>
      <c r="F1282" t="s">
        <v>3732</v>
      </c>
      <c r="G1282" t="s">
        <v>7757</v>
      </c>
      <c r="H1282" t="s">
        <v>8679</v>
      </c>
      <c r="I1282" t="s">
        <v>8677</v>
      </c>
      <c r="J1282" t="s">
        <v>8680</v>
      </c>
      <c r="L1282" t="s">
        <v>8681</v>
      </c>
      <c r="M1282">
        <v>10.931666999999999</v>
      </c>
      <c r="N1282">
        <v>48.425277999999999</v>
      </c>
    </row>
    <row r="1283" spans="1:14" x14ac:dyDescent="0.35">
      <c r="A1283" t="s">
        <v>8682</v>
      </c>
      <c r="B1283" t="s">
        <v>1168</v>
      </c>
      <c r="C1283" t="s">
        <v>8683</v>
      </c>
      <c r="D1283">
        <v>1947</v>
      </c>
      <c r="E1283" t="s">
        <v>1541</v>
      </c>
      <c r="F1283" t="s">
        <v>3732</v>
      </c>
      <c r="G1283" t="s">
        <v>7757</v>
      </c>
      <c r="I1283" t="s">
        <v>8682</v>
      </c>
      <c r="J1283" t="s">
        <v>8684</v>
      </c>
      <c r="L1283" t="s">
        <v>8685</v>
      </c>
      <c r="M1283">
        <v>11.283099999999999</v>
      </c>
      <c r="N1283">
        <v>48.081401999999997</v>
      </c>
    </row>
    <row r="1284" spans="1:14" x14ac:dyDescent="0.35">
      <c r="A1284" t="s">
        <v>8686</v>
      </c>
      <c r="B1284" t="s">
        <v>32</v>
      </c>
      <c r="C1284" t="s">
        <v>8687</v>
      </c>
      <c r="D1284">
        <v>1047</v>
      </c>
      <c r="E1284" t="s">
        <v>1541</v>
      </c>
      <c r="F1284" t="s">
        <v>3732</v>
      </c>
      <c r="G1284" t="s">
        <v>7757</v>
      </c>
      <c r="H1284" t="s">
        <v>8688</v>
      </c>
      <c r="I1284" t="s">
        <v>8686</v>
      </c>
      <c r="J1284" t="s">
        <v>8689</v>
      </c>
      <c r="L1284" t="s">
        <v>8690</v>
      </c>
      <c r="M1284">
        <v>12.5166673660278</v>
      </c>
      <c r="N1284">
        <v>48.900833129882798</v>
      </c>
    </row>
    <row r="1285" spans="1:14" x14ac:dyDescent="0.35">
      <c r="A1285" t="s">
        <v>8691</v>
      </c>
      <c r="B1285" t="s">
        <v>1168</v>
      </c>
      <c r="C1285" t="s">
        <v>8692</v>
      </c>
      <c r="D1285">
        <v>1367</v>
      </c>
      <c r="E1285" t="s">
        <v>1541</v>
      </c>
      <c r="F1285" t="s">
        <v>3732</v>
      </c>
      <c r="G1285" t="s">
        <v>7755</v>
      </c>
      <c r="H1285" t="s">
        <v>8693</v>
      </c>
      <c r="I1285" t="s">
        <v>8691</v>
      </c>
      <c r="J1285" t="s">
        <v>8694</v>
      </c>
      <c r="L1285" t="s">
        <v>8695</v>
      </c>
      <c r="M1285">
        <v>9.51148986816</v>
      </c>
      <c r="N1285">
        <v>47.671298980699902</v>
      </c>
    </row>
    <row r="1286" spans="1:14" x14ac:dyDescent="0.35">
      <c r="A1286" t="s">
        <v>8696</v>
      </c>
      <c r="B1286" t="s">
        <v>1168</v>
      </c>
      <c r="C1286" t="s">
        <v>8697</v>
      </c>
      <c r="D1286">
        <v>166</v>
      </c>
      <c r="E1286" t="s">
        <v>1541</v>
      </c>
      <c r="F1286" t="s">
        <v>3732</v>
      </c>
      <c r="G1286" t="s">
        <v>7759</v>
      </c>
      <c r="I1286" t="s">
        <v>8696</v>
      </c>
      <c r="J1286" t="s">
        <v>8698</v>
      </c>
      <c r="L1286" t="s">
        <v>8699</v>
      </c>
      <c r="M1286">
        <v>11.7834</v>
      </c>
      <c r="N1286">
        <v>53.426997999999998</v>
      </c>
    </row>
    <row r="1287" spans="1:14" x14ac:dyDescent="0.35">
      <c r="A1287" t="s">
        <v>8700</v>
      </c>
      <c r="B1287" t="s">
        <v>1168</v>
      </c>
      <c r="C1287" t="s">
        <v>8701</v>
      </c>
      <c r="D1287">
        <v>1601</v>
      </c>
      <c r="E1287" t="s">
        <v>1541</v>
      </c>
      <c r="F1287" t="s">
        <v>3732</v>
      </c>
      <c r="G1287" t="s">
        <v>7757</v>
      </c>
      <c r="H1287" t="s">
        <v>8702</v>
      </c>
      <c r="I1287" t="s">
        <v>8700</v>
      </c>
      <c r="J1287" t="s">
        <v>8703</v>
      </c>
      <c r="L1287" t="s">
        <v>8704</v>
      </c>
      <c r="M1287">
        <v>11.64</v>
      </c>
      <c r="N1287">
        <v>49.985000999999997</v>
      </c>
    </row>
    <row r="1288" spans="1:14" x14ac:dyDescent="0.35">
      <c r="A1288" t="s">
        <v>8705</v>
      </c>
      <c r="B1288" t="s">
        <v>32</v>
      </c>
      <c r="C1288" t="s">
        <v>8706</v>
      </c>
      <c r="D1288">
        <v>1673</v>
      </c>
      <c r="E1288" t="s">
        <v>1541</v>
      </c>
      <c r="F1288" t="s">
        <v>3732</v>
      </c>
      <c r="G1288" t="s">
        <v>7757</v>
      </c>
      <c r="H1288" t="s">
        <v>8707</v>
      </c>
      <c r="I1288" t="s">
        <v>8705</v>
      </c>
      <c r="J1288" t="s">
        <v>2446</v>
      </c>
      <c r="L1288" t="s">
        <v>8708</v>
      </c>
      <c r="M1288">
        <v>11.133610725403001</v>
      </c>
      <c r="N1288">
        <v>49.794166564941001</v>
      </c>
    </row>
    <row r="1289" spans="1:14" x14ac:dyDescent="0.35">
      <c r="A1289" t="s">
        <v>8709</v>
      </c>
      <c r="B1289" t="s">
        <v>32</v>
      </c>
      <c r="C1289" t="s">
        <v>8710</v>
      </c>
      <c r="D1289">
        <v>981</v>
      </c>
      <c r="E1289" t="s">
        <v>1541</v>
      </c>
      <c r="F1289" t="s">
        <v>3732</v>
      </c>
      <c r="G1289" t="s">
        <v>7757</v>
      </c>
      <c r="H1289" t="s">
        <v>8711</v>
      </c>
      <c r="I1289" t="s">
        <v>8709</v>
      </c>
      <c r="J1289" t="s">
        <v>8712</v>
      </c>
      <c r="L1289" t="s">
        <v>8713</v>
      </c>
      <c r="M1289">
        <v>9.9663887023900006</v>
      </c>
      <c r="N1289">
        <v>49.648056030299998</v>
      </c>
    </row>
    <row r="1290" spans="1:14" x14ac:dyDescent="0.35">
      <c r="A1290" t="s">
        <v>8714</v>
      </c>
      <c r="B1290" t="s">
        <v>1168</v>
      </c>
      <c r="C1290" t="s">
        <v>8715</v>
      </c>
      <c r="D1290">
        <v>1959</v>
      </c>
      <c r="E1290" t="s">
        <v>1541</v>
      </c>
      <c r="F1290" t="s">
        <v>3732</v>
      </c>
      <c r="G1290" t="s">
        <v>7757</v>
      </c>
      <c r="H1290" t="s">
        <v>8716</v>
      </c>
      <c r="I1290" t="s">
        <v>8714</v>
      </c>
      <c r="J1290" t="s">
        <v>8717</v>
      </c>
      <c r="L1290" t="s">
        <v>8718</v>
      </c>
      <c r="M1290">
        <v>11.8563890457153</v>
      </c>
      <c r="N1290">
        <v>50.288612365722599</v>
      </c>
    </row>
    <row r="1291" spans="1:14" x14ac:dyDescent="0.35">
      <c r="A1291" t="s">
        <v>8719</v>
      </c>
      <c r="B1291" t="s">
        <v>32</v>
      </c>
      <c r="C1291" t="s">
        <v>8720</v>
      </c>
      <c r="D1291">
        <v>1220</v>
      </c>
      <c r="E1291" t="s">
        <v>1541</v>
      </c>
      <c r="F1291" t="s">
        <v>3732</v>
      </c>
      <c r="G1291" t="s">
        <v>7763</v>
      </c>
      <c r="H1291" t="s">
        <v>7766</v>
      </c>
      <c r="I1291" t="s">
        <v>8719</v>
      </c>
      <c r="J1291" t="s">
        <v>8721</v>
      </c>
      <c r="L1291" t="s">
        <v>8722</v>
      </c>
      <c r="M1291">
        <v>6.5650000000000004</v>
      </c>
      <c r="N1291">
        <v>49.945278000000002</v>
      </c>
    </row>
    <row r="1292" spans="1:14" x14ac:dyDescent="0.35">
      <c r="A1292" t="s">
        <v>8724</v>
      </c>
      <c r="B1292" t="s">
        <v>32</v>
      </c>
      <c r="C1292" t="s">
        <v>46000</v>
      </c>
      <c r="D1292">
        <v>1132</v>
      </c>
      <c r="E1292" t="s">
        <v>1541</v>
      </c>
      <c r="F1292" t="s">
        <v>3732</v>
      </c>
      <c r="G1292" t="s">
        <v>7763</v>
      </c>
      <c r="H1292" t="s">
        <v>46001</v>
      </c>
      <c r="I1292" t="s">
        <v>8724</v>
      </c>
      <c r="J1292" t="s">
        <v>8725</v>
      </c>
      <c r="L1292" t="s">
        <v>8726</v>
      </c>
      <c r="M1292">
        <v>7.4005599999999996</v>
      </c>
      <c r="N1292">
        <v>49.209400000000002</v>
      </c>
    </row>
    <row r="1293" spans="1:14" x14ac:dyDescent="0.35">
      <c r="A1293" t="s">
        <v>8727</v>
      </c>
      <c r="B1293" t="s">
        <v>3332</v>
      </c>
      <c r="C1293" t="s">
        <v>8728</v>
      </c>
      <c r="D1293">
        <v>408</v>
      </c>
      <c r="E1293" t="s">
        <v>1541</v>
      </c>
      <c r="F1293" t="s">
        <v>3732</v>
      </c>
      <c r="G1293" t="s">
        <v>7755</v>
      </c>
      <c r="H1293" t="s">
        <v>8729</v>
      </c>
      <c r="I1293" t="s">
        <v>8727</v>
      </c>
      <c r="J1293" t="s">
        <v>8730</v>
      </c>
      <c r="L1293" t="s">
        <v>8731</v>
      </c>
      <c r="M1293">
        <v>8.0804996490499992</v>
      </c>
      <c r="N1293">
        <v>48.779399871800003</v>
      </c>
    </row>
    <row r="1294" spans="1:14" x14ac:dyDescent="0.35">
      <c r="A1294" t="s">
        <v>8732</v>
      </c>
      <c r="B1294" t="s">
        <v>1168</v>
      </c>
      <c r="C1294" t="s">
        <v>8733</v>
      </c>
      <c r="D1294">
        <v>2231</v>
      </c>
      <c r="E1294" t="s">
        <v>1541</v>
      </c>
      <c r="F1294" t="s">
        <v>3732</v>
      </c>
      <c r="G1294" t="s">
        <v>7755</v>
      </c>
      <c r="H1294" t="s">
        <v>8734</v>
      </c>
      <c r="I1294" t="s">
        <v>8732</v>
      </c>
      <c r="J1294" t="s">
        <v>8735</v>
      </c>
      <c r="L1294" t="s">
        <v>8736</v>
      </c>
      <c r="M1294">
        <v>8.5222215652499997</v>
      </c>
      <c r="N1294">
        <v>47.973331451399901</v>
      </c>
    </row>
    <row r="1295" spans="1:14" x14ac:dyDescent="0.35">
      <c r="A1295" t="s">
        <v>8737</v>
      </c>
      <c r="B1295" t="s">
        <v>1168</v>
      </c>
      <c r="C1295" t="s">
        <v>8738</v>
      </c>
      <c r="D1295">
        <v>511</v>
      </c>
      <c r="E1295" t="s">
        <v>1541</v>
      </c>
      <c r="F1295" t="s">
        <v>3732</v>
      </c>
      <c r="G1295" t="s">
        <v>7755</v>
      </c>
      <c r="I1295" t="s">
        <v>8737</v>
      </c>
      <c r="J1295" t="s">
        <v>8739</v>
      </c>
      <c r="L1295" t="s">
        <v>8740</v>
      </c>
      <c r="M1295">
        <v>7.8277201652499997</v>
      </c>
      <c r="N1295">
        <v>48.369300842299999</v>
      </c>
    </row>
    <row r="1296" spans="1:14" x14ac:dyDescent="0.35">
      <c r="A1296" t="s">
        <v>8741</v>
      </c>
      <c r="B1296" t="s">
        <v>1168</v>
      </c>
      <c r="C1296" t="s">
        <v>8742</v>
      </c>
      <c r="D1296">
        <v>295</v>
      </c>
      <c r="E1296" t="s">
        <v>1541</v>
      </c>
      <c r="F1296" t="s">
        <v>3732</v>
      </c>
      <c r="G1296" t="s">
        <v>7764</v>
      </c>
      <c r="H1296" t="s">
        <v>8743</v>
      </c>
      <c r="I1296" t="s">
        <v>8741</v>
      </c>
      <c r="J1296" t="s">
        <v>8744</v>
      </c>
      <c r="L1296" t="s">
        <v>8745</v>
      </c>
      <c r="M1296">
        <v>10.556100000000001</v>
      </c>
      <c r="N1296">
        <v>52.319198999999998</v>
      </c>
    </row>
    <row r="1297" spans="1:14" x14ac:dyDescent="0.35">
      <c r="A1297" t="s">
        <v>8746</v>
      </c>
      <c r="B1297" t="s">
        <v>1168</v>
      </c>
      <c r="C1297" t="s">
        <v>8747</v>
      </c>
      <c r="D1297">
        <v>820</v>
      </c>
      <c r="E1297" t="s">
        <v>1541</v>
      </c>
      <c r="F1297" t="s">
        <v>3732</v>
      </c>
      <c r="G1297" t="s">
        <v>7756</v>
      </c>
      <c r="H1297" t="s">
        <v>8748</v>
      </c>
      <c r="I1297" t="s">
        <v>8746</v>
      </c>
      <c r="J1297" t="s">
        <v>8749</v>
      </c>
      <c r="L1297" t="s">
        <v>8750</v>
      </c>
      <c r="M1297">
        <v>9.3849669999999996</v>
      </c>
      <c r="N1297">
        <v>51.417273000000002</v>
      </c>
    </row>
    <row r="1298" spans="1:14" x14ac:dyDescent="0.35">
      <c r="A1298" t="s">
        <v>8751</v>
      </c>
      <c r="B1298" t="s">
        <v>36</v>
      </c>
      <c r="C1298" t="s">
        <v>8752</v>
      </c>
      <c r="D1298">
        <v>10</v>
      </c>
      <c r="E1298" t="s">
        <v>1541</v>
      </c>
      <c r="F1298" t="s">
        <v>3732</v>
      </c>
      <c r="G1298" t="s">
        <v>8603</v>
      </c>
      <c r="H1298" t="s">
        <v>8753</v>
      </c>
      <c r="I1298" t="s">
        <v>8751</v>
      </c>
      <c r="J1298" t="s">
        <v>8754</v>
      </c>
      <c r="L1298" t="s">
        <v>8755</v>
      </c>
      <c r="M1298">
        <v>8.5727779999999996</v>
      </c>
      <c r="N1298">
        <v>53.506943</v>
      </c>
    </row>
    <row r="1299" spans="1:14" x14ac:dyDescent="0.35">
      <c r="A1299" t="s">
        <v>8756</v>
      </c>
      <c r="B1299" t="s">
        <v>36</v>
      </c>
      <c r="C1299" t="s">
        <v>8757</v>
      </c>
      <c r="D1299">
        <v>20</v>
      </c>
      <c r="E1299" t="s">
        <v>1541</v>
      </c>
      <c r="F1299" t="s">
        <v>3732</v>
      </c>
      <c r="G1299" t="s">
        <v>8603</v>
      </c>
      <c r="H1299" t="s">
        <v>8758</v>
      </c>
      <c r="I1299" t="s">
        <v>8756</v>
      </c>
      <c r="J1299" t="s">
        <v>8759</v>
      </c>
      <c r="L1299" t="s">
        <v>8760</v>
      </c>
      <c r="M1299">
        <v>8.6244399999999999</v>
      </c>
      <c r="N1299">
        <v>53.144699000000003</v>
      </c>
    </row>
    <row r="1300" spans="1:14" x14ac:dyDescent="0.35">
      <c r="A1300" t="s">
        <v>8761</v>
      </c>
      <c r="B1300" t="s">
        <v>32</v>
      </c>
      <c r="C1300" t="s">
        <v>8762</v>
      </c>
      <c r="D1300">
        <v>3</v>
      </c>
      <c r="E1300" t="s">
        <v>1541</v>
      </c>
      <c r="F1300" t="s">
        <v>3732</v>
      </c>
      <c r="G1300" t="s">
        <v>7764</v>
      </c>
      <c r="H1300" t="s">
        <v>8763</v>
      </c>
      <c r="I1300" t="s">
        <v>8761</v>
      </c>
      <c r="J1300" t="s">
        <v>2948</v>
      </c>
      <c r="L1300" t="s">
        <v>8764</v>
      </c>
      <c r="M1300">
        <v>7.2275</v>
      </c>
      <c r="N1300">
        <v>53.391109</v>
      </c>
    </row>
    <row r="1301" spans="1:14" x14ac:dyDescent="0.35">
      <c r="A1301" t="s">
        <v>8765</v>
      </c>
      <c r="B1301" t="s">
        <v>32</v>
      </c>
      <c r="C1301" t="s">
        <v>8766</v>
      </c>
      <c r="D1301">
        <v>7</v>
      </c>
      <c r="E1301" t="s">
        <v>1541</v>
      </c>
      <c r="F1301" t="s">
        <v>3732</v>
      </c>
      <c r="G1301" t="s">
        <v>7764</v>
      </c>
      <c r="H1301" t="s">
        <v>8767</v>
      </c>
      <c r="I1301" t="s">
        <v>8765</v>
      </c>
      <c r="J1301" t="s">
        <v>8768</v>
      </c>
      <c r="L1301" t="s">
        <v>8769</v>
      </c>
      <c r="M1301">
        <v>7.9138889312744096</v>
      </c>
      <c r="N1301">
        <v>53.782779693603501</v>
      </c>
    </row>
    <row r="1302" spans="1:14" x14ac:dyDescent="0.35">
      <c r="A1302" t="s">
        <v>8770</v>
      </c>
      <c r="B1302" t="s">
        <v>32</v>
      </c>
      <c r="C1302" t="s">
        <v>8771</v>
      </c>
      <c r="D1302">
        <v>16</v>
      </c>
      <c r="E1302" t="s">
        <v>1541</v>
      </c>
      <c r="F1302" t="s">
        <v>3732</v>
      </c>
      <c r="G1302" t="s">
        <v>7764</v>
      </c>
      <c r="H1302" t="s">
        <v>8772</v>
      </c>
      <c r="I1302" t="s">
        <v>8770</v>
      </c>
      <c r="J1302" t="s">
        <v>8773</v>
      </c>
      <c r="L1302" t="s">
        <v>8774</v>
      </c>
      <c r="M1302">
        <v>8.0522222518920898</v>
      </c>
      <c r="N1302">
        <v>53.502220153808501</v>
      </c>
    </row>
    <row r="1303" spans="1:14" x14ac:dyDescent="0.35">
      <c r="A1303" t="s">
        <v>8775</v>
      </c>
      <c r="B1303" t="s">
        <v>32</v>
      </c>
      <c r="C1303" t="s">
        <v>8776</v>
      </c>
      <c r="D1303">
        <v>7</v>
      </c>
      <c r="E1303" t="s">
        <v>1541</v>
      </c>
      <c r="F1303" t="s">
        <v>3732</v>
      </c>
      <c r="G1303" t="s">
        <v>7764</v>
      </c>
      <c r="H1303" t="s">
        <v>8777</v>
      </c>
      <c r="I1303" t="s">
        <v>8775</v>
      </c>
      <c r="J1303" t="s">
        <v>8778</v>
      </c>
      <c r="L1303" t="s">
        <v>8779</v>
      </c>
      <c r="M1303">
        <v>7.0558328628540004</v>
      </c>
      <c r="N1303">
        <v>53.68111038208</v>
      </c>
    </row>
    <row r="1304" spans="1:14" x14ac:dyDescent="0.35">
      <c r="A1304" t="s">
        <v>8780</v>
      </c>
      <c r="B1304" t="s">
        <v>32</v>
      </c>
      <c r="C1304" t="s">
        <v>8781</v>
      </c>
      <c r="D1304">
        <v>7</v>
      </c>
      <c r="E1304" t="s">
        <v>1541</v>
      </c>
      <c r="F1304" t="s">
        <v>3732</v>
      </c>
      <c r="G1304" t="s">
        <v>7764</v>
      </c>
      <c r="H1304" t="s">
        <v>8782</v>
      </c>
      <c r="I1304" t="s">
        <v>8780</v>
      </c>
      <c r="J1304" t="s">
        <v>8783</v>
      </c>
      <c r="L1304" t="s">
        <v>8784</v>
      </c>
      <c r="M1304">
        <v>7.4977779388427699</v>
      </c>
      <c r="N1304">
        <v>53.742500305175703</v>
      </c>
    </row>
    <row r="1305" spans="1:14" x14ac:dyDescent="0.35">
      <c r="A1305" t="s">
        <v>8785</v>
      </c>
      <c r="B1305" t="s">
        <v>32</v>
      </c>
      <c r="C1305" t="s">
        <v>8786</v>
      </c>
      <c r="D1305">
        <v>3</v>
      </c>
      <c r="E1305" t="s">
        <v>1541</v>
      </c>
      <c r="F1305" t="s">
        <v>3732</v>
      </c>
      <c r="G1305" t="s">
        <v>7764</v>
      </c>
      <c r="H1305" t="s">
        <v>8787</v>
      </c>
      <c r="I1305" t="s">
        <v>8785</v>
      </c>
      <c r="J1305" t="s">
        <v>8788</v>
      </c>
      <c r="L1305" t="s">
        <v>8789</v>
      </c>
      <c r="M1305">
        <v>6.7091669999999999</v>
      </c>
      <c r="N1305">
        <v>53.59639</v>
      </c>
    </row>
    <row r="1306" spans="1:14" x14ac:dyDescent="0.35">
      <c r="A1306" t="s">
        <v>8790</v>
      </c>
      <c r="B1306" t="s">
        <v>32</v>
      </c>
      <c r="C1306" t="s">
        <v>8791</v>
      </c>
      <c r="D1306">
        <v>3</v>
      </c>
      <c r="E1306" t="s">
        <v>1541</v>
      </c>
      <c r="F1306" t="s">
        <v>3732</v>
      </c>
      <c r="G1306" t="s">
        <v>7764</v>
      </c>
      <c r="H1306" t="s">
        <v>8792</v>
      </c>
      <c r="I1306" t="s">
        <v>8790</v>
      </c>
      <c r="J1306" t="s">
        <v>8793</v>
      </c>
      <c r="L1306" t="s">
        <v>8794</v>
      </c>
      <c r="M1306">
        <v>7.1902780532800001</v>
      </c>
      <c r="N1306">
        <v>53.633056640599897</v>
      </c>
    </row>
    <row r="1307" spans="1:14" x14ac:dyDescent="0.35">
      <c r="A1307" t="s">
        <v>8795</v>
      </c>
      <c r="B1307" t="s">
        <v>32</v>
      </c>
      <c r="C1307" t="s">
        <v>8796</v>
      </c>
      <c r="D1307">
        <v>128</v>
      </c>
      <c r="E1307" t="s">
        <v>1541</v>
      </c>
      <c r="F1307" t="s">
        <v>3732</v>
      </c>
      <c r="G1307" t="s">
        <v>7764</v>
      </c>
      <c r="H1307" t="s">
        <v>8797</v>
      </c>
      <c r="I1307" t="s">
        <v>8795</v>
      </c>
      <c r="J1307" t="s">
        <v>8798</v>
      </c>
      <c r="L1307" t="s">
        <v>8799</v>
      </c>
      <c r="M1307">
        <v>8.0405560000000005</v>
      </c>
      <c r="N1307">
        <v>52.908332999999999</v>
      </c>
    </row>
    <row r="1308" spans="1:14" x14ac:dyDescent="0.35">
      <c r="A1308" t="s">
        <v>8800</v>
      </c>
      <c r="B1308" t="s">
        <v>32</v>
      </c>
      <c r="C1308" t="s">
        <v>8801</v>
      </c>
      <c r="D1308">
        <v>7</v>
      </c>
      <c r="E1308" t="s">
        <v>1541</v>
      </c>
      <c r="F1308" t="s">
        <v>3732</v>
      </c>
      <c r="G1308" t="s">
        <v>7764</v>
      </c>
      <c r="H1308" t="s">
        <v>8802</v>
      </c>
      <c r="I1308" t="s">
        <v>8800</v>
      </c>
      <c r="J1308" t="s">
        <v>8803</v>
      </c>
      <c r="L1308" t="s">
        <v>8804</v>
      </c>
      <c r="M1308">
        <v>7.23</v>
      </c>
      <c r="N1308">
        <v>53.706944</v>
      </c>
    </row>
    <row r="1309" spans="1:14" x14ac:dyDescent="0.35">
      <c r="A1309" t="s">
        <v>8805</v>
      </c>
      <c r="B1309" t="s">
        <v>32</v>
      </c>
      <c r="C1309" t="s">
        <v>8806</v>
      </c>
      <c r="D1309">
        <v>7</v>
      </c>
      <c r="E1309" t="s">
        <v>1541</v>
      </c>
      <c r="F1309" t="s">
        <v>3732</v>
      </c>
      <c r="G1309" t="s">
        <v>7764</v>
      </c>
      <c r="H1309" t="s">
        <v>8807</v>
      </c>
      <c r="I1309" t="s">
        <v>8805</v>
      </c>
      <c r="J1309" t="s">
        <v>8808</v>
      </c>
      <c r="L1309" t="s">
        <v>8809</v>
      </c>
      <c r="M1309">
        <v>7.3733329772949201</v>
      </c>
      <c r="N1309">
        <v>53.724723815917898</v>
      </c>
    </row>
    <row r="1310" spans="1:14" x14ac:dyDescent="0.35">
      <c r="A1310" t="s">
        <v>8810</v>
      </c>
      <c r="B1310" t="s">
        <v>32</v>
      </c>
      <c r="C1310" t="s">
        <v>46002</v>
      </c>
      <c r="D1310">
        <v>7</v>
      </c>
      <c r="E1310" t="s">
        <v>1541</v>
      </c>
      <c r="F1310" t="s">
        <v>3732</v>
      </c>
      <c r="G1310" t="s">
        <v>7765</v>
      </c>
      <c r="H1310" t="s">
        <v>46003</v>
      </c>
      <c r="I1310" t="s">
        <v>8810</v>
      </c>
      <c r="J1310" t="s">
        <v>5590</v>
      </c>
      <c r="L1310" t="s">
        <v>8811</v>
      </c>
      <c r="M1310">
        <v>8.9016666412400003</v>
      </c>
      <c r="N1310">
        <v>54.153331756599997</v>
      </c>
    </row>
    <row r="1311" spans="1:14" x14ac:dyDescent="0.35">
      <c r="A1311" t="s">
        <v>8812</v>
      </c>
      <c r="B1311" t="s">
        <v>32</v>
      </c>
      <c r="C1311" t="s">
        <v>46004</v>
      </c>
      <c r="D1311">
        <v>131</v>
      </c>
      <c r="E1311" t="s">
        <v>1541</v>
      </c>
      <c r="F1311" t="s">
        <v>3732</v>
      </c>
      <c r="G1311" t="s">
        <v>7765</v>
      </c>
      <c r="H1311" t="s">
        <v>8813</v>
      </c>
      <c r="I1311" t="s">
        <v>8812</v>
      </c>
      <c r="J1311" t="s">
        <v>8814</v>
      </c>
      <c r="L1311" t="s">
        <v>8815</v>
      </c>
      <c r="M1311">
        <v>9.3788890838622994</v>
      </c>
      <c r="N1311">
        <v>54.7733345031738</v>
      </c>
    </row>
    <row r="1312" spans="1:14" x14ac:dyDescent="0.35">
      <c r="A1312" t="s">
        <v>8817</v>
      </c>
      <c r="B1312" t="s">
        <v>32</v>
      </c>
      <c r="C1312" t="s">
        <v>46005</v>
      </c>
      <c r="D1312">
        <v>8</v>
      </c>
      <c r="E1312" t="s">
        <v>1541</v>
      </c>
      <c r="F1312" t="s">
        <v>3732</v>
      </c>
      <c r="G1312" t="s">
        <v>7765</v>
      </c>
      <c r="H1312" t="s">
        <v>8818</v>
      </c>
      <c r="I1312" t="s">
        <v>8817</v>
      </c>
      <c r="J1312" t="s">
        <v>8819</v>
      </c>
      <c r="L1312" t="s">
        <v>8820</v>
      </c>
      <c r="M1312">
        <v>7.9158329963699998</v>
      </c>
      <c r="N1312">
        <v>54.185279846199997</v>
      </c>
    </row>
    <row r="1313" spans="1:14" x14ac:dyDescent="0.35">
      <c r="A1313" t="s">
        <v>8821</v>
      </c>
      <c r="B1313" t="s">
        <v>32</v>
      </c>
      <c r="C1313" t="s">
        <v>8822</v>
      </c>
      <c r="D1313">
        <v>62</v>
      </c>
      <c r="E1313" t="s">
        <v>1541</v>
      </c>
      <c r="F1313" t="s">
        <v>3732</v>
      </c>
      <c r="G1313" t="s">
        <v>7765</v>
      </c>
      <c r="H1313" t="s">
        <v>8823</v>
      </c>
      <c r="I1313" t="s">
        <v>8821</v>
      </c>
      <c r="J1313" t="s">
        <v>8824</v>
      </c>
      <c r="L1313" t="s">
        <v>8825</v>
      </c>
      <c r="M1313">
        <v>9.1383333206199993</v>
      </c>
      <c r="N1313">
        <v>54.509998321499999</v>
      </c>
    </row>
    <row r="1314" spans="1:14" x14ac:dyDescent="0.35">
      <c r="A1314" t="s">
        <v>8827</v>
      </c>
      <c r="B1314" t="s">
        <v>32</v>
      </c>
      <c r="C1314" t="s">
        <v>8828</v>
      </c>
      <c r="D1314">
        <v>7</v>
      </c>
      <c r="E1314" t="s">
        <v>1541</v>
      </c>
      <c r="F1314" t="s">
        <v>3732</v>
      </c>
      <c r="G1314" t="s">
        <v>7765</v>
      </c>
      <c r="H1314" t="s">
        <v>8829</v>
      </c>
      <c r="I1314" t="s">
        <v>8827</v>
      </c>
      <c r="J1314" t="s">
        <v>8830</v>
      </c>
      <c r="L1314" t="s">
        <v>8831</v>
      </c>
      <c r="M1314">
        <v>8.6869440078735298</v>
      </c>
      <c r="N1314">
        <v>54.308887481689403</v>
      </c>
    </row>
    <row r="1315" spans="1:14" x14ac:dyDescent="0.35">
      <c r="A1315" t="s">
        <v>8832</v>
      </c>
      <c r="B1315" t="s">
        <v>1168</v>
      </c>
      <c r="C1315" t="s">
        <v>8833</v>
      </c>
      <c r="D1315">
        <v>51</v>
      </c>
      <c r="E1315" t="s">
        <v>1541</v>
      </c>
      <c r="F1315" t="s">
        <v>3732</v>
      </c>
      <c r="G1315" t="s">
        <v>7765</v>
      </c>
      <c r="H1315" t="s">
        <v>8834</v>
      </c>
      <c r="I1315" t="s">
        <v>8832</v>
      </c>
      <c r="J1315" t="s">
        <v>8835</v>
      </c>
      <c r="L1315" t="s">
        <v>8836</v>
      </c>
      <c r="M1315">
        <v>8.3404703140300001</v>
      </c>
      <c r="N1315">
        <v>54.913200378399999</v>
      </c>
    </row>
    <row r="1316" spans="1:14" x14ac:dyDescent="0.35">
      <c r="A1316" t="s">
        <v>8837</v>
      </c>
      <c r="B1316" t="s">
        <v>32</v>
      </c>
      <c r="C1316" t="s">
        <v>46006</v>
      </c>
      <c r="D1316">
        <v>26</v>
      </c>
      <c r="E1316" t="s">
        <v>1541</v>
      </c>
      <c r="F1316" t="s">
        <v>3732</v>
      </c>
      <c r="G1316" t="s">
        <v>7765</v>
      </c>
      <c r="H1316" t="s">
        <v>46007</v>
      </c>
      <c r="I1316" t="s">
        <v>8837</v>
      </c>
      <c r="J1316" t="s">
        <v>8838</v>
      </c>
      <c r="L1316" t="s">
        <v>8839</v>
      </c>
      <c r="M1316">
        <v>8.5283327102661097</v>
      </c>
      <c r="N1316">
        <v>54.684444427490199</v>
      </c>
    </row>
    <row r="1317" spans="1:14" x14ac:dyDescent="0.35">
      <c r="A1317" t="s">
        <v>8846</v>
      </c>
      <c r="B1317" t="s">
        <v>1168</v>
      </c>
      <c r="C1317" t="s">
        <v>46008</v>
      </c>
      <c r="D1317">
        <v>18</v>
      </c>
      <c r="E1317" t="s">
        <v>1541</v>
      </c>
      <c r="F1317" t="s">
        <v>8840</v>
      </c>
      <c r="G1317" t="s">
        <v>8847</v>
      </c>
      <c r="H1317" t="s">
        <v>46009</v>
      </c>
      <c r="I1317" t="s">
        <v>8846</v>
      </c>
      <c r="J1317" t="s">
        <v>8848</v>
      </c>
      <c r="L1317" t="s">
        <v>8849</v>
      </c>
      <c r="M1317">
        <v>22.830699920654201</v>
      </c>
      <c r="N1317">
        <v>58.990798950195298</v>
      </c>
    </row>
    <row r="1318" spans="1:14" x14ac:dyDescent="0.35">
      <c r="A1318" t="s">
        <v>8850</v>
      </c>
      <c r="B1318" t="s">
        <v>1168</v>
      </c>
      <c r="C1318" t="s">
        <v>8851</v>
      </c>
      <c r="D1318">
        <v>14</v>
      </c>
      <c r="E1318" t="s">
        <v>1541</v>
      </c>
      <c r="F1318" t="s">
        <v>8840</v>
      </c>
      <c r="G1318" t="s">
        <v>8841</v>
      </c>
      <c r="H1318" t="s">
        <v>8843</v>
      </c>
      <c r="I1318" t="s">
        <v>8850</v>
      </c>
      <c r="J1318" t="s">
        <v>8852</v>
      </c>
      <c r="L1318" t="s">
        <v>8853</v>
      </c>
      <c r="M1318">
        <v>22.50950050354</v>
      </c>
      <c r="N1318">
        <v>58.229900360107401</v>
      </c>
    </row>
    <row r="1319" spans="1:14" x14ac:dyDescent="0.35">
      <c r="A1319" t="s">
        <v>8856</v>
      </c>
      <c r="B1319" t="s">
        <v>1168</v>
      </c>
      <c r="C1319" t="s">
        <v>46010</v>
      </c>
      <c r="D1319">
        <v>47</v>
      </c>
      <c r="E1319" t="s">
        <v>1541</v>
      </c>
      <c r="F1319" t="s">
        <v>8840</v>
      </c>
      <c r="G1319" t="s">
        <v>8854</v>
      </c>
      <c r="H1319" t="s">
        <v>46011</v>
      </c>
      <c r="I1319" t="s">
        <v>8856</v>
      </c>
      <c r="J1319" t="s">
        <v>8857</v>
      </c>
      <c r="L1319" t="s">
        <v>8858</v>
      </c>
      <c r="M1319">
        <v>24.472799301147401</v>
      </c>
      <c r="N1319">
        <v>58.418998718261697</v>
      </c>
    </row>
    <row r="1320" spans="1:14" x14ac:dyDescent="0.35">
      <c r="A1320" t="s">
        <v>8859</v>
      </c>
      <c r="B1320" t="s">
        <v>3332</v>
      </c>
      <c r="C1320" t="s">
        <v>8860</v>
      </c>
      <c r="D1320">
        <v>131</v>
      </c>
      <c r="E1320" t="s">
        <v>1541</v>
      </c>
      <c r="F1320" t="s">
        <v>8840</v>
      </c>
      <c r="G1320" t="s">
        <v>8842</v>
      </c>
      <c r="H1320" t="s">
        <v>8845</v>
      </c>
      <c r="I1320" t="s">
        <v>8859</v>
      </c>
      <c r="J1320" t="s">
        <v>8861</v>
      </c>
      <c r="L1320" t="s">
        <v>8862</v>
      </c>
      <c r="M1320">
        <v>24.832799911499901</v>
      </c>
      <c r="N1320">
        <v>59.413299560499901</v>
      </c>
    </row>
    <row r="1321" spans="1:14" x14ac:dyDescent="0.35">
      <c r="A1321" t="s">
        <v>8863</v>
      </c>
      <c r="B1321" t="s">
        <v>1168</v>
      </c>
      <c r="C1321" t="s">
        <v>8864</v>
      </c>
      <c r="D1321">
        <v>219</v>
      </c>
      <c r="E1321" t="s">
        <v>1541</v>
      </c>
      <c r="F1321" t="s">
        <v>8840</v>
      </c>
      <c r="G1321" t="s">
        <v>8844</v>
      </c>
      <c r="H1321" t="s">
        <v>8855</v>
      </c>
      <c r="I1321" t="s">
        <v>8863</v>
      </c>
      <c r="J1321" t="s">
        <v>8865</v>
      </c>
      <c r="L1321" t="s">
        <v>8866</v>
      </c>
      <c r="M1321">
        <v>26.690399169900001</v>
      </c>
      <c r="N1321">
        <v>58.3074989319</v>
      </c>
    </row>
    <row r="1322" spans="1:14" x14ac:dyDescent="0.35">
      <c r="A1322" t="s">
        <v>8872</v>
      </c>
      <c r="B1322" t="s">
        <v>1168</v>
      </c>
      <c r="C1322" t="s">
        <v>8873</v>
      </c>
      <c r="D1322">
        <v>1005</v>
      </c>
      <c r="E1322" t="s">
        <v>1541</v>
      </c>
      <c r="F1322" t="s">
        <v>8867</v>
      </c>
      <c r="G1322" t="s">
        <v>8868</v>
      </c>
      <c r="H1322" t="s">
        <v>8874</v>
      </c>
      <c r="I1322" t="s">
        <v>8872</v>
      </c>
      <c r="J1322" t="s">
        <v>8875</v>
      </c>
      <c r="L1322" t="s">
        <v>8876</v>
      </c>
      <c r="M1322">
        <v>23.424299240111999</v>
      </c>
      <c r="N1322">
        <v>68.362602233887003</v>
      </c>
    </row>
    <row r="1323" spans="1:14" x14ac:dyDescent="0.35">
      <c r="A1323" t="s">
        <v>8877</v>
      </c>
      <c r="B1323" t="s">
        <v>32</v>
      </c>
      <c r="C1323" t="s">
        <v>8878</v>
      </c>
      <c r="D1323">
        <v>3900</v>
      </c>
      <c r="E1323" t="s">
        <v>161</v>
      </c>
      <c r="F1323" t="s">
        <v>1547</v>
      </c>
      <c r="G1323" t="s">
        <v>1554</v>
      </c>
      <c r="H1323" t="s">
        <v>8879</v>
      </c>
      <c r="I1323" t="s">
        <v>8880</v>
      </c>
      <c r="J1323" t="s">
        <v>8877</v>
      </c>
      <c r="K1323" t="s">
        <v>8881</v>
      </c>
      <c r="L1323" t="s">
        <v>8882</v>
      </c>
      <c r="M1323">
        <v>147.65980555600001</v>
      </c>
      <c r="N1323">
        <v>-9.15380555556</v>
      </c>
    </row>
    <row r="1324" spans="1:14" x14ac:dyDescent="0.35">
      <c r="A1324" t="s">
        <v>8883</v>
      </c>
      <c r="B1324" t="s">
        <v>1168</v>
      </c>
      <c r="C1324" t="s">
        <v>8884</v>
      </c>
      <c r="D1324">
        <v>479</v>
      </c>
      <c r="E1324" t="s">
        <v>1541</v>
      </c>
      <c r="F1324" t="s">
        <v>8867</v>
      </c>
      <c r="G1324" t="s">
        <v>8870</v>
      </c>
      <c r="H1324" t="s">
        <v>8885</v>
      </c>
      <c r="I1324" t="s">
        <v>8883</v>
      </c>
      <c r="J1324" t="s">
        <v>8886</v>
      </c>
      <c r="L1324" t="s">
        <v>8887</v>
      </c>
      <c r="M1324">
        <v>24.786686</v>
      </c>
      <c r="N1324">
        <v>61.856039000000003</v>
      </c>
    </row>
    <row r="1325" spans="1:14" x14ac:dyDescent="0.35">
      <c r="A1325" t="s">
        <v>8889</v>
      </c>
      <c r="B1325" t="s">
        <v>1168</v>
      </c>
      <c r="C1325" t="s">
        <v>8890</v>
      </c>
      <c r="D1325">
        <v>57</v>
      </c>
      <c r="E1325" t="s">
        <v>1541</v>
      </c>
      <c r="F1325" t="s">
        <v>8867</v>
      </c>
      <c r="G1325" t="s">
        <v>8871</v>
      </c>
      <c r="H1325" t="s">
        <v>8888</v>
      </c>
      <c r="I1325" t="s">
        <v>8889</v>
      </c>
      <c r="J1325" t="s">
        <v>2536</v>
      </c>
      <c r="L1325" t="s">
        <v>8891</v>
      </c>
      <c r="M1325">
        <v>25.042800903320298</v>
      </c>
      <c r="N1325">
        <v>60.254600524902301</v>
      </c>
    </row>
    <row r="1326" spans="1:14" x14ac:dyDescent="0.35">
      <c r="A1326" t="s">
        <v>8892</v>
      </c>
      <c r="B1326" t="s">
        <v>3332</v>
      </c>
      <c r="C1326" t="s">
        <v>8893</v>
      </c>
      <c r="D1326">
        <v>179</v>
      </c>
      <c r="E1326" t="s">
        <v>1541</v>
      </c>
      <c r="F1326" t="s">
        <v>8867</v>
      </c>
      <c r="G1326" t="s">
        <v>8871</v>
      </c>
      <c r="H1326" t="s">
        <v>8888</v>
      </c>
      <c r="I1326" t="s">
        <v>8892</v>
      </c>
      <c r="J1326" t="s">
        <v>8894</v>
      </c>
      <c r="L1326" t="s">
        <v>8895</v>
      </c>
      <c r="M1326">
        <v>24.963300704956001</v>
      </c>
      <c r="N1326">
        <v>60.317199707031001</v>
      </c>
    </row>
    <row r="1327" spans="1:14" x14ac:dyDescent="0.35">
      <c r="A1327" t="s">
        <v>8896</v>
      </c>
      <c r="B1327" t="s">
        <v>32</v>
      </c>
      <c r="C1327" t="s">
        <v>46012</v>
      </c>
      <c r="D1327">
        <v>430</v>
      </c>
      <c r="E1327" t="s">
        <v>1541</v>
      </c>
      <c r="F1327" t="s">
        <v>8867</v>
      </c>
      <c r="G1327" t="s">
        <v>8871</v>
      </c>
      <c r="H1327" t="s">
        <v>46013</v>
      </c>
      <c r="I1327" t="s">
        <v>8896</v>
      </c>
      <c r="J1327" t="s">
        <v>8897</v>
      </c>
      <c r="L1327" t="s">
        <v>8898</v>
      </c>
      <c r="M1327">
        <v>24.881099700899998</v>
      </c>
      <c r="N1327">
        <v>60.654399871800003</v>
      </c>
    </row>
    <row r="1328" spans="1:14" x14ac:dyDescent="0.35">
      <c r="A1328" t="s">
        <v>8900</v>
      </c>
      <c r="B1328" t="s">
        <v>1168</v>
      </c>
      <c r="C1328" t="s">
        <v>8901</v>
      </c>
      <c r="D1328">
        <v>364</v>
      </c>
      <c r="E1328" t="s">
        <v>1541</v>
      </c>
      <c r="F1328" t="s">
        <v>8867</v>
      </c>
      <c r="G1328" t="s">
        <v>8899</v>
      </c>
      <c r="I1328" t="s">
        <v>8900</v>
      </c>
      <c r="J1328" t="s">
        <v>8902</v>
      </c>
      <c r="L1328" t="s">
        <v>8903</v>
      </c>
      <c r="M1328">
        <v>30.073601</v>
      </c>
      <c r="N1328">
        <v>62.1661</v>
      </c>
    </row>
    <row r="1329" spans="1:14" x14ac:dyDescent="0.35">
      <c r="A1329" t="s">
        <v>8904</v>
      </c>
      <c r="B1329" t="s">
        <v>1168</v>
      </c>
      <c r="C1329" t="s">
        <v>8905</v>
      </c>
      <c r="D1329">
        <v>481</v>
      </c>
      <c r="E1329" t="s">
        <v>1541</v>
      </c>
      <c r="F1329" t="s">
        <v>8867</v>
      </c>
      <c r="G1329" t="s">
        <v>8868</v>
      </c>
      <c r="H1329" t="s">
        <v>8906</v>
      </c>
      <c r="I1329" t="s">
        <v>8904</v>
      </c>
      <c r="J1329" t="s">
        <v>2570</v>
      </c>
      <c r="L1329" t="s">
        <v>8907</v>
      </c>
      <c r="M1329">
        <v>27.405300140381001</v>
      </c>
      <c r="N1329">
        <v>68.607299804687997</v>
      </c>
    </row>
    <row r="1330" spans="1:14" x14ac:dyDescent="0.35">
      <c r="A1330" t="s">
        <v>8908</v>
      </c>
      <c r="B1330" t="s">
        <v>1168</v>
      </c>
      <c r="C1330" t="s">
        <v>8909</v>
      </c>
      <c r="D1330">
        <v>398</v>
      </c>
      <c r="E1330" t="s">
        <v>1541</v>
      </c>
      <c r="F1330" t="s">
        <v>8867</v>
      </c>
      <c r="G1330" t="s">
        <v>8899</v>
      </c>
      <c r="H1330" t="s">
        <v>8910</v>
      </c>
      <c r="I1330" t="s">
        <v>8908</v>
      </c>
      <c r="J1330" t="s">
        <v>8911</v>
      </c>
      <c r="L1330" t="s">
        <v>8912</v>
      </c>
      <c r="M1330">
        <v>29.607500076293999</v>
      </c>
      <c r="N1330">
        <v>62.662899017333999</v>
      </c>
    </row>
    <row r="1331" spans="1:14" x14ac:dyDescent="0.35">
      <c r="A1331" t="s">
        <v>8913</v>
      </c>
      <c r="B1331" t="s">
        <v>1168</v>
      </c>
      <c r="C1331" t="s">
        <v>8914</v>
      </c>
      <c r="D1331">
        <v>459</v>
      </c>
      <c r="E1331" t="s">
        <v>1541</v>
      </c>
      <c r="F1331" t="s">
        <v>8867</v>
      </c>
      <c r="G1331" t="s">
        <v>8870</v>
      </c>
      <c r="H1331" t="s">
        <v>46014</v>
      </c>
      <c r="I1331" t="s">
        <v>8913</v>
      </c>
      <c r="J1331" t="s">
        <v>8915</v>
      </c>
      <c r="L1331" t="s">
        <v>8916</v>
      </c>
      <c r="M1331">
        <v>25.678300857543999</v>
      </c>
      <c r="N1331">
        <v>62.399501800537003</v>
      </c>
    </row>
    <row r="1332" spans="1:14" x14ac:dyDescent="0.35">
      <c r="A1332" t="s">
        <v>8917</v>
      </c>
      <c r="B1332" t="s">
        <v>1168</v>
      </c>
      <c r="C1332" t="s">
        <v>8918</v>
      </c>
      <c r="D1332">
        <v>151</v>
      </c>
      <c r="E1332" t="s">
        <v>1541</v>
      </c>
      <c r="F1332" t="s">
        <v>8867</v>
      </c>
      <c r="G1332" t="s">
        <v>8870</v>
      </c>
      <c r="H1332" t="s">
        <v>8919</v>
      </c>
      <c r="I1332" t="s">
        <v>8917</v>
      </c>
      <c r="J1332" t="s">
        <v>8920</v>
      </c>
      <c r="L1332" t="s">
        <v>8921</v>
      </c>
      <c r="M1332">
        <v>23.051399</v>
      </c>
      <c r="N1332">
        <v>63.127102000000001</v>
      </c>
    </row>
    <row r="1333" spans="1:14" x14ac:dyDescent="0.35">
      <c r="A1333" t="s">
        <v>8922</v>
      </c>
      <c r="B1333" t="s">
        <v>1168</v>
      </c>
      <c r="C1333" t="s">
        <v>8923</v>
      </c>
      <c r="D1333">
        <v>61</v>
      </c>
      <c r="E1333" t="s">
        <v>1541</v>
      </c>
      <c r="F1333" t="s">
        <v>8867</v>
      </c>
      <c r="G1333" t="s">
        <v>8868</v>
      </c>
      <c r="H1333" t="s">
        <v>8924</v>
      </c>
      <c r="I1333" t="s">
        <v>8922</v>
      </c>
      <c r="J1333" t="s">
        <v>8925</v>
      </c>
      <c r="L1333" t="s">
        <v>8926</v>
      </c>
      <c r="M1333">
        <v>24.582099914551002</v>
      </c>
      <c r="N1333">
        <v>65.778701782227003</v>
      </c>
    </row>
    <row r="1334" spans="1:14" x14ac:dyDescent="0.35">
      <c r="A1334" t="s">
        <v>8928</v>
      </c>
      <c r="B1334" t="s">
        <v>1168</v>
      </c>
      <c r="C1334" t="s">
        <v>8929</v>
      </c>
      <c r="D1334">
        <v>483</v>
      </c>
      <c r="E1334" t="s">
        <v>1541</v>
      </c>
      <c r="F1334" t="s">
        <v>8867</v>
      </c>
      <c r="G1334" t="s">
        <v>8869</v>
      </c>
      <c r="H1334" t="s">
        <v>8930</v>
      </c>
      <c r="I1334" t="s">
        <v>8928</v>
      </c>
      <c r="J1334" t="s">
        <v>8931</v>
      </c>
      <c r="L1334" t="s">
        <v>8932</v>
      </c>
      <c r="M1334">
        <v>27.692399978638001</v>
      </c>
      <c r="N1334">
        <v>64.285499572754006</v>
      </c>
    </row>
    <row r="1335" spans="1:14" x14ac:dyDescent="0.35">
      <c r="A1335" t="s">
        <v>8933</v>
      </c>
      <c r="B1335" t="s">
        <v>1168</v>
      </c>
      <c r="C1335" t="s">
        <v>8934</v>
      </c>
      <c r="D1335">
        <v>407</v>
      </c>
      <c r="E1335" t="s">
        <v>1541</v>
      </c>
      <c r="F1335" t="s">
        <v>8867</v>
      </c>
      <c r="G1335" t="s">
        <v>8870</v>
      </c>
      <c r="I1335" t="s">
        <v>8933</v>
      </c>
      <c r="J1335" t="s">
        <v>8935</v>
      </c>
      <c r="L1335" t="s">
        <v>8936</v>
      </c>
      <c r="M1335">
        <v>22.393100738499999</v>
      </c>
      <c r="N1335">
        <v>62.462501525900002</v>
      </c>
    </row>
    <row r="1336" spans="1:14" x14ac:dyDescent="0.35">
      <c r="A1336" t="s">
        <v>8937</v>
      </c>
      <c r="B1336" t="s">
        <v>1168</v>
      </c>
      <c r="C1336" t="s">
        <v>8938</v>
      </c>
      <c r="D1336">
        <v>84</v>
      </c>
      <c r="E1336" t="s">
        <v>1541</v>
      </c>
      <c r="F1336" t="s">
        <v>8867</v>
      </c>
      <c r="G1336" t="s">
        <v>8870</v>
      </c>
      <c r="H1336" t="s">
        <v>8939</v>
      </c>
      <c r="I1336" t="s">
        <v>8937</v>
      </c>
      <c r="J1336" t="s">
        <v>8940</v>
      </c>
      <c r="L1336" t="s">
        <v>8941</v>
      </c>
      <c r="M1336">
        <v>23.143100738525</v>
      </c>
      <c r="N1336">
        <v>63.721199035645</v>
      </c>
    </row>
    <row r="1337" spans="1:14" x14ac:dyDescent="0.35">
      <c r="A1337" t="s">
        <v>8942</v>
      </c>
      <c r="B1337" t="s">
        <v>1168</v>
      </c>
      <c r="C1337" t="s">
        <v>8943</v>
      </c>
      <c r="D1337">
        <v>866</v>
      </c>
      <c r="E1337" t="s">
        <v>1541</v>
      </c>
      <c r="F1337" t="s">
        <v>8867</v>
      </c>
      <c r="G1337" t="s">
        <v>8869</v>
      </c>
      <c r="H1337" t="s">
        <v>8944</v>
      </c>
      <c r="I1337" t="s">
        <v>8942</v>
      </c>
      <c r="J1337" t="s">
        <v>8945</v>
      </c>
      <c r="L1337" t="s">
        <v>8946</v>
      </c>
      <c r="M1337">
        <v>29.239400863646999</v>
      </c>
      <c r="N1337">
        <v>65.987602233887003</v>
      </c>
    </row>
    <row r="1338" spans="1:14" x14ac:dyDescent="0.35">
      <c r="A1338" t="s">
        <v>8947</v>
      </c>
      <c r="B1338" t="s">
        <v>1168</v>
      </c>
      <c r="C1338" t="s">
        <v>46015</v>
      </c>
      <c r="D1338">
        <v>644</v>
      </c>
      <c r="E1338" t="s">
        <v>1541</v>
      </c>
      <c r="F1338" t="s">
        <v>8867</v>
      </c>
      <c r="G1338" t="s">
        <v>8868</v>
      </c>
      <c r="H1338" t="s">
        <v>46016</v>
      </c>
      <c r="I1338" t="s">
        <v>8947</v>
      </c>
      <c r="J1338" t="s">
        <v>8948</v>
      </c>
      <c r="L1338" t="s">
        <v>8949</v>
      </c>
      <c r="M1338">
        <v>24.846799850463999</v>
      </c>
      <c r="N1338">
        <v>67.700996398925994</v>
      </c>
    </row>
    <row r="1339" spans="1:14" x14ac:dyDescent="0.35">
      <c r="A1339" t="s">
        <v>8950</v>
      </c>
      <c r="B1339" t="s">
        <v>1168</v>
      </c>
      <c r="C1339" t="s">
        <v>8951</v>
      </c>
      <c r="D1339">
        <v>323</v>
      </c>
      <c r="E1339" t="s">
        <v>1541</v>
      </c>
      <c r="F1339" t="s">
        <v>8867</v>
      </c>
      <c r="G1339" t="s">
        <v>8899</v>
      </c>
      <c r="H1339" t="s">
        <v>46017</v>
      </c>
      <c r="I1339" t="s">
        <v>8950</v>
      </c>
      <c r="J1339" t="s">
        <v>8952</v>
      </c>
      <c r="L1339" t="s">
        <v>8953</v>
      </c>
      <c r="M1339">
        <v>27.797800064086999</v>
      </c>
      <c r="N1339">
        <v>63.007099151611001</v>
      </c>
    </row>
    <row r="1340" spans="1:14" x14ac:dyDescent="0.35">
      <c r="A1340" t="s">
        <v>8954</v>
      </c>
      <c r="B1340" t="s">
        <v>32</v>
      </c>
      <c r="C1340" t="s">
        <v>8955</v>
      </c>
      <c r="D1340">
        <v>502</v>
      </c>
      <c r="E1340" t="s">
        <v>1541</v>
      </c>
      <c r="F1340" t="s">
        <v>8867</v>
      </c>
      <c r="G1340" t="s">
        <v>8871</v>
      </c>
      <c r="I1340" t="s">
        <v>8954</v>
      </c>
      <c r="J1340" t="s">
        <v>8956</v>
      </c>
      <c r="L1340" t="s">
        <v>8957</v>
      </c>
      <c r="M1340">
        <v>25.693501000000001</v>
      </c>
      <c r="N1340">
        <v>61.144199</v>
      </c>
    </row>
    <row r="1341" spans="1:14" x14ac:dyDescent="0.35">
      <c r="A1341" t="s">
        <v>8958</v>
      </c>
      <c r="B1341" t="s">
        <v>1168</v>
      </c>
      <c r="C1341" t="s">
        <v>8959</v>
      </c>
      <c r="D1341">
        <v>349</v>
      </c>
      <c r="E1341" t="s">
        <v>1541</v>
      </c>
      <c r="F1341" t="s">
        <v>8867</v>
      </c>
      <c r="G1341" t="s">
        <v>8871</v>
      </c>
      <c r="H1341" t="s">
        <v>8960</v>
      </c>
      <c r="I1341" t="s">
        <v>8958</v>
      </c>
      <c r="J1341" t="s">
        <v>2511</v>
      </c>
      <c r="L1341" t="s">
        <v>8961</v>
      </c>
      <c r="M1341">
        <v>28.144742999999998</v>
      </c>
      <c r="N1341">
        <v>61.044601</v>
      </c>
    </row>
    <row r="1342" spans="1:14" x14ac:dyDescent="0.35">
      <c r="A1342" t="s">
        <v>8963</v>
      </c>
      <c r="B1342" t="s">
        <v>1168</v>
      </c>
      <c r="C1342" t="s">
        <v>8964</v>
      </c>
      <c r="D1342">
        <v>17</v>
      </c>
      <c r="E1342" t="s">
        <v>1541</v>
      </c>
      <c r="F1342" t="s">
        <v>8867</v>
      </c>
      <c r="G1342" t="s">
        <v>8927</v>
      </c>
      <c r="I1342" t="s">
        <v>8963</v>
      </c>
      <c r="J1342" t="s">
        <v>8965</v>
      </c>
      <c r="L1342" t="s">
        <v>8966</v>
      </c>
      <c r="M1342">
        <v>19.898199081421001</v>
      </c>
      <c r="N1342">
        <v>60.122200012207003</v>
      </c>
    </row>
    <row r="1343" spans="1:14" x14ac:dyDescent="0.35">
      <c r="A1343" t="s">
        <v>8967</v>
      </c>
      <c r="B1343" t="s">
        <v>1168</v>
      </c>
      <c r="C1343" t="s">
        <v>8968</v>
      </c>
      <c r="D1343">
        <v>329</v>
      </c>
      <c r="E1343" t="s">
        <v>1541</v>
      </c>
      <c r="F1343" t="s">
        <v>8867</v>
      </c>
      <c r="G1343" t="s">
        <v>8899</v>
      </c>
      <c r="H1343" t="s">
        <v>8969</v>
      </c>
      <c r="I1343" t="s">
        <v>8967</v>
      </c>
      <c r="J1343" t="s">
        <v>8970</v>
      </c>
      <c r="L1343" t="s">
        <v>8971</v>
      </c>
      <c r="M1343">
        <v>27.201799000000001</v>
      </c>
      <c r="N1343">
        <v>61.686599999999999</v>
      </c>
    </row>
    <row r="1344" spans="1:14" x14ac:dyDescent="0.35">
      <c r="A1344" t="s">
        <v>8972</v>
      </c>
      <c r="B1344" t="s">
        <v>1168</v>
      </c>
      <c r="C1344" t="s">
        <v>8973</v>
      </c>
      <c r="D1344">
        <v>47</v>
      </c>
      <c r="E1344" t="s">
        <v>1541</v>
      </c>
      <c r="F1344" t="s">
        <v>8867</v>
      </c>
      <c r="G1344" t="s">
        <v>8869</v>
      </c>
      <c r="H1344" t="s">
        <v>8974</v>
      </c>
      <c r="I1344" t="s">
        <v>8972</v>
      </c>
      <c r="J1344" t="s">
        <v>8975</v>
      </c>
      <c r="L1344" t="s">
        <v>8976</v>
      </c>
      <c r="M1344">
        <v>25.354600906371999</v>
      </c>
      <c r="N1344">
        <v>64.930099487305</v>
      </c>
    </row>
    <row r="1345" spans="1:14" x14ac:dyDescent="0.35">
      <c r="A1345" t="s">
        <v>8977</v>
      </c>
      <c r="B1345" t="s">
        <v>1168</v>
      </c>
      <c r="C1345" t="s">
        <v>8978</v>
      </c>
      <c r="D1345">
        <v>44</v>
      </c>
      <c r="E1345" t="s">
        <v>1541</v>
      </c>
      <c r="F1345" t="s">
        <v>8867</v>
      </c>
      <c r="G1345" t="s">
        <v>8870</v>
      </c>
      <c r="H1345" t="s">
        <v>8979</v>
      </c>
      <c r="I1345" t="s">
        <v>8977</v>
      </c>
      <c r="J1345" t="s">
        <v>8980</v>
      </c>
      <c r="L1345" t="s">
        <v>8981</v>
      </c>
      <c r="M1345">
        <v>21.799999237061002</v>
      </c>
      <c r="N1345">
        <v>61.461700439452997</v>
      </c>
    </row>
    <row r="1346" spans="1:14" x14ac:dyDescent="0.35">
      <c r="A1346" t="s">
        <v>8982</v>
      </c>
      <c r="B1346" t="s">
        <v>1168</v>
      </c>
      <c r="C1346" t="s">
        <v>8983</v>
      </c>
      <c r="D1346">
        <v>642</v>
      </c>
      <c r="E1346" t="s">
        <v>1541</v>
      </c>
      <c r="F1346" t="s">
        <v>8867</v>
      </c>
      <c r="G1346" t="s">
        <v>8868</v>
      </c>
      <c r="H1346" t="s">
        <v>8962</v>
      </c>
      <c r="I1346" t="s">
        <v>8982</v>
      </c>
      <c r="J1346" t="s">
        <v>8984</v>
      </c>
      <c r="L1346" t="s">
        <v>8985</v>
      </c>
      <c r="M1346">
        <v>25.830400466918999</v>
      </c>
      <c r="N1346">
        <v>66.564796447754006</v>
      </c>
    </row>
    <row r="1347" spans="1:14" x14ac:dyDescent="0.35">
      <c r="A1347" t="s">
        <v>8986</v>
      </c>
      <c r="B1347" t="s">
        <v>1168</v>
      </c>
      <c r="C1347" t="s">
        <v>8987</v>
      </c>
      <c r="D1347">
        <v>311</v>
      </c>
      <c r="E1347" t="s">
        <v>1541</v>
      </c>
      <c r="F1347" t="s">
        <v>8867</v>
      </c>
      <c r="G1347" t="s">
        <v>8899</v>
      </c>
      <c r="H1347" t="s">
        <v>8988</v>
      </c>
      <c r="I1347" t="s">
        <v>8986</v>
      </c>
      <c r="J1347" t="s">
        <v>8989</v>
      </c>
      <c r="L1347" t="s">
        <v>8990</v>
      </c>
      <c r="M1347">
        <v>28.945100784301999</v>
      </c>
      <c r="N1347">
        <v>61.943099975586001</v>
      </c>
    </row>
    <row r="1348" spans="1:14" x14ac:dyDescent="0.35">
      <c r="A1348" t="s">
        <v>8991</v>
      </c>
      <c r="B1348" t="s">
        <v>1168</v>
      </c>
      <c r="C1348" t="s">
        <v>46018</v>
      </c>
      <c r="D1348">
        <v>302</v>
      </c>
      <c r="E1348" t="s">
        <v>1541</v>
      </c>
      <c r="F1348" t="s">
        <v>8867</v>
      </c>
      <c r="G1348" t="s">
        <v>8870</v>
      </c>
      <c r="H1348" t="s">
        <v>46019</v>
      </c>
      <c r="I1348" t="s">
        <v>8991</v>
      </c>
      <c r="J1348" t="s">
        <v>8992</v>
      </c>
      <c r="L1348" t="s">
        <v>8993</v>
      </c>
      <c r="M1348">
        <v>22.8323</v>
      </c>
      <c r="N1348">
        <v>62.692101000000001</v>
      </c>
    </row>
    <row r="1349" spans="1:14" x14ac:dyDescent="0.35">
      <c r="A1349" t="s">
        <v>8994</v>
      </c>
      <c r="B1349" t="s">
        <v>1168</v>
      </c>
      <c r="C1349" t="s">
        <v>8995</v>
      </c>
      <c r="D1349">
        <v>602</v>
      </c>
      <c r="E1349" t="s">
        <v>1541</v>
      </c>
      <c r="F1349" t="s">
        <v>8867</v>
      </c>
      <c r="G1349" t="s">
        <v>8868</v>
      </c>
      <c r="H1349" t="s">
        <v>8996</v>
      </c>
      <c r="I1349" t="s">
        <v>8994</v>
      </c>
      <c r="J1349" t="s">
        <v>8997</v>
      </c>
      <c r="L1349" t="s">
        <v>8998</v>
      </c>
      <c r="M1349">
        <v>26.619100570699999</v>
      </c>
      <c r="N1349">
        <v>67.394996643100001</v>
      </c>
    </row>
    <row r="1350" spans="1:14" x14ac:dyDescent="0.35">
      <c r="A1350" t="s">
        <v>8999</v>
      </c>
      <c r="B1350" t="s">
        <v>1168</v>
      </c>
      <c r="C1350" t="s">
        <v>9000</v>
      </c>
      <c r="D1350">
        <v>390</v>
      </c>
      <c r="E1350" t="s">
        <v>1541</v>
      </c>
      <c r="F1350" t="s">
        <v>8867</v>
      </c>
      <c r="G1350" t="s">
        <v>8870</v>
      </c>
      <c r="H1350" t="s">
        <v>9001</v>
      </c>
      <c r="I1350" t="s">
        <v>8999</v>
      </c>
      <c r="J1350" t="s">
        <v>9002</v>
      </c>
      <c r="L1350" t="s">
        <v>9003</v>
      </c>
      <c r="M1350">
        <v>23.604400634766002</v>
      </c>
      <c r="N1350">
        <v>61.414100646972997</v>
      </c>
    </row>
    <row r="1351" spans="1:14" x14ac:dyDescent="0.35">
      <c r="A1351" t="s">
        <v>9004</v>
      </c>
      <c r="B1351" t="s">
        <v>1168</v>
      </c>
      <c r="C1351" t="s">
        <v>9005</v>
      </c>
      <c r="D1351">
        <v>161</v>
      </c>
      <c r="E1351" t="s">
        <v>1541</v>
      </c>
      <c r="F1351" t="s">
        <v>8867</v>
      </c>
      <c r="G1351" t="s">
        <v>8870</v>
      </c>
      <c r="H1351" t="s">
        <v>9006</v>
      </c>
      <c r="I1351" t="s">
        <v>9004</v>
      </c>
      <c r="J1351" t="s">
        <v>9007</v>
      </c>
      <c r="L1351" t="s">
        <v>9008</v>
      </c>
      <c r="M1351">
        <v>22.262800216675</v>
      </c>
      <c r="N1351">
        <v>60.514099121093999</v>
      </c>
    </row>
    <row r="1352" spans="1:14" x14ac:dyDescent="0.35">
      <c r="A1352" t="s">
        <v>9009</v>
      </c>
      <c r="B1352" t="s">
        <v>1168</v>
      </c>
      <c r="C1352" t="s">
        <v>9010</v>
      </c>
      <c r="D1352">
        <v>339</v>
      </c>
      <c r="E1352" t="s">
        <v>1541</v>
      </c>
      <c r="F1352" t="s">
        <v>8867</v>
      </c>
      <c r="G1352" t="s">
        <v>8871</v>
      </c>
      <c r="H1352" t="s">
        <v>9011</v>
      </c>
      <c r="I1352" t="s">
        <v>9009</v>
      </c>
      <c r="J1352" t="s">
        <v>9012</v>
      </c>
      <c r="L1352" t="s">
        <v>9013</v>
      </c>
      <c r="M1352">
        <v>26.938400268555</v>
      </c>
      <c r="N1352">
        <v>60.89640045166</v>
      </c>
    </row>
    <row r="1353" spans="1:14" x14ac:dyDescent="0.35">
      <c r="A1353" t="s">
        <v>9014</v>
      </c>
      <c r="B1353" t="s">
        <v>1168</v>
      </c>
      <c r="C1353" t="s">
        <v>9015</v>
      </c>
      <c r="D1353">
        <v>19</v>
      </c>
      <c r="E1353" t="s">
        <v>1541</v>
      </c>
      <c r="F1353" t="s">
        <v>8867</v>
      </c>
      <c r="G1353" t="s">
        <v>8870</v>
      </c>
      <c r="H1353" t="s">
        <v>9016</v>
      </c>
      <c r="I1353" t="s">
        <v>9014</v>
      </c>
      <c r="J1353" t="s">
        <v>9017</v>
      </c>
      <c r="L1353" t="s">
        <v>9018</v>
      </c>
      <c r="M1353">
        <v>21.762199401855</v>
      </c>
      <c r="N1353">
        <v>63.050701141357003</v>
      </c>
    </row>
    <row r="1354" spans="1:14" x14ac:dyDescent="0.35">
      <c r="A1354" t="s">
        <v>9019</v>
      </c>
      <c r="B1354" t="s">
        <v>1168</v>
      </c>
      <c r="C1354" t="s">
        <v>9020</v>
      </c>
      <c r="D1354">
        <v>286</v>
      </c>
      <c r="E1354" t="s">
        <v>1541</v>
      </c>
      <c r="F1354" t="s">
        <v>8867</v>
      </c>
      <c r="G1354" t="s">
        <v>8899</v>
      </c>
      <c r="H1354" t="s">
        <v>9021</v>
      </c>
      <c r="I1354" t="s">
        <v>9019</v>
      </c>
      <c r="J1354" t="s">
        <v>9022</v>
      </c>
      <c r="L1354" t="s">
        <v>9023</v>
      </c>
      <c r="M1354">
        <v>27.868600845336999</v>
      </c>
      <c r="N1354">
        <v>62.171100616455</v>
      </c>
    </row>
    <row r="1355" spans="1:14" x14ac:dyDescent="0.35">
      <c r="A1355" t="s">
        <v>9024</v>
      </c>
      <c r="B1355" t="s">
        <v>1168</v>
      </c>
      <c r="C1355" t="s">
        <v>9025</v>
      </c>
      <c r="D1355">
        <v>252</v>
      </c>
      <c r="E1355" t="s">
        <v>1541</v>
      </c>
      <c r="F1355" t="s">
        <v>8867</v>
      </c>
      <c r="G1355" t="s">
        <v>8869</v>
      </c>
      <c r="I1355" t="s">
        <v>9024</v>
      </c>
      <c r="J1355" t="s">
        <v>9026</v>
      </c>
      <c r="L1355" t="s">
        <v>9027</v>
      </c>
      <c r="M1355">
        <v>24.725277800000001</v>
      </c>
      <c r="N1355">
        <v>64.0547222</v>
      </c>
    </row>
    <row r="1356" spans="1:14" x14ac:dyDescent="0.35">
      <c r="A1356" t="s">
        <v>9031</v>
      </c>
      <c r="B1356" t="s">
        <v>32</v>
      </c>
      <c r="C1356" t="s">
        <v>9032</v>
      </c>
      <c r="D1356">
        <v>39</v>
      </c>
      <c r="E1356" t="s">
        <v>1579</v>
      </c>
      <c r="F1356" t="s">
        <v>9028</v>
      </c>
      <c r="G1356" t="s">
        <v>9033</v>
      </c>
      <c r="H1356" t="s">
        <v>9034</v>
      </c>
      <c r="J1356" t="s">
        <v>9035</v>
      </c>
      <c r="L1356" t="s">
        <v>9036</v>
      </c>
      <c r="M1356">
        <v>33.202499389648402</v>
      </c>
      <c r="N1356">
        <v>28.899000167846602</v>
      </c>
    </row>
    <row r="1357" spans="1:14" x14ac:dyDescent="0.35">
      <c r="A1357" t="s">
        <v>9037</v>
      </c>
      <c r="B1357" t="s">
        <v>3332</v>
      </c>
      <c r="C1357" t="s">
        <v>9038</v>
      </c>
      <c r="D1357">
        <v>268</v>
      </c>
      <c r="E1357" t="s">
        <v>1541</v>
      </c>
      <c r="F1357" t="s">
        <v>1542</v>
      </c>
      <c r="G1357" t="s">
        <v>9039</v>
      </c>
      <c r="H1357" t="s">
        <v>621</v>
      </c>
      <c r="I1357" t="s">
        <v>9037</v>
      </c>
      <c r="J1357" t="s">
        <v>9040</v>
      </c>
      <c r="L1357" t="s">
        <v>9041</v>
      </c>
      <c r="M1357">
        <v>-6.2158298492399897</v>
      </c>
      <c r="N1357">
        <v>54.657501220699999</v>
      </c>
    </row>
    <row r="1358" spans="1:14" x14ac:dyDescent="0.35">
      <c r="A1358" t="s">
        <v>9042</v>
      </c>
      <c r="B1358" t="s">
        <v>1168</v>
      </c>
      <c r="C1358" t="s">
        <v>9043</v>
      </c>
      <c r="D1358">
        <v>155</v>
      </c>
      <c r="E1358" t="s">
        <v>1541</v>
      </c>
      <c r="F1358" t="s">
        <v>1542</v>
      </c>
      <c r="G1358" t="s">
        <v>9039</v>
      </c>
      <c r="H1358" t="s">
        <v>9044</v>
      </c>
      <c r="I1358" t="s">
        <v>9042</v>
      </c>
      <c r="J1358" t="s">
        <v>9045</v>
      </c>
      <c r="L1358" t="s">
        <v>9046</v>
      </c>
      <c r="M1358">
        <v>-7.6516699790954501</v>
      </c>
      <c r="N1358">
        <v>54.398899078369098</v>
      </c>
    </row>
    <row r="1359" spans="1:14" x14ac:dyDescent="0.35">
      <c r="A1359" t="s">
        <v>9047</v>
      </c>
      <c r="B1359" t="s">
        <v>3332</v>
      </c>
      <c r="C1359" t="s">
        <v>9048</v>
      </c>
      <c r="D1359">
        <v>15</v>
      </c>
      <c r="E1359" t="s">
        <v>1541</v>
      </c>
      <c r="F1359" t="s">
        <v>1542</v>
      </c>
      <c r="G1359" t="s">
        <v>9039</v>
      </c>
      <c r="H1359" t="s">
        <v>621</v>
      </c>
      <c r="I1359" t="s">
        <v>9047</v>
      </c>
      <c r="J1359" t="s">
        <v>9049</v>
      </c>
      <c r="L1359" t="s">
        <v>9050</v>
      </c>
      <c r="M1359">
        <v>-5.8724999427795401</v>
      </c>
      <c r="N1359">
        <v>54.618099212646399</v>
      </c>
    </row>
    <row r="1360" spans="1:14" x14ac:dyDescent="0.35">
      <c r="A1360" t="s">
        <v>9051</v>
      </c>
      <c r="B1360" t="s">
        <v>1168</v>
      </c>
      <c r="C1360" t="s">
        <v>9052</v>
      </c>
      <c r="D1360">
        <v>22</v>
      </c>
      <c r="E1360" t="s">
        <v>1541</v>
      </c>
      <c r="F1360" t="s">
        <v>1542</v>
      </c>
      <c r="G1360" t="s">
        <v>9039</v>
      </c>
      <c r="H1360" t="s">
        <v>9053</v>
      </c>
      <c r="I1360" t="s">
        <v>9051</v>
      </c>
      <c r="J1360" t="s">
        <v>9054</v>
      </c>
      <c r="L1360" t="s">
        <v>9055</v>
      </c>
      <c r="M1360">
        <v>-7.1611099243164</v>
      </c>
      <c r="N1360">
        <v>55.042800903320298</v>
      </c>
    </row>
    <row r="1361" spans="1:14" x14ac:dyDescent="0.35">
      <c r="A1361" t="s">
        <v>9056</v>
      </c>
      <c r="B1361" t="s">
        <v>3332</v>
      </c>
      <c r="C1361" t="s">
        <v>9057</v>
      </c>
      <c r="D1361">
        <v>327</v>
      </c>
      <c r="E1361" t="s">
        <v>1541</v>
      </c>
      <c r="F1361" t="s">
        <v>1542</v>
      </c>
      <c r="G1361" t="s">
        <v>1543</v>
      </c>
      <c r="H1361" t="s">
        <v>287</v>
      </c>
      <c r="I1361" t="s">
        <v>9056</v>
      </c>
      <c r="J1361" t="s">
        <v>9058</v>
      </c>
      <c r="L1361" t="s">
        <v>9059</v>
      </c>
      <c r="M1361">
        <v>-1.7480299472800001</v>
      </c>
      <c r="N1361">
        <v>52.453899383499902</v>
      </c>
    </row>
    <row r="1362" spans="1:14" x14ac:dyDescent="0.35">
      <c r="A1362" t="s">
        <v>9060</v>
      </c>
      <c r="B1362" t="s">
        <v>1168</v>
      </c>
      <c r="C1362" t="s">
        <v>9061</v>
      </c>
      <c r="D1362">
        <v>267</v>
      </c>
      <c r="E1362" t="s">
        <v>1541</v>
      </c>
      <c r="F1362" t="s">
        <v>1542</v>
      </c>
      <c r="G1362" t="s">
        <v>1543</v>
      </c>
      <c r="H1362" t="s">
        <v>5710</v>
      </c>
      <c r="I1362" t="s">
        <v>9060</v>
      </c>
      <c r="J1362" t="s">
        <v>9062</v>
      </c>
      <c r="L1362" t="s">
        <v>9063</v>
      </c>
      <c r="M1362">
        <v>-1.4797199964499901</v>
      </c>
      <c r="N1362">
        <v>52.369701385500001</v>
      </c>
    </row>
    <row r="1363" spans="1:14" x14ac:dyDescent="0.35">
      <c r="A1363" t="s">
        <v>9064</v>
      </c>
      <c r="B1363" t="s">
        <v>1168</v>
      </c>
      <c r="C1363" t="s">
        <v>9065</v>
      </c>
      <c r="D1363">
        <v>101</v>
      </c>
      <c r="E1363" t="s">
        <v>1541</v>
      </c>
      <c r="F1363" t="s">
        <v>1542</v>
      </c>
      <c r="G1363" t="s">
        <v>1543</v>
      </c>
      <c r="H1363" t="s">
        <v>9066</v>
      </c>
      <c r="I1363" t="s">
        <v>9064</v>
      </c>
      <c r="J1363" t="s">
        <v>9067</v>
      </c>
      <c r="L1363" t="s">
        <v>9068</v>
      </c>
      <c r="M1363">
        <v>-2.1672201156616202</v>
      </c>
      <c r="N1363">
        <v>51.894199371337798</v>
      </c>
    </row>
    <row r="1364" spans="1:14" x14ac:dyDescent="0.35">
      <c r="A1364" t="s">
        <v>9069</v>
      </c>
      <c r="B1364" t="s">
        <v>32</v>
      </c>
      <c r="C1364" t="s">
        <v>9070</v>
      </c>
      <c r="D1364">
        <v>429</v>
      </c>
      <c r="E1364" t="s">
        <v>1541</v>
      </c>
      <c r="F1364" t="s">
        <v>1542</v>
      </c>
      <c r="G1364" t="s">
        <v>1543</v>
      </c>
      <c r="H1364" t="s">
        <v>9071</v>
      </c>
      <c r="I1364" t="s">
        <v>9069</v>
      </c>
      <c r="J1364" t="s">
        <v>9072</v>
      </c>
      <c r="L1364" t="s">
        <v>9073</v>
      </c>
      <c r="M1364">
        <v>-0.79305601120000002</v>
      </c>
      <c r="N1364">
        <v>52.305301666299997</v>
      </c>
    </row>
    <row r="1365" spans="1:14" x14ac:dyDescent="0.35">
      <c r="A1365" t="s">
        <v>9074</v>
      </c>
      <c r="B1365" t="s">
        <v>1168</v>
      </c>
      <c r="C1365" t="s">
        <v>9075</v>
      </c>
      <c r="D1365">
        <v>138</v>
      </c>
      <c r="E1365" t="s">
        <v>1541</v>
      </c>
      <c r="F1365" t="s">
        <v>1542</v>
      </c>
      <c r="G1365" t="s">
        <v>1543</v>
      </c>
      <c r="H1365" t="s">
        <v>9076</v>
      </c>
      <c r="I1365" t="s">
        <v>9074</v>
      </c>
      <c r="J1365" t="s">
        <v>9077</v>
      </c>
      <c r="L1365" t="s">
        <v>9078</v>
      </c>
      <c r="M1365">
        <v>-1.0791699886321999</v>
      </c>
      <c r="N1365">
        <v>52.919998168945298</v>
      </c>
    </row>
    <row r="1366" spans="1:14" x14ac:dyDescent="0.35">
      <c r="A1366" t="s">
        <v>9079</v>
      </c>
      <c r="B1366" t="s">
        <v>32</v>
      </c>
      <c r="C1366" t="s">
        <v>9080</v>
      </c>
      <c r="D1366">
        <v>433</v>
      </c>
      <c r="E1366" t="s">
        <v>1541</v>
      </c>
      <c r="F1366" t="s">
        <v>1542</v>
      </c>
      <c r="G1366" t="s">
        <v>1543</v>
      </c>
      <c r="H1366" t="s">
        <v>9081</v>
      </c>
      <c r="I1366" t="s">
        <v>9079</v>
      </c>
      <c r="J1366" t="s">
        <v>9082</v>
      </c>
      <c r="L1366" t="s">
        <v>9083</v>
      </c>
      <c r="M1366">
        <v>-2.05694</v>
      </c>
      <c r="N1366">
        <v>51.668095000000001</v>
      </c>
    </row>
    <row r="1367" spans="1:14" x14ac:dyDescent="0.35">
      <c r="A1367" t="s">
        <v>9084</v>
      </c>
      <c r="B1367" t="s">
        <v>3332</v>
      </c>
      <c r="C1367" t="s">
        <v>9085</v>
      </c>
      <c r="D1367">
        <v>257</v>
      </c>
      <c r="E1367" t="s">
        <v>1541</v>
      </c>
      <c r="F1367" t="s">
        <v>1542</v>
      </c>
      <c r="G1367" t="s">
        <v>1543</v>
      </c>
      <c r="H1367" t="s">
        <v>79</v>
      </c>
      <c r="I1367" t="s">
        <v>9084</v>
      </c>
      <c r="J1367" t="s">
        <v>9086</v>
      </c>
      <c r="L1367" t="s">
        <v>9087</v>
      </c>
      <c r="M1367">
        <v>-2.2749500274658199</v>
      </c>
      <c r="N1367">
        <v>53.3536987304687</v>
      </c>
    </row>
    <row r="1368" spans="1:14" x14ac:dyDescent="0.35">
      <c r="A1368" t="s">
        <v>9089</v>
      </c>
      <c r="B1368" t="s">
        <v>3332</v>
      </c>
      <c r="C1368" t="s">
        <v>9090</v>
      </c>
      <c r="D1368">
        <v>55</v>
      </c>
      <c r="E1368" t="s">
        <v>1541</v>
      </c>
      <c r="F1368" t="s">
        <v>1542</v>
      </c>
      <c r="G1368" t="s">
        <v>1543</v>
      </c>
      <c r="H1368" t="s">
        <v>9091</v>
      </c>
      <c r="I1368" t="s">
        <v>9089</v>
      </c>
      <c r="J1368" t="s">
        <v>9092</v>
      </c>
      <c r="L1368" t="s">
        <v>9093</v>
      </c>
      <c r="M1368">
        <v>-1.01065635681</v>
      </c>
      <c r="N1368">
        <v>53.480537810500003</v>
      </c>
    </row>
    <row r="1369" spans="1:14" x14ac:dyDescent="0.35">
      <c r="A1369" t="s">
        <v>9098</v>
      </c>
      <c r="B1369" t="s">
        <v>32</v>
      </c>
      <c r="C1369" t="s">
        <v>9099</v>
      </c>
      <c r="D1369">
        <v>574</v>
      </c>
      <c r="E1369" t="s">
        <v>1541</v>
      </c>
      <c r="F1369" t="s">
        <v>1542</v>
      </c>
      <c r="G1369" t="s">
        <v>1543</v>
      </c>
      <c r="H1369" t="s">
        <v>9100</v>
      </c>
      <c r="I1369" t="s">
        <v>9098</v>
      </c>
      <c r="J1369" t="s">
        <v>9101</v>
      </c>
      <c r="L1369" t="s">
        <v>9102</v>
      </c>
      <c r="M1369">
        <v>-1.7820199727999999</v>
      </c>
      <c r="N1369">
        <v>51.286201477100001</v>
      </c>
    </row>
    <row r="1370" spans="1:14" x14ac:dyDescent="0.35">
      <c r="A1370" t="s">
        <v>9103</v>
      </c>
      <c r="B1370" t="s">
        <v>36</v>
      </c>
      <c r="C1370" t="s">
        <v>9104</v>
      </c>
      <c r="D1370">
        <v>513</v>
      </c>
      <c r="E1370" t="s">
        <v>1541</v>
      </c>
      <c r="F1370" t="s">
        <v>1542</v>
      </c>
      <c r="G1370" t="s">
        <v>1543</v>
      </c>
      <c r="H1370" t="s">
        <v>9105</v>
      </c>
      <c r="I1370" t="s">
        <v>9103</v>
      </c>
      <c r="J1370" t="s">
        <v>9106</v>
      </c>
      <c r="L1370" t="s">
        <v>9107</v>
      </c>
      <c r="M1370">
        <v>-1.99343</v>
      </c>
      <c r="N1370">
        <v>51.505099999999999</v>
      </c>
    </row>
    <row r="1371" spans="1:14" x14ac:dyDescent="0.35">
      <c r="A1371" t="s">
        <v>9108</v>
      </c>
      <c r="B1371" t="s">
        <v>1168</v>
      </c>
      <c r="C1371" t="s">
        <v>9109</v>
      </c>
      <c r="D1371">
        <v>75</v>
      </c>
      <c r="E1371" t="s">
        <v>1541</v>
      </c>
      <c r="F1371" t="s">
        <v>1542</v>
      </c>
      <c r="G1371" t="s">
        <v>1543</v>
      </c>
      <c r="H1371" t="s">
        <v>9110</v>
      </c>
      <c r="I1371" t="s">
        <v>9108</v>
      </c>
      <c r="J1371" t="s">
        <v>4651</v>
      </c>
      <c r="L1371" t="s">
        <v>9111</v>
      </c>
      <c r="M1371">
        <v>-2.6388199329376198</v>
      </c>
      <c r="N1371">
        <v>51.0093994140625</v>
      </c>
    </row>
    <row r="1372" spans="1:14" x14ac:dyDescent="0.35">
      <c r="A1372" t="s">
        <v>9112</v>
      </c>
      <c r="B1372" t="s">
        <v>1168</v>
      </c>
      <c r="C1372" t="s">
        <v>9113</v>
      </c>
      <c r="D1372">
        <v>42</v>
      </c>
      <c r="E1372" t="s">
        <v>1541</v>
      </c>
      <c r="F1372" t="s">
        <v>1542</v>
      </c>
      <c r="G1372" t="s">
        <v>1572</v>
      </c>
      <c r="H1372" t="s">
        <v>9114</v>
      </c>
      <c r="I1372" t="s">
        <v>9112</v>
      </c>
      <c r="J1372" t="s">
        <v>9115</v>
      </c>
      <c r="L1372" t="s">
        <v>9116</v>
      </c>
      <c r="M1372">
        <v>-5.6863899230956996</v>
      </c>
      <c r="N1372">
        <v>55.437198638916001</v>
      </c>
    </row>
    <row r="1373" spans="1:14" x14ac:dyDescent="0.35">
      <c r="A1373" t="s">
        <v>9117</v>
      </c>
      <c r="B1373" t="s">
        <v>1168</v>
      </c>
      <c r="C1373" t="s">
        <v>9118</v>
      </c>
      <c r="D1373">
        <v>10</v>
      </c>
      <c r="E1373" t="s">
        <v>1541</v>
      </c>
      <c r="F1373" t="s">
        <v>1542</v>
      </c>
      <c r="G1373" t="s">
        <v>1572</v>
      </c>
      <c r="H1373" t="s">
        <v>9119</v>
      </c>
      <c r="I1373" t="s">
        <v>9117</v>
      </c>
      <c r="J1373" t="s">
        <v>9120</v>
      </c>
      <c r="L1373" t="s">
        <v>9121</v>
      </c>
      <c r="M1373">
        <v>-2.7722198963165199</v>
      </c>
      <c r="N1373">
        <v>59.190601348876903</v>
      </c>
    </row>
    <row r="1374" spans="1:14" x14ac:dyDescent="0.35">
      <c r="A1374" t="s">
        <v>9122</v>
      </c>
      <c r="B1374" t="s">
        <v>1168</v>
      </c>
      <c r="C1374" t="s">
        <v>9123</v>
      </c>
      <c r="D1374">
        <v>223</v>
      </c>
      <c r="E1374" t="s">
        <v>1541</v>
      </c>
      <c r="F1374" t="s">
        <v>1542</v>
      </c>
      <c r="G1374" t="s">
        <v>1572</v>
      </c>
      <c r="H1374" t="s">
        <v>9124</v>
      </c>
      <c r="I1374" t="s">
        <v>9122</v>
      </c>
      <c r="J1374" t="s">
        <v>9125</v>
      </c>
      <c r="L1374" t="s">
        <v>9126</v>
      </c>
      <c r="M1374">
        <v>-1.6280599832534699</v>
      </c>
      <c r="N1374">
        <v>59.535800933837798</v>
      </c>
    </row>
    <row r="1375" spans="1:14" x14ac:dyDescent="0.35">
      <c r="A1375" t="s">
        <v>9127</v>
      </c>
      <c r="B1375" t="s">
        <v>32</v>
      </c>
      <c r="C1375" t="s">
        <v>9128</v>
      </c>
      <c r="D1375">
        <v>100</v>
      </c>
      <c r="E1375" t="s">
        <v>1541</v>
      </c>
      <c r="F1375" t="s">
        <v>1542</v>
      </c>
      <c r="G1375" t="s">
        <v>1572</v>
      </c>
      <c r="H1375" t="s">
        <v>9129</v>
      </c>
      <c r="I1375" t="s">
        <v>9127</v>
      </c>
      <c r="J1375" t="s">
        <v>9130</v>
      </c>
      <c r="L1375" t="s">
        <v>9131</v>
      </c>
      <c r="M1375">
        <v>-0.92555600404739302</v>
      </c>
      <c r="N1375">
        <v>60.377498626708899</v>
      </c>
    </row>
    <row r="1376" spans="1:14" x14ac:dyDescent="0.35">
      <c r="A1376" t="s">
        <v>9132</v>
      </c>
      <c r="B1376" t="s">
        <v>32</v>
      </c>
      <c r="C1376" t="s">
        <v>9133</v>
      </c>
      <c r="D1376">
        <v>21</v>
      </c>
      <c r="E1376" t="s">
        <v>1541</v>
      </c>
      <c r="F1376" t="s">
        <v>1542</v>
      </c>
      <c r="G1376" t="s">
        <v>1572</v>
      </c>
      <c r="H1376" t="s">
        <v>9134</v>
      </c>
      <c r="I1376" t="s">
        <v>9132</v>
      </c>
      <c r="J1376" t="s">
        <v>9135</v>
      </c>
      <c r="L1376" t="s">
        <v>9136</v>
      </c>
      <c r="M1376">
        <v>-6.6177802085900002</v>
      </c>
      <c r="N1376">
        <v>56.601898193399997</v>
      </c>
    </row>
    <row r="1377" spans="1:14" x14ac:dyDescent="0.35">
      <c r="A1377" t="s">
        <v>9137</v>
      </c>
      <c r="B1377" t="s">
        <v>32</v>
      </c>
      <c r="C1377" t="s">
        <v>9138</v>
      </c>
      <c r="D1377">
        <v>40</v>
      </c>
      <c r="E1377" t="s">
        <v>1541</v>
      </c>
      <c r="F1377" t="s">
        <v>1542</v>
      </c>
      <c r="G1377" t="s">
        <v>1572</v>
      </c>
      <c r="H1377" t="s">
        <v>9139</v>
      </c>
      <c r="I1377" t="s">
        <v>9137</v>
      </c>
      <c r="J1377" t="s">
        <v>9140</v>
      </c>
      <c r="L1377" t="s">
        <v>9141</v>
      </c>
      <c r="M1377">
        <v>-2.4344398975399999</v>
      </c>
      <c r="N1377">
        <v>59.367500305199997</v>
      </c>
    </row>
    <row r="1378" spans="1:14" x14ac:dyDescent="0.35">
      <c r="A1378" t="s">
        <v>9142</v>
      </c>
      <c r="B1378" t="s">
        <v>32</v>
      </c>
      <c r="C1378" t="s">
        <v>9143</v>
      </c>
      <c r="D1378">
        <v>20</v>
      </c>
      <c r="E1378" t="s">
        <v>1541</v>
      </c>
      <c r="F1378" t="s">
        <v>1542</v>
      </c>
      <c r="G1378" t="s">
        <v>1572</v>
      </c>
      <c r="H1378" t="s">
        <v>9144</v>
      </c>
      <c r="I1378" t="s">
        <v>9142</v>
      </c>
      <c r="J1378" t="s">
        <v>9145</v>
      </c>
      <c r="L1378" t="s">
        <v>9146</v>
      </c>
      <c r="M1378">
        <v>-5.3996701240539497</v>
      </c>
      <c r="N1378">
        <v>56.4635009765625</v>
      </c>
    </row>
    <row r="1379" spans="1:14" x14ac:dyDescent="0.35">
      <c r="A1379" t="s">
        <v>9147</v>
      </c>
      <c r="B1379" t="s">
        <v>32</v>
      </c>
      <c r="C1379" t="s">
        <v>9148</v>
      </c>
      <c r="D1379">
        <v>91</v>
      </c>
      <c r="E1379" t="s">
        <v>1541</v>
      </c>
      <c r="F1379" t="s">
        <v>1542</v>
      </c>
      <c r="G1379" t="s">
        <v>1572</v>
      </c>
      <c r="H1379" t="s">
        <v>9149</v>
      </c>
      <c r="I1379" t="s">
        <v>9147</v>
      </c>
      <c r="J1379" t="s">
        <v>9150</v>
      </c>
      <c r="L1379" t="s">
        <v>9151</v>
      </c>
      <c r="M1379">
        <v>-2.9002799987799999</v>
      </c>
      <c r="N1379">
        <v>59.351699829099999</v>
      </c>
    </row>
    <row r="1380" spans="1:14" x14ac:dyDescent="0.35">
      <c r="A1380" t="s">
        <v>9152</v>
      </c>
      <c r="B1380" t="s">
        <v>32</v>
      </c>
      <c r="C1380" t="s">
        <v>9153</v>
      </c>
      <c r="D1380">
        <v>39</v>
      </c>
      <c r="E1380" t="s">
        <v>1541</v>
      </c>
      <c r="F1380" t="s">
        <v>1542</v>
      </c>
      <c r="G1380" t="s">
        <v>1572</v>
      </c>
      <c r="H1380" t="s">
        <v>9154</v>
      </c>
      <c r="I1380" t="s">
        <v>9152</v>
      </c>
      <c r="J1380" t="s">
        <v>9155</v>
      </c>
      <c r="L1380" t="s">
        <v>9156</v>
      </c>
      <c r="M1380">
        <v>-2.6413900852199999</v>
      </c>
      <c r="N1380">
        <v>59.155300140400001</v>
      </c>
    </row>
    <row r="1381" spans="1:14" x14ac:dyDescent="0.35">
      <c r="A1381" t="s">
        <v>9157</v>
      </c>
      <c r="B1381" t="s">
        <v>32</v>
      </c>
      <c r="C1381" t="s">
        <v>9158</v>
      </c>
      <c r="D1381">
        <v>68</v>
      </c>
      <c r="E1381" t="s">
        <v>1541</v>
      </c>
      <c r="F1381" t="s">
        <v>1542</v>
      </c>
      <c r="G1381" t="s">
        <v>1572</v>
      </c>
      <c r="H1381" t="s">
        <v>9159</v>
      </c>
      <c r="I1381" t="s">
        <v>9157</v>
      </c>
      <c r="J1381" t="s">
        <v>9160</v>
      </c>
      <c r="L1381" t="s">
        <v>9161</v>
      </c>
      <c r="M1381">
        <v>-2.5766699314117401</v>
      </c>
      <c r="N1381">
        <v>59.250301361083899</v>
      </c>
    </row>
    <row r="1382" spans="1:14" x14ac:dyDescent="0.35">
      <c r="A1382" t="s">
        <v>9162</v>
      </c>
      <c r="B1382" t="s">
        <v>32</v>
      </c>
      <c r="C1382" t="s">
        <v>9163</v>
      </c>
      <c r="D1382">
        <v>43</v>
      </c>
      <c r="E1382" t="s">
        <v>1541</v>
      </c>
      <c r="F1382" t="s">
        <v>1542</v>
      </c>
      <c r="G1382" t="s">
        <v>1572</v>
      </c>
      <c r="H1382" t="s">
        <v>9164</v>
      </c>
      <c r="I1382" t="s">
        <v>9162</v>
      </c>
      <c r="J1382" t="s">
        <v>9165</v>
      </c>
      <c r="L1382" t="s">
        <v>9166</v>
      </c>
      <c r="M1382">
        <v>-1.2436100244499999</v>
      </c>
      <c r="N1382">
        <v>60.192199707</v>
      </c>
    </row>
    <row r="1383" spans="1:14" x14ac:dyDescent="0.35">
      <c r="A1383" t="s">
        <v>9167</v>
      </c>
      <c r="B1383" t="s">
        <v>32</v>
      </c>
      <c r="C1383" t="s">
        <v>9168</v>
      </c>
      <c r="D1383">
        <v>29</v>
      </c>
      <c r="E1383" t="s">
        <v>1541</v>
      </c>
      <c r="F1383" t="s">
        <v>1542</v>
      </c>
      <c r="G1383" t="s">
        <v>1572</v>
      </c>
      <c r="H1383" t="s">
        <v>9169</v>
      </c>
      <c r="I1383" t="s">
        <v>9167</v>
      </c>
      <c r="J1383" t="s">
        <v>9170</v>
      </c>
      <c r="L1383" t="s">
        <v>9171</v>
      </c>
      <c r="M1383">
        <v>-2.9500000476800001</v>
      </c>
      <c r="N1383">
        <v>59.350299835199998</v>
      </c>
    </row>
    <row r="1384" spans="1:14" x14ac:dyDescent="0.35">
      <c r="A1384" t="s">
        <v>9172</v>
      </c>
      <c r="B1384" t="s">
        <v>32</v>
      </c>
      <c r="C1384" t="s">
        <v>9173</v>
      </c>
      <c r="D1384">
        <v>44</v>
      </c>
      <c r="E1384" t="s">
        <v>1541</v>
      </c>
      <c r="F1384" t="s">
        <v>1542</v>
      </c>
      <c r="G1384" t="s">
        <v>1572</v>
      </c>
      <c r="H1384" t="s">
        <v>4741</v>
      </c>
      <c r="I1384" t="s">
        <v>9172</v>
      </c>
      <c r="J1384" t="s">
        <v>5676</v>
      </c>
      <c r="L1384" t="s">
        <v>9174</v>
      </c>
      <c r="M1384">
        <v>-6.2430599999999998</v>
      </c>
      <c r="N1384">
        <v>56.057499</v>
      </c>
    </row>
    <row r="1385" spans="1:14" x14ac:dyDescent="0.35">
      <c r="A1385" t="s">
        <v>9176</v>
      </c>
      <c r="B1385" t="s">
        <v>1168</v>
      </c>
      <c r="C1385" t="s">
        <v>9177</v>
      </c>
      <c r="D1385">
        <v>159</v>
      </c>
      <c r="E1385" t="s">
        <v>1541</v>
      </c>
      <c r="F1385" t="s">
        <v>1542</v>
      </c>
      <c r="G1385" t="s">
        <v>9088</v>
      </c>
      <c r="H1385" t="s">
        <v>9178</v>
      </c>
      <c r="I1385" t="s">
        <v>9176</v>
      </c>
      <c r="J1385" t="s">
        <v>9179</v>
      </c>
      <c r="L1385" t="s">
        <v>9180</v>
      </c>
      <c r="M1385">
        <v>-4.9611101150512598</v>
      </c>
      <c r="N1385">
        <v>51.833099365234297</v>
      </c>
    </row>
    <row r="1386" spans="1:14" x14ac:dyDescent="0.35">
      <c r="A1386" t="s">
        <v>9181</v>
      </c>
      <c r="B1386" t="s">
        <v>3332</v>
      </c>
      <c r="C1386" t="s">
        <v>9182</v>
      </c>
      <c r="D1386">
        <v>220</v>
      </c>
      <c r="E1386" t="s">
        <v>1541</v>
      </c>
      <c r="F1386" t="s">
        <v>1542</v>
      </c>
      <c r="G1386" t="s">
        <v>9088</v>
      </c>
      <c r="H1386" t="s">
        <v>9175</v>
      </c>
      <c r="I1386" t="s">
        <v>9181</v>
      </c>
      <c r="J1386" t="s">
        <v>9183</v>
      </c>
      <c r="L1386" t="s">
        <v>9184</v>
      </c>
      <c r="M1386">
        <v>-3.3433299064636199</v>
      </c>
      <c r="N1386">
        <v>51.396701812744098</v>
      </c>
    </row>
    <row r="1387" spans="1:14" x14ac:dyDescent="0.35">
      <c r="A1387" t="s">
        <v>9185</v>
      </c>
      <c r="B1387" t="s">
        <v>1168</v>
      </c>
      <c r="C1387" t="s">
        <v>9186</v>
      </c>
      <c r="D1387">
        <v>299</v>
      </c>
      <c r="E1387" t="s">
        <v>1541</v>
      </c>
      <c r="F1387" t="s">
        <v>1542</v>
      </c>
      <c r="G1387" t="s">
        <v>9088</v>
      </c>
      <c r="H1387" t="s">
        <v>9187</v>
      </c>
      <c r="I1387" t="s">
        <v>9185</v>
      </c>
      <c r="J1387" t="s">
        <v>9188</v>
      </c>
      <c r="L1387" t="s">
        <v>9189</v>
      </c>
      <c r="M1387">
        <v>-4.0678300857543901</v>
      </c>
      <c r="N1387">
        <v>51.605300903320298</v>
      </c>
    </row>
    <row r="1388" spans="1:14" x14ac:dyDescent="0.35">
      <c r="A1388" t="s">
        <v>9190</v>
      </c>
      <c r="B1388" t="s">
        <v>3332</v>
      </c>
      <c r="C1388" t="s">
        <v>5023</v>
      </c>
      <c r="D1388">
        <v>622</v>
      </c>
      <c r="E1388" t="s">
        <v>1541</v>
      </c>
      <c r="F1388" t="s">
        <v>1542</v>
      </c>
      <c r="G1388" t="s">
        <v>1543</v>
      </c>
      <c r="H1388" t="s">
        <v>147</v>
      </c>
      <c r="I1388" t="s">
        <v>9190</v>
      </c>
      <c r="J1388" t="s">
        <v>9191</v>
      </c>
      <c r="L1388" t="s">
        <v>9192</v>
      </c>
      <c r="M1388">
        <v>-2.71909</v>
      </c>
      <c r="N1388">
        <v>51.382702000000002</v>
      </c>
    </row>
    <row r="1389" spans="1:14" x14ac:dyDescent="0.35">
      <c r="A1389" t="s">
        <v>9193</v>
      </c>
      <c r="B1389" t="s">
        <v>3332</v>
      </c>
      <c r="C1389" t="s">
        <v>9194</v>
      </c>
      <c r="D1389">
        <v>80</v>
      </c>
      <c r="E1389" t="s">
        <v>1541</v>
      </c>
      <c r="F1389" t="s">
        <v>1542</v>
      </c>
      <c r="G1389" t="s">
        <v>1543</v>
      </c>
      <c r="H1389" t="s">
        <v>506</v>
      </c>
      <c r="I1389" t="s">
        <v>9193</v>
      </c>
      <c r="J1389" t="s">
        <v>9195</v>
      </c>
      <c r="L1389" t="s">
        <v>9196</v>
      </c>
      <c r="M1389">
        <v>-2.8497200012207</v>
      </c>
      <c r="N1389">
        <v>53.333599090576101</v>
      </c>
    </row>
    <row r="1390" spans="1:14" x14ac:dyDescent="0.35">
      <c r="A1390" t="s">
        <v>9197</v>
      </c>
      <c r="B1390" t="s">
        <v>3332</v>
      </c>
      <c r="C1390" t="s">
        <v>9198</v>
      </c>
      <c r="D1390">
        <v>526</v>
      </c>
      <c r="E1390" t="s">
        <v>1541</v>
      </c>
      <c r="F1390" t="s">
        <v>1542</v>
      </c>
      <c r="G1390" t="s">
        <v>1543</v>
      </c>
      <c r="H1390" t="s">
        <v>960</v>
      </c>
      <c r="I1390" t="s">
        <v>9197</v>
      </c>
      <c r="J1390" t="s">
        <v>9199</v>
      </c>
      <c r="L1390" t="s">
        <v>9200</v>
      </c>
      <c r="M1390">
        <v>-0.36833301186561501</v>
      </c>
      <c r="N1390">
        <v>51.874698638916001</v>
      </c>
    </row>
    <row r="1391" spans="1:14" x14ac:dyDescent="0.35">
      <c r="A1391" t="s">
        <v>9201</v>
      </c>
      <c r="B1391" t="s">
        <v>1168</v>
      </c>
      <c r="C1391" t="s">
        <v>9202</v>
      </c>
      <c r="D1391">
        <v>398</v>
      </c>
      <c r="E1391" t="s">
        <v>1541</v>
      </c>
      <c r="F1391" t="s">
        <v>1542</v>
      </c>
      <c r="G1391" t="s">
        <v>1543</v>
      </c>
      <c r="H1391" t="s">
        <v>9203</v>
      </c>
      <c r="I1391" t="s">
        <v>9201</v>
      </c>
      <c r="J1391" t="s">
        <v>9204</v>
      </c>
      <c r="L1391" t="s">
        <v>9205</v>
      </c>
      <c r="M1391">
        <v>-5.67056</v>
      </c>
      <c r="N1391">
        <v>50.102798</v>
      </c>
    </row>
    <row r="1392" spans="1:14" x14ac:dyDescent="0.35">
      <c r="A1392" t="s">
        <v>9206</v>
      </c>
      <c r="B1392" t="s">
        <v>36</v>
      </c>
      <c r="C1392" t="s">
        <v>9207</v>
      </c>
      <c r="D1392">
        <v>476</v>
      </c>
      <c r="E1392" t="s">
        <v>1541</v>
      </c>
      <c r="F1392" t="s">
        <v>1542</v>
      </c>
      <c r="G1392" t="s">
        <v>1543</v>
      </c>
      <c r="H1392" t="s">
        <v>233</v>
      </c>
      <c r="I1392" t="s">
        <v>9206</v>
      </c>
      <c r="J1392" t="s">
        <v>9208</v>
      </c>
      <c r="L1392" t="s">
        <v>9209</v>
      </c>
      <c r="M1392">
        <v>-4.1058300000000001</v>
      </c>
      <c r="N1392">
        <v>50.422798</v>
      </c>
    </row>
    <row r="1393" spans="1:14" x14ac:dyDescent="0.35">
      <c r="A1393" t="s">
        <v>9210</v>
      </c>
      <c r="B1393" t="s">
        <v>1168</v>
      </c>
      <c r="C1393" t="s">
        <v>9211</v>
      </c>
      <c r="D1393">
        <v>116</v>
      </c>
      <c r="E1393" t="s">
        <v>1541</v>
      </c>
      <c r="F1393" t="s">
        <v>1542</v>
      </c>
      <c r="G1393" t="s">
        <v>1543</v>
      </c>
      <c r="H1393" t="s">
        <v>1409</v>
      </c>
      <c r="I1393" t="s">
        <v>9210</v>
      </c>
      <c r="J1393" t="s">
        <v>9212</v>
      </c>
      <c r="L1393" t="s">
        <v>9213</v>
      </c>
      <c r="M1393">
        <v>-6.2916698455810502</v>
      </c>
      <c r="N1393">
        <v>49.913299560546797</v>
      </c>
    </row>
    <row r="1394" spans="1:14" x14ac:dyDescent="0.35">
      <c r="A1394" t="s">
        <v>9214</v>
      </c>
      <c r="B1394" t="s">
        <v>3332</v>
      </c>
      <c r="C1394" t="s">
        <v>9215</v>
      </c>
      <c r="D1394">
        <v>38</v>
      </c>
      <c r="E1394" t="s">
        <v>1541</v>
      </c>
      <c r="F1394" t="s">
        <v>1542</v>
      </c>
      <c r="G1394" t="s">
        <v>1543</v>
      </c>
      <c r="H1394" t="s">
        <v>9216</v>
      </c>
      <c r="I1394" t="s">
        <v>9214</v>
      </c>
      <c r="J1394" t="s">
        <v>9217</v>
      </c>
      <c r="L1394" t="s">
        <v>9218</v>
      </c>
      <c r="M1394">
        <v>-1.8424999713897701</v>
      </c>
      <c r="N1394">
        <v>50.779998779296797</v>
      </c>
    </row>
    <row r="1395" spans="1:14" x14ac:dyDescent="0.35">
      <c r="A1395" t="s">
        <v>9219</v>
      </c>
      <c r="B1395" t="s">
        <v>3332</v>
      </c>
      <c r="C1395" t="s">
        <v>5644</v>
      </c>
      <c r="D1395">
        <v>44</v>
      </c>
      <c r="E1395" t="s">
        <v>1541</v>
      </c>
      <c r="F1395" t="s">
        <v>1542</v>
      </c>
      <c r="G1395" t="s">
        <v>1543</v>
      </c>
      <c r="H1395" t="s">
        <v>1393</v>
      </c>
      <c r="I1395" t="s">
        <v>9219</v>
      </c>
      <c r="J1395" t="s">
        <v>9220</v>
      </c>
      <c r="L1395" t="s">
        <v>9221</v>
      </c>
      <c r="M1395">
        <v>-1.35679996013641</v>
      </c>
      <c r="N1395">
        <v>50.950298309326101</v>
      </c>
    </row>
    <row r="1396" spans="1:14" x14ac:dyDescent="0.35">
      <c r="A1396" t="s">
        <v>9222</v>
      </c>
      <c r="B1396" t="s">
        <v>32</v>
      </c>
      <c r="C1396" t="s">
        <v>9223</v>
      </c>
      <c r="D1396">
        <v>53</v>
      </c>
      <c r="E1396" t="s">
        <v>1541</v>
      </c>
      <c r="F1396" t="s">
        <v>1542</v>
      </c>
      <c r="G1396" t="s">
        <v>1543</v>
      </c>
      <c r="H1396" t="s">
        <v>9224</v>
      </c>
      <c r="I1396" t="s">
        <v>9222</v>
      </c>
      <c r="J1396" t="s">
        <v>9225</v>
      </c>
      <c r="L1396" t="s">
        <v>9226</v>
      </c>
      <c r="M1396">
        <v>-1.1094399690600001</v>
      </c>
      <c r="N1396">
        <v>50.678100585899998</v>
      </c>
    </row>
    <row r="1397" spans="1:14" x14ac:dyDescent="0.35">
      <c r="A1397" t="s">
        <v>9227</v>
      </c>
      <c r="B1397" t="s">
        <v>36</v>
      </c>
      <c r="C1397" t="s">
        <v>9228</v>
      </c>
      <c r="D1397">
        <v>14</v>
      </c>
      <c r="E1397" t="s">
        <v>1541</v>
      </c>
      <c r="F1397" t="s">
        <v>1542</v>
      </c>
      <c r="G1397" t="s">
        <v>1543</v>
      </c>
      <c r="H1397" t="s">
        <v>9229</v>
      </c>
      <c r="I1397" t="s">
        <v>9227</v>
      </c>
      <c r="J1397" t="s">
        <v>9230</v>
      </c>
      <c r="L1397" t="s">
        <v>9231</v>
      </c>
      <c r="M1397">
        <v>-5.5184499999999996</v>
      </c>
      <c r="N1397">
        <v>50.128101000000001</v>
      </c>
    </row>
    <row r="1398" spans="1:14" x14ac:dyDescent="0.35">
      <c r="A1398" t="s">
        <v>9232</v>
      </c>
      <c r="B1398" t="s">
        <v>1168</v>
      </c>
      <c r="C1398" t="s">
        <v>9233</v>
      </c>
      <c r="D1398">
        <v>390</v>
      </c>
      <c r="E1398" t="s">
        <v>1541</v>
      </c>
      <c r="F1398" t="s">
        <v>1542</v>
      </c>
      <c r="G1398" t="s">
        <v>1543</v>
      </c>
      <c r="H1398" t="s">
        <v>9234</v>
      </c>
      <c r="I1398" t="s">
        <v>9232</v>
      </c>
      <c r="J1398" t="s">
        <v>9235</v>
      </c>
      <c r="L1398" t="s">
        <v>9236</v>
      </c>
      <c r="M1398">
        <v>-4.9954099655151296</v>
      </c>
      <c r="N1398">
        <v>50.440601348876903</v>
      </c>
    </row>
    <row r="1399" spans="1:14" x14ac:dyDescent="0.35">
      <c r="A1399" t="s">
        <v>9237</v>
      </c>
      <c r="B1399" t="s">
        <v>32</v>
      </c>
      <c r="C1399" t="s">
        <v>9238</v>
      </c>
      <c r="D1399">
        <v>98</v>
      </c>
      <c r="E1399" t="s">
        <v>1541</v>
      </c>
      <c r="F1399" t="s">
        <v>1542</v>
      </c>
      <c r="G1399" t="s">
        <v>1543</v>
      </c>
      <c r="H1399" t="s">
        <v>9239</v>
      </c>
      <c r="I1399" t="s">
        <v>9237</v>
      </c>
      <c r="J1399" t="s">
        <v>9240</v>
      </c>
      <c r="L1399" t="s">
        <v>9241</v>
      </c>
      <c r="M1399">
        <v>-0.75916700000000004</v>
      </c>
      <c r="N1399">
        <v>50.859402000000003</v>
      </c>
    </row>
    <row r="1400" spans="1:14" x14ac:dyDescent="0.35">
      <c r="A1400" t="s">
        <v>9242</v>
      </c>
      <c r="B1400" t="s">
        <v>1168</v>
      </c>
      <c r="C1400" t="s">
        <v>9243</v>
      </c>
      <c r="D1400">
        <v>290</v>
      </c>
      <c r="E1400" t="s">
        <v>1541</v>
      </c>
      <c r="F1400" t="s">
        <v>9244</v>
      </c>
      <c r="G1400" t="s">
        <v>9245</v>
      </c>
      <c r="H1400" t="s">
        <v>9246</v>
      </c>
      <c r="I1400" t="s">
        <v>9242</v>
      </c>
      <c r="J1400" t="s">
        <v>9247</v>
      </c>
      <c r="L1400" t="s">
        <v>9248</v>
      </c>
      <c r="M1400">
        <v>-2.2147199999999998</v>
      </c>
      <c r="N1400">
        <v>49.706104000000003</v>
      </c>
    </row>
    <row r="1401" spans="1:14" x14ac:dyDescent="0.35">
      <c r="A1401" t="s">
        <v>9249</v>
      </c>
      <c r="B1401" t="s">
        <v>1168</v>
      </c>
      <c r="C1401" t="s">
        <v>9250</v>
      </c>
      <c r="D1401">
        <v>336</v>
      </c>
      <c r="E1401" t="s">
        <v>1541</v>
      </c>
      <c r="F1401" t="s">
        <v>9244</v>
      </c>
      <c r="G1401" t="s">
        <v>9245</v>
      </c>
      <c r="H1401" t="s">
        <v>9251</v>
      </c>
      <c r="I1401" t="s">
        <v>9249</v>
      </c>
      <c r="J1401" t="s">
        <v>9252</v>
      </c>
      <c r="L1401" t="s">
        <v>9253</v>
      </c>
      <c r="M1401">
        <v>-2.6019699573516801</v>
      </c>
      <c r="N1401">
        <v>49.435001373291001</v>
      </c>
    </row>
    <row r="1402" spans="1:14" x14ac:dyDescent="0.35">
      <c r="A1402" t="s">
        <v>9254</v>
      </c>
      <c r="B1402" t="s">
        <v>1168</v>
      </c>
      <c r="C1402" t="s">
        <v>9255</v>
      </c>
      <c r="D1402">
        <v>277</v>
      </c>
      <c r="E1402" t="s">
        <v>1541</v>
      </c>
      <c r="F1402" t="s">
        <v>9256</v>
      </c>
      <c r="G1402" t="s">
        <v>9257</v>
      </c>
      <c r="H1402" t="s">
        <v>9258</v>
      </c>
      <c r="I1402" t="s">
        <v>9254</v>
      </c>
      <c r="J1402" t="s">
        <v>9259</v>
      </c>
      <c r="L1402" t="s">
        <v>9260</v>
      </c>
      <c r="M1402">
        <v>-2.1955099105834899</v>
      </c>
      <c r="N1402">
        <v>49.207901000976499</v>
      </c>
    </row>
    <row r="1403" spans="1:14" x14ac:dyDescent="0.35">
      <c r="A1403" t="s">
        <v>9261</v>
      </c>
      <c r="B1403" t="s">
        <v>1168</v>
      </c>
      <c r="C1403" t="s">
        <v>9262</v>
      </c>
      <c r="D1403">
        <v>7</v>
      </c>
      <c r="E1403" t="s">
        <v>1541</v>
      </c>
      <c r="F1403" t="s">
        <v>1542</v>
      </c>
      <c r="G1403" t="s">
        <v>1543</v>
      </c>
      <c r="H1403" t="s">
        <v>699</v>
      </c>
      <c r="I1403" t="s">
        <v>9261</v>
      </c>
      <c r="J1403" t="s">
        <v>9263</v>
      </c>
      <c r="L1403" t="s">
        <v>9264</v>
      </c>
      <c r="M1403">
        <v>-0.29722199999999999</v>
      </c>
      <c r="N1403">
        <v>50.835602000000002</v>
      </c>
    </row>
    <row r="1404" spans="1:14" x14ac:dyDescent="0.35">
      <c r="A1404" t="s">
        <v>9265</v>
      </c>
      <c r="B1404" t="s">
        <v>1168</v>
      </c>
      <c r="C1404" t="s">
        <v>9266</v>
      </c>
      <c r="D1404">
        <v>598</v>
      </c>
      <c r="E1404" t="s">
        <v>1541</v>
      </c>
      <c r="F1404" t="s">
        <v>1542</v>
      </c>
      <c r="G1404" t="s">
        <v>1543</v>
      </c>
      <c r="H1404" t="s">
        <v>960</v>
      </c>
      <c r="I1404" t="s">
        <v>9265</v>
      </c>
      <c r="J1404" t="s">
        <v>9267</v>
      </c>
      <c r="L1404" t="s">
        <v>9268</v>
      </c>
      <c r="M1404">
        <v>3.2499998807899999E-2</v>
      </c>
      <c r="N1404">
        <v>51.330799102799901</v>
      </c>
    </row>
    <row r="1405" spans="1:14" x14ac:dyDescent="0.35">
      <c r="A1405" t="s">
        <v>9269</v>
      </c>
      <c r="B1405" t="s">
        <v>3332</v>
      </c>
      <c r="C1405" t="s">
        <v>9270</v>
      </c>
      <c r="D1405">
        <v>202</v>
      </c>
      <c r="E1405" t="s">
        <v>1541</v>
      </c>
      <c r="F1405" t="s">
        <v>1542</v>
      </c>
      <c r="G1405" t="s">
        <v>1543</v>
      </c>
      <c r="H1405" t="s">
        <v>960</v>
      </c>
      <c r="I1405" t="s">
        <v>9269</v>
      </c>
      <c r="J1405" t="s">
        <v>9271</v>
      </c>
      <c r="L1405" t="s">
        <v>9272</v>
      </c>
      <c r="M1405">
        <v>-0.190278</v>
      </c>
      <c r="N1405">
        <v>51.148102000000002</v>
      </c>
    </row>
    <row r="1406" spans="1:14" x14ac:dyDescent="0.35">
      <c r="A1406" t="s">
        <v>9273</v>
      </c>
      <c r="B1406" t="s">
        <v>36</v>
      </c>
      <c r="C1406" t="s">
        <v>9274</v>
      </c>
      <c r="D1406">
        <v>308</v>
      </c>
      <c r="E1406" t="s">
        <v>1541</v>
      </c>
      <c r="F1406" t="s">
        <v>1542</v>
      </c>
      <c r="G1406" t="s">
        <v>1543</v>
      </c>
      <c r="H1406" t="s">
        <v>9275</v>
      </c>
      <c r="I1406" t="s">
        <v>9273</v>
      </c>
      <c r="J1406" t="s">
        <v>9276</v>
      </c>
      <c r="L1406" t="s">
        <v>9277</v>
      </c>
      <c r="M1406">
        <v>0.4</v>
      </c>
      <c r="N1406">
        <v>51.27</v>
      </c>
    </row>
    <row r="1407" spans="1:14" x14ac:dyDescent="0.35">
      <c r="A1407" t="s">
        <v>9278</v>
      </c>
      <c r="B1407" t="s">
        <v>32</v>
      </c>
      <c r="C1407" t="s">
        <v>9279</v>
      </c>
      <c r="D1407">
        <v>222</v>
      </c>
      <c r="E1407" t="s">
        <v>1541</v>
      </c>
      <c r="F1407" t="s">
        <v>1542</v>
      </c>
      <c r="G1407" t="s">
        <v>1543</v>
      </c>
      <c r="H1407" t="s">
        <v>9280</v>
      </c>
      <c r="I1407" t="s">
        <v>9278</v>
      </c>
      <c r="J1407" t="s">
        <v>9281</v>
      </c>
      <c r="L1407" t="s">
        <v>9282</v>
      </c>
      <c r="M1407">
        <v>-0.138611003757</v>
      </c>
      <c r="N1407">
        <v>51.213600158699997</v>
      </c>
    </row>
    <row r="1408" spans="1:14" x14ac:dyDescent="0.35">
      <c r="A1408" t="s">
        <v>9284</v>
      </c>
      <c r="B1408" t="s">
        <v>1168</v>
      </c>
      <c r="C1408" t="s">
        <v>9285</v>
      </c>
      <c r="D1408">
        <v>19</v>
      </c>
      <c r="E1408" t="s">
        <v>1541</v>
      </c>
      <c r="F1408" t="s">
        <v>1542</v>
      </c>
      <c r="G1408" t="s">
        <v>1543</v>
      </c>
      <c r="H1408" t="s">
        <v>960</v>
      </c>
      <c r="I1408" t="s">
        <v>9284</v>
      </c>
      <c r="J1408" t="s">
        <v>9286</v>
      </c>
      <c r="L1408" t="s">
        <v>9287</v>
      </c>
      <c r="M1408">
        <v>5.5278000000000001E-2</v>
      </c>
      <c r="N1408">
        <v>51.505299000000001</v>
      </c>
    </row>
    <row r="1409" spans="1:14" x14ac:dyDescent="0.35">
      <c r="A1409" t="s">
        <v>9288</v>
      </c>
      <c r="B1409" t="s">
        <v>1168</v>
      </c>
      <c r="C1409" t="s">
        <v>9289</v>
      </c>
      <c r="D1409">
        <v>238</v>
      </c>
      <c r="E1409" t="s">
        <v>1541</v>
      </c>
      <c r="F1409" t="s">
        <v>1542</v>
      </c>
      <c r="G1409" t="s">
        <v>1543</v>
      </c>
      <c r="H1409" t="s">
        <v>9290</v>
      </c>
      <c r="I1409" t="s">
        <v>9288</v>
      </c>
      <c r="J1409" t="s">
        <v>9291</v>
      </c>
      <c r="L1409" t="s">
        <v>9292</v>
      </c>
      <c r="M1409">
        <v>-0.77633297443399996</v>
      </c>
      <c r="N1409">
        <v>51.275798797599997</v>
      </c>
    </row>
    <row r="1410" spans="1:14" x14ac:dyDescent="0.35">
      <c r="A1410" t="s">
        <v>9293</v>
      </c>
      <c r="B1410" t="s">
        <v>1168</v>
      </c>
      <c r="C1410" t="s">
        <v>9294</v>
      </c>
      <c r="D1410">
        <v>325</v>
      </c>
      <c r="E1410" t="s">
        <v>1541</v>
      </c>
      <c r="F1410" t="s">
        <v>1542</v>
      </c>
      <c r="G1410" t="s">
        <v>1543</v>
      </c>
      <c r="H1410" t="s">
        <v>9295</v>
      </c>
      <c r="I1410" t="s">
        <v>9293</v>
      </c>
      <c r="J1410" t="s">
        <v>9296</v>
      </c>
      <c r="L1410" t="s">
        <v>9297</v>
      </c>
      <c r="M1410">
        <v>-0.84750002622604304</v>
      </c>
      <c r="N1410">
        <v>51.323898315429602</v>
      </c>
    </row>
    <row r="1411" spans="1:14" x14ac:dyDescent="0.35">
      <c r="A1411" t="s">
        <v>9298</v>
      </c>
      <c r="B1411" t="s">
        <v>3332</v>
      </c>
      <c r="C1411" t="s">
        <v>9299</v>
      </c>
      <c r="D1411">
        <v>83</v>
      </c>
      <c r="E1411" t="s">
        <v>1541</v>
      </c>
      <c r="F1411" t="s">
        <v>1542</v>
      </c>
      <c r="G1411" t="s">
        <v>1543</v>
      </c>
      <c r="H1411" t="s">
        <v>960</v>
      </c>
      <c r="I1411" t="s">
        <v>9298</v>
      </c>
      <c r="J1411" t="s">
        <v>9300</v>
      </c>
      <c r="L1411" t="s">
        <v>9301</v>
      </c>
      <c r="M1411">
        <v>-0.46194099999999999</v>
      </c>
      <c r="N1411">
        <v>51.470599999999997</v>
      </c>
    </row>
    <row r="1412" spans="1:14" x14ac:dyDescent="0.35">
      <c r="A1412" t="s">
        <v>9302</v>
      </c>
      <c r="B1412" t="s">
        <v>1168</v>
      </c>
      <c r="C1412" t="s">
        <v>9303</v>
      </c>
      <c r="D1412">
        <v>49</v>
      </c>
      <c r="E1412" t="s">
        <v>1541</v>
      </c>
      <c r="F1412" t="s">
        <v>1542</v>
      </c>
      <c r="G1412" t="s">
        <v>1543</v>
      </c>
      <c r="H1412" t="s">
        <v>5231</v>
      </c>
      <c r="I1412" t="s">
        <v>9302</v>
      </c>
      <c r="J1412" t="s">
        <v>2471</v>
      </c>
      <c r="L1412" t="s">
        <v>9304</v>
      </c>
      <c r="M1412">
        <v>0.69555598497390703</v>
      </c>
      <c r="N1412">
        <v>51.571399688720703</v>
      </c>
    </row>
    <row r="1413" spans="1:14" x14ac:dyDescent="0.35">
      <c r="A1413" t="s">
        <v>9305</v>
      </c>
      <c r="B1413" t="s">
        <v>1168</v>
      </c>
      <c r="C1413" t="s">
        <v>9306</v>
      </c>
      <c r="D1413">
        <v>13</v>
      </c>
      <c r="E1413" t="s">
        <v>1541</v>
      </c>
      <c r="F1413" t="s">
        <v>1542</v>
      </c>
      <c r="G1413" t="s">
        <v>1543</v>
      </c>
      <c r="H1413" t="s">
        <v>9307</v>
      </c>
      <c r="I1413" t="s">
        <v>9305</v>
      </c>
      <c r="J1413" t="s">
        <v>9308</v>
      </c>
      <c r="L1413" t="s">
        <v>9309</v>
      </c>
      <c r="M1413">
        <v>0.93916702270507801</v>
      </c>
      <c r="N1413">
        <v>50.956100463867102</v>
      </c>
    </row>
    <row r="1414" spans="1:14" x14ac:dyDescent="0.35">
      <c r="A1414" t="s">
        <v>9310</v>
      </c>
      <c r="B1414" t="s">
        <v>36</v>
      </c>
      <c r="C1414" t="s">
        <v>9311</v>
      </c>
      <c r="D1414">
        <v>178</v>
      </c>
      <c r="E1414" t="s">
        <v>1541</v>
      </c>
      <c r="F1414" t="s">
        <v>1542</v>
      </c>
      <c r="G1414" t="s">
        <v>1543</v>
      </c>
      <c r="H1414" t="s">
        <v>9312</v>
      </c>
      <c r="I1414" t="s">
        <v>9310</v>
      </c>
      <c r="J1414" t="s">
        <v>9313</v>
      </c>
      <c r="L1414" t="s">
        <v>9314</v>
      </c>
      <c r="M1414">
        <v>1.3461099999999999</v>
      </c>
      <c r="N1414">
        <v>51.342201000000003</v>
      </c>
    </row>
    <row r="1415" spans="1:14" x14ac:dyDescent="0.35">
      <c r="A1415" t="s">
        <v>9315</v>
      </c>
      <c r="B1415" t="s">
        <v>36</v>
      </c>
      <c r="C1415" t="s">
        <v>9316</v>
      </c>
      <c r="D1415">
        <v>351</v>
      </c>
      <c r="E1415" t="s">
        <v>1541</v>
      </c>
      <c r="F1415" t="s">
        <v>1542</v>
      </c>
      <c r="G1415" t="s">
        <v>1543</v>
      </c>
      <c r="H1415" t="s">
        <v>9317</v>
      </c>
      <c r="I1415" t="s">
        <v>9315</v>
      </c>
      <c r="J1415" t="s">
        <v>9318</v>
      </c>
      <c r="L1415" t="s">
        <v>9319</v>
      </c>
      <c r="M1415">
        <v>1.0129999999999999</v>
      </c>
      <c r="N1415">
        <v>51.08</v>
      </c>
    </row>
    <row r="1416" spans="1:14" x14ac:dyDescent="0.35">
      <c r="A1416" t="s">
        <v>9320</v>
      </c>
      <c r="B1416" t="s">
        <v>1168</v>
      </c>
      <c r="C1416" t="s">
        <v>1351</v>
      </c>
      <c r="D1416">
        <v>190</v>
      </c>
      <c r="E1416" t="s">
        <v>1541</v>
      </c>
      <c r="F1416" t="s">
        <v>1542</v>
      </c>
      <c r="G1416" t="s">
        <v>1543</v>
      </c>
      <c r="H1416" t="s">
        <v>601</v>
      </c>
      <c r="I1416" t="s">
        <v>9320</v>
      </c>
      <c r="J1416" t="s">
        <v>9321</v>
      </c>
      <c r="L1416" t="s">
        <v>9322</v>
      </c>
      <c r="M1416">
        <v>-2.80917000770568</v>
      </c>
      <c r="N1416">
        <v>54.9375</v>
      </c>
    </row>
    <row r="1417" spans="1:14" x14ac:dyDescent="0.35">
      <c r="A1417" t="s">
        <v>9323</v>
      </c>
      <c r="B1417" t="s">
        <v>1168</v>
      </c>
      <c r="C1417" t="s">
        <v>9324</v>
      </c>
      <c r="D1417">
        <v>34</v>
      </c>
      <c r="E1417" t="s">
        <v>1541</v>
      </c>
      <c r="F1417" t="s">
        <v>1542</v>
      </c>
      <c r="G1417" t="s">
        <v>1543</v>
      </c>
      <c r="H1417" t="s">
        <v>9325</v>
      </c>
      <c r="I1417" t="s">
        <v>9323</v>
      </c>
      <c r="J1417" t="s">
        <v>9326</v>
      </c>
      <c r="L1417" t="s">
        <v>9327</v>
      </c>
      <c r="M1417">
        <v>-3.0286099910736</v>
      </c>
      <c r="N1417">
        <v>53.771701812744098</v>
      </c>
    </row>
    <row r="1418" spans="1:14" x14ac:dyDescent="0.35">
      <c r="A1418" t="s">
        <v>9328</v>
      </c>
      <c r="B1418" t="s">
        <v>1168</v>
      </c>
      <c r="C1418" t="s">
        <v>9329</v>
      </c>
      <c r="D1418">
        <v>121</v>
      </c>
      <c r="E1418" t="s">
        <v>1541</v>
      </c>
      <c r="F1418" t="s">
        <v>1542</v>
      </c>
      <c r="G1418" t="s">
        <v>1543</v>
      </c>
      <c r="H1418" t="s">
        <v>5550</v>
      </c>
      <c r="I1418" t="s">
        <v>9328</v>
      </c>
      <c r="J1418" t="s">
        <v>9330</v>
      </c>
      <c r="L1418" t="s">
        <v>9331</v>
      </c>
      <c r="M1418">
        <v>-0.35083299875259399</v>
      </c>
      <c r="N1418">
        <v>53.5744018554687</v>
      </c>
    </row>
    <row r="1419" spans="1:14" x14ac:dyDescent="0.35">
      <c r="A1419" t="s">
        <v>9332</v>
      </c>
      <c r="B1419" t="s">
        <v>1168</v>
      </c>
      <c r="C1419" t="s">
        <v>9333</v>
      </c>
      <c r="D1419">
        <v>173</v>
      </c>
      <c r="E1419" t="s">
        <v>1541</v>
      </c>
      <c r="F1419" t="s">
        <v>1542</v>
      </c>
      <c r="G1419" t="s">
        <v>1543</v>
      </c>
      <c r="H1419" t="s">
        <v>9334</v>
      </c>
      <c r="I1419" t="s">
        <v>9332</v>
      </c>
      <c r="J1419" t="s">
        <v>9335</v>
      </c>
      <c r="L1419" t="s">
        <v>9336</v>
      </c>
      <c r="M1419">
        <v>-3.2675000000000001</v>
      </c>
      <c r="N1419">
        <v>54.128611100000001</v>
      </c>
    </row>
    <row r="1420" spans="1:14" x14ac:dyDescent="0.35">
      <c r="A1420" t="s">
        <v>9337</v>
      </c>
      <c r="B1420" t="s">
        <v>3332</v>
      </c>
      <c r="C1420" t="s">
        <v>9338</v>
      </c>
      <c r="D1420">
        <v>681</v>
      </c>
      <c r="E1420" t="s">
        <v>1541</v>
      </c>
      <c r="F1420" t="s">
        <v>1542</v>
      </c>
      <c r="G1420" t="s">
        <v>1543</v>
      </c>
      <c r="H1420" t="s">
        <v>1229</v>
      </c>
      <c r="I1420" t="s">
        <v>9337</v>
      </c>
      <c r="J1420" t="s">
        <v>9339</v>
      </c>
      <c r="L1420" t="s">
        <v>9340</v>
      </c>
      <c r="M1420">
        <v>-1.6605700254440301</v>
      </c>
      <c r="N1420">
        <v>53.865898132324197</v>
      </c>
    </row>
    <row r="1421" spans="1:14" x14ac:dyDescent="0.35">
      <c r="A1421" t="s">
        <v>9341</v>
      </c>
      <c r="B1421" t="s">
        <v>1168</v>
      </c>
      <c r="C1421" t="s">
        <v>9342</v>
      </c>
      <c r="D1421">
        <v>55</v>
      </c>
      <c r="E1421" t="s">
        <v>1541</v>
      </c>
      <c r="F1421" t="s">
        <v>1542</v>
      </c>
      <c r="G1421" t="s">
        <v>1543</v>
      </c>
      <c r="H1421" t="s">
        <v>9343</v>
      </c>
      <c r="I1421" t="s">
        <v>9341</v>
      </c>
      <c r="J1421" t="s">
        <v>9344</v>
      </c>
      <c r="L1421" t="s">
        <v>9345</v>
      </c>
      <c r="M1421">
        <v>-2.88306</v>
      </c>
      <c r="N1421">
        <v>53.745097999999999</v>
      </c>
    </row>
    <row r="1422" spans="1:14" x14ac:dyDescent="0.35">
      <c r="A1422" t="s">
        <v>9346</v>
      </c>
      <c r="B1422" t="s">
        <v>1168</v>
      </c>
      <c r="C1422" t="s">
        <v>9347</v>
      </c>
      <c r="D1422">
        <v>45</v>
      </c>
      <c r="E1422" t="s">
        <v>1541</v>
      </c>
      <c r="F1422" t="s">
        <v>1542</v>
      </c>
      <c r="G1422" t="s">
        <v>9088</v>
      </c>
      <c r="H1422" t="s">
        <v>873</v>
      </c>
      <c r="I1422" t="s">
        <v>9346</v>
      </c>
      <c r="J1422" t="s">
        <v>9348</v>
      </c>
      <c r="L1422" t="s">
        <v>9349</v>
      </c>
      <c r="M1422">
        <v>-2.9777801036834699</v>
      </c>
      <c r="N1422">
        <v>53.1781005859375</v>
      </c>
    </row>
    <row r="1423" spans="1:14" x14ac:dyDescent="0.35">
      <c r="A1423" t="s">
        <v>9350</v>
      </c>
      <c r="B1423" t="s">
        <v>1168</v>
      </c>
      <c r="C1423" t="s">
        <v>9351</v>
      </c>
      <c r="D1423">
        <v>52</v>
      </c>
      <c r="E1423" t="s">
        <v>1541</v>
      </c>
      <c r="F1423" t="s">
        <v>9352</v>
      </c>
      <c r="G1423" t="s">
        <v>9353</v>
      </c>
      <c r="H1423" t="s">
        <v>9354</v>
      </c>
      <c r="I1423" t="s">
        <v>9350</v>
      </c>
      <c r="J1423" t="s">
        <v>9355</v>
      </c>
      <c r="L1423" t="s">
        <v>9356</v>
      </c>
      <c r="M1423">
        <v>-4.6238899230956996</v>
      </c>
      <c r="N1423">
        <v>54.083301544189403</v>
      </c>
    </row>
    <row r="1424" spans="1:14" x14ac:dyDescent="0.35">
      <c r="A1424" t="s">
        <v>9357</v>
      </c>
      <c r="B1424" t="s">
        <v>3332</v>
      </c>
      <c r="C1424" t="s">
        <v>9358</v>
      </c>
      <c r="D1424">
        <v>266</v>
      </c>
      <c r="E1424" t="s">
        <v>1541</v>
      </c>
      <c r="F1424" t="s">
        <v>1542</v>
      </c>
      <c r="G1424" t="s">
        <v>1543</v>
      </c>
      <c r="H1424" t="s">
        <v>843</v>
      </c>
      <c r="I1424" t="s">
        <v>9357</v>
      </c>
      <c r="J1424" t="s">
        <v>9359</v>
      </c>
      <c r="L1424" t="s">
        <v>9360</v>
      </c>
      <c r="M1424">
        <v>-1.6916699409484801</v>
      </c>
      <c r="N1424">
        <v>55.037498474121001</v>
      </c>
    </row>
    <row r="1425" spans="1:14" x14ac:dyDescent="0.35">
      <c r="A1425" t="s">
        <v>9361</v>
      </c>
      <c r="B1425" t="s">
        <v>1168</v>
      </c>
      <c r="C1425" t="s">
        <v>9362</v>
      </c>
      <c r="D1425">
        <v>120</v>
      </c>
      <c r="E1425" t="s">
        <v>1541</v>
      </c>
      <c r="F1425" t="s">
        <v>1542</v>
      </c>
      <c r="G1425" t="s">
        <v>1543</v>
      </c>
      <c r="H1425" t="s">
        <v>1370</v>
      </c>
      <c r="I1425" t="s">
        <v>9361</v>
      </c>
      <c r="J1425" t="s">
        <v>9363</v>
      </c>
      <c r="L1425" t="s">
        <v>9364</v>
      </c>
      <c r="M1425">
        <v>-1.42940998077392</v>
      </c>
      <c r="N1425">
        <v>54.509201049804602</v>
      </c>
    </row>
    <row r="1426" spans="1:14" x14ac:dyDescent="0.35">
      <c r="A1426" t="s">
        <v>9365</v>
      </c>
      <c r="B1426" t="s">
        <v>3332</v>
      </c>
      <c r="C1426" t="s">
        <v>9366</v>
      </c>
      <c r="D1426">
        <v>306</v>
      </c>
      <c r="E1426" t="s">
        <v>1541</v>
      </c>
      <c r="F1426" t="s">
        <v>1542</v>
      </c>
      <c r="G1426" t="s">
        <v>1543</v>
      </c>
      <c r="H1426" t="s">
        <v>9076</v>
      </c>
      <c r="I1426" t="s">
        <v>9365</v>
      </c>
      <c r="J1426" t="s">
        <v>9367</v>
      </c>
      <c r="L1426" t="s">
        <v>9368</v>
      </c>
      <c r="M1426">
        <v>-1.3280600309399999</v>
      </c>
      <c r="N1426">
        <v>52.8311004639</v>
      </c>
    </row>
    <row r="1427" spans="1:14" x14ac:dyDescent="0.35">
      <c r="A1427" t="s">
        <v>9369</v>
      </c>
      <c r="B1427" t="s">
        <v>1168</v>
      </c>
      <c r="C1427" t="s">
        <v>9370</v>
      </c>
      <c r="D1427">
        <v>37</v>
      </c>
      <c r="E1427" t="s">
        <v>1541</v>
      </c>
      <c r="F1427" t="s">
        <v>1542</v>
      </c>
      <c r="G1427" t="s">
        <v>9088</v>
      </c>
      <c r="H1427" t="s">
        <v>9371</v>
      </c>
      <c r="I1427" t="s">
        <v>9369</v>
      </c>
      <c r="J1427" t="s">
        <v>9372</v>
      </c>
      <c r="L1427" t="s">
        <v>9373</v>
      </c>
      <c r="M1427">
        <v>-4.53533983231</v>
      </c>
      <c r="N1427">
        <v>53.248100280800003</v>
      </c>
    </row>
    <row r="1428" spans="1:14" x14ac:dyDescent="0.35">
      <c r="A1428" t="s">
        <v>9374</v>
      </c>
      <c r="B1428" t="s">
        <v>1168</v>
      </c>
      <c r="C1428" t="s">
        <v>9375</v>
      </c>
      <c r="D1428">
        <v>50</v>
      </c>
      <c r="E1428" t="s">
        <v>1541</v>
      </c>
      <c r="F1428" t="s">
        <v>1542</v>
      </c>
      <c r="G1428" t="s">
        <v>1572</v>
      </c>
      <c r="H1428" t="s">
        <v>9376</v>
      </c>
      <c r="I1428" t="s">
        <v>9374</v>
      </c>
      <c r="J1428" t="s">
        <v>3296</v>
      </c>
      <c r="L1428" t="s">
        <v>9377</v>
      </c>
      <c r="M1428">
        <v>-2.9049999713897701</v>
      </c>
      <c r="N1428">
        <v>58.957801818847599</v>
      </c>
    </row>
    <row r="1429" spans="1:14" x14ac:dyDescent="0.35">
      <c r="A1429" t="s">
        <v>9378</v>
      </c>
      <c r="B1429" t="s">
        <v>1168</v>
      </c>
      <c r="C1429" t="s">
        <v>9379</v>
      </c>
      <c r="D1429">
        <v>20</v>
      </c>
      <c r="E1429" t="s">
        <v>1541</v>
      </c>
      <c r="F1429" t="s">
        <v>1542</v>
      </c>
      <c r="G1429" t="s">
        <v>1572</v>
      </c>
      <c r="H1429" t="s">
        <v>9164</v>
      </c>
      <c r="I1429" t="s">
        <v>9378</v>
      </c>
      <c r="J1429" t="s">
        <v>9380</v>
      </c>
      <c r="L1429" t="s">
        <v>9381</v>
      </c>
      <c r="M1429">
        <v>-1.29556000232696</v>
      </c>
      <c r="N1429">
        <v>59.878898620605398</v>
      </c>
    </row>
    <row r="1430" spans="1:14" x14ac:dyDescent="0.35">
      <c r="A1430" t="s">
        <v>9382</v>
      </c>
      <c r="B1430" t="s">
        <v>1168</v>
      </c>
      <c r="C1430" t="s">
        <v>9383</v>
      </c>
      <c r="D1430">
        <v>126</v>
      </c>
      <c r="E1430" t="s">
        <v>1541</v>
      </c>
      <c r="F1430" t="s">
        <v>1542</v>
      </c>
      <c r="G1430" t="s">
        <v>1572</v>
      </c>
      <c r="H1430" t="s">
        <v>9384</v>
      </c>
      <c r="I1430" t="s">
        <v>9382</v>
      </c>
      <c r="J1430" t="s">
        <v>9385</v>
      </c>
      <c r="L1430" t="s">
        <v>9386</v>
      </c>
      <c r="M1430">
        <v>-3.0930600166320801</v>
      </c>
      <c r="N1430">
        <v>58.458900451660099</v>
      </c>
    </row>
    <row r="1431" spans="1:14" x14ac:dyDescent="0.35">
      <c r="A1431" t="s">
        <v>9387</v>
      </c>
      <c r="B1431" t="s">
        <v>3332</v>
      </c>
      <c r="C1431" t="s">
        <v>9388</v>
      </c>
      <c r="D1431">
        <v>215</v>
      </c>
      <c r="E1431" t="s">
        <v>1541</v>
      </c>
      <c r="F1431" t="s">
        <v>1542</v>
      </c>
      <c r="G1431" t="s">
        <v>1572</v>
      </c>
      <c r="H1431" t="s">
        <v>1410</v>
      </c>
      <c r="I1431" t="s">
        <v>9387</v>
      </c>
      <c r="J1431" t="s">
        <v>9389</v>
      </c>
      <c r="L1431" t="s">
        <v>9390</v>
      </c>
      <c r="M1431">
        <v>-2.1977798938751198</v>
      </c>
      <c r="N1431">
        <v>57.201900482177699</v>
      </c>
    </row>
    <row r="1432" spans="1:14" x14ac:dyDescent="0.35">
      <c r="A1432" t="s">
        <v>9391</v>
      </c>
      <c r="B1432" t="s">
        <v>1168</v>
      </c>
      <c r="C1432" t="s">
        <v>9392</v>
      </c>
      <c r="D1432">
        <v>31</v>
      </c>
      <c r="E1432" t="s">
        <v>1541</v>
      </c>
      <c r="F1432" t="s">
        <v>1542</v>
      </c>
      <c r="G1432" t="s">
        <v>1572</v>
      </c>
      <c r="H1432" t="s">
        <v>5549</v>
      </c>
      <c r="I1432" t="s">
        <v>9391</v>
      </c>
      <c r="J1432" t="s">
        <v>9393</v>
      </c>
      <c r="L1432" t="s">
        <v>9394</v>
      </c>
      <c r="M1432">
        <v>-4.0475001335143999</v>
      </c>
      <c r="N1432">
        <v>57.5424995422363</v>
      </c>
    </row>
    <row r="1433" spans="1:14" x14ac:dyDescent="0.35">
      <c r="A1433" t="s">
        <v>9395</v>
      </c>
      <c r="B1433" t="s">
        <v>3332</v>
      </c>
      <c r="C1433" t="s">
        <v>9396</v>
      </c>
      <c r="D1433">
        <v>26</v>
      </c>
      <c r="E1433" t="s">
        <v>1541</v>
      </c>
      <c r="F1433" t="s">
        <v>1542</v>
      </c>
      <c r="G1433" t="s">
        <v>1572</v>
      </c>
      <c r="H1433" t="s">
        <v>234</v>
      </c>
      <c r="I1433" t="s">
        <v>9395</v>
      </c>
      <c r="J1433" t="s">
        <v>9397</v>
      </c>
      <c r="L1433" t="s">
        <v>9398</v>
      </c>
      <c r="M1433">
        <v>-4.4330600000000002</v>
      </c>
      <c r="N1433">
        <v>55.871898999999999</v>
      </c>
    </row>
    <row r="1434" spans="1:14" x14ac:dyDescent="0.35">
      <c r="A1434" t="s">
        <v>9399</v>
      </c>
      <c r="B1434" t="s">
        <v>3332</v>
      </c>
      <c r="C1434" t="s">
        <v>9400</v>
      </c>
      <c r="D1434">
        <v>135</v>
      </c>
      <c r="E1434" t="s">
        <v>1541</v>
      </c>
      <c r="F1434" t="s">
        <v>1542</v>
      </c>
      <c r="G1434" t="s">
        <v>1572</v>
      </c>
      <c r="H1434" t="s">
        <v>9401</v>
      </c>
      <c r="I1434" t="s">
        <v>9399</v>
      </c>
      <c r="J1434" t="s">
        <v>9402</v>
      </c>
      <c r="L1434" t="s">
        <v>9403</v>
      </c>
      <c r="M1434">
        <v>-3.3724999427795401</v>
      </c>
      <c r="N1434">
        <v>55.950000762939403</v>
      </c>
    </row>
    <row r="1435" spans="1:14" x14ac:dyDescent="0.35">
      <c r="A1435" t="s">
        <v>9404</v>
      </c>
      <c r="B1435" t="s">
        <v>1168</v>
      </c>
      <c r="C1435" t="s">
        <v>9405</v>
      </c>
      <c r="D1435">
        <v>56</v>
      </c>
      <c r="E1435" t="s">
        <v>1541</v>
      </c>
      <c r="F1435" t="s">
        <v>1542</v>
      </c>
      <c r="G1435" t="s">
        <v>1572</v>
      </c>
      <c r="H1435" t="s">
        <v>9406</v>
      </c>
      <c r="I1435" t="s">
        <v>9404</v>
      </c>
      <c r="J1435" t="s">
        <v>9407</v>
      </c>
      <c r="L1435" t="s">
        <v>9408</v>
      </c>
      <c r="M1435">
        <v>-6.25666999816894</v>
      </c>
      <c r="N1435">
        <v>55.681900024413999</v>
      </c>
    </row>
    <row r="1436" spans="1:14" x14ac:dyDescent="0.35">
      <c r="A1436" t="s">
        <v>9409</v>
      </c>
      <c r="B1436" t="s">
        <v>1168</v>
      </c>
      <c r="C1436" t="s">
        <v>9410</v>
      </c>
      <c r="D1436">
        <v>65</v>
      </c>
      <c r="E1436" t="s">
        <v>1541</v>
      </c>
      <c r="F1436" t="s">
        <v>1542</v>
      </c>
      <c r="G1436" t="s">
        <v>1572</v>
      </c>
      <c r="H1436" t="s">
        <v>234</v>
      </c>
      <c r="I1436" t="s">
        <v>9409</v>
      </c>
      <c r="J1436" t="s">
        <v>9411</v>
      </c>
      <c r="L1436" t="s">
        <v>9412</v>
      </c>
      <c r="M1436">
        <v>-4.586669921875</v>
      </c>
      <c r="N1436">
        <v>55.5093994140625</v>
      </c>
    </row>
    <row r="1437" spans="1:14" x14ac:dyDescent="0.35">
      <c r="A1437" t="s">
        <v>9413</v>
      </c>
      <c r="B1437" t="s">
        <v>1168</v>
      </c>
      <c r="C1437" t="s">
        <v>9414</v>
      </c>
      <c r="D1437">
        <v>19</v>
      </c>
      <c r="E1437" t="s">
        <v>1541</v>
      </c>
      <c r="F1437" t="s">
        <v>1542</v>
      </c>
      <c r="G1437" t="s">
        <v>1572</v>
      </c>
      <c r="H1437" t="s">
        <v>9415</v>
      </c>
      <c r="I1437" t="s">
        <v>9413</v>
      </c>
      <c r="J1437" t="s">
        <v>9416</v>
      </c>
      <c r="L1437" t="s">
        <v>9417</v>
      </c>
      <c r="M1437">
        <v>-7.3627800941467196</v>
      </c>
      <c r="N1437">
        <v>57.4810981750488</v>
      </c>
    </row>
    <row r="1438" spans="1:14" x14ac:dyDescent="0.35">
      <c r="A1438" t="s">
        <v>9418</v>
      </c>
      <c r="B1438" t="s">
        <v>1168</v>
      </c>
      <c r="C1438" t="s">
        <v>9419</v>
      </c>
      <c r="D1438">
        <v>81</v>
      </c>
      <c r="E1438" t="s">
        <v>1541</v>
      </c>
      <c r="F1438" t="s">
        <v>1542</v>
      </c>
      <c r="G1438" t="s">
        <v>1572</v>
      </c>
      <c r="H1438" t="s">
        <v>9420</v>
      </c>
      <c r="I1438" t="s">
        <v>9418</v>
      </c>
      <c r="J1438" t="s">
        <v>9421</v>
      </c>
      <c r="L1438" t="s">
        <v>9422</v>
      </c>
      <c r="M1438">
        <v>-1.29611003398895</v>
      </c>
      <c r="N1438">
        <v>60.4328002929687</v>
      </c>
    </row>
    <row r="1439" spans="1:14" x14ac:dyDescent="0.35">
      <c r="A1439" t="s">
        <v>9423</v>
      </c>
      <c r="B1439" t="s">
        <v>1168</v>
      </c>
      <c r="C1439" t="s">
        <v>9424</v>
      </c>
      <c r="D1439">
        <v>17</v>
      </c>
      <c r="E1439" t="s">
        <v>1541</v>
      </c>
      <c r="F1439" t="s">
        <v>1542</v>
      </c>
      <c r="G1439" t="s">
        <v>1572</v>
      </c>
      <c r="H1439" t="s">
        <v>665</v>
      </c>
      <c r="I1439" t="s">
        <v>9423</v>
      </c>
      <c r="J1439" t="s">
        <v>9425</v>
      </c>
      <c r="L1439" t="s">
        <v>9426</v>
      </c>
      <c r="M1439">
        <v>-3.0258300304412802</v>
      </c>
      <c r="N1439">
        <v>56.452499389648402</v>
      </c>
    </row>
    <row r="1440" spans="1:14" x14ac:dyDescent="0.35">
      <c r="A1440" t="s">
        <v>9427</v>
      </c>
      <c r="B1440" t="s">
        <v>1168</v>
      </c>
      <c r="C1440" t="s">
        <v>4731</v>
      </c>
      <c r="D1440">
        <v>26</v>
      </c>
      <c r="E1440" t="s">
        <v>1541</v>
      </c>
      <c r="F1440" t="s">
        <v>1542</v>
      </c>
      <c r="G1440" t="s">
        <v>1572</v>
      </c>
      <c r="H1440" t="s">
        <v>4732</v>
      </c>
      <c r="I1440" t="s">
        <v>9427</v>
      </c>
      <c r="J1440" t="s">
        <v>9428</v>
      </c>
      <c r="L1440" t="s">
        <v>9429</v>
      </c>
      <c r="M1440">
        <v>-6.3311100006103498</v>
      </c>
      <c r="N1440">
        <v>58.215599060058501</v>
      </c>
    </row>
    <row r="1441" spans="1:14" x14ac:dyDescent="0.35">
      <c r="A1441" t="s">
        <v>9430</v>
      </c>
      <c r="B1441" t="s">
        <v>1168</v>
      </c>
      <c r="C1441" t="s">
        <v>9431</v>
      </c>
      <c r="D1441">
        <v>5</v>
      </c>
      <c r="E1441" t="s">
        <v>1541</v>
      </c>
      <c r="F1441" t="s">
        <v>1542</v>
      </c>
      <c r="G1441" t="s">
        <v>1572</v>
      </c>
      <c r="H1441" t="s">
        <v>9432</v>
      </c>
      <c r="I1441" t="s">
        <v>9430</v>
      </c>
      <c r="J1441" t="s">
        <v>9433</v>
      </c>
      <c r="L1441" t="s">
        <v>9434</v>
      </c>
      <c r="M1441">
        <v>-7.44306</v>
      </c>
      <c r="N1441">
        <v>57.022799999999997</v>
      </c>
    </row>
    <row r="1442" spans="1:14" x14ac:dyDescent="0.35">
      <c r="A1442" t="s">
        <v>9435</v>
      </c>
      <c r="B1442" t="s">
        <v>32</v>
      </c>
      <c r="C1442" t="s">
        <v>9436</v>
      </c>
      <c r="D1442">
        <v>397</v>
      </c>
      <c r="E1442" t="s">
        <v>1541</v>
      </c>
      <c r="F1442" t="s">
        <v>1542</v>
      </c>
      <c r="G1442" t="s">
        <v>1572</v>
      </c>
      <c r="H1442" t="s">
        <v>376</v>
      </c>
      <c r="I1442" t="s">
        <v>9435</v>
      </c>
      <c r="J1442" t="s">
        <v>9437</v>
      </c>
      <c r="L1442" t="s">
        <v>9438</v>
      </c>
      <c r="M1442">
        <v>-3.37222003936767</v>
      </c>
      <c r="N1442">
        <v>56.439201354980398</v>
      </c>
    </row>
    <row r="1443" spans="1:14" x14ac:dyDescent="0.35">
      <c r="A1443" t="s">
        <v>9439</v>
      </c>
      <c r="B1443" t="s">
        <v>1168</v>
      </c>
      <c r="C1443" t="s">
        <v>9440</v>
      </c>
      <c r="D1443">
        <v>38</v>
      </c>
      <c r="E1443" t="s">
        <v>1541</v>
      </c>
      <c r="F1443" t="s">
        <v>1542</v>
      </c>
      <c r="G1443" t="s">
        <v>1572</v>
      </c>
      <c r="H1443" t="s">
        <v>9441</v>
      </c>
      <c r="I1443" t="s">
        <v>9439</v>
      </c>
      <c r="J1443" t="s">
        <v>9442</v>
      </c>
      <c r="L1443" t="s">
        <v>9443</v>
      </c>
      <c r="M1443">
        <v>-6.8691701889037997</v>
      </c>
      <c r="N1443">
        <v>56.499198913574197</v>
      </c>
    </row>
    <row r="1444" spans="1:14" x14ac:dyDescent="0.35">
      <c r="A1444" t="s">
        <v>9444</v>
      </c>
      <c r="B1444" t="s">
        <v>32</v>
      </c>
      <c r="C1444" t="s">
        <v>9445</v>
      </c>
      <c r="E1444" t="s">
        <v>1541</v>
      </c>
      <c r="F1444" t="s">
        <v>1542</v>
      </c>
      <c r="G1444" t="s">
        <v>1572</v>
      </c>
      <c r="H1444" t="s">
        <v>9420</v>
      </c>
      <c r="I1444" t="s">
        <v>9444</v>
      </c>
      <c r="J1444" t="s">
        <v>9446</v>
      </c>
      <c r="L1444" t="s">
        <v>9447</v>
      </c>
      <c r="M1444">
        <v>-0.85385000705718905</v>
      </c>
      <c r="N1444">
        <v>60.747200012207003</v>
      </c>
    </row>
    <row r="1445" spans="1:14" x14ac:dyDescent="0.35">
      <c r="A1445" t="s">
        <v>9448</v>
      </c>
      <c r="B1445" t="s">
        <v>1168</v>
      </c>
      <c r="C1445" t="s">
        <v>9449</v>
      </c>
      <c r="D1445">
        <v>22</v>
      </c>
      <c r="E1445" t="s">
        <v>1541</v>
      </c>
      <c r="F1445" t="s">
        <v>1542</v>
      </c>
      <c r="G1445" t="s">
        <v>1572</v>
      </c>
      <c r="H1445" t="s">
        <v>9450</v>
      </c>
      <c r="I1445" t="s">
        <v>9448</v>
      </c>
      <c r="J1445" t="s">
        <v>9451</v>
      </c>
      <c r="L1445" t="s">
        <v>9452</v>
      </c>
      <c r="M1445">
        <v>-3.5606400966599998</v>
      </c>
      <c r="N1445">
        <v>57.649398803700002</v>
      </c>
    </row>
    <row r="1446" spans="1:14" x14ac:dyDescent="0.35">
      <c r="A1446" t="s">
        <v>9453</v>
      </c>
      <c r="B1446" t="s">
        <v>1168</v>
      </c>
      <c r="C1446" t="s">
        <v>9454</v>
      </c>
      <c r="D1446">
        <v>38</v>
      </c>
      <c r="E1446" t="s">
        <v>1541</v>
      </c>
      <c r="F1446" t="s">
        <v>1542</v>
      </c>
      <c r="G1446" t="s">
        <v>1572</v>
      </c>
      <c r="H1446" t="s">
        <v>5022</v>
      </c>
      <c r="I1446" t="s">
        <v>9453</v>
      </c>
      <c r="J1446" t="s">
        <v>9455</v>
      </c>
      <c r="L1446" t="s">
        <v>9456</v>
      </c>
      <c r="M1446">
        <v>-2.8684399127960201</v>
      </c>
      <c r="N1446">
        <v>56.372898101806598</v>
      </c>
    </row>
    <row r="1447" spans="1:14" x14ac:dyDescent="0.35">
      <c r="A1447" t="s">
        <v>9457</v>
      </c>
      <c r="B1447" t="s">
        <v>1168</v>
      </c>
      <c r="C1447" t="s">
        <v>9458</v>
      </c>
      <c r="D1447">
        <v>42</v>
      </c>
      <c r="E1447" t="s">
        <v>1541</v>
      </c>
      <c r="F1447" t="s">
        <v>1542</v>
      </c>
      <c r="G1447" t="s">
        <v>1572</v>
      </c>
      <c r="H1447" t="s">
        <v>9459</v>
      </c>
      <c r="I1447" t="s">
        <v>9457</v>
      </c>
      <c r="J1447" t="s">
        <v>2680</v>
      </c>
      <c r="L1447" t="s">
        <v>9460</v>
      </c>
      <c r="M1447">
        <v>-3.3391699790954501</v>
      </c>
      <c r="N1447">
        <v>57.7052001953125</v>
      </c>
    </row>
    <row r="1448" spans="1:14" x14ac:dyDescent="0.35">
      <c r="A1448" t="s">
        <v>9461</v>
      </c>
      <c r="B1448" t="s">
        <v>1168</v>
      </c>
      <c r="C1448" t="s">
        <v>9462</v>
      </c>
      <c r="D1448">
        <v>47</v>
      </c>
      <c r="E1448" t="s">
        <v>1541</v>
      </c>
      <c r="F1448" t="s">
        <v>1542</v>
      </c>
      <c r="G1448" t="s">
        <v>1543</v>
      </c>
      <c r="H1448" t="s">
        <v>249</v>
      </c>
      <c r="I1448" t="s">
        <v>9461</v>
      </c>
      <c r="J1448" t="s">
        <v>9463</v>
      </c>
      <c r="L1448" t="s">
        <v>9464</v>
      </c>
      <c r="M1448">
        <v>0.17499999999999999</v>
      </c>
      <c r="N1448">
        <v>52.205002</v>
      </c>
    </row>
    <row r="1449" spans="1:14" x14ac:dyDescent="0.35">
      <c r="A1449" t="s">
        <v>9465</v>
      </c>
      <c r="B1449" t="s">
        <v>3332</v>
      </c>
      <c r="C1449" t="s">
        <v>9466</v>
      </c>
      <c r="D1449">
        <v>117</v>
      </c>
      <c r="E1449" t="s">
        <v>1541</v>
      </c>
      <c r="F1449" t="s">
        <v>1542</v>
      </c>
      <c r="G1449" t="s">
        <v>1543</v>
      </c>
      <c r="H1449" t="s">
        <v>1031</v>
      </c>
      <c r="I1449" t="s">
        <v>9465</v>
      </c>
      <c r="J1449" t="s">
        <v>9467</v>
      </c>
      <c r="L1449" t="s">
        <v>9468</v>
      </c>
      <c r="M1449">
        <v>1.2827800512300001</v>
      </c>
      <c r="N1449">
        <v>52.675800323499999</v>
      </c>
    </row>
    <row r="1450" spans="1:14" x14ac:dyDescent="0.35">
      <c r="A1450" t="s">
        <v>9469</v>
      </c>
      <c r="B1450" t="s">
        <v>3332</v>
      </c>
      <c r="C1450" t="s">
        <v>9470</v>
      </c>
      <c r="D1450">
        <v>348</v>
      </c>
      <c r="E1450" t="s">
        <v>1541</v>
      </c>
      <c r="F1450" t="s">
        <v>1542</v>
      </c>
      <c r="G1450" t="s">
        <v>1543</v>
      </c>
      <c r="H1450" t="s">
        <v>960</v>
      </c>
      <c r="I1450" t="s">
        <v>9469</v>
      </c>
      <c r="J1450" t="s">
        <v>9471</v>
      </c>
      <c r="L1450" t="s">
        <v>9472</v>
      </c>
      <c r="M1450">
        <v>0.23499999940399999</v>
      </c>
      <c r="N1450">
        <v>51.884998321499999</v>
      </c>
    </row>
    <row r="1451" spans="1:14" x14ac:dyDescent="0.35">
      <c r="A1451" t="s">
        <v>9473</v>
      </c>
      <c r="B1451" t="s">
        <v>32</v>
      </c>
      <c r="C1451" t="s">
        <v>9474</v>
      </c>
      <c r="D1451">
        <v>515</v>
      </c>
      <c r="E1451" t="s">
        <v>1541</v>
      </c>
      <c r="F1451" t="s">
        <v>1542</v>
      </c>
      <c r="G1451" t="s">
        <v>1543</v>
      </c>
      <c r="H1451" t="s">
        <v>9475</v>
      </c>
      <c r="I1451" t="s">
        <v>9473</v>
      </c>
      <c r="J1451" t="s">
        <v>2540</v>
      </c>
      <c r="L1451" t="s">
        <v>9476</v>
      </c>
      <c r="M1451">
        <v>-0.80833297967899997</v>
      </c>
      <c r="N1451">
        <v>51.611698150599999</v>
      </c>
    </row>
    <row r="1452" spans="1:14" x14ac:dyDescent="0.35">
      <c r="A1452" t="s">
        <v>9477</v>
      </c>
      <c r="B1452" t="s">
        <v>3332</v>
      </c>
      <c r="C1452" t="s">
        <v>9478</v>
      </c>
      <c r="D1452">
        <v>102</v>
      </c>
      <c r="E1452" t="s">
        <v>1541</v>
      </c>
      <c r="F1452" t="s">
        <v>1542</v>
      </c>
      <c r="G1452" t="s">
        <v>1543</v>
      </c>
      <c r="H1452" t="s">
        <v>9479</v>
      </c>
      <c r="I1452" t="s">
        <v>9477</v>
      </c>
      <c r="J1452" t="s">
        <v>9480</v>
      </c>
      <c r="L1452" t="s">
        <v>9481</v>
      </c>
      <c r="M1452">
        <v>-3.41388988494873</v>
      </c>
      <c r="N1452">
        <v>50.734401702880803</v>
      </c>
    </row>
    <row r="1453" spans="1:14" x14ac:dyDescent="0.35">
      <c r="A1453" t="s">
        <v>9482</v>
      </c>
      <c r="B1453" t="s">
        <v>36</v>
      </c>
      <c r="C1453" t="s">
        <v>9483</v>
      </c>
      <c r="D1453">
        <v>226</v>
      </c>
      <c r="E1453" t="s">
        <v>1541</v>
      </c>
      <c r="F1453" t="s">
        <v>1542</v>
      </c>
      <c r="G1453" t="s">
        <v>1543</v>
      </c>
      <c r="H1453" t="s">
        <v>147</v>
      </c>
      <c r="I1453" t="s">
        <v>9482</v>
      </c>
      <c r="J1453" t="s">
        <v>9484</v>
      </c>
      <c r="L1453" t="s">
        <v>9485</v>
      </c>
      <c r="M1453">
        <v>-2.5908300876600001</v>
      </c>
      <c r="N1453">
        <v>51.519401550300003</v>
      </c>
    </row>
    <row r="1454" spans="1:14" x14ac:dyDescent="0.35">
      <c r="A1454" t="s">
        <v>9486</v>
      </c>
      <c r="B1454" t="s">
        <v>1168</v>
      </c>
      <c r="C1454" t="s">
        <v>9487</v>
      </c>
      <c r="D1454">
        <v>270</v>
      </c>
      <c r="E1454" t="s">
        <v>1541</v>
      </c>
      <c r="F1454" t="s">
        <v>1542</v>
      </c>
      <c r="G1454" t="s">
        <v>1543</v>
      </c>
      <c r="H1454" t="s">
        <v>9488</v>
      </c>
      <c r="I1454" t="s">
        <v>9486</v>
      </c>
      <c r="J1454" t="s">
        <v>9489</v>
      </c>
      <c r="L1454" t="s">
        <v>9490</v>
      </c>
      <c r="M1454">
        <v>-1.32000005245</v>
      </c>
      <c r="N1454">
        <v>51.836898803700002</v>
      </c>
    </row>
    <row r="1455" spans="1:14" x14ac:dyDescent="0.35">
      <c r="A1455" t="s">
        <v>9491</v>
      </c>
      <c r="B1455" t="s">
        <v>32</v>
      </c>
      <c r="C1455" t="s">
        <v>9492</v>
      </c>
      <c r="D1455">
        <v>436</v>
      </c>
      <c r="E1455" t="s">
        <v>1541</v>
      </c>
      <c r="F1455" t="s">
        <v>1542</v>
      </c>
      <c r="G1455" t="s">
        <v>1543</v>
      </c>
      <c r="H1455" t="s">
        <v>691</v>
      </c>
      <c r="I1455" t="s">
        <v>9491</v>
      </c>
      <c r="J1455" t="s">
        <v>9493</v>
      </c>
      <c r="L1455" t="s">
        <v>9494</v>
      </c>
      <c r="M1455">
        <v>0.50333297252654996</v>
      </c>
      <c r="N1455">
        <v>51.351898193359297</v>
      </c>
    </row>
    <row r="1456" spans="1:14" x14ac:dyDescent="0.35">
      <c r="A1456" t="s">
        <v>9495</v>
      </c>
      <c r="B1456" t="s">
        <v>36</v>
      </c>
      <c r="C1456" t="s">
        <v>9496</v>
      </c>
      <c r="D1456">
        <v>436</v>
      </c>
      <c r="E1456" t="s">
        <v>1541</v>
      </c>
      <c r="F1456" t="s">
        <v>1542</v>
      </c>
      <c r="G1456" t="s">
        <v>1543</v>
      </c>
      <c r="H1456" t="s">
        <v>9497</v>
      </c>
      <c r="I1456" t="s">
        <v>9495</v>
      </c>
      <c r="J1456" t="s">
        <v>9498</v>
      </c>
      <c r="L1456" t="s">
        <v>9499</v>
      </c>
      <c r="M1456">
        <v>-1.2488900423</v>
      </c>
      <c r="N1456">
        <v>51.9375</v>
      </c>
    </row>
    <row r="1457" spans="1:14" x14ac:dyDescent="0.35">
      <c r="A1457" t="s">
        <v>9500</v>
      </c>
      <c r="B1457" t="s">
        <v>1168</v>
      </c>
      <c r="C1457" t="s">
        <v>9501</v>
      </c>
      <c r="D1457">
        <v>226</v>
      </c>
      <c r="E1457" t="s">
        <v>1541</v>
      </c>
      <c r="F1457" t="s">
        <v>1542</v>
      </c>
      <c r="G1457" t="s">
        <v>1543</v>
      </c>
      <c r="H1457" t="s">
        <v>889</v>
      </c>
      <c r="I1457" t="s">
        <v>9500</v>
      </c>
      <c r="J1457" t="s">
        <v>2459</v>
      </c>
      <c r="L1457" t="s">
        <v>9502</v>
      </c>
      <c r="M1457">
        <v>-1.09582996368</v>
      </c>
      <c r="N1457">
        <v>51.616401672399903</v>
      </c>
    </row>
    <row r="1458" spans="1:14" x14ac:dyDescent="0.35">
      <c r="A1458" t="s">
        <v>9503</v>
      </c>
      <c r="B1458" t="s">
        <v>3332</v>
      </c>
      <c r="C1458" t="s">
        <v>9504</v>
      </c>
      <c r="D1458">
        <v>32</v>
      </c>
      <c r="E1458" t="s">
        <v>1541</v>
      </c>
      <c r="F1458" t="s">
        <v>1542</v>
      </c>
      <c r="G1458" t="s">
        <v>1543</v>
      </c>
      <c r="H1458" t="s">
        <v>9505</v>
      </c>
      <c r="I1458" t="s">
        <v>9503</v>
      </c>
      <c r="J1458" t="s">
        <v>9506</v>
      </c>
      <c r="L1458" t="s">
        <v>9507</v>
      </c>
      <c r="M1458">
        <v>0.56099998950999996</v>
      </c>
      <c r="N1458">
        <v>52.409301757799902</v>
      </c>
    </row>
    <row r="1459" spans="1:14" x14ac:dyDescent="0.35">
      <c r="A1459" t="s">
        <v>9508</v>
      </c>
      <c r="B1459" t="s">
        <v>3332</v>
      </c>
      <c r="C1459" t="s">
        <v>9509</v>
      </c>
      <c r="D1459">
        <v>33</v>
      </c>
      <c r="E1459" t="s">
        <v>1541</v>
      </c>
      <c r="F1459" t="s">
        <v>1542</v>
      </c>
      <c r="G1459" t="s">
        <v>1543</v>
      </c>
      <c r="H1459" t="s">
        <v>9510</v>
      </c>
      <c r="I1459" t="s">
        <v>9508</v>
      </c>
      <c r="J1459" t="s">
        <v>9511</v>
      </c>
      <c r="L1459" t="s">
        <v>9512</v>
      </c>
      <c r="M1459">
        <v>0.48640599846839899</v>
      </c>
      <c r="N1459">
        <v>52.361900329589801</v>
      </c>
    </row>
    <row r="1460" spans="1:14" x14ac:dyDescent="0.35">
      <c r="A1460" t="s">
        <v>9513</v>
      </c>
      <c r="B1460" t="s">
        <v>1168</v>
      </c>
      <c r="C1460" t="s">
        <v>9514</v>
      </c>
      <c r="D1460">
        <v>135</v>
      </c>
      <c r="E1460" t="s">
        <v>1541</v>
      </c>
      <c r="F1460" t="s">
        <v>1542</v>
      </c>
      <c r="G1460" t="s">
        <v>1543</v>
      </c>
      <c r="H1460" t="s">
        <v>9515</v>
      </c>
      <c r="I1460" t="s">
        <v>9513</v>
      </c>
      <c r="J1460" t="s">
        <v>9516</v>
      </c>
      <c r="L1460" t="s">
        <v>9517</v>
      </c>
      <c r="M1460">
        <v>-0.107832998037</v>
      </c>
      <c r="N1460">
        <v>52.357200622599997</v>
      </c>
    </row>
    <row r="1461" spans="1:14" x14ac:dyDescent="0.35">
      <c r="A1461" t="s">
        <v>9518</v>
      </c>
      <c r="B1461" t="s">
        <v>3332</v>
      </c>
      <c r="C1461" t="s">
        <v>9519</v>
      </c>
      <c r="D1461">
        <v>286</v>
      </c>
      <c r="E1461" t="s">
        <v>1541</v>
      </c>
      <c r="F1461" t="s">
        <v>1542</v>
      </c>
      <c r="G1461" t="s">
        <v>1543</v>
      </c>
      <c r="H1461" t="s">
        <v>9520</v>
      </c>
      <c r="I1461" t="s">
        <v>9518</v>
      </c>
      <c r="J1461" t="s">
        <v>9521</v>
      </c>
      <c r="L1461" t="s">
        <v>9522</v>
      </c>
      <c r="M1461">
        <v>-1.79003000259</v>
      </c>
      <c r="N1461">
        <v>51.682201385500001</v>
      </c>
    </row>
    <row r="1462" spans="1:14" x14ac:dyDescent="0.35">
      <c r="A1462" t="s">
        <v>9523</v>
      </c>
      <c r="B1462" t="s">
        <v>29</v>
      </c>
      <c r="C1462" t="s">
        <v>9524</v>
      </c>
      <c r="D1462">
        <v>3</v>
      </c>
      <c r="E1462" t="s">
        <v>1541</v>
      </c>
      <c r="F1462" t="s">
        <v>1542</v>
      </c>
      <c r="G1462" t="s">
        <v>1543</v>
      </c>
      <c r="H1462" t="s">
        <v>951</v>
      </c>
      <c r="I1462" t="s">
        <v>9523</v>
      </c>
      <c r="J1462" t="s">
        <v>9525</v>
      </c>
      <c r="L1462" t="s">
        <v>9526</v>
      </c>
      <c r="M1462">
        <v>-1.1691700220099901</v>
      </c>
      <c r="N1462">
        <v>50.835300445599998</v>
      </c>
    </row>
    <row r="1463" spans="1:14" x14ac:dyDescent="0.35">
      <c r="A1463" t="s">
        <v>9527</v>
      </c>
      <c r="B1463" t="s">
        <v>36</v>
      </c>
      <c r="C1463" t="s">
        <v>9528</v>
      </c>
      <c r="D1463">
        <v>85</v>
      </c>
      <c r="E1463" t="s">
        <v>1541</v>
      </c>
      <c r="F1463" t="s">
        <v>1542</v>
      </c>
      <c r="G1463" t="s">
        <v>1543</v>
      </c>
      <c r="H1463" t="s">
        <v>1106</v>
      </c>
      <c r="I1463" t="s">
        <v>9527</v>
      </c>
      <c r="J1463" t="s">
        <v>9529</v>
      </c>
      <c r="L1463" t="s">
        <v>9530</v>
      </c>
      <c r="M1463">
        <v>1.4347200393699999</v>
      </c>
      <c r="N1463">
        <v>52.127498626700003</v>
      </c>
    </row>
    <row r="1464" spans="1:14" x14ac:dyDescent="0.35">
      <c r="A1464" t="s">
        <v>9531</v>
      </c>
      <c r="B1464" t="s">
        <v>3332</v>
      </c>
      <c r="C1464" t="s">
        <v>9532</v>
      </c>
      <c r="D1464">
        <v>288</v>
      </c>
      <c r="E1464" t="s">
        <v>1541</v>
      </c>
      <c r="F1464" t="s">
        <v>1542</v>
      </c>
      <c r="G1464" t="s">
        <v>1543</v>
      </c>
      <c r="H1464" t="s">
        <v>9533</v>
      </c>
      <c r="I1464" t="s">
        <v>9531</v>
      </c>
      <c r="J1464" t="s">
        <v>9534</v>
      </c>
      <c r="L1464" t="s">
        <v>9535</v>
      </c>
      <c r="M1464">
        <v>-1.58362</v>
      </c>
      <c r="N1464">
        <v>51.75</v>
      </c>
    </row>
    <row r="1465" spans="1:14" x14ac:dyDescent="0.35">
      <c r="A1465" t="s">
        <v>9536</v>
      </c>
      <c r="B1465" t="s">
        <v>1168</v>
      </c>
      <c r="C1465" t="s">
        <v>9537</v>
      </c>
      <c r="D1465">
        <v>405</v>
      </c>
      <c r="E1465" t="s">
        <v>1541</v>
      </c>
      <c r="F1465" t="s">
        <v>1542</v>
      </c>
      <c r="G1465" t="s">
        <v>1543</v>
      </c>
      <c r="H1465" t="s">
        <v>9538</v>
      </c>
      <c r="I1465" t="s">
        <v>9536</v>
      </c>
      <c r="J1465" t="s">
        <v>9539</v>
      </c>
      <c r="L1465" t="s">
        <v>9540</v>
      </c>
      <c r="M1465">
        <v>-0.94282501935999996</v>
      </c>
      <c r="N1465">
        <v>51.234100341800001</v>
      </c>
    </row>
    <row r="1466" spans="1:14" x14ac:dyDescent="0.35">
      <c r="A1466" t="s">
        <v>9541</v>
      </c>
      <c r="B1466" t="s">
        <v>1168</v>
      </c>
      <c r="C1466" t="s">
        <v>9542</v>
      </c>
      <c r="D1466">
        <v>124</v>
      </c>
      <c r="E1466" t="s">
        <v>1541</v>
      </c>
      <c r="F1466" t="s">
        <v>1542</v>
      </c>
      <c r="G1466" t="s">
        <v>1543</v>
      </c>
      <c r="H1466" t="s">
        <v>960</v>
      </c>
      <c r="I1466" t="s">
        <v>9541</v>
      </c>
      <c r="J1466" t="s">
        <v>9543</v>
      </c>
      <c r="L1466" t="s">
        <v>9544</v>
      </c>
      <c r="M1466">
        <v>-0.41816699504900001</v>
      </c>
      <c r="N1466">
        <v>51.553001403799897</v>
      </c>
    </row>
    <row r="1467" spans="1:14" x14ac:dyDescent="0.35">
      <c r="A1467" t="s">
        <v>9545</v>
      </c>
      <c r="B1467" t="s">
        <v>36</v>
      </c>
      <c r="C1467" t="s">
        <v>9546</v>
      </c>
      <c r="D1467">
        <v>157</v>
      </c>
      <c r="E1467" t="s">
        <v>1541</v>
      </c>
      <c r="F1467" t="s">
        <v>1542</v>
      </c>
      <c r="G1467" t="s">
        <v>1543</v>
      </c>
      <c r="H1467" t="s">
        <v>386</v>
      </c>
      <c r="I1467" t="s">
        <v>9545</v>
      </c>
      <c r="J1467" t="s">
        <v>9547</v>
      </c>
      <c r="L1467" t="s">
        <v>9548</v>
      </c>
      <c r="M1467">
        <v>-0.21972200274500001</v>
      </c>
      <c r="N1467">
        <v>52.374401092499902</v>
      </c>
    </row>
    <row r="1468" spans="1:14" x14ac:dyDescent="0.35">
      <c r="A1468" t="s">
        <v>9549</v>
      </c>
      <c r="B1468" t="s">
        <v>36</v>
      </c>
      <c r="C1468" t="s">
        <v>9550</v>
      </c>
      <c r="E1468" t="s">
        <v>1541</v>
      </c>
      <c r="F1468" t="s">
        <v>1542</v>
      </c>
      <c r="G1468" t="s">
        <v>1543</v>
      </c>
      <c r="H1468" t="s">
        <v>5550</v>
      </c>
      <c r="I1468" t="s">
        <v>9549</v>
      </c>
      <c r="J1468" t="s">
        <v>9551</v>
      </c>
      <c r="L1468" t="s">
        <v>9552</v>
      </c>
      <c r="M1468">
        <v>-0.20999999344299999</v>
      </c>
      <c r="N1468">
        <v>53.446701049799998</v>
      </c>
    </row>
    <row r="1469" spans="1:14" x14ac:dyDescent="0.35">
      <c r="A1469" t="s">
        <v>9553</v>
      </c>
      <c r="B1469" t="s">
        <v>1168</v>
      </c>
      <c r="C1469" t="s">
        <v>9554</v>
      </c>
      <c r="D1469">
        <v>25</v>
      </c>
      <c r="E1469" t="s">
        <v>1541</v>
      </c>
      <c r="F1469" t="s">
        <v>1542</v>
      </c>
      <c r="G1469" t="s">
        <v>1543</v>
      </c>
      <c r="H1469" t="s">
        <v>9555</v>
      </c>
      <c r="I1469" t="s">
        <v>9553</v>
      </c>
      <c r="J1469" t="s">
        <v>9556</v>
      </c>
      <c r="L1469" t="s">
        <v>9557</v>
      </c>
      <c r="M1469">
        <v>-0.16601400077299999</v>
      </c>
      <c r="N1469">
        <v>53.092998504599997</v>
      </c>
    </row>
    <row r="1470" spans="1:14" x14ac:dyDescent="0.35">
      <c r="A1470" t="s">
        <v>9558</v>
      </c>
      <c r="B1470" t="s">
        <v>1168</v>
      </c>
      <c r="C1470" t="s">
        <v>9559</v>
      </c>
      <c r="D1470">
        <v>174</v>
      </c>
      <c r="E1470" t="s">
        <v>1541</v>
      </c>
      <c r="F1470" t="s">
        <v>1542</v>
      </c>
      <c r="G1470" t="s">
        <v>1543</v>
      </c>
      <c r="H1470" t="s">
        <v>9560</v>
      </c>
      <c r="I1470" t="s">
        <v>9558</v>
      </c>
      <c r="J1470" t="s">
        <v>9561</v>
      </c>
      <c r="L1470" t="s">
        <v>9562</v>
      </c>
      <c r="M1470">
        <v>0.77293902635574296</v>
      </c>
      <c r="N1470">
        <v>52.342601776122997</v>
      </c>
    </row>
    <row r="1471" spans="1:14" x14ac:dyDescent="0.35">
      <c r="A1471" t="s">
        <v>9563</v>
      </c>
      <c r="B1471" t="s">
        <v>36</v>
      </c>
      <c r="C1471" t="s">
        <v>9564</v>
      </c>
      <c r="D1471">
        <v>461</v>
      </c>
      <c r="E1471" t="s">
        <v>1541</v>
      </c>
      <c r="F1471" t="s">
        <v>1542</v>
      </c>
      <c r="G1471" t="s">
        <v>1543</v>
      </c>
      <c r="H1471" t="s">
        <v>9565</v>
      </c>
      <c r="I1471" t="s">
        <v>9563</v>
      </c>
      <c r="J1471" t="s">
        <v>9566</v>
      </c>
      <c r="L1471" t="s">
        <v>9567</v>
      </c>
      <c r="M1471">
        <v>-0.64876900000000004</v>
      </c>
      <c r="N1471">
        <v>52.735698999999997</v>
      </c>
    </row>
    <row r="1472" spans="1:14" x14ac:dyDescent="0.35">
      <c r="A1472" t="s">
        <v>9568</v>
      </c>
      <c r="B1472" t="s">
        <v>1168</v>
      </c>
      <c r="C1472" t="s">
        <v>9569</v>
      </c>
      <c r="D1472">
        <v>202</v>
      </c>
      <c r="E1472" t="s">
        <v>1541</v>
      </c>
      <c r="F1472" t="s">
        <v>1542</v>
      </c>
      <c r="G1472" t="s">
        <v>1543</v>
      </c>
      <c r="H1472" t="s">
        <v>9570</v>
      </c>
      <c r="I1472" t="s">
        <v>9568</v>
      </c>
      <c r="J1472" t="s">
        <v>9571</v>
      </c>
      <c r="L1472" t="s">
        <v>9572</v>
      </c>
      <c r="M1472">
        <v>-0.55083298683199999</v>
      </c>
      <c r="N1472">
        <v>53.307800293</v>
      </c>
    </row>
    <row r="1473" spans="1:14" x14ac:dyDescent="0.35">
      <c r="A1473" t="s">
        <v>9573</v>
      </c>
      <c r="B1473" t="s">
        <v>1168</v>
      </c>
      <c r="C1473" t="s">
        <v>9574</v>
      </c>
      <c r="D1473">
        <v>53</v>
      </c>
      <c r="E1473" t="s">
        <v>1541</v>
      </c>
      <c r="F1473" t="s">
        <v>1542</v>
      </c>
      <c r="G1473" t="s">
        <v>1543</v>
      </c>
      <c r="H1473" t="s">
        <v>9575</v>
      </c>
      <c r="I1473" t="s">
        <v>9573</v>
      </c>
      <c r="J1473" t="s">
        <v>2442</v>
      </c>
      <c r="L1473" t="s">
        <v>9576</v>
      </c>
      <c r="M1473">
        <v>-1.2527500390999999</v>
      </c>
      <c r="N1473">
        <v>54.0489006042</v>
      </c>
    </row>
    <row r="1474" spans="1:14" x14ac:dyDescent="0.35">
      <c r="A1474" t="s">
        <v>9577</v>
      </c>
      <c r="B1474" t="s">
        <v>1168</v>
      </c>
      <c r="C1474" t="s">
        <v>9578</v>
      </c>
      <c r="D1474">
        <v>231</v>
      </c>
      <c r="E1474" t="s">
        <v>1541</v>
      </c>
      <c r="F1474" t="s">
        <v>1542</v>
      </c>
      <c r="G1474" t="s">
        <v>1543</v>
      </c>
      <c r="H1474" t="s">
        <v>9579</v>
      </c>
      <c r="I1474" t="s">
        <v>9577</v>
      </c>
      <c r="J1474" t="s">
        <v>9580</v>
      </c>
      <c r="L1474" t="s">
        <v>9581</v>
      </c>
      <c r="M1474">
        <v>-0.52381098270399995</v>
      </c>
      <c r="N1474">
        <v>53.1661987305</v>
      </c>
    </row>
    <row r="1475" spans="1:14" x14ac:dyDescent="0.35">
      <c r="A1475" t="s">
        <v>9582</v>
      </c>
      <c r="B1475" t="s">
        <v>36</v>
      </c>
      <c r="C1475" t="s">
        <v>9583</v>
      </c>
      <c r="D1475">
        <v>66</v>
      </c>
      <c r="E1475" t="s">
        <v>1541</v>
      </c>
      <c r="F1475" t="s">
        <v>1542</v>
      </c>
      <c r="G1475" t="s">
        <v>1543</v>
      </c>
      <c r="H1475" t="s">
        <v>1031</v>
      </c>
      <c r="I1475" t="s">
        <v>9582</v>
      </c>
      <c r="J1475" t="s">
        <v>5291</v>
      </c>
      <c r="L1475" t="s">
        <v>9584</v>
      </c>
      <c r="M1475">
        <v>1.3572200000000001</v>
      </c>
      <c r="N1475">
        <v>52.7547</v>
      </c>
    </row>
    <row r="1476" spans="1:14" x14ac:dyDescent="0.35">
      <c r="A1476" t="s">
        <v>9585</v>
      </c>
      <c r="B1476" t="s">
        <v>1168</v>
      </c>
      <c r="C1476" t="s">
        <v>9586</v>
      </c>
      <c r="D1476">
        <v>75</v>
      </c>
      <c r="E1476" t="s">
        <v>1541</v>
      </c>
      <c r="F1476" t="s">
        <v>1542</v>
      </c>
      <c r="G1476" t="s">
        <v>1543</v>
      </c>
      <c r="H1476" t="s">
        <v>9587</v>
      </c>
      <c r="I1476" t="s">
        <v>9585</v>
      </c>
      <c r="J1476" t="s">
        <v>9588</v>
      </c>
      <c r="L1476" t="s">
        <v>9589</v>
      </c>
      <c r="M1476">
        <v>0.55069199999999996</v>
      </c>
      <c r="N1476">
        <v>52.648395000000001</v>
      </c>
    </row>
    <row r="1477" spans="1:14" x14ac:dyDescent="0.35">
      <c r="A1477" t="s">
        <v>9590</v>
      </c>
      <c r="B1477" t="s">
        <v>1168</v>
      </c>
      <c r="C1477" t="s">
        <v>4984</v>
      </c>
      <c r="D1477">
        <v>244</v>
      </c>
      <c r="E1477" t="s">
        <v>1580</v>
      </c>
      <c r="F1477" t="s">
        <v>9591</v>
      </c>
      <c r="G1477" t="s">
        <v>9592</v>
      </c>
      <c r="H1477" t="s">
        <v>731</v>
      </c>
      <c r="I1477" t="s">
        <v>9590</v>
      </c>
      <c r="J1477" t="s">
        <v>9593</v>
      </c>
      <c r="L1477" t="s">
        <v>9594</v>
      </c>
      <c r="M1477">
        <v>-58.447200775146399</v>
      </c>
      <c r="N1477">
        <v>-51.822799682617102</v>
      </c>
    </row>
    <row r="1478" spans="1:14" x14ac:dyDescent="0.35">
      <c r="A1478" t="s">
        <v>9600</v>
      </c>
      <c r="B1478" t="s">
        <v>3332</v>
      </c>
      <c r="C1478" t="s">
        <v>9601</v>
      </c>
      <c r="D1478">
        <v>-11</v>
      </c>
      <c r="E1478" t="s">
        <v>1541</v>
      </c>
      <c r="F1478" t="s">
        <v>9597</v>
      </c>
      <c r="G1478" t="s">
        <v>9602</v>
      </c>
      <c r="H1478" t="s">
        <v>1083</v>
      </c>
      <c r="I1478" t="s">
        <v>9600</v>
      </c>
      <c r="J1478" t="s">
        <v>9603</v>
      </c>
      <c r="L1478" t="s">
        <v>9604</v>
      </c>
      <c r="M1478">
        <v>4.76389</v>
      </c>
      <c r="N1478">
        <v>52.308601000000003</v>
      </c>
    </row>
    <row r="1479" spans="1:14" x14ac:dyDescent="0.35">
      <c r="A1479" t="s">
        <v>9606</v>
      </c>
      <c r="B1479" t="s">
        <v>1168</v>
      </c>
      <c r="C1479" t="s">
        <v>9607</v>
      </c>
      <c r="D1479">
        <v>375</v>
      </c>
      <c r="E1479" t="s">
        <v>1541</v>
      </c>
      <c r="F1479" t="s">
        <v>9597</v>
      </c>
      <c r="G1479" t="s">
        <v>9598</v>
      </c>
      <c r="H1479" t="s">
        <v>9608</v>
      </c>
      <c r="I1479" t="s">
        <v>9606</v>
      </c>
      <c r="J1479" t="s">
        <v>9609</v>
      </c>
      <c r="L1479" t="s">
        <v>9610</v>
      </c>
      <c r="M1479">
        <v>5.7701399999999996</v>
      </c>
      <c r="N1479">
        <v>50.911701000000001</v>
      </c>
    </row>
    <row r="1480" spans="1:14" x14ac:dyDescent="0.35">
      <c r="A1480" t="s">
        <v>9612</v>
      </c>
      <c r="B1480" t="s">
        <v>3332</v>
      </c>
      <c r="C1480" t="s">
        <v>9613</v>
      </c>
      <c r="D1480">
        <v>74</v>
      </c>
      <c r="E1480" t="s">
        <v>1541</v>
      </c>
      <c r="F1480" t="s">
        <v>9597</v>
      </c>
      <c r="G1480" t="s">
        <v>9605</v>
      </c>
      <c r="H1480" t="s">
        <v>9614</v>
      </c>
      <c r="I1480" t="s">
        <v>9612</v>
      </c>
      <c r="J1480" t="s">
        <v>9615</v>
      </c>
      <c r="L1480" t="s">
        <v>9616</v>
      </c>
      <c r="M1480">
        <v>5.37452983856</v>
      </c>
      <c r="N1480">
        <v>51.4500999451</v>
      </c>
    </row>
    <row r="1481" spans="1:14" x14ac:dyDescent="0.35">
      <c r="A1481" t="s">
        <v>9617</v>
      </c>
      <c r="B1481" t="s">
        <v>1168</v>
      </c>
      <c r="C1481" t="s">
        <v>9618</v>
      </c>
      <c r="D1481">
        <v>17</v>
      </c>
      <c r="E1481" t="s">
        <v>1541</v>
      </c>
      <c r="F1481" t="s">
        <v>9597</v>
      </c>
      <c r="G1481" t="s">
        <v>9619</v>
      </c>
      <c r="H1481" t="s">
        <v>9620</v>
      </c>
      <c r="I1481" t="s">
        <v>9617</v>
      </c>
      <c r="J1481" t="s">
        <v>9621</v>
      </c>
      <c r="L1481" t="s">
        <v>9622</v>
      </c>
      <c r="M1481">
        <v>6.5794401168799999</v>
      </c>
      <c r="N1481">
        <v>53.119701385500001</v>
      </c>
    </row>
    <row r="1482" spans="1:14" x14ac:dyDescent="0.35">
      <c r="A1482" t="s">
        <v>9623</v>
      </c>
      <c r="B1482" t="s">
        <v>1168</v>
      </c>
      <c r="C1482" t="s">
        <v>9624</v>
      </c>
      <c r="D1482">
        <v>49</v>
      </c>
      <c r="E1482" t="s">
        <v>1541</v>
      </c>
      <c r="F1482" t="s">
        <v>9597</v>
      </c>
      <c r="G1482" t="s">
        <v>9605</v>
      </c>
      <c r="H1482" t="s">
        <v>9625</v>
      </c>
      <c r="I1482" t="s">
        <v>9623</v>
      </c>
      <c r="J1482" t="s">
        <v>9626</v>
      </c>
      <c r="L1482" t="s">
        <v>9627</v>
      </c>
      <c r="M1482">
        <v>4.9318299293518004</v>
      </c>
      <c r="N1482">
        <v>51.5674018859863</v>
      </c>
    </row>
    <row r="1483" spans="1:14" x14ac:dyDescent="0.35">
      <c r="A1483" t="s">
        <v>9629</v>
      </c>
      <c r="B1483" t="s">
        <v>1168</v>
      </c>
      <c r="C1483" t="s">
        <v>9630</v>
      </c>
      <c r="D1483">
        <v>3</v>
      </c>
      <c r="E1483" t="s">
        <v>1541</v>
      </c>
      <c r="F1483" t="s">
        <v>9597</v>
      </c>
      <c r="G1483" t="s">
        <v>9602</v>
      </c>
      <c r="H1483" t="s">
        <v>9631</v>
      </c>
      <c r="I1483" t="s">
        <v>9629</v>
      </c>
      <c r="J1483" t="s">
        <v>9632</v>
      </c>
      <c r="L1483" t="s">
        <v>9633</v>
      </c>
      <c r="M1483">
        <v>4.7806200981140101</v>
      </c>
      <c r="N1483">
        <v>52.9234008789062</v>
      </c>
    </row>
    <row r="1484" spans="1:14" x14ac:dyDescent="0.35">
      <c r="A1484" t="s">
        <v>9634</v>
      </c>
      <c r="B1484" t="s">
        <v>1168</v>
      </c>
      <c r="C1484" t="s">
        <v>9635</v>
      </c>
      <c r="D1484">
        <v>-13</v>
      </c>
      <c r="E1484" t="s">
        <v>1541</v>
      </c>
      <c r="F1484" t="s">
        <v>9597</v>
      </c>
      <c r="G1484" t="s">
        <v>9636</v>
      </c>
      <c r="H1484" t="s">
        <v>9637</v>
      </c>
      <c r="I1484" t="s">
        <v>9634</v>
      </c>
      <c r="J1484" t="s">
        <v>9638</v>
      </c>
      <c r="L1484" t="s">
        <v>9639</v>
      </c>
      <c r="M1484">
        <v>5.5272199999999998</v>
      </c>
      <c r="N1484">
        <v>52.460299999999997</v>
      </c>
    </row>
    <row r="1485" spans="1:14" x14ac:dyDescent="0.35">
      <c r="A1485" t="s">
        <v>9640</v>
      </c>
      <c r="B1485" t="s">
        <v>1168</v>
      </c>
      <c r="C1485" t="s">
        <v>9641</v>
      </c>
      <c r="D1485">
        <v>3</v>
      </c>
      <c r="E1485" t="s">
        <v>1541</v>
      </c>
      <c r="F1485" t="s">
        <v>9597</v>
      </c>
      <c r="G1485" t="s">
        <v>9599</v>
      </c>
      <c r="H1485" t="s">
        <v>9642</v>
      </c>
      <c r="I1485" t="s">
        <v>9640</v>
      </c>
      <c r="J1485" t="s">
        <v>9643</v>
      </c>
      <c r="L1485" t="s">
        <v>9644</v>
      </c>
      <c r="M1485">
        <v>5.7605600357055602</v>
      </c>
      <c r="N1485">
        <v>53.228599548339801</v>
      </c>
    </row>
    <row r="1486" spans="1:14" x14ac:dyDescent="0.35">
      <c r="A1486" t="s">
        <v>9645</v>
      </c>
      <c r="B1486" t="s">
        <v>1168</v>
      </c>
      <c r="C1486" t="s">
        <v>9646</v>
      </c>
      <c r="D1486">
        <v>-15</v>
      </c>
      <c r="E1486" t="s">
        <v>1541</v>
      </c>
      <c r="F1486" t="s">
        <v>9597</v>
      </c>
      <c r="G1486" t="s">
        <v>9628</v>
      </c>
      <c r="H1486" t="s">
        <v>9647</v>
      </c>
      <c r="I1486" t="s">
        <v>9645</v>
      </c>
      <c r="J1486" t="s">
        <v>9648</v>
      </c>
      <c r="L1486" t="s">
        <v>9649</v>
      </c>
      <c r="M1486">
        <v>4.4372199999999999</v>
      </c>
      <c r="N1486">
        <v>51.956901999999999</v>
      </c>
    </row>
    <row r="1487" spans="1:14" x14ac:dyDescent="0.35">
      <c r="A1487" t="s">
        <v>9650</v>
      </c>
      <c r="B1487" t="s">
        <v>36</v>
      </c>
      <c r="C1487" t="s">
        <v>9651</v>
      </c>
      <c r="D1487">
        <v>66</v>
      </c>
      <c r="E1487" t="s">
        <v>1541</v>
      </c>
      <c r="F1487" t="s">
        <v>9597</v>
      </c>
      <c r="G1487" t="s">
        <v>9652</v>
      </c>
      <c r="H1487" t="s">
        <v>9653</v>
      </c>
      <c r="I1487" t="s">
        <v>9650</v>
      </c>
      <c r="J1487" t="s">
        <v>9654</v>
      </c>
      <c r="L1487" t="s">
        <v>9655</v>
      </c>
      <c r="M1487">
        <v>5.2761899999999997</v>
      </c>
      <c r="N1487">
        <v>52.127299999999998</v>
      </c>
    </row>
    <row r="1488" spans="1:14" x14ac:dyDescent="0.35">
      <c r="A1488" t="s">
        <v>9656</v>
      </c>
      <c r="B1488" t="s">
        <v>1168</v>
      </c>
      <c r="C1488" t="s">
        <v>9657</v>
      </c>
      <c r="D1488">
        <v>114</v>
      </c>
      <c r="E1488" t="s">
        <v>1541</v>
      </c>
      <c r="F1488" t="s">
        <v>9597</v>
      </c>
      <c r="G1488" t="s">
        <v>9611</v>
      </c>
      <c r="H1488" t="s">
        <v>9658</v>
      </c>
      <c r="I1488" t="s">
        <v>9656</v>
      </c>
      <c r="J1488" t="s">
        <v>9659</v>
      </c>
      <c r="L1488" t="s">
        <v>9660</v>
      </c>
      <c r="M1488">
        <v>6.8891669999999996</v>
      </c>
      <c r="N1488">
        <v>52.275832999999999</v>
      </c>
    </row>
    <row r="1489" spans="1:14" x14ac:dyDescent="0.35">
      <c r="A1489" t="s">
        <v>9661</v>
      </c>
      <c r="B1489" t="s">
        <v>36</v>
      </c>
      <c r="C1489" t="s">
        <v>9662</v>
      </c>
      <c r="D1489">
        <v>1</v>
      </c>
      <c r="E1489" t="s">
        <v>1541</v>
      </c>
      <c r="F1489" t="s">
        <v>9597</v>
      </c>
      <c r="G1489" t="s">
        <v>9628</v>
      </c>
      <c r="H1489" t="s">
        <v>9663</v>
      </c>
      <c r="I1489" t="s">
        <v>9661</v>
      </c>
      <c r="J1489" t="s">
        <v>9664</v>
      </c>
      <c r="L1489" t="s">
        <v>9665</v>
      </c>
      <c r="M1489">
        <v>4.4179401397699998</v>
      </c>
      <c r="N1489">
        <v>52.166099548299997</v>
      </c>
    </row>
    <row r="1490" spans="1:14" x14ac:dyDescent="0.35">
      <c r="A1490" t="s">
        <v>9666</v>
      </c>
      <c r="B1490" t="s">
        <v>1168</v>
      </c>
      <c r="C1490" t="s">
        <v>9667</v>
      </c>
      <c r="D1490">
        <v>63</v>
      </c>
      <c r="E1490" t="s">
        <v>1541</v>
      </c>
      <c r="F1490" t="s">
        <v>9597</v>
      </c>
      <c r="G1490" t="s">
        <v>9605</v>
      </c>
      <c r="H1490" t="s">
        <v>9668</v>
      </c>
      <c r="I1490" t="s">
        <v>9666</v>
      </c>
      <c r="J1490" t="s">
        <v>9669</v>
      </c>
      <c r="L1490" t="s">
        <v>9670</v>
      </c>
      <c r="M1490">
        <v>4.3420300000000003</v>
      </c>
      <c r="N1490">
        <v>51.449100000000001</v>
      </c>
    </row>
    <row r="1491" spans="1:14" x14ac:dyDescent="0.35">
      <c r="A1491" t="s">
        <v>9673</v>
      </c>
      <c r="B1491" t="s">
        <v>32</v>
      </c>
      <c r="C1491" t="s">
        <v>9674</v>
      </c>
      <c r="D1491">
        <v>7</v>
      </c>
      <c r="E1491" t="s">
        <v>1541</v>
      </c>
      <c r="F1491" t="s">
        <v>9671</v>
      </c>
      <c r="G1491" t="s">
        <v>9675</v>
      </c>
      <c r="H1491" t="s">
        <v>9676</v>
      </c>
      <c r="I1491" t="s">
        <v>9673</v>
      </c>
      <c r="J1491" t="s">
        <v>9677</v>
      </c>
      <c r="L1491" t="s">
        <v>9678</v>
      </c>
      <c r="M1491">
        <v>-9.4841699600219709</v>
      </c>
      <c r="N1491">
        <v>51.6685981750488</v>
      </c>
    </row>
    <row r="1492" spans="1:14" x14ac:dyDescent="0.35">
      <c r="A1492" t="s">
        <v>9679</v>
      </c>
      <c r="B1492" t="s">
        <v>32</v>
      </c>
      <c r="C1492" t="s">
        <v>9680</v>
      </c>
      <c r="D1492">
        <v>150</v>
      </c>
      <c r="E1492" t="s">
        <v>1541</v>
      </c>
      <c r="F1492" t="s">
        <v>9671</v>
      </c>
      <c r="G1492" t="s">
        <v>9681</v>
      </c>
      <c r="H1492" t="s">
        <v>9682</v>
      </c>
      <c r="I1492" t="s">
        <v>9679</v>
      </c>
      <c r="J1492" t="s">
        <v>9683</v>
      </c>
      <c r="L1492" t="s">
        <v>9684</v>
      </c>
      <c r="M1492">
        <v>-10.030799865700001</v>
      </c>
      <c r="N1492">
        <v>54.222801208500002</v>
      </c>
    </row>
    <row r="1493" spans="1:14" x14ac:dyDescent="0.35">
      <c r="A1493" t="s">
        <v>9685</v>
      </c>
      <c r="B1493" t="s">
        <v>32</v>
      </c>
      <c r="C1493" t="s">
        <v>9686</v>
      </c>
      <c r="D1493">
        <v>70</v>
      </c>
      <c r="E1493" t="s">
        <v>1541</v>
      </c>
      <c r="F1493" t="s">
        <v>9671</v>
      </c>
      <c r="G1493" t="s">
        <v>9687</v>
      </c>
      <c r="H1493" t="s">
        <v>9688</v>
      </c>
      <c r="I1493" t="s">
        <v>9685</v>
      </c>
      <c r="J1493" t="s">
        <v>9689</v>
      </c>
      <c r="L1493" t="s">
        <v>9690</v>
      </c>
      <c r="M1493">
        <v>-9.4677801132202095</v>
      </c>
      <c r="N1493">
        <v>53.230300903320298</v>
      </c>
    </row>
    <row r="1494" spans="1:14" x14ac:dyDescent="0.35">
      <c r="A1494" t="s">
        <v>9691</v>
      </c>
      <c r="B1494" t="s">
        <v>36</v>
      </c>
      <c r="C1494" t="s">
        <v>9692</v>
      </c>
      <c r="E1494" t="s">
        <v>1541</v>
      </c>
      <c r="F1494" t="s">
        <v>9671</v>
      </c>
      <c r="G1494" t="s">
        <v>9681</v>
      </c>
      <c r="H1494" t="s">
        <v>9693</v>
      </c>
      <c r="I1494" t="s">
        <v>9691</v>
      </c>
      <c r="J1494" t="s">
        <v>9694</v>
      </c>
      <c r="L1494" t="s">
        <v>9695</v>
      </c>
      <c r="M1494">
        <v>-9.2803699999999996</v>
      </c>
      <c r="N1494">
        <v>53.848399999999998</v>
      </c>
    </row>
    <row r="1495" spans="1:14" x14ac:dyDescent="0.35">
      <c r="A1495" t="s">
        <v>9696</v>
      </c>
      <c r="B1495" t="s">
        <v>3332</v>
      </c>
      <c r="C1495" t="s">
        <v>9697</v>
      </c>
      <c r="D1495">
        <v>502</v>
      </c>
      <c r="E1495" t="s">
        <v>1541</v>
      </c>
      <c r="F1495" t="s">
        <v>9671</v>
      </c>
      <c r="G1495" t="s">
        <v>9675</v>
      </c>
      <c r="H1495" t="s">
        <v>9698</v>
      </c>
      <c r="I1495" t="s">
        <v>9696</v>
      </c>
      <c r="J1495" t="s">
        <v>9699</v>
      </c>
      <c r="L1495" t="s">
        <v>9700</v>
      </c>
      <c r="M1495">
        <v>-8.4911098480224592</v>
      </c>
      <c r="N1495">
        <v>51.841300964355398</v>
      </c>
    </row>
    <row r="1496" spans="1:14" x14ac:dyDescent="0.35">
      <c r="A1496" t="s">
        <v>9701</v>
      </c>
      <c r="B1496" t="s">
        <v>1168</v>
      </c>
      <c r="C1496" t="s">
        <v>9702</v>
      </c>
      <c r="D1496">
        <v>81</v>
      </c>
      <c r="E1496" t="s">
        <v>1541</v>
      </c>
      <c r="F1496" t="s">
        <v>9671</v>
      </c>
      <c r="G1496" t="s">
        <v>9687</v>
      </c>
      <c r="H1496" t="s">
        <v>9703</v>
      </c>
      <c r="I1496" t="s">
        <v>9701</v>
      </c>
      <c r="J1496" t="s">
        <v>9704</v>
      </c>
      <c r="L1496" t="s">
        <v>9705</v>
      </c>
      <c r="M1496">
        <v>-8.9415903091430593</v>
      </c>
      <c r="N1496">
        <v>53.300201416015597</v>
      </c>
    </row>
    <row r="1497" spans="1:14" x14ac:dyDescent="0.35">
      <c r="A1497" t="s">
        <v>9706</v>
      </c>
      <c r="B1497" t="s">
        <v>1168</v>
      </c>
      <c r="C1497" t="s">
        <v>9707</v>
      </c>
      <c r="D1497">
        <v>30</v>
      </c>
      <c r="E1497" t="s">
        <v>1541</v>
      </c>
      <c r="F1497" t="s">
        <v>9671</v>
      </c>
      <c r="G1497" t="s">
        <v>9708</v>
      </c>
      <c r="H1497" t="s">
        <v>9709</v>
      </c>
      <c r="I1497" t="s">
        <v>9706</v>
      </c>
      <c r="J1497" t="s">
        <v>9710</v>
      </c>
      <c r="L1497" t="s">
        <v>9711</v>
      </c>
      <c r="M1497">
        <v>-8.3409996032714808</v>
      </c>
      <c r="N1497">
        <v>55.044200897216797</v>
      </c>
    </row>
    <row r="1498" spans="1:14" x14ac:dyDescent="0.35">
      <c r="A1498" t="s">
        <v>9712</v>
      </c>
      <c r="B1498" t="s">
        <v>3332</v>
      </c>
      <c r="C1498" t="s">
        <v>9713</v>
      </c>
      <c r="D1498">
        <v>242</v>
      </c>
      <c r="E1498" t="s">
        <v>1541</v>
      </c>
      <c r="F1498" t="s">
        <v>9671</v>
      </c>
      <c r="G1498" t="s">
        <v>9672</v>
      </c>
      <c r="H1498" t="s">
        <v>542</v>
      </c>
      <c r="I1498" t="s">
        <v>9712</v>
      </c>
      <c r="J1498" t="s">
        <v>9714</v>
      </c>
      <c r="L1498" t="s">
        <v>9715</v>
      </c>
      <c r="M1498">
        <v>-6.2700699999999996</v>
      </c>
      <c r="N1498">
        <v>53.421298999999998</v>
      </c>
    </row>
    <row r="1499" spans="1:14" x14ac:dyDescent="0.35">
      <c r="A1499" t="s">
        <v>9716</v>
      </c>
      <c r="B1499" t="s">
        <v>32</v>
      </c>
      <c r="C1499" t="s">
        <v>9717</v>
      </c>
      <c r="D1499">
        <v>24</v>
      </c>
      <c r="E1499" t="s">
        <v>1541</v>
      </c>
      <c r="F1499" t="s">
        <v>9671</v>
      </c>
      <c r="G1499" t="s">
        <v>9687</v>
      </c>
      <c r="H1499" t="s">
        <v>46020</v>
      </c>
      <c r="I1499" t="s">
        <v>9716</v>
      </c>
      <c r="J1499" t="s">
        <v>9718</v>
      </c>
      <c r="L1499" t="s">
        <v>9719</v>
      </c>
      <c r="M1499">
        <v>-9.6536102294921804</v>
      </c>
      <c r="N1499">
        <v>53.106700897216797</v>
      </c>
    </row>
    <row r="1500" spans="1:14" x14ac:dyDescent="0.35">
      <c r="A1500" t="s">
        <v>9720</v>
      </c>
      <c r="B1500" t="s">
        <v>32</v>
      </c>
      <c r="C1500" t="s">
        <v>9721</v>
      </c>
      <c r="D1500">
        <v>40</v>
      </c>
      <c r="E1500" t="s">
        <v>1541</v>
      </c>
      <c r="F1500" t="s">
        <v>9671</v>
      </c>
      <c r="G1500" t="s">
        <v>9687</v>
      </c>
      <c r="H1500" t="s">
        <v>46021</v>
      </c>
      <c r="I1500" t="s">
        <v>9720</v>
      </c>
      <c r="J1500" t="s">
        <v>9722</v>
      </c>
      <c r="L1500" t="s">
        <v>9723</v>
      </c>
      <c r="M1500">
        <v>-9.5108995437621999</v>
      </c>
      <c r="N1500">
        <v>53.064701080322202</v>
      </c>
    </row>
    <row r="1501" spans="1:14" x14ac:dyDescent="0.35">
      <c r="A1501" t="s">
        <v>9724</v>
      </c>
      <c r="B1501" t="s">
        <v>32</v>
      </c>
      <c r="C1501" t="s">
        <v>9725</v>
      </c>
      <c r="D1501">
        <v>319</v>
      </c>
      <c r="E1501" t="s">
        <v>1541</v>
      </c>
      <c r="F1501" t="s">
        <v>9671</v>
      </c>
      <c r="G1501" t="s">
        <v>9726</v>
      </c>
      <c r="H1501" t="s">
        <v>9727</v>
      </c>
      <c r="I1501" t="s">
        <v>9724</v>
      </c>
      <c r="J1501" t="s">
        <v>9728</v>
      </c>
      <c r="L1501" t="s">
        <v>9729</v>
      </c>
      <c r="M1501">
        <v>-7.2961101531982404</v>
      </c>
      <c r="N1501">
        <v>52.650798797607401</v>
      </c>
    </row>
    <row r="1502" spans="1:14" x14ac:dyDescent="0.35">
      <c r="A1502" t="s">
        <v>9730</v>
      </c>
      <c r="B1502" t="s">
        <v>1168</v>
      </c>
      <c r="C1502" t="s">
        <v>9731</v>
      </c>
      <c r="D1502">
        <v>665</v>
      </c>
      <c r="E1502" t="s">
        <v>1541</v>
      </c>
      <c r="F1502" t="s">
        <v>9671</v>
      </c>
      <c r="G1502" t="s">
        <v>9681</v>
      </c>
      <c r="H1502" t="s">
        <v>823</v>
      </c>
      <c r="I1502" t="s">
        <v>9730</v>
      </c>
      <c r="J1502" t="s">
        <v>9732</v>
      </c>
      <c r="L1502" t="s">
        <v>9733</v>
      </c>
      <c r="M1502">
        <v>-8.8184900283813406</v>
      </c>
      <c r="N1502">
        <v>53.910301208496001</v>
      </c>
    </row>
    <row r="1503" spans="1:14" x14ac:dyDescent="0.35">
      <c r="A1503" t="s">
        <v>9734</v>
      </c>
      <c r="B1503" t="s">
        <v>1168</v>
      </c>
      <c r="C1503" t="s">
        <v>9735</v>
      </c>
      <c r="D1503">
        <v>112</v>
      </c>
      <c r="E1503" t="s">
        <v>1541</v>
      </c>
      <c r="F1503" t="s">
        <v>9671</v>
      </c>
      <c r="G1503" t="s">
        <v>9736</v>
      </c>
      <c r="H1503" t="s">
        <v>5209</v>
      </c>
      <c r="I1503" t="s">
        <v>9734</v>
      </c>
      <c r="J1503" t="s">
        <v>9737</v>
      </c>
      <c r="L1503" t="s">
        <v>9738</v>
      </c>
      <c r="M1503">
        <v>-9.5237798690795898</v>
      </c>
      <c r="N1503">
        <v>52.180900573730398</v>
      </c>
    </row>
    <row r="1504" spans="1:14" x14ac:dyDescent="0.35">
      <c r="A1504" t="s">
        <v>9739</v>
      </c>
      <c r="B1504" t="s">
        <v>32</v>
      </c>
      <c r="C1504" t="s">
        <v>9740</v>
      </c>
      <c r="D1504">
        <v>20</v>
      </c>
      <c r="E1504" t="s">
        <v>1541</v>
      </c>
      <c r="F1504" t="s">
        <v>9671</v>
      </c>
      <c r="G1504" t="s">
        <v>9708</v>
      </c>
      <c r="H1504" t="s">
        <v>9741</v>
      </c>
      <c r="I1504" t="s">
        <v>9739</v>
      </c>
      <c r="J1504" t="s">
        <v>9742</v>
      </c>
      <c r="L1504" t="s">
        <v>9743</v>
      </c>
      <c r="M1504">
        <v>-7.6728300000000003</v>
      </c>
      <c r="N1504">
        <v>54.951301999999998</v>
      </c>
    </row>
    <row r="1505" spans="1:14" x14ac:dyDescent="0.35">
      <c r="A1505" t="s">
        <v>9744</v>
      </c>
      <c r="B1505" t="s">
        <v>32</v>
      </c>
      <c r="C1505" t="s">
        <v>9745</v>
      </c>
      <c r="D1505">
        <v>15</v>
      </c>
      <c r="E1505" t="s">
        <v>1541</v>
      </c>
      <c r="F1505" t="s">
        <v>9671</v>
      </c>
      <c r="G1505" t="s">
        <v>9687</v>
      </c>
      <c r="H1505" t="s">
        <v>46022</v>
      </c>
      <c r="I1505" t="s">
        <v>9744</v>
      </c>
      <c r="J1505" t="s">
        <v>9746</v>
      </c>
      <c r="L1505" t="s">
        <v>9747</v>
      </c>
      <c r="M1505">
        <v>-9.5680599212646396</v>
      </c>
      <c r="N1505">
        <v>53.092998504638601</v>
      </c>
    </row>
    <row r="1506" spans="1:14" x14ac:dyDescent="0.35">
      <c r="A1506" t="s">
        <v>9749</v>
      </c>
      <c r="B1506" t="s">
        <v>3332</v>
      </c>
      <c r="C1506" t="s">
        <v>9750</v>
      </c>
      <c r="D1506">
        <v>46</v>
      </c>
      <c r="E1506" t="s">
        <v>1541</v>
      </c>
      <c r="F1506" t="s">
        <v>9671</v>
      </c>
      <c r="G1506" t="s">
        <v>9748</v>
      </c>
      <c r="H1506" t="s">
        <v>616</v>
      </c>
      <c r="I1506" t="s">
        <v>9749</v>
      </c>
      <c r="J1506" t="s">
        <v>9751</v>
      </c>
      <c r="L1506" t="s">
        <v>9752</v>
      </c>
      <c r="M1506">
        <v>-8.9248200000000004</v>
      </c>
      <c r="N1506">
        <v>52.701999999999998</v>
      </c>
    </row>
    <row r="1507" spans="1:14" x14ac:dyDescent="0.35">
      <c r="A1507" t="s">
        <v>9753</v>
      </c>
      <c r="B1507" t="s">
        <v>1168</v>
      </c>
      <c r="C1507" t="s">
        <v>9754</v>
      </c>
      <c r="D1507">
        <v>11</v>
      </c>
      <c r="E1507" t="s">
        <v>1541</v>
      </c>
      <c r="F1507" t="s">
        <v>9671</v>
      </c>
      <c r="G1507" t="s">
        <v>9755</v>
      </c>
      <c r="H1507" t="s">
        <v>9756</v>
      </c>
      <c r="I1507" t="s">
        <v>9753</v>
      </c>
      <c r="J1507" t="s">
        <v>9757</v>
      </c>
      <c r="L1507" t="s">
        <v>9758</v>
      </c>
      <c r="M1507">
        <v>-8.5992097854613991</v>
      </c>
      <c r="N1507">
        <v>54.280200958252003</v>
      </c>
    </row>
    <row r="1508" spans="1:14" x14ac:dyDescent="0.35">
      <c r="A1508" t="s">
        <v>9759</v>
      </c>
      <c r="B1508" t="s">
        <v>1168</v>
      </c>
      <c r="C1508" t="s">
        <v>9760</v>
      </c>
      <c r="D1508">
        <v>119</v>
      </c>
      <c r="E1508" t="s">
        <v>1541</v>
      </c>
      <c r="F1508" t="s">
        <v>9671</v>
      </c>
      <c r="G1508" t="s">
        <v>9761</v>
      </c>
      <c r="H1508" t="s">
        <v>732</v>
      </c>
      <c r="I1508" t="s">
        <v>9759</v>
      </c>
      <c r="J1508" t="s">
        <v>9762</v>
      </c>
      <c r="L1508" t="s">
        <v>9763</v>
      </c>
      <c r="M1508">
        <v>-7.0869598388671804</v>
      </c>
      <c r="N1508">
        <v>52.187198638916001</v>
      </c>
    </row>
    <row r="1509" spans="1:14" x14ac:dyDescent="0.35">
      <c r="A1509" t="s">
        <v>9764</v>
      </c>
      <c r="B1509" t="s">
        <v>32</v>
      </c>
      <c r="C1509" t="s">
        <v>9765</v>
      </c>
      <c r="D1509">
        <v>3077</v>
      </c>
      <c r="E1509" t="s">
        <v>1579</v>
      </c>
      <c r="F1509" t="s">
        <v>1614</v>
      </c>
      <c r="G1509" t="s">
        <v>1615</v>
      </c>
      <c r="H1509" t="s">
        <v>9766</v>
      </c>
      <c r="I1509" t="s">
        <v>9767</v>
      </c>
      <c r="J1509" t="s">
        <v>9764</v>
      </c>
      <c r="L1509" t="s">
        <v>9768</v>
      </c>
      <c r="M1509">
        <v>101.0005</v>
      </c>
      <c r="N1509">
        <v>42.015500000000003</v>
      </c>
    </row>
    <row r="1510" spans="1:14" x14ac:dyDescent="0.35">
      <c r="A1510" t="s">
        <v>9769</v>
      </c>
      <c r="B1510" t="s">
        <v>32</v>
      </c>
      <c r="C1510" t="s">
        <v>9770</v>
      </c>
      <c r="D1510">
        <v>30</v>
      </c>
      <c r="E1510" t="s">
        <v>161</v>
      </c>
      <c r="F1510" t="s">
        <v>162</v>
      </c>
      <c r="G1510" t="s">
        <v>9771</v>
      </c>
      <c r="H1510" t="s">
        <v>9772</v>
      </c>
      <c r="J1510" t="s">
        <v>9769</v>
      </c>
      <c r="L1510" t="s">
        <v>9773</v>
      </c>
      <c r="M1510">
        <v>171.9846</v>
      </c>
      <c r="N1510">
        <v>6.0404</v>
      </c>
    </row>
    <row r="1511" spans="1:14" x14ac:dyDescent="0.35">
      <c r="A1511" t="s">
        <v>9775</v>
      </c>
      <c r="B1511" t="s">
        <v>1168</v>
      </c>
      <c r="C1511" t="s">
        <v>9776</v>
      </c>
      <c r="D1511">
        <v>82</v>
      </c>
      <c r="E1511" t="s">
        <v>1541</v>
      </c>
      <c r="F1511" t="s">
        <v>8132</v>
      </c>
      <c r="G1511" t="s">
        <v>8135</v>
      </c>
      <c r="H1511" t="s">
        <v>9774</v>
      </c>
      <c r="I1511" t="s">
        <v>9775</v>
      </c>
      <c r="J1511" t="s">
        <v>9777</v>
      </c>
      <c r="L1511" t="s">
        <v>9778</v>
      </c>
      <c r="M1511">
        <v>10.619000434899901</v>
      </c>
      <c r="N1511">
        <v>56.299999237100003</v>
      </c>
    </row>
    <row r="1512" spans="1:14" x14ac:dyDescent="0.35">
      <c r="A1512" t="s">
        <v>9779</v>
      </c>
      <c r="B1512" t="s">
        <v>3332</v>
      </c>
      <c r="C1512" t="s">
        <v>9780</v>
      </c>
      <c r="D1512">
        <v>247</v>
      </c>
      <c r="E1512" t="s">
        <v>1541</v>
      </c>
      <c r="F1512" t="s">
        <v>8132</v>
      </c>
      <c r="G1512" t="s">
        <v>8136</v>
      </c>
      <c r="H1512" t="s">
        <v>9781</v>
      </c>
      <c r="I1512" t="s">
        <v>9779</v>
      </c>
      <c r="J1512" t="s">
        <v>2336</v>
      </c>
      <c r="L1512" t="s">
        <v>9782</v>
      </c>
      <c r="M1512">
        <v>9.1517801284800004</v>
      </c>
      <c r="N1512">
        <v>55.740299224899999</v>
      </c>
    </row>
    <row r="1513" spans="1:14" x14ac:dyDescent="0.35">
      <c r="A1513" t="s">
        <v>9783</v>
      </c>
      <c r="B1513" t="s">
        <v>3332</v>
      </c>
      <c r="C1513" t="s">
        <v>9784</v>
      </c>
      <c r="D1513">
        <v>17</v>
      </c>
      <c r="E1513" t="s">
        <v>1541</v>
      </c>
      <c r="F1513" t="s">
        <v>8132</v>
      </c>
      <c r="G1513" t="s">
        <v>8134</v>
      </c>
      <c r="H1513" t="s">
        <v>8137</v>
      </c>
      <c r="I1513" t="s">
        <v>9783</v>
      </c>
      <c r="J1513" t="s">
        <v>9785</v>
      </c>
      <c r="L1513" t="s">
        <v>9786</v>
      </c>
      <c r="M1513">
        <v>12.656000137329</v>
      </c>
      <c r="N1513">
        <v>55.617900848388999</v>
      </c>
    </row>
    <row r="1514" spans="1:14" x14ac:dyDescent="0.35">
      <c r="A1514" t="s">
        <v>9787</v>
      </c>
      <c r="B1514" t="s">
        <v>1168</v>
      </c>
      <c r="C1514" t="s">
        <v>9788</v>
      </c>
      <c r="D1514">
        <v>97</v>
      </c>
      <c r="E1514" t="s">
        <v>1541</v>
      </c>
      <c r="F1514" t="s">
        <v>8132</v>
      </c>
      <c r="G1514" t="s">
        <v>8136</v>
      </c>
      <c r="H1514" t="s">
        <v>9789</v>
      </c>
      <c r="I1514" t="s">
        <v>9787</v>
      </c>
      <c r="J1514" t="s">
        <v>9790</v>
      </c>
      <c r="L1514" t="s">
        <v>9791</v>
      </c>
      <c r="M1514">
        <v>8.5533999999999999</v>
      </c>
      <c r="N1514">
        <v>55.525902000000002</v>
      </c>
    </row>
    <row r="1515" spans="1:14" x14ac:dyDescent="0.35">
      <c r="A1515" t="s">
        <v>9794</v>
      </c>
      <c r="B1515" t="s">
        <v>1168</v>
      </c>
      <c r="C1515" t="s">
        <v>9795</v>
      </c>
      <c r="D1515">
        <v>170</v>
      </c>
      <c r="E1515" t="s">
        <v>1541</v>
      </c>
      <c r="F1515" t="s">
        <v>8132</v>
      </c>
      <c r="G1515" t="s">
        <v>8135</v>
      </c>
      <c r="H1515" t="s">
        <v>9796</v>
      </c>
      <c r="I1515" t="s">
        <v>9794</v>
      </c>
      <c r="J1515" t="s">
        <v>9797</v>
      </c>
      <c r="L1515" t="s">
        <v>9798</v>
      </c>
      <c r="M1515">
        <v>9.1246299743652308</v>
      </c>
      <c r="N1515">
        <v>56.297500610351499</v>
      </c>
    </row>
    <row r="1516" spans="1:14" x14ac:dyDescent="0.35">
      <c r="A1516" t="s">
        <v>9799</v>
      </c>
      <c r="B1516" t="s">
        <v>32</v>
      </c>
      <c r="C1516" t="s">
        <v>46023</v>
      </c>
      <c r="D1516">
        <v>25</v>
      </c>
      <c r="E1516" t="s">
        <v>1541</v>
      </c>
      <c r="F1516" t="s">
        <v>8132</v>
      </c>
      <c r="G1516" t="s">
        <v>8138</v>
      </c>
      <c r="H1516" t="s">
        <v>46024</v>
      </c>
      <c r="I1516" t="s">
        <v>9799</v>
      </c>
      <c r="J1516" t="s">
        <v>9800</v>
      </c>
      <c r="L1516" t="s">
        <v>9801</v>
      </c>
      <c r="M1516">
        <v>11.0001001358032</v>
      </c>
      <c r="N1516">
        <v>57.277198791503899</v>
      </c>
    </row>
    <row r="1517" spans="1:14" x14ac:dyDescent="0.35">
      <c r="A1517" t="s">
        <v>9802</v>
      </c>
      <c r="B1517" t="s">
        <v>1168</v>
      </c>
      <c r="C1517" t="s">
        <v>9803</v>
      </c>
      <c r="D1517">
        <v>16</v>
      </c>
      <c r="E1517" t="s">
        <v>1541</v>
      </c>
      <c r="F1517" t="s">
        <v>8132</v>
      </c>
      <c r="G1517" t="s">
        <v>8133</v>
      </c>
      <c r="H1517" t="s">
        <v>9804</v>
      </c>
      <c r="I1517" t="s">
        <v>9802</v>
      </c>
      <c r="J1517" t="s">
        <v>9805</v>
      </c>
      <c r="L1517" t="s">
        <v>9806</v>
      </c>
      <c r="M1517">
        <v>11.440099999999999</v>
      </c>
      <c r="N1517">
        <v>54.699299000000003</v>
      </c>
    </row>
    <row r="1518" spans="1:14" x14ac:dyDescent="0.35">
      <c r="A1518" t="s">
        <v>9807</v>
      </c>
      <c r="B1518" t="s">
        <v>1168</v>
      </c>
      <c r="C1518" t="s">
        <v>9808</v>
      </c>
      <c r="D1518">
        <v>56</v>
      </c>
      <c r="E1518" t="s">
        <v>1541</v>
      </c>
      <c r="F1518" t="s">
        <v>8132</v>
      </c>
      <c r="G1518" t="s">
        <v>8136</v>
      </c>
      <c r="H1518" t="s">
        <v>9809</v>
      </c>
      <c r="I1518" t="s">
        <v>9807</v>
      </c>
      <c r="J1518" t="s">
        <v>9810</v>
      </c>
      <c r="L1518" t="s">
        <v>9811</v>
      </c>
      <c r="M1518">
        <v>10.3309001922607</v>
      </c>
      <c r="N1518">
        <v>55.476699829101499</v>
      </c>
    </row>
    <row r="1519" spans="1:14" x14ac:dyDescent="0.35">
      <c r="A1519" t="s">
        <v>9812</v>
      </c>
      <c r="B1519" t="s">
        <v>1168</v>
      </c>
      <c r="C1519" t="s">
        <v>9813</v>
      </c>
      <c r="D1519">
        <v>146</v>
      </c>
      <c r="E1519" t="s">
        <v>1541</v>
      </c>
      <c r="F1519" t="s">
        <v>8132</v>
      </c>
      <c r="G1519" t="s">
        <v>8133</v>
      </c>
      <c r="H1519" t="s">
        <v>8137</v>
      </c>
      <c r="I1519" t="s">
        <v>9812</v>
      </c>
      <c r="J1519" t="s">
        <v>9814</v>
      </c>
      <c r="L1519" t="s">
        <v>9815</v>
      </c>
      <c r="M1519">
        <v>12.131400108337401</v>
      </c>
      <c r="N1519">
        <v>55.585601806640597</v>
      </c>
    </row>
    <row r="1520" spans="1:14" x14ac:dyDescent="0.35">
      <c r="A1520" t="s">
        <v>9816</v>
      </c>
      <c r="B1520" t="s">
        <v>1168</v>
      </c>
      <c r="C1520" t="s">
        <v>9817</v>
      </c>
      <c r="D1520">
        <v>52</v>
      </c>
      <c r="E1520" t="s">
        <v>1541</v>
      </c>
      <c r="F1520" t="s">
        <v>8132</v>
      </c>
      <c r="G1520" t="s">
        <v>8134</v>
      </c>
      <c r="H1520" t="s">
        <v>46025</v>
      </c>
      <c r="I1520" t="s">
        <v>9816</v>
      </c>
      <c r="J1520" t="s">
        <v>9818</v>
      </c>
      <c r="L1520" t="s">
        <v>9819</v>
      </c>
      <c r="M1520">
        <v>14.759599685668899</v>
      </c>
      <c r="N1520">
        <v>55.063301086425703</v>
      </c>
    </row>
    <row r="1521" spans="1:14" x14ac:dyDescent="0.35">
      <c r="A1521" t="s">
        <v>9820</v>
      </c>
      <c r="B1521" t="s">
        <v>1168</v>
      </c>
      <c r="C1521" t="s">
        <v>46026</v>
      </c>
      <c r="D1521">
        <v>24</v>
      </c>
      <c r="E1521" t="s">
        <v>1541</v>
      </c>
      <c r="F1521" t="s">
        <v>8132</v>
      </c>
      <c r="G1521" t="s">
        <v>8136</v>
      </c>
      <c r="H1521" t="s">
        <v>45970</v>
      </c>
      <c r="I1521" t="s">
        <v>9820</v>
      </c>
      <c r="J1521" t="s">
        <v>9821</v>
      </c>
      <c r="L1521" t="s">
        <v>9822</v>
      </c>
      <c r="M1521">
        <v>9.7917299270629794</v>
      </c>
      <c r="N1521">
        <v>54.964401245117102</v>
      </c>
    </row>
    <row r="1522" spans="1:14" x14ac:dyDescent="0.35">
      <c r="A1522" t="s">
        <v>9823</v>
      </c>
      <c r="B1522" t="s">
        <v>1168</v>
      </c>
      <c r="C1522" t="s">
        <v>9824</v>
      </c>
      <c r="D1522">
        <v>92</v>
      </c>
      <c r="E1522" t="s">
        <v>1541</v>
      </c>
      <c r="F1522" t="s">
        <v>8132</v>
      </c>
      <c r="G1522" t="s">
        <v>8138</v>
      </c>
      <c r="H1522" t="s">
        <v>9825</v>
      </c>
      <c r="I1522" t="s">
        <v>9823</v>
      </c>
      <c r="J1522" t="s">
        <v>9826</v>
      </c>
      <c r="L1522" t="s">
        <v>9827</v>
      </c>
      <c r="M1522">
        <v>10.2294</v>
      </c>
      <c r="N1522">
        <v>57.503501999999997</v>
      </c>
    </row>
    <row r="1523" spans="1:14" x14ac:dyDescent="0.35">
      <c r="A1523" t="s">
        <v>9828</v>
      </c>
      <c r="B1523" t="s">
        <v>1168</v>
      </c>
      <c r="C1523" t="s">
        <v>9829</v>
      </c>
      <c r="D1523">
        <v>141</v>
      </c>
      <c r="E1523" t="s">
        <v>1541</v>
      </c>
      <c r="F1523" t="s">
        <v>8132</v>
      </c>
      <c r="G1523" t="s">
        <v>8136</v>
      </c>
      <c r="H1523" t="s">
        <v>9830</v>
      </c>
      <c r="I1523" t="s">
        <v>9828</v>
      </c>
      <c r="J1523" t="s">
        <v>9831</v>
      </c>
      <c r="L1523" t="s">
        <v>9832</v>
      </c>
      <c r="M1523">
        <v>9.2670200000000005</v>
      </c>
      <c r="N1523">
        <v>55.221048000000003</v>
      </c>
    </row>
    <row r="1524" spans="1:14" x14ac:dyDescent="0.35">
      <c r="A1524" t="s">
        <v>9833</v>
      </c>
      <c r="B1524" t="s">
        <v>1168</v>
      </c>
      <c r="C1524" t="s">
        <v>9834</v>
      </c>
      <c r="D1524">
        <v>74</v>
      </c>
      <c r="E1524" t="s">
        <v>1541</v>
      </c>
      <c r="F1524" t="s">
        <v>8132</v>
      </c>
      <c r="G1524" t="s">
        <v>8135</v>
      </c>
      <c r="H1524" t="s">
        <v>9835</v>
      </c>
      <c r="I1524" t="s">
        <v>9833</v>
      </c>
      <c r="J1524" t="s">
        <v>9836</v>
      </c>
      <c r="L1524" t="s">
        <v>9837</v>
      </c>
      <c r="M1524">
        <v>9.1729803085327095</v>
      </c>
      <c r="N1524">
        <v>56.550201416015597</v>
      </c>
    </row>
    <row r="1525" spans="1:14" x14ac:dyDescent="0.35">
      <c r="A1525" t="s">
        <v>9838</v>
      </c>
      <c r="B1525" t="s">
        <v>1168</v>
      </c>
      <c r="C1525" t="s">
        <v>9839</v>
      </c>
      <c r="D1525">
        <v>23</v>
      </c>
      <c r="E1525" t="s">
        <v>1541</v>
      </c>
      <c r="F1525" t="s">
        <v>8132</v>
      </c>
      <c r="G1525" t="s">
        <v>8138</v>
      </c>
      <c r="H1525" t="s">
        <v>9840</v>
      </c>
      <c r="I1525" t="s">
        <v>9838</v>
      </c>
      <c r="J1525" t="s">
        <v>9841</v>
      </c>
      <c r="L1525" t="s">
        <v>9842</v>
      </c>
      <c r="M1525">
        <v>8.7052202224731392</v>
      </c>
      <c r="N1525">
        <v>57.068801879882798</v>
      </c>
    </row>
    <row r="1526" spans="1:14" x14ac:dyDescent="0.35">
      <c r="A1526" t="s">
        <v>9843</v>
      </c>
      <c r="B1526" t="s">
        <v>1168</v>
      </c>
      <c r="C1526" t="s">
        <v>9844</v>
      </c>
      <c r="D1526">
        <v>280</v>
      </c>
      <c r="E1526" t="s">
        <v>1541</v>
      </c>
      <c r="F1526" t="s">
        <v>9792</v>
      </c>
      <c r="G1526" t="s">
        <v>9793</v>
      </c>
      <c r="H1526" t="s">
        <v>9845</v>
      </c>
      <c r="I1526" t="s">
        <v>9843</v>
      </c>
      <c r="J1526" t="s">
        <v>2270</v>
      </c>
      <c r="L1526" t="s">
        <v>9846</v>
      </c>
      <c r="M1526">
        <v>-7.2772197723388601</v>
      </c>
      <c r="N1526">
        <v>62.0635986328125</v>
      </c>
    </row>
    <row r="1527" spans="1:14" x14ac:dyDescent="0.35">
      <c r="A1527" t="s">
        <v>9847</v>
      </c>
      <c r="B1527" t="s">
        <v>1168</v>
      </c>
      <c r="C1527" t="s">
        <v>9848</v>
      </c>
      <c r="D1527">
        <v>17</v>
      </c>
      <c r="E1527" t="s">
        <v>1541</v>
      </c>
      <c r="F1527" t="s">
        <v>8132</v>
      </c>
      <c r="G1527" t="s">
        <v>8135</v>
      </c>
      <c r="H1527" t="s">
        <v>46027</v>
      </c>
      <c r="I1527" t="s">
        <v>9847</v>
      </c>
      <c r="J1527" t="s">
        <v>9849</v>
      </c>
      <c r="L1527" t="s">
        <v>9850</v>
      </c>
      <c r="M1527">
        <v>8.3539104461669904</v>
      </c>
      <c r="N1527">
        <v>55.990100860595703</v>
      </c>
    </row>
    <row r="1528" spans="1:14" x14ac:dyDescent="0.35">
      <c r="A1528" t="s">
        <v>9851</v>
      </c>
      <c r="B1528" t="s">
        <v>3332</v>
      </c>
      <c r="C1528" t="s">
        <v>9852</v>
      </c>
      <c r="D1528">
        <v>10</v>
      </c>
      <c r="E1528" t="s">
        <v>1541</v>
      </c>
      <c r="F1528" t="s">
        <v>8132</v>
      </c>
      <c r="G1528" t="s">
        <v>8138</v>
      </c>
      <c r="H1528" t="s">
        <v>9853</v>
      </c>
      <c r="I1528" t="s">
        <v>9851</v>
      </c>
      <c r="J1528" t="s">
        <v>9854</v>
      </c>
      <c r="L1528" t="s">
        <v>9855</v>
      </c>
      <c r="M1528">
        <v>9.8492431640600007</v>
      </c>
      <c r="N1528">
        <v>57.092758913799997</v>
      </c>
    </row>
    <row r="1529" spans="1:14" x14ac:dyDescent="0.35">
      <c r="A1529" t="s">
        <v>9856</v>
      </c>
      <c r="B1529" t="s">
        <v>32</v>
      </c>
      <c r="C1529" t="s">
        <v>46028</v>
      </c>
      <c r="E1529" t="s">
        <v>1541</v>
      </c>
      <c r="F1529" t="s">
        <v>8132</v>
      </c>
      <c r="G1529" t="s">
        <v>8133</v>
      </c>
      <c r="I1529" t="s">
        <v>9856</v>
      </c>
      <c r="J1529" t="s">
        <v>9857</v>
      </c>
      <c r="K1529" t="s">
        <v>9857</v>
      </c>
      <c r="L1529" t="s">
        <v>9858</v>
      </c>
      <c r="M1529">
        <v>11.375</v>
      </c>
      <c r="N1529">
        <v>55.034999999999997</v>
      </c>
    </row>
    <row r="1530" spans="1:14" x14ac:dyDescent="0.35">
      <c r="A1530" t="s">
        <v>9859</v>
      </c>
      <c r="B1530" t="s">
        <v>3332</v>
      </c>
      <c r="C1530" t="s">
        <v>9860</v>
      </c>
      <c r="D1530">
        <v>1234</v>
      </c>
      <c r="E1530" t="s">
        <v>1541</v>
      </c>
      <c r="F1530" t="s">
        <v>9861</v>
      </c>
      <c r="G1530" t="s">
        <v>9862</v>
      </c>
      <c r="H1530" t="s">
        <v>9863</v>
      </c>
      <c r="I1530" t="s">
        <v>9859</v>
      </c>
      <c r="J1530" t="s">
        <v>9864</v>
      </c>
      <c r="L1530" t="s">
        <v>9865</v>
      </c>
      <c r="M1530">
        <v>6.2044443999999999</v>
      </c>
      <c r="N1530">
        <v>49.623333299999999</v>
      </c>
    </row>
    <row r="1531" spans="1:14" x14ac:dyDescent="0.35">
      <c r="A1531" t="s">
        <v>9866</v>
      </c>
      <c r="B1531" t="s">
        <v>29</v>
      </c>
      <c r="C1531" t="s">
        <v>9867</v>
      </c>
      <c r="F1531" t="s">
        <v>9868</v>
      </c>
      <c r="G1531" t="s">
        <v>9869</v>
      </c>
      <c r="H1531" t="s">
        <v>2344</v>
      </c>
      <c r="J1531" t="s">
        <v>9866</v>
      </c>
      <c r="L1531" t="s">
        <v>9870</v>
      </c>
      <c r="M1531">
        <v>-89.924915999999996</v>
      </c>
      <c r="N1531">
        <v>17.752077</v>
      </c>
    </row>
    <row r="1532" spans="1:14" x14ac:dyDescent="0.35">
      <c r="A1532" t="s">
        <v>9874</v>
      </c>
      <c r="B1532" t="s">
        <v>1168</v>
      </c>
      <c r="C1532" t="s">
        <v>46029</v>
      </c>
      <c r="D1532">
        <v>69</v>
      </c>
      <c r="E1532" t="s">
        <v>1541</v>
      </c>
      <c r="F1532" t="s">
        <v>9871</v>
      </c>
      <c r="G1532" t="s">
        <v>9875</v>
      </c>
      <c r="H1532" t="s">
        <v>46030</v>
      </c>
      <c r="I1532" t="s">
        <v>9874</v>
      </c>
      <c r="J1532" t="s">
        <v>9876</v>
      </c>
      <c r="L1532" t="s">
        <v>9877</v>
      </c>
      <c r="M1532">
        <v>6.1196999549865696</v>
      </c>
      <c r="N1532">
        <v>62.5625</v>
      </c>
    </row>
    <row r="1533" spans="1:14" x14ac:dyDescent="0.35">
      <c r="A1533" t="s">
        <v>9878</v>
      </c>
      <c r="B1533" t="s">
        <v>1168</v>
      </c>
      <c r="C1533" t="s">
        <v>46031</v>
      </c>
      <c r="D1533">
        <v>43</v>
      </c>
      <c r="E1533" t="s">
        <v>1541</v>
      </c>
      <c r="F1533" t="s">
        <v>9871</v>
      </c>
      <c r="G1533" t="s">
        <v>9879</v>
      </c>
      <c r="H1533" t="s">
        <v>9880</v>
      </c>
      <c r="I1533" t="s">
        <v>9878</v>
      </c>
      <c r="J1533" t="s">
        <v>9881</v>
      </c>
      <c r="L1533" t="s">
        <v>9882</v>
      </c>
      <c r="M1533">
        <v>16.144199371338001</v>
      </c>
      <c r="N1533">
        <v>69.292503356934006</v>
      </c>
    </row>
    <row r="1534" spans="1:14" x14ac:dyDescent="0.35">
      <c r="A1534" t="s">
        <v>9884</v>
      </c>
      <c r="B1534" t="s">
        <v>1168</v>
      </c>
      <c r="C1534" t="s">
        <v>9885</v>
      </c>
      <c r="D1534">
        <v>9</v>
      </c>
      <c r="E1534" t="s">
        <v>1541</v>
      </c>
      <c r="F1534" t="s">
        <v>9871</v>
      </c>
      <c r="G1534" t="s">
        <v>9886</v>
      </c>
      <c r="H1534" t="s">
        <v>9887</v>
      </c>
      <c r="I1534" t="s">
        <v>9884</v>
      </c>
      <c r="J1534" t="s">
        <v>9888</v>
      </c>
      <c r="L1534" t="s">
        <v>9889</v>
      </c>
      <c r="M1534">
        <v>23.371700286865</v>
      </c>
      <c r="N1534">
        <v>69.976097106934006</v>
      </c>
    </row>
    <row r="1535" spans="1:14" x14ac:dyDescent="0.35">
      <c r="A1535" t="s">
        <v>9891</v>
      </c>
      <c r="B1535" t="s">
        <v>32</v>
      </c>
      <c r="C1535" t="s">
        <v>46032</v>
      </c>
      <c r="D1535">
        <v>1046</v>
      </c>
      <c r="E1535" t="s">
        <v>1541</v>
      </c>
      <c r="F1535" t="s">
        <v>9871</v>
      </c>
      <c r="G1535" t="s">
        <v>9892</v>
      </c>
      <c r="H1535" t="s">
        <v>46033</v>
      </c>
      <c r="I1535" t="s">
        <v>9891</v>
      </c>
      <c r="J1535" t="s">
        <v>9893</v>
      </c>
      <c r="L1535" t="s">
        <v>9894</v>
      </c>
      <c r="M1535">
        <v>5.7569398880004998</v>
      </c>
      <c r="N1535">
        <v>61.391101837157997</v>
      </c>
    </row>
    <row r="1536" spans="1:14" x14ac:dyDescent="0.35">
      <c r="A1536" t="s">
        <v>9895</v>
      </c>
      <c r="B1536" t="s">
        <v>1168</v>
      </c>
      <c r="C1536" t="s">
        <v>46034</v>
      </c>
      <c r="D1536">
        <v>25</v>
      </c>
      <c r="E1536" t="s">
        <v>1541</v>
      </c>
      <c r="F1536" t="s">
        <v>9871</v>
      </c>
      <c r="G1536" t="s">
        <v>9879</v>
      </c>
      <c r="H1536" t="s">
        <v>46035</v>
      </c>
      <c r="I1536" t="s">
        <v>9895</v>
      </c>
      <c r="J1536" t="s">
        <v>9896</v>
      </c>
      <c r="L1536" t="s">
        <v>9897</v>
      </c>
      <c r="M1536">
        <v>12.217499732971</v>
      </c>
      <c r="N1536">
        <v>65.461097717285</v>
      </c>
    </row>
    <row r="1537" spans="1:14" x14ac:dyDescent="0.35">
      <c r="A1537" t="s">
        <v>9898</v>
      </c>
      <c r="B1537" t="s">
        <v>3332</v>
      </c>
      <c r="C1537" t="s">
        <v>46036</v>
      </c>
      <c r="D1537">
        <v>42</v>
      </c>
      <c r="E1537" t="s">
        <v>1541</v>
      </c>
      <c r="F1537" t="s">
        <v>9871</v>
      </c>
      <c r="G1537" t="s">
        <v>9879</v>
      </c>
      <c r="H1537" t="s">
        <v>46037</v>
      </c>
      <c r="I1537" t="s">
        <v>9898</v>
      </c>
      <c r="J1537" t="s">
        <v>9899</v>
      </c>
      <c r="L1537" t="s">
        <v>9900</v>
      </c>
      <c r="M1537">
        <v>14.3653001785278</v>
      </c>
      <c r="N1537">
        <v>67.269203186035099</v>
      </c>
    </row>
    <row r="1538" spans="1:14" x14ac:dyDescent="0.35">
      <c r="A1538" t="s">
        <v>9901</v>
      </c>
      <c r="B1538" t="s">
        <v>3332</v>
      </c>
      <c r="C1538" t="s">
        <v>9902</v>
      </c>
      <c r="D1538">
        <v>170</v>
      </c>
      <c r="E1538" t="s">
        <v>1541</v>
      </c>
      <c r="F1538" t="s">
        <v>9871</v>
      </c>
      <c r="G1538" t="s">
        <v>9890</v>
      </c>
      <c r="H1538" t="s">
        <v>726</v>
      </c>
      <c r="I1538" t="s">
        <v>9901</v>
      </c>
      <c r="J1538" t="s">
        <v>9903</v>
      </c>
      <c r="L1538" t="s">
        <v>9904</v>
      </c>
      <c r="M1538">
        <v>5.2181401249999997</v>
      </c>
      <c r="N1538">
        <v>60.293399809999997</v>
      </c>
    </row>
    <row r="1539" spans="1:14" x14ac:dyDescent="0.35">
      <c r="A1539" t="s">
        <v>9905</v>
      </c>
      <c r="B1539" t="s">
        <v>1168</v>
      </c>
      <c r="C1539" t="s">
        <v>46038</v>
      </c>
      <c r="D1539">
        <v>490</v>
      </c>
      <c r="E1539" t="s">
        <v>1541</v>
      </c>
      <c r="F1539" t="s">
        <v>9871</v>
      </c>
      <c r="G1539" t="s">
        <v>9886</v>
      </c>
      <c r="H1539" t="s">
        <v>46039</v>
      </c>
      <c r="I1539" t="s">
        <v>9905</v>
      </c>
      <c r="J1539" t="s">
        <v>9906</v>
      </c>
      <c r="L1539" t="s">
        <v>9907</v>
      </c>
      <c r="M1539">
        <v>29.691400527953999</v>
      </c>
      <c r="N1539">
        <v>70.60050201416</v>
      </c>
    </row>
    <row r="1540" spans="1:14" x14ac:dyDescent="0.35">
      <c r="A1540" t="s">
        <v>9908</v>
      </c>
      <c r="B1540" t="s">
        <v>1168</v>
      </c>
      <c r="C1540" t="s">
        <v>46040</v>
      </c>
      <c r="D1540">
        <v>42</v>
      </c>
      <c r="E1540" t="s">
        <v>1541</v>
      </c>
      <c r="F1540" t="s">
        <v>9871</v>
      </c>
      <c r="G1540" t="s">
        <v>9886</v>
      </c>
      <c r="H1540" t="s">
        <v>46041</v>
      </c>
      <c r="I1540" t="s">
        <v>9908</v>
      </c>
      <c r="J1540" t="s">
        <v>9909</v>
      </c>
      <c r="L1540" t="s">
        <v>9910</v>
      </c>
      <c r="M1540">
        <v>29.034200999999999</v>
      </c>
      <c r="N1540">
        <v>70.871398999999997</v>
      </c>
    </row>
    <row r="1541" spans="1:14" x14ac:dyDescent="0.35">
      <c r="A1541" t="s">
        <v>9911</v>
      </c>
      <c r="B1541" t="s">
        <v>1168</v>
      </c>
      <c r="C1541" t="s">
        <v>9912</v>
      </c>
      <c r="D1541">
        <v>57</v>
      </c>
      <c r="E1541" t="s">
        <v>1541</v>
      </c>
      <c r="F1541" t="s">
        <v>9871</v>
      </c>
      <c r="G1541" t="s">
        <v>9913</v>
      </c>
      <c r="H1541" t="s">
        <v>9914</v>
      </c>
      <c r="I1541" t="s">
        <v>9911</v>
      </c>
      <c r="J1541" t="s">
        <v>9915</v>
      </c>
      <c r="L1541" t="s">
        <v>9916</v>
      </c>
      <c r="M1541">
        <v>8.0853699999999993</v>
      </c>
      <c r="N1541">
        <v>58.204200999999998</v>
      </c>
    </row>
    <row r="1542" spans="1:14" x14ac:dyDescent="0.35">
      <c r="A1542" t="s">
        <v>9918</v>
      </c>
      <c r="B1542" t="s">
        <v>32</v>
      </c>
      <c r="C1542" t="s">
        <v>9919</v>
      </c>
      <c r="D1542">
        <v>2618</v>
      </c>
      <c r="E1542" t="s">
        <v>1541</v>
      </c>
      <c r="F1542" t="s">
        <v>9871</v>
      </c>
      <c r="G1542" t="s">
        <v>9873</v>
      </c>
      <c r="H1542" t="s">
        <v>9920</v>
      </c>
      <c r="I1542" t="s">
        <v>9918</v>
      </c>
      <c r="J1542" t="s">
        <v>9921</v>
      </c>
      <c r="L1542" t="s">
        <v>9922</v>
      </c>
      <c r="M1542">
        <v>8.5183496475219709</v>
      </c>
      <c r="N1542">
        <v>60.417301177978501</v>
      </c>
    </row>
    <row r="1543" spans="1:14" x14ac:dyDescent="0.35">
      <c r="A1543" t="s">
        <v>9923</v>
      </c>
      <c r="B1543" t="s">
        <v>1168</v>
      </c>
      <c r="C1543" t="s">
        <v>9924</v>
      </c>
      <c r="D1543">
        <v>252</v>
      </c>
      <c r="E1543" t="s">
        <v>1541</v>
      </c>
      <c r="F1543" t="s">
        <v>9871</v>
      </c>
      <c r="G1543" t="s">
        <v>9925</v>
      </c>
      <c r="H1543" t="s">
        <v>46042</v>
      </c>
      <c r="I1543" t="s">
        <v>9923</v>
      </c>
      <c r="J1543" t="s">
        <v>9926</v>
      </c>
      <c r="L1543" t="s">
        <v>9927</v>
      </c>
      <c r="M1543">
        <v>18.540399551391999</v>
      </c>
      <c r="N1543">
        <v>69.055801391602003</v>
      </c>
    </row>
    <row r="1544" spans="1:14" x14ac:dyDescent="0.35">
      <c r="A1544" t="s">
        <v>9928</v>
      </c>
      <c r="B1544" t="s">
        <v>1168</v>
      </c>
      <c r="C1544" t="s">
        <v>9929</v>
      </c>
      <c r="D1544">
        <v>84</v>
      </c>
      <c r="E1544" t="s">
        <v>1541</v>
      </c>
      <c r="F1544" t="s">
        <v>9871</v>
      </c>
      <c r="G1544" t="s">
        <v>9879</v>
      </c>
      <c r="H1544" t="s">
        <v>9930</v>
      </c>
      <c r="I1544" t="s">
        <v>9928</v>
      </c>
      <c r="J1544" t="s">
        <v>9931</v>
      </c>
      <c r="L1544" t="s">
        <v>9932</v>
      </c>
      <c r="M1544">
        <v>16.678100585938001</v>
      </c>
      <c r="N1544">
        <v>68.491302490234006</v>
      </c>
    </row>
    <row r="1545" spans="1:14" x14ac:dyDescent="0.35">
      <c r="A1545" t="s">
        <v>9934</v>
      </c>
      <c r="B1545" t="s">
        <v>36</v>
      </c>
      <c r="C1545" t="s">
        <v>9935</v>
      </c>
      <c r="E1545" t="s">
        <v>1541</v>
      </c>
      <c r="F1545" t="s">
        <v>9871</v>
      </c>
      <c r="G1545" t="s">
        <v>9936</v>
      </c>
      <c r="H1545" t="s">
        <v>9937</v>
      </c>
      <c r="I1545" t="s">
        <v>9934</v>
      </c>
      <c r="J1545" t="s">
        <v>9938</v>
      </c>
      <c r="L1545" t="s">
        <v>9939</v>
      </c>
      <c r="M1545">
        <v>10.617199897766101</v>
      </c>
      <c r="N1545">
        <v>59.895801544189403</v>
      </c>
    </row>
    <row r="1546" spans="1:14" x14ac:dyDescent="0.35">
      <c r="A1546" t="s">
        <v>9940</v>
      </c>
      <c r="B1546" t="s">
        <v>1168</v>
      </c>
      <c r="C1546" t="s">
        <v>9941</v>
      </c>
      <c r="D1546">
        <v>2697</v>
      </c>
      <c r="E1546" t="s">
        <v>1541</v>
      </c>
      <c r="F1546" t="s">
        <v>9871</v>
      </c>
      <c r="G1546" t="s">
        <v>9917</v>
      </c>
      <c r="I1546" t="s">
        <v>9940</v>
      </c>
      <c r="J1546" t="s">
        <v>9942</v>
      </c>
      <c r="L1546" t="s">
        <v>9943</v>
      </c>
      <c r="M1546">
        <v>9.2880601882934997</v>
      </c>
      <c r="N1546">
        <v>61.015598297118999</v>
      </c>
    </row>
    <row r="1547" spans="1:14" x14ac:dyDescent="0.35">
      <c r="A1547" t="s">
        <v>9944</v>
      </c>
      <c r="B1547" t="s">
        <v>1168</v>
      </c>
      <c r="C1547" t="s">
        <v>46043</v>
      </c>
      <c r="D1547">
        <v>37</v>
      </c>
      <c r="E1547" t="s">
        <v>1541</v>
      </c>
      <c r="F1547" t="s">
        <v>9871</v>
      </c>
      <c r="G1547" t="s">
        <v>9892</v>
      </c>
      <c r="H1547" t="s">
        <v>46044</v>
      </c>
      <c r="I1547" t="s">
        <v>9944</v>
      </c>
      <c r="J1547" t="s">
        <v>2396</v>
      </c>
      <c r="L1547" t="s">
        <v>9945</v>
      </c>
      <c r="M1547">
        <v>5.0247201919556002</v>
      </c>
      <c r="N1547">
        <v>61.583599090576001</v>
      </c>
    </row>
    <row r="1548" spans="1:14" x14ac:dyDescent="0.35">
      <c r="A1548" t="s">
        <v>9947</v>
      </c>
      <c r="B1548" t="s">
        <v>3332</v>
      </c>
      <c r="C1548" t="s">
        <v>9948</v>
      </c>
      <c r="D1548">
        <v>681</v>
      </c>
      <c r="E1548" t="s">
        <v>1541</v>
      </c>
      <c r="F1548" t="s">
        <v>9871</v>
      </c>
      <c r="G1548" t="s">
        <v>9949</v>
      </c>
      <c r="H1548" t="s">
        <v>9937</v>
      </c>
      <c r="I1548" t="s">
        <v>9947</v>
      </c>
      <c r="J1548" t="s">
        <v>9950</v>
      </c>
      <c r="L1548" t="s">
        <v>9951</v>
      </c>
      <c r="M1548">
        <v>11.100399971008001</v>
      </c>
      <c r="N1548">
        <v>60.193901062012003</v>
      </c>
    </row>
    <row r="1549" spans="1:14" x14ac:dyDescent="0.35">
      <c r="A1549" t="s">
        <v>9953</v>
      </c>
      <c r="B1549" t="s">
        <v>32</v>
      </c>
      <c r="C1549" t="s">
        <v>9954</v>
      </c>
      <c r="D1549">
        <v>713</v>
      </c>
      <c r="E1549" t="s">
        <v>1541</v>
      </c>
      <c r="F1549" t="s">
        <v>9871</v>
      </c>
      <c r="G1549" t="s">
        <v>9872</v>
      </c>
      <c r="H1549" t="s">
        <v>9955</v>
      </c>
      <c r="I1549" t="s">
        <v>9953</v>
      </c>
      <c r="J1549" t="s">
        <v>9956</v>
      </c>
      <c r="L1549" t="s">
        <v>9957</v>
      </c>
      <c r="M1549">
        <v>11.067999839782701</v>
      </c>
      <c r="N1549">
        <v>60.818099975585902</v>
      </c>
    </row>
    <row r="1550" spans="1:14" x14ac:dyDescent="0.35">
      <c r="A1550" t="s">
        <v>9958</v>
      </c>
      <c r="B1550" t="s">
        <v>1168</v>
      </c>
      <c r="C1550" t="s">
        <v>9959</v>
      </c>
      <c r="D1550">
        <v>86</v>
      </c>
      <c r="E1550" t="s">
        <v>1541</v>
      </c>
      <c r="F1550" t="s">
        <v>9871</v>
      </c>
      <c r="G1550" t="s">
        <v>9960</v>
      </c>
      <c r="H1550" t="s">
        <v>46045</v>
      </c>
      <c r="I1550" t="s">
        <v>9958</v>
      </c>
      <c r="J1550" t="s">
        <v>2188</v>
      </c>
      <c r="L1550" t="s">
        <v>9961</v>
      </c>
      <c r="M1550">
        <v>5.2083601951598997</v>
      </c>
      <c r="N1550">
        <v>59.34529876709</v>
      </c>
    </row>
    <row r="1551" spans="1:14" x14ac:dyDescent="0.35">
      <c r="A1551" t="s">
        <v>9962</v>
      </c>
      <c r="B1551" t="s">
        <v>1168</v>
      </c>
      <c r="C1551" t="s">
        <v>9963</v>
      </c>
      <c r="D1551">
        <v>266</v>
      </c>
      <c r="E1551" t="s">
        <v>1541</v>
      </c>
      <c r="F1551" t="s">
        <v>9871</v>
      </c>
      <c r="G1551" t="s">
        <v>9886</v>
      </c>
      <c r="H1551" t="s">
        <v>9964</v>
      </c>
      <c r="I1551" t="s">
        <v>9962</v>
      </c>
      <c r="J1551" t="s">
        <v>9965</v>
      </c>
      <c r="L1551" t="s">
        <v>9966</v>
      </c>
      <c r="M1551">
        <v>23.668600082396999</v>
      </c>
      <c r="N1551">
        <v>70.679702758789006</v>
      </c>
    </row>
    <row r="1552" spans="1:14" x14ac:dyDescent="0.35">
      <c r="A1552" t="s">
        <v>9967</v>
      </c>
      <c r="B1552" t="s">
        <v>32</v>
      </c>
      <c r="C1552" t="s">
        <v>9968</v>
      </c>
      <c r="D1552">
        <v>21</v>
      </c>
      <c r="E1552" t="s">
        <v>1541</v>
      </c>
      <c r="F1552" t="s">
        <v>9871</v>
      </c>
      <c r="G1552" t="s">
        <v>9886</v>
      </c>
      <c r="H1552" t="s">
        <v>9969</v>
      </c>
      <c r="I1552" t="s">
        <v>9967</v>
      </c>
      <c r="J1552" t="s">
        <v>3038</v>
      </c>
      <c r="L1552" t="s">
        <v>9970</v>
      </c>
      <c r="M1552">
        <v>22.139699935913001</v>
      </c>
      <c r="N1552">
        <v>70.486701965332003</v>
      </c>
    </row>
    <row r="1553" spans="1:14" x14ac:dyDescent="0.35">
      <c r="A1553" t="s">
        <v>9971</v>
      </c>
      <c r="B1553" t="s">
        <v>1168</v>
      </c>
      <c r="C1553" t="s">
        <v>9972</v>
      </c>
      <c r="D1553">
        <v>44</v>
      </c>
      <c r="E1553" t="s">
        <v>1541</v>
      </c>
      <c r="F1553" t="s">
        <v>9871</v>
      </c>
      <c r="G1553" t="s">
        <v>9886</v>
      </c>
      <c r="H1553" t="s">
        <v>46046</v>
      </c>
      <c r="I1553" t="s">
        <v>9971</v>
      </c>
      <c r="J1553" t="s">
        <v>9973</v>
      </c>
      <c r="L1553" t="s">
        <v>9974</v>
      </c>
      <c r="M1553">
        <v>25.983600616455</v>
      </c>
      <c r="N1553">
        <v>71.009696960449006</v>
      </c>
    </row>
    <row r="1554" spans="1:14" x14ac:dyDescent="0.35">
      <c r="A1554" t="s">
        <v>9976</v>
      </c>
      <c r="B1554" t="s">
        <v>32</v>
      </c>
      <c r="C1554" t="s">
        <v>9977</v>
      </c>
      <c r="D1554">
        <v>1165</v>
      </c>
      <c r="E1554" t="s">
        <v>1541</v>
      </c>
      <c r="F1554" t="s">
        <v>9871</v>
      </c>
      <c r="G1554" t="s">
        <v>9886</v>
      </c>
      <c r="I1554" t="s">
        <v>9976</v>
      </c>
      <c r="J1554" t="s">
        <v>9978</v>
      </c>
      <c r="L1554" t="s">
        <v>9979</v>
      </c>
      <c r="M1554">
        <v>23.034000396728501</v>
      </c>
      <c r="N1554">
        <v>69.040298461914006</v>
      </c>
    </row>
    <row r="1555" spans="1:14" x14ac:dyDescent="0.35">
      <c r="A1555" t="s">
        <v>9980</v>
      </c>
      <c r="B1555" t="s">
        <v>1168</v>
      </c>
      <c r="C1555" t="s">
        <v>9981</v>
      </c>
      <c r="D1555">
        <v>204</v>
      </c>
      <c r="E1555" t="s">
        <v>1541</v>
      </c>
      <c r="F1555" t="s">
        <v>9871</v>
      </c>
      <c r="G1555" t="s">
        <v>9875</v>
      </c>
      <c r="H1555" t="s">
        <v>9982</v>
      </c>
      <c r="I1555" t="s">
        <v>9980</v>
      </c>
      <c r="J1555" t="s">
        <v>9983</v>
      </c>
      <c r="L1555" t="s">
        <v>9984</v>
      </c>
      <c r="M1555">
        <v>7.8245201110840004</v>
      </c>
      <c r="N1555">
        <v>63.111801147461001</v>
      </c>
    </row>
    <row r="1556" spans="1:14" x14ac:dyDescent="0.35">
      <c r="A1556" t="s">
        <v>9985</v>
      </c>
      <c r="B1556" t="s">
        <v>32</v>
      </c>
      <c r="C1556" t="s">
        <v>9986</v>
      </c>
      <c r="D1556">
        <v>2770</v>
      </c>
      <c r="E1556" t="s">
        <v>1541</v>
      </c>
      <c r="F1556" t="s">
        <v>9871</v>
      </c>
      <c r="G1556" t="s">
        <v>9873</v>
      </c>
      <c r="H1556" t="s">
        <v>9987</v>
      </c>
      <c r="I1556" t="s">
        <v>9985</v>
      </c>
      <c r="J1556" t="s">
        <v>9988</v>
      </c>
      <c r="L1556" t="s">
        <v>9989</v>
      </c>
      <c r="M1556">
        <v>9.0486719999999998</v>
      </c>
      <c r="N1556">
        <v>60.791066000000001</v>
      </c>
    </row>
    <row r="1557" spans="1:14" x14ac:dyDescent="0.35">
      <c r="A1557" t="s">
        <v>9990</v>
      </c>
      <c r="B1557" t="s">
        <v>1168</v>
      </c>
      <c r="C1557" t="s">
        <v>46047</v>
      </c>
      <c r="D1557">
        <v>283</v>
      </c>
      <c r="E1557" t="s">
        <v>1541</v>
      </c>
      <c r="F1557" t="s">
        <v>9871</v>
      </c>
      <c r="G1557" t="s">
        <v>9886</v>
      </c>
      <c r="H1557" t="s">
        <v>9991</v>
      </c>
      <c r="I1557" t="s">
        <v>9990</v>
      </c>
      <c r="J1557" t="s">
        <v>9992</v>
      </c>
      <c r="L1557" t="s">
        <v>9993</v>
      </c>
      <c r="M1557">
        <v>29.891300201416001</v>
      </c>
      <c r="N1557">
        <v>69.725799560547003</v>
      </c>
    </row>
    <row r="1558" spans="1:14" x14ac:dyDescent="0.35">
      <c r="A1558" t="s">
        <v>9994</v>
      </c>
      <c r="B1558" t="s">
        <v>32</v>
      </c>
      <c r="C1558" t="s">
        <v>9995</v>
      </c>
      <c r="D1558">
        <v>29</v>
      </c>
      <c r="E1558" t="s">
        <v>1541</v>
      </c>
      <c r="F1558" t="s">
        <v>9871</v>
      </c>
      <c r="G1558" t="s">
        <v>9913</v>
      </c>
      <c r="H1558" t="s">
        <v>9996</v>
      </c>
      <c r="I1558" t="s">
        <v>9994</v>
      </c>
      <c r="J1558" t="s">
        <v>9997</v>
      </c>
      <c r="L1558" t="s">
        <v>9998</v>
      </c>
      <c r="M1558">
        <v>6.6260499954223597</v>
      </c>
      <c r="N1558">
        <v>58.099498748779297</v>
      </c>
    </row>
    <row r="1559" spans="1:14" x14ac:dyDescent="0.35">
      <c r="A1559" t="s">
        <v>9999</v>
      </c>
      <c r="B1559" t="s">
        <v>1168</v>
      </c>
      <c r="C1559" t="s">
        <v>10000</v>
      </c>
      <c r="D1559">
        <v>78</v>
      </c>
      <c r="E1559" t="s">
        <v>1541</v>
      </c>
      <c r="F1559" t="s">
        <v>9871</v>
      </c>
      <c r="G1559" t="s">
        <v>9879</v>
      </c>
      <c r="H1559" t="s">
        <v>10001</v>
      </c>
      <c r="I1559" t="s">
        <v>9999</v>
      </c>
      <c r="J1559" t="s">
        <v>10002</v>
      </c>
      <c r="L1559" t="s">
        <v>10003</v>
      </c>
      <c r="M1559">
        <v>13.609399795531999</v>
      </c>
      <c r="N1559">
        <v>68.152496337890994</v>
      </c>
    </row>
    <row r="1560" spans="1:14" x14ac:dyDescent="0.35">
      <c r="A1560" t="s">
        <v>10004</v>
      </c>
      <c r="B1560" t="s">
        <v>1168</v>
      </c>
      <c r="C1560" t="s">
        <v>10005</v>
      </c>
      <c r="D1560">
        <v>39</v>
      </c>
      <c r="E1560" t="s">
        <v>1541</v>
      </c>
      <c r="F1560" t="s">
        <v>9871</v>
      </c>
      <c r="G1560" t="s">
        <v>9886</v>
      </c>
      <c r="H1560" t="s">
        <v>10006</v>
      </c>
      <c r="I1560" t="s">
        <v>10004</v>
      </c>
      <c r="J1560" t="s">
        <v>10007</v>
      </c>
      <c r="L1560" t="s">
        <v>10008</v>
      </c>
      <c r="M1560">
        <v>27.826700210571001</v>
      </c>
      <c r="N1560">
        <v>71.02970123291</v>
      </c>
    </row>
    <row r="1561" spans="1:14" x14ac:dyDescent="0.35">
      <c r="A1561" t="s">
        <v>10009</v>
      </c>
      <c r="B1561" t="s">
        <v>1168</v>
      </c>
      <c r="C1561" t="s">
        <v>10010</v>
      </c>
      <c r="D1561">
        <v>10</v>
      </c>
      <c r="E1561" t="s">
        <v>1541</v>
      </c>
      <c r="F1561" t="s">
        <v>9871</v>
      </c>
      <c r="G1561" t="s">
        <v>9875</v>
      </c>
      <c r="H1561" t="s">
        <v>46048</v>
      </c>
      <c r="I1561" t="s">
        <v>10009</v>
      </c>
      <c r="J1561" t="s">
        <v>10011</v>
      </c>
      <c r="L1561" t="s">
        <v>10012</v>
      </c>
      <c r="M1561">
        <v>7.2624998092651003</v>
      </c>
      <c r="N1561">
        <v>62.744701385497997</v>
      </c>
    </row>
    <row r="1562" spans="1:14" x14ac:dyDescent="0.35">
      <c r="A1562" t="s">
        <v>10013</v>
      </c>
      <c r="B1562" t="s">
        <v>1168</v>
      </c>
      <c r="C1562" t="s">
        <v>46049</v>
      </c>
      <c r="D1562">
        <v>237</v>
      </c>
      <c r="E1562" t="s">
        <v>1541</v>
      </c>
      <c r="F1562" t="s">
        <v>9871</v>
      </c>
      <c r="G1562" t="s">
        <v>9879</v>
      </c>
      <c r="I1562" t="s">
        <v>10013</v>
      </c>
      <c r="J1562" t="s">
        <v>10014</v>
      </c>
      <c r="L1562" t="s">
        <v>10015</v>
      </c>
      <c r="M1562">
        <v>13.214900016785</v>
      </c>
      <c r="N1562">
        <v>65.783996582030994</v>
      </c>
    </row>
    <row r="1563" spans="1:14" x14ac:dyDescent="0.35">
      <c r="A1563" t="s">
        <v>10016</v>
      </c>
      <c r="B1563" t="s">
        <v>1168</v>
      </c>
      <c r="C1563" t="s">
        <v>10017</v>
      </c>
      <c r="D1563">
        <v>25</v>
      </c>
      <c r="E1563" t="s">
        <v>1541</v>
      </c>
      <c r="F1563" t="s">
        <v>9871</v>
      </c>
      <c r="G1563" t="s">
        <v>9886</v>
      </c>
      <c r="H1563" t="s">
        <v>10018</v>
      </c>
      <c r="I1563" t="s">
        <v>10016</v>
      </c>
      <c r="J1563" t="s">
        <v>10019</v>
      </c>
      <c r="L1563" t="s">
        <v>10020</v>
      </c>
      <c r="M1563">
        <v>24.973499298096002</v>
      </c>
      <c r="N1563">
        <v>70.068801879882997</v>
      </c>
    </row>
    <row r="1564" spans="1:14" x14ac:dyDescent="0.35">
      <c r="A1564" t="s">
        <v>10022</v>
      </c>
      <c r="B1564" t="s">
        <v>1168</v>
      </c>
      <c r="C1564" t="s">
        <v>10023</v>
      </c>
      <c r="D1564">
        <v>95</v>
      </c>
      <c r="E1564" t="s">
        <v>1541</v>
      </c>
      <c r="F1564" t="s">
        <v>9871</v>
      </c>
      <c r="G1564" t="s">
        <v>9879</v>
      </c>
      <c r="H1564" t="s">
        <v>10024</v>
      </c>
      <c r="I1564" t="s">
        <v>10022</v>
      </c>
      <c r="J1564" t="s">
        <v>10025</v>
      </c>
      <c r="L1564" t="s">
        <v>10026</v>
      </c>
      <c r="M1564">
        <v>17.386699676513999</v>
      </c>
      <c r="N1564">
        <v>68.436897277832003</v>
      </c>
    </row>
    <row r="1565" spans="1:14" x14ac:dyDescent="0.35">
      <c r="A1565" t="s">
        <v>10027</v>
      </c>
      <c r="B1565" t="s">
        <v>32</v>
      </c>
      <c r="C1565" t="s">
        <v>46050</v>
      </c>
      <c r="D1565">
        <v>7</v>
      </c>
      <c r="E1565" t="s">
        <v>1541</v>
      </c>
      <c r="F1565" t="s">
        <v>9871</v>
      </c>
      <c r="G1565" t="s">
        <v>9952</v>
      </c>
      <c r="H1565" t="s">
        <v>10021</v>
      </c>
      <c r="I1565" t="s">
        <v>10027</v>
      </c>
      <c r="J1565" t="s">
        <v>10028</v>
      </c>
      <c r="L1565" t="s">
        <v>10029</v>
      </c>
      <c r="M1565">
        <v>11.57859992981</v>
      </c>
      <c r="N1565">
        <v>64.472198486327997</v>
      </c>
    </row>
    <row r="1566" spans="1:14" x14ac:dyDescent="0.35">
      <c r="A1566" t="s">
        <v>10030</v>
      </c>
      <c r="B1566" t="s">
        <v>1168</v>
      </c>
      <c r="C1566" t="s">
        <v>10031</v>
      </c>
      <c r="D1566">
        <v>63</v>
      </c>
      <c r="E1566" t="s">
        <v>1541</v>
      </c>
      <c r="F1566" t="s">
        <v>9871</v>
      </c>
      <c r="G1566" t="s">
        <v>9946</v>
      </c>
      <c r="H1566" t="s">
        <v>10032</v>
      </c>
      <c r="I1566" t="s">
        <v>10030</v>
      </c>
      <c r="J1566" t="s">
        <v>10033</v>
      </c>
      <c r="L1566" t="s">
        <v>10034</v>
      </c>
      <c r="M1566">
        <v>9.2122200000000003</v>
      </c>
      <c r="N1566">
        <v>59.565700999999997</v>
      </c>
    </row>
    <row r="1567" spans="1:14" x14ac:dyDescent="0.35">
      <c r="A1567" t="s">
        <v>10035</v>
      </c>
      <c r="B1567" t="s">
        <v>1168</v>
      </c>
      <c r="C1567" t="s">
        <v>46051</v>
      </c>
      <c r="D1567">
        <v>28</v>
      </c>
      <c r="E1567" t="s">
        <v>1541</v>
      </c>
      <c r="F1567" t="s">
        <v>9871</v>
      </c>
      <c r="G1567" t="s">
        <v>9933</v>
      </c>
      <c r="H1567" t="s">
        <v>46052</v>
      </c>
      <c r="I1567" t="s">
        <v>10035</v>
      </c>
      <c r="J1567" t="s">
        <v>10036</v>
      </c>
      <c r="L1567" t="s">
        <v>10037</v>
      </c>
      <c r="M1567">
        <v>9.6040000915527308</v>
      </c>
      <c r="N1567">
        <v>63.698898315429602</v>
      </c>
    </row>
    <row r="1568" spans="1:14" x14ac:dyDescent="0.35">
      <c r="A1568" t="s">
        <v>10038</v>
      </c>
      <c r="B1568" t="s">
        <v>1168</v>
      </c>
      <c r="C1568" t="s">
        <v>46053</v>
      </c>
      <c r="D1568">
        <v>243</v>
      </c>
      <c r="E1568" t="s">
        <v>1541</v>
      </c>
      <c r="F1568" t="s">
        <v>9871</v>
      </c>
      <c r="G1568" t="s">
        <v>9875</v>
      </c>
      <c r="H1568" t="s">
        <v>46054</v>
      </c>
      <c r="I1568" t="s">
        <v>10038</v>
      </c>
      <c r="J1568" t="s">
        <v>10039</v>
      </c>
      <c r="L1568" t="s">
        <v>10040</v>
      </c>
      <c r="M1568">
        <v>6.0741000175476003</v>
      </c>
      <c r="N1568">
        <v>62.180000305176002</v>
      </c>
    </row>
    <row r="1569" spans="1:14" x14ac:dyDescent="0.35">
      <c r="A1569" t="s">
        <v>10041</v>
      </c>
      <c r="B1569" t="s">
        <v>1168</v>
      </c>
      <c r="C1569" t="s">
        <v>46055</v>
      </c>
      <c r="D1569">
        <v>229</v>
      </c>
      <c r="E1569" t="s">
        <v>1541</v>
      </c>
      <c r="F1569" t="s">
        <v>9871</v>
      </c>
      <c r="G1569" t="s">
        <v>9879</v>
      </c>
      <c r="H1569" t="s">
        <v>10042</v>
      </c>
      <c r="I1569" t="s">
        <v>10041</v>
      </c>
      <c r="J1569" t="s">
        <v>10043</v>
      </c>
      <c r="L1569" t="s">
        <v>10044</v>
      </c>
      <c r="M1569">
        <v>14.301400184630999</v>
      </c>
      <c r="N1569">
        <v>66.363899230957003</v>
      </c>
    </row>
    <row r="1570" spans="1:14" x14ac:dyDescent="0.35">
      <c r="A1570" t="s">
        <v>10046</v>
      </c>
      <c r="B1570" t="s">
        <v>1168</v>
      </c>
      <c r="C1570" t="s">
        <v>46056</v>
      </c>
      <c r="D1570">
        <v>14</v>
      </c>
      <c r="E1570" t="s">
        <v>1541</v>
      </c>
      <c r="F1570" t="s">
        <v>9871</v>
      </c>
      <c r="G1570" t="s">
        <v>9952</v>
      </c>
      <c r="H1570" t="s">
        <v>46057</v>
      </c>
      <c r="I1570" t="s">
        <v>10046</v>
      </c>
      <c r="J1570" t="s">
        <v>10047</v>
      </c>
      <c r="L1570" t="s">
        <v>10048</v>
      </c>
      <c r="M1570">
        <v>11.14610004425</v>
      </c>
      <c r="N1570">
        <v>64.838302612305</v>
      </c>
    </row>
    <row r="1571" spans="1:14" x14ac:dyDescent="0.35">
      <c r="A1571" t="s">
        <v>10049</v>
      </c>
      <c r="B1571" t="s">
        <v>1168</v>
      </c>
      <c r="C1571" t="s">
        <v>46058</v>
      </c>
      <c r="D1571">
        <v>2054</v>
      </c>
      <c r="E1571" t="s">
        <v>1541</v>
      </c>
      <c r="F1571" t="s">
        <v>9871</v>
      </c>
      <c r="G1571" t="s">
        <v>9933</v>
      </c>
      <c r="H1571" t="s">
        <v>46059</v>
      </c>
      <c r="I1571" t="s">
        <v>10049</v>
      </c>
      <c r="J1571" t="s">
        <v>10050</v>
      </c>
      <c r="L1571" t="s">
        <v>10051</v>
      </c>
      <c r="M1571">
        <v>11.342300415039</v>
      </c>
      <c r="N1571">
        <v>62.578399658202997</v>
      </c>
    </row>
    <row r="1572" spans="1:14" x14ac:dyDescent="0.35">
      <c r="A1572" t="s">
        <v>10052</v>
      </c>
      <c r="B1572" t="s">
        <v>32</v>
      </c>
      <c r="C1572" t="s">
        <v>46060</v>
      </c>
      <c r="D1572">
        <v>7</v>
      </c>
      <c r="E1572" t="s">
        <v>1541</v>
      </c>
      <c r="F1572" t="s">
        <v>9871</v>
      </c>
      <c r="G1572" t="s">
        <v>9879</v>
      </c>
      <c r="I1572" t="s">
        <v>10052</v>
      </c>
      <c r="J1572" t="s">
        <v>10053</v>
      </c>
      <c r="L1572" t="s">
        <v>10054</v>
      </c>
      <c r="M1572">
        <v>12.103300094604</v>
      </c>
      <c r="N1572">
        <v>67.527801513672003</v>
      </c>
    </row>
    <row r="1573" spans="1:14" x14ac:dyDescent="0.35">
      <c r="A1573" t="s">
        <v>10056</v>
      </c>
      <c r="B1573" t="s">
        <v>1168</v>
      </c>
      <c r="C1573" t="s">
        <v>10057</v>
      </c>
      <c r="D1573">
        <v>174</v>
      </c>
      <c r="E1573" t="s">
        <v>1541</v>
      </c>
      <c r="F1573" t="s">
        <v>9871</v>
      </c>
      <c r="G1573" t="s">
        <v>10045</v>
      </c>
      <c r="H1573" t="s">
        <v>9937</v>
      </c>
      <c r="I1573" t="s">
        <v>10056</v>
      </c>
      <c r="J1573" t="s">
        <v>10058</v>
      </c>
      <c r="L1573" t="s">
        <v>10059</v>
      </c>
      <c r="M1573">
        <v>10.785439</v>
      </c>
      <c r="N1573">
        <v>59.378816999999998</v>
      </c>
    </row>
    <row r="1574" spans="1:14" x14ac:dyDescent="0.35">
      <c r="A1574" t="s">
        <v>10060</v>
      </c>
      <c r="B1574" t="s">
        <v>1168</v>
      </c>
      <c r="C1574" t="s">
        <v>10061</v>
      </c>
      <c r="D1574">
        <v>88</v>
      </c>
      <c r="E1574" t="s">
        <v>1541</v>
      </c>
      <c r="F1574" t="s">
        <v>9871</v>
      </c>
      <c r="G1574" t="s">
        <v>9883</v>
      </c>
      <c r="H1574" t="s">
        <v>10062</v>
      </c>
      <c r="I1574" t="s">
        <v>10060</v>
      </c>
      <c r="J1574" t="s">
        <v>10063</v>
      </c>
      <c r="L1574" t="s">
        <v>10064</v>
      </c>
      <c r="M1574">
        <v>15.465600013733001</v>
      </c>
      <c r="N1574">
        <v>78.246101379395</v>
      </c>
    </row>
    <row r="1575" spans="1:14" x14ac:dyDescent="0.35">
      <c r="A1575" t="s">
        <v>10065</v>
      </c>
      <c r="B1575" t="s">
        <v>32</v>
      </c>
      <c r="C1575" t="s">
        <v>10066</v>
      </c>
      <c r="D1575">
        <v>196</v>
      </c>
      <c r="E1575" t="s">
        <v>1541</v>
      </c>
      <c r="F1575" t="s">
        <v>9871</v>
      </c>
      <c r="G1575" t="s">
        <v>9892</v>
      </c>
      <c r="H1575" t="s">
        <v>10067</v>
      </c>
      <c r="I1575" t="s">
        <v>10065</v>
      </c>
      <c r="J1575" t="s">
        <v>10068</v>
      </c>
      <c r="L1575" t="s">
        <v>10069</v>
      </c>
      <c r="M1575">
        <v>6.1058301925659002</v>
      </c>
      <c r="N1575">
        <v>61.830001831055</v>
      </c>
    </row>
    <row r="1576" spans="1:14" x14ac:dyDescent="0.35">
      <c r="A1576" t="s">
        <v>10070</v>
      </c>
      <c r="B1576" t="s">
        <v>32</v>
      </c>
      <c r="C1576" t="s">
        <v>10071</v>
      </c>
      <c r="D1576">
        <v>1633</v>
      </c>
      <c r="E1576" t="s">
        <v>1541</v>
      </c>
      <c r="F1576" t="s">
        <v>9871</v>
      </c>
      <c r="G1576" t="s">
        <v>9892</v>
      </c>
      <c r="H1576" t="s">
        <v>10072</v>
      </c>
      <c r="I1576" t="s">
        <v>10070</v>
      </c>
      <c r="J1576" t="s">
        <v>10073</v>
      </c>
      <c r="L1576" t="s">
        <v>10074</v>
      </c>
      <c r="M1576">
        <v>7.1377800000000002</v>
      </c>
      <c r="N1576">
        <v>61.156101</v>
      </c>
    </row>
    <row r="1577" spans="1:14" x14ac:dyDescent="0.35">
      <c r="A1577" t="s">
        <v>10075</v>
      </c>
      <c r="B1577" t="s">
        <v>1168</v>
      </c>
      <c r="C1577" t="s">
        <v>46061</v>
      </c>
      <c r="D1577">
        <v>27</v>
      </c>
      <c r="E1577" t="s">
        <v>1541</v>
      </c>
      <c r="F1577" t="s">
        <v>9871</v>
      </c>
      <c r="G1577" t="s">
        <v>9879</v>
      </c>
      <c r="H1577" t="s">
        <v>46062</v>
      </c>
      <c r="I1577" t="s">
        <v>10075</v>
      </c>
      <c r="J1577" t="s">
        <v>10076</v>
      </c>
      <c r="L1577" t="s">
        <v>10077</v>
      </c>
      <c r="M1577">
        <v>14.669199943542001</v>
      </c>
      <c r="N1577">
        <v>68.243301391602003</v>
      </c>
    </row>
    <row r="1578" spans="1:14" x14ac:dyDescent="0.35">
      <c r="A1578" t="s">
        <v>10078</v>
      </c>
      <c r="B1578" t="s">
        <v>1168</v>
      </c>
      <c r="C1578" t="s">
        <v>10079</v>
      </c>
      <c r="D1578">
        <v>11</v>
      </c>
      <c r="E1578" t="s">
        <v>1541</v>
      </c>
      <c r="F1578" t="s">
        <v>9871</v>
      </c>
      <c r="G1578" t="s">
        <v>9879</v>
      </c>
      <c r="H1578" t="s">
        <v>10080</v>
      </c>
      <c r="I1578" t="s">
        <v>10078</v>
      </c>
      <c r="J1578" t="s">
        <v>10081</v>
      </c>
      <c r="L1578" t="s">
        <v>10082</v>
      </c>
      <c r="M1578">
        <v>15.033416748046999</v>
      </c>
      <c r="N1578">
        <v>68.578826904297003</v>
      </c>
    </row>
    <row r="1579" spans="1:14" x14ac:dyDescent="0.35">
      <c r="A1579" t="s">
        <v>10083</v>
      </c>
      <c r="B1579" t="s">
        <v>1168</v>
      </c>
      <c r="C1579" t="s">
        <v>10084</v>
      </c>
      <c r="D1579">
        <v>463</v>
      </c>
      <c r="E1579" t="s">
        <v>1541</v>
      </c>
      <c r="F1579" t="s">
        <v>9871</v>
      </c>
      <c r="G1579" t="s">
        <v>9946</v>
      </c>
      <c r="H1579" t="s">
        <v>10085</v>
      </c>
      <c r="I1579" t="s">
        <v>10083</v>
      </c>
      <c r="J1579" t="s">
        <v>10086</v>
      </c>
      <c r="L1579" t="s">
        <v>10087</v>
      </c>
      <c r="M1579">
        <v>9.5669403076171804</v>
      </c>
      <c r="N1579">
        <v>59.185001373291001</v>
      </c>
    </row>
    <row r="1580" spans="1:14" x14ac:dyDescent="0.35">
      <c r="A1580" t="s">
        <v>10088</v>
      </c>
      <c r="B1580" t="s">
        <v>1168</v>
      </c>
      <c r="C1580" t="s">
        <v>10089</v>
      </c>
      <c r="D1580">
        <v>160</v>
      </c>
      <c r="E1580" t="s">
        <v>1541</v>
      </c>
      <c r="F1580" t="s">
        <v>9871</v>
      </c>
      <c r="G1580" t="s">
        <v>9890</v>
      </c>
      <c r="H1580" t="s">
        <v>10090</v>
      </c>
      <c r="I1580" t="s">
        <v>10088</v>
      </c>
      <c r="J1580" t="s">
        <v>10091</v>
      </c>
      <c r="L1580" t="s">
        <v>10092</v>
      </c>
      <c r="M1580">
        <v>5.3408498764037997</v>
      </c>
      <c r="N1580">
        <v>59.791900634765597</v>
      </c>
    </row>
    <row r="1581" spans="1:14" x14ac:dyDescent="0.35">
      <c r="A1581" t="s">
        <v>10093</v>
      </c>
      <c r="B1581" t="s">
        <v>1168</v>
      </c>
      <c r="C1581" t="s">
        <v>46063</v>
      </c>
      <c r="D1581">
        <v>16</v>
      </c>
      <c r="E1581" t="s">
        <v>1541</v>
      </c>
      <c r="F1581" t="s">
        <v>9871</v>
      </c>
      <c r="G1581" t="s">
        <v>9925</v>
      </c>
      <c r="H1581" t="s">
        <v>46064</v>
      </c>
      <c r="I1581" t="s">
        <v>10093</v>
      </c>
      <c r="J1581" t="s">
        <v>10094</v>
      </c>
      <c r="L1581" t="s">
        <v>10095</v>
      </c>
      <c r="M1581">
        <v>20.959400177001999</v>
      </c>
      <c r="N1581">
        <v>69.786796569824006</v>
      </c>
    </row>
    <row r="1582" spans="1:14" x14ac:dyDescent="0.35">
      <c r="A1582" t="s">
        <v>10096</v>
      </c>
      <c r="B1582" t="s">
        <v>1168</v>
      </c>
      <c r="C1582" t="s">
        <v>46065</v>
      </c>
      <c r="D1582">
        <v>42</v>
      </c>
      <c r="E1582" t="s">
        <v>1541</v>
      </c>
      <c r="F1582" t="s">
        <v>9871</v>
      </c>
      <c r="G1582" t="s">
        <v>9886</v>
      </c>
      <c r="H1582" t="s">
        <v>46066</v>
      </c>
      <c r="I1582" t="s">
        <v>10096</v>
      </c>
      <c r="J1582" t="s">
        <v>10097</v>
      </c>
      <c r="L1582" t="s">
        <v>10098</v>
      </c>
      <c r="M1582">
        <v>31.044900894165</v>
      </c>
      <c r="N1582">
        <v>70.355400085449006</v>
      </c>
    </row>
    <row r="1583" spans="1:14" x14ac:dyDescent="0.35">
      <c r="A1583" t="s">
        <v>10099</v>
      </c>
      <c r="B1583" t="s">
        <v>1168</v>
      </c>
      <c r="C1583" t="s">
        <v>46067</v>
      </c>
      <c r="D1583">
        <v>56</v>
      </c>
      <c r="E1583" t="s">
        <v>1541</v>
      </c>
      <c r="F1583" t="s">
        <v>9871</v>
      </c>
      <c r="G1583" t="s">
        <v>9879</v>
      </c>
      <c r="H1583" t="s">
        <v>10100</v>
      </c>
      <c r="I1583" t="s">
        <v>10099</v>
      </c>
      <c r="J1583" t="s">
        <v>10101</v>
      </c>
      <c r="L1583" t="s">
        <v>10102</v>
      </c>
      <c r="M1583">
        <v>12.468899726868001</v>
      </c>
      <c r="N1583">
        <v>65.956802368164006</v>
      </c>
    </row>
    <row r="1584" spans="1:14" x14ac:dyDescent="0.35">
      <c r="A1584" t="s">
        <v>10104</v>
      </c>
      <c r="B1584" t="s">
        <v>3332</v>
      </c>
      <c r="C1584" t="s">
        <v>46068</v>
      </c>
      <c r="D1584">
        <v>31</v>
      </c>
      <c r="E1584" t="s">
        <v>1541</v>
      </c>
      <c r="F1584" t="s">
        <v>9871</v>
      </c>
      <c r="G1584" t="s">
        <v>9925</v>
      </c>
      <c r="H1584" t="s">
        <v>46069</v>
      </c>
      <c r="I1584" t="s">
        <v>10104</v>
      </c>
      <c r="J1584" t="s">
        <v>2435</v>
      </c>
      <c r="L1584" t="s">
        <v>10105</v>
      </c>
      <c r="M1584">
        <v>18.918899536132798</v>
      </c>
      <c r="N1584">
        <v>69.683296203613196</v>
      </c>
    </row>
    <row r="1585" spans="1:14" x14ac:dyDescent="0.35">
      <c r="A1585" t="s">
        <v>10106</v>
      </c>
      <c r="B1585" t="s">
        <v>1168</v>
      </c>
      <c r="C1585" t="s">
        <v>10107</v>
      </c>
      <c r="D1585">
        <v>286</v>
      </c>
      <c r="E1585" t="s">
        <v>1541</v>
      </c>
      <c r="F1585" t="s">
        <v>9871</v>
      </c>
      <c r="G1585" t="s">
        <v>9975</v>
      </c>
      <c r="H1585" t="s">
        <v>10108</v>
      </c>
      <c r="I1585" t="s">
        <v>10106</v>
      </c>
      <c r="J1585" t="s">
        <v>10109</v>
      </c>
      <c r="L1585" t="s">
        <v>10110</v>
      </c>
      <c r="M1585">
        <v>10.258600234999999</v>
      </c>
      <c r="N1585">
        <v>59.186698913599997</v>
      </c>
    </row>
    <row r="1586" spans="1:14" x14ac:dyDescent="0.35">
      <c r="A1586" t="s">
        <v>10111</v>
      </c>
      <c r="B1586" t="s">
        <v>3332</v>
      </c>
      <c r="C1586" t="s">
        <v>46070</v>
      </c>
      <c r="D1586">
        <v>56</v>
      </c>
      <c r="E1586" t="s">
        <v>1541</v>
      </c>
      <c r="F1586" t="s">
        <v>9871</v>
      </c>
      <c r="G1586" t="s">
        <v>9952</v>
      </c>
      <c r="H1586" t="s">
        <v>10055</v>
      </c>
      <c r="I1586" t="s">
        <v>10111</v>
      </c>
      <c r="J1586" t="s">
        <v>10112</v>
      </c>
      <c r="L1586" t="s">
        <v>10113</v>
      </c>
      <c r="M1586">
        <v>10.923999800000001</v>
      </c>
      <c r="N1586">
        <v>63.457801799999999</v>
      </c>
    </row>
    <row r="1587" spans="1:14" x14ac:dyDescent="0.35">
      <c r="A1587" t="s">
        <v>10114</v>
      </c>
      <c r="B1587" t="s">
        <v>1168</v>
      </c>
      <c r="C1587" t="s">
        <v>46071</v>
      </c>
      <c r="D1587">
        <v>127</v>
      </c>
      <c r="E1587" t="s">
        <v>1541</v>
      </c>
      <c r="F1587" t="s">
        <v>9871</v>
      </c>
      <c r="G1587" t="s">
        <v>9886</v>
      </c>
      <c r="H1587" t="s">
        <v>46072</v>
      </c>
      <c r="I1587" t="s">
        <v>10114</v>
      </c>
      <c r="J1587" t="s">
        <v>10115</v>
      </c>
      <c r="L1587" t="s">
        <v>10116</v>
      </c>
      <c r="M1587">
        <v>29.844699859618999</v>
      </c>
      <c r="N1587">
        <v>70.065299987792997</v>
      </c>
    </row>
    <row r="1588" spans="1:14" x14ac:dyDescent="0.35">
      <c r="A1588" t="s">
        <v>10117</v>
      </c>
      <c r="B1588" t="s">
        <v>29</v>
      </c>
      <c r="C1588" t="s">
        <v>46073</v>
      </c>
      <c r="D1588">
        <v>12</v>
      </c>
      <c r="E1588" t="s">
        <v>1541</v>
      </c>
      <c r="F1588" t="s">
        <v>9871</v>
      </c>
      <c r="G1588" t="s">
        <v>9879</v>
      </c>
      <c r="H1588" t="s">
        <v>46074</v>
      </c>
      <c r="I1588" t="s">
        <v>10117</v>
      </c>
      <c r="J1588" t="s">
        <v>10118</v>
      </c>
      <c r="L1588" t="s">
        <v>10119</v>
      </c>
      <c r="M1588">
        <v>12.727257</v>
      </c>
      <c r="N1588">
        <v>67.654555000000002</v>
      </c>
    </row>
    <row r="1589" spans="1:14" x14ac:dyDescent="0.35">
      <c r="A1589" t="s">
        <v>10120</v>
      </c>
      <c r="B1589" t="s">
        <v>3332</v>
      </c>
      <c r="C1589" t="s">
        <v>10121</v>
      </c>
      <c r="D1589">
        <v>29</v>
      </c>
      <c r="E1589" t="s">
        <v>1541</v>
      </c>
      <c r="F1589" t="s">
        <v>9871</v>
      </c>
      <c r="G1589" t="s">
        <v>9960</v>
      </c>
      <c r="H1589" t="s">
        <v>10103</v>
      </c>
      <c r="I1589" t="s">
        <v>10120</v>
      </c>
      <c r="J1589" t="s">
        <v>10122</v>
      </c>
      <c r="L1589" t="s">
        <v>10123</v>
      </c>
      <c r="M1589">
        <v>5.6377801894999999</v>
      </c>
      <c r="N1589">
        <v>58.876701353999998</v>
      </c>
    </row>
    <row r="1590" spans="1:14" x14ac:dyDescent="0.35">
      <c r="A1590" t="s">
        <v>10131</v>
      </c>
      <c r="B1590" t="s">
        <v>1168</v>
      </c>
      <c r="C1590" t="s">
        <v>46075</v>
      </c>
      <c r="D1590">
        <v>485</v>
      </c>
      <c r="E1590" t="s">
        <v>1541</v>
      </c>
      <c r="F1590" t="s">
        <v>10124</v>
      </c>
      <c r="G1590" t="s">
        <v>10132</v>
      </c>
      <c r="H1590" t="s">
        <v>46076</v>
      </c>
      <c r="I1590" t="s">
        <v>10131</v>
      </c>
      <c r="J1590" t="s">
        <v>10133</v>
      </c>
      <c r="L1590" t="s">
        <v>10134</v>
      </c>
      <c r="M1590">
        <v>23.132527799999998</v>
      </c>
      <c r="N1590">
        <v>52.000779999999999</v>
      </c>
    </row>
    <row r="1591" spans="1:14" x14ac:dyDescent="0.35">
      <c r="A1591" t="s">
        <v>10136</v>
      </c>
      <c r="B1591" t="s">
        <v>1168</v>
      </c>
      <c r="C1591" t="s">
        <v>10137</v>
      </c>
      <c r="D1591">
        <v>235</v>
      </c>
      <c r="E1591" t="s">
        <v>1541</v>
      </c>
      <c r="F1591" t="s">
        <v>10124</v>
      </c>
      <c r="G1591" t="s">
        <v>10129</v>
      </c>
      <c r="H1591" t="s">
        <v>10130</v>
      </c>
      <c r="I1591" t="s">
        <v>10136</v>
      </c>
      <c r="J1591" t="s">
        <v>10138</v>
      </c>
      <c r="L1591" t="s">
        <v>10139</v>
      </c>
      <c r="M1591">
        <v>17.977699279799999</v>
      </c>
      <c r="N1591">
        <v>53.096801757799902</v>
      </c>
    </row>
    <row r="1592" spans="1:14" x14ac:dyDescent="0.35">
      <c r="A1592" t="s">
        <v>10141</v>
      </c>
      <c r="B1592" t="s">
        <v>32</v>
      </c>
      <c r="C1592" t="s">
        <v>46077</v>
      </c>
      <c r="D1592">
        <v>860</v>
      </c>
      <c r="E1592" t="s">
        <v>1541</v>
      </c>
      <c r="F1592" t="s">
        <v>10124</v>
      </c>
      <c r="G1592" t="s">
        <v>10126</v>
      </c>
      <c r="H1592" t="s">
        <v>46078</v>
      </c>
      <c r="I1592" t="s">
        <v>10142</v>
      </c>
      <c r="J1592" t="s">
        <v>10143</v>
      </c>
      <c r="L1592" t="s">
        <v>10144</v>
      </c>
      <c r="M1592">
        <v>19.204699999999999</v>
      </c>
      <c r="N1592">
        <v>50.884998000000003</v>
      </c>
    </row>
    <row r="1593" spans="1:14" x14ac:dyDescent="0.35">
      <c r="A1593" t="s">
        <v>10145</v>
      </c>
      <c r="B1593" t="s">
        <v>3332</v>
      </c>
      <c r="C1593" t="s">
        <v>46079</v>
      </c>
      <c r="D1593">
        <v>489</v>
      </c>
      <c r="E1593" t="s">
        <v>1541</v>
      </c>
      <c r="F1593" t="s">
        <v>10124</v>
      </c>
      <c r="G1593" t="s">
        <v>10140</v>
      </c>
      <c r="H1593" t="s">
        <v>46080</v>
      </c>
      <c r="I1593" t="s">
        <v>10145</v>
      </c>
      <c r="J1593" t="s">
        <v>10146</v>
      </c>
      <c r="L1593" t="s">
        <v>10147</v>
      </c>
      <c r="M1593">
        <v>18.466199874877901</v>
      </c>
      <c r="N1593">
        <v>54.377601623535099</v>
      </c>
    </row>
    <row r="1594" spans="1:14" x14ac:dyDescent="0.35">
      <c r="A1594" t="s">
        <v>10151</v>
      </c>
      <c r="B1594" t="s">
        <v>3332</v>
      </c>
      <c r="C1594" t="s">
        <v>46081</v>
      </c>
      <c r="D1594">
        <v>791</v>
      </c>
      <c r="E1594" t="s">
        <v>1541</v>
      </c>
      <c r="F1594" t="s">
        <v>10124</v>
      </c>
      <c r="G1594" t="s">
        <v>10150</v>
      </c>
      <c r="H1594" t="s">
        <v>46082</v>
      </c>
      <c r="I1594" t="s">
        <v>10151</v>
      </c>
      <c r="J1594" t="s">
        <v>10152</v>
      </c>
      <c r="L1594" t="s">
        <v>10153</v>
      </c>
      <c r="M1594">
        <v>19.784800000000001</v>
      </c>
      <c r="N1594">
        <v>50.077702000000002</v>
      </c>
    </row>
    <row r="1595" spans="1:14" x14ac:dyDescent="0.35">
      <c r="A1595" t="s">
        <v>10154</v>
      </c>
      <c r="B1595" t="s">
        <v>32</v>
      </c>
      <c r="C1595" t="s">
        <v>10155</v>
      </c>
      <c r="D1595">
        <v>249</v>
      </c>
      <c r="E1595" t="s">
        <v>1541</v>
      </c>
      <c r="F1595" t="s">
        <v>10124</v>
      </c>
      <c r="G1595" t="s">
        <v>10135</v>
      </c>
      <c r="H1595" t="s">
        <v>10156</v>
      </c>
      <c r="I1595" t="s">
        <v>10157</v>
      </c>
      <c r="J1595" t="s">
        <v>10158</v>
      </c>
      <c r="L1595" t="s">
        <v>10159</v>
      </c>
      <c r="M1595">
        <v>16.265599999999999</v>
      </c>
      <c r="N1595">
        <v>54.042499999999997</v>
      </c>
    </row>
    <row r="1596" spans="1:14" x14ac:dyDescent="0.35">
      <c r="A1596" t="s">
        <v>10160</v>
      </c>
      <c r="B1596" t="s">
        <v>3332</v>
      </c>
      <c r="C1596" t="s">
        <v>10161</v>
      </c>
      <c r="D1596">
        <v>995</v>
      </c>
      <c r="E1596" t="s">
        <v>1541</v>
      </c>
      <c r="F1596" t="s">
        <v>10124</v>
      </c>
      <c r="G1596" t="s">
        <v>10126</v>
      </c>
      <c r="H1596" t="s">
        <v>10162</v>
      </c>
      <c r="I1596" t="s">
        <v>10160</v>
      </c>
      <c r="J1596" t="s">
        <v>10163</v>
      </c>
      <c r="L1596" t="s">
        <v>10164</v>
      </c>
      <c r="M1596">
        <v>19.079999999999998</v>
      </c>
      <c r="N1596">
        <v>50.474299999999999</v>
      </c>
    </row>
    <row r="1597" spans="1:14" x14ac:dyDescent="0.35">
      <c r="A1597" t="s">
        <v>10165</v>
      </c>
      <c r="B1597" t="s">
        <v>32</v>
      </c>
      <c r="C1597" t="s">
        <v>10166</v>
      </c>
      <c r="D1597">
        <v>1316</v>
      </c>
      <c r="E1597" t="s">
        <v>1541</v>
      </c>
      <c r="F1597" t="s">
        <v>10124</v>
      </c>
      <c r="G1597" t="s">
        <v>10126</v>
      </c>
      <c r="H1597" t="s">
        <v>10167</v>
      </c>
      <c r="I1597" t="s">
        <v>10165</v>
      </c>
      <c r="J1597" t="s">
        <v>10168</v>
      </c>
      <c r="L1597" t="s">
        <v>10169</v>
      </c>
      <c r="M1597">
        <v>19.021999359099901</v>
      </c>
      <c r="N1597">
        <v>49.939998626700003</v>
      </c>
    </row>
    <row r="1598" spans="1:14" x14ac:dyDescent="0.35">
      <c r="A1598" t="s">
        <v>10171</v>
      </c>
      <c r="B1598" t="s">
        <v>1168</v>
      </c>
      <c r="C1598" t="s">
        <v>46083</v>
      </c>
      <c r="D1598">
        <v>604</v>
      </c>
      <c r="E1598" t="s">
        <v>1541</v>
      </c>
      <c r="F1598" t="s">
        <v>10124</v>
      </c>
      <c r="G1598" t="s">
        <v>10170</v>
      </c>
      <c r="H1598" t="s">
        <v>46084</v>
      </c>
      <c r="I1598" t="s">
        <v>10171</v>
      </c>
      <c r="J1598" t="s">
        <v>10172</v>
      </c>
      <c r="L1598" t="s">
        <v>10173</v>
      </c>
      <c r="M1598">
        <v>19.3980998993</v>
      </c>
      <c r="N1598">
        <v>51.721900939899903</v>
      </c>
    </row>
    <row r="1599" spans="1:14" x14ac:dyDescent="0.35">
      <c r="A1599" t="s">
        <v>10174</v>
      </c>
      <c r="B1599" t="s">
        <v>3332</v>
      </c>
      <c r="C1599" t="s">
        <v>10175</v>
      </c>
      <c r="D1599">
        <v>341</v>
      </c>
      <c r="E1599" t="s">
        <v>1541</v>
      </c>
      <c r="F1599" t="s">
        <v>10124</v>
      </c>
      <c r="G1599" t="s">
        <v>10128</v>
      </c>
      <c r="H1599" t="s">
        <v>862</v>
      </c>
      <c r="I1599" t="s">
        <v>10174</v>
      </c>
      <c r="J1599" t="s">
        <v>10176</v>
      </c>
      <c r="L1599" t="s">
        <v>10177</v>
      </c>
      <c r="M1599">
        <v>20.651800000000001</v>
      </c>
      <c r="N1599">
        <v>52.451098999999999</v>
      </c>
    </row>
    <row r="1600" spans="1:14" x14ac:dyDescent="0.35">
      <c r="A1600" t="s">
        <v>10179</v>
      </c>
      <c r="B1600" t="s">
        <v>1168</v>
      </c>
      <c r="C1600" t="s">
        <v>10180</v>
      </c>
      <c r="D1600">
        <v>144</v>
      </c>
      <c r="E1600" t="s">
        <v>1541</v>
      </c>
      <c r="F1600" t="s">
        <v>10124</v>
      </c>
      <c r="G1600" t="s">
        <v>10140</v>
      </c>
      <c r="H1600" t="s">
        <v>10181</v>
      </c>
      <c r="I1600" t="s">
        <v>10179</v>
      </c>
      <c r="J1600" t="s">
        <v>10182</v>
      </c>
      <c r="L1600" t="s">
        <v>10183</v>
      </c>
      <c r="M1600">
        <v>18.517200469999999</v>
      </c>
      <c r="N1600">
        <v>54.579700469999999</v>
      </c>
    </row>
    <row r="1601" spans="1:14" x14ac:dyDescent="0.35">
      <c r="A1601" t="s">
        <v>10184</v>
      </c>
      <c r="B1601" t="s">
        <v>3332</v>
      </c>
      <c r="C1601" t="s">
        <v>46086</v>
      </c>
      <c r="D1601">
        <v>308</v>
      </c>
      <c r="E1601" t="s">
        <v>1541</v>
      </c>
      <c r="F1601" t="s">
        <v>10124</v>
      </c>
      <c r="G1601" t="s">
        <v>10149</v>
      </c>
      <c r="H1601" t="s">
        <v>46085</v>
      </c>
      <c r="I1601" t="s">
        <v>10184</v>
      </c>
      <c r="J1601" t="s">
        <v>10185</v>
      </c>
      <c r="L1601" t="s">
        <v>10186</v>
      </c>
      <c r="M1601">
        <v>16.826299667400001</v>
      </c>
      <c r="N1601">
        <v>52.421001434299903</v>
      </c>
    </row>
    <row r="1602" spans="1:14" x14ac:dyDescent="0.35">
      <c r="A1602" t="s">
        <v>10187</v>
      </c>
      <c r="B1602" t="s">
        <v>1168</v>
      </c>
      <c r="C1602" t="s">
        <v>10188</v>
      </c>
      <c r="D1602">
        <v>610</v>
      </c>
      <c r="E1602" t="s">
        <v>1541</v>
      </c>
      <c r="F1602" t="s">
        <v>10124</v>
      </c>
      <c r="G1602" t="s">
        <v>10128</v>
      </c>
      <c r="H1602" t="s">
        <v>10189</v>
      </c>
      <c r="I1602" t="s">
        <v>10187</v>
      </c>
      <c r="J1602" t="s">
        <v>10190</v>
      </c>
      <c r="L1602" t="s">
        <v>10191</v>
      </c>
      <c r="M1602">
        <v>21.213300705000002</v>
      </c>
      <c r="N1602">
        <v>51.389198303199997</v>
      </c>
    </row>
    <row r="1603" spans="1:14" x14ac:dyDescent="0.35">
      <c r="A1603" t="s">
        <v>10192</v>
      </c>
      <c r="B1603" t="s">
        <v>1168</v>
      </c>
      <c r="C1603" t="s">
        <v>46088</v>
      </c>
      <c r="D1603">
        <v>693</v>
      </c>
      <c r="E1603" t="s">
        <v>1541</v>
      </c>
      <c r="F1603" t="s">
        <v>10124</v>
      </c>
      <c r="G1603" t="s">
        <v>10125</v>
      </c>
      <c r="H1603" t="s">
        <v>46087</v>
      </c>
      <c r="I1603" t="s">
        <v>10192</v>
      </c>
      <c r="J1603" t="s">
        <v>10193</v>
      </c>
      <c r="L1603" t="s">
        <v>10194</v>
      </c>
      <c r="M1603">
        <v>22.018999000000001</v>
      </c>
      <c r="N1603">
        <v>50.110000999999997</v>
      </c>
    </row>
    <row r="1604" spans="1:14" x14ac:dyDescent="0.35">
      <c r="A1604" t="s">
        <v>10195</v>
      </c>
      <c r="B1604" t="s">
        <v>1168</v>
      </c>
      <c r="C1604" t="s">
        <v>46089</v>
      </c>
      <c r="D1604">
        <v>154</v>
      </c>
      <c r="E1604" t="s">
        <v>1541</v>
      </c>
      <c r="F1604" t="s">
        <v>10124</v>
      </c>
      <c r="G1604" t="s">
        <v>10135</v>
      </c>
      <c r="H1604" t="s">
        <v>10196</v>
      </c>
      <c r="I1604" t="s">
        <v>10195</v>
      </c>
      <c r="J1604" t="s">
        <v>10197</v>
      </c>
      <c r="L1604" t="s">
        <v>10198</v>
      </c>
      <c r="M1604">
        <v>14.9021997451999</v>
      </c>
      <c r="N1604">
        <v>53.584701538099999</v>
      </c>
    </row>
    <row r="1605" spans="1:14" x14ac:dyDescent="0.35">
      <c r="A1605" t="s">
        <v>10199</v>
      </c>
      <c r="B1605" t="s">
        <v>36</v>
      </c>
      <c r="C1605" t="s">
        <v>10200</v>
      </c>
      <c r="D1605">
        <v>217</v>
      </c>
      <c r="E1605" t="s">
        <v>1541</v>
      </c>
      <c r="F1605" t="s">
        <v>10124</v>
      </c>
      <c r="G1605" t="s">
        <v>10140</v>
      </c>
      <c r="I1605" t="s">
        <v>10199</v>
      </c>
      <c r="J1605" t="s">
        <v>10201</v>
      </c>
      <c r="L1605" t="s">
        <v>10202</v>
      </c>
      <c r="M1605">
        <v>17.107500076293899</v>
      </c>
      <c r="N1605">
        <v>54.4789009094238</v>
      </c>
    </row>
    <row r="1606" spans="1:14" x14ac:dyDescent="0.35">
      <c r="A1606" t="s">
        <v>10204</v>
      </c>
      <c r="B1606" t="s">
        <v>1168</v>
      </c>
      <c r="C1606" t="s">
        <v>10205</v>
      </c>
      <c r="D1606">
        <v>463</v>
      </c>
      <c r="E1606" t="s">
        <v>1541</v>
      </c>
      <c r="F1606" t="s">
        <v>10124</v>
      </c>
      <c r="G1606" t="s">
        <v>10127</v>
      </c>
      <c r="H1606" t="s">
        <v>10178</v>
      </c>
      <c r="I1606" t="s">
        <v>10204</v>
      </c>
      <c r="J1606" t="s">
        <v>10206</v>
      </c>
      <c r="L1606" t="s">
        <v>10207</v>
      </c>
      <c r="M1606">
        <v>20.9377</v>
      </c>
      <c r="N1606">
        <v>53.481898999999999</v>
      </c>
    </row>
    <row r="1607" spans="1:14" x14ac:dyDescent="0.35">
      <c r="A1607" t="s">
        <v>10208</v>
      </c>
      <c r="B1607" t="s">
        <v>3332</v>
      </c>
      <c r="C1607" t="s">
        <v>10209</v>
      </c>
      <c r="D1607">
        <v>362</v>
      </c>
      <c r="E1607" t="s">
        <v>1541</v>
      </c>
      <c r="F1607" t="s">
        <v>10124</v>
      </c>
      <c r="G1607" t="s">
        <v>10128</v>
      </c>
      <c r="H1607" t="s">
        <v>862</v>
      </c>
      <c r="I1607" t="s">
        <v>10208</v>
      </c>
      <c r="J1607" t="s">
        <v>10210</v>
      </c>
      <c r="L1607" t="s">
        <v>10211</v>
      </c>
      <c r="M1607">
        <v>20.9671001433999</v>
      </c>
      <c r="N1607">
        <v>52.165699005100002</v>
      </c>
    </row>
    <row r="1608" spans="1:14" x14ac:dyDescent="0.35">
      <c r="A1608" t="s">
        <v>10212</v>
      </c>
      <c r="B1608" t="s">
        <v>3332</v>
      </c>
      <c r="C1608" t="s">
        <v>46090</v>
      </c>
      <c r="D1608">
        <v>404</v>
      </c>
      <c r="E1608" t="s">
        <v>1541</v>
      </c>
      <c r="F1608" t="s">
        <v>10124</v>
      </c>
      <c r="G1608" t="s">
        <v>10148</v>
      </c>
      <c r="H1608" t="s">
        <v>46091</v>
      </c>
      <c r="I1608" t="s">
        <v>10212</v>
      </c>
      <c r="J1608" t="s">
        <v>10213</v>
      </c>
      <c r="L1608" t="s">
        <v>10214</v>
      </c>
      <c r="M1608">
        <v>16.885799408</v>
      </c>
      <c r="N1608">
        <v>51.102699279799999</v>
      </c>
    </row>
    <row r="1609" spans="1:14" x14ac:dyDescent="0.35">
      <c r="A1609" t="s">
        <v>10215</v>
      </c>
      <c r="B1609" t="s">
        <v>1168</v>
      </c>
      <c r="C1609" t="s">
        <v>46092</v>
      </c>
      <c r="D1609">
        <v>194</v>
      </c>
      <c r="E1609" t="s">
        <v>1541</v>
      </c>
      <c r="F1609" t="s">
        <v>10124</v>
      </c>
      <c r="G1609" t="s">
        <v>10216</v>
      </c>
      <c r="H1609" t="s">
        <v>10217</v>
      </c>
      <c r="I1609" t="s">
        <v>10215</v>
      </c>
      <c r="J1609" t="s">
        <v>10218</v>
      </c>
      <c r="L1609" t="s">
        <v>10219</v>
      </c>
      <c r="M1609">
        <v>15.798600196800001</v>
      </c>
      <c r="N1609">
        <v>52.138500213599997</v>
      </c>
    </row>
    <row r="1610" spans="1:14" x14ac:dyDescent="0.35">
      <c r="A1610" t="s">
        <v>2261</v>
      </c>
      <c r="B1610" t="s">
        <v>32</v>
      </c>
      <c r="C1610" t="s">
        <v>10222</v>
      </c>
      <c r="D1610">
        <v>4200</v>
      </c>
      <c r="E1610" t="s">
        <v>1579</v>
      </c>
      <c r="F1610" t="s">
        <v>10223</v>
      </c>
      <c r="G1610" t="s">
        <v>10224</v>
      </c>
      <c r="H1610" t="s">
        <v>10225</v>
      </c>
      <c r="J1610" t="s">
        <v>2261</v>
      </c>
      <c r="L1610" t="s">
        <v>10226</v>
      </c>
      <c r="M1610">
        <v>104.150555556</v>
      </c>
      <c r="N1610">
        <v>48.983055555599996</v>
      </c>
    </row>
    <row r="1611" spans="1:14" x14ac:dyDescent="0.35">
      <c r="A1611" t="s">
        <v>10256</v>
      </c>
      <c r="B1611" t="s">
        <v>1168</v>
      </c>
      <c r="C1611" t="s">
        <v>10257</v>
      </c>
      <c r="D1611">
        <v>191</v>
      </c>
      <c r="E1611" t="s">
        <v>1541</v>
      </c>
      <c r="F1611" t="s">
        <v>10252</v>
      </c>
      <c r="G1611" t="s">
        <v>10258</v>
      </c>
      <c r="I1611" t="s">
        <v>10256</v>
      </c>
      <c r="J1611" t="s">
        <v>10259</v>
      </c>
      <c r="L1611" t="s">
        <v>10260</v>
      </c>
      <c r="M1611">
        <v>15.265000343323001</v>
      </c>
      <c r="N1611">
        <v>56.266700744628999</v>
      </c>
    </row>
    <row r="1612" spans="1:14" x14ac:dyDescent="0.35">
      <c r="A1612" t="s">
        <v>10266</v>
      </c>
      <c r="B1612" t="s">
        <v>3332</v>
      </c>
      <c r="C1612" t="s">
        <v>10267</v>
      </c>
      <c r="D1612">
        <v>506</v>
      </c>
      <c r="E1612" t="s">
        <v>1541</v>
      </c>
      <c r="F1612" t="s">
        <v>10252</v>
      </c>
      <c r="G1612" t="s">
        <v>10262</v>
      </c>
      <c r="H1612" t="s">
        <v>837</v>
      </c>
      <c r="I1612" t="s">
        <v>10266</v>
      </c>
      <c r="J1612" t="s">
        <v>10268</v>
      </c>
      <c r="L1612" t="s">
        <v>10269</v>
      </c>
      <c r="M1612">
        <v>12.279800415039</v>
      </c>
      <c r="N1612">
        <v>57.662799835205</v>
      </c>
    </row>
    <row r="1613" spans="1:14" x14ac:dyDescent="0.35">
      <c r="A1613" t="s">
        <v>10270</v>
      </c>
      <c r="B1613" t="s">
        <v>1168</v>
      </c>
      <c r="C1613" t="s">
        <v>46096</v>
      </c>
      <c r="D1613">
        <v>741</v>
      </c>
      <c r="E1613" t="s">
        <v>1541</v>
      </c>
      <c r="F1613" t="s">
        <v>10252</v>
      </c>
      <c r="G1613" t="s">
        <v>10271</v>
      </c>
      <c r="H1613" t="s">
        <v>46097</v>
      </c>
      <c r="I1613" t="s">
        <v>10270</v>
      </c>
      <c r="J1613" t="s">
        <v>10272</v>
      </c>
      <c r="L1613" t="s">
        <v>10273</v>
      </c>
      <c r="M1613">
        <v>14.0686998367309</v>
      </c>
      <c r="N1613">
        <v>57.757598876953097</v>
      </c>
    </row>
    <row r="1614" spans="1:14" x14ac:dyDescent="0.35">
      <c r="A1614" t="s">
        <v>10274</v>
      </c>
      <c r="B1614" t="s">
        <v>32</v>
      </c>
      <c r="C1614" t="s">
        <v>46098</v>
      </c>
      <c r="D1614">
        <v>200</v>
      </c>
      <c r="E1614" t="s">
        <v>1541</v>
      </c>
      <c r="F1614" t="s">
        <v>10252</v>
      </c>
      <c r="G1614" t="s">
        <v>10262</v>
      </c>
      <c r="H1614" t="s">
        <v>46099</v>
      </c>
      <c r="I1614" t="s">
        <v>10274</v>
      </c>
      <c r="J1614" t="s">
        <v>10275</v>
      </c>
      <c r="L1614" t="s">
        <v>10276</v>
      </c>
      <c r="M1614">
        <v>13.1744</v>
      </c>
      <c r="N1614">
        <v>58.465499999999999</v>
      </c>
    </row>
    <row r="1615" spans="1:14" x14ac:dyDescent="0.35">
      <c r="A1615" t="s">
        <v>10277</v>
      </c>
      <c r="B1615" t="s">
        <v>1168</v>
      </c>
      <c r="C1615" t="s">
        <v>10278</v>
      </c>
      <c r="D1615">
        <v>59</v>
      </c>
      <c r="E1615" t="s">
        <v>1541</v>
      </c>
      <c r="F1615" t="s">
        <v>10252</v>
      </c>
      <c r="G1615" t="s">
        <v>10262</v>
      </c>
      <c r="H1615" t="s">
        <v>837</v>
      </c>
      <c r="I1615" t="s">
        <v>10277</v>
      </c>
      <c r="J1615" t="s">
        <v>2616</v>
      </c>
      <c r="L1615" t="s">
        <v>10279</v>
      </c>
      <c r="M1615">
        <v>11.8704</v>
      </c>
      <c r="N1615">
        <v>57.774700000000003</v>
      </c>
    </row>
    <row r="1616" spans="1:14" x14ac:dyDescent="0.35">
      <c r="A1616" t="s">
        <v>10280</v>
      </c>
      <c r="B1616" t="s">
        <v>1168</v>
      </c>
      <c r="C1616" t="s">
        <v>46100</v>
      </c>
      <c r="D1616">
        <v>324</v>
      </c>
      <c r="E1616" t="s">
        <v>1541</v>
      </c>
      <c r="F1616" t="s">
        <v>10252</v>
      </c>
      <c r="G1616" t="s">
        <v>10262</v>
      </c>
      <c r="H1616" t="s">
        <v>46101</v>
      </c>
      <c r="I1616" t="s">
        <v>10280</v>
      </c>
      <c r="J1616" t="s">
        <v>10281</v>
      </c>
      <c r="L1616" t="s">
        <v>10282</v>
      </c>
      <c r="M1616">
        <v>13.9727001190185</v>
      </c>
      <c r="N1616">
        <v>58.456401824951101</v>
      </c>
    </row>
    <row r="1617" spans="1:14" x14ac:dyDescent="0.35">
      <c r="A1617" t="s">
        <v>10283</v>
      </c>
      <c r="B1617" t="s">
        <v>1168</v>
      </c>
      <c r="C1617" t="s">
        <v>46102</v>
      </c>
      <c r="D1617">
        <v>137</v>
      </c>
      <c r="E1617" t="s">
        <v>1541</v>
      </c>
      <c r="F1617" t="s">
        <v>10252</v>
      </c>
      <c r="G1617" t="s">
        <v>10262</v>
      </c>
      <c r="H1617" t="s">
        <v>46103</v>
      </c>
      <c r="I1617" t="s">
        <v>10283</v>
      </c>
      <c r="J1617" t="s">
        <v>10284</v>
      </c>
      <c r="L1617" t="s">
        <v>10285</v>
      </c>
      <c r="M1617">
        <v>12.3450002670288</v>
      </c>
      <c r="N1617">
        <v>58.318099975585902</v>
      </c>
    </row>
    <row r="1618" spans="1:14" x14ac:dyDescent="0.35">
      <c r="A1618" t="s">
        <v>10288</v>
      </c>
      <c r="B1618" t="s">
        <v>1168</v>
      </c>
      <c r="C1618" t="s">
        <v>10289</v>
      </c>
      <c r="D1618">
        <v>400</v>
      </c>
      <c r="E1618" t="s">
        <v>1541</v>
      </c>
      <c r="F1618" t="s">
        <v>10252</v>
      </c>
      <c r="G1618" t="s">
        <v>10290</v>
      </c>
      <c r="I1618" t="s">
        <v>10288</v>
      </c>
      <c r="J1618" t="s">
        <v>10291</v>
      </c>
      <c r="L1618" t="s">
        <v>10292</v>
      </c>
      <c r="M1618">
        <v>14.4959001541137</v>
      </c>
      <c r="N1618">
        <v>59.345901489257798</v>
      </c>
    </row>
    <row r="1619" spans="1:14" x14ac:dyDescent="0.35">
      <c r="A1619" t="s">
        <v>10293</v>
      </c>
      <c r="B1619" t="s">
        <v>1168</v>
      </c>
      <c r="C1619" t="s">
        <v>10294</v>
      </c>
      <c r="D1619">
        <v>634</v>
      </c>
      <c r="E1619" t="s">
        <v>1541</v>
      </c>
      <c r="F1619" t="s">
        <v>10252</v>
      </c>
      <c r="G1619" t="s">
        <v>10287</v>
      </c>
      <c r="H1619" t="s">
        <v>1141</v>
      </c>
      <c r="I1619" t="s">
        <v>10293</v>
      </c>
      <c r="J1619" t="s">
        <v>10295</v>
      </c>
      <c r="L1619" t="s">
        <v>10296</v>
      </c>
      <c r="M1619">
        <v>14.5114</v>
      </c>
      <c r="N1619">
        <v>60.957901</v>
      </c>
    </row>
    <row r="1620" spans="1:14" x14ac:dyDescent="0.35">
      <c r="A1620" t="s">
        <v>10297</v>
      </c>
      <c r="B1620" t="s">
        <v>1168</v>
      </c>
      <c r="C1620" t="s">
        <v>10298</v>
      </c>
      <c r="D1620">
        <v>140</v>
      </c>
      <c r="E1620" t="s">
        <v>1541</v>
      </c>
      <c r="F1620" t="s">
        <v>10252</v>
      </c>
      <c r="G1620" t="s">
        <v>10255</v>
      </c>
      <c r="H1620" t="s">
        <v>46104</v>
      </c>
      <c r="I1620" t="s">
        <v>10297</v>
      </c>
      <c r="J1620" t="s">
        <v>10299</v>
      </c>
      <c r="L1620" t="s">
        <v>10300</v>
      </c>
      <c r="M1620">
        <v>16.9122009277343</v>
      </c>
      <c r="N1620">
        <v>58.788600921630803</v>
      </c>
    </row>
    <row r="1621" spans="1:14" x14ac:dyDescent="0.35">
      <c r="A1621" t="s">
        <v>10302</v>
      </c>
      <c r="B1621" t="s">
        <v>1168</v>
      </c>
      <c r="C1621" t="s">
        <v>10303</v>
      </c>
      <c r="D1621">
        <v>76</v>
      </c>
      <c r="E1621" t="s">
        <v>1541</v>
      </c>
      <c r="F1621" t="s">
        <v>10252</v>
      </c>
      <c r="G1621" t="s">
        <v>10261</v>
      </c>
      <c r="H1621" t="s">
        <v>10304</v>
      </c>
      <c r="I1621" t="s">
        <v>10302</v>
      </c>
      <c r="J1621" t="s">
        <v>10305</v>
      </c>
      <c r="L1621" t="s">
        <v>10306</v>
      </c>
      <c r="M1621">
        <v>14.0854997634887</v>
      </c>
      <c r="N1621">
        <v>55.921699523925703</v>
      </c>
    </row>
    <row r="1622" spans="1:14" x14ac:dyDescent="0.35">
      <c r="A1622" t="s">
        <v>10307</v>
      </c>
      <c r="B1622" t="s">
        <v>32</v>
      </c>
      <c r="C1622" t="s">
        <v>10308</v>
      </c>
      <c r="D1622">
        <v>96</v>
      </c>
      <c r="E1622" t="s">
        <v>1541</v>
      </c>
      <c r="F1622" t="s">
        <v>10252</v>
      </c>
      <c r="G1622" t="s">
        <v>10264</v>
      </c>
      <c r="I1622" t="s">
        <v>10307</v>
      </c>
      <c r="J1622" t="s">
        <v>10309</v>
      </c>
      <c r="L1622" t="s">
        <v>10310</v>
      </c>
      <c r="M1622">
        <v>16.497999</v>
      </c>
      <c r="N1622">
        <v>57.350498000000002</v>
      </c>
    </row>
    <row r="1623" spans="1:14" x14ac:dyDescent="0.35">
      <c r="A1623" t="s">
        <v>10311</v>
      </c>
      <c r="B1623" t="s">
        <v>1168</v>
      </c>
      <c r="C1623" t="s">
        <v>10312</v>
      </c>
      <c r="D1623">
        <v>17</v>
      </c>
      <c r="E1623" t="s">
        <v>1541</v>
      </c>
      <c r="F1623" t="s">
        <v>10252</v>
      </c>
      <c r="G1623" t="s">
        <v>10264</v>
      </c>
      <c r="I1623" t="s">
        <v>10311</v>
      </c>
      <c r="J1623" t="s">
        <v>10313</v>
      </c>
      <c r="L1623" t="s">
        <v>10314</v>
      </c>
      <c r="M1623">
        <v>16.287599563598601</v>
      </c>
      <c r="N1623">
        <v>56.685501098632798</v>
      </c>
    </row>
    <row r="1624" spans="1:14" x14ac:dyDescent="0.35">
      <c r="A1624" t="s">
        <v>10315</v>
      </c>
      <c r="B1624" t="s">
        <v>3332</v>
      </c>
      <c r="C1624" t="s">
        <v>46105</v>
      </c>
      <c r="D1624">
        <v>236</v>
      </c>
      <c r="E1624" t="s">
        <v>1541</v>
      </c>
      <c r="F1624" t="s">
        <v>10252</v>
      </c>
      <c r="G1624" t="s">
        <v>10261</v>
      </c>
      <c r="H1624" t="s">
        <v>46106</v>
      </c>
      <c r="I1624" t="s">
        <v>10315</v>
      </c>
      <c r="J1624" t="s">
        <v>10316</v>
      </c>
      <c r="L1624" t="s">
        <v>10317</v>
      </c>
      <c r="M1624">
        <v>13.376197814899999</v>
      </c>
      <c r="N1624">
        <v>55.536305364</v>
      </c>
    </row>
    <row r="1625" spans="1:14" x14ac:dyDescent="0.35">
      <c r="A1625" t="s">
        <v>10318</v>
      </c>
      <c r="B1625" t="s">
        <v>1168</v>
      </c>
      <c r="C1625" t="s">
        <v>10319</v>
      </c>
      <c r="D1625">
        <v>101</v>
      </c>
      <c r="E1625" t="s">
        <v>1541</v>
      </c>
      <c r="F1625" t="s">
        <v>10252</v>
      </c>
      <c r="G1625" t="s">
        <v>10265</v>
      </c>
      <c r="H1625" t="s">
        <v>10320</v>
      </c>
      <c r="I1625" t="s">
        <v>10318</v>
      </c>
      <c r="J1625" t="s">
        <v>2294</v>
      </c>
      <c r="L1625" t="s">
        <v>10321</v>
      </c>
      <c r="M1625">
        <v>12.8201999664306</v>
      </c>
      <c r="N1625">
        <v>56.6911010742187</v>
      </c>
    </row>
    <row r="1626" spans="1:14" x14ac:dyDescent="0.35">
      <c r="A1626" t="s">
        <v>10322</v>
      </c>
      <c r="B1626" t="s">
        <v>1168</v>
      </c>
      <c r="C1626" t="s">
        <v>46107</v>
      </c>
      <c r="D1626">
        <v>610</v>
      </c>
      <c r="E1626" t="s">
        <v>1541</v>
      </c>
      <c r="F1626" t="s">
        <v>10252</v>
      </c>
      <c r="G1626" t="s">
        <v>10263</v>
      </c>
      <c r="H1626" t="s">
        <v>46095</v>
      </c>
      <c r="I1626" t="s">
        <v>10322</v>
      </c>
      <c r="J1626" t="s">
        <v>10323</v>
      </c>
      <c r="L1626" t="s">
        <v>10324</v>
      </c>
      <c r="M1626">
        <v>14.727999687194799</v>
      </c>
      <c r="N1626">
        <v>56.929100036621001</v>
      </c>
    </row>
    <row r="1627" spans="1:14" x14ac:dyDescent="0.35">
      <c r="A1627" t="s">
        <v>10327</v>
      </c>
      <c r="B1627" t="s">
        <v>1168</v>
      </c>
      <c r="C1627" t="s">
        <v>10328</v>
      </c>
      <c r="D1627">
        <v>1178</v>
      </c>
      <c r="E1627" t="s">
        <v>1541</v>
      </c>
      <c r="F1627" t="s">
        <v>10252</v>
      </c>
      <c r="G1627" t="s">
        <v>10325</v>
      </c>
      <c r="I1627" t="s">
        <v>10327</v>
      </c>
      <c r="J1627" t="s">
        <v>10329</v>
      </c>
      <c r="L1627" t="s">
        <v>10330</v>
      </c>
      <c r="M1627">
        <v>14.422900199890099</v>
      </c>
      <c r="N1627">
        <v>62.047798156738203</v>
      </c>
    </row>
    <row r="1628" spans="1:14" x14ac:dyDescent="0.35">
      <c r="A1628" t="s">
        <v>10333</v>
      </c>
      <c r="B1628" t="s">
        <v>1168</v>
      </c>
      <c r="C1628" t="s">
        <v>46108</v>
      </c>
      <c r="D1628">
        <v>1027</v>
      </c>
      <c r="E1628" t="s">
        <v>1541</v>
      </c>
      <c r="F1628" t="s">
        <v>10252</v>
      </c>
      <c r="G1628" t="s">
        <v>10331</v>
      </c>
      <c r="H1628" t="s">
        <v>46109</v>
      </c>
      <c r="I1628" t="s">
        <v>10333</v>
      </c>
      <c r="J1628" t="s">
        <v>10334</v>
      </c>
      <c r="L1628" t="s">
        <v>10335</v>
      </c>
      <c r="M1628">
        <v>20.814599990844702</v>
      </c>
      <c r="N1628">
        <v>67.132400512695298</v>
      </c>
    </row>
    <row r="1629" spans="1:14" x14ac:dyDescent="0.35">
      <c r="A1629" t="s">
        <v>10336</v>
      </c>
      <c r="B1629" t="s">
        <v>36</v>
      </c>
      <c r="C1629" t="s">
        <v>10337</v>
      </c>
      <c r="D1629">
        <v>95</v>
      </c>
      <c r="E1629" t="s">
        <v>1541</v>
      </c>
      <c r="F1629" t="s">
        <v>10252</v>
      </c>
      <c r="G1629" t="s">
        <v>10332</v>
      </c>
      <c r="H1629" t="s">
        <v>10338</v>
      </c>
      <c r="I1629" t="s">
        <v>10336</v>
      </c>
      <c r="J1629" t="s">
        <v>10339</v>
      </c>
      <c r="L1629" t="s">
        <v>10340</v>
      </c>
      <c r="M1629">
        <v>17.080699920699999</v>
      </c>
      <c r="N1629">
        <v>61.768100738500003</v>
      </c>
    </row>
    <row r="1630" spans="1:14" x14ac:dyDescent="0.35">
      <c r="A1630" t="s">
        <v>10341</v>
      </c>
      <c r="B1630" t="s">
        <v>1168</v>
      </c>
      <c r="C1630" t="s">
        <v>46110</v>
      </c>
      <c r="D1630">
        <v>34</v>
      </c>
      <c r="E1630" t="s">
        <v>1541</v>
      </c>
      <c r="F1630" t="s">
        <v>10252</v>
      </c>
      <c r="G1630" t="s">
        <v>10326</v>
      </c>
      <c r="H1630" t="s">
        <v>46111</v>
      </c>
      <c r="I1630" t="s">
        <v>10341</v>
      </c>
      <c r="J1630" t="s">
        <v>10342</v>
      </c>
      <c r="L1630" t="s">
        <v>10343</v>
      </c>
      <c r="M1630">
        <v>17.7688999176025</v>
      </c>
      <c r="N1630">
        <v>63.048599243163999</v>
      </c>
    </row>
    <row r="1631" spans="1:14" x14ac:dyDescent="0.35">
      <c r="A1631" t="s">
        <v>10344</v>
      </c>
      <c r="B1631" t="s">
        <v>1168</v>
      </c>
      <c r="C1631" t="s">
        <v>10345</v>
      </c>
      <c r="D1631">
        <v>705</v>
      </c>
      <c r="E1631" t="s">
        <v>1541</v>
      </c>
      <c r="F1631" t="s">
        <v>10252</v>
      </c>
      <c r="G1631" t="s">
        <v>10346</v>
      </c>
      <c r="I1631" t="s">
        <v>10344</v>
      </c>
      <c r="J1631" t="s">
        <v>10347</v>
      </c>
      <c r="L1631" t="s">
        <v>10348</v>
      </c>
      <c r="M1631">
        <v>18.716199874877901</v>
      </c>
      <c r="N1631">
        <v>64.548301696777301</v>
      </c>
    </row>
    <row r="1632" spans="1:14" x14ac:dyDescent="0.35">
      <c r="A1632" t="s">
        <v>10349</v>
      </c>
      <c r="B1632" t="s">
        <v>1168</v>
      </c>
      <c r="C1632" t="s">
        <v>46112</v>
      </c>
      <c r="D1632">
        <v>16</v>
      </c>
      <c r="E1632" t="s">
        <v>1541</v>
      </c>
      <c r="F1632" t="s">
        <v>10252</v>
      </c>
      <c r="G1632" t="s">
        <v>10326</v>
      </c>
      <c r="H1632" t="s">
        <v>46113</v>
      </c>
      <c r="I1632" t="s">
        <v>10349</v>
      </c>
      <c r="J1632" t="s">
        <v>10350</v>
      </c>
      <c r="L1632" t="s">
        <v>10351</v>
      </c>
      <c r="M1632">
        <v>17.443899154663001</v>
      </c>
      <c r="N1632">
        <v>62.528099060058501</v>
      </c>
    </row>
    <row r="1633" spans="1:14" x14ac:dyDescent="0.35">
      <c r="A1633" t="s">
        <v>10352</v>
      </c>
      <c r="B1633" t="s">
        <v>1168</v>
      </c>
      <c r="C1633" t="s">
        <v>46114</v>
      </c>
      <c r="D1633">
        <v>354</v>
      </c>
      <c r="E1633" t="s">
        <v>1541</v>
      </c>
      <c r="F1633" t="s">
        <v>10252</v>
      </c>
      <c r="G1633" t="s">
        <v>10326</v>
      </c>
      <c r="H1633" t="s">
        <v>46115</v>
      </c>
      <c r="I1633" t="s">
        <v>10352</v>
      </c>
      <c r="J1633" t="s">
        <v>10353</v>
      </c>
      <c r="L1633" t="s">
        <v>10354</v>
      </c>
      <c r="M1633">
        <v>18.9899997711181</v>
      </c>
      <c r="N1633">
        <v>63.408298492431598</v>
      </c>
    </row>
    <row r="1634" spans="1:14" x14ac:dyDescent="0.35">
      <c r="A1634" t="s">
        <v>10355</v>
      </c>
      <c r="B1634" t="s">
        <v>1168</v>
      </c>
      <c r="C1634" t="s">
        <v>10356</v>
      </c>
      <c r="D1634">
        <v>1508</v>
      </c>
      <c r="E1634" t="s">
        <v>1541</v>
      </c>
      <c r="F1634" t="s">
        <v>10252</v>
      </c>
      <c r="G1634" t="s">
        <v>10331</v>
      </c>
      <c r="H1634" t="s">
        <v>10357</v>
      </c>
      <c r="I1634" t="s">
        <v>10355</v>
      </c>
      <c r="J1634" t="s">
        <v>10358</v>
      </c>
      <c r="L1634" t="s">
        <v>10359</v>
      </c>
      <c r="M1634">
        <v>20.336799621581999</v>
      </c>
      <c r="N1634">
        <v>67.821998596190994</v>
      </c>
    </row>
    <row r="1635" spans="1:14" x14ac:dyDescent="0.35">
      <c r="A1635" t="s">
        <v>10360</v>
      </c>
      <c r="B1635" t="s">
        <v>1168</v>
      </c>
      <c r="C1635" t="s">
        <v>46116</v>
      </c>
      <c r="D1635">
        <v>157</v>
      </c>
      <c r="E1635" t="s">
        <v>1541</v>
      </c>
      <c r="F1635" t="s">
        <v>10252</v>
      </c>
      <c r="G1635" t="s">
        <v>10346</v>
      </c>
      <c r="H1635" t="s">
        <v>46117</v>
      </c>
      <c r="I1635" t="s">
        <v>10360</v>
      </c>
      <c r="J1635" t="s">
        <v>10361</v>
      </c>
      <c r="L1635" t="s">
        <v>10362</v>
      </c>
      <c r="M1635">
        <v>21.076900482177699</v>
      </c>
      <c r="N1635">
        <v>64.624801635742102</v>
      </c>
    </row>
    <row r="1636" spans="1:14" x14ac:dyDescent="0.35">
      <c r="A1636" t="s">
        <v>10363</v>
      </c>
      <c r="B1636" t="s">
        <v>1168</v>
      </c>
      <c r="C1636" t="s">
        <v>46118</v>
      </c>
      <c r="D1636">
        <v>24</v>
      </c>
      <c r="E1636" t="s">
        <v>1541</v>
      </c>
      <c r="F1636" t="s">
        <v>10252</v>
      </c>
      <c r="G1636" t="s">
        <v>10346</v>
      </c>
      <c r="H1636" t="s">
        <v>46119</v>
      </c>
      <c r="I1636" t="s">
        <v>10363</v>
      </c>
      <c r="J1636" t="s">
        <v>10364</v>
      </c>
      <c r="L1636" t="s">
        <v>10365</v>
      </c>
      <c r="M1636">
        <v>20.282800674438</v>
      </c>
      <c r="N1636">
        <v>63.791801452637003</v>
      </c>
    </row>
    <row r="1637" spans="1:14" x14ac:dyDescent="0.35">
      <c r="A1637" t="s">
        <v>10366</v>
      </c>
      <c r="B1637" t="s">
        <v>1168</v>
      </c>
      <c r="C1637" t="s">
        <v>10367</v>
      </c>
      <c r="D1637">
        <v>1140</v>
      </c>
      <c r="E1637" t="s">
        <v>1541</v>
      </c>
      <c r="F1637" t="s">
        <v>10252</v>
      </c>
      <c r="G1637" t="s">
        <v>10346</v>
      </c>
      <c r="I1637" t="s">
        <v>10366</v>
      </c>
      <c r="J1637" t="s">
        <v>10368</v>
      </c>
      <c r="L1637" t="s">
        <v>10369</v>
      </c>
      <c r="M1637">
        <v>16.833599090576101</v>
      </c>
      <c r="N1637">
        <v>64.5791015625</v>
      </c>
    </row>
    <row r="1638" spans="1:14" x14ac:dyDescent="0.35">
      <c r="A1638" t="s">
        <v>10370</v>
      </c>
      <c r="B1638" t="s">
        <v>1168</v>
      </c>
      <c r="C1638" t="s">
        <v>10371</v>
      </c>
      <c r="D1638">
        <v>1245</v>
      </c>
      <c r="E1638" t="s">
        <v>1541</v>
      </c>
      <c r="F1638" t="s">
        <v>10252</v>
      </c>
      <c r="G1638" t="s">
        <v>10331</v>
      </c>
      <c r="H1638" t="s">
        <v>10372</v>
      </c>
      <c r="I1638" t="s">
        <v>10370</v>
      </c>
      <c r="J1638" t="s">
        <v>10373</v>
      </c>
      <c r="L1638" t="s">
        <v>10374</v>
      </c>
      <c r="M1638">
        <v>19.2819004058837</v>
      </c>
      <c r="N1638">
        <v>65.590301513671804</v>
      </c>
    </row>
    <row r="1639" spans="1:14" x14ac:dyDescent="0.35">
      <c r="A1639" t="s">
        <v>10375</v>
      </c>
      <c r="B1639" t="s">
        <v>1168</v>
      </c>
      <c r="C1639" t="s">
        <v>46120</v>
      </c>
      <c r="D1639">
        <v>88</v>
      </c>
      <c r="E1639" t="s">
        <v>1541</v>
      </c>
      <c r="F1639" t="s">
        <v>10252</v>
      </c>
      <c r="G1639" t="s">
        <v>10332</v>
      </c>
      <c r="H1639" t="s">
        <v>46121</v>
      </c>
      <c r="I1639" t="s">
        <v>10375</v>
      </c>
      <c r="J1639" t="s">
        <v>10376</v>
      </c>
      <c r="L1639" t="s">
        <v>10377</v>
      </c>
      <c r="M1639">
        <v>17.099100112915</v>
      </c>
      <c r="N1639">
        <v>61.261501312255803</v>
      </c>
    </row>
    <row r="1640" spans="1:14" x14ac:dyDescent="0.35">
      <c r="A1640" t="s">
        <v>10378</v>
      </c>
      <c r="B1640" t="s">
        <v>1168</v>
      </c>
      <c r="C1640" t="s">
        <v>46122</v>
      </c>
      <c r="D1640">
        <v>1233</v>
      </c>
      <c r="E1640" t="s">
        <v>1541</v>
      </c>
      <c r="F1640" t="s">
        <v>10252</v>
      </c>
      <c r="G1640" t="s">
        <v>10325</v>
      </c>
      <c r="H1640" t="s">
        <v>46123</v>
      </c>
      <c r="I1640" t="s">
        <v>10378</v>
      </c>
      <c r="J1640" t="s">
        <v>10379</v>
      </c>
      <c r="L1640" t="s">
        <v>10380</v>
      </c>
      <c r="M1640">
        <v>14.50030040741</v>
      </c>
      <c r="N1640">
        <v>63.194400787353999</v>
      </c>
    </row>
    <row r="1641" spans="1:14" x14ac:dyDescent="0.35">
      <c r="A1641" t="s">
        <v>10381</v>
      </c>
      <c r="B1641" t="s">
        <v>1168</v>
      </c>
      <c r="C1641" t="s">
        <v>46124</v>
      </c>
      <c r="D1641">
        <v>188</v>
      </c>
      <c r="E1641" t="s">
        <v>1541</v>
      </c>
      <c r="F1641" t="s">
        <v>10252</v>
      </c>
      <c r="G1641" t="s">
        <v>10290</v>
      </c>
      <c r="H1641" t="s">
        <v>46125</v>
      </c>
      <c r="I1641" t="s">
        <v>10381</v>
      </c>
      <c r="J1641" t="s">
        <v>2687</v>
      </c>
      <c r="L1641" t="s">
        <v>10382</v>
      </c>
      <c r="M1641">
        <v>15.0380001068115</v>
      </c>
      <c r="N1641">
        <v>59.223701477050703</v>
      </c>
    </row>
    <row r="1642" spans="1:14" x14ac:dyDescent="0.35">
      <c r="A1642" t="s">
        <v>10383</v>
      </c>
      <c r="B1642" t="s">
        <v>1168</v>
      </c>
      <c r="C1642" t="s">
        <v>10384</v>
      </c>
      <c r="D1642">
        <v>474</v>
      </c>
      <c r="E1642" t="s">
        <v>1541</v>
      </c>
      <c r="F1642" t="s">
        <v>10252</v>
      </c>
      <c r="G1642" t="s">
        <v>10286</v>
      </c>
      <c r="I1642" t="s">
        <v>10383</v>
      </c>
      <c r="J1642" t="s">
        <v>2415</v>
      </c>
      <c r="L1642" t="s">
        <v>10385</v>
      </c>
      <c r="M1642">
        <v>13.578900337219199</v>
      </c>
      <c r="N1642">
        <v>60.0200996398925</v>
      </c>
    </row>
    <row r="1643" spans="1:14" x14ac:dyDescent="0.35">
      <c r="A1643" t="s">
        <v>10386</v>
      </c>
      <c r="B1643" t="s">
        <v>1168</v>
      </c>
      <c r="C1643" t="s">
        <v>10387</v>
      </c>
      <c r="D1643">
        <v>352</v>
      </c>
      <c r="E1643" t="s">
        <v>1541</v>
      </c>
      <c r="F1643" t="s">
        <v>10252</v>
      </c>
      <c r="G1643" t="s">
        <v>10286</v>
      </c>
      <c r="H1643" t="s">
        <v>715</v>
      </c>
      <c r="I1643" t="s">
        <v>10386</v>
      </c>
      <c r="J1643" t="s">
        <v>10388</v>
      </c>
      <c r="L1643" t="s">
        <v>10389</v>
      </c>
      <c r="M1643">
        <v>13.337400436399999</v>
      </c>
      <c r="N1643">
        <v>59.444698333699897</v>
      </c>
    </row>
    <row r="1644" spans="1:14" x14ac:dyDescent="0.35">
      <c r="A1644" t="s">
        <v>10390</v>
      </c>
      <c r="B1644" t="s">
        <v>1168</v>
      </c>
      <c r="C1644" t="s">
        <v>46126</v>
      </c>
      <c r="D1644">
        <v>21</v>
      </c>
      <c r="E1644" t="s">
        <v>1541</v>
      </c>
      <c r="F1644" t="s">
        <v>10252</v>
      </c>
      <c r="G1644" t="s">
        <v>10391</v>
      </c>
      <c r="H1644" t="s">
        <v>46127</v>
      </c>
      <c r="I1644" t="s">
        <v>10390</v>
      </c>
      <c r="J1644" t="s">
        <v>10392</v>
      </c>
      <c r="L1644" t="s">
        <v>10393</v>
      </c>
      <c r="M1644">
        <v>16.633600234985298</v>
      </c>
      <c r="N1644">
        <v>59.589401245117102</v>
      </c>
    </row>
    <row r="1645" spans="1:14" x14ac:dyDescent="0.35">
      <c r="A1645" t="s">
        <v>10394</v>
      </c>
      <c r="B1645" t="s">
        <v>36</v>
      </c>
      <c r="C1645" t="s">
        <v>10395</v>
      </c>
      <c r="D1645">
        <v>965</v>
      </c>
      <c r="F1645" t="s">
        <v>30</v>
      </c>
      <c r="G1645" t="s">
        <v>31</v>
      </c>
      <c r="H1645" t="s">
        <v>10396</v>
      </c>
      <c r="J1645" t="s">
        <v>10394</v>
      </c>
      <c r="L1645" t="s">
        <v>10397</v>
      </c>
      <c r="M1645">
        <v>-75.252099999999999</v>
      </c>
      <c r="N1645">
        <v>41.064300000000003</v>
      </c>
    </row>
    <row r="1646" spans="1:14" x14ac:dyDescent="0.35">
      <c r="A1646" t="s">
        <v>10398</v>
      </c>
      <c r="B1646" t="s">
        <v>3332</v>
      </c>
      <c r="C1646" t="s">
        <v>46128</v>
      </c>
      <c r="D1646">
        <v>65</v>
      </c>
      <c r="E1646" t="s">
        <v>1541</v>
      </c>
      <c r="F1646" t="s">
        <v>10252</v>
      </c>
      <c r="G1646" t="s">
        <v>10331</v>
      </c>
      <c r="H1646" t="s">
        <v>46129</v>
      </c>
      <c r="I1646" t="s">
        <v>10398</v>
      </c>
      <c r="J1646" t="s">
        <v>2573</v>
      </c>
      <c r="L1646" t="s">
        <v>10399</v>
      </c>
      <c r="M1646">
        <v>22.121999740601002</v>
      </c>
      <c r="N1646">
        <v>65.543800354004006</v>
      </c>
    </row>
    <row r="1647" spans="1:14" x14ac:dyDescent="0.35">
      <c r="A1647" t="s">
        <v>10400</v>
      </c>
      <c r="B1647" t="s">
        <v>3332</v>
      </c>
      <c r="C1647" t="s">
        <v>10401</v>
      </c>
      <c r="D1647">
        <v>137</v>
      </c>
      <c r="E1647" t="s">
        <v>1541</v>
      </c>
      <c r="F1647" t="s">
        <v>10252</v>
      </c>
      <c r="G1647" t="s">
        <v>10254</v>
      </c>
      <c r="H1647" t="s">
        <v>1289</v>
      </c>
      <c r="I1647" t="s">
        <v>10400</v>
      </c>
      <c r="J1647" t="s">
        <v>10402</v>
      </c>
      <c r="L1647" t="s">
        <v>10403</v>
      </c>
      <c r="M1647">
        <v>17.918600082396999</v>
      </c>
      <c r="N1647">
        <v>59.651901245117003</v>
      </c>
    </row>
    <row r="1648" spans="1:14" x14ac:dyDescent="0.35">
      <c r="A1648" t="s">
        <v>10404</v>
      </c>
      <c r="B1648" t="s">
        <v>1168</v>
      </c>
      <c r="C1648" t="s">
        <v>10405</v>
      </c>
      <c r="D1648">
        <v>47</v>
      </c>
      <c r="E1648" t="s">
        <v>1541</v>
      </c>
      <c r="F1648" t="s">
        <v>10252</v>
      </c>
      <c r="G1648" t="s">
        <v>10254</v>
      </c>
      <c r="H1648" t="s">
        <v>1289</v>
      </c>
      <c r="I1648" t="s">
        <v>10404</v>
      </c>
      <c r="J1648" t="s">
        <v>10406</v>
      </c>
      <c r="L1648" t="s">
        <v>10407</v>
      </c>
      <c r="M1648">
        <v>17.9416999816894</v>
      </c>
      <c r="N1648">
        <v>59.354400634765597</v>
      </c>
    </row>
    <row r="1649" spans="1:14" x14ac:dyDescent="0.35">
      <c r="A1649" t="s">
        <v>10409</v>
      </c>
      <c r="B1649" t="s">
        <v>1168</v>
      </c>
      <c r="C1649" t="s">
        <v>10410</v>
      </c>
      <c r="D1649">
        <v>503</v>
      </c>
      <c r="E1649" t="s">
        <v>1541</v>
      </c>
      <c r="F1649" t="s">
        <v>10252</v>
      </c>
      <c r="G1649" t="s">
        <v>10287</v>
      </c>
      <c r="I1649" t="s">
        <v>10409</v>
      </c>
      <c r="J1649" t="s">
        <v>10411</v>
      </c>
      <c r="L1649" t="s">
        <v>10412</v>
      </c>
      <c r="M1649">
        <v>15.515199661254799</v>
      </c>
      <c r="N1649">
        <v>60.422000885009702</v>
      </c>
    </row>
    <row r="1650" spans="1:14" x14ac:dyDescent="0.35">
      <c r="A1650" t="s">
        <v>10413</v>
      </c>
      <c r="B1650" t="s">
        <v>32</v>
      </c>
      <c r="C1650" t="s">
        <v>10414</v>
      </c>
      <c r="D1650">
        <v>366</v>
      </c>
      <c r="E1650" t="s">
        <v>1541</v>
      </c>
      <c r="F1650" t="s">
        <v>10252</v>
      </c>
      <c r="G1650" t="s">
        <v>10264</v>
      </c>
      <c r="I1650" t="s">
        <v>10413</v>
      </c>
      <c r="J1650" t="s">
        <v>2349</v>
      </c>
      <c r="L1650" t="s">
        <v>10415</v>
      </c>
      <c r="M1650">
        <v>15.8233</v>
      </c>
      <c r="N1650">
        <v>57.525798999999999</v>
      </c>
    </row>
    <row r="1651" spans="1:14" x14ac:dyDescent="0.35">
      <c r="A1651" t="s">
        <v>10416</v>
      </c>
      <c r="B1651" t="s">
        <v>1168</v>
      </c>
      <c r="C1651" t="s">
        <v>46130</v>
      </c>
      <c r="D1651">
        <v>224</v>
      </c>
      <c r="E1651" t="s">
        <v>1541</v>
      </c>
      <c r="F1651" t="s">
        <v>10252</v>
      </c>
      <c r="G1651" t="s">
        <v>10332</v>
      </c>
      <c r="H1651" t="s">
        <v>46131</v>
      </c>
      <c r="I1651" t="s">
        <v>10416</v>
      </c>
      <c r="J1651" t="s">
        <v>10417</v>
      </c>
      <c r="L1651" t="s">
        <v>10418</v>
      </c>
      <c r="M1651">
        <v>16.951400756835898</v>
      </c>
      <c r="N1651">
        <v>60.593299865722599</v>
      </c>
    </row>
    <row r="1652" spans="1:14" x14ac:dyDescent="0.35">
      <c r="A1652" t="s">
        <v>10419</v>
      </c>
      <c r="B1652" t="s">
        <v>1168</v>
      </c>
      <c r="C1652" t="s">
        <v>46132</v>
      </c>
      <c r="D1652">
        <v>172</v>
      </c>
      <c r="E1652" t="s">
        <v>1541</v>
      </c>
      <c r="F1652" t="s">
        <v>10252</v>
      </c>
      <c r="G1652" t="s">
        <v>10253</v>
      </c>
      <c r="H1652" t="s">
        <v>46093</v>
      </c>
      <c r="I1652" t="s">
        <v>10419</v>
      </c>
      <c r="J1652" t="s">
        <v>10420</v>
      </c>
      <c r="L1652" t="s">
        <v>10421</v>
      </c>
      <c r="M1652">
        <v>15.680500030499999</v>
      </c>
      <c r="N1652">
        <v>58.406200408899998</v>
      </c>
    </row>
    <row r="1653" spans="1:14" x14ac:dyDescent="0.35">
      <c r="A1653" t="s">
        <v>10422</v>
      </c>
      <c r="B1653" t="s">
        <v>1168</v>
      </c>
      <c r="C1653" t="s">
        <v>46133</v>
      </c>
      <c r="D1653">
        <v>32</v>
      </c>
      <c r="E1653" t="s">
        <v>1541</v>
      </c>
      <c r="F1653" t="s">
        <v>10252</v>
      </c>
      <c r="G1653" t="s">
        <v>10253</v>
      </c>
      <c r="H1653" t="s">
        <v>46094</v>
      </c>
      <c r="I1653" t="s">
        <v>10422</v>
      </c>
      <c r="J1653" t="s">
        <v>10423</v>
      </c>
      <c r="L1653" t="s">
        <v>10424</v>
      </c>
      <c r="M1653">
        <v>16.2506008148193</v>
      </c>
      <c r="N1653">
        <v>58.586299896240199</v>
      </c>
    </row>
    <row r="1654" spans="1:14" x14ac:dyDescent="0.35">
      <c r="A1654" t="s">
        <v>10425</v>
      </c>
      <c r="B1654" t="s">
        <v>1168</v>
      </c>
      <c r="C1654" t="s">
        <v>10426</v>
      </c>
      <c r="D1654">
        <v>393</v>
      </c>
      <c r="E1654" t="s">
        <v>1541</v>
      </c>
      <c r="F1654" t="s">
        <v>10252</v>
      </c>
      <c r="G1654" t="s">
        <v>10286</v>
      </c>
      <c r="I1654" t="s">
        <v>10425</v>
      </c>
      <c r="J1654" t="s">
        <v>10427</v>
      </c>
      <c r="L1654" t="s">
        <v>10428</v>
      </c>
      <c r="M1654">
        <v>12.991299629199901</v>
      </c>
      <c r="N1654">
        <v>60.1576004028</v>
      </c>
    </row>
    <row r="1655" spans="1:14" x14ac:dyDescent="0.35">
      <c r="A1655" t="s">
        <v>10429</v>
      </c>
      <c r="B1655" t="s">
        <v>1168</v>
      </c>
      <c r="C1655" t="s">
        <v>10430</v>
      </c>
      <c r="D1655">
        <v>139</v>
      </c>
      <c r="E1655" t="s">
        <v>1541</v>
      </c>
      <c r="F1655" t="s">
        <v>10252</v>
      </c>
      <c r="G1655" t="s">
        <v>10255</v>
      </c>
      <c r="H1655" t="s">
        <v>10408</v>
      </c>
      <c r="I1655" t="s">
        <v>10429</v>
      </c>
      <c r="J1655" t="s">
        <v>10431</v>
      </c>
      <c r="L1655" t="s">
        <v>10432</v>
      </c>
      <c r="M1655">
        <v>16.708400726318299</v>
      </c>
      <c r="N1655">
        <v>59.351100921630803</v>
      </c>
    </row>
    <row r="1656" spans="1:14" x14ac:dyDescent="0.35">
      <c r="A1656" t="s">
        <v>10433</v>
      </c>
      <c r="B1656" t="s">
        <v>1168</v>
      </c>
      <c r="C1656" t="s">
        <v>10434</v>
      </c>
      <c r="D1656">
        <v>164</v>
      </c>
      <c r="E1656" t="s">
        <v>1541</v>
      </c>
      <c r="F1656" t="s">
        <v>10252</v>
      </c>
      <c r="G1656" t="s">
        <v>10435</v>
      </c>
      <c r="H1656" t="s">
        <v>10436</v>
      </c>
      <c r="I1656" t="s">
        <v>10433</v>
      </c>
      <c r="J1656" t="s">
        <v>10437</v>
      </c>
      <c r="L1656" t="s">
        <v>10438</v>
      </c>
      <c r="M1656">
        <v>18.346200942993001</v>
      </c>
      <c r="N1656">
        <v>57.662799835205</v>
      </c>
    </row>
    <row r="1657" spans="1:14" x14ac:dyDescent="0.35">
      <c r="A1657" t="s">
        <v>10439</v>
      </c>
      <c r="B1657" t="s">
        <v>32</v>
      </c>
      <c r="C1657" t="s">
        <v>46134</v>
      </c>
      <c r="E1657" t="s">
        <v>1541</v>
      </c>
      <c r="F1657" t="s">
        <v>10252</v>
      </c>
      <c r="G1657" t="s">
        <v>10264</v>
      </c>
      <c r="H1657" t="s">
        <v>46135</v>
      </c>
      <c r="I1657" t="s">
        <v>10439</v>
      </c>
      <c r="J1657" t="s">
        <v>10440</v>
      </c>
      <c r="L1657" t="s">
        <v>10441</v>
      </c>
      <c r="M1657">
        <v>16.5235996246337</v>
      </c>
      <c r="N1657">
        <v>57.779998779296797</v>
      </c>
    </row>
    <row r="1658" spans="1:14" x14ac:dyDescent="0.35">
      <c r="A1658" t="s">
        <v>10442</v>
      </c>
      <c r="B1658" t="s">
        <v>1168</v>
      </c>
      <c r="C1658" t="s">
        <v>46136</v>
      </c>
      <c r="D1658">
        <v>68</v>
      </c>
      <c r="E1658" t="s">
        <v>1541</v>
      </c>
      <c r="F1658" t="s">
        <v>10252</v>
      </c>
      <c r="G1658" t="s">
        <v>10261</v>
      </c>
      <c r="H1658" t="s">
        <v>46137</v>
      </c>
      <c r="I1658" t="s">
        <v>10442</v>
      </c>
      <c r="J1658" t="s">
        <v>10443</v>
      </c>
      <c r="L1658" t="s">
        <v>10444</v>
      </c>
      <c r="M1658">
        <v>12.8471002578735</v>
      </c>
      <c r="N1658">
        <v>56.296100616455</v>
      </c>
    </row>
    <row r="1659" spans="1:14" x14ac:dyDescent="0.35">
      <c r="A1659" t="s">
        <v>10445</v>
      </c>
      <c r="B1659" t="s">
        <v>1168</v>
      </c>
      <c r="C1659" t="s">
        <v>10446</v>
      </c>
      <c r="D1659">
        <v>915</v>
      </c>
      <c r="E1659" t="s">
        <v>1541</v>
      </c>
      <c r="F1659" t="s">
        <v>10252</v>
      </c>
      <c r="G1659" t="s">
        <v>10346</v>
      </c>
      <c r="I1659" t="s">
        <v>10445</v>
      </c>
      <c r="J1659" t="s">
        <v>10447</v>
      </c>
      <c r="L1659" t="s">
        <v>10448</v>
      </c>
      <c r="M1659">
        <v>17.696599960327099</v>
      </c>
      <c r="N1659">
        <v>64.960899353027301</v>
      </c>
    </row>
    <row r="1660" spans="1:14" x14ac:dyDescent="0.35">
      <c r="A1660" t="s">
        <v>10449</v>
      </c>
      <c r="B1660" t="s">
        <v>32</v>
      </c>
      <c r="C1660" t="s">
        <v>10450</v>
      </c>
      <c r="E1660" t="s">
        <v>1541</v>
      </c>
      <c r="F1660" t="s">
        <v>10252</v>
      </c>
      <c r="G1660" t="s">
        <v>10287</v>
      </c>
      <c r="H1660" t="s">
        <v>10451</v>
      </c>
      <c r="I1660" t="s">
        <v>10449</v>
      </c>
      <c r="J1660" t="s">
        <v>10452</v>
      </c>
      <c r="L1660" t="s">
        <v>10453</v>
      </c>
      <c r="M1660">
        <v>12.6893997192382</v>
      </c>
      <c r="N1660">
        <v>61.869701385497997</v>
      </c>
    </row>
    <row r="1661" spans="1:14" x14ac:dyDescent="0.35">
      <c r="A1661" t="s">
        <v>10454</v>
      </c>
      <c r="B1661" t="s">
        <v>1168</v>
      </c>
      <c r="C1661" t="s">
        <v>10455</v>
      </c>
      <c r="D1661">
        <v>542</v>
      </c>
      <c r="E1661" t="s">
        <v>1541</v>
      </c>
      <c r="F1661" t="s">
        <v>10252</v>
      </c>
      <c r="G1661" t="s">
        <v>10331</v>
      </c>
      <c r="I1661" t="s">
        <v>10454</v>
      </c>
      <c r="J1661" t="s">
        <v>10456</v>
      </c>
      <c r="L1661" t="s">
        <v>10457</v>
      </c>
      <c r="M1661">
        <v>23.068899154663001</v>
      </c>
      <c r="N1661">
        <v>67.245597839355398</v>
      </c>
    </row>
    <row r="1662" spans="1:14" x14ac:dyDescent="0.35">
      <c r="A1662" t="s">
        <v>10458</v>
      </c>
      <c r="B1662" t="s">
        <v>1168</v>
      </c>
      <c r="C1662" t="s">
        <v>10459</v>
      </c>
      <c r="D1662">
        <v>1503</v>
      </c>
      <c r="E1662" t="s">
        <v>1541</v>
      </c>
      <c r="F1662" t="s">
        <v>10252</v>
      </c>
      <c r="G1662" t="s">
        <v>10346</v>
      </c>
      <c r="H1662" t="s">
        <v>10460</v>
      </c>
      <c r="I1662" t="s">
        <v>10458</v>
      </c>
      <c r="J1662" t="s">
        <v>10461</v>
      </c>
      <c r="L1662" t="s">
        <v>10462</v>
      </c>
      <c r="M1662">
        <v>15.082800000000001</v>
      </c>
      <c r="N1662">
        <v>65.806099000000003</v>
      </c>
    </row>
    <row r="1663" spans="1:14" x14ac:dyDescent="0.35">
      <c r="A1663" t="s">
        <v>10467</v>
      </c>
      <c r="B1663" t="s">
        <v>32</v>
      </c>
      <c r="C1663" t="s">
        <v>10468</v>
      </c>
      <c r="D1663">
        <v>1383</v>
      </c>
      <c r="E1663" t="s">
        <v>1532</v>
      </c>
      <c r="F1663" t="s">
        <v>10463</v>
      </c>
      <c r="G1663" t="s">
        <v>10464</v>
      </c>
      <c r="H1663" t="s">
        <v>10469</v>
      </c>
      <c r="I1663" t="s">
        <v>10470</v>
      </c>
      <c r="J1663" t="s">
        <v>10471</v>
      </c>
      <c r="L1663" t="s">
        <v>10472</v>
      </c>
      <c r="M1663">
        <v>46.421398162800003</v>
      </c>
      <c r="N1663">
        <v>6.9844398498499896</v>
      </c>
    </row>
    <row r="1664" spans="1:14" x14ac:dyDescent="0.35">
      <c r="A1664" t="s">
        <v>10473</v>
      </c>
      <c r="B1664" t="s">
        <v>32</v>
      </c>
      <c r="C1664" t="s">
        <v>10474</v>
      </c>
      <c r="D1664">
        <v>6207</v>
      </c>
      <c r="E1664" t="s">
        <v>1532</v>
      </c>
      <c r="F1664" t="s">
        <v>10463</v>
      </c>
      <c r="G1664" t="s">
        <v>10475</v>
      </c>
      <c r="H1664" t="s">
        <v>10476</v>
      </c>
      <c r="J1664" t="s">
        <v>10477</v>
      </c>
      <c r="L1664" t="s">
        <v>10478</v>
      </c>
      <c r="M1664">
        <v>38.272499084472599</v>
      </c>
      <c r="N1664">
        <v>14.078100204467701</v>
      </c>
    </row>
    <row r="1665" spans="1:14" x14ac:dyDescent="0.35">
      <c r="A1665" t="s">
        <v>10479</v>
      </c>
      <c r="B1665" t="s">
        <v>1168</v>
      </c>
      <c r="C1665" t="s">
        <v>10480</v>
      </c>
      <c r="D1665">
        <v>1197</v>
      </c>
      <c r="E1665" t="s">
        <v>1541</v>
      </c>
      <c r="F1665" t="s">
        <v>3732</v>
      </c>
      <c r="G1665" t="s">
        <v>7763</v>
      </c>
      <c r="H1665" t="s">
        <v>8723</v>
      </c>
      <c r="I1665" t="s">
        <v>10479</v>
      </c>
      <c r="J1665" t="s">
        <v>10481</v>
      </c>
      <c r="L1665" t="s">
        <v>10482</v>
      </c>
      <c r="M1665">
        <v>6.6925001144399996</v>
      </c>
      <c r="N1665">
        <v>49.972698211699999</v>
      </c>
    </row>
    <row r="1666" spans="1:14" x14ac:dyDescent="0.35">
      <c r="A1666" t="s">
        <v>10483</v>
      </c>
      <c r="B1666" t="s">
        <v>3332</v>
      </c>
      <c r="C1666" t="s">
        <v>10484</v>
      </c>
      <c r="D1666">
        <v>776</v>
      </c>
      <c r="E1666" t="s">
        <v>1541</v>
      </c>
      <c r="F1666" t="s">
        <v>3732</v>
      </c>
      <c r="G1666" t="s">
        <v>7763</v>
      </c>
      <c r="H1666" t="s">
        <v>10485</v>
      </c>
      <c r="I1666" t="s">
        <v>10483</v>
      </c>
      <c r="J1666" t="s">
        <v>10486</v>
      </c>
      <c r="L1666" t="s">
        <v>10487</v>
      </c>
      <c r="M1666">
        <v>7.60027980804443</v>
      </c>
      <c r="N1666">
        <v>49.436901092529297</v>
      </c>
    </row>
    <row r="1667" spans="1:14" x14ac:dyDescent="0.35">
      <c r="A1667" t="s">
        <v>10488</v>
      </c>
      <c r="B1667" t="s">
        <v>36</v>
      </c>
      <c r="C1667" t="s">
        <v>10489</v>
      </c>
      <c r="D1667">
        <v>1050</v>
      </c>
      <c r="E1667" t="s">
        <v>1541</v>
      </c>
      <c r="F1667" t="s">
        <v>3732</v>
      </c>
      <c r="G1667" t="s">
        <v>7763</v>
      </c>
      <c r="H1667" t="s">
        <v>10490</v>
      </c>
      <c r="I1667" t="s">
        <v>10488</v>
      </c>
      <c r="J1667" t="s">
        <v>10491</v>
      </c>
      <c r="L1667" t="s">
        <v>10492</v>
      </c>
      <c r="M1667">
        <v>7.8659999999999997</v>
      </c>
      <c r="N1667">
        <v>49.506999999999998</v>
      </c>
    </row>
    <row r="1668" spans="1:14" x14ac:dyDescent="0.35">
      <c r="A1668" t="s">
        <v>10493</v>
      </c>
      <c r="B1668" t="s">
        <v>1168</v>
      </c>
      <c r="C1668" t="s">
        <v>10494</v>
      </c>
      <c r="D1668">
        <v>1345</v>
      </c>
      <c r="E1668" t="s">
        <v>1541</v>
      </c>
      <c r="F1668" t="s">
        <v>3732</v>
      </c>
      <c r="G1668" t="s">
        <v>7756</v>
      </c>
      <c r="H1668" t="s">
        <v>10495</v>
      </c>
      <c r="I1668" t="s">
        <v>10493</v>
      </c>
      <c r="J1668" t="s">
        <v>10496</v>
      </c>
      <c r="L1668" t="s">
        <v>10497</v>
      </c>
      <c r="M1668">
        <v>9.2859999999999996</v>
      </c>
      <c r="N1668">
        <v>51.114600000000003</v>
      </c>
    </row>
    <row r="1669" spans="1:14" x14ac:dyDescent="0.35">
      <c r="A1669" t="s">
        <v>10498</v>
      </c>
      <c r="B1669" t="s">
        <v>29</v>
      </c>
      <c r="C1669" t="s">
        <v>10499</v>
      </c>
      <c r="D1669">
        <v>1079</v>
      </c>
      <c r="E1669" t="s">
        <v>1541</v>
      </c>
      <c r="F1669" t="s">
        <v>3732</v>
      </c>
      <c r="G1669" t="s">
        <v>7757</v>
      </c>
      <c r="H1669" t="s">
        <v>10500</v>
      </c>
      <c r="I1669" t="s">
        <v>10498</v>
      </c>
      <c r="J1669" t="s">
        <v>10501</v>
      </c>
      <c r="L1669" t="s">
        <v>10502</v>
      </c>
      <c r="M1669">
        <v>10.388099670400001</v>
      </c>
      <c r="N1669">
        <v>49.473899841299897</v>
      </c>
    </row>
    <row r="1670" spans="1:14" x14ac:dyDescent="0.35">
      <c r="A1670" t="s">
        <v>10503</v>
      </c>
      <c r="B1670" t="s">
        <v>32</v>
      </c>
      <c r="C1670" t="s">
        <v>10504</v>
      </c>
      <c r="D1670">
        <v>689</v>
      </c>
      <c r="E1670" t="s">
        <v>1541</v>
      </c>
      <c r="F1670" t="s">
        <v>3732</v>
      </c>
      <c r="G1670" t="s">
        <v>7757</v>
      </c>
      <c r="H1670" t="s">
        <v>10505</v>
      </c>
      <c r="I1670" t="s">
        <v>10506</v>
      </c>
      <c r="J1670" t="s">
        <v>10507</v>
      </c>
      <c r="L1670" t="s">
        <v>10508</v>
      </c>
      <c r="M1670">
        <v>10.2006</v>
      </c>
      <c r="N1670">
        <v>49.743099000000001</v>
      </c>
    </row>
    <row r="1671" spans="1:14" x14ac:dyDescent="0.35">
      <c r="A1671" t="s">
        <v>10509</v>
      </c>
      <c r="B1671" t="s">
        <v>1168</v>
      </c>
      <c r="C1671" t="s">
        <v>10510</v>
      </c>
      <c r="D1671">
        <v>74</v>
      </c>
      <c r="E1671" t="s">
        <v>1541</v>
      </c>
      <c r="F1671" t="s">
        <v>3732</v>
      </c>
      <c r="G1671" t="s">
        <v>7764</v>
      </c>
      <c r="H1671" t="s">
        <v>8826</v>
      </c>
      <c r="I1671" t="s">
        <v>10509</v>
      </c>
      <c r="J1671" t="s">
        <v>10511</v>
      </c>
      <c r="L1671" t="s">
        <v>10512</v>
      </c>
      <c r="M1671">
        <v>8.6584997177099901</v>
      </c>
      <c r="N1671">
        <v>53.767700195300002</v>
      </c>
    </row>
    <row r="1672" spans="1:14" x14ac:dyDescent="0.35">
      <c r="A1672" t="s">
        <v>10513</v>
      </c>
      <c r="B1672" t="s">
        <v>1168</v>
      </c>
      <c r="C1672" t="s">
        <v>10514</v>
      </c>
      <c r="D1672">
        <v>296</v>
      </c>
      <c r="E1672" t="s">
        <v>1541</v>
      </c>
      <c r="F1672" t="s">
        <v>3732</v>
      </c>
      <c r="G1672" t="s">
        <v>7767</v>
      </c>
      <c r="I1672" t="s">
        <v>10513</v>
      </c>
      <c r="J1672" t="s">
        <v>10515</v>
      </c>
      <c r="L1672" t="s">
        <v>10516</v>
      </c>
      <c r="M1672">
        <v>6.0424199999999999</v>
      </c>
      <c r="N1672">
        <v>50.960799999999999</v>
      </c>
    </row>
    <row r="1673" spans="1:14" x14ac:dyDescent="0.35">
      <c r="A1673" t="s">
        <v>10517</v>
      </c>
      <c r="B1673" t="s">
        <v>1168</v>
      </c>
      <c r="C1673" t="s">
        <v>10518</v>
      </c>
      <c r="D1673">
        <v>138</v>
      </c>
      <c r="E1673" t="s">
        <v>1541</v>
      </c>
      <c r="F1673" t="s">
        <v>3732</v>
      </c>
      <c r="G1673" t="s">
        <v>7759</v>
      </c>
      <c r="H1673" t="s">
        <v>7760</v>
      </c>
      <c r="I1673" t="s">
        <v>10517</v>
      </c>
      <c r="J1673" t="s">
        <v>10519</v>
      </c>
      <c r="L1673" t="s">
        <v>10520</v>
      </c>
      <c r="M1673">
        <v>12.278300285299901</v>
      </c>
      <c r="N1673">
        <v>53.918201446499999</v>
      </c>
    </row>
    <row r="1674" spans="1:14" x14ac:dyDescent="0.35">
      <c r="A1674" t="s">
        <v>10521</v>
      </c>
      <c r="B1674" t="s">
        <v>1168</v>
      </c>
      <c r="C1674" t="s">
        <v>10522</v>
      </c>
      <c r="D1674">
        <v>70</v>
      </c>
      <c r="E1674" t="s">
        <v>1541</v>
      </c>
      <c r="F1674" t="s">
        <v>3732</v>
      </c>
      <c r="G1674" t="s">
        <v>7765</v>
      </c>
      <c r="H1674" t="s">
        <v>10523</v>
      </c>
      <c r="I1674" t="s">
        <v>10521</v>
      </c>
      <c r="J1674" t="s">
        <v>10524</v>
      </c>
      <c r="L1674" t="s">
        <v>10525</v>
      </c>
      <c r="M1674">
        <v>9.51633</v>
      </c>
      <c r="N1674">
        <v>54.459301000000004</v>
      </c>
    </row>
    <row r="1675" spans="1:14" x14ac:dyDescent="0.35">
      <c r="A1675" t="s">
        <v>10526</v>
      </c>
      <c r="B1675" t="s">
        <v>1168</v>
      </c>
      <c r="C1675" t="s">
        <v>10527</v>
      </c>
      <c r="D1675">
        <v>461</v>
      </c>
      <c r="E1675" t="s">
        <v>1541</v>
      </c>
      <c r="F1675" t="s">
        <v>3732</v>
      </c>
      <c r="G1675" t="s">
        <v>7756</v>
      </c>
      <c r="H1675" t="s">
        <v>7770</v>
      </c>
      <c r="I1675" t="s">
        <v>10526</v>
      </c>
      <c r="J1675" t="s">
        <v>10528</v>
      </c>
      <c r="L1675" t="s">
        <v>10529</v>
      </c>
      <c r="M1675">
        <v>8.3254003524780202</v>
      </c>
      <c r="N1675">
        <v>50.049800872802699</v>
      </c>
    </row>
    <row r="1676" spans="1:14" x14ac:dyDescent="0.35">
      <c r="A1676" t="s">
        <v>10530</v>
      </c>
      <c r="B1676" t="s">
        <v>36</v>
      </c>
      <c r="C1676" t="s">
        <v>46138</v>
      </c>
      <c r="D1676">
        <v>1703</v>
      </c>
      <c r="E1676" t="s">
        <v>1541</v>
      </c>
      <c r="F1676" t="s">
        <v>3732</v>
      </c>
      <c r="G1676" t="s">
        <v>7757</v>
      </c>
      <c r="H1676" t="s">
        <v>46139</v>
      </c>
      <c r="I1676" t="s">
        <v>10530</v>
      </c>
      <c r="J1676" t="s">
        <v>10531</v>
      </c>
      <c r="L1676" t="s">
        <v>10532</v>
      </c>
      <c r="M1676">
        <v>11.266944000000001</v>
      </c>
      <c r="N1676">
        <v>48.205554999999997</v>
      </c>
    </row>
    <row r="1677" spans="1:14" x14ac:dyDescent="0.35">
      <c r="A1677" t="s">
        <v>10533</v>
      </c>
      <c r="B1677" t="s">
        <v>1168</v>
      </c>
      <c r="C1677" t="s">
        <v>10534</v>
      </c>
      <c r="D1677">
        <v>1202</v>
      </c>
      <c r="E1677" t="s">
        <v>1541</v>
      </c>
      <c r="F1677" t="s">
        <v>3732</v>
      </c>
      <c r="G1677" t="s">
        <v>7757</v>
      </c>
      <c r="H1677" t="s">
        <v>10535</v>
      </c>
      <c r="I1677" t="s">
        <v>10533</v>
      </c>
      <c r="J1677" t="s">
        <v>10536</v>
      </c>
      <c r="L1677" t="s">
        <v>10537</v>
      </c>
      <c r="M1677">
        <v>11.5340003967285</v>
      </c>
      <c r="N1677">
        <v>48.7156982421875</v>
      </c>
    </row>
    <row r="1678" spans="1:14" x14ac:dyDescent="0.35">
      <c r="A1678" t="s">
        <v>10538</v>
      </c>
      <c r="B1678" t="s">
        <v>36</v>
      </c>
      <c r="C1678" t="s">
        <v>46140</v>
      </c>
      <c r="D1678">
        <v>236</v>
      </c>
      <c r="E1678" t="s">
        <v>1541</v>
      </c>
      <c r="F1678" t="s">
        <v>3732</v>
      </c>
      <c r="G1678" t="s">
        <v>7767</v>
      </c>
      <c r="H1678" t="s">
        <v>46141</v>
      </c>
      <c r="I1678" t="s">
        <v>10538</v>
      </c>
      <c r="J1678" t="s">
        <v>10539</v>
      </c>
      <c r="L1678" t="s">
        <v>10540</v>
      </c>
      <c r="M1678">
        <v>8.3063300000000009</v>
      </c>
      <c r="N1678">
        <v>51.922798</v>
      </c>
    </row>
    <row r="1679" spans="1:14" x14ac:dyDescent="0.35">
      <c r="A1679" t="s">
        <v>10542</v>
      </c>
      <c r="B1679" t="s">
        <v>1168</v>
      </c>
      <c r="C1679" t="s">
        <v>10543</v>
      </c>
      <c r="D1679">
        <v>398</v>
      </c>
      <c r="E1679" t="s">
        <v>1541</v>
      </c>
      <c r="F1679" t="s">
        <v>10541</v>
      </c>
      <c r="G1679" t="s">
        <v>10544</v>
      </c>
      <c r="H1679" t="s">
        <v>10545</v>
      </c>
      <c r="I1679" t="s">
        <v>10542</v>
      </c>
      <c r="J1679" t="s">
        <v>10546</v>
      </c>
      <c r="L1679" t="s">
        <v>10547</v>
      </c>
      <c r="M1679">
        <v>26.665000915499999</v>
      </c>
      <c r="N1679">
        <v>55.944721221899997</v>
      </c>
    </row>
    <row r="1680" spans="1:14" x14ac:dyDescent="0.35">
      <c r="A1680" t="s">
        <v>10549</v>
      </c>
      <c r="B1680" t="s">
        <v>1168</v>
      </c>
      <c r="C1680" t="s">
        <v>46142</v>
      </c>
      <c r="D1680">
        <v>16</v>
      </c>
      <c r="E1680" t="s">
        <v>1541</v>
      </c>
      <c r="F1680" t="s">
        <v>10541</v>
      </c>
      <c r="G1680" t="s">
        <v>10548</v>
      </c>
      <c r="H1680" t="s">
        <v>46143</v>
      </c>
      <c r="I1680" t="s">
        <v>10549</v>
      </c>
      <c r="J1680" t="s">
        <v>10550</v>
      </c>
      <c r="L1680" t="s">
        <v>10551</v>
      </c>
      <c r="M1680">
        <v>21.096900939941399</v>
      </c>
      <c r="N1680">
        <v>56.517501831054602</v>
      </c>
    </row>
    <row r="1681" spans="1:14" x14ac:dyDescent="0.35">
      <c r="A1681" t="s">
        <v>10552</v>
      </c>
      <c r="B1681" t="s">
        <v>3332</v>
      </c>
      <c r="C1681" t="s">
        <v>10553</v>
      </c>
      <c r="D1681">
        <v>36</v>
      </c>
      <c r="E1681" t="s">
        <v>1541</v>
      </c>
      <c r="F1681" t="s">
        <v>10541</v>
      </c>
      <c r="G1681" t="s">
        <v>10554</v>
      </c>
      <c r="H1681" t="s">
        <v>10555</v>
      </c>
      <c r="I1681" t="s">
        <v>10552</v>
      </c>
      <c r="J1681" t="s">
        <v>10556</v>
      </c>
      <c r="L1681" t="s">
        <v>10557</v>
      </c>
      <c r="M1681">
        <v>23.9710998535156</v>
      </c>
      <c r="N1681">
        <v>56.923599243163999</v>
      </c>
    </row>
    <row r="1682" spans="1:14" x14ac:dyDescent="0.35">
      <c r="A1682" t="s">
        <v>10558</v>
      </c>
      <c r="B1682" t="s">
        <v>1168</v>
      </c>
      <c r="C1682" t="s">
        <v>10559</v>
      </c>
      <c r="D1682">
        <v>19</v>
      </c>
      <c r="E1682" t="s">
        <v>1541</v>
      </c>
      <c r="F1682" t="s">
        <v>10541</v>
      </c>
      <c r="G1682" t="s">
        <v>10560</v>
      </c>
      <c r="H1682" t="s">
        <v>10561</v>
      </c>
      <c r="I1682" t="s">
        <v>10558</v>
      </c>
      <c r="J1682" t="s">
        <v>10562</v>
      </c>
      <c r="L1682" t="s">
        <v>10563</v>
      </c>
      <c r="M1682">
        <v>21.5442008972</v>
      </c>
      <c r="N1682">
        <v>57.357799530000001</v>
      </c>
    </row>
    <row r="1683" spans="1:14" x14ac:dyDescent="0.35">
      <c r="A1683" t="s">
        <v>10564</v>
      </c>
      <c r="B1683" t="s">
        <v>36</v>
      </c>
      <c r="C1683" t="s">
        <v>10565</v>
      </c>
      <c r="D1683">
        <v>400</v>
      </c>
      <c r="E1683" t="s">
        <v>1541</v>
      </c>
      <c r="F1683" t="s">
        <v>1542</v>
      </c>
      <c r="G1683" t="s">
        <v>1543</v>
      </c>
      <c r="H1683" t="s">
        <v>10566</v>
      </c>
      <c r="I1683" t="s">
        <v>10567</v>
      </c>
      <c r="J1683" t="s">
        <v>10564</v>
      </c>
      <c r="L1683" t="s">
        <v>10568</v>
      </c>
      <c r="M1683">
        <v>-1.2809999999999999</v>
      </c>
      <c r="N1683">
        <v>51.378999999999998</v>
      </c>
    </row>
    <row r="1684" spans="1:14" x14ac:dyDescent="0.35">
      <c r="A1684" t="s">
        <v>10569</v>
      </c>
      <c r="B1684" t="s">
        <v>65</v>
      </c>
      <c r="C1684" t="s">
        <v>10570</v>
      </c>
      <c r="D1684">
        <v>0</v>
      </c>
      <c r="F1684" t="s">
        <v>30</v>
      </c>
      <c r="G1684" t="s">
        <v>34</v>
      </c>
      <c r="H1684" t="s">
        <v>10571</v>
      </c>
      <c r="J1684" t="s">
        <v>10569</v>
      </c>
      <c r="K1684" t="s">
        <v>10569</v>
      </c>
      <c r="L1684" t="s">
        <v>10572</v>
      </c>
      <c r="M1684">
        <v>-135.449005</v>
      </c>
      <c r="N1684">
        <v>58.420501999999999</v>
      </c>
    </row>
    <row r="1685" spans="1:14" x14ac:dyDescent="0.35">
      <c r="A1685" t="s">
        <v>10575</v>
      </c>
      <c r="B1685" t="s">
        <v>1168</v>
      </c>
      <c r="C1685" t="s">
        <v>10576</v>
      </c>
      <c r="D1685">
        <v>256</v>
      </c>
      <c r="E1685" t="s">
        <v>1541</v>
      </c>
      <c r="F1685" t="s">
        <v>10573</v>
      </c>
      <c r="G1685" t="s">
        <v>10577</v>
      </c>
      <c r="H1685" t="s">
        <v>10578</v>
      </c>
      <c r="I1685" t="s">
        <v>10575</v>
      </c>
      <c r="J1685" t="s">
        <v>10579</v>
      </c>
      <c r="L1685" t="s">
        <v>10580</v>
      </c>
      <c r="M1685">
        <v>24.084800720214801</v>
      </c>
      <c r="N1685">
        <v>54.963901519775298</v>
      </c>
    </row>
    <row r="1686" spans="1:14" x14ac:dyDescent="0.35">
      <c r="A1686" t="s">
        <v>10583</v>
      </c>
      <c r="B1686" t="s">
        <v>1168</v>
      </c>
      <c r="C1686" t="s">
        <v>10584</v>
      </c>
      <c r="D1686">
        <v>33</v>
      </c>
      <c r="E1686" t="s">
        <v>1541</v>
      </c>
      <c r="F1686" t="s">
        <v>10573</v>
      </c>
      <c r="G1686" t="s">
        <v>10581</v>
      </c>
      <c r="H1686" t="s">
        <v>10585</v>
      </c>
      <c r="I1686" t="s">
        <v>10583</v>
      </c>
      <c r="J1686" t="s">
        <v>10586</v>
      </c>
      <c r="L1686" t="s">
        <v>10587</v>
      </c>
      <c r="M1686">
        <v>21.0939006805419</v>
      </c>
      <c r="N1686">
        <v>55.973201751708899</v>
      </c>
    </row>
    <row r="1687" spans="1:14" x14ac:dyDescent="0.35">
      <c r="A1687" t="s">
        <v>10589</v>
      </c>
      <c r="B1687" t="s">
        <v>1168</v>
      </c>
      <c r="C1687" t="s">
        <v>46145</v>
      </c>
      <c r="D1687">
        <v>197</v>
      </c>
      <c r="E1687" t="s">
        <v>1541</v>
      </c>
      <c r="F1687" t="s">
        <v>10573</v>
      </c>
      <c r="G1687" t="s">
        <v>10574</v>
      </c>
      <c r="H1687" t="s">
        <v>46144</v>
      </c>
      <c r="I1687" t="s">
        <v>10589</v>
      </c>
      <c r="J1687" t="s">
        <v>10590</v>
      </c>
      <c r="L1687" t="s">
        <v>10591</v>
      </c>
      <c r="M1687">
        <v>24.460800170898398</v>
      </c>
      <c r="N1687">
        <v>55.729400634765597</v>
      </c>
    </row>
    <row r="1688" spans="1:14" x14ac:dyDescent="0.35">
      <c r="A1688" t="s">
        <v>10592</v>
      </c>
      <c r="B1688" t="s">
        <v>1168</v>
      </c>
      <c r="C1688" t="s">
        <v>46146</v>
      </c>
      <c r="D1688">
        <v>443</v>
      </c>
      <c r="E1688" t="s">
        <v>1541</v>
      </c>
      <c r="F1688" t="s">
        <v>10573</v>
      </c>
      <c r="G1688" t="s">
        <v>10582</v>
      </c>
      <c r="H1688" t="s">
        <v>46147</v>
      </c>
      <c r="I1688" t="s">
        <v>10592</v>
      </c>
      <c r="J1688" t="s">
        <v>10593</v>
      </c>
      <c r="L1688" t="s">
        <v>10594</v>
      </c>
      <c r="M1688">
        <v>23.395000457763601</v>
      </c>
      <c r="N1688">
        <v>55.893901824951101</v>
      </c>
    </row>
    <row r="1689" spans="1:14" x14ac:dyDescent="0.35">
      <c r="A1689" t="s">
        <v>10595</v>
      </c>
      <c r="B1689" t="s">
        <v>3332</v>
      </c>
      <c r="C1689" t="s">
        <v>10596</v>
      </c>
      <c r="D1689">
        <v>648</v>
      </c>
      <c r="E1689" t="s">
        <v>1541</v>
      </c>
      <c r="F1689" t="s">
        <v>10573</v>
      </c>
      <c r="G1689" t="s">
        <v>10588</v>
      </c>
      <c r="H1689" t="s">
        <v>10597</v>
      </c>
      <c r="I1689" t="s">
        <v>10595</v>
      </c>
      <c r="J1689" t="s">
        <v>10598</v>
      </c>
      <c r="L1689" t="s">
        <v>10599</v>
      </c>
      <c r="M1689">
        <v>25.285800999999999</v>
      </c>
      <c r="N1689">
        <v>54.634101999999999</v>
      </c>
    </row>
    <row r="1690" spans="1:14" x14ac:dyDescent="0.35">
      <c r="A1690" t="s">
        <v>10600</v>
      </c>
      <c r="B1690" t="s">
        <v>32</v>
      </c>
      <c r="C1690" t="s">
        <v>10601</v>
      </c>
      <c r="D1690">
        <v>1470</v>
      </c>
      <c r="F1690" t="s">
        <v>30</v>
      </c>
      <c r="G1690" t="s">
        <v>76</v>
      </c>
      <c r="H1690" t="s">
        <v>10602</v>
      </c>
      <c r="I1690" t="s">
        <v>10600</v>
      </c>
      <c r="J1690" t="s">
        <v>2393</v>
      </c>
      <c r="K1690" t="s">
        <v>10600</v>
      </c>
      <c r="L1690" t="s">
        <v>10603</v>
      </c>
      <c r="M1690">
        <v>-98.682800293</v>
      </c>
      <c r="N1690">
        <v>32.452598571800003</v>
      </c>
    </row>
    <row r="1691" spans="1:14" x14ac:dyDescent="0.35">
      <c r="A1691" t="s">
        <v>10607</v>
      </c>
      <c r="B1691" t="s">
        <v>1168</v>
      </c>
      <c r="C1691" t="s">
        <v>10608</v>
      </c>
      <c r="D1691">
        <v>98</v>
      </c>
      <c r="E1691" t="s">
        <v>1532</v>
      </c>
      <c r="F1691" t="s">
        <v>10609</v>
      </c>
      <c r="G1691" t="s">
        <v>10610</v>
      </c>
      <c r="H1691" t="s">
        <v>10611</v>
      </c>
      <c r="I1691" t="s">
        <v>10607</v>
      </c>
      <c r="J1691" t="s">
        <v>10612</v>
      </c>
      <c r="L1691" t="s">
        <v>10613</v>
      </c>
      <c r="M1691">
        <v>16.533300000000001</v>
      </c>
      <c r="N1691">
        <v>-28.575001</v>
      </c>
    </row>
    <row r="1692" spans="1:14" x14ac:dyDescent="0.35">
      <c r="A1692" t="s">
        <v>10617</v>
      </c>
      <c r="B1692" t="s">
        <v>1168</v>
      </c>
      <c r="C1692" t="s">
        <v>10618</v>
      </c>
      <c r="D1692">
        <v>2648</v>
      </c>
      <c r="E1692" t="s">
        <v>1532</v>
      </c>
      <c r="F1692" t="s">
        <v>10609</v>
      </c>
      <c r="G1692" t="s">
        <v>10610</v>
      </c>
      <c r="H1692" t="s">
        <v>10619</v>
      </c>
      <c r="I1692" t="s">
        <v>10617</v>
      </c>
      <c r="J1692" t="s">
        <v>10620</v>
      </c>
      <c r="L1692" t="s">
        <v>10621</v>
      </c>
      <c r="M1692">
        <v>18.813899993896399</v>
      </c>
      <c r="N1692">
        <v>-29.2817993164062</v>
      </c>
    </row>
    <row r="1693" spans="1:14" x14ac:dyDescent="0.35">
      <c r="A1693" t="s">
        <v>10622</v>
      </c>
      <c r="B1693" t="s">
        <v>32</v>
      </c>
      <c r="C1693" t="s">
        <v>10623</v>
      </c>
      <c r="D1693">
        <v>2600</v>
      </c>
      <c r="E1693" t="s">
        <v>1532</v>
      </c>
      <c r="F1693" t="s">
        <v>10609</v>
      </c>
      <c r="G1693" t="s">
        <v>10624</v>
      </c>
      <c r="H1693" t="s">
        <v>10625</v>
      </c>
      <c r="I1693" t="s">
        <v>10622</v>
      </c>
      <c r="J1693" t="s">
        <v>10626</v>
      </c>
      <c r="L1693" t="s">
        <v>10627</v>
      </c>
      <c r="M1693">
        <v>29.055500030499999</v>
      </c>
      <c r="N1693">
        <v>-22.6790008545</v>
      </c>
    </row>
    <row r="1694" spans="1:14" x14ac:dyDescent="0.35">
      <c r="A1694" t="s">
        <v>10630</v>
      </c>
      <c r="B1694" t="s">
        <v>1168</v>
      </c>
      <c r="C1694" t="s">
        <v>10631</v>
      </c>
      <c r="D1694">
        <v>1950</v>
      </c>
      <c r="E1694" t="s">
        <v>1532</v>
      </c>
      <c r="F1694" t="s">
        <v>10609</v>
      </c>
      <c r="G1694" t="s">
        <v>10614</v>
      </c>
      <c r="H1694" t="s">
        <v>10632</v>
      </c>
      <c r="I1694" t="s">
        <v>10630</v>
      </c>
      <c r="J1694" t="s">
        <v>10633</v>
      </c>
      <c r="L1694" t="s">
        <v>10634</v>
      </c>
      <c r="M1694">
        <v>27.279100418099901</v>
      </c>
      <c r="N1694">
        <v>-32.897098541299997</v>
      </c>
    </row>
    <row r="1695" spans="1:14" x14ac:dyDescent="0.35">
      <c r="A1695" t="s">
        <v>10635</v>
      </c>
      <c r="B1695" t="s">
        <v>1168</v>
      </c>
      <c r="C1695" t="s">
        <v>10636</v>
      </c>
      <c r="D1695">
        <v>4457</v>
      </c>
      <c r="E1695" t="s">
        <v>1532</v>
      </c>
      <c r="F1695" t="s">
        <v>10609</v>
      </c>
      <c r="G1695" t="s">
        <v>10637</v>
      </c>
      <c r="H1695" t="s">
        <v>10638</v>
      </c>
      <c r="I1695" t="s">
        <v>10635</v>
      </c>
      <c r="J1695" t="s">
        <v>10639</v>
      </c>
      <c r="L1695" t="s">
        <v>10640</v>
      </c>
      <c r="M1695">
        <v>26.302401</v>
      </c>
      <c r="N1695">
        <v>-29.092699</v>
      </c>
    </row>
    <row r="1696" spans="1:14" x14ac:dyDescent="0.35">
      <c r="A1696" t="s">
        <v>10643</v>
      </c>
      <c r="B1696" t="s">
        <v>32</v>
      </c>
      <c r="C1696" t="s">
        <v>10644</v>
      </c>
      <c r="D1696">
        <v>4400</v>
      </c>
      <c r="E1696" t="s">
        <v>1532</v>
      </c>
      <c r="F1696" t="s">
        <v>10609</v>
      </c>
      <c r="G1696" t="s">
        <v>10637</v>
      </c>
      <c r="H1696" t="s">
        <v>10645</v>
      </c>
      <c r="I1696" t="s">
        <v>10643</v>
      </c>
      <c r="J1696" t="s">
        <v>10646</v>
      </c>
      <c r="L1696" t="s">
        <v>10647</v>
      </c>
      <c r="M1696">
        <v>26.135835</v>
      </c>
      <c r="N1696">
        <v>-28.273368999999999</v>
      </c>
    </row>
    <row r="1697" spans="1:14" x14ac:dyDescent="0.35">
      <c r="A1697" t="s">
        <v>10648</v>
      </c>
      <c r="B1697" t="s">
        <v>32</v>
      </c>
      <c r="C1697" t="s">
        <v>10649</v>
      </c>
      <c r="D1697">
        <v>1289</v>
      </c>
      <c r="E1697" t="s">
        <v>1532</v>
      </c>
      <c r="F1697" t="s">
        <v>10609</v>
      </c>
      <c r="G1697" t="s">
        <v>10624</v>
      </c>
      <c r="H1697" t="s">
        <v>10650</v>
      </c>
      <c r="I1697" t="s">
        <v>10651</v>
      </c>
      <c r="J1697" t="s">
        <v>10652</v>
      </c>
      <c r="L1697" t="s">
        <v>10653</v>
      </c>
      <c r="M1697">
        <v>31.522499</v>
      </c>
      <c r="N1697">
        <v>-24.744164999999999</v>
      </c>
    </row>
    <row r="1698" spans="1:14" x14ac:dyDescent="0.35">
      <c r="A1698" t="s">
        <v>10654</v>
      </c>
      <c r="B1698" t="s">
        <v>32</v>
      </c>
      <c r="C1698" t="s">
        <v>10655</v>
      </c>
      <c r="D1698">
        <v>3110</v>
      </c>
      <c r="E1698" t="s">
        <v>1532</v>
      </c>
      <c r="F1698" t="s">
        <v>10609</v>
      </c>
      <c r="G1698" t="s">
        <v>10614</v>
      </c>
      <c r="H1698" t="s">
        <v>10656</v>
      </c>
      <c r="I1698" t="s">
        <v>10654</v>
      </c>
      <c r="J1698" t="s">
        <v>10657</v>
      </c>
      <c r="L1698" t="s">
        <v>10658</v>
      </c>
      <c r="M1698">
        <v>25.645599365199999</v>
      </c>
      <c r="N1698">
        <v>-32.156700134300003</v>
      </c>
    </row>
    <row r="1699" spans="1:14" x14ac:dyDescent="0.35">
      <c r="A1699" t="s">
        <v>10662</v>
      </c>
      <c r="B1699" t="s">
        <v>3332</v>
      </c>
      <c r="C1699" t="s">
        <v>10663</v>
      </c>
      <c r="D1699">
        <v>151</v>
      </c>
      <c r="E1699" t="s">
        <v>1532</v>
      </c>
      <c r="F1699" t="s">
        <v>10609</v>
      </c>
      <c r="G1699" t="s">
        <v>10616</v>
      </c>
      <c r="H1699" t="s">
        <v>10664</v>
      </c>
      <c r="I1699" t="s">
        <v>10662</v>
      </c>
      <c r="J1699" t="s">
        <v>10665</v>
      </c>
      <c r="L1699" t="s">
        <v>10666</v>
      </c>
      <c r="M1699">
        <v>18.601699829099999</v>
      </c>
      <c r="N1699">
        <v>-33.964801788300001</v>
      </c>
    </row>
    <row r="1700" spans="1:14" x14ac:dyDescent="0.35">
      <c r="A1700" t="s">
        <v>10668</v>
      </c>
      <c r="B1700" t="s">
        <v>32</v>
      </c>
      <c r="C1700" t="s">
        <v>10669</v>
      </c>
      <c r="D1700">
        <v>210</v>
      </c>
      <c r="E1700" t="s">
        <v>1532</v>
      </c>
      <c r="F1700" t="s">
        <v>10609</v>
      </c>
      <c r="G1700" t="s">
        <v>10667</v>
      </c>
      <c r="H1700" t="s">
        <v>10670</v>
      </c>
      <c r="I1700" t="s">
        <v>10668</v>
      </c>
      <c r="J1700" t="s">
        <v>10671</v>
      </c>
      <c r="K1700" t="s">
        <v>10605</v>
      </c>
      <c r="L1700" t="s">
        <v>10672</v>
      </c>
      <c r="M1700">
        <v>32.248100280761697</v>
      </c>
      <c r="N1700">
        <v>-28.368400573730401</v>
      </c>
    </row>
    <row r="1701" spans="1:14" x14ac:dyDescent="0.35">
      <c r="A1701" t="s">
        <v>10675</v>
      </c>
      <c r="B1701" t="s">
        <v>32</v>
      </c>
      <c r="C1701" t="s">
        <v>10676</v>
      </c>
      <c r="D1701">
        <v>160</v>
      </c>
      <c r="E1701" t="s">
        <v>1532</v>
      </c>
      <c r="F1701" t="s">
        <v>10609</v>
      </c>
      <c r="G1701" t="s">
        <v>10667</v>
      </c>
      <c r="H1701" t="s">
        <v>10677</v>
      </c>
      <c r="I1701" t="s">
        <v>10675</v>
      </c>
      <c r="J1701" t="s">
        <v>10678</v>
      </c>
      <c r="L1701" t="s">
        <v>10679</v>
      </c>
      <c r="M1701">
        <v>32.309700012207003</v>
      </c>
      <c r="N1701">
        <v>-27.849399566650298</v>
      </c>
    </row>
    <row r="1702" spans="1:14" x14ac:dyDescent="0.35">
      <c r="A1702" t="s">
        <v>10680</v>
      </c>
      <c r="B1702" t="s">
        <v>1168</v>
      </c>
      <c r="C1702" t="s">
        <v>10681</v>
      </c>
      <c r="D1702">
        <v>435</v>
      </c>
      <c r="E1702" t="s">
        <v>1532</v>
      </c>
      <c r="F1702" t="s">
        <v>10609</v>
      </c>
      <c r="G1702" t="s">
        <v>10614</v>
      </c>
      <c r="H1702" t="s">
        <v>10682</v>
      </c>
      <c r="I1702" t="s">
        <v>10680</v>
      </c>
      <c r="J1702" t="s">
        <v>10683</v>
      </c>
      <c r="L1702" t="s">
        <v>10684</v>
      </c>
      <c r="M1702">
        <v>27.825899124099902</v>
      </c>
      <c r="N1702">
        <v>-33.035598754900001</v>
      </c>
    </row>
    <row r="1703" spans="1:14" x14ac:dyDescent="0.35">
      <c r="A1703" t="s">
        <v>10685</v>
      </c>
      <c r="B1703" t="s">
        <v>32</v>
      </c>
      <c r="C1703" t="s">
        <v>10686</v>
      </c>
      <c r="D1703">
        <v>251</v>
      </c>
      <c r="E1703" t="s">
        <v>1532</v>
      </c>
      <c r="F1703" t="s">
        <v>10609</v>
      </c>
      <c r="G1703" t="s">
        <v>10667</v>
      </c>
      <c r="H1703" t="s">
        <v>10687</v>
      </c>
      <c r="I1703" t="s">
        <v>10685</v>
      </c>
      <c r="J1703" t="s">
        <v>10688</v>
      </c>
      <c r="L1703" t="s">
        <v>10689</v>
      </c>
      <c r="M1703">
        <v>31.889999389648398</v>
      </c>
      <c r="N1703">
        <v>-28.7199993133544</v>
      </c>
    </row>
    <row r="1704" spans="1:14" x14ac:dyDescent="0.35">
      <c r="A1704" t="s">
        <v>10690</v>
      </c>
      <c r="B1704" t="s">
        <v>32</v>
      </c>
      <c r="C1704" t="s">
        <v>10691</v>
      </c>
      <c r="D1704">
        <v>2799</v>
      </c>
      <c r="E1704" t="s">
        <v>1532</v>
      </c>
      <c r="F1704" t="s">
        <v>10609</v>
      </c>
      <c r="G1704" t="s">
        <v>10624</v>
      </c>
      <c r="H1704" t="s">
        <v>10692</v>
      </c>
      <c r="I1704" t="s">
        <v>10690</v>
      </c>
      <c r="J1704" t="s">
        <v>2486</v>
      </c>
      <c r="L1704" t="s">
        <v>10693</v>
      </c>
      <c r="M1704">
        <v>27.688299179077099</v>
      </c>
      <c r="N1704">
        <v>-23.726699829101499</v>
      </c>
    </row>
    <row r="1705" spans="1:14" x14ac:dyDescent="0.35">
      <c r="A1705" t="s">
        <v>10694</v>
      </c>
      <c r="B1705" t="s">
        <v>1168</v>
      </c>
      <c r="C1705" t="s">
        <v>10695</v>
      </c>
      <c r="D1705">
        <v>5315</v>
      </c>
      <c r="E1705" t="s">
        <v>1532</v>
      </c>
      <c r="F1705" t="s">
        <v>10609</v>
      </c>
      <c r="G1705" t="s">
        <v>10637</v>
      </c>
      <c r="H1705" t="s">
        <v>10696</v>
      </c>
      <c r="I1705" t="s">
        <v>10694</v>
      </c>
      <c r="J1705" t="s">
        <v>10697</v>
      </c>
      <c r="L1705" t="s">
        <v>10698</v>
      </c>
      <c r="M1705">
        <v>27.908899307250898</v>
      </c>
      <c r="N1705">
        <v>-28.8230991363525</v>
      </c>
    </row>
    <row r="1706" spans="1:14" x14ac:dyDescent="0.35">
      <c r="A1706" t="s">
        <v>10699</v>
      </c>
      <c r="B1706" t="s">
        <v>1168</v>
      </c>
      <c r="C1706" t="s">
        <v>10700</v>
      </c>
      <c r="D1706">
        <v>5325</v>
      </c>
      <c r="E1706" t="s">
        <v>1532</v>
      </c>
      <c r="F1706" t="s">
        <v>10609</v>
      </c>
      <c r="G1706" t="s">
        <v>10629</v>
      </c>
      <c r="H1706" t="s">
        <v>10701</v>
      </c>
      <c r="I1706" t="s">
        <v>10699</v>
      </c>
      <c r="J1706" t="s">
        <v>10702</v>
      </c>
      <c r="L1706" t="s">
        <v>10703</v>
      </c>
      <c r="M1706">
        <v>28.140100479099999</v>
      </c>
      <c r="N1706">
        <v>-25.986299514799899</v>
      </c>
    </row>
    <row r="1707" spans="1:14" x14ac:dyDescent="0.35">
      <c r="A1707" t="s">
        <v>10704</v>
      </c>
      <c r="B1707" t="s">
        <v>3332</v>
      </c>
      <c r="C1707" t="s">
        <v>822</v>
      </c>
      <c r="D1707">
        <v>648</v>
      </c>
      <c r="E1707" t="s">
        <v>1532</v>
      </c>
      <c r="F1707" t="s">
        <v>10609</v>
      </c>
      <c r="G1707" t="s">
        <v>10616</v>
      </c>
      <c r="H1707" t="s">
        <v>10705</v>
      </c>
      <c r="I1707" t="s">
        <v>10704</v>
      </c>
      <c r="J1707" t="s">
        <v>10706</v>
      </c>
      <c r="L1707" t="s">
        <v>10707</v>
      </c>
      <c r="M1707">
        <v>22.378902</v>
      </c>
      <c r="N1707">
        <v>-34.005600000000001</v>
      </c>
    </row>
    <row r="1708" spans="1:14" x14ac:dyDescent="0.35">
      <c r="A1708" t="s">
        <v>10708</v>
      </c>
      <c r="B1708" t="s">
        <v>32</v>
      </c>
      <c r="C1708" t="s">
        <v>10709</v>
      </c>
      <c r="D1708">
        <v>1584</v>
      </c>
      <c r="E1708" t="s">
        <v>1532</v>
      </c>
      <c r="F1708" t="s">
        <v>10609</v>
      </c>
      <c r="G1708" t="s">
        <v>10624</v>
      </c>
      <c r="H1708" t="s">
        <v>10710</v>
      </c>
      <c r="I1708" t="s">
        <v>10708</v>
      </c>
      <c r="J1708" t="s">
        <v>10711</v>
      </c>
      <c r="L1708" t="s">
        <v>10712</v>
      </c>
      <c r="M1708">
        <v>30.649999618530199</v>
      </c>
      <c r="N1708">
        <v>-23.283300399780199</v>
      </c>
    </row>
    <row r="1709" spans="1:14" x14ac:dyDescent="0.35">
      <c r="A1709" t="s">
        <v>10713</v>
      </c>
      <c r="B1709" t="s">
        <v>1168</v>
      </c>
      <c r="C1709" t="s">
        <v>10714</v>
      </c>
      <c r="D1709">
        <v>5483</v>
      </c>
      <c r="E1709" t="s">
        <v>1532</v>
      </c>
      <c r="F1709" t="s">
        <v>10609</v>
      </c>
      <c r="G1709" t="s">
        <v>10629</v>
      </c>
      <c r="H1709" t="s">
        <v>10715</v>
      </c>
      <c r="I1709" t="s">
        <v>10713</v>
      </c>
      <c r="J1709" t="s">
        <v>10716</v>
      </c>
      <c r="L1709" t="s">
        <v>10717</v>
      </c>
      <c r="M1709">
        <v>28.151199340800002</v>
      </c>
      <c r="N1709">
        <v>-26.2425003052</v>
      </c>
    </row>
    <row r="1710" spans="1:14" x14ac:dyDescent="0.35">
      <c r="A1710" t="s">
        <v>10718</v>
      </c>
      <c r="B1710" t="s">
        <v>32</v>
      </c>
      <c r="C1710" t="s">
        <v>10719</v>
      </c>
      <c r="D1710">
        <v>249</v>
      </c>
      <c r="E1710" t="s">
        <v>1532</v>
      </c>
      <c r="F1710" t="s">
        <v>10609</v>
      </c>
      <c r="G1710" t="s">
        <v>10667</v>
      </c>
      <c r="H1710" t="s">
        <v>10720</v>
      </c>
      <c r="I1710" t="s">
        <v>10718</v>
      </c>
      <c r="J1710" t="s">
        <v>10721</v>
      </c>
      <c r="L1710" t="s">
        <v>10722</v>
      </c>
      <c r="M1710">
        <v>32.2751712799</v>
      </c>
      <c r="N1710">
        <v>-28.016604988699999</v>
      </c>
    </row>
    <row r="1711" spans="1:14" x14ac:dyDescent="0.35">
      <c r="A1711" t="s">
        <v>10723</v>
      </c>
      <c r="B1711" t="s">
        <v>1168</v>
      </c>
      <c r="C1711" t="s">
        <v>2667</v>
      </c>
      <c r="D1711">
        <v>5585</v>
      </c>
      <c r="E1711" t="s">
        <v>1532</v>
      </c>
      <c r="F1711" t="s">
        <v>10609</v>
      </c>
      <c r="G1711" t="s">
        <v>10637</v>
      </c>
      <c r="H1711" t="s">
        <v>2668</v>
      </c>
      <c r="I1711" t="s">
        <v>10723</v>
      </c>
      <c r="J1711" t="s">
        <v>10724</v>
      </c>
      <c r="L1711" t="s">
        <v>10725</v>
      </c>
      <c r="M1711">
        <v>29.1061992645263</v>
      </c>
      <c r="N1711">
        <v>-28.235099792480401</v>
      </c>
    </row>
    <row r="1712" spans="1:14" x14ac:dyDescent="0.35">
      <c r="A1712" t="s">
        <v>10726</v>
      </c>
      <c r="B1712" t="s">
        <v>32</v>
      </c>
      <c r="C1712" t="s">
        <v>10727</v>
      </c>
      <c r="D1712">
        <v>1743</v>
      </c>
      <c r="E1712" t="s">
        <v>1532</v>
      </c>
      <c r="F1712" t="s">
        <v>10609</v>
      </c>
      <c r="G1712" t="s">
        <v>10624</v>
      </c>
      <c r="H1712" t="s">
        <v>10728</v>
      </c>
      <c r="I1712" t="s">
        <v>10726</v>
      </c>
      <c r="J1712" t="s">
        <v>2297</v>
      </c>
      <c r="L1712" t="s">
        <v>10729</v>
      </c>
      <c r="M1712">
        <v>31.048700332599999</v>
      </c>
      <c r="N1712">
        <v>-24.368600845299898</v>
      </c>
    </row>
    <row r="1713" spans="1:14" x14ac:dyDescent="0.35">
      <c r="A1713" t="s">
        <v>10730</v>
      </c>
      <c r="B1713" t="s">
        <v>1168</v>
      </c>
      <c r="C1713" t="s">
        <v>10731</v>
      </c>
      <c r="D1713">
        <v>4444</v>
      </c>
      <c r="E1713" t="s">
        <v>1532</v>
      </c>
      <c r="F1713" t="s">
        <v>10609</v>
      </c>
      <c r="G1713" t="s">
        <v>10642</v>
      </c>
      <c r="H1713" t="s">
        <v>10732</v>
      </c>
      <c r="I1713" t="s">
        <v>10730</v>
      </c>
      <c r="J1713" t="s">
        <v>10733</v>
      </c>
      <c r="L1713" t="s">
        <v>10734</v>
      </c>
      <c r="M1713">
        <v>26.718000411987301</v>
      </c>
      <c r="N1713">
        <v>-26.871099472045898</v>
      </c>
    </row>
    <row r="1714" spans="1:14" x14ac:dyDescent="0.35">
      <c r="A1714" t="s">
        <v>10735</v>
      </c>
      <c r="B1714" t="s">
        <v>1168</v>
      </c>
      <c r="C1714" t="s">
        <v>10736</v>
      </c>
      <c r="D1714">
        <v>3950</v>
      </c>
      <c r="E1714" t="s">
        <v>1532</v>
      </c>
      <c r="F1714" t="s">
        <v>10609</v>
      </c>
      <c r="G1714" t="s">
        <v>10610</v>
      </c>
      <c r="H1714" t="s">
        <v>10737</v>
      </c>
      <c r="I1714" t="s">
        <v>10735</v>
      </c>
      <c r="J1714" t="s">
        <v>10738</v>
      </c>
      <c r="L1714" t="s">
        <v>10739</v>
      </c>
      <c r="M1714">
        <v>24.765199661299999</v>
      </c>
      <c r="N1714">
        <v>-28.802799224899999</v>
      </c>
    </row>
    <row r="1715" spans="1:14" x14ac:dyDescent="0.35">
      <c r="A1715" t="s">
        <v>10740</v>
      </c>
      <c r="B1715" t="s">
        <v>1168</v>
      </c>
      <c r="C1715" t="s">
        <v>10741</v>
      </c>
      <c r="D1715">
        <v>2829</v>
      </c>
      <c r="E1715" t="s">
        <v>1532</v>
      </c>
      <c r="F1715" t="s">
        <v>10609</v>
      </c>
      <c r="G1715" t="s">
        <v>10628</v>
      </c>
      <c r="H1715" t="s">
        <v>10742</v>
      </c>
      <c r="I1715" t="s">
        <v>10740</v>
      </c>
      <c r="J1715" t="s">
        <v>10743</v>
      </c>
      <c r="L1715" t="s">
        <v>10744</v>
      </c>
      <c r="M1715">
        <v>31.105600357099998</v>
      </c>
      <c r="N1715">
        <v>-25.383199691800002</v>
      </c>
    </row>
    <row r="1716" spans="1:14" x14ac:dyDescent="0.35">
      <c r="A1716" t="s">
        <v>10745</v>
      </c>
      <c r="B1716" t="s">
        <v>32</v>
      </c>
      <c r="C1716" t="s">
        <v>10746</v>
      </c>
      <c r="D1716">
        <v>541</v>
      </c>
      <c r="E1716" t="s">
        <v>1532</v>
      </c>
      <c r="F1716" t="s">
        <v>10609</v>
      </c>
      <c r="G1716" t="s">
        <v>10628</v>
      </c>
      <c r="H1716" t="s">
        <v>10747</v>
      </c>
      <c r="I1716" t="s">
        <v>10745</v>
      </c>
      <c r="J1716" t="s">
        <v>10748</v>
      </c>
      <c r="L1716" t="s">
        <v>10749</v>
      </c>
      <c r="M1716">
        <v>31.9300003051757</v>
      </c>
      <c r="N1716">
        <v>-25.440299987792901</v>
      </c>
    </row>
    <row r="1717" spans="1:14" x14ac:dyDescent="0.35">
      <c r="A1717" t="s">
        <v>10750</v>
      </c>
      <c r="B1717" t="s">
        <v>1168</v>
      </c>
      <c r="C1717" t="s">
        <v>10751</v>
      </c>
      <c r="D1717">
        <v>4382</v>
      </c>
      <c r="E1717" t="s">
        <v>1532</v>
      </c>
      <c r="F1717" t="s">
        <v>10609</v>
      </c>
      <c r="G1717" t="s">
        <v>10610</v>
      </c>
      <c r="H1717" t="s">
        <v>10752</v>
      </c>
      <c r="I1717" t="s">
        <v>10750</v>
      </c>
      <c r="J1717" t="s">
        <v>10753</v>
      </c>
      <c r="L1717" t="s">
        <v>10754</v>
      </c>
      <c r="M1717">
        <v>23.411399841308501</v>
      </c>
      <c r="N1717">
        <v>-27.456699371337798</v>
      </c>
    </row>
    <row r="1718" spans="1:14" x14ac:dyDescent="0.35">
      <c r="A1718" t="s">
        <v>10755</v>
      </c>
      <c r="B1718" t="s">
        <v>1168</v>
      </c>
      <c r="C1718" t="s">
        <v>10756</v>
      </c>
      <c r="D1718">
        <v>270</v>
      </c>
      <c r="E1718" t="s">
        <v>1532</v>
      </c>
      <c r="F1718" t="s">
        <v>10609</v>
      </c>
      <c r="G1718" t="s">
        <v>10610</v>
      </c>
      <c r="H1718" t="s">
        <v>10757</v>
      </c>
      <c r="I1718" t="s">
        <v>10755</v>
      </c>
      <c r="J1718" t="s">
        <v>10758</v>
      </c>
      <c r="L1718" t="s">
        <v>10759</v>
      </c>
      <c r="M1718">
        <v>17.093999862699999</v>
      </c>
      <c r="N1718">
        <v>-29.688400268599999</v>
      </c>
    </row>
    <row r="1719" spans="1:14" x14ac:dyDescent="0.35">
      <c r="A1719" t="s">
        <v>10760</v>
      </c>
      <c r="B1719" t="s">
        <v>36</v>
      </c>
      <c r="C1719" t="s">
        <v>10761</v>
      </c>
      <c r="D1719">
        <v>358</v>
      </c>
      <c r="F1719" t="s">
        <v>30</v>
      </c>
      <c r="G1719" t="s">
        <v>76</v>
      </c>
      <c r="H1719" t="s">
        <v>10762</v>
      </c>
      <c r="J1719" t="s">
        <v>10760</v>
      </c>
      <c r="L1719" t="s">
        <v>10763</v>
      </c>
      <c r="M1719">
        <v>-99.139849999999996</v>
      </c>
      <c r="N1719">
        <v>26.585599999999999</v>
      </c>
    </row>
    <row r="1720" spans="1:14" x14ac:dyDescent="0.35">
      <c r="A1720" t="s">
        <v>10764</v>
      </c>
      <c r="B1720" t="s">
        <v>1168</v>
      </c>
      <c r="C1720" t="s">
        <v>10765</v>
      </c>
      <c r="D1720">
        <v>4517</v>
      </c>
      <c r="E1720" t="s">
        <v>1532</v>
      </c>
      <c r="F1720" t="s">
        <v>10609</v>
      </c>
      <c r="G1720" t="s">
        <v>10629</v>
      </c>
      <c r="H1720" t="s">
        <v>10715</v>
      </c>
      <c r="I1720" t="s">
        <v>10764</v>
      </c>
      <c r="J1720" t="s">
        <v>2541</v>
      </c>
      <c r="L1720" t="s">
        <v>10766</v>
      </c>
      <c r="M1720">
        <v>27.926099777200001</v>
      </c>
      <c r="N1720">
        <v>-25.938499450699901</v>
      </c>
    </row>
    <row r="1721" spans="1:14" x14ac:dyDescent="0.35">
      <c r="A1721" t="s">
        <v>10767</v>
      </c>
      <c r="B1721" t="s">
        <v>1168</v>
      </c>
      <c r="C1721" t="s">
        <v>10768</v>
      </c>
      <c r="D1721">
        <v>4900</v>
      </c>
      <c r="E1721" t="s">
        <v>1532</v>
      </c>
      <c r="F1721" t="s">
        <v>10609</v>
      </c>
      <c r="G1721" t="s">
        <v>10610</v>
      </c>
      <c r="H1721" t="s">
        <v>10769</v>
      </c>
      <c r="I1721" t="s">
        <v>10767</v>
      </c>
      <c r="J1721" t="s">
        <v>10770</v>
      </c>
      <c r="L1721" t="s">
        <v>10771</v>
      </c>
      <c r="M1721">
        <v>23.439100265502901</v>
      </c>
      <c r="N1721">
        <v>-28.360099792480401</v>
      </c>
    </row>
    <row r="1722" spans="1:14" x14ac:dyDescent="0.35">
      <c r="A1722" t="s">
        <v>10772</v>
      </c>
      <c r="B1722" t="s">
        <v>32</v>
      </c>
      <c r="C1722" t="s">
        <v>10773</v>
      </c>
      <c r="D1722">
        <v>1300</v>
      </c>
      <c r="E1722" t="s">
        <v>1532</v>
      </c>
      <c r="F1722" t="s">
        <v>10609</v>
      </c>
      <c r="G1722" t="s">
        <v>10624</v>
      </c>
      <c r="H1722" t="s">
        <v>10774</v>
      </c>
      <c r="I1722" t="s">
        <v>10772</v>
      </c>
      <c r="J1722" t="s">
        <v>10775</v>
      </c>
      <c r="L1722" t="s">
        <v>10776</v>
      </c>
      <c r="M1722">
        <v>31.474299999999999</v>
      </c>
      <c r="N1722">
        <v>-24.747800000000002</v>
      </c>
    </row>
    <row r="1723" spans="1:14" x14ac:dyDescent="0.35">
      <c r="A1723" t="s">
        <v>10777</v>
      </c>
      <c r="B1723" t="s">
        <v>3332</v>
      </c>
      <c r="C1723" t="s">
        <v>10778</v>
      </c>
      <c r="D1723">
        <v>295</v>
      </c>
      <c r="E1723" t="s">
        <v>1532</v>
      </c>
      <c r="F1723" t="s">
        <v>10609</v>
      </c>
      <c r="G1723" t="s">
        <v>10667</v>
      </c>
      <c r="H1723" t="s">
        <v>10673</v>
      </c>
      <c r="I1723" t="s">
        <v>10777</v>
      </c>
      <c r="J1723" t="s">
        <v>10779</v>
      </c>
      <c r="L1723" t="s">
        <v>10780</v>
      </c>
      <c r="M1723">
        <v>31.1197222222</v>
      </c>
      <c r="N1723">
        <v>-29.6144444444</v>
      </c>
    </row>
    <row r="1724" spans="1:14" x14ac:dyDescent="0.35">
      <c r="A1724" t="s">
        <v>10781</v>
      </c>
      <c r="B1724" t="s">
        <v>32</v>
      </c>
      <c r="C1724" t="s">
        <v>10782</v>
      </c>
      <c r="D1724">
        <v>1831</v>
      </c>
      <c r="E1724" t="s">
        <v>1532</v>
      </c>
      <c r="F1724" t="s">
        <v>10609</v>
      </c>
      <c r="G1724" t="s">
        <v>10614</v>
      </c>
      <c r="H1724" t="s">
        <v>10783</v>
      </c>
      <c r="I1724" t="s">
        <v>10781</v>
      </c>
      <c r="J1724" t="s">
        <v>10784</v>
      </c>
      <c r="L1724" t="s">
        <v>10785</v>
      </c>
      <c r="M1724">
        <v>29.583299636840799</v>
      </c>
      <c r="N1724">
        <v>-31.36669921875</v>
      </c>
    </row>
    <row r="1725" spans="1:14" x14ac:dyDescent="0.35">
      <c r="A1725" t="s">
        <v>10786</v>
      </c>
      <c r="B1725" t="s">
        <v>32</v>
      </c>
      <c r="C1725" t="s">
        <v>10787</v>
      </c>
      <c r="D1725">
        <v>3025</v>
      </c>
      <c r="E1725" t="s">
        <v>1532</v>
      </c>
      <c r="F1725" t="s">
        <v>10609</v>
      </c>
      <c r="G1725" t="s">
        <v>10624</v>
      </c>
      <c r="H1725" t="s">
        <v>10788</v>
      </c>
      <c r="I1725" t="s">
        <v>10786</v>
      </c>
      <c r="J1725" t="s">
        <v>2348</v>
      </c>
      <c r="L1725" t="s">
        <v>10789</v>
      </c>
      <c r="M1725">
        <v>29.864700317382798</v>
      </c>
      <c r="N1725">
        <v>-23.0618991851806</v>
      </c>
    </row>
    <row r="1726" spans="1:14" x14ac:dyDescent="0.35">
      <c r="A1726" t="s">
        <v>10791</v>
      </c>
      <c r="B1726" t="s">
        <v>1168</v>
      </c>
      <c r="C1726" t="s">
        <v>10792</v>
      </c>
      <c r="D1726">
        <v>108</v>
      </c>
      <c r="E1726" t="s">
        <v>1532</v>
      </c>
      <c r="F1726" t="s">
        <v>10609</v>
      </c>
      <c r="G1726" t="s">
        <v>10616</v>
      </c>
      <c r="H1726" t="s">
        <v>10793</v>
      </c>
      <c r="I1726" t="s">
        <v>10791</v>
      </c>
      <c r="J1726" t="s">
        <v>10794</v>
      </c>
      <c r="L1726" t="s">
        <v>10795</v>
      </c>
      <c r="M1726">
        <v>18.1602993011</v>
      </c>
      <c r="N1726">
        <v>-32.968898773199903</v>
      </c>
    </row>
    <row r="1727" spans="1:14" x14ac:dyDescent="0.35">
      <c r="A1727" t="s">
        <v>10796</v>
      </c>
      <c r="B1727" t="s">
        <v>1168</v>
      </c>
      <c r="C1727" t="s">
        <v>10797</v>
      </c>
      <c r="D1727">
        <v>3548</v>
      </c>
      <c r="E1727" t="s">
        <v>1532</v>
      </c>
      <c r="F1727" t="s">
        <v>10609</v>
      </c>
      <c r="G1727" t="s">
        <v>10667</v>
      </c>
      <c r="H1727" t="s">
        <v>1011</v>
      </c>
      <c r="I1727" t="s">
        <v>10796</v>
      </c>
      <c r="J1727" t="s">
        <v>10798</v>
      </c>
      <c r="L1727" t="s">
        <v>10799</v>
      </c>
      <c r="M1727">
        <v>29.749700546299898</v>
      </c>
      <c r="N1727">
        <v>-28.581699371300001</v>
      </c>
    </row>
    <row r="1728" spans="1:14" x14ac:dyDescent="0.35">
      <c r="A1728" t="s">
        <v>10800</v>
      </c>
      <c r="B1728" t="s">
        <v>1168</v>
      </c>
      <c r="C1728" t="s">
        <v>10801</v>
      </c>
      <c r="D1728">
        <v>1124</v>
      </c>
      <c r="E1728" t="s">
        <v>1532</v>
      </c>
      <c r="F1728" t="s">
        <v>10609</v>
      </c>
      <c r="G1728" t="s">
        <v>10624</v>
      </c>
      <c r="H1728" t="s">
        <v>10802</v>
      </c>
      <c r="I1728" t="s">
        <v>10800</v>
      </c>
      <c r="J1728" t="s">
        <v>10803</v>
      </c>
      <c r="L1728" t="s">
        <v>10804</v>
      </c>
      <c r="M1728">
        <v>31.544599533081001</v>
      </c>
      <c r="N1728">
        <v>-24.818099975585898</v>
      </c>
    </row>
    <row r="1729" spans="1:14" x14ac:dyDescent="0.35">
      <c r="A1729" t="s">
        <v>10805</v>
      </c>
      <c r="B1729" t="s">
        <v>1168</v>
      </c>
      <c r="C1729" t="s">
        <v>10806</v>
      </c>
      <c r="D1729">
        <v>495</v>
      </c>
      <c r="E1729" t="s">
        <v>1532</v>
      </c>
      <c r="F1729" t="s">
        <v>10609</v>
      </c>
      <c r="G1729" t="s">
        <v>10667</v>
      </c>
      <c r="H1729" t="s">
        <v>10807</v>
      </c>
      <c r="I1729" t="s">
        <v>10805</v>
      </c>
      <c r="J1729" t="s">
        <v>10808</v>
      </c>
      <c r="L1729" t="s">
        <v>10809</v>
      </c>
      <c r="M1729">
        <v>30.343000411999999</v>
      </c>
      <c r="N1729">
        <v>-30.857400894200001</v>
      </c>
    </row>
    <row r="1730" spans="1:14" x14ac:dyDescent="0.35">
      <c r="A1730" t="s">
        <v>10810</v>
      </c>
      <c r="B1730" t="s">
        <v>32</v>
      </c>
      <c r="C1730" t="s">
        <v>10811</v>
      </c>
      <c r="D1730">
        <v>1904</v>
      </c>
      <c r="E1730" t="s">
        <v>1532</v>
      </c>
      <c r="F1730" t="s">
        <v>10609</v>
      </c>
      <c r="G1730" t="s">
        <v>10624</v>
      </c>
      <c r="H1730" t="s">
        <v>10812</v>
      </c>
      <c r="I1730" t="s">
        <v>10810</v>
      </c>
      <c r="J1730" t="s">
        <v>2321</v>
      </c>
      <c r="L1730" t="s">
        <v>10813</v>
      </c>
      <c r="M1730">
        <v>29.986200332599999</v>
      </c>
      <c r="N1730">
        <v>-22.3560009002999</v>
      </c>
    </row>
    <row r="1731" spans="1:14" x14ac:dyDescent="0.35">
      <c r="A1731" t="s">
        <v>10815</v>
      </c>
      <c r="B1731" t="s">
        <v>1168</v>
      </c>
      <c r="C1731" t="s">
        <v>10816</v>
      </c>
      <c r="D1731">
        <v>4181</v>
      </c>
      <c r="E1731" t="s">
        <v>1532</v>
      </c>
      <c r="F1731" t="s">
        <v>10609</v>
      </c>
      <c r="G1731" t="s">
        <v>10642</v>
      </c>
      <c r="H1731" t="s">
        <v>10814</v>
      </c>
      <c r="I1731" t="s">
        <v>10815</v>
      </c>
      <c r="J1731" t="s">
        <v>10817</v>
      </c>
      <c r="L1731" t="s">
        <v>10818</v>
      </c>
      <c r="M1731">
        <v>25.5480003356999</v>
      </c>
      <c r="N1731">
        <v>-25.798400878900001</v>
      </c>
    </row>
    <row r="1732" spans="1:14" x14ac:dyDescent="0.35">
      <c r="A1732" t="s">
        <v>10819</v>
      </c>
      <c r="B1732" t="s">
        <v>1168</v>
      </c>
      <c r="C1732" t="s">
        <v>702</v>
      </c>
      <c r="D1732">
        <v>1024</v>
      </c>
      <c r="E1732" t="s">
        <v>1532</v>
      </c>
      <c r="F1732" t="s">
        <v>10609</v>
      </c>
      <c r="G1732" t="s">
        <v>10628</v>
      </c>
      <c r="H1732" t="s">
        <v>10820</v>
      </c>
      <c r="I1732" t="s">
        <v>10819</v>
      </c>
      <c r="J1732" t="s">
        <v>2504</v>
      </c>
      <c r="L1732" t="s">
        <v>10821</v>
      </c>
      <c r="M1732">
        <v>31.576700210599999</v>
      </c>
      <c r="N1732">
        <v>-25.4300003052</v>
      </c>
    </row>
    <row r="1733" spans="1:14" x14ac:dyDescent="0.35">
      <c r="A1733" t="s">
        <v>10822</v>
      </c>
      <c r="B1733" t="s">
        <v>32</v>
      </c>
      <c r="C1733" t="s">
        <v>10823</v>
      </c>
      <c r="D1733">
        <v>531</v>
      </c>
      <c r="E1733" t="s">
        <v>1532</v>
      </c>
      <c r="F1733" t="s">
        <v>10609</v>
      </c>
      <c r="G1733" t="s">
        <v>10616</v>
      </c>
      <c r="H1733" t="s">
        <v>10824</v>
      </c>
      <c r="I1733" t="s">
        <v>10822</v>
      </c>
      <c r="J1733" t="s">
        <v>10825</v>
      </c>
      <c r="L1733" t="s">
        <v>10826</v>
      </c>
      <c r="M1733">
        <v>22.058599000000001</v>
      </c>
      <c r="N1733">
        <v>-34.158298000000002</v>
      </c>
    </row>
    <row r="1734" spans="1:14" x14ac:dyDescent="0.35">
      <c r="A1734" t="s">
        <v>10827</v>
      </c>
      <c r="B1734" t="s">
        <v>1168</v>
      </c>
      <c r="C1734" t="s">
        <v>10828</v>
      </c>
      <c r="D1734">
        <v>400</v>
      </c>
      <c r="E1734" t="s">
        <v>1532</v>
      </c>
      <c r="F1734" t="s">
        <v>10609</v>
      </c>
      <c r="G1734" t="s">
        <v>10667</v>
      </c>
      <c r="H1734" t="s">
        <v>10829</v>
      </c>
      <c r="I1734" t="s">
        <v>10827</v>
      </c>
      <c r="J1734" t="s">
        <v>10830</v>
      </c>
      <c r="L1734" t="s">
        <v>10831</v>
      </c>
      <c r="M1734">
        <v>32.044300079345703</v>
      </c>
      <c r="N1734">
        <v>-27.626100540161101</v>
      </c>
    </row>
    <row r="1735" spans="1:14" x14ac:dyDescent="0.35">
      <c r="A1735" t="s">
        <v>10832</v>
      </c>
      <c r="B1735" t="s">
        <v>1168</v>
      </c>
      <c r="C1735" t="s">
        <v>9358</v>
      </c>
      <c r="D1735">
        <v>4074</v>
      </c>
      <c r="E1735" t="s">
        <v>1532</v>
      </c>
      <c r="F1735" t="s">
        <v>10609</v>
      </c>
      <c r="G1735" t="s">
        <v>10667</v>
      </c>
      <c r="H1735" t="s">
        <v>843</v>
      </c>
      <c r="I1735" t="s">
        <v>10832</v>
      </c>
      <c r="J1735" t="s">
        <v>10833</v>
      </c>
      <c r="L1735" t="s">
        <v>10834</v>
      </c>
      <c r="M1735">
        <v>29.976900100699901</v>
      </c>
      <c r="N1735">
        <v>-27.770599365199999</v>
      </c>
    </row>
    <row r="1736" spans="1:14" x14ac:dyDescent="0.35">
      <c r="A1736" t="s">
        <v>10835</v>
      </c>
      <c r="B1736" t="s">
        <v>32</v>
      </c>
      <c r="C1736" t="s">
        <v>10836</v>
      </c>
      <c r="D1736">
        <v>3357</v>
      </c>
      <c r="E1736" t="s">
        <v>1532</v>
      </c>
      <c r="F1736" t="s">
        <v>10609</v>
      </c>
      <c r="G1736" t="s">
        <v>10624</v>
      </c>
      <c r="H1736" t="s">
        <v>10837</v>
      </c>
      <c r="I1736" t="s">
        <v>10835</v>
      </c>
      <c r="J1736" t="s">
        <v>10838</v>
      </c>
      <c r="L1736" t="s">
        <v>10839</v>
      </c>
      <c r="M1736">
        <v>31.326000000000001</v>
      </c>
      <c r="N1736">
        <v>-24.388999999999999</v>
      </c>
    </row>
    <row r="1737" spans="1:14" x14ac:dyDescent="0.35">
      <c r="A1737" t="s">
        <v>10840</v>
      </c>
      <c r="B1737" t="s">
        <v>32</v>
      </c>
      <c r="C1737" t="s">
        <v>10841</v>
      </c>
      <c r="D1737">
        <v>2875</v>
      </c>
      <c r="E1737" t="s">
        <v>1532</v>
      </c>
      <c r="F1737" t="s">
        <v>10609</v>
      </c>
      <c r="G1737" t="s">
        <v>10628</v>
      </c>
      <c r="H1737" t="s">
        <v>10842</v>
      </c>
      <c r="I1737" t="s">
        <v>10840</v>
      </c>
      <c r="J1737" t="s">
        <v>10843</v>
      </c>
      <c r="L1737" t="s">
        <v>10844</v>
      </c>
      <c r="M1737">
        <v>30.913799285900001</v>
      </c>
      <c r="N1737">
        <v>-25.5</v>
      </c>
    </row>
    <row r="1738" spans="1:14" x14ac:dyDescent="0.35">
      <c r="A1738" t="s">
        <v>10845</v>
      </c>
      <c r="B1738" t="s">
        <v>32</v>
      </c>
      <c r="C1738" t="s">
        <v>10846</v>
      </c>
      <c r="D1738">
        <v>52</v>
      </c>
      <c r="E1738" t="s">
        <v>1532</v>
      </c>
      <c r="F1738" t="s">
        <v>10609</v>
      </c>
      <c r="G1738" t="s">
        <v>10616</v>
      </c>
      <c r="H1738" t="s">
        <v>10847</v>
      </c>
      <c r="I1738" t="s">
        <v>10845</v>
      </c>
      <c r="J1738" t="s">
        <v>10848</v>
      </c>
      <c r="L1738" t="s">
        <v>10849</v>
      </c>
      <c r="M1738">
        <v>20.2506999969</v>
      </c>
      <c r="N1738">
        <v>-34.554901123</v>
      </c>
    </row>
    <row r="1739" spans="1:14" x14ac:dyDescent="0.35">
      <c r="A1739" t="s">
        <v>10850</v>
      </c>
      <c r="B1739" t="s">
        <v>1168</v>
      </c>
      <c r="C1739" t="s">
        <v>10851</v>
      </c>
      <c r="D1739">
        <v>1063</v>
      </c>
      <c r="E1739" t="s">
        <v>1532</v>
      </c>
      <c r="F1739" t="s">
        <v>10609</v>
      </c>
      <c r="G1739" t="s">
        <v>10616</v>
      </c>
      <c r="H1739" t="s">
        <v>10852</v>
      </c>
      <c r="I1739" t="s">
        <v>10850</v>
      </c>
      <c r="J1739" t="s">
        <v>10853</v>
      </c>
      <c r="K1739" t="s">
        <v>10850</v>
      </c>
      <c r="L1739" t="s">
        <v>10854</v>
      </c>
      <c r="M1739">
        <v>22.188999175999999</v>
      </c>
      <c r="N1739">
        <v>-33.606998443599998</v>
      </c>
    </row>
    <row r="1740" spans="1:14" x14ac:dyDescent="0.35">
      <c r="A1740" t="s">
        <v>10855</v>
      </c>
      <c r="B1740" t="s">
        <v>3332</v>
      </c>
      <c r="C1740" t="s">
        <v>10856</v>
      </c>
      <c r="D1740">
        <v>5558</v>
      </c>
      <c r="E1740" t="s">
        <v>1532</v>
      </c>
      <c r="F1740" t="s">
        <v>10609</v>
      </c>
      <c r="G1740" t="s">
        <v>10629</v>
      </c>
      <c r="H1740" t="s">
        <v>10715</v>
      </c>
      <c r="I1740" t="s">
        <v>10855</v>
      </c>
      <c r="J1740" t="s">
        <v>10857</v>
      </c>
      <c r="L1740" t="s">
        <v>10858</v>
      </c>
      <c r="M1740">
        <v>28.245999999999999</v>
      </c>
      <c r="N1740">
        <v>-26.139199999999999</v>
      </c>
    </row>
    <row r="1741" spans="1:14" x14ac:dyDescent="0.35">
      <c r="A1741" t="s">
        <v>10859</v>
      </c>
      <c r="B1741" t="s">
        <v>32</v>
      </c>
      <c r="C1741" t="s">
        <v>10860</v>
      </c>
      <c r="D1741">
        <v>275</v>
      </c>
      <c r="E1741" t="s">
        <v>1532</v>
      </c>
      <c r="F1741" t="s">
        <v>10609</v>
      </c>
      <c r="G1741" t="s">
        <v>10614</v>
      </c>
      <c r="H1741" t="s">
        <v>10861</v>
      </c>
      <c r="I1741" t="s">
        <v>10859</v>
      </c>
      <c r="J1741" t="s">
        <v>10862</v>
      </c>
      <c r="L1741" t="s">
        <v>10863</v>
      </c>
      <c r="M1741">
        <v>26.877700805699899</v>
      </c>
      <c r="N1741">
        <v>-33.554199218800001</v>
      </c>
    </row>
    <row r="1742" spans="1:14" x14ac:dyDescent="0.35">
      <c r="A1742" t="s">
        <v>10864</v>
      </c>
      <c r="B1742" t="s">
        <v>1168</v>
      </c>
      <c r="C1742" t="s">
        <v>10865</v>
      </c>
      <c r="D1742">
        <v>226</v>
      </c>
      <c r="E1742" t="s">
        <v>1532</v>
      </c>
      <c r="F1742" t="s">
        <v>10609</v>
      </c>
      <c r="G1742" t="s">
        <v>10614</v>
      </c>
      <c r="H1742" t="s">
        <v>10674</v>
      </c>
      <c r="I1742" t="s">
        <v>10864</v>
      </c>
      <c r="J1742" t="s">
        <v>10866</v>
      </c>
      <c r="L1742" t="s">
        <v>10867</v>
      </c>
      <c r="M1742">
        <v>25.617300033599999</v>
      </c>
      <c r="N1742">
        <v>-33.984901428199997</v>
      </c>
    </row>
    <row r="1743" spans="1:14" x14ac:dyDescent="0.35">
      <c r="A1743" t="s">
        <v>10868</v>
      </c>
      <c r="B1743" t="s">
        <v>1168</v>
      </c>
      <c r="C1743" t="s">
        <v>10869</v>
      </c>
      <c r="D1743">
        <v>465</v>
      </c>
      <c r="E1743" t="s">
        <v>1532</v>
      </c>
      <c r="F1743" t="s">
        <v>10609</v>
      </c>
      <c r="G1743" t="s">
        <v>10616</v>
      </c>
      <c r="H1743" t="s">
        <v>10870</v>
      </c>
      <c r="I1743" t="s">
        <v>10868</v>
      </c>
      <c r="J1743" t="s">
        <v>10871</v>
      </c>
      <c r="L1743" t="s">
        <v>10872</v>
      </c>
      <c r="M1743">
        <v>23.3287234306</v>
      </c>
      <c r="N1743">
        <v>-34.0881601675</v>
      </c>
    </row>
    <row r="1744" spans="1:14" x14ac:dyDescent="0.35">
      <c r="A1744" t="s">
        <v>10873</v>
      </c>
      <c r="B1744" t="s">
        <v>1168</v>
      </c>
      <c r="C1744" t="s">
        <v>10874</v>
      </c>
      <c r="D1744">
        <v>1432</v>
      </c>
      <c r="E1744" t="s">
        <v>1532</v>
      </c>
      <c r="F1744" t="s">
        <v>10609</v>
      </c>
      <c r="G1744" t="s">
        <v>10624</v>
      </c>
      <c r="H1744" t="s">
        <v>10875</v>
      </c>
      <c r="I1744" t="s">
        <v>10873</v>
      </c>
      <c r="J1744" t="s">
        <v>10876</v>
      </c>
      <c r="L1744" t="s">
        <v>10877</v>
      </c>
      <c r="M1744">
        <v>31.155399322499999</v>
      </c>
      <c r="N1744">
        <v>-23.937200546299898</v>
      </c>
    </row>
    <row r="1745" spans="1:14" x14ac:dyDescent="0.35">
      <c r="A1745" t="s">
        <v>10879</v>
      </c>
      <c r="B1745" t="s">
        <v>1168</v>
      </c>
      <c r="C1745" t="s">
        <v>10880</v>
      </c>
      <c r="D1745">
        <v>1227</v>
      </c>
      <c r="E1745" t="s">
        <v>1532</v>
      </c>
      <c r="F1745" t="s">
        <v>10609</v>
      </c>
      <c r="G1745" t="s">
        <v>10614</v>
      </c>
      <c r="H1745" t="s">
        <v>10881</v>
      </c>
      <c r="I1745" t="s">
        <v>10879</v>
      </c>
      <c r="J1745" t="s">
        <v>10882</v>
      </c>
      <c r="L1745" t="s">
        <v>10883</v>
      </c>
      <c r="M1745">
        <v>29.519800186157202</v>
      </c>
      <c r="N1745">
        <v>-31.605899810791001</v>
      </c>
    </row>
    <row r="1746" spans="1:14" x14ac:dyDescent="0.35">
      <c r="A1746" t="s">
        <v>10884</v>
      </c>
      <c r="B1746" t="s">
        <v>32</v>
      </c>
      <c r="C1746" t="s">
        <v>10885</v>
      </c>
      <c r="D1746">
        <v>3100</v>
      </c>
      <c r="E1746" t="s">
        <v>1532</v>
      </c>
      <c r="F1746" t="s">
        <v>10609</v>
      </c>
      <c r="G1746" t="s">
        <v>10610</v>
      </c>
      <c r="H1746" t="s">
        <v>10886</v>
      </c>
      <c r="I1746" t="s">
        <v>10884</v>
      </c>
      <c r="J1746" t="s">
        <v>10887</v>
      </c>
      <c r="L1746" t="s">
        <v>10888</v>
      </c>
      <c r="M1746">
        <v>22.7705993652343</v>
      </c>
      <c r="N1746">
        <v>-29.683599472045898</v>
      </c>
    </row>
    <row r="1747" spans="1:14" x14ac:dyDescent="0.35">
      <c r="A1747" t="s">
        <v>10889</v>
      </c>
      <c r="B1747" t="s">
        <v>1168</v>
      </c>
      <c r="C1747" t="s">
        <v>10890</v>
      </c>
      <c r="D1747">
        <v>2423</v>
      </c>
      <c r="E1747" t="s">
        <v>1532</v>
      </c>
      <c r="F1747" t="s">
        <v>10609</v>
      </c>
      <c r="G1747" t="s">
        <v>10667</v>
      </c>
      <c r="H1747" t="s">
        <v>10891</v>
      </c>
      <c r="I1747" t="s">
        <v>10889</v>
      </c>
      <c r="J1747" t="s">
        <v>10892</v>
      </c>
      <c r="L1747" t="s">
        <v>10893</v>
      </c>
      <c r="M1747">
        <v>30.398700714099999</v>
      </c>
      <c r="N1747">
        <v>-29.649000167799901</v>
      </c>
    </row>
    <row r="1748" spans="1:14" x14ac:dyDescent="0.35">
      <c r="A1748" t="s">
        <v>10894</v>
      </c>
      <c r="B1748" t="s">
        <v>32</v>
      </c>
      <c r="C1748" t="s">
        <v>10895</v>
      </c>
      <c r="D1748">
        <v>3412</v>
      </c>
      <c r="E1748" t="s">
        <v>1532</v>
      </c>
      <c r="F1748" t="s">
        <v>10609</v>
      </c>
      <c r="G1748" t="s">
        <v>10642</v>
      </c>
      <c r="H1748" t="s">
        <v>10896</v>
      </c>
      <c r="I1748" t="s">
        <v>10894</v>
      </c>
      <c r="J1748" t="s">
        <v>10897</v>
      </c>
      <c r="L1748" t="s">
        <v>10898</v>
      </c>
      <c r="M1748">
        <v>27.173400999999998</v>
      </c>
      <c r="N1748">
        <v>-25.333798999999999</v>
      </c>
    </row>
    <row r="1749" spans="1:14" x14ac:dyDescent="0.35">
      <c r="A1749" t="s">
        <v>10899</v>
      </c>
      <c r="B1749" t="s">
        <v>1168</v>
      </c>
      <c r="C1749" t="s">
        <v>10900</v>
      </c>
      <c r="D1749">
        <v>4076</v>
      </c>
      <c r="E1749" t="s">
        <v>1532</v>
      </c>
      <c r="F1749" t="s">
        <v>10609</v>
      </c>
      <c r="G1749" t="s">
        <v>10624</v>
      </c>
      <c r="H1749" t="s">
        <v>10878</v>
      </c>
      <c r="I1749" t="s">
        <v>10899</v>
      </c>
      <c r="J1749" t="s">
        <v>10901</v>
      </c>
      <c r="L1749" t="s">
        <v>10902</v>
      </c>
      <c r="M1749">
        <v>29.458615000000002</v>
      </c>
      <c r="N1749">
        <v>-23.845268999999998</v>
      </c>
    </row>
    <row r="1750" spans="1:14" x14ac:dyDescent="0.35">
      <c r="A1750" t="s">
        <v>10903</v>
      </c>
      <c r="B1750" t="s">
        <v>1168</v>
      </c>
      <c r="C1750" t="s">
        <v>10904</v>
      </c>
      <c r="D1750">
        <v>4520</v>
      </c>
      <c r="E1750" t="s">
        <v>1532</v>
      </c>
      <c r="F1750" t="s">
        <v>10609</v>
      </c>
      <c r="G1750" t="s">
        <v>10642</v>
      </c>
      <c r="H1750" t="s">
        <v>10905</v>
      </c>
      <c r="I1750" t="s">
        <v>10903</v>
      </c>
      <c r="J1750" t="s">
        <v>10906</v>
      </c>
      <c r="L1750" t="s">
        <v>10907</v>
      </c>
      <c r="M1750">
        <v>27.081899642900002</v>
      </c>
      <c r="N1750">
        <v>-26.670999526999999</v>
      </c>
    </row>
    <row r="1751" spans="1:14" x14ac:dyDescent="0.35">
      <c r="A1751" t="s">
        <v>10908</v>
      </c>
      <c r="B1751" t="s">
        <v>1168</v>
      </c>
      <c r="C1751" t="s">
        <v>10909</v>
      </c>
      <c r="D1751">
        <v>3637</v>
      </c>
      <c r="E1751" t="s">
        <v>1532</v>
      </c>
      <c r="F1751" t="s">
        <v>10609</v>
      </c>
      <c r="G1751" t="s">
        <v>10614</v>
      </c>
      <c r="H1751" t="s">
        <v>348</v>
      </c>
      <c r="I1751" t="s">
        <v>10908</v>
      </c>
      <c r="J1751" t="s">
        <v>10910</v>
      </c>
      <c r="L1751" t="s">
        <v>10911</v>
      </c>
      <c r="M1751">
        <v>26.8822002410888</v>
      </c>
      <c r="N1751">
        <v>-31.920200347900298</v>
      </c>
    </row>
    <row r="1752" spans="1:14" x14ac:dyDescent="0.35">
      <c r="A1752" t="s">
        <v>10912</v>
      </c>
      <c r="B1752" t="s">
        <v>1168</v>
      </c>
      <c r="C1752" t="s">
        <v>10913</v>
      </c>
      <c r="D1752">
        <v>109</v>
      </c>
      <c r="E1752" t="s">
        <v>1532</v>
      </c>
      <c r="F1752" t="s">
        <v>10609</v>
      </c>
      <c r="G1752" t="s">
        <v>10667</v>
      </c>
      <c r="H1752" t="s">
        <v>10914</v>
      </c>
      <c r="I1752" t="s">
        <v>10912</v>
      </c>
      <c r="J1752" t="s">
        <v>10915</v>
      </c>
      <c r="L1752" t="s">
        <v>10916</v>
      </c>
      <c r="M1752">
        <v>32.0920982361</v>
      </c>
      <c r="N1752">
        <v>-28.740999221799999</v>
      </c>
    </row>
    <row r="1753" spans="1:14" x14ac:dyDescent="0.35">
      <c r="A1753" t="s">
        <v>10917</v>
      </c>
      <c r="B1753" t="s">
        <v>32</v>
      </c>
      <c r="C1753" t="s">
        <v>10918</v>
      </c>
      <c r="D1753">
        <v>4715</v>
      </c>
      <c r="E1753" t="s">
        <v>1532</v>
      </c>
      <c r="F1753" t="s">
        <v>10609</v>
      </c>
      <c r="G1753" t="s">
        <v>10642</v>
      </c>
      <c r="H1753" t="s">
        <v>10919</v>
      </c>
      <c r="I1753" t="s">
        <v>10917</v>
      </c>
      <c r="J1753" t="s">
        <v>10920</v>
      </c>
      <c r="L1753" t="s">
        <v>10921</v>
      </c>
      <c r="M1753">
        <v>24.172500610351499</v>
      </c>
      <c r="N1753">
        <v>-27.5471992492675</v>
      </c>
    </row>
    <row r="1754" spans="1:14" x14ac:dyDescent="0.35">
      <c r="A1754" t="s">
        <v>10922</v>
      </c>
      <c r="B1754" t="s">
        <v>1168</v>
      </c>
      <c r="C1754" t="s">
        <v>1472</v>
      </c>
      <c r="D1754">
        <v>640</v>
      </c>
      <c r="E1754" t="s">
        <v>1532</v>
      </c>
      <c r="F1754" t="s">
        <v>10609</v>
      </c>
      <c r="G1754" t="s">
        <v>10616</v>
      </c>
      <c r="H1754" t="s">
        <v>10923</v>
      </c>
      <c r="I1754" t="s">
        <v>10922</v>
      </c>
      <c r="J1754" t="s">
        <v>10924</v>
      </c>
      <c r="L1754" t="s">
        <v>10925</v>
      </c>
      <c r="M1754">
        <v>19.9027996063232</v>
      </c>
      <c r="N1754">
        <v>-33.812198638916001</v>
      </c>
    </row>
    <row r="1755" spans="1:14" x14ac:dyDescent="0.35">
      <c r="A1755" t="s">
        <v>10926</v>
      </c>
      <c r="B1755" t="s">
        <v>1168</v>
      </c>
      <c r="C1755" t="s">
        <v>10927</v>
      </c>
      <c r="D1755">
        <v>2690</v>
      </c>
      <c r="E1755" t="s">
        <v>1532</v>
      </c>
      <c r="F1755" t="s">
        <v>10609</v>
      </c>
      <c r="G1755" t="s">
        <v>10610</v>
      </c>
      <c r="H1755" t="s">
        <v>10928</v>
      </c>
      <c r="I1755" t="s">
        <v>10926</v>
      </c>
      <c r="J1755" t="s">
        <v>10929</v>
      </c>
      <c r="L1755" t="s">
        <v>10930</v>
      </c>
      <c r="M1755">
        <v>17.939599990844702</v>
      </c>
      <c r="N1755">
        <v>-29.6893005371093</v>
      </c>
    </row>
    <row r="1756" spans="1:14" x14ac:dyDescent="0.35">
      <c r="A1756" t="s">
        <v>10931</v>
      </c>
      <c r="B1756" t="s">
        <v>1168</v>
      </c>
      <c r="C1756" t="s">
        <v>10932</v>
      </c>
      <c r="D1756">
        <v>5250</v>
      </c>
      <c r="E1756" t="s">
        <v>1532</v>
      </c>
      <c r="F1756" t="s">
        <v>10609</v>
      </c>
      <c r="G1756" t="s">
        <v>10628</v>
      </c>
      <c r="H1756" t="s">
        <v>10933</v>
      </c>
      <c r="I1756" t="s">
        <v>10931</v>
      </c>
      <c r="J1756" t="s">
        <v>10934</v>
      </c>
      <c r="L1756" t="s">
        <v>10935</v>
      </c>
      <c r="M1756">
        <v>29.170099258399901</v>
      </c>
      <c r="N1756">
        <v>-26.52409935</v>
      </c>
    </row>
    <row r="1757" spans="1:14" x14ac:dyDescent="0.35">
      <c r="A1757" t="s">
        <v>10936</v>
      </c>
      <c r="B1757" t="s">
        <v>32</v>
      </c>
      <c r="C1757" t="s">
        <v>10937</v>
      </c>
      <c r="D1757">
        <v>1276</v>
      </c>
      <c r="E1757" t="s">
        <v>1532</v>
      </c>
      <c r="F1757" t="s">
        <v>10609</v>
      </c>
      <c r="G1757" t="s">
        <v>10628</v>
      </c>
      <c r="H1757" t="s">
        <v>621</v>
      </c>
      <c r="I1757" t="s">
        <v>10936</v>
      </c>
      <c r="J1757" t="s">
        <v>10938</v>
      </c>
      <c r="L1757" t="s">
        <v>10939</v>
      </c>
      <c r="M1757">
        <v>31.448847770699999</v>
      </c>
      <c r="N1757">
        <v>-24.947375434199898</v>
      </c>
    </row>
    <row r="1758" spans="1:14" x14ac:dyDescent="0.35">
      <c r="A1758" t="s">
        <v>10941</v>
      </c>
      <c r="B1758" t="s">
        <v>1168</v>
      </c>
      <c r="C1758" t="s">
        <v>10942</v>
      </c>
      <c r="D1758">
        <v>3848</v>
      </c>
      <c r="E1758" t="s">
        <v>1532</v>
      </c>
      <c r="F1758" t="s">
        <v>10609</v>
      </c>
      <c r="G1758" t="s">
        <v>10610</v>
      </c>
      <c r="H1758" t="s">
        <v>10943</v>
      </c>
      <c r="I1758" t="s">
        <v>10941</v>
      </c>
      <c r="J1758" t="s">
        <v>3609</v>
      </c>
      <c r="L1758" t="s">
        <v>10944</v>
      </c>
      <c r="M1758">
        <v>22.9993000031</v>
      </c>
      <c r="N1758">
        <v>-27.648599624599999</v>
      </c>
    </row>
    <row r="1759" spans="1:14" x14ac:dyDescent="0.35">
      <c r="A1759" t="s">
        <v>10945</v>
      </c>
      <c r="B1759" t="s">
        <v>1168</v>
      </c>
      <c r="C1759" t="s">
        <v>10946</v>
      </c>
      <c r="D1759">
        <v>1020</v>
      </c>
      <c r="E1759" t="s">
        <v>1532</v>
      </c>
      <c r="F1759" t="s">
        <v>10609</v>
      </c>
      <c r="G1759" t="s">
        <v>10628</v>
      </c>
      <c r="H1759" t="s">
        <v>10947</v>
      </c>
      <c r="I1759" t="s">
        <v>10945</v>
      </c>
      <c r="J1759" t="s">
        <v>10948</v>
      </c>
      <c r="L1759" t="s">
        <v>10949</v>
      </c>
      <c r="M1759">
        <v>31.588699340800002</v>
      </c>
      <c r="N1759">
        <v>-24.960899352999999</v>
      </c>
    </row>
    <row r="1760" spans="1:14" x14ac:dyDescent="0.35">
      <c r="A1760" t="s">
        <v>10950</v>
      </c>
      <c r="B1760" t="s">
        <v>32</v>
      </c>
      <c r="C1760" t="s">
        <v>10951</v>
      </c>
      <c r="D1760">
        <v>2021</v>
      </c>
      <c r="E1760" t="s">
        <v>1532</v>
      </c>
      <c r="F1760" t="s">
        <v>10609</v>
      </c>
      <c r="G1760" t="s">
        <v>10624</v>
      </c>
      <c r="H1760" t="s">
        <v>10952</v>
      </c>
      <c r="I1760" t="s">
        <v>10950</v>
      </c>
      <c r="J1760" t="s">
        <v>10953</v>
      </c>
      <c r="L1760" t="s">
        <v>10954</v>
      </c>
      <c r="M1760">
        <v>30.383600234985298</v>
      </c>
      <c r="N1760">
        <v>-23.076900482177699</v>
      </c>
    </row>
    <row r="1761" spans="1:14" x14ac:dyDescent="0.35">
      <c r="A1761" t="s">
        <v>10955</v>
      </c>
      <c r="B1761" t="s">
        <v>32</v>
      </c>
      <c r="C1761" t="s">
        <v>10956</v>
      </c>
      <c r="D1761">
        <v>4941</v>
      </c>
      <c r="E1761" t="s">
        <v>1532</v>
      </c>
      <c r="F1761" t="s">
        <v>10609</v>
      </c>
      <c r="G1761" t="s">
        <v>10637</v>
      </c>
      <c r="H1761" t="s">
        <v>10957</v>
      </c>
      <c r="I1761" t="s">
        <v>10955</v>
      </c>
      <c r="J1761" t="s">
        <v>10958</v>
      </c>
      <c r="L1761" t="s">
        <v>10959</v>
      </c>
      <c r="M1761">
        <v>26.822799682617099</v>
      </c>
      <c r="N1761">
        <v>-29.317800521850501</v>
      </c>
    </row>
    <row r="1762" spans="1:14" x14ac:dyDescent="0.35">
      <c r="A1762" t="s">
        <v>10960</v>
      </c>
      <c r="B1762" t="s">
        <v>1168</v>
      </c>
      <c r="C1762" t="s">
        <v>10961</v>
      </c>
      <c r="D1762">
        <v>1914</v>
      </c>
      <c r="E1762" t="s">
        <v>1532</v>
      </c>
      <c r="F1762" t="s">
        <v>10609</v>
      </c>
      <c r="G1762" t="s">
        <v>10624</v>
      </c>
      <c r="H1762" t="s">
        <v>10962</v>
      </c>
      <c r="I1762" t="s">
        <v>10960</v>
      </c>
      <c r="J1762" t="s">
        <v>10963</v>
      </c>
      <c r="L1762" t="s">
        <v>10964</v>
      </c>
      <c r="M1762">
        <v>30.329299926799901</v>
      </c>
      <c r="N1762">
        <v>-23.824399948100002</v>
      </c>
    </row>
    <row r="1763" spans="1:14" x14ac:dyDescent="0.35">
      <c r="A1763" t="s">
        <v>10965</v>
      </c>
      <c r="B1763" t="s">
        <v>1168</v>
      </c>
      <c r="C1763" t="s">
        <v>10966</v>
      </c>
      <c r="D1763">
        <v>1720</v>
      </c>
      <c r="E1763" t="s">
        <v>1532</v>
      </c>
      <c r="F1763" t="s">
        <v>10609</v>
      </c>
      <c r="G1763" t="s">
        <v>10667</v>
      </c>
      <c r="H1763" t="s">
        <v>10967</v>
      </c>
      <c r="I1763" t="s">
        <v>10965</v>
      </c>
      <c r="J1763" t="s">
        <v>10968</v>
      </c>
      <c r="L1763" t="s">
        <v>10969</v>
      </c>
      <c r="M1763">
        <v>31.4165000916</v>
      </c>
      <c r="N1763">
        <v>-28.320600509599998</v>
      </c>
    </row>
    <row r="1764" spans="1:14" x14ac:dyDescent="0.35">
      <c r="A1764" t="s">
        <v>10970</v>
      </c>
      <c r="B1764" t="s">
        <v>1168</v>
      </c>
      <c r="C1764" t="s">
        <v>10971</v>
      </c>
      <c r="D1764">
        <v>2782</v>
      </c>
      <c r="E1764" t="s">
        <v>1532</v>
      </c>
      <c r="F1764" t="s">
        <v>10609</v>
      </c>
      <c r="G1764" t="s">
        <v>10610</v>
      </c>
      <c r="H1764" t="s">
        <v>10972</v>
      </c>
      <c r="I1764" t="s">
        <v>10970</v>
      </c>
      <c r="J1764" t="s">
        <v>10973</v>
      </c>
      <c r="L1764" t="s">
        <v>10974</v>
      </c>
      <c r="M1764">
        <v>21.260200500499899</v>
      </c>
      <c r="N1764">
        <v>-28.39909935</v>
      </c>
    </row>
    <row r="1765" spans="1:14" x14ac:dyDescent="0.35">
      <c r="A1765" t="s">
        <v>10975</v>
      </c>
      <c r="B1765" t="s">
        <v>1168</v>
      </c>
      <c r="C1765" t="s">
        <v>10976</v>
      </c>
      <c r="D1765">
        <v>2400</v>
      </c>
      <c r="E1765" t="s">
        <v>1532</v>
      </c>
      <c r="F1765" t="s">
        <v>10609</v>
      </c>
      <c r="G1765" t="s">
        <v>10614</v>
      </c>
      <c r="H1765" t="s">
        <v>10977</v>
      </c>
      <c r="I1765" t="s">
        <v>10975</v>
      </c>
      <c r="J1765" t="s">
        <v>10978</v>
      </c>
      <c r="L1765" t="s">
        <v>10979</v>
      </c>
      <c r="M1765">
        <v>28.6733551025</v>
      </c>
      <c r="N1765">
        <v>-31.546363184899999</v>
      </c>
    </row>
    <row r="1766" spans="1:14" x14ac:dyDescent="0.35">
      <c r="A1766" t="s">
        <v>10980</v>
      </c>
      <c r="B1766" t="s">
        <v>1168</v>
      </c>
      <c r="C1766" t="s">
        <v>10981</v>
      </c>
      <c r="D1766">
        <v>3920</v>
      </c>
      <c r="E1766" t="s">
        <v>1532</v>
      </c>
      <c r="F1766" t="s">
        <v>10609</v>
      </c>
      <c r="G1766" t="s">
        <v>10642</v>
      </c>
      <c r="H1766" t="s">
        <v>10982</v>
      </c>
      <c r="I1766" t="s">
        <v>10980</v>
      </c>
      <c r="J1766" t="s">
        <v>2454</v>
      </c>
      <c r="L1766" t="s">
        <v>10983</v>
      </c>
      <c r="M1766">
        <v>24.728799819900001</v>
      </c>
      <c r="N1766">
        <v>-26.982400894200001</v>
      </c>
    </row>
    <row r="1767" spans="1:14" x14ac:dyDescent="0.35">
      <c r="A1767" t="s">
        <v>10984</v>
      </c>
      <c r="B1767" t="s">
        <v>1168</v>
      </c>
      <c r="C1767" t="s">
        <v>10985</v>
      </c>
      <c r="D1767">
        <v>20</v>
      </c>
      <c r="E1767" t="s">
        <v>1532</v>
      </c>
      <c r="F1767" t="s">
        <v>10609</v>
      </c>
      <c r="G1767" t="s">
        <v>10667</v>
      </c>
      <c r="H1767" t="s">
        <v>10673</v>
      </c>
      <c r="I1767" t="s">
        <v>10984</v>
      </c>
      <c r="J1767" t="s">
        <v>10986</v>
      </c>
      <c r="L1767" t="s">
        <v>10987</v>
      </c>
      <c r="M1767">
        <v>31.0583992004394</v>
      </c>
      <c r="N1767">
        <v>-29.7705993652343</v>
      </c>
    </row>
    <row r="1768" spans="1:14" x14ac:dyDescent="0.35">
      <c r="A1768" t="s">
        <v>10988</v>
      </c>
      <c r="B1768" t="s">
        <v>1168</v>
      </c>
      <c r="C1768" t="s">
        <v>10989</v>
      </c>
      <c r="D1768">
        <v>330</v>
      </c>
      <c r="E1768" t="s">
        <v>1532</v>
      </c>
      <c r="F1768" t="s">
        <v>10609</v>
      </c>
      <c r="G1768" t="s">
        <v>10616</v>
      </c>
      <c r="H1768" t="s">
        <v>10990</v>
      </c>
      <c r="I1768" t="s">
        <v>10988</v>
      </c>
      <c r="J1768" t="s">
        <v>10991</v>
      </c>
      <c r="L1768" t="s">
        <v>10992</v>
      </c>
      <c r="M1768">
        <v>18.5447998046875</v>
      </c>
      <c r="N1768">
        <v>-31.6410007476806</v>
      </c>
    </row>
    <row r="1769" spans="1:14" x14ac:dyDescent="0.35">
      <c r="A1769" t="s">
        <v>10993</v>
      </c>
      <c r="B1769" t="s">
        <v>32</v>
      </c>
      <c r="C1769" t="s">
        <v>10994</v>
      </c>
      <c r="D1769">
        <v>3799</v>
      </c>
      <c r="E1769" t="s">
        <v>1532</v>
      </c>
      <c r="F1769" t="s">
        <v>10609</v>
      </c>
      <c r="G1769" t="s">
        <v>10667</v>
      </c>
      <c r="H1769" t="s">
        <v>10995</v>
      </c>
      <c r="I1769" t="s">
        <v>10993</v>
      </c>
      <c r="J1769" t="s">
        <v>10996</v>
      </c>
      <c r="L1769" t="s">
        <v>10997</v>
      </c>
      <c r="M1769">
        <v>30.796400070190401</v>
      </c>
      <c r="N1769">
        <v>-27.786899566650298</v>
      </c>
    </row>
    <row r="1770" spans="1:14" x14ac:dyDescent="0.35">
      <c r="A1770" t="s">
        <v>10998</v>
      </c>
      <c r="B1770" t="s">
        <v>1168</v>
      </c>
      <c r="C1770" t="s">
        <v>10999</v>
      </c>
      <c r="D1770">
        <v>4095</v>
      </c>
      <c r="E1770" t="s">
        <v>1532</v>
      </c>
      <c r="F1770" t="s">
        <v>10609</v>
      </c>
      <c r="G1770" t="s">
        <v>10629</v>
      </c>
      <c r="H1770" t="s">
        <v>10940</v>
      </c>
      <c r="I1770" t="s">
        <v>10998</v>
      </c>
      <c r="J1770" t="s">
        <v>11000</v>
      </c>
      <c r="L1770" t="s">
        <v>11001</v>
      </c>
      <c r="M1770">
        <v>28.224198999999999</v>
      </c>
      <c r="N1770">
        <v>-25.6539</v>
      </c>
    </row>
    <row r="1771" spans="1:14" x14ac:dyDescent="0.35">
      <c r="A1771" t="s">
        <v>11002</v>
      </c>
      <c r="B1771" t="s">
        <v>1168</v>
      </c>
      <c r="C1771" t="s">
        <v>11003</v>
      </c>
      <c r="D1771">
        <v>4940</v>
      </c>
      <c r="E1771" t="s">
        <v>1532</v>
      </c>
      <c r="F1771" t="s">
        <v>10609</v>
      </c>
      <c r="G1771" t="s">
        <v>10629</v>
      </c>
      <c r="H1771" t="s">
        <v>10940</v>
      </c>
      <c r="I1771" t="s">
        <v>11002</v>
      </c>
      <c r="J1771" t="s">
        <v>11004</v>
      </c>
      <c r="L1771" t="s">
        <v>11005</v>
      </c>
      <c r="M1771">
        <v>28.222499847399899</v>
      </c>
      <c r="N1771">
        <v>-25.829999923699901</v>
      </c>
    </row>
    <row r="1772" spans="1:14" x14ac:dyDescent="0.35">
      <c r="A1772" t="s">
        <v>11008</v>
      </c>
      <c r="B1772" t="s">
        <v>1168</v>
      </c>
      <c r="C1772" t="s">
        <v>11009</v>
      </c>
      <c r="D1772">
        <v>3283</v>
      </c>
      <c r="E1772" t="s">
        <v>1532</v>
      </c>
      <c r="F1772" t="s">
        <v>4454</v>
      </c>
      <c r="G1772" t="s">
        <v>4459</v>
      </c>
      <c r="H1772" t="s">
        <v>11010</v>
      </c>
      <c r="I1772" t="s">
        <v>11008</v>
      </c>
      <c r="J1772" t="s">
        <v>11011</v>
      </c>
      <c r="L1772" t="s">
        <v>11012</v>
      </c>
      <c r="M1772">
        <v>27.474500656127901</v>
      </c>
      <c r="N1772">
        <v>-21.159599304199201</v>
      </c>
    </row>
    <row r="1773" spans="1:14" x14ac:dyDescent="0.35">
      <c r="A1773" t="s">
        <v>11014</v>
      </c>
      <c r="B1773" t="s">
        <v>32</v>
      </c>
      <c r="C1773" t="s">
        <v>11015</v>
      </c>
      <c r="D1773">
        <v>3730</v>
      </c>
      <c r="E1773" t="s">
        <v>1532</v>
      </c>
      <c r="F1773" t="s">
        <v>4454</v>
      </c>
      <c r="G1773" t="s">
        <v>4457</v>
      </c>
      <c r="H1773" t="s">
        <v>11016</v>
      </c>
      <c r="I1773" t="s">
        <v>11014</v>
      </c>
      <c r="J1773" t="s">
        <v>11017</v>
      </c>
      <c r="L1773" t="s">
        <v>11018</v>
      </c>
      <c r="M1773">
        <v>21.6581001281738</v>
      </c>
      <c r="N1773">
        <v>-21.692499160766602</v>
      </c>
    </row>
    <row r="1774" spans="1:14" x14ac:dyDescent="0.35">
      <c r="A1774" t="s">
        <v>11019</v>
      </c>
      <c r="B1774" t="s">
        <v>1168</v>
      </c>
      <c r="C1774" t="s">
        <v>11020</v>
      </c>
      <c r="D1774">
        <v>3900</v>
      </c>
      <c r="E1774" t="s">
        <v>1532</v>
      </c>
      <c r="F1774" t="s">
        <v>4454</v>
      </c>
      <c r="G1774" t="s">
        <v>11013</v>
      </c>
      <c r="I1774" t="s">
        <v>11019</v>
      </c>
      <c r="J1774" t="s">
        <v>11021</v>
      </c>
      <c r="L1774" t="s">
        <v>11022</v>
      </c>
      <c r="M1774">
        <v>24.6909999847412</v>
      </c>
      <c r="N1774">
        <v>-24.602300643920898</v>
      </c>
    </row>
    <row r="1775" spans="1:14" x14ac:dyDescent="0.35">
      <c r="A1775" t="s">
        <v>11023</v>
      </c>
      <c r="B1775" t="s">
        <v>1168</v>
      </c>
      <c r="C1775" t="s">
        <v>11024</v>
      </c>
      <c r="D1775">
        <v>3289</v>
      </c>
      <c r="E1775" t="s">
        <v>1532</v>
      </c>
      <c r="F1775" t="s">
        <v>4454</v>
      </c>
      <c r="G1775" t="s">
        <v>4456</v>
      </c>
      <c r="H1775" t="s">
        <v>11025</v>
      </c>
      <c r="I1775" t="s">
        <v>11023</v>
      </c>
      <c r="J1775" t="s">
        <v>11026</v>
      </c>
      <c r="L1775" t="s">
        <v>11027</v>
      </c>
      <c r="M1775">
        <v>25.162399291992099</v>
      </c>
      <c r="N1775">
        <v>-17.832899093627901</v>
      </c>
    </row>
    <row r="1776" spans="1:14" x14ac:dyDescent="0.35">
      <c r="A1776" t="s">
        <v>11028</v>
      </c>
      <c r="B1776" t="s">
        <v>32</v>
      </c>
      <c r="C1776" t="s">
        <v>11029</v>
      </c>
      <c r="D1776">
        <v>3000</v>
      </c>
      <c r="E1776" t="s">
        <v>1532</v>
      </c>
      <c r="F1776" t="s">
        <v>4454</v>
      </c>
      <c r="G1776" t="s">
        <v>4456</v>
      </c>
      <c r="H1776" t="s">
        <v>11030</v>
      </c>
      <c r="I1776" t="s">
        <v>11028</v>
      </c>
      <c r="J1776" t="s">
        <v>11031</v>
      </c>
      <c r="L1776" t="s">
        <v>11032</v>
      </c>
      <c r="M1776">
        <v>23.783000946044901</v>
      </c>
      <c r="N1776">
        <v>-19.149999618530199</v>
      </c>
    </row>
    <row r="1777" spans="1:14" x14ac:dyDescent="0.35">
      <c r="A1777" t="s">
        <v>11033</v>
      </c>
      <c r="B1777" t="s">
        <v>32</v>
      </c>
      <c r="C1777" t="s">
        <v>11034</v>
      </c>
      <c r="D1777">
        <v>3823</v>
      </c>
      <c r="E1777" t="s">
        <v>1532</v>
      </c>
      <c r="F1777" t="s">
        <v>4454</v>
      </c>
      <c r="G1777" t="s">
        <v>11006</v>
      </c>
      <c r="H1777" t="s">
        <v>11007</v>
      </c>
      <c r="I1777" t="s">
        <v>11033</v>
      </c>
      <c r="J1777" t="s">
        <v>11035</v>
      </c>
      <c r="L1777" t="s">
        <v>11036</v>
      </c>
      <c r="M1777">
        <v>25.713899999999999</v>
      </c>
      <c r="N1777">
        <v>-25.1981</v>
      </c>
    </row>
    <row r="1778" spans="1:14" x14ac:dyDescent="0.35">
      <c r="A1778" t="s">
        <v>11037</v>
      </c>
      <c r="B1778" t="s">
        <v>1168</v>
      </c>
      <c r="C1778" t="s">
        <v>11038</v>
      </c>
      <c r="D1778">
        <v>3093</v>
      </c>
      <c r="E1778" t="s">
        <v>1532</v>
      </c>
      <c r="F1778" t="s">
        <v>4454</v>
      </c>
      <c r="G1778" t="s">
        <v>4456</v>
      </c>
      <c r="H1778" t="s">
        <v>11039</v>
      </c>
      <c r="I1778" t="s">
        <v>11037</v>
      </c>
      <c r="J1778" t="s">
        <v>11040</v>
      </c>
      <c r="L1778" t="s">
        <v>11041</v>
      </c>
      <c r="M1778">
        <v>23.4311008453369</v>
      </c>
      <c r="N1778">
        <v>-19.972600936889599</v>
      </c>
    </row>
    <row r="1779" spans="1:14" x14ac:dyDescent="0.35">
      <c r="A1779" t="s">
        <v>11042</v>
      </c>
      <c r="B1779" t="s">
        <v>32</v>
      </c>
      <c r="C1779" t="s">
        <v>11043</v>
      </c>
      <c r="D1779">
        <v>3100</v>
      </c>
      <c r="E1779" t="s">
        <v>1532</v>
      </c>
      <c r="F1779" t="s">
        <v>4454</v>
      </c>
      <c r="G1779" t="s">
        <v>4458</v>
      </c>
      <c r="H1779" t="s">
        <v>11044</v>
      </c>
      <c r="I1779" t="s">
        <v>11042</v>
      </c>
      <c r="J1779" t="s">
        <v>11045</v>
      </c>
      <c r="L1779" t="s">
        <v>11046</v>
      </c>
      <c r="M1779">
        <v>25.316700000000001</v>
      </c>
      <c r="N1779">
        <v>-21.266701000000001</v>
      </c>
    </row>
    <row r="1780" spans="1:14" x14ac:dyDescent="0.35">
      <c r="A1780" t="s">
        <v>11047</v>
      </c>
      <c r="B1780" t="s">
        <v>32</v>
      </c>
      <c r="C1780" t="s">
        <v>11048</v>
      </c>
      <c r="D1780">
        <v>3000</v>
      </c>
      <c r="E1780" t="s">
        <v>1532</v>
      </c>
      <c r="F1780" t="s">
        <v>4454</v>
      </c>
      <c r="G1780" t="s">
        <v>4458</v>
      </c>
      <c r="H1780" t="s">
        <v>11049</v>
      </c>
      <c r="I1780" t="s">
        <v>11047</v>
      </c>
      <c r="J1780" t="s">
        <v>11050</v>
      </c>
      <c r="L1780" t="s">
        <v>11051</v>
      </c>
      <c r="M1780">
        <v>27.149999618530199</v>
      </c>
      <c r="N1780">
        <v>-22.566999435424801</v>
      </c>
    </row>
    <row r="1781" spans="1:14" x14ac:dyDescent="0.35">
      <c r="A1781" t="s">
        <v>11052</v>
      </c>
      <c r="B1781" t="s">
        <v>3332</v>
      </c>
      <c r="C1781" t="s">
        <v>11053</v>
      </c>
      <c r="D1781">
        <v>3299</v>
      </c>
      <c r="E1781" t="s">
        <v>1532</v>
      </c>
      <c r="F1781" t="s">
        <v>4454</v>
      </c>
      <c r="G1781" t="s">
        <v>11006</v>
      </c>
      <c r="H1781" t="s">
        <v>11054</v>
      </c>
      <c r="I1781" t="s">
        <v>11052</v>
      </c>
      <c r="J1781" t="s">
        <v>2278</v>
      </c>
      <c r="L1781" t="s">
        <v>11055</v>
      </c>
      <c r="M1781">
        <v>25.918199999999999</v>
      </c>
      <c r="N1781">
        <v>-24.555201</v>
      </c>
    </row>
    <row r="1782" spans="1:14" x14ac:dyDescent="0.35">
      <c r="A1782" t="s">
        <v>11056</v>
      </c>
      <c r="B1782" t="s">
        <v>1168</v>
      </c>
      <c r="C1782" t="s">
        <v>11057</v>
      </c>
      <c r="D1782">
        <v>2985</v>
      </c>
      <c r="E1782" t="s">
        <v>1532</v>
      </c>
      <c r="F1782" t="s">
        <v>4454</v>
      </c>
      <c r="G1782" t="s">
        <v>4458</v>
      </c>
      <c r="H1782" t="s">
        <v>11058</v>
      </c>
      <c r="I1782" t="s">
        <v>11056</v>
      </c>
      <c r="J1782" t="s">
        <v>11059</v>
      </c>
      <c r="L1782" t="s">
        <v>11060</v>
      </c>
      <c r="M1782">
        <v>26.115801000000001</v>
      </c>
      <c r="N1782">
        <v>-20.5534</v>
      </c>
    </row>
    <row r="1783" spans="1:14" x14ac:dyDescent="0.35">
      <c r="A1783" t="s">
        <v>11061</v>
      </c>
      <c r="B1783" t="s">
        <v>1168</v>
      </c>
      <c r="C1783" t="s">
        <v>11062</v>
      </c>
      <c r="D1783">
        <v>2925</v>
      </c>
      <c r="E1783" t="s">
        <v>1532</v>
      </c>
      <c r="F1783" t="s">
        <v>4454</v>
      </c>
      <c r="G1783" t="s">
        <v>4458</v>
      </c>
      <c r="I1783" t="s">
        <v>11061</v>
      </c>
      <c r="J1783" t="s">
        <v>11063</v>
      </c>
      <c r="L1783" t="s">
        <v>11064</v>
      </c>
      <c r="M1783">
        <v>27.828800000000001</v>
      </c>
      <c r="N1783">
        <v>-22.058299999999999</v>
      </c>
    </row>
    <row r="1784" spans="1:14" x14ac:dyDescent="0.35">
      <c r="A1784" t="s">
        <v>11065</v>
      </c>
      <c r="B1784" t="s">
        <v>32</v>
      </c>
      <c r="C1784" t="s">
        <v>11066</v>
      </c>
      <c r="D1784">
        <v>3150</v>
      </c>
      <c r="E1784" t="s">
        <v>1532</v>
      </c>
      <c r="F1784" t="s">
        <v>4454</v>
      </c>
      <c r="G1784" t="s">
        <v>4456</v>
      </c>
      <c r="H1784" t="s">
        <v>11067</v>
      </c>
      <c r="I1784" t="s">
        <v>11065</v>
      </c>
      <c r="J1784" t="s">
        <v>11068</v>
      </c>
      <c r="L1784" t="s">
        <v>11069</v>
      </c>
      <c r="M1784">
        <v>24.076700210571001</v>
      </c>
      <c r="N1784">
        <v>-18.520599365233998</v>
      </c>
    </row>
    <row r="1785" spans="1:14" x14ac:dyDescent="0.35">
      <c r="A1785" t="s">
        <v>11070</v>
      </c>
      <c r="B1785" t="s">
        <v>32</v>
      </c>
      <c r="C1785" t="s">
        <v>11071</v>
      </c>
      <c r="D1785">
        <v>3379</v>
      </c>
      <c r="E1785" t="s">
        <v>1532</v>
      </c>
      <c r="F1785" t="s">
        <v>4454</v>
      </c>
      <c r="G1785" t="s">
        <v>4456</v>
      </c>
      <c r="H1785" t="s">
        <v>11072</v>
      </c>
      <c r="I1785" t="s">
        <v>11070</v>
      </c>
      <c r="J1785" t="s">
        <v>11073</v>
      </c>
      <c r="L1785" t="s">
        <v>11074</v>
      </c>
      <c r="M1785">
        <v>21.8325996398925</v>
      </c>
      <c r="N1785">
        <v>-18.3738994598388</v>
      </c>
    </row>
    <row r="1786" spans="1:14" x14ac:dyDescent="0.35">
      <c r="A1786" t="s">
        <v>11075</v>
      </c>
      <c r="B1786" t="s">
        <v>32</v>
      </c>
      <c r="C1786" t="s">
        <v>11076</v>
      </c>
      <c r="D1786">
        <v>1772</v>
      </c>
      <c r="E1786" t="s">
        <v>1532</v>
      </c>
      <c r="F1786" t="s">
        <v>4454</v>
      </c>
      <c r="G1786" t="s">
        <v>4458</v>
      </c>
      <c r="H1786" t="s">
        <v>11077</v>
      </c>
      <c r="I1786" t="s">
        <v>11078</v>
      </c>
      <c r="J1786" t="s">
        <v>11079</v>
      </c>
      <c r="L1786" t="s">
        <v>11080</v>
      </c>
      <c r="M1786">
        <v>29.126899719199901</v>
      </c>
      <c r="N1786">
        <v>-22.189199447599901</v>
      </c>
    </row>
    <row r="1787" spans="1:14" x14ac:dyDescent="0.35">
      <c r="A1787" t="s">
        <v>11081</v>
      </c>
      <c r="B1787" t="s">
        <v>32</v>
      </c>
      <c r="C1787" t="s">
        <v>11082</v>
      </c>
      <c r="D1787">
        <v>3179</v>
      </c>
      <c r="E1787" t="s">
        <v>1532</v>
      </c>
      <c r="F1787" t="s">
        <v>4454</v>
      </c>
      <c r="G1787" t="s">
        <v>4455</v>
      </c>
      <c r="H1787" t="s">
        <v>11083</v>
      </c>
      <c r="I1787" t="s">
        <v>11081</v>
      </c>
      <c r="J1787" t="s">
        <v>11084</v>
      </c>
      <c r="L1787" t="s">
        <v>11085</v>
      </c>
      <c r="M1787">
        <v>22.399999618530199</v>
      </c>
      <c r="N1787">
        <v>-26.033300399780199</v>
      </c>
    </row>
    <row r="1788" spans="1:14" x14ac:dyDescent="0.35">
      <c r="A1788" t="s">
        <v>11087</v>
      </c>
      <c r="B1788" t="s">
        <v>1168</v>
      </c>
      <c r="C1788" t="s">
        <v>11088</v>
      </c>
      <c r="D1788">
        <v>1048</v>
      </c>
      <c r="E1788" t="s">
        <v>1532</v>
      </c>
      <c r="F1788" t="s">
        <v>5128</v>
      </c>
      <c r="G1788" t="s">
        <v>11086</v>
      </c>
      <c r="H1788" t="s">
        <v>11089</v>
      </c>
      <c r="I1788" t="s">
        <v>11087</v>
      </c>
      <c r="J1788" t="s">
        <v>11090</v>
      </c>
      <c r="L1788" t="s">
        <v>11091</v>
      </c>
      <c r="M1788">
        <v>15.2530002593994</v>
      </c>
      <c r="N1788">
        <v>-4.2516999244689897</v>
      </c>
    </row>
    <row r="1789" spans="1:14" x14ac:dyDescent="0.35">
      <c r="A1789" t="s">
        <v>11092</v>
      </c>
      <c r="B1789" t="s">
        <v>32</v>
      </c>
      <c r="C1789" t="s">
        <v>11093</v>
      </c>
      <c r="D1789">
        <v>2595</v>
      </c>
      <c r="E1789" t="s">
        <v>1532</v>
      </c>
      <c r="F1789" t="s">
        <v>5128</v>
      </c>
      <c r="G1789" t="s">
        <v>11094</v>
      </c>
      <c r="H1789" t="s">
        <v>11095</v>
      </c>
      <c r="I1789" t="s">
        <v>11092</v>
      </c>
      <c r="J1789" t="s">
        <v>11096</v>
      </c>
      <c r="L1789" t="s">
        <v>11097</v>
      </c>
      <c r="M1789">
        <v>14.754403</v>
      </c>
      <c r="N1789">
        <v>-2.516883</v>
      </c>
    </row>
    <row r="1790" spans="1:14" x14ac:dyDescent="0.35">
      <c r="A1790" t="s">
        <v>11098</v>
      </c>
      <c r="B1790" t="s">
        <v>32</v>
      </c>
      <c r="C1790" t="s">
        <v>11099</v>
      </c>
      <c r="D1790">
        <v>1460</v>
      </c>
      <c r="E1790" t="s">
        <v>1532</v>
      </c>
      <c r="F1790" t="s">
        <v>5128</v>
      </c>
      <c r="G1790" t="s">
        <v>11086</v>
      </c>
      <c r="H1790" t="s">
        <v>11100</v>
      </c>
      <c r="I1790" t="s">
        <v>11098</v>
      </c>
      <c r="J1790" t="s">
        <v>3104</v>
      </c>
      <c r="L1790" t="s">
        <v>11101</v>
      </c>
      <c r="M1790">
        <v>14.517000198364199</v>
      </c>
      <c r="N1790">
        <v>-3.95000004768371</v>
      </c>
    </row>
    <row r="1791" spans="1:14" x14ac:dyDescent="0.35">
      <c r="A1791" t="s">
        <v>11102</v>
      </c>
      <c r="B1791" t="s">
        <v>32</v>
      </c>
      <c r="C1791" t="s">
        <v>11103</v>
      </c>
      <c r="D1791">
        <v>2756</v>
      </c>
      <c r="E1791" t="s">
        <v>1532</v>
      </c>
      <c r="F1791" t="s">
        <v>5128</v>
      </c>
      <c r="G1791" t="s">
        <v>11094</v>
      </c>
      <c r="H1791" t="s">
        <v>11104</v>
      </c>
      <c r="I1791" t="s">
        <v>11102</v>
      </c>
      <c r="J1791" t="s">
        <v>11105</v>
      </c>
      <c r="L1791" t="s">
        <v>11106</v>
      </c>
      <c r="M1791">
        <v>14.5329999923706</v>
      </c>
      <c r="N1791">
        <v>-2.45000004768371</v>
      </c>
    </row>
    <row r="1792" spans="1:14" x14ac:dyDescent="0.35">
      <c r="A1792" t="s">
        <v>11107</v>
      </c>
      <c r="B1792" t="s">
        <v>32</v>
      </c>
      <c r="C1792" t="s">
        <v>11108</v>
      </c>
      <c r="D1792">
        <v>1670</v>
      </c>
      <c r="E1792" t="s">
        <v>1532</v>
      </c>
      <c r="F1792" t="s">
        <v>5128</v>
      </c>
      <c r="G1792" t="s">
        <v>11109</v>
      </c>
      <c r="H1792" t="s">
        <v>11110</v>
      </c>
      <c r="I1792" t="s">
        <v>11107</v>
      </c>
      <c r="J1792" t="s">
        <v>11111</v>
      </c>
      <c r="L1792" t="s">
        <v>11112</v>
      </c>
      <c r="M1792">
        <v>13.966112136840801</v>
      </c>
      <c r="N1792">
        <v>-4.0148739814758301</v>
      </c>
    </row>
    <row r="1793" spans="1:14" x14ac:dyDescent="0.35">
      <c r="A1793" t="s">
        <v>11113</v>
      </c>
      <c r="B1793" t="s">
        <v>32</v>
      </c>
      <c r="C1793" t="s">
        <v>11114</v>
      </c>
      <c r="D1793">
        <v>1883</v>
      </c>
      <c r="E1793" t="s">
        <v>1532</v>
      </c>
      <c r="F1793" t="s">
        <v>5128</v>
      </c>
      <c r="G1793" t="s">
        <v>11115</v>
      </c>
      <c r="H1793" t="s">
        <v>11116</v>
      </c>
      <c r="I1793" t="s">
        <v>11113</v>
      </c>
      <c r="J1793" t="s">
        <v>3644</v>
      </c>
      <c r="L1793" t="s">
        <v>11117</v>
      </c>
      <c r="M1793">
        <v>13.3500003814697</v>
      </c>
      <c r="N1793">
        <v>-3.68300008773803</v>
      </c>
    </row>
    <row r="1794" spans="1:14" x14ac:dyDescent="0.35">
      <c r="A1794" t="s">
        <v>11118</v>
      </c>
      <c r="B1794" t="s">
        <v>32</v>
      </c>
      <c r="C1794" t="s">
        <v>11119</v>
      </c>
      <c r="D1794">
        <v>541</v>
      </c>
      <c r="E1794" t="s">
        <v>1532</v>
      </c>
      <c r="F1794" t="s">
        <v>5128</v>
      </c>
      <c r="G1794" t="s">
        <v>11109</v>
      </c>
      <c r="H1794" t="s">
        <v>11120</v>
      </c>
      <c r="I1794" t="s">
        <v>11118</v>
      </c>
      <c r="J1794" t="s">
        <v>11121</v>
      </c>
      <c r="L1794" t="s">
        <v>11122</v>
      </c>
      <c r="M1794">
        <v>13.286346999999999</v>
      </c>
      <c r="N1794">
        <v>-4.223077</v>
      </c>
    </row>
    <row r="1795" spans="1:14" x14ac:dyDescent="0.35">
      <c r="A1795" t="s">
        <v>11123</v>
      </c>
      <c r="B1795" t="s">
        <v>32</v>
      </c>
      <c r="C1795" t="s">
        <v>11124</v>
      </c>
      <c r="D1795">
        <v>1870</v>
      </c>
      <c r="E1795" t="s">
        <v>1532</v>
      </c>
      <c r="F1795" t="s">
        <v>5128</v>
      </c>
      <c r="G1795" t="s">
        <v>11115</v>
      </c>
      <c r="H1795" t="s">
        <v>11125</v>
      </c>
      <c r="I1795" t="s">
        <v>11123</v>
      </c>
      <c r="J1795" t="s">
        <v>11126</v>
      </c>
      <c r="L1795" t="s">
        <v>11127</v>
      </c>
      <c r="M1795">
        <v>13.8170003890991</v>
      </c>
      <c r="N1795">
        <v>-2.8499999046325599</v>
      </c>
    </row>
    <row r="1796" spans="1:14" x14ac:dyDescent="0.35">
      <c r="A1796" t="s">
        <v>11129</v>
      </c>
      <c r="B1796" t="s">
        <v>32</v>
      </c>
      <c r="C1796" t="s">
        <v>11130</v>
      </c>
      <c r="D1796">
        <v>1519</v>
      </c>
      <c r="E1796" t="s">
        <v>1532</v>
      </c>
      <c r="F1796" t="s">
        <v>5128</v>
      </c>
      <c r="G1796" t="s">
        <v>11128</v>
      </c>
      <c r="H1796" t="s">
        <v>11131</v>
      </c>
      <c r="I1796" t="s">
        <v>11129</v>
      </c>
      <c r="J1796" t="s">
        <v>11132</v>
      </c>
      <c r="L1796" t="s">
        <v>11133</v>
      </c>
      <c r="M1796">
        <v>12.699999809265099</v>
      </c>
      <c r="N1796">
        <v>-2.95000004768371</v>
      </c>
    </row>
    <row r="1797" spans="1:14" x14ac:dyDescent="0.35">
      <c r="A1797" t="s">
        <v>11134</v>
      </c>
      <c r="B1797" t="s">
        <v>32</v>
      </c>
      <c r="C1797" t="s">
        <v>11135</v>
      </c>
      <c r="D1797">
        <v>1247</v>
      </c>
      <c r="E1797" t="s">
        <v>1532</v>
      </c>
      <c r="F1797" t="s">
        <v>5128</v>
      </c>
      <c r="G1797" t="s">
        <v>5133</v>
      </c>
      <c r="H1797" t="s">
        <v>11136</v>
      </c>
      <c r="I1797" t="s">
        <v>11134</v>
      </c>
      <c r="J1797" t="s">
        <v>2157</v>
      </c>
      <c r="L1797" t="s">
        <v>11137</v>
      </c>
      <c r="M1797">
        <v>15.3830003738403</v>
      </c>
      <c r="N1797">
        <v>-1.0329999923705999</v>
      </c>
    </row>
    <row r="1798" spans="1:14" x14ac:dyDescent="0.35">
      <c r="A1798" t="s">
        <v>11138</v>
      </c>
      <c r="B1798" t="s">
        <v>1168</v>
      </c>
      <c r="C1798" t="s">
        <v>11139</v>
      </c>
      <c r="D1798">
        <v>1073</v>
      </c>
      <c r="E1798" t="s">
        <v>1532</v>
      </c>
      <c r="F1798" t="s">
        <v>5128</v>
      </c>
      <c r="G1798" t="s">
        <v>11094</v>
      </c>
      <c r="H1798" t="s">
        <v>11140</v>
      </c>
      <c r="I1798" t="s">
        <v>11138</v>
      </c>
      <c r="J1798" t="s">
        <v>11141</v>
      </c>
      <c r="L1798" t="s">
        <v>11142</v>
      </c>
      <c r="M1798">
        <v>15.91</v>
      </c>
      <c r="N1798">
        <v>-1.226666</v>
      </c>
    </row>
    <row r="1799" spans="1:14" x14ac:dyDescent="0.35">
      <c r="A1799" t="s">
        <v>11143</v>
      </c>
      <c r="B1799" t="s">
        <v>32</v>
      </c>
      <c r="C1799" t="s">
        <v>11144</v>
      </c>
      <c r="D1799">
        <v>1503</v>
      </c>
      <c r="E1799" t="s">
        <v>1532</v>
      </c>
      <c r="F1799" t="s">
        <v>5128</v>
      </c>
      <c r="G1799" t="s">
        <v>5133</v>
      </c>
      <c r="H1799" t="s">
        <v>11145</v>
      </c>
      <c r="I1799" t="s">
        <v>11143</v>
      </c>
      <c r="J1799" t="s">
        <v>11146</v>
      </c>
      <c r="L1799" t="s">
        <v>11147</v>
      </c>
      <c r="M1799">
        <v>14.800000190734799</v>
      </c>
      <c r="N1799">
        <v>-0.88300001621246305</v>
      </c>
    </row>
    <row r="1800" spans="1:14" x14ac:dyDescent="0.35">
      <c r="A1800" t="s">
        <v>11148</v>
      </c>
      <c r="B1800" t="s">
        <v>32</v>
      </c>
      <c r="C1800" t="s">
        <v>11149</v>
      </c>
      <c r="D1800">
        <v>1509</v>
      </c>
      <c r="E1800" t="s">
        <v>1532</v>
      </c>
      <c r="F1800" t="s">
        <v>5128</v>
      </c>
      <c r="G1800" t="s">
        <v>11094</v>
      </c>
      <c r="H1800" t="s">
        <v>11150</v>
      </c>
      <c r="I1800" t="s">
        <v>11148</v>
      </c>
      <c r="J1800" t="s">
        <v>11151</v>
      </c>
      <c r="L1800" t="s">
        <v>11152</v>
      </c>
      <c r="M1800">
        <v>15.885237</v>
      </c>
      <c r="N1800">
        <v>-1.8294029999999999</v>
      </c>
    </row>
    <row r="1801" spans="1:14" x14ac:dyDescent="0.35">
      <c r="A1801" t="s">
        <v>11153</v>
      </c>
      <c r="B1801" t="s">
        <v>32</v>
      </c>
      <c r="C1801" t="s">
        <v>11154</v>
      </c>
      <c r="D1801">
        <v>1099</v>
      </c>
      <c r="E1801" t="s">
        <v>1532</v>
      </c>
      <c r="F1801" t="s">
        <v>5128</v>
      </c>
      <c r="G1801" t="s">
        <v>5129</v>
      </c>
      <c r="H1801" t="s">
        <v>11155</v>
      </c>
      <c r="I1801" t="s">
        <v>11153</v>
      </c>
      <c r="J1801" t="s">
        <v>2156</v>
      </c>
      <c r="L1801" t="s">
        <v>11156</v>
      </c>
      <c r="M1801">
        <v>18.066999435424801</v>
      </c>
      <c r="N1801">
        <v>1.61699998378753</v>
      </c>
    </row>
    <row r="1802" spans="1:14" x14ac:dyDescent="0.35">
      <c r="A1802" t="s">
        <v>11157</v>
      </c>
      <c r="B1802" t="s">
        <v>32</v>
      </c>
      <c r="C1802" t="s">
        <v>11158</v>
      </c>
      <c r="D1802">
        <v>1526</v>
      </c>
      <c r="E1802" t="s">
        <v>1532</v>
      </c>
      <c r="F1802" t="s">
        <v>5128</v>
      </c>
      <c r="G1802" t="s">
        <v>5133</v>
      </c>
      <c r="H1802" t="s">
        <v>11159</v>
      </c>
      <c r="I1802" t="s">
        <v>11157</v>
      </c>
      <c r="J1802" t="s">
        <v>11160</v>
      </c>
      <c r="L1802" t="s">
        <v>11161</v>
      </c>
      <c r="M1802">
        <v>14.5329999923706</v>
      </c>
      <c r="N1802">
        <v>-8.2999996840953799E-2</v>
      </c>
    </row>
    <row r="1803" spans="1:14" x14ac:dyDescent="0.35">
      <c r="A1803" t="s">
        <v>11162</v>
      </c>
      <c r="B1803" t="s">
        <v>32</v>
      </c>
      <c r="C1803" t="s">
        <v>11163</v>
      </c>
      <c r="D1803">
        <v>1293</v>
      </c>
      <c r="E1803" t="s">
        <v>1532</v>
      </c>
      <c r="F1803" t="s">
        <v>5128</v>
      </c>
      <c r="G1803" t="s">
        <v>5133</v>
      </c>
      <c r="H1803" t="s">
        <v>11164</v>
      </c>
      <c r="I1803" t="s">
        <v>11162</v>
      </c>
      <c r="J1803" t="s">
        <v>11165</v>
      </c>
      <c r="L1803" t="s">
        <v>11166</v>
      </c>
      <c r="M1803">
        <v>15.583000183105399</v>
      </c>
      <c r="N1803">
        <v>-1.70000009238719E-2</v>
      </c>
    </row>
    <row r="1804" spans="1:14" x14ac:dyDescent="0.35">
      <c r="A1804" t="s">
        <v>11167</v>
      </c>
      <c r="B1804" t="s">
        <v>1168</v>
      </c>
      <c r="C1804" t="s">
        <v>11168</v>
      </c>
      <c r="D1804">
        <v>1214</v>
      </c>
      <c r="E1804" t="s">
        <v>1532</v>
      </c>
      <c r="F1804" t="s">
        <v>5128</v>
      </c>
      <c r="G1804" t="s">
        <v>5133</v>
      </c>
      <c r="H1804" t="s">
        <v>11169</v>
      </c>
      <c r="I1804" t="s">
        <v>11167</v>
      </c>
      <c r="J1804" t="s">
        <v>11170</v>
      </c>
      <c r="L1804" t="s">
        <v>11171</v>
      </c>
      <c r="M1804">
        <v>15.950099945068301</v>
      </c>
      <c r="N1804">
        <v>-0.53135001659393299</v>
      </c>
    </row>
    <row r="1805" spans="1:14" x14ac:dyDescent="0.35">
      <c r="A1805" t="s">
        <v>11172</v>
      </c>
      <c r="B1805" t="s">
        <v>32</v>
      </c>
      <c r="C1805" t="s">
        <v>11173</v>
      </c>
      <c r="D1805">
        <v>1722</v>
      </c>
      <c r="E1805" t="s">
        <v>1532</v>
      </c>
      <c r="F1805" t="s">
        <v>5128</v>
      </c>
      <c r="G1805" t="s">
        <v>5130</v>
      </c>
      <c r="H1805" t="s">
        <v>11174</v>
      </c>
      <c r="I1805" t="s">
        <v>11172</v>
      </c>
      <c r="J1805" t="s">
        <v>11175</v>
      </c>
      <c r="L1805" t="s">
        <v>11176</v>
      </c>
      <c r="M1805">
        <v>14.1330003738403</v>
      </c>
      <c r="N1805">
        <v>2.0669999122619598</v>
      </c>
    </row>
    <row r="1806" spans="1:14" x14ac:dyDescent="0.35">
      <c r="A1806" t="s">
        <v>11177</v>
      </c>
      <c r="B1806" t="s">
        <v>32</v>
      </c>
      <c r="C1806" t="s">
        <v>11178</v>
      </c>
      <c r="D1806">
        <v>1168</v>
      </c>
      <c r="E1806" t="s">
        <v>1532</v>
      </c>
      <c r="F1806" t="s">
        <v>5128</v>
      </c>
      <c r="G1806" t="s">
        <v>5129</v>
      </c>
      <c r="H1806" t="s">
        <v>11179</v>
      </c>
      <c r="I1806" t="s">
        <v>11177</v>
      </c>
      <c r="J1806" t="s">
        <v>11180</v>
      </c>
      <c r="L1806" t="s">
        <v>11181</v>
      </c>
      <c r="M1806">
        <v>18.5</v>
      </c>
      <c r="N1806">
        <v>3.0499999523162802</v>
      </c>
    </row>
    <row r="1807" spans="1:14" x14ac:dyDescent="0.35">
      <c r="A1807" t="s">
        <v>11182</v>
      </c>
      <c r="B1807" t="s">
        <v>1168</v>
      </c>
      <c r="C1807" t="s">
        <v>11183</v>
      </c>
      <c r="D1807">
        <v>1158</v>
      </c>
      <c r="E1807" t="s">
        <v>1532</v>
      </c>
      <c r="F1807" t="s">
        <v>5128</v>
      </c>
      <c r="G1807" t="s">
        <v>5130</v>
      </c>
      <c r="I1807" t="s">
        <v>11182</v>
      </c>
      <c r="J1807" t="s">
        <v>11184</v>
      </c>
      <c r="L1807" t="s">
        <v>11185</v>
      </c>
      <c r="M1807">
        <v>16.037900924700001</v>
      </c>
      <c r="N1807">
        <v>1.61599004268999</v>
      </c>
    </row>
    <row r="1808" spans="1:14" x14ac:dyDescent="0.35">
      <c r="A1808" t="s">
        <v>11186</v>
      </c>
      <c r="B1808" t="s">
        <v>32</v>
      </c>
      <c r="C1808" t="s">
        <v>11187</v>
      </c>
      <c r="D1808">
        <v>495</v>
      </c>
      <c r="E1808" t="s">
        <v>1532</v>
      </c>
      <c r="F1808" t="s">
        <v>5128</v>
      </c>
      <c r="G1808" t="s">
        <v>11128</v>
      </c>
      <c r="H1808" t="s">
        <v>11188</v>
      </c>
      <c r="I1808" t="s">
        <v>11186</v>
      </c>
      <c r="J1808" t="s">
        <v>11189</v>
      </c>
      <c r="L1808" t="s">
        <v>11190</v>
      </c>
      <c r="M1808">
        <v>12.6169996261596</v>
      </c>
      <c r="N1808">
        <v>-3.48300004005432</v>
      </c>
    </row>
    <row r="1809" spans="1:14" x14ac:dyDescent="0.35">
      <c r="A1809" t="s">
        <v>11192</v>
      </c>
      <c r="B1809" t="s">
        <v>1168</v>
      </c>
      <c r="C1809" t="s">
        <v>11193</v>
      </c>
      <c r="D1809">
        <v>1079</v>
      </c>
      <c r="E1809" t="s">
        <v>1532</v>
      </c>
      <c r="F1809" t="s">
        <v>5128</v>
      </c>
      <c r="G1809" t="s">
        <v>11128</v>
      </c>
      <c r="H1809" t="s">
        <v>11194</v>
      </c>
      <c r="I1809" t="s">
        <v>11195</v>
      </c>
      <c r="J1809" t="s">
        <v>11196</v>
      </c>
      <c r="L1809" t="s">
        <v>11197</v>
      </c>
      <c r="M1809">
        <v>12.6599</v>
      </c>
      <c r="N1809">
        <v>-4.2063499999999996</v>
      </c>
    </row>
    <row r="1810" spans="1:14" x14ac:dyDescent="0.35">
      <c r="A1810" t="s">
        <v>11198</v>
      </c>
      <c r="B1810" t="s">
        <v>1168</v>
      </c>
      <c r="C1810" t="s">
        <v>11199</v>
      </c>
      <c r="D1810">
        <v>55</v>
      </c>
      <c r="E1810" t="s">
        <v>1532</v>
      </c>
      <c r="F1810" t="s">
        <v>5128</v>
      </c>
      <c r="G1810" t="s">
        <v>11191</v>
      </c>
      <c r="H1810" t="s">
        <v>11200</v>
      </c>
      <c r="I1810" t="s">
        <v>11198</v>
      </c>
      <c r="J1810" t="s">
        <v>2379</v>
      </c>
      <c r="L1810" t="s">
        <v>11201</v>
      </c>
      <c r="M1810">
        <v>11.886599540710399</v>
      </c>
      <c r="N1810">
        <v>-4.8160300254821697</v>
      </c>
    </row>
    <row r="1811" spans="1:14" x14ac:dyDescent="0.35">
      <c r="A1811" t="s">
        <v>11204</v>
      </c>
      <c r="B1811" t="s">
        <v>1168</v>
      </c>
      <c r="C1811" t="s">
        <v>11205</v>
      </c>
      <c r="D1811">
        <v>2075</v>
      </c>
      <c r="E1811" t="s">
        <v>1532</v>
      </c>
      <c r="F1811" t="s">
        <v>11202</v>
      </c>
      <c r="G1811" t="s">
        <v>11206</v>
      </c>
      <c r="H1811" t="s">
        <v>11207</v>
      </c>
      <c r="I1811" t="s">
        <v>11204</v>
      </c>
      <c r="J1811" t="s">
        <v>2419</v>
      </c>
      <c r="L1811" t="s">
        <v>11208</v>
      </c>
      <c r="M1811">
        <v>31.307500999999998</v>
      </c>
      <c r="N1811">
        <v>-26.528998999999999</v>
      </c>
    </row>
    <row r="1812" spans="1:14" x14ac:dyDescent="0.35">
      <c r="A1812" t="s">
        <v>11209</v>
      </c>
      <c r="B1812" t="s">
        <v>3332</v>
      </c>
      <c r="C1812" t="s">
        <v>11210</v>
      </c>
      <c r="D1812">
        <v>1092</v>
      </c>
      <c r="E1812" t="s">
        <v>1532</v>
      </c>
      <c r="F1812" t="s">
        <v>11202</v>
      </c>
      <c r="G1812" t="s">
        <v>11203</v>
      </c>
      <c r="I1812" t="s">
        <v>11209</v>
      </c>
      <c r="J1812" t="s">
        <v>11211</v>
      </c>
      <c r="L1812" t="s">
        <v>11212</v>
      </c>
      <c r="M1812">
        <v>31.716944000000002</v>
      </c>
      <c r="N1812">
        <v>-26.358611</v>
      </c>
    </row>
    <row r="1813" spans="1:14" x14ac:dyDescent="0.35">
      <c r="A1813" t="s">
        <v>11213</v>
      </c>
      <c r="B1813" t="s">
        <v>32</v>
      </c>
      <c r="C1813" t="s">
        <v>11214</v>
      </c>
      <c r="D1813">
        <v>263</v>
      </c>
      <c r="E1813" t="s">
        <v>1541</v>
      </c>
      <c r="F1813" t="s">
        <v>1542</v>
      </c>
      <c r="G1813" t="s">
        <v>1572</v>
      </c>
      <c r="H1813" t="s">
        <v>11215</v>
      </c>
      <c r="J1813" t="s">
        <v>11213</v>
      </c>
      <c r="L1813" t="s">
        <v>11216</v>
      </c>
      <c r="M1813">
        <v>-0.87277777777800003</v>
      </c>
      <c r="N1813">
        <v>60.6033333333</v>
      </c>
    </row>
    <row r="1814" spans="1:14" x14ac:dyDescent="0.35">
      <c r="A1814" t="s">
        <v>11217</v>
      </c>
      <c r="B1814" t="s">
        <v>32</v>
      </c>
      <c r="C1814" t="s">
        <v>11218</v>
      </c>
      <c r="D1814">
        <v>1985</v>
      </c>
      <c r="E1814" t="s">
        <v>1532</v>
      </c>
      <c r="F1814" t="s">
        <v>5081</v>
      </c>
      <c r="G1814" t="s">
        <v>11219</v>
      </c>
      <c r="H1814" t="s">
        <v>11220</v>
      </c>
      <c r="I1814" t="s">
        <v>11217</v>
      </c>
      <c r="J1814" t="s">
        <v>11221</v>
      </c>
      <c r="L1814" t="s">
        <v>11222</v>
      </c>
      <c r="M1814">
        <v>15.8940000534057</v>
      </c>
      <c r="N1814">
        <v>4.9369997978210396</v>
      </c>
    </row>
    <row r="1815" spans="1:14" x14ac:dyDescent="0.35">
      <c r="A1815" t="s">
        <v>11224</v>
      </c>
      <c r="B1815" t="s">
        <v>1168</v>
      </c>
      <c r="C1815" t="s">
        <v>11225</v>
      </c>
      <c r="D1815">
        <v>1208</v>
      </c>
      <c r="E1815" t="s">
        <v>1532</v>
      </c>
      <c r="F1815" t="s">
        <v>5081</v>
      </c>
      <c r="G1815" t="s">
        <v>11223</v>
      </c>
      <c r="H1815" t="s">
        <v>11226</v>
      </c>
      <c r="I1815" t="s">
        <v>11224</v>
      </c>
      <c r="J1815" t="s">
        <v>11227</v>
      </c>
      <c r="L1815" t="s">
        <v>11228</v>
      </c>
      <c r="M1815">
        <v>18.518800735473601</v>
      </c>
      <c r="N1815">
        <v>4.3984799385070801</v>
      </c>
    </row>
    <row r="1816" spans="1:14" x14ac:dyDescent="0.35">
      <c r="A1816" t="s">
        <v>11229</v>
      </c>
      <c r="B1816" t="s">
        <v>32</v>
      </c>
      <c r="C1816" t="s">
        <v>11230</v>
      </c>
      <c r="D1816">
        <v>1706</v>
      </c>
      <c r="E1816" t="s">
        <v>1532</v>
      </c>
      <c r="F1816" t="s">
        <v>5081</v>
      </c>
      <c r="G1816" t="s">
        <v>11231</v>
      </c>
      <c r="H1816" t="s">
        <v>11232</v>
      </c>
      <c r="I1816" t="s">
        <v>11229</v>
      </c>
      <c r="J1816" t="s">
        <v>11233</v>
      </c>
      <c r="L1816" t="s">
        <v>11234</v>
      </c>
      <c r="M1816">
        <v>22.781000137329102</v>
      </c>
      <c r="N1816">
        <v>4.7849998474120996</v>
      </c>
    </row>
    <row r="1817" spans="1:14" x14ac:dyDescent="0.35">
      <c r="A1817" t="s">
        <v>11235</v>
      </c>
      <c r="B1817" t="s">
        <v>32</v>
      </c>
      <c r="C1817" t="s">
        <v>11236</v>
      </c>
      <c r="D1817">
        <v>1696</v>
      </c>
      <c r="E1817" t="s">
        <v>1532</v>
      </c>
      <c r="F1817" t="s">
        <v>5081</v>
      </c>
      <c r="G1817" t="s">
        <v>11237</v>
      </c>
      <c r="H1817" t="s">
        <v>11238</v>
      </c>
      <c r="I1817" t="s">
        <v>11235</v>
      </c>
      <c r="J1817" t="s">
        <v>11239</v>
      </c>
      <c r="L1817" t="s">
        <v>11240</v>
      </c>
      <c r="M1817">
        <v>22.716899871826101</v>
      </c>
      <c r="N1817">
        <v>10.2363996505737</v>
      </c>
    </row>
    <row r="1818" spans="1:14" x14ac:dyDescent="0.35">
      <c r="A1818" t="s">
        <v>11241</v>
      </c>
      <c r="B1818" t="s">
        <v>32</v>
      </c>
      <c r="C1818" t="s">
        <v>11242</v>
      </c>
      <c r="D1818">
        <v>1549</v>
      </c>
      <c r="E1818" t="s">
        <v>1532</v>
      </c>
      <c r="F1818" t="s">
        <v>5081</v>
      </c>
      <c r="G1818" t="s">
        <v>11243</v>
      </c>
      <c r="H1818" t="s">
        <v>11244</v>
      </c>
      <c r="I1818" t="s">
        <v>11241</v>
      </c>
      <c r="J1818" t="s">
        <v>11245</v>
      </c>
      <c r="L1818" t="s">
        <v>11246</v>
      </c>
      <c r="M1818">
        <v>20.647499084472599</v>
      </c>
      <c r="N1818">
        <v>5.84694004058837</v>
      </c>
    </row>
    <row r="1819" spans="1:14" x14ac:dyDescent="0.35">
      <c r="A1819" t="s">
        <v>11247</v>
      </c>
      <c r="B1819" t="s">
        <v>32</v>
      </c>
      <c r="C1819" t="s">
        <v>46148</v>
      </c>
      <c r="D1819">
        <v>1631</v>
      </c>
      <c r="E1819" t="s">
        <v>1532</v>
      </c>
      <c r="F1819" t="s">
        <v>5081</v>
      </c>
      <c r="G1819" t="s">
        <v>5082</v>
      </c>
      <c r="H1819" t="s">
        <v>46149</v>
      </c>
      <c r="I1819" t="s">
        <v>11247</v>
      </c>
      <c r="J1819" t="s">
        <v>11248</v>
      </c>
      <c r="L1819" t="s">
        <v>11249</v>
      </c>
      <c r="M1819">
        <v>20.635156631469702</v>
      </c>
      <c r="N1819">
        <v>8.4272060394287092</v>
      </c>
    </row>
    <row r="1820" spans="1:14" x14ac:dyDescent="0.35">
      <c r="A1820" t="s">
        <v>11250</v>
      </c>
      <c r="B1820" t="s">
        <v>32</v>
      </c>
      <c r="C1820" t="s">
        <v>11251</v>
      </c>
      <c r="D1820">
        <v>3360</v>
      </c>
      <c r="E1820" t="s">
        <v>1532</v>
      </c>
      <c r="F1820" t="s">
        <v>5081</v>
      </c>
      <c r="G1820" t="s">
        <v>11252</v>
      </c>
      <c r="H1820" t="s">
        <v>11253</v>
      </c>
      <c r="I1820" t="s">
        <v>11250</v>
      </c>
      <c r="J1820" t="s">
        <v>11254</v>
      </c>
      <c r="L1820" t="s">
        <v>11255</v>
      </c>
      <c r="M1820">
        <v>15.637000083923301</v>
      </c>
      <c r="N1820">
        <v>5.9580001831054599</v>
      </c>
    </row>
    <row r="1821" spans="1:14" x14ac:dyDescent="0.35">
      <c r="A1821" t="s">
        <v>11257</v>
      </c>
      <c r="B1821" t="s">
        <v>32</v>
      </c>
      <c r="C1821" t="s">
        <v>11258</v>
      </c>
      <c r="D1821">
        <v>1975</v>
      </c>
      <c r="E1821" t="s">
        <v>1532</v>
      </c>
      <c r="F1821" t="s">
        <v>5081</v>
      </c>
      <c r="G1821" t="s">
        <v>5086</v>
      </c>
      <c r="H1821" t="s">
        <v>11259</v>
      </c>
      <c r="I1821" t="s">
        <v>11257</v>
      </c>
      <c r="J1821" t="s">
        <v>11260</v>
      </c>
      <c r="L1821" t="s">
        <v>11261</v>
      </c>
      <c r="M1821">
        <v>21.989400863647401</v>
      </c>
      <c r="N1821">
        <v>6.5277800559997496</v>
      </c>
    </row>
    <row r="1822" spans="1:14" x14ac:dyDescent="0.35">
      <c r="A1822" t="s">
        <v>11262</v>
      </c>
      <c r="B1822" t="s">
        <v>32</v>
      </c>
      <c r="C1822" t="s">
        <v>11263</v>
      </c>
      <c r="D1822">
        <v>1637</v>
      </c>
      <c r="E1822" t="s">
        <v>1532</v>
      </c>
      <c r="F1822" t="s">
        <v>5081</v>
      </c>
      <c r="G1822" t="s">
        <v>11264</v>
      </c>
      <c r="H1822" t="s">
        <v>11265</v>
      </c>
      <c r="I1822" t="s">
        <v>11262</v>
      </c>
      <c r="J1822" t="s">
        <v>11266</v>
      </c>
      <c r="L1822" t="s">
        <v>11267</v>
      </c>
      <c r="M1822">
        <v>17.429000854492099</v>
      </c>
      <c r="N1822">
        <v>6.49200010299682</v>
      </c>
    </row>
    <row r="1823" spans="1:14" x14ac:dyDescent="0.35">
      <c r="A1823" t="s">
        <v>11268</v>
      </c>
      <c r="B1823" t="s">
        <v>1168</v>
      </c>
      <c r="C1823" t="s">
        <v>46150</v>
      </c>
      <c r="D1823">
        <v>1929</v>
      </c>
      <c r="E1823" t="s">
        <v>1532</v>
      </c>
      <c r="F1823" t="s">
        <v>5081</v>
      </c>
      <c r="G1823" t="s">
        <v>11219</v>
      </c>
      <c r="H1823" t="s">
        <v>46151</v>
      </c>
      <c r="I1823" t="s">
        <v>11268</v>
      </c>
      <c r="J1823" t="s">
        <v>11269</v>
      </c>
      <c r="L1823" t="s">
        <v>11270</v>
      </c>
      <c r="M1823">
        <v>15.7863998413085</v>
      </c>
      <c r="N1823">
        <v>4.2215800285339302</v>
      </c>
    </row>
    <row r="1824" spans="1:14" x14ac:dyDescent="0.35">
      <c r="A1824" t="s">
        <v>11271</v>
      </c>
      <c r="B1824" t="s">
        <v>32</v>
      </c>
      <c r="C1824" t="s">
        <v>11272</v>
      </c>
      <c r="D1824">
        <v>2461</v>
      </c>
      <c r="E1824" t="s">
        <v>1532</v>
      </c>
      <c r="F1824" t="s">
        <v>5081</v>
      </c>
      <c r="G1824" t="s">
        <v>5086</v>
      </c>
      <c r="H1824" t="s">
        <v>11273</v>
      </c>
      <c r="I1824" t="s">
        <v>11271</v>
      </c>
      <c r="J1824" t="s">
        <v>11274</v>
      </c>
      <c r="L1824" t="s">
        <v>11275</v>
      </c>
      <c r="M1824">
        <v>22.3985996246337</v>
      </c>
      <c r="N1824">
        <v>8.0105600357055593</v>
      </c>
    </row>
    <row r="1825" spans="1:14" x14ac:dyDescent="0.35">
      <c r="A1825" t="s">
        <v>11276</v>
      </c>
      <c r="B1825" t="s">
        <v>32</v>
      </c>
      <c r="C1825" t="s">
        <v>11277</v>
      </c>
      <c r="D1825">
        <v>1975</v>
      </c>
      <c r="E1825" t="s">
        <v>1532</v>
      </c>
      <c r="F1825" t="s">
        <v>5081</v>
      </c>
      <c r="G1825" t="s">
        <v>5086</v>
      </c>
      <c r="H1825" t="s">
        <v>11278</v>
      </c>
      <c r="I1825" t="s">
        <v>11276</v>
      </c>
      <c r="J1825" t="s">
        <v>11279</v>
      </c>
      <c r="L1825" t="s">
        <v>11280</v>
      </c>
      <c r="M1825">
        <v>23.2600002288818</v>
      </c>
      <c r="N1825">
        <v>6.5199999809265101</v>
      </c>
    </row>
    <row r="1826" spans="1:14" x14ac:dyDescent="0.35">
      <c r="A1826" t="s">
        <v>11281</v>
      </c>
      <c r="B1826" t="s">
        <v>32</v>
      </c>
      <c r="C1826" t="s">
        <v>11282</v>
      </c>
      <c r="D1826">
        <v>1995</v>
      </c>
      <c r="E1826" t="s">
        <v>1532</v>
      </c>
      <c r="F1826" t="s">
        <v>5081</v>
      </c>
      <c r="G1826" t="s">
        <v>5084</v>
      </c>
      <c r="H1826" t="s">
        <v>11283</v>
      </c>
      <c r="I1826" t="s">
        <v>11281</v>
      </c>
      <c r="J1826" t="s">
        <v>3062</v>
      </c>
      <c r="L1826" t="s">
        <v>11284</v>
      </c>
      <c r="M1826">
        <v>25.149999618530199</v>
      </c>
      <c r="N1826">
        <v>5.0500001907348597</v>
      </c>
    </row>
    <row r="1827" spans="1:14" x14ac:dyDescent="0.35">
      <c r="A1827" t="s">
        <v>11285</v>
      </c>
      <c r="B1827" t="s">
        <v>32</v>
      </c>
      <c r="C1827" t="s">
        <v>11286</v>
      </c>
      <c r="D1827">
        <v>1969</v>
      </c>
      <c r="E1827" t="s">
        <v>1532</v>
      </c>
      <c r="F1827" t="s">
        <v>5081</v>
      </c>
      <c r="G1827" t="s">
        <v>5084</v>
      </c>
      <c r="H1827" t="s">
        <v>11287</v>
      </c>
      <c r="I1827" t="s">
        <v>11285</v>
      </c>
      <c r="J1827" t="s">
        <v>11288</v>
      </c>
      <c r="L1827" t="s">
        <v>11289</v>
      </c>
      <c r="M1827">
        <v>25.931900024399901</v>
      </c>
      <c r="N1827">
        <v>5.3330101966900001</v>
      </c>
    </row>
    <row r="1828" spans="1:14" x14ac:dyDescent="0.35">
      <c r="A1828" t="s">
        <v>11290</v>
      </c>
      <c r="B1828" t="s">
        <v>32</v>
      </c>
      <c r="C1828" t="s">
        <v>11291</v>
      </c>
      <c r="D1828">
        <v>1378</v>
      </c>
      <c r="E1828" t="s">
        <v>1532</v>
      </c>
      <c r="F1828" t="s">
        <v>5081</v>
      </c>
      <c r="G1828" t="s">
        <v>11264</v>
      </c>
      <c r="H1828" t="s">
        <v>11292</v>
      </c>
      <c r="I1828" t="s">
        <v>11290</v>
      </c>
      <c r="J1828" t="s">
        <v>11293</v>
      </c>
      <c r="L1828" t="s">
        <v>11294</v>
      </c>
      <c r="M1828">
        <v>18.308799743652301</v>
      </c>
      <c r="N1828">
        <v>7.3141098022460902</v>
      </c>
    </row>
    <row r="1829" spans="1:14" x14ac:dyDescent="0.35">
      <c r="A1829" t="s">
        <v>11295</v>
      </c>
      <c r="B1829" t="s">
        <v>32</v>
      </c>
      <c r="C1829" t="s">
        <v>11296</v>
      </c>
      <c r="D1829">
        <v>1427</v>
      </c>
      <c r="E1829" t="s">
        <v>1532</v>
      </c>
      <c r="F1829" t="s">
        <v>5081</v>
      </c>
      <c r="G1829" t="s">
        <v>5082</v>
      </c>
      <c r="H1829" t="s">
        <v>8816</v>
      </c>
      <c r="I1829" t="s">
        <v>11295</v>
      </c>
      <c r="J1829" t="s">
        <v>11297</v>
      </c>
      <c r="L1829" t="s">
        <v>11298</v>
      </c>
      <c r="M1829">
        <v>21.728172000000001</v>
      </c>
      <c r="N1829">
        <v>9.5811170000000008</v>
      </c>
    </row>
    <row r="1830" spans="1:14" x14ac:dyDescent="0.35">
      <c r="A1830" t="s">
        <v>11299</v>
      </c>
      <c r="B1830" t="s">
        <v>32</v>
      </c>
      <c r="C1830" t="s">
        <v>11300</v>
      </c>
      <c r="D1830">
        <v>1640</v>
      </c>
      <c r="E1830" t="s">
        <v>1532</v>
      </c>
      <c r="F1830" t="s">
        <v>5081</v>
      </c>
      <c r="G1830" t="s">
        <v>11231</v>
      </c>
      <c r="H1830" t="s">
        <v>11301</v>
      </c>
      <c r="I1830" t="s">
        <v>11299</v>
      </c>
      <c r="J1830" t="s">
        <v>11302</v>
      </c>
      <c r="L1830" t="s">
        <v>11303</v>
      </c>
      <c r="M1830">
        <v>22.801000595092699</v>
      </c>
      <c r="N1830">
        <v>5.6939997673034597</v>
      </c>
    </row>
    <row r="1831" spans="1:14" x14ac:dyDescent="0.35">
      <c r="A1831" t="s">
        <v>11304</v>
      </c>
      <c r="B1831" t="s">
        <v>32</v>
      </c>
      <c r="C1831" t="s">
        <v>46152</v>
      </c>
      <c r="D1831">
        <v>1985</v>
      </c>
      <c r="E1831" t="s">
        <v>1532</v>
      </c>
      <c r="F1831" t="s">
        <v>5081</v>
      </c>
      <c r="G1831" t="s">
        <v>11237</v>
      </c>
      <c r="H1831" t="s">
        <v>46153</v>
      </c>
      <c r="I1831" t="s">
        <v>11304</v>
      </c>
      <c r="J1831" t="s">
        <v>11305</v>
      </c>
      <c r="L1831" t="s">
        <v>11306</v>
      </c>
      <c r="M1831">
        <v>22.783000946044901</v>
      </c>
      <c r="N1831">
        <v>8.8999996185302699</v>
      </c>
    </row>
    <row r="1832" spans="1:14" x14ac:dyDescent="0.35">
      <c r="A1832" t="s">
        <v>11307</v>
      </c>
      <c r="B1832" t="s">
        <v>32</v>
      </c>
      <c r="C1832" t="s">
        <v>46154</v>
      </c>
      <c r="D1832">
        <v>1759</v>
      </c>
      <c r="E1832" t="s">
        <v>1532</v>
      </c>
      <c r="F1832" t="s">
        <v>5081</v>
      </c>
      <c r="G1832" t="s">
        <v>11231</v>
      </c>
      <c r="H1832" t="s">
        <v>46155</v>
      </c>
      <c r="I1832" t="s">
        <v>11307</v>
      </c>
      <c r="J1832" t="s">
        <v>11308</v>
      </c>
      <c r="L1832" t="s">
        <v>11309</v>
      </c>
      <c r="M1832">
        <v>23.927799224853501</v>
      </c>
      <c r="N1832">
        <v>4.9886097908020002</v>
      </c>
    </row>
    <row r="1833" spans="1:14" x14ac:dyDescent="0.35">
      <c r="A1833" t="s">
        <v>11310</v>
      </c>
      <c r="B1833" t="s">
        <v>32</v>
      </c>
      <c r="C1833" t="s">
        <v>11311</v>
      </c>
      <c r="D1833">
        <v>1532</v>
      </c>
      <c r="E1833" t="s">
        <v>1532</v>
      </c>
      <c r="F1833" t="s">
        <v>5081</v>
      </c>
      <c r="G1833" t="s">
        <v>11264</v>
      </c>
      <c r="H1833" t="s">
        <v>11312</v>
      </c>
      <c r="I1833" t="s">
        <v>11310</v>
      </c>
      <c r="J1833" t="s">
        <v>11313</v>
      </c>
      <c r="L1833" t="s">
        <v>11314</v>
      </c>
      <c r="M1833">
        <v>18.267000198364201</v>
      </c>
      <c r="N1833">
        <v>6.5170001983642498</v>
      </c>
    </row>
    <row r="1834" spans="1:14" x14ac:dyDescent="0.35">
      <c r="A1834" t="s">
        <v>11315</v>
      </c>
      <c r="B1834" t="s">
        <v>32</v>
      </c>
      <c r="C1834" t="s">
        <v>11316</v>
      </c>
      <c r="D1834">
        <v>2215</v>
      </c>
      <c r="E1834" t="s">
        <v>1532</v>
      </c>
      <c r="F1834" t="s">
        <v>5081</v>
      </c>
      <c r="G1834" t="s">
        <v>11256</v>
      </c>
      <c r="H1834" t="s">
        <v>11317</v>
      </c>
      <c r="I1834" t="s">
        <v>11315</v>
      </c>
      <c r="J1834" t="s">
        <v>11318</v>
      </c>
      <c r="L1834" t="s">
        <v>11319</v>
      </c>
      <c r="M1834">
        <v>16.3218994140625</v>
      </c>
      <c r="N1834">
        <v>6.3441700935363698</v>
      </c>
    </row>
    <row r="1835" spans="1:14" x14ac:dyDescent="0.35">
      <c r="A1835" t="s">
        <v>11321</v>
      </c>
      <c r="B1835" t="s">
        <v>32</v>
      </c>
      <c r="C1835" t="s">
        <v>46156</v>
      </c>
      <c r="D1835">
        <v>82</v>
      </c>
      <c r="E1835" t="s">
        <v>1532</v>
      </c>
      <c r="F1835" t="s">
        <v>11322</v>
      </c>
      <c r="G1835" t="s">
        <v>11323</v>
      </c>
      <c r="H1835" t="s">
        <v>46157</v>
      </c>
      <c r="I1835" t="s">
        <v>11321</v>
      </c>
      <c r="J1835" t="s">
        <v>11324</v>
      </c>
      <c r="L1835" t="s">
        <v>11325</v>
      </c>
      <c r="M1835">
        <v>5.6219440000000001</v>
      </c>
      <c r="N1835">
        <v>-1.410277</v>
      </c>
    </row>
    <row r="1836" spans="1:14" x14ac:dyDescent="0.35">
      <c r="A1836" t="s">
        <v>11326</v>
      </c>
      <c r="B1836" t="s">
        <v>1168</v>
      </c>
      <c r="C1836" t="s">
        <v>11327</v>
      </c>
      <c r="D1836">
        <v>13</v>
      </c>
      <c r="E1836" t="s">
        <v>1532</v>
      </c>
      <c r="F1836" t="s">
        <v>11322</v>
      </c>
      <c r="G1836" t="s">
        <v>11328</v>
      </c>
      <c r="I1836" t="s">
        <v>11326</v>
      </c>
      <c r="J1836" t="s">
        <v>11329</v>
      </c>
      <c r="L1836" t="s">
        <v>11330</v>
      </c>
      <c r="M1836">
        <v>9.80568027496337</v>
      </c>
      <c r="N1836">
        <v>1.9054700136184599</v>
      </c>
    </row>
    <row r="1837" spans="1:14" x14ac:dyDescent="0.35">
      <c r="A1837" t="s">
        <v>11331</v>
      </c>
      <c r="B1837" t="s">
        <v>32</v>
      </c>
      <c r="C1837" t="s">
        <v>11332</v>
      </c>
      <c r="D1837">
        <v>2165</v>
      </c>
      <c r="E1837" t="s">
        <v>1532</v>
      </c>
      <c r="F1837" t="s">
        <v>11322</v>
      </c>
      <c r="G1837" t="s">
        <v>11333</v>
      </c>
      <c r="H1837" t="s">
        <v>46158</v>
      </c>
      <c r="I1837" t="s">
        <v>11331</v>
      </c>
      <c r="J1837" t="s">
        <v>11334</v>
      </c>
      <c r="L1837" t="s">
        <v>11335</v>
      </c>
      <c r="M1837">
        <v>11.024393999999999</v>
      </c>
      <c r="N1837">
        <v>1.6853340000000001</v>
      </c>
    </row>
    <row r="1838" spans="1:14" x14ac:dyDescent="0.35">
      <c r="A1838" t="s">
        <v>11336</v>
      </c>
      <c r="B1838" t="s">
        <v>1168</v>
      </c>
      <c r="C1838" t="s">
        <v>11337</v>
      </c>
      <c r="D1838">
        <v>76</v>
      </c>
      <c r="E1838" t="s">
        <v>1532</v>
      </c>
      <c r="F1838" t="s">
        <v>11322</v>
      </c>
      <c r="G1838" t="s">
        <v>11338</v>
      </c>
      <c r="H1838" t="s">
        <v>11339</v>
      </c>
      <c r="I1838" t="s">
        <v>11336</v>
      </c>
      <c r="J1838" t="s">
        <v>11340</v>
      </c>
      <c r="L1838" t="s">
        <v>11341</v>
      </c>
      <c r="M1838">
        <v>8.7087202072143501</v>
      </c>
      <c r="N1838">
        <v>3.75527000427246</v>
      </c>
    </row>
    <row r="1839" spans="1:14" x14ac:dyDescent="0.35">
      <c r="A1839" t="s">
        <v>11342</v>
      </c>
      <c r="B1839" t="s">
        <v>1168</v>
      </c>
      <c r="C1839" t="s">
        <v>11343</v>
      </c>
      <c r="D1839">
        <v>278</v>
      </c>
      <c r="E1839" t="s">
        <v>1532</v>
      </c>
      <c r="F1839" t="s">
        <v>11344</v>
      </c>
      <c r="G1839" t="s">
        <v>11345</v>
      </c>
      <c r="H1839" t="s">
        <v>11346</v>
      </c>
      <c r="I1839" t="s">
        <v>11342</v>
      </c>
      <c r="J1839" t="s">
        <v>11347</v>
      </c>
      <c r="L1839" t="s">
        <v>11348</v>
      </c>
      <c r="M1839">
        <v>-14.393700000000001</v>
      </c>
      <c r="N1839">
        <v>-7.9695999999999998</v>
      </c>
    </row>
    <row r="1840" spans="1:14" x14ac:dyDescent="0.35">
      <c r="A1840" t="s">
        <v>11349</v>
      </c>
      <c r="B1840" t="s">
        <v>32</v>
      </c>
      <c r="C1840" t="s">
        <v>11350</v>
      </c>
      <c r="D1840">
        <v>1017</v>
      </c>
      <c r="E1840" t="s">
        <v>1532</v>
      </c>
      <c r="F1840" t="s">
        <v>11344</v>
      </c>
      <c r="G1840" t="s">
        <v>11351</v>
      </c>
      <c r="H1840" t="s">
        <v>247</v>
      </c>
      <c r="I1840" t="s">
        <v>11349</v>
      </c>
      <c r="J1840" t="s">
        <v>2330</v>
      </c>
      <c r="L1840" t="s">
        <v>11352</v>
      </c>
      <c r="M1840">
        <v>-5.6459429999999999</v>
      </c>
      <c r="N1840">
        <v>-15.957725</v>
      </c>
    </row>
    <row r="1841" spans="1:14" x14ac:dyDescent="0.35">
      <c r="A1841" t="s">
        <v>11353</v>
      </c>
      <c r="B1841" t="s">
        <v>3332</v>
      </c>
      <c r="C1841" t="s">
        <v>11354</v>
      </c>
      <c r="D1841">
        <v>186</v>
      </c>
      <c r="E1841" t="s">
        <v>1532</v>
      </c>
      <c r="F1841" t="s">
        <v>11355</v>
      </c>
      <c r="G1841" t="s">
        <v>11356</v>
      </c>
      <c r="H1841" t="s">
        <v>11357</v>
      </c>
      <c r="I1841" t="s">
        <v>11353</v>
      </c>
      <c r="J1841" t="s">
        <v>11358</v>
      </c>
      <c r="L1841" t="s">
        <v>11359</v>
      </c>
      <c r="M1841">
        <v>57.683601000000003</v>
      </c>
      <c r="N1841">
        <v>-20.430201</v>
      </c>
    </row>
    <row r="1842" spans="1:14" x14ac:dyDescent="0.35">
      <c r="A1842" t="s">
        <v>11360</v>
      </c>
      <c r="B1842" t="s">
        <v>1168</v>
      </c>
      <c r="C1842" t="s">
        <v>11361</v>
      </c>
      <c r="D1842">
        <v>95</v>
      </c>
      <c r="E1842" t="s">
        <v>1532</v>
      </c>
      <c r="F1842" t="s">
        <v>11355</v>
      </c>
      <c r="G1842" t="s">
        <v>11362</v>
      </c>
      <c r="H1842" t="s">
        <v>11363</v>
      </c>
      <c r="I1842" t="s">
        <v>11360</v>
      </c>
      <c r="J1842" t="s">
        <v>11364</v>
      </c>
      <c r="L1842" t="s">
        <v>11365</v>
      </c>
      <c r="M1842">
        <v>63.360999999999997</v>
      </c>
      <c r="N1842">
        <v>-19.7577</v>
      </c>
    </row>
    <row r="1843" spans="1:14" x14ac:dyDescent="0.35">
      <c r="A1843" t="s">
        <v>11366</v>
      </c>
      <c r="B1843" t="s">
        <v>32</v>
      </c>
      <c r="C1843" t="s">
        <v>11367</v>
      </c>
      <c r="D1843">
        <v>60</v>
      </c>
      <c r="E1843" t="s">
        <v>161</v>
      </c>
      <c r="F1843" t="s">
        <v>1547</v>
      </c>
      <c r="G1843" t="s">
        <v>1607</v>
      </c>
      <c r="H1843" t="s">
        <v>11368</v>
      </c>
      <c r="I1843" t="s">
        <v>11369</v>
      </c>
      <c r="J1843" t="s">
        <v>11366</v>
      </c>
      <c r="K1843" t="s">
        <v>11366</v>
      </c>
      <c r="L1843" t="s">
        <v>11370</v>
      </c>
      <c r="M1843">
        <v>147.85405</v>
      </c>
      <c r="N1843">
        <v>-6.6217501089999997</v>
      </c>
    </row>
    <row r="1844" spans="1:14" x14ac:dyDescent="0.35">
      <c r="A1844" t="s">
        <v>11372</v>
      </c>
      <c r="B1844" t="s">
        <v>1168</v>
      </c>
      <c r="C1844" t="s">
        <v>11373</v>
      </c>
      <c r="D1844">
        <v>9</v>
      </c>
      <c r="E1844" t="s">
        <v>1579</v>
      </c>
      <c r="F1844" t="s">
        <v>11374</v>
      </c>
      <c r="G1844" t="s">
        <v>11375</v>
      </c>
      <c r="H1844" t="s">
        <v>11376</v>
      </c>
      <c r="I1844" t="s">
        <v>11372</v>
      </c>
      <c r="J1844" t="s">
        <v>11377</v>
      </c>
      <c r="L1844" t="s">
        <v>11378</v>
      </c>
      <c r="M1844">
        <v>72.411102</v>
      </c>
      <c r="N1844">
        <v>-7.3132700000000002</v>
      </c>
    </row>
    <row r="1845" spans="1:14" x14ac:dyDescent="0.35">
      <c r="A1845" t="s">
        <v>11381</v>
      </c>
      <c r="B1845" t="s">
        <v>32</v>
      </c>
      <c r="C1845" t="s">
        <v>11382</v>
      </c>
      <c r="D1845">
        <v>2641</v>
      </c>
      <c r="E1845" t="s">
        <v>1532</v>
      </c>
      <c r="F1845" t="s">
        <v>5296</v>
      </c>
      <c r="G1845" t="s">
        <v>11383</v>
      </c>
      <c r="H1845" t="s">
        <v>11384</v>
      </c>
      <c r="I1845" t="s">
        <v>11381</v>
      </c>
      <c r="J1845" t="s">
        <v>11385</v>
      </c>
      <c r="L1845" t="s">
        <v>11386</v>
      </c>
      <c r="M1845">
        <v>9.9329996108999907</v>
      </c>
      <c r="N1845">
        <v>4.9499998092699897</v>
      </c>
    </row>
    <row r="1846" spans="1:14" x14ac:dyDescent="0.35">
      <c r="A1846" t="s">
        <v>11387</v>
      </c>
      <c r="B1846" t="s">
        <v>32</v>
      </c>
      <c r="C1846" t="s">
        <v>11388</v>
      </c>
      <c r="D1846">
        <v>148</v>
      </c>
      <c r="E1846" t="s">
        <v>1532</v>
      </c>
      <c r="F1846" t="s">
        <v>5296</v>
      </c>
      <c r="G1846" t="s">
        <v>5299</v>
      </c>
      <c r="H1846" t="s">
        <v>11389</v>
      </c>
      <c r="I1846" t="s">
        <v>11387</v>
      </c>
      <c r="J1846" t="s">
        <v>11390</v>
      </c>
      <c r="L1846" t="s">
        <v>11391</v>
      </c>
      <c r="M1846">
        <v>9.9777803421000009</v>
      </c>
      <c r="N1846">
        <v>2.8738899231000001</v>
      </c>
    </row>
    <row r="1847" spans="1:14" x14ac:dyDescent="0.35">
      <c r="A1847" t="s">
        <v>11392</v>
      </c>
      <c r="B1847" t="s">
        <v>1168</v>
      </c>
      <c r="C1847" t="s">
        <v>11393</v>
      </c>
      <c r="D1847">
        <v>151</v>
      </c>
      <c r="E1847" t="s">
        <v>1532</v>
      </c>
      <c r="F1847" t="s">
        <v>5296</v>
      </c>
      <c r="G1847" t="s">
        <v>5297</v>
      </c>
      <c r="H1847" t="s">
        <v>11394</v>
      </c>
      <c r="I1847" t="s">
        <v>11392</v>
      </c>
      <c r="J1847" t="s">
        <v>11395</v>
      </c>
      <c r="L1847" t="s">
        <v>11396</v>
      </c>
      <c r="M1847">
        <v>9.3605298995999995</v>
      </c>
      <c r="N1847">
        <v>4.08919000626</v>
      </c>
    </row>
    <row r="1848" spans="1:14" x14ac:dyDescent="0.35">
      <c r="A1848" t="s">
        <v>11397</v>
      </c>
      <c r="B1848" t="s">
        <v>1168</v>
      </c>
      <c r="C1848" t="s">
        <v>11398</v>
      </c>
      <c r="D1848">
        <v>33</v>
      </c>
      <c r="E1848" t="s">
        <v>1532</v>
      </c>
      <c r="F1848" t="s">
        <v>5296</v>
      </c>
      <c r="G1848" t="s">
        <v>11383</v>
      </c>
      <c r="H1848" t="s">
        <v>11399</v>
      </c>
      <c r="I1848" t="s">
        <v>11397</v>
      </c>
      <c r="J1848" t="s">
        <v>11400</v>
      </c>
      <c r="L1848" t="s">
        <v>11401</v>
      </c>
      <c r="M1848">
        <v>9.7194795608499902</v>
      </c>
      <c r="N1848">
        <v>4.0060801505999999</v>
      </c>
    </row>
    <row r="1849" spans="1:14" x14ac:dyDescent="0.35">
      <c r="A1849" t="s">
        <v>11402</v>
      </c>
      <c r="B1849" t="s">
        <v>32</v>
      </c>
      <c r="C1849" t="s">
        <v>11403</v>
      </c>
      <c r="D1849">
        <v>413</v>
      </c>
      <c r="E1849" t="s">
        <v>1532</v>
      </c>
      <c r="F1849" t="s">
        <v>5296</v>
      </c>
      <c r="G1849" t="s">
        <v>5297</v>
      </c>
      <c r="H1849" t="s">
        <v>11404</v>
      </c>
      <c r="I1849" t="s">
        <v>11402</v>
      </c>
      <c r="J1849" t="s">
        <v>11405</v>
      </c>
      <c r="L1849" t="s">
        <v>11406</v>
      </c>
      <c r="M1849">
        <v>9.3063898086547798</v>
      </c>
      <c r="N1849">
        <v>5.7041702270507804</v>
      </c>
    </row>
    <row r="1850" spans="1:14" x14ac:dyDescent="0.35">
      <c r="A1850" t="s">
        <v>11407</v>
      </c>
      <c r="B1850" t="s">
        <v>32</v>
      </c>
      <c r="C1850" t="s">
        <v>3680</v>
      </c>
      <c r="D1850">
        <v>4465</v>
      </c>
      <c r="E1850" t="s">
        <v>1532</v>
      </c>
      <c r="F1850" t="s">
        <v>5296</v>
      </c>
      <c r="G1850" t="s">
        <v>11408</v>
      </c>
      <c r="H1850" t="s">
        <v>11409</v>
      </c>
      <c r="I1850" t="s">
        <v>11407</v>
      </c>
      <c r="J1850" t="s">
        <v>2265</v>
      </c>
      <c r="L1850" t="s">
        <v>11410</v>
      </c>
      <c r="M1850">
        <v>10.0338888889</v>
      </c>
      <c r="N1850">
        <v>5.8952777777799996</v>
      </c>
    </row>
    <row r="1851" spans="1:14" x14ac:dyDescent="0.35">
      <c r="A1851" t="s">
        <v>11411</v>
      </c>
      <c r="B1851" t="s">
        <v>32</v>
      </c>
      <c r="C1851" t="s">
        <v>46159</v>
      </c>
      <c r="D1851">
        <v>1276</v>
      </c>
      <c r="E1851" t="s">
        <v>1532</v>
      </c>
      <c r="F1851" t="s">
        <v>5296</v>
      </c>
      <c r="G1851" t="s">
        <v>11412</v>
      </c>
      <c r="H1851" t="s">
        <v>46160</v>
      </c>
      <c r="I1851" t="s">
        <v>11411</v>
      </c>
      <c r="J1851" t="s">
        <v>11413</v>
      </c>
      <c r="L1851" t="s">
        <v>11414</v>
      </c>
      <c r="M1851">
        <v>14.445599555969199</v>
      </c>
      <c r="N1851">
        <v>10.092499732971101</v>
      </c>
    </row>
    <row r="1852" spans="1:14" x14ac:dyDescent="0.35">
      <c r="A1852" t="s">
        <v>11415</v>
      </c>
      <c r="B1852" t="s">
        <v>32</v>
      </c>
      <c r="C1852" t="s">
        <v>11416</v>
      </c>
      <c r="D1852">
        <v>2152</v>
      </c>
      <c r="E1852" t="s">
        <v>1532</v>
      </c>
      <c r="F1852" t="s">
        <v>5296</v>
      </c>
      <c r="G1852" t="s">
        <v>5300</v>
      </c>
      <c r="H1852" t="s">
        <v>11417</v>
      </c>
      <c r="I1852" t="s">
        <v>11415</v>
      </c>
      <c r="J1852" t="s">
        <v>11418</v>
      </c>
      <c r="L1852" t="s">
        <v>11419</v>
      </c>
      <c r="M1852">
        <v>14.362500190734799</v>
      </c>
      <c r="N1852">
        <v>4.4749999046325604</v>
      </c>
    </row>
    <row r="1853" spans="1:14" x14ac:dyDescent="0.35">
      <c r="A1853" t="s">
        <v>11420</v>
      </c>
      <c r="B1853" t="s">
        <v>32</v>
      </c>
      <c r="C1853" t="s">
        <v>11421</v>
      </c>
      <c r="E1853" t="s">
        <v>1532</v>
      </c>
      <c r="F1853" t="s">
        <v>5296</v>
      </c>
      <c r="G1853" t="s">
        <v>11412</v>
      </c>
      <c r="H1853" t="s">
        <v>11422</v>
      </c>
      <c r="I1853" t="s">
        <v>11420</v>
      </c>
      <c r="J1853" t="s">
        <v>11423</v>
      </c>
      <c r="L1853" t="s">
        <v>11424</v>
      </c>
      <c r="M1853">
        <v>15.237199783325099</v>
      </c>
      <c r="N1853">
        <v>10.356100082397401</v>
      </c>
    </row>
    <row r="1854" spans="1:14" x14ac:dyDescent="0.35">
      <c r="A1854" t="s">
        <v>11425</v>
      </c>
      <c r="B1854" t="s">
        <v>1168</v>
      </c>
      <c r="C1854" t="s">
        <v>11426</v>
      </c>
      <c r="D1854">
        <v>1390</v>
      </c>
      <c r="E1854" t="s">
        <v>1532</v>
      </c>
      <c r="F1854" t="s">
        <v>5296</v>
      </c>
      <c r="G1854" t="s">
        <v>11412</v>
      </c>
      <c r="H1854" t="s">
        <v>11427</v>
      </c>
      <c r="I1854" t="s">
        <v>11425</v>
      </c>
      <c r="J1854" t="s">
        <v>11428</v>
      </c>
      <c r="L1854" t="s">
        <v>11429</v>
      </c>
      <c r="M1854">
        <v>14.2573995590209</v>
      </c>
      <c r="N1854">
        <v>10.4513998031616</v>
      </c>
    </row>
    <row r="1855" spans="1:14" x14ac:dyDescent="0.35">
      <c r="A1855" t="s">
        <v>11430</v>
      </c>
      <c r="B1855" t="s">
        <v>1168</v>
      </c>
      <c r="C1855" t="s">
        <v>11431</v>
      </c>
      <c r="D1855">
        <v>3963</v>
      </c>
      <c r="E1855" t="s">
        <v>1532</v>
      </c>
      <c r="F1855" t="s">
        <v>5296</v>
      </c>
      <c r="G1855" t="s">
        <v>11432</v>
      </c>
      <c r="H1855" t="s">
        <v>11433</v>
      </c>
      <c r="I1855" t="s">
        <v>11430</v>
      </c>
      <c r="J1855" t="s">
        <v>11434</v>
      </c>
      <c r="L1855" t="s">
        <v>11435</v>
      </c>
      <c r="M1855">
        <v>10.750800132751399</v>
      </c>
      <c r="N1855">
        <v>5.6369199752807599</v>
      </c>
    </row>
    <row r="1856" spans="1:14" x14ac:dyDescent="0.35">
      <c r="A1856" t="s">
        <v>11436</v>
      </c>
      <c r="B1856" t="s">
        <v>1168</v>
      </c>
      <c r="C1856" t="s">
        <v>46161</v>
      </c>
      <c r="D1856">
        <v>3655</v>
      </c>
      <c r="E1856" t="s">
        <v>1532</v>
      </c>
      <c r="F1856" t="s">
        <v>5296</v>
      </c>
      <c r="G1856" t="s">
        <v>11379</v>
      </c>
      <c r="H1856" t="s">
        <v>46162</v>
      </c>
      <c r="I1856" t="s">
        <v>11436</v>
      </c>
      <c r="J1856" t="s">
        <v>11437</v>
      </c>
      <c r="L1856" t="s">
        <v>11438</v>
      </c>
      <c r="M1856">
        <v>13.559200286865201</v>
      </c>
      <c r="N1856">
        <v>7.3570098876953098</v>
      </c>
    </row>
    <row r="1857" spans="1:14" x14ac:dyDescent="0.35">
      <c r="A1857" t="s">
        <v>11439</v>
      </c>
      <c r="B1857" t="s">
        <v>32</v>
      </c>
      <c r="C1857" t="s">
        <v>11440</v>
      </c>
      <c r="D1857">
        <v>2133</v>
      </c>
      <c r="E1857" t="s">
        <v>1532</v>
      </c>
      <c r="F1857" t="s">
        <v>5296</v>
      </c>
      <c r="G1857" t="s">
        <v>5300</v>
      </c>
      <c r="H1857" t="s">
        <v>11441</v>
      </c>
      <c r="I1857" t="s">
        <v>11439</v>
      </c>
      <c r="J1857" t="s">
        <v>11442</v>
      </c>
      <c r="L1857" t="s">
        <v>11443</v>
      </c>
      <c r="M1857">
        <v>13.7260999679565</v>
      </c>
      <c r="N1857">
        <v>4.5486102104187003</v>
      </c>
    </row>
    <row r="1858" spans="1:14" x14ac:dyDescent="0.35">
      <c r="A1858" t="s">
        <v>11444</v>
      </c>
      <c r="B1858" t="s">
        <v>1168</v>
      </c>
      <c r="C1858" t="s">
        <v>11445</v>
      </c>
      <c r="D1858">
        <v>794</v>
      </c>
      <c r="E1858" t="s">
        <v>1532</v>
      </c>
      <c r="F1858" t="s">
        <v>5296</v>
      </c>
      <c r="G1858" t="s">
        <v>5298</v>
      </c>
      <c r="H1858" t="s">
        <v>11446</v>
      </c>
      <c r="I1858" t="s">
        <v>11444</v>
      </c>
      <c r="J1858" t="s">
        <v>11447</v>
      </c>
      <c r="L1858" t="s">
        <v>11448</v>
      </c>
      <c r="M1858">
        <v>13.370100021362299</v>
      </c>
      <c r="N1858">
        <v>9.3358898162841797</v>
      </c>
    </row>
    <row r="1859" spans="1:14" x14ac:dyDescent="0.35">
      <c r="A1859" t="s">
        <v>11449</v>
      </c>
      <c r="B1859" t="s">
        <v>32</v>
      </c>
      <c r="C1859" t="s">
        <v>11450</v>
      </c>
      <c r="D1859">
        <v>4593</v>
      </c>
      <c r="E1859" t="s">
        <v>1532</v>
      </c>
      <c r="F1859" t="s">
        <v>5296</v>
      </c>
      <c r="G1859" t="s">
        <v>11432</v>
      </c>
      <c r="H1859" t="s">
        <v>11451</v>
      </c>
      <c r="I1859" t="s">
        <v>11449</v>
      </c>
      <c r="J1859" t="s">
        <v>11452</v>
      </c>
      <c r="L1859" t="s">
        <v>11453</v>
      </c>
      <c r="M1859">
        <v>10.0670003890991</v>
      </c>
      <c r="N1859">
        <v>5.4499998092651296</v>
      </c>
    </row>
    <row r="1860" spans="1:14" x14ac:dyDescent="0.35">
      <c r="A1860" t="s">
        <v>11454</v>
      </c>
      <c r="B1860" t="s">
        <v>1168</v>
      </c>
      <c r="C1860" t="s">
        <v>11455</v>
      </c>
      <c r="D1860">
        <v>4347</v>
      </c>
      <c r="E1860" t="s">
        <v>1532</v>
      </c>
      <c r="F1860" t="s">
        <v>5296</v>
      </c>
      <c r="G1860" t="s">
        <v>11432</v>
      </c>
      <c r="H1860" t="s">
        <v>11456</v>
      </c>
      <c r="I1860" t="s">
        <v>11454</v>
      </c>
      <c r="J1860" t="s">
        <v>11457</v>
      </c>
      <c r="L1860" t="s">
        <v>11458</v>
      </c>
      <c r="M1860">
        <v>10.354599952699999</v>
      </c>
      <c r="N1860">
        <v>5.5369200706499999</v>
      </c>
    </row>
    <row r="1861" spans="1:14" x14ac:dyDescent="0.35">
      <c r="A1861" t="s">
        <v>11459</v>
      </c>
      <c r="B1861" t="s">
        <v>1168</v>
      </c>
      <c r="C1861" t="s">
        <v>11460</v>
      </c>
      <c r="D1861">
        <v>4065</v>
      </c>
      <c r="E1861" t="s">
        <v>1532</v>
      </c>
      <c r="F1861" t="s">
        <v>5296</v>
      </c>
      <c r="G1861" t="s">
        <v>11408</v>
      </c>
      <c r="H1861" t="s">
        <v>11461</v>
      </c>
      <c r="I1861" t="s">
        <v>11459</v>
      </c>
      <c r="J1861" t="s">
        <v>11462</v>
      </c>
      <c r="L1861" t="s">
        <v>11463</v>
      </c>
      <c r="M1861">
        <v>10.1225996017456</v>
      </c>
      <c r="N1861">
        <v>6.0392398834228498</v>
      </c>
    </row>
    <row r="1862" spans="1:14" x14ac:dyDescent="0.35">
      <c r="A1862" t="s">
        <v>11464</v>
      </c>
      <c r="B1862" t="s">
        <v>32</v>
      </c>
      <c r="C1862" t="s">
        <v>11465</v>
      </c>
      <c r="D1862">
        <v>1975</v>
      </c>
      <c r="E1862" t="s">
        <v>1532</v>
      </c>
      <c r="F1862" t="s">
        <v>5296</v>
      </c>
      <c r="G1862" t="s">
        <v>5299</v>
      </c>
      <c r="H1862" t="s">
        <v>11466</v>
      </c>
      <c r="I1862" t="s">
        <v>11464</v>
      </c>
      <c r="J1862" t="s">
        <v>11467</v>
      </c>
      <c r="L1862" t="s">
        <v>11468</v>
      </c>
      <c r="M1862">
        <v>11.185000419616699</v>
      </c>
      <c r="N1862">
        <v>2.8759999275207502</v>
      </c>
    </row>
    <row r="1863" spans="1:14" x14ac:dyDescent="0.35">
      <c r="A1863" t="s">
        <v>11469</v>
      </c>
      <c r="B1863" t="s">
        <v>1168</v>
      </c>
      <c r="C1863" t="s">
        <v>46163</v>
      </c>
      <c r="D1863">
        <v>2464</v>
      </c>
      <c r="E1863" t="s">
        <v>1532</v>
      </c>
      <c r="F1863" t="s">
        <v>5296</v>
      </c>
      <c r="G1863" t="s">
        <v>11380</v>
      </c>
      <c r="H1863" t="s">
        <v>46164</v>
      </c>
      <c r="I1863" t="s">
        <v>11469</v>
      </c>
      <c r="J1863" t="s">
        <v>11470</v>
      </c>
      <c r="L1863" t="s">
        <v>11471</v>
      </c>
      <c r="M1863">
        <v>11.523500442504799</v>
      </c>
      <c r="N1863">
        <v>3.8360400199890101</v>
      </c>
    </row>
    <row r="1864" spans="1:14" x14ac:dyDescent="0.35">
      <c r="A1864" t="s">
        <v>11472</v>
      </c>
      <c r="B1864" t="s">
        <v>1168</v>
      </c>
      <c r="C1864" t="s">
        <v>46165</v>
      </c>
      <c r="D1864">
        <v>2278</v>
      </c>
      <c r="E1864" t="s">
        <v>1532</v>
      </c>
      <c r="F1864" t="s">
        <v>5296</v>
      </c>
      <c r="G1864" t="s">
        <v>11380</v>
      </c>
      <c r="H1864" t="s">
        <v>46164</v>
      </c>
      <c r="I1864" t="s">
        <v>11472</v>
      </c>
      <c r="J1864" t="s">
        <v>11473</v>
      </c>
      <c r="L1864" t="s">
        <v>11474</v>
      </c>
      <c r="M1864">
        <v>11.5532999038696</v>
      </c>
      <c r="N1864">
        <v>3.7225599288940399</v>
      </c>
    </row>
    <row r="1865" spans="1:14" x14ac:dyDescent="0.35">
      <c r="A1865" t="s">
        <v>11478</v>
      </c>
      <c r="B1865" t="s">
        <v>32</v>
      </c>
      <c r="C1865" t="s">
        <v>11479</v>
      </c>
      <c r="D1865">
        <v>5454</v>
      </c>
      <c r="E1865" t="s">
        <v>1532</v>
      </c>
      <c r="F1865" t="s">
        <v>11476</v>
      </c>
      <c r="G1865" t="s">
        <v>11480</v>
      </c>
      <c r="H1865" t="s">
        <v>11481</v>
      </c>
      <c r="I1865" t="s">
        <v>11478</v>
      </c>
      <c r="J1865" t="s">
        <v>11482</v>
      </c>
      <c r="L1865" t="s">
        <v>11483</v>
      </c>
      <c r="M1865">
        <v>31.336399078369102</v>
      </c>
      <c r="N1865">
        <v>-8.8591699600219709</v>
      </c>
    </row>
    <row r="1866" spans="1:14" x14ac:dyDescent="0.35">
      <c r="A1866" t="s">
        <v>11485</v>
      </c>
      <c r="B1866" t="s">
        <v>32</v>
      </c>
      <c r="C1866" t="s">
        <v>11486</v>
      </c>
      <c r="D1866">
        <v>3360</v>
      </c>
      <c r="E1866" t="s">
        <v>1532</v>
      </c>
      <c r="F1866" t="s">
        <v>11476</v>
      </c>
      <c r="G1866" t="s">
        <v>11477</v>
      </c>
      <c r="H1866" t="s">
        <v>11487</v>
      </c>
      <c r="I1866" t="s">
        <v>11485</v>
      </c>
      <c r="J1866" t="s">
        <v>2161</v>
      </c>
      <c r="L1866" t="s">
        <v>11488</v>
      </c>
      <c r="M1866">
        <v>32.587200164794901</v>
      </c>
      <c r="N1866">
        <v>-13.558300018310501</v>
      </c>
    </row>
    <row r="1867" spans="1:14" x14ac:dyDescent="0.35">
      <c r="A1867" t="s">
        <v>11489</v>
      </c>
      <c r="B1867" t="s">
        <v>36</v>
      </c>
      <c r="C1867" t="s">
        <v>11490</v>
      </c>
      <c r="D1867">
        <v>96</v>
      </c>
      <c r="F1867" t="s">
        <v>30</v>
      </c>
      <c r="G1867" t="s">
        <v>82</v>
      </c>
      <c r="H1867" t="s">
        <v>11491</v>
      </c>
      <c r="J1867" t="s">
        <v>11489</v>
      </c>
      <c r="L1867" t="s">
        <v>11492</v>
      </c>
      <c r="M1867">
        <v>-77.344800000000006</v>
      </c>
      <c r="N1867">
        <v>37.283999999999999</v>
      </c>
    </row>
    <row r="1868" spans="1:14" x14ac:dyDescent="0.35">
      <c r="A1868" t="s">
        <v>11495</v>
      </c>
      <c r="B1868" t="s">
        <v>32</v>
      </c>
      <c r="C1868" t="s">
        <v>11496</v>
      </c>
      <c r="D1868">
        <v>1165</v>
      </c>
      <c r="E1868" t="s">
        <v>1532</v>
      </c>
      <c r="F1868" t="s">
        <v>11476</v>
      </c>
      <c r="G1868" t="s">
        <v>11494</v>
      </c>
      <c r="H1868" t="s">
        <v>11497</v>
      </c>
      <c r="I1868" t="s">
        <v>11495</v>
      </c>
      <c r="J1868" t="s">
        <v>11498</v>
      </c>
      <c r="L1868" t="s">
        <v>11499</v>
      </c>
      <c r="M1868">
        <v>29.6036</v>
      </c>
      <c r="N1868">
        <v>-15.6334</v>
      </c>
    </row>
    <row r="1869" spans="1:14" x14ac:dyDescent="0.35">
      <c r="A1869" t="s">
        <v>11500</v>
      </c>
      <c r="B1869" t="s">
        <v>1168</v>
      </c>
      <c r="C1869" t="s">
        <v>11501</v>
      </c>
      <c r="D1869">
        <v>4636</v>
      </c>
      <c r="E1869" t="s">
        <v>1532</v>
      </c>
      <c r="F1869" t="s">
        <v>11476</v>
      </c>
      <c r="G1869" t="s">
        <v>11502</v>
      </c>
      <c r="H1869" t="s">
        <v>11503</v>
      </c>
      <c r="I1869" t="s">
        <v>11500</v>
      </c>
      <c r="J1869" t="s">
        <v>11504</v>
      </c>
      <c r="L1869" t="s">
        <v>11505</v>
      </c>
      <c r="M1869">
        <v>27.893899917603001</v>
      </c>
      <c r="N1869">
        <v>-12.572799682616999</v>
      </c>
    </row>
    <row r="1870" spans="1:14" x14ac:dyDescent="0.35">
      <c r="A1870" t="s">
        <v>11508</v>
      </c>
      <c r="B1870" t="s">
        <v>32</v>
      </c>
      <c r="C1870" t="s">
        <v>11509</v>
      </c>
      <c r="D1870">
        <v>3450</v>
      </c>
      <c r="E1870" t="s">
        <v>1532</v>
      </c>
      <c r="F1870" t="s">
        <v>11476</v>
      </c>
      <c r="G1870" t="s">
        <v>11507</v>
      </c>
      <c r="H1870" t="s">
        <v>11510</v>
      </c>
      <c r="I1870" t="s">
        <v>11508</v>
      </c>
      <c r="J1870" t="s">
        <v>11511</v>
      </c>
      <c r="L1870" t="s">
        <v>11512</v>
      </c>
      <c r="M1870">
        <v>22.645399093627901</v>
      </c>
      <c r="N1870">
        <v>-14.9982995986938</v>
      </c>
    </row>
    <row r="1871" spans="1:14" x14ac:dyDescent="0.35">
      <c r="A1871" t="s">
        <v>11513</v>
      </c>
      <c r="B1871" t="s">
        <v>32</v>
      </c>
      <c r="C1871" t="s">
        <v>11514</v>
      </c>
      <c r="D1871">
        <v>3670</v>
      </c>
      <c r="E1871" t="s">
        <v>1532</v>
      </c>
      <c r="F1871" t="s">
        <v>11476</v>
      </c>
      <c r="G1871" t="s">
        <v>11507</v>
      </c>
      <c r="H1871" t="s">
        <v>11515</v>
      </c>
      <c r="I1871" t="s">
        <v>11513</v>
      </c>
      <c r="J1871" t="s">
        <v>11516</v>
      </c>
      <c r="L1871" t="s">
        <v>11517</v>
      </c>
      <c r="M1871">
        <v>24.783000946044901</v>
      </c>
      <c r="N1871">
        <v>-14.800000190734799</v>
      </c>
    </row>
    <row r="1872" spans="1:14" x14ac:dyDescent="0.35">
      <c r="A1872" t="s">
        <v>11518</v>
      </c>
      <c r="B1872" t="s">
        <v>32</v>
      </c>
      <c r="C1872" t="s">
        <v>11519</v>
      </c>
      <c r="D1872">
        <v>4541</v>
      </c>
      <c r="E1872" t="s">
        <v>1532</v>
      </c>
      <c r="F1872" t="s">
        <v>11476</v>
      </c>
      <c r="G1872" t="s">
        <v>11480</v>
      </c>
      <c r="H1872" t="s">
        <v>11520</v>
      </c>
      <c r="I1872" t="s">
        <v>11518</v>
      </c>
      <c r="J1872" t="s">
        <v>11521</v>
      </c>
      <c r="L1872" t="s">
        <v>11522</v>
      </c>
      <c r="M1872">
        <v>31.13330078125</v>
      </c>
      <c r="N1872">
        <v>-10.2166996002197</v>
      </c>
    </row>
    <row r="1873" spans="1:14" x14ac:dyDescent="0.35">
      <c r="A1873" t="s">
        <v>11523</v>
      </c>
      <c r="B1873" t="s">
        <v>32</v>
      </c>
      <c r="C1873" t="s">
        <v>11524</v>
      </c>
      <c r="D1873">
        <v>2780</v>
      </c>
      <c r="E1873" t="s">
        <v>1532</v>
      </c>
      <c r="F1873" t="s">
        <v>11476</v>
      </c>
      <c r="G1873" t="s">
        <v>11480</v>
      </c>
      <c r="H1873" t="s">
        <v>11525</v>
      </c>
      <c r="I1873" t="s">
        <v>11523</v>
      </c>
      <c r="J1873" t="s">
        <v>11526</v>
      </c>
      <c r="L1873" t="s">
        <v>11527</v>
      </c>
      <c r="M1873">
        <v>30.663000106811499</v>
      </c>
      <c r="N1873">
        <v>-8.5249996185302699</v>
      </c>
    </row>
    <row r="1874" spans="1:14" x14ac:dyDescent="0.35">
      <c r="A1874" t="s">
        <v>11529</v>
      </c>
      <c r="B1874" t="s">
        <v>1168</v>
      </c>
      <c r="C1874" t="s">
        <v>11530</v>
      </c>
      <c r="D1874">
        <v>3302</v>
      </c>
      <c r="E1874" t="s">
        <v>1532</v>
      </c>
      <c r="F1874" t="s">
        <v>11476</v>
      </c>
      <c r="G1874" t="s">
        <v>11484</v>
      </c>
      <c r="H1874" t="s">
        <v>11531</v>
      </c>
      <c r="I1874" t="s">
        <v>11532</v>
      </c>
      <c r="J1874" t="s">
        <v>11533</v>
      </c>
      <c r="L1874" t="s">
        <v>11534</v>
      </c>
      <c r="M1874">
        <v>25.822700999999999</v>
      </c>
      <c r="N1874">
        <v>-17.8218</v>
      </c>
    </row>
    <row r="1875" spans="1:14" x14ac:dyDescent="0.35">
      <c r="A1875" t="s">
        <v>11535</v>
      </c>
      <c r="B1875" t="s">
        <v>32</v>
      </c>
      <c r="C1875" t="s">
        <v>11536</v>
      </c>
      <c r="D1875">
        <v>3480</v>
      </c>
      <c r="E1875" t="s">
        <v>1532</v>
      </c>
      <c r="F1875" t="s">
        <v>11476</v>
      </c>
      <c r="G1875" t="s">
        <v>11507</v>
      </c>
      <c r="H1875" t="s">
        <v>11537</v>
      </c>
      <c r="I1875" t="s">
        <v>11535</v>
      </c>
      <c r="J1875" t="s">
        <v>11538</v>
      </c>
      <c r="L1875" t="s">
        <v>11539</v>
      </c>
      <c r="M1875">
        <v>23.2495002746582</v>
      </c>
      <c r="N1875">
        <v>-14.3747997283935</v>
      </c>
    </row>
    <row r="1876" spans="1:14" x14ac:dyDescent="0.35">
      <c r="A1876" t="s">
        <v>11540</v>
      </c>
      <c r="B1876" t="s">
        <v>3332</v>
      </c>
      <c r="C1876" t="s">
        <v>11541</v>
      </c>
      <c r="D1876">
        <v>3779</v>
      </c>
      <c r="E1876" t="s">
        <v>1532</v>
      </c>
      <c r="F1876" t="s">
        <v>11476</v>
      </c>
      <c r="G1876" t="s">
        <v>11494</v>
      </c>
      <c r="H1876" t="s">
        <v>11528</v>
      </c>
      <c r="I1876" t="s">
        <v>11542</v>
      </c>
      <c r="J1876" t="s">
        <v>11543</v>
      </c>
      <c r="L1876" t="s">
        <v>11544</v>
      </c>
      <c r="M1876">
        <v>28.4526</v>
      </c>
      <c r="N1876">
        <v>-15.3308</v>
      </c>
    </row>
    <row r="1877" spans="1:14" x14ac:dyDescent="0.35">
      <c r="A1877" t="s">
        <v>11545</v>
      </c>
      <c r="B1877" t="s">
        <v>32</v>
      </c>
      <c r="C1877" t="s">
        <v>11546</v>
      </c>
      <c r="D1877">
        <v>4101</v>
      </c>
      <c r="E1877" t="s">
        <v>1532</v>
      </c>
      <c r="F1877" t="s">
        <v>11476</v>
      </c>
      <c r="G1877" t="s">
        <v>11493</v>
      </c>
      <c r="H1877" t="s">
        <v>11547</v>
      </c>
      <c r="I1877" t="s">
        <v>11545</v>
      </c>
      <c r="J1877" t="s">
        <v>11548</v>
      </c>
      <c r="L1877" t="s">
        <v>11549</v>
      </c>
      <c r="M1877">
        <v>28.872600555419901</v>
      </c>
      <c r="N1877">
        <v>-11.137000083923301</v>
      </c>
    </row>
    <row r="1878" spans="1:14" x14ac:dyDescent="0.35">
      <c r="A1878" t="s">
        <v>11550</v>
      </c>
      <c r="B1878" t="s">
        <v>1168</v>
      </c>
      <c r="C1878" t="s">
        <v>11551</v>
      </c>
      <c r="D1878">
        <v>1853</v>
      </c>
      <c r="E1878" t="s">
        <v>1532</v>
      </c>
      <c r="F1878" t="s">
        <v>11476</v>
      </c>
      <c r="G1878" t="s">
        <v>11477</v>
      </c>
      <c r="H1878" t="s">
        <v>11552</v>
      </c>
      <c r="I1878" t="s">
        <v>11550</v>
      </c>
      <c r="J1878" t="s">
        <v>11553</v>
      </c>
      <c r="L1878" t="s">
        <v>11554</v>
      </c>
      <c r="M1878">
        <v>31.936599731445298</v>
      </c>
      <c r="N1878">
        <v>-13.2588996887207</v>
      </c>
    </row>
    <row r="1879" spans="1:14" x14ac:dyDescent="0.35">
      <c r="A1879" t="s">
        <v>11555</v>
      </c>
      <c r="B1879" t="s">
        <v>1168</v>
      </c>
      <c r="C1879" t="s">
        <v>11556</v>
      </c>
      <c r="D1879">
        <v>3488</v>
      </c>
      <c r="E1879" t="s">
        <v>1532</v>
      </c>
      <c r="F1879" t="s">
        <v>11476</v>
      </c>
      <c r="G1879" t="s">
        <v>11507</v>
      </c>
      <c r="H1879" t="s">
        <v>11557</v>
      </c>
      <c r="I1879" t="s">
        <v>11555</v>
      </c>
      <c r="J1879" t="s">
        <v>11558</v>
      </c>
      <c r="L1879" t="s">
        <v>11559</v>
      </c>
      <c r="M1879">
        <v>23.1623001098632</v>
      </c>
      <c r="N1879">
        <v>-15.2545003890991</v>
      </c>
    </row>
    <row r="1880" spans="1:14" x14ac:dyDescent="0.35">
      <c r="A1880" t="s">
        <v>11560</v>
      </c>
      <c r="B1880" t="s">
        <v>32</v>
      </c>
      <c r="C1880" t="s">
        <v>11561</v>
      </c>
      <c r="D1880">
        <v>3400</v>
      </c>
      <c r="E1880" t="s">
        <v>1532</v>
      </c>
      <c r="F1880" t="s">
        <v>11476</v>
      </c>
      <c r="G1880" t="s">
        <v>11484</v>
      </c>
      <c r="H1880" t="s">
        <v>11562</v>
      </c>
      <c r="I1880" t="s">
        <v>11560</v>
      </c>
      <c r="J1880" t="s">
        <v>11563</v>
      </c>
      <c r="L1880" t="s">
        <v>11564</v>
      </c>
      <c r="M1880">
        <v>25.933300018310501</v>
      </c>
      <c r="N1880">
        <v>-15.9658002853393</v>
      </c>
    </row>
    <row r="1881" spans="1:14" x14ac:dyDescent="0.35">
      <c r="A1881" t="s">
        <v>11565</v>
      </c>
      <c r="B1881" t="s">
        <v>1168</v>
      </c>
      <c r="C1881" t="s">
        <v>11566</v>
      </c>
      <c r="D1881">
        <v>4167</v>
      </c>
      <c r="E1881" t="s">
        <v>1532</v>
      </c>
      <c r="F1881" t="s">
        <v>11476</v>
      </c>
      <c r="G1881" t="s">
        <v>11502</v>
      </c>
      <c r="H1881" t="s">
        <v>11567</v>
      </c>
      <c r="I1881" t="s">
        <v>11568</v>
      </c>
      <c r="J1881" t="s">
        <v>11569</v>
      </c>
      <c r="L1881" t="s">
        <v>11570</v>
      </c>
      <c r="M1881">
        <v>28.66489982605</v>
      </c>
      <c r="N1881">
        <v>-12.998100280761999</v>
      </c>
    </row>
    <row r="1882" spans="1:14" x14ac:dyDescent="0.35">
      <c r="A1882" t="s">
        <v>11571</v>
      </c>
      <c r="B1882" t="s">
        <v>32</v>
      </c>
      <c r="C1882" t="s">
        <v>11572</v>
      </c>
      <c r="D1882">
        <v>1243</v>
      </c>
      <c r="E1882" t="s">
        <v>1532</v>
      </c>
      <c r="F1882" t="s">
        <v>11476</v>
      </c>
      <c r="G1882" t="s">
        <v>11494</v>
      </c>
      <c r="I1882" t="s">
        <v>11571</v>
      </c>
      <c r="J1882" t="s">
        <v>11573</v>
      </c>
      <c r="L1882" t="s">
        <v>11574</v>
      </c>
      <c r="M1882">
        <v>29.302099999999999</v>
      </c>
      <c r="N1882">
        <v>-15.7255</v>
      </c>
    </row>
    <row r="1883" spans="1:14" x14ac:dyDescent="0.35">
      <c r="A1883" t="s">
        <v>11575</v>
      </c>
      <c r="B1883" t="s">
        <v>32</v>
      </c>
      <c r="C1883" t="s">
        <v>11576</v>
      </c>
      <c r="D1883">
        <v>3347</v>
      </c>
      <c r="E1883" t="s">
        <v>1532</v>
      </c>
      <c r="F1883" t="s">
        <v>11476</v>
      </c>
      <c r="G1883" t="s">
        <v>11507</v>
      </c>
      <c r="H1883" t="s">
        <v>11577</v>
      </c>
      <c r="I1883" t="s">
        <v>11575</v>
      </c>
      <c r="J1883" t="s">
        <v>11578</v>
      </c>
      <c r="L1883" t="s">
        <v>11579</v>
      </c>
      <c r="M1883">
        <v>23.298200000000001</v>
      </c>
      <c r="N1883">
        <v>-16.113</v>
      </c>
    </row>
    <row r="1884" spans="1:14" x14ac:dyDescent="0.35">
      <c r="A1884" t="s">
        <v>11580</v>
      </c>
      <c r="B1884" t="s">
        <v>1168</v>
      </c>
      <c r="C1884" t="s">
        <v>11581</v>
      </c>
      <c r="D1884">
        <v>4145</v>
      </c>
      <c r="E1884" t="s">
        <v>1532</v>
      </c>
      <c r="F1884" t="s">
        <v>11476</v>
      </c>
      <c r="G1884" t="s">
        <v>11502</v>
      </c>
      <c r="H1884" t="s">
        <v>11582</v>
      </c>
      <c r="I1884" t="s">
        <v>11580</v>
      </c>
      <c r="J1884" t="s">
        <v>11583</v>
      </c>
      <c r="L1884" t="s">
        <v>11584</v>
      </c>
      <c r="M1884">
        <v>28.1499004364013</v>
      </c>
      <c r="N1884">
        <v>-12.9005002975463</v>
      </c>
    </row>
    <row r="1885" spans="1:14" x14ac:dyDescent="0.35">
      <c r="A1885" t="s">
        <v>11585</v>
      </c>
      <c r="B1885" t="s">
        <v>32</v>
      </c>
      <c r="C1885" t="s">
        <v>11586</v>
      </c>
      <c r="D1885">
        <v>3100</v>
      </c>
      <c r="E1885" t="s">
        <v>1532</v>
      </c>
      <c r="F1885" t="s">
        <v>11476</v>
      </c>
      <c r="G1885" t="s">
        <v>11507</v>
      </c>
      <c r="H1885" t="s">
        <v>11587</v>
      </c>
      <c r="I1885" t="s">
        <v>11585</v>
      </c>
      <c r="J1885" t="s">
        <v>11588</v>
      </c>
      <c r="L1885" t="s">
        <v>11589</v>
      </c>
      <c r="M1885">
        <v>24.304700851440401</v>
      </c>
      <c r="N1885">
        <v>-17.476299285888601</v>
      </c>
    </row>
    <row r="1886" spans="1:14" x14ac:dyDescent="0.35">
      <c r="A1886" t="s">
        <v>11590</v>
      </c>
      <c r="B1886" t="s">
        <v>32</v>
      </c>
      <c r="C1886" t="s">
        <v>11591</v>
      </c>
      <c r="D1886">
        <v>4551</v>
      </c>
      <c r="E1886" t="s">
        <v>1532</v>
      </c>
      <c r="F1886" t="s">
        <v>11476</v>
      </c>
      <c r="G1886" t="s">
        <v>11506</v>
      </c>
      <c r="H1886" t="s">
        <v>11592</v>
      </c>
      <c r="I1886" t="s">
        <v>11590</v>
      </c>
      <c r="J1886" t="s">
        <v>11593</v>
      </c>
      <c r="L1886" t="s">
        <v>11594</v>
      </c>
      <c r="M1886">
        <v>26.3651008605957</v>
      </c>
      <c r="N1886">
        <v>-12.1737003326416</v>
      </c>
    </row>
    <row r="1887" spans="1:14" x14ac:dyDescent="0.35">
      <c r="A1887" t="s">
        <v>11595</v>
      </c>
      <c r="B1887" t="s">
        <v>32</v>
      </c>
      <c r="C1887" t="s">
        <v>11596</v>
      </c>
      <c r="D1887">
        <v>309</v>
      </c>
      <c r="F1887" t="s">
        <v>30</v>
      </c>
      <c r="G1887" t="s">
        <v>34</v>
      </c>
      <c r="H1887" t="s">
        <v>11597</v>
      </c>
      <c r="I1887" t="s">
        <v>11595</v>
      </c>
      <c r="J1887" t="s">
        <v>11595</v>
      </c>
      <c r="K1887" t="s">
        <v>11595</v>
      </c>
      <c r="L1887" t="s">
        <v>11598</v>
      </c>
      <c r="M1887">
        <v>-157.98899841299999</v>
      </c>
      <c r="N1887">
        <v>62.452598571799903</v>
      </c>
    </row>
    <row r="1888" spans="1:14" x14ac:dyDescent="0.35">
      <c r="A1888" t="s">
        <v>11599</v>
      </c>
      <c r="B1888" t="s">
        <v>32</v>
      </c>
      <c r="C1888" t="s">
        <v>11600</v>
      </c>
      <c r="D1888">
        <v>3538</v>
      </c>
      <c r="E1888" t="s">
        <v>1532</v>
      </c>
      <c r="F1888" t="s">
        <v>11476</v>
      </c>
      <c r="G1888" t="s">
        <v>11506</v>
      </c>
      <c r="H1888" t="s">
        <v>11601</v>
      </c>
      <c r="I1888" t="s">
        <v>11599</v>
      </c>
      <c r="J1888" t="s">
        <v>11602</v>
      </c>
      <c r="L1888" t="s">
        <v>11603</v>
      </c>
      <c r="M1888">
        <v>23.108091999999999</v>
      </c>
      <c r="N1888">
        <v>-13.537018</v>
      </c>
    </row>
    <row r="1889" spans="1:14" x14ac:dyDescent="0.35">
      <c r="A1889" t="s">
        <v>11606</v>
      </c>
      <c r="B1889" t="s">
        <v>32</v>
      </c>
      <c r="C1889" t="s">
        <v>11607</v>
      </c>
      <c r="D1889">
        <v>6</v>
      </c>
      <c r="E1889" t="s">
        <v>161</v>
      </c>
      <c r="F1889" t="s">
        <v>11604</v>
      </c>
      <c r="G1889" t="s">
        <v>11605</v>
      </c>
      <c r="H1889" t="s">
        <v>11608</v>
      </c>
      <c r="J1889" t="s">
        <v>11609</v>
      </c>
      <c r="K1889" t="s">
        <v>11610</v>
      </c>
      <c r="L1889" t="s">
        <v>11611</v>
      </c>
      <c r="M1889">
        <v>139.78999300000001</v>
      </c>
      <c r="N1889">
        <v>10.0198</v>
      </c>
    </row>
    <row r="1890" spans="1:14" x14ac:dyDescent="0.35">
      <c r="A1890" t="s">
        <v>11615</v>
      </c>
      <c r="B1890" t="s">
        <v>1168</v>
      </c>
      <c r="C1890" t="s">
        <v>11616</v>
      </c>
      <c r="D1890">
        <v>93</v>
      </c>
      <c r="E1890" t="s">
        <v>1532</v>
      </c>
      <c r="F1890" t="s">
        <v>11617</v>
      </c>
      <c r="G1890" t="s">
        <v>11618</v>
      </c>
      <c r="H1890" t="s">
        <v>11619</v>
      </c>
      <c r="I1890" t="s">
        <v>11615</v>
      </c>
      <c r="J1890" t="s">
        <v>11620</v>
      </c>
      <c r="L1890" t="s">
        <v>11621</v>
      </c>
      <c r="M1890">
        <v>43.271900000000002</v>
      </c>
      <c r="N1890">
        <v>-11.5337</v>
      </c>
    </row>
    <row r="1891" spans="1:14" x14ac:dyDescent="0.35">
      <c r="A1891" t="s">
        <v>11622</v>
      </c>
      <c r="B1891" t="s">
        <v>1168</v>
      </c>
      <c r="C1891" t="s">
        <v>46166</v>
      </c>
      <c r="D1891">
        <v>46</v>
      </c>
      <c r="E1891" t="s">
        <v>1532</v>
      </c>
      <c r="F1891" t="s">
        <v>11617</v>
      </c>
      <c r="G1891" t="s">
        <v>11623</v>
      </c>
      <c r="I1891" t="s">
        <v>11622</v>
      </c>
      <c r="J1891" t="s">
        <v>11624</v>
      </c>
      <c r="L1891" t="s">
        <v>11625</v>
      </c>
      <c r="M1891">
        <v>43.766399383544901</v>
      </c>
      <c r="N1891">
        <v>-12.2981004714965</v>
      </c>
    </row>
    <row r="1892" spans="1:14" x14ac:dyDescent="0.35">
      <c r="A1892" t="s">
        <v>11626</v>
      </c>
      <c r="B1892" t="s">
        <v>32</v>
      </c>
      <c r="C1892" t="s">
        <v>11627</v>
      </c>
      <c r="D1892">
        <v>33</v>
      </c>
      <c r="E1892" t="s">
        <v>1532</v>
      </c>
      <c r="F1892" t="s">
        <v>11617</v>
      </c>
      <c r="G1892" t="s">
        <v>11618</v>
      </c>
      <c r="H1892" t="s">
        <v>11619</v>
      </c>
      <c r="I1892" t="s">
        <v>11626</v>
      </c>
      <c r="J1892" t="s">
        <v>11628</v>
      </c>
      <c r="L1892" t="s">
        <v>11629</v>
      </c>
      <c r="M1892">
        <v>43.243900299099998</v>
      </c>
      <c r="N1892">
        <v>-11.710800170899899</v>
      </c>
    </row>
    <row r="1893" spans="1:14" x14ac:dyDescent="0.35">
      <c r="A1893" t="s">
        <v>11630</v>
      </c>
      <c r="B1893" t="s">
        <v>1168</v>
      </c>
      <c r="C1893" t="s">
        <v>11631</v>
      </c>
      <c r="D1893">
        <v>62</v>
      </c>
      <c r="E1893" t="s">
        <v>1532</v>
      </c>
      <c r="F1893" t="s">
        <v>11617</v>
      </c>
      <c r="G1893" t="s">
        <v>11632</v>
      </c>
      <c r="H1893" t="s">
        <v>11633</v>
      </c>
      <c r="I1893" t="s">
        <v>11630</v>
      </c>
      <c r="J1893" t="s">
        <v>11634</v>
      </c>
      <c r="L1893" t="s">
        <v>11635</v>
      </c>
      <c r="M1893">
        <v>44.430301666259702</v>
      </c>
      <c r="N1893">
        <v>-12.131699562072701</v>
      </c>
    </row>
    <row r="1894" spans="1:14" x14ac:dyDescent="0.35">
      <c r="A1894" t="s">
        <v>11636</v>
      </c>
      <c r="B1894" t="s">
        <v>1168</v>
      </c>
      <c r="C1894" t="s">
        <v>11637</v>
      </c>
      <c r="D1894">
        <v>23</v>
      </c>
      <c r="E1894" t="s">
        <v>1532</v>
      </c>
      <c r="F1894" t="s">
        <v>11638</v>
      </c>
      <c r="G1894" t="s">
        <v>11639</v>
      </c>
      <c r="H1894" t="s">
        <v>11640</v>
      </c>
      <c r="I1894" t="s">
        <v>11636</v>
      </c>
      <c r="J1894" t="s">
        <v>11641</v>
      </c>
      <c r="L1894" t="s">
        <v>11642</v>
      </c>
      <c r="M1894">
        <v>45.281101226806598</v>
      </c>
      <c r="N1894">
        <v>-12.804699897766101</v>
      </c>
    </row>
    <row r="1895" spans="1:14" x14ac:dyDescent="0.35">
      <c r="A1895" t="s">
        <v>11643</v>
      </c>
      <c r="B1895" t="s">
        <v>1168</v>
      </c>
      <c r="C1895" t="s">
        <v>11644</v>
      </c>
      <c r="D1895">
        <v>66</v>
      </c>
      <c r="E1895" t="s">
        <v>1532</v>
      </c>
      <c r="F1895" t="s">
        <v>11645</v>
      </c>
      <c r="G1895" t="s">
        <v>11646</v>
      </c>
      <c r="H1895" t="s">
        <v>11647</v>
      </c>
      <c r="I1895" t="s">
        <v>11643</v>
      </c>
      <c r="J1895" t="s">
        <v>11648</v>
      </c>
      <c r="L1895" t="s">
        <v>11649</v>
      </c>
      <c r="M1895">
        <v>55.510299682617102</v>
      </c>
      <c r="N1895">
        <v>-20.887100219726499</v>
      </c>
    </row>
    <row r="1896" spans="1:14" x14ac:dyDescent="0.35">
      <c r="A1896" t="s">
        <v>11650</v>
      </c>
      <c r="B1896" t="s">
        <v>1168</v>
      </c>
      <c r="C1896" t="s">
        <v>11651</v>
      </c>
      <c r="D1896">
        <v>59</v>
      </c>
      <c r="E1896" t="s">
        <v>1532</v>
      </c>
      <c r="F1896" t="s">
        <v>11645</v>
      </c>
      <c r="G1896" t="s">
        <v>11646</v>
      </c>
      <c r="H1896" t="s">
        <v>11652</v>
      </c>
      <c r="I1896" t="s">
        <v>11650</v>
      </c>
      <c r="J1896" t="s">
        <v>11653</v>
      </c>
      <c r="L1896" t="s">
        <v>11654</v>
      </c>
      <c r="M1896">
        <v>55.424999237060497</v>
      </c>
      <c r="N1896">
        <v>-21.320899963378899</v>
      </c>
    </row>
    <row r="1897" spans="1:14" x14ac:dyDescent="0.35">
      <c r="A1897" t="s">
        <v>11656</v>
      </c>
      <c r="B1897" t="s">
        <v>32</v>
      </c>
      <c r="C1897" t="s">
        <v>11657</v>
      </c>
      <c r="D1897">
        <v>597</v>
      </c>
      <c r="E1897" t="s">
        <v>1532</v>
      </c>
      <c r="F1897" t="s">
        <v>1861</v>
      </c>
      <c r="G1897" t="s">
        <v>1862</v>
      </c>
      <c r="H1897" t="s">
        <v>11658</v>
      </c>
      <c r="I1897" t="s">
        <v>11656</v>
      </c>
      <c r="J1897" t="s">
        <v>11659</v>
      </c>
      <c r="L1897" t="s">
        <v>11660</v>
      </c>
      <c r="M1897">
        <v>45.543372631099999</v>
      </c>
      <c r="N1897">
        <v>-20.355390292099901</v>
      </c>
    </row>
    <row r="1898" spans="1:14" x14ac:dyDescent="0.35">
      <c r="A1898" t="s">
        <v>11661</v>
      </c>
      <c r="B1898" t="s">
        <v>32</v>
      </c>
      <c r="C1898" t="s">
        <v>11662</v>
      </c>
      <c r="D1898">
        <v>4997</v>
      </c>
      <c r="E1898" t="s">
        <v>1532</v>
      </c>
      <c r="F1898" t="s">
        <v>1861</v>
      </c>
      <c r="G1898" t="s">
        <v>11655</v>
      </c>
      <c r="H1898" t="s">
        <v>11663</v>
      </c>
      <c r="I1898" t="s">
        <v>11661</v>
      </c>
      <c r="J1898" t="s">
        <v>11664</v>
      </c>
      <c r="L1898" t="s">
        <v>11665</v>
      </c>
      <c r="M1898">
        <v>47.063713073699901</v>
      </c>
      <c r="N1898">
        <v>-19.839221482399999</v>
      </c>
    </row>
    <row r="1899" spans="1:14" x14ac:dyDescent="0.35">
      <c r="A1899" t="s">
        <v>11666</v>
      </c>
      <c r="B1899" t="s">
        <v>32</v>
      </c>
      <c r="C1899" t="s">
        <v>11667</v>
      </c>
      <c r="D1899">
        <v>551</v>
      </c>
      <c r="E1899" t="s">
        <v>1532</v>
      </c>
      <c r="F1899" t="s">
        <v>1861</v>
      </c>
      <c r="G1899" t="s">
        <v>1990</v>
      </c>
      <c r="H1899" t="s">
        <v>11668</v>
      </c>
      <c r="I1899" t="s">
        <v>11666</v>
      </c>
      <c r="J1899" t="s">
        <v>11669</v>
      </c>
      <c r="L1899" t="s">
        <v>11670</v>
      </c>
      <c r="M1899">
        <v>44.614921000000002</v>
      </c>
      <c r="N1899">
        <v>-18.701273</v>
      </c>
    </row>
    <row r="1900" spans="1:14" x14ac:dyDescent="0.35">
      <c r="A1900" t="s">
        <v>11671</v>
      </c>
      <c r="B1900" t="s">
        <v>32</v>
      </c>
      <c r="C1900" t="s">
        <v>11672</v>
      </c>
      <c r="D1900">
        <v>16</v>
      </c>
      <c r="E1900" t="s">
        <v>1532</v>
      </c>
      <c r="F1900" t="s">
        <v>1861</v>
      </c>
      <c r="G1900" t="s">
        <v>11613</v>
      </c>
      <c r="H1900" t="s">
        <v>11673</v>
      </c>
      <c r="I1900" t="s">
        <v>11671</v>
      </c>
      <c r="J1900" t="s">
        <v>11674</v>
      </c>
      <c r="L1900" t="s">
        <v>11675</v>
      </c>
      <c r="M1900">
        <v>48.799999237060497</v>
      </c>
      <c r="N1900">
        <v>-19.833000183105401</v>
      </c>
    </row>
    <row r="1901" spans="1:14" x14ac:dyDescent="0.35">
      <c r="A1901" t="s">
        <v>11676</v>
      </c>
      <c r="B1901" t="s">
        <v>3332</v>
      </c>
      <c r="C1901" t="s">
        <v>11677</v>
      </c>
      <c r="D1901">
        <v>4198</v>
      </c>
      <c r="E1901" t="s">
        <v>1532</v>
      </c>
      <c r="F1901" t="s">
        <v>1861</v>
      </c>
      <c r="G1901" t="s">
        <v>11655</v>
      </c>
      <c r="H1901" t="s">
        <v>11678</v>
      </c>
      <c r="I1901" t="s">
        <v>11676</v>
      </c>
      <c r="J1901" t="s">
        <v>11679</v>
      </c>
      <c r="L1901" t="s">
        <v>11680</v>
      </c>
      <c r="M1901">
        <v>47.478802000000002</v>
      </c>
      <c r="N1901">
        <v>-18.796900000000001</v>
      </c>
    </row>
    <row r="1902" spans="1:14" x14ac:dyDescent="0.35">
      <c r="A1902" t="s">
        <v>11681</v>
      </c>
      <c r="B1902" t="s">
        <v>32</v>
      </c>
      <c r="C1902" t="s">
        <v>11682</v>
      </c>
      <c r="D1902">
        <v>427</v>
      </c>
      <c r="E1902" t="s">
        <v>1532</v>
      </c>
      <c r="F1902" t="s">
        <v>1861</v>
      </c>
      <c r="G1902" t="s">
        <v>1862</v>
      </c>
      <c r="H1902" t="s">
        <v>11683</v>
      </c>
      <c r="I1902" t="s">
        <v>11681</v>
      </c>
      <c r="J1902" t="s">
        <v>11684</v>
      </c>
      <c r="L1902" t="s">
        <v>11685</v>
      </c>
      <c r="M1902">
        <v>45.273466999999997</v>
      </c>
      <c r="N1902">
        <v>-18.805009999999999</v>
      </c>
    </row>
    <row r="1903" spans="1:14" x14ac:dyDescent="0.35">
      <c r="A1903" t="s">
        <v>11686</v>
      </c>
      <c r="B1903" t="s">
        <v>32</v>
      </c>
      <c r="C1903" t="s">
        <v>11687</v>
      </c>
      <c r="D1903">
        <v>154</v>
      </c>
      <c r="E1903" t="s">
        <v>1532</v>
      </c>
      <c r="F1903" t="s">
        <v>1861</v>
      </c>
      <c r="G1903" t="s">
        <v>1862</v>
      </c>
      <c r="H1903" t="s">
        <v>11688</v>
      </c>
      <c r="I1903" t="s">
        <v>11686</v>
      </c>
      <c r="J1903" t="s">
        <v>11689</v>
      </c>
      <c r="L1903" t="s">
        <v>11690</v>
      </c>
      <c r="M1903">
        <v>44.541900634799902</v>
      </c>
      <c r="N1903">
        <v>-19.686700820900001</v>
      </c>
    </row>
    <row r="1904" spans="1:14" x14ac:dyDescent="0.35">
      <c r="A1904" t="s">
        <v>11691</v>
      </c>
      <c r="B1904" t="s">
        <v>1168</v>
      </c>
      <c r="C1904" t="s">
        <v>11692</v>
      </c>
      <c r="D1904">
        <v>203</v>
      </c>
      <c r="E1904" t="s">
        <v>1532</v>
      </c>
      <c r="F1904" t="s">
        <v>1861</v>
      </c>
      <c r="G1904" t="s">
        <v>1862</v>
      </c>
      <c r="I1904" t="s">
        <v>11691</v>
      </c>
      <c r="J1904" t="s">
        <v>11693</v>
      </c>
      <c r="L1904" t="s">
        <v>11694</v>
      </c>
      <c r="M1904">
        <v>45.450801849365199</v>
      </c>
      <c r="N1904">
        <v>-19.562799453735298</v>
      </c>
    </row>
    <row r="1905" spans="1:14" x14ac:dyDescent="0.35">
      <c r="A1905" t="s">
        <v>11695</v>
      </c>
      <c r="B1905" t="s">
        <v>32</v>
      </c>
      <c r="C1905" t="s">
        <v>11696</v>
      </c>
      <c r="D1905">
        <v>95</v>
      </c>
      <c r="E1905" t="s">
        <v>1532</v>
      </c>
      <c r="F1905" t="s">
        <v>1861</v>
      </c>
      <c r="G1905" t="s">
        <v>1990</v>
      </c>
      <c r="H1905" t="s">
        <v>11697</v>
      </c>
      <c r="I1905" t="s">
        <v>11695</v>
      </c>
      <c r="J1905" t="s">
        <v>11698</v>
      </c>
      <c r="L1905" t="s">
        <v>11699</v>
      </c>
      <c r="M1905">
        <v>44.033000999999999</v>
      </c>
      <c r="N1905">
        <v>-18.049999</v>
      </c>
    </row>
    <row r="1906" spans="1:14" x14ac:dyDescent="0.35">
      <c r="A1906" t="s">
        <v>11700</v>
      </c>
      <c r="B1906" t="s">
        <v>32</v>
      </c>
      <c r="C1906" t="s">
        <v>11701</v>
      </c>
      <c r="D1906">
        <v>33</v>
      </c>
      <c r="E1906" t="s">
        <v>1532</v>
      </c>
      <c r="F1906" t="s">
        <v>1861</v>
      </c>
      <c r="G1906" t="s">
        <v>11613</v>
      </c>
      <c r="H1906" t="s">
        <v>11702</v>
      </c>
      <c r="I1906" t="s">
        <v>11700</v>
      </c>
      <c r="J1906" t="s">
        <v>11703</v>
      </c>
      <c r="L1906" t="s">
        <v>11704</v>
      </c>
      <c r="M1906">
        <v>48.803001403808501</v>
      </c>
      <c r="N1906">
        <v>-19.583000183105401</v>
      </c>
    </row>
    <row r="1907" spans="1:14" x14ac:dyDescent="0.35">
      <c r="A1907" t="s">
        <v>11705</v>
      </c>
      <c r="B1907" t="s">
        <v>32</v>
      </c>
      <c r="C1907" t="s">
        <v>11706</v>
      </c>
      <c r="D1907">
        <v>748</v>
      </c>
      <c r="E1907" t="s">
        <v>1532</v>
      </c>
      <c r="F1907" t="s">
        <v>1861</v>
      </c>
      <c r="G1907" t="s">
        <v>1990</v>
      </c>
      <c r="H1907" t="s">
        <v>11707</v>
      </c>
      <c r="I1907" t="s">
        <v>11705</v>
      </c>
      <c r="J1907" t="s">
        <v>11708</v>
      </c>
      <c r="L1907" t="s">
        <v>11709</v>
      </c>
      <c r="M1907">
        <v>44.920467000000002</v>
      </c>
      <c r="N1907">
        <v>-17.850083000000001</v>
      </c>
    </row>
    <row r="1908" spans="1:14" x14ac:dyDescent="0.35">
      <c r="A1908" t="s">
        <v>11710</v>
      </c>
      <c r="B1908" t="s">
        <v>1168</v>
      </c>
      <c r="C1908" t="s">
        <v>11711</v>
      </c>
      <c r="D1908">
        <v>7</v>
      </c>
      <c r="E1908" t="s">
        <v>1532</v>
      </c>
      <c r="F1908" t="s">
        <v>1861</v>
      </c>
      <c r="G1908" t="s">
        <v>11613</v>
      </c>
      <c r="I1908" t="s">
        <v>11710</v>
      </c>
      <c r="J1908" t="s">
        <v>2586</v>
      </c>
      <c r="L1908" t="s">
        <v>11712</v>
      </c>
      <c r="M1908">
        <v>49.815799713134702</v>
      </c>
      <c r="N1908">
        <v>-17.0939006805419</v>
      </c>
    </row>
    <row r="1909" spans="1:14" x14ac:dyDescent="0.35">
      <c r="A1909" t="s">
        <v>11713</v>
      </c>
      <c r="B1909" t="s">
        <v>1168</v>
      </c>
      <c r="C1909" t="s">
        <v>11714</v>
      </c>
      <c r="D1909">
        <v>22</v>
      </c>
      <c r="E1909" t="s">
        <v>1532</v>
      </c>
      <c r="F1909" t="s">
        <v>1861</v>
      </c>
      <c r="G1909" t="s">
        <v>11613</v>
      </c>
      <c r="I1909" t="s">
        <v>11713</v>
      </c>
      <c r="J1909" t="s">
        <v>11715</v>
      </c>
      <c r="L1909" t="s">
        <v>11716</v>
      </c>
      <c r="M1909">
        <v>49.392501831054602</v>
      </c>
      <c r="N1909">
        <v>-18.109500885009702</v>
      </c>
    </row>
    <row r="1910" spans="1:14" x14ac:dyDescent="0.35">
      <c r="A1910" t="s">
        <v>11717</v>
      </c>
      <c r="B1910" t="s">
        <v>32</v>
      </c>
      <c r="C1910" t="s">
        <v>11718</v>
      </c>
      <c r="D1910">
        <v>23</v>
      </c>
      <c r="E1910" t="s">
        <v>1532</v>
      </c>
      <c r="F1910" t="s">
        <v>1861</v>
      </c>
      <c r="G1910" t="s">
        <v>1990</v>
      </c>
      <c r="H1910" t="s">
        <v>11719</v>
      </c>
      <c r="I1910" t="s">
        <v>11717</v>
      </c>
      <c r="J1910" t="s">
        <v>11720</v>
      </c>
      <c r="L1910" t="s">
        <v>11721</v>
      </c>
      <c r="M1910">
        <v>43.972801208496001</v>
      </c>
      <c r="N1910">
        <v>-17.476100921630799</v>
      </c>
    </row>
    <row r="1911" spans="1:14" x14ac:dyDescent="0.35">
      <c r="A1911" t="s">
        <v>11722</v>
      </c>
      <c r="B1911" t="s">
        <v>1168</v>
      </c>
      <c r="C1911" t="s">
        <v>11723</v>
      </c>
      <c r="D1911">
        <v>30</v>
      </c>
      <c r="E1911" t="s">
        <v>1532</v>
      </c>
      <c r="F1911" t="s">
        <v>1861</v>
      </c>
      <c r="G1911" t="s">
        <v>1862</v>
      </c>
      <c r="I1911" t="s">
        <v>11722</v>
      </c>
      <c r="J1911" t="s">
        <v>11724</v>
      </c>
      <c r="L1911" t="s">
        <v>11725</v>
      </c>
      <c r="M1911">
        <v>44.317600250244098</v>
      </c>
      <c r="N1911">
        <v>-20.284700393676701</v>
      </c>
    </row>
    <row r="1912" spans="1:14" x14ac:dyDescent="0.35">
      <c r="A1912" t="s">
        <v>11726</v>
      </c>
      <c r="B1912" t="s">
        <v>32</v>
      </c>
      <c r="C1912" t="s">
        <v>11727</v>
      </c>
      <c r="D1912">
        <v>2776</v>
      </c>
      <c r="E1912" t="s">
        <v>1532</v>
      </c>
      <c r="F1912" t="s">
        <v>1861</v>
      </c>
      <c r="G1912" t="s">
        <v>11655</v>
      </c>
      <c r="H1912" t="s">
        <v>11728</v>
      </c>
      <c r="I1912" t="s">
        <v>11726</v>
      </c>
      <c r="J1912" t="s">
        <v>11729</v>
      </c>
      <c r="L1912" t="s">
        <v>11730</v>
      </c>
      <c r="M1912">
        <v>46.054065000000001</v>
      </c>
      <c r="N1912">
        <v>-18.759677</v>
      </c>
    </row>
    <row r="1913" spans="1:14" x14ac:dyDescent="0.35">
      <c r="A1913" t="s">
        <v>11731</v>
      </c>
      <c r="B1913" t="s">
        <v>32</v>
      </c>
      <c r="C1913" t="s">
        <v>11732</v>
      </c>
      <c r="D1913">
        <v>39</v>
      </c>
      <c r="E1913" t="s">
        <v>1532</v>
      </c>
      <c r="F1913" t="s">
        <v>1861</v>
      </c>
      <c r="G1913" t="s">
        <v>11613</v>
      </c>
      <c r="H1913" t="s">
        <v>11733</v>
      </c>
      <c r="I1913" t="s">
        <v>11731</v>
      </c>
      <c r="J1913" t="s">
        <v>11734</v>
      </c>
      <c r="L1913" t="s">
        <v>11735</v>
      </c>
      <c r="M1913">
        <v>48.95</v>
      </c>
      <c r="N1913">
        <v>-19.383333</v>
      </c>
    </row>
    <row r="1914" spans="1:14" x14ac:dyDescent="0.35">
      <c r="A1914" t="s">
        <v>11736</v>
      </c>
      <c r="B1914" t="s">
        <v>32</v>
      </c>
      <c r="C1914" t="s">
        <v>11737</v>
      </c>
      <c r="D1914">
        <v>2513</v>
      </c>
      <c r="E1914" t="s">
        <v>1532</v>
      </c>
      <c r="F1914" t="s">
        <v>1861</v>
      </c>
      <c r="G1914" t="s">
        <v>11613</v>
      </c>
      <c r="H1914" t="s">
        <v>11738</v>
      </c>
      <c r="I1914" t="s">
        <v>11736</v>
      </c>
      <c r="J1914" t="s">
        <v>11739</v>
      </c>
      <c r="L1914" t="s">
        <v>11740</v>
      </c>
      <c r="M1914">
        <v>48.442582999999999</v>
      </c>
      <c r="N1914">
        <v>-17.795377999999999</v>
      </c>
    </row>
    <row r="1915" spans="1:14" x14ac:dyDescent="0.35">
      <c r="A1915" t="s">
        <v>11741</v>
      </c>
      <c r="B1915" t="s">
        <v>1168</v>
      </c>
      <c r="C1915" t="s">
        <v>11742</v>
      </c>
      <c r="D1915">
        <v>374</v>
      </c>
      <c r="E1915" t="s">
        <v>1532</v>
      </c>
      <c r="F1915" t="s">
        <v>1861</v>
      </c>
      <c r="G1915" t="s">
        <v>11612</v>
      </c>
      <c r="I1915" t="s">
        <v>11741</v>
      </c>
      <c r="J1915" t="s">
        <v>11743</v>
      </c>
      <c r="L1915" t="s">
        <v>11744</v>
      </c>
      <c r="M1915">
        <v>49.291698455810497</v>
      </c>
      <c r="N1915">
        <v>-12.3493995666503</v>
      </c>
    </row>
    <row r="1916" spans="1:14" x14ac:dyDescent="0.35">
      <c r="A1916" t="s">
        <v>11745</v>
      </c>
      <c r="B1916" t="s">
        <v>32</v>
      </c>
      <c r="C1916" t="s">
        <v>11746</v>
      </c>
      <c r="D1916">
        <v>3675</v>
      </c>
      <c r="E1916" t="s">
        <v>1532</v>
      </c>
      <c r="F1916" t="s">
        <v>1861</v>
      </c>
      <c r="G1916" t="s">
        <v>1990</v>
      </c>
      <c r="H1916" t="s">
        <v>11747</v>
      </c>
      <c r="I1916" t="s">
        <v>11745</v>
      </c>
      <c r="J1916" t="s">
        <v>11748</v>
      </c>
      <c r="L1916" t="s">
        <v>11749</v>
      </c>
      <c r="M1916">
        <v>48.691412999999997</v>
      </c>
      <c r="N1916">
        <v>-14.544276999999999</v>
      </c>
    </row>
    <row r="1917" spans="1:14" x14ac:dyDescent="0.35">
      <c r="A1917" t="s">
        <v>11750</v>
      </c>
      <c r="B1917" t="s">
        <v>1168</v>
      </c>
      <c r="C1917" t="s">
        <v>11751</v>
      </c>
      <c r="D1917">
        <v>9</v>
      </c>
      <c r="E1917" t="s">
        <v>1532</v>
      </c>
      <c r="F1917" t="s">
        <v>1861</v>
      </c>
      <c r="G1917" t="s">
        <v>11613</v>
      </c>
      <c r="H1917" t="s">
        <v>11752</v>
      </c>
      <c r="I1917" t="s">
        <v>11750</v>
      </c>
      <c r="J1917" t="s">
        <v>11753</v>
      </c>
      <c r="L1917" t="s">
        <v>11754</v>
      </c>
      <c r="M1917">
        <v>49.773799896240199</v>
      </c>
      <c r="N1917">
        <v>-16.1639003753662</v>
      </c>
    </row>
    <row r="1918" spans="1:14" x14ac:dyDescent="0.35">
      <c r="A1918" t="s">
        <v>11755</v>
      </c>
      <c r="B1918" t="s">
        <v>1168</v>
      </c>
      <c r="C1918" t="s">
        <v>11756</v>
      </c>
      <c r="D1918">
        <v>1552</v>
      </c>
      <c r="E1918" t="s">
        <v>1532</v>
      </c>
      <c r="F1918" t="s">
        <v>1861</v>
      </c>
      <c r="G1918" t="s">
        <v>11612</v>
      </c>
      <c r="I1918" t="s">
        <v>11755</v>
      </c>
      <c r="J1918" t="s">
        <v>11757</v>
      </c>
      <c r="L1918" t="s">
        <v>11758</v>
      </c>
      <c r="M1918">
        <v>49.620601654052699</v>
      </c>
      <c r="N1918">
        <v>-14.651700019836399</v>
      </c>
    </row>
    <row r="1919" spans="1:14" x14ac:dyDescent="0.35">
      <c r="A1919" t="s">
        <v>11759</v>
      </c>
      <c r="B1919" t="s">
        <v>32</v>
      </c>
      <c r="C1919" t="s">
        <v>11760</v>
      </c>
      <c r="D1919">
        <v>72</v>
      </c>
      <c r="E1919" t="s">
        <v>1532</v>
      </c>
      <c r="F1919" t="s">
        <v>1861</v>
      </c>
      <c r="G1919" t="s">
        <v>11612</v>
      </c>
      <c r="I1919" t="s">
        <v>11759</v>
      </c>
      <c r="J1919" t="s">
        <v>1876</v>
      </c>
      <c r="L1919" t="s">
        <v>11761</v>
      </c>
      <c r="M1919">
        <v>48.987998962402301</v>
      </c>
      <c r="N1919">
        <v>-13.1884002685546</v>
      </c>
    </row>
    <row r="1920" spans="1:14" x14ac:dyDescent="0.35">
      <c r="A1920" t="s">
        <v>11762</v>
      </c>
      <c r="B1920" t="s">
        <v>32</v>
      </c>
      <c r="C1920" t="s">
        <v>11763</v>
      </c>
      <c r="D1920">
        <v>820</v>
      </c>
      <c r="E1920" t="s">
        <v>1532</v>
      </c>
      <c r="F1920" t="s">
        <v>1861</v>
      </c>
      <c r="G1920" t="s">
        <v>1990</v>
      </c>
      <c r="H1920" t="s">
        <v>11764</v>
      </c>
      <c r="I1920" t="s">
        <v>11762</v>
      </c>
      <c r="J1920" t="s">
        <v>11765</v>
      </c>
      <c r="L1920" t="s">
        <v>11766</v>
      </c>
      <c r="M1920">
        <v>48.483001708984297</v>
      </c>
      <c r="N1920">
        <v>-15.199999809265099</v>
      </c>
    </row>
    <row r="1921" spans="1:14" x14ac:dyDescent="0.35">
      <c r="A1921" t="s">
        <v>11767</v>
      </c>
      <c r="B1921" t="s">
        <v>32</v>
      </c>
      <c r="C1921" t="s">
        <v>46167</v>
      </c>
      <c r="D1921">
        <v>213</v>
      </c>
      <c r="E1921" t="s">
        <v>1532</v>
      </c>
      <c r="F1921" t="s">
        <v>1861</v>
      </c>
      <c r="G1921" t="s">
        <v>1990</v>
      </c>
      <c r="H1921" t="s">
        <v>46168</v>
      </c>
      <c r="I1921" t="s">
        <v>11767</v>
      </c>
      <c r="J1921" t="s">
        <v>11768</v>
      </c>
      <c r="L1921" t="s">
        <v>11769</v>
      </c>
      <c r="M1921">
        <v>47.623587000000001</v>
      </c>
      <c r="N1921">
        <v>-15.584286000000001</v>
      </c>
    </row>
    <row r="1922" spans="1:14" x14ac:dyDescent="0.35">
      <c r="A1922" t="s">
        <v>11770</v>
      </c>
      <c r="B1922" t="s">
        <v>1168</v>
      </c>
      <c r="C1922" t="s">
        <v>11771</v>
      </c>
      <c r="D1922">
        <v>20</v>
      </c>
      <c r="E1922" t="s">
        <v>1532</v>
      </c>
      <c r="F1922" t="s">
        <v>1861</v>
      </c>
      <c r="G1922" t="s">
        <v>11612</v>
      </c>
      <c r="I1922" t="s">
        <v>11770</v>
      </c>
      <c r="J1922" t="s">
        <v>11772</v>
      </c>
      <c r="L1922" t="s">
        <v>11773</v>
      </c>
      <c r="M1922">
        <v>50.320201873779297</v>
      </c>
      <c r="N1922">
        <v>-14.999400138854901</v>
      </c>
    </row>
    <row r="1923" spans="1:14" x14ac:dyDescent="0.35">
      <c r="A1923" t="s">
        <v>11774</v>
      </c>
      <c r="B1923" t="s">
        <v>1168</v>
      </c>
      <c r="C1923" t="s">
        <v>11775</v>
      </c>
      <c r="D1923">
        <v>345</v>
      </c>
      <c r="E1923" t="s">
        <v>1532</v>
      </c>
      <c r="F1923" t="s">
        <v>1861</v>
      </c>
      <c r="G1923" t="s">
        <v>1990</v>
      </c>
      <c r="I1923" t="s">
        <v>11774</v>
      </c>
      <c r="J1923" t="s">
        <v>2606</v>
      </c>
      <c r="L1923" t="s">
        <v>11776</v>
      </c>
      <c r="M1923">
        <v>47.763801574707003</v>
      </c>
      <c r="N1923">
        <v>-14.6296997070312</v>
      </c>
    </row>
    <row r="1924" spans="1:14" x14ac:dyDescent="0.35">
      <c r="A1924" t="s">
        <v>11777</v>
      </c>
      <c r="B1924" t="s">
        <v>1168</v>
      </c>
      <c r="C1924" t="s">
        <v>11778</v>
      </c>
      <c r="D1924">
        <v>87</v>
      </c>
      <c r="E1924" t="s">
        <v>1532</v>
      </c>
      <c r="F1924" t="s">
        <v>1861</v>
      </c>
      <c r="G1924" t="s">
        <v>1990</v>
      </c>
      <c r="I1924" t="s">
        <v>11777</v>
      </c>
      <c r="J1924" t="s">
        <v>11779</v>
      </c>
      <c r="L1924" t="s">
        <v>11780</v>
      </c>
      <c r="M1924">
        <v>46.351232528699903</v>
      </c>
      <c r="N1924">
        <v>-15.666841742100001</v>
      </c>
    </row>
    <row r="1925" spans="1:14" x14ac:dyDescent="0.35">
      <c r="A1925" t="s">
        <v>11781</v>
      </c>
      <c r="B1925" t="s">
        <v>1168</v>
      </c>
      <c r="C1925" t="s">
        <v>11782</v>
      </c>
      <c r="D1925">
        <v>36</v>
      </c>
      <c r="E1925" t="s">
        <v>1532</v>
      </c>
      <c r="F1925" t="s">
        <v>1861</v>
      </c>
      <c r="G1925" t="s">
        <v>11612</v>
      </c>
      <c r="H1925" t="s">
        <v>11783</v>
      </c>
      <c r="I1925" t="s">
        <v>11781</v>
      </c>
      <c r="J1925" t="s">
        <v>11784</v>
      </c>
      <c r="L1925" t="s">
        <v>11785</v>
      </c>
      <c r="M1925">
        <v>48.3148002625</v>
      </c>
      <c r="N1925">
        <v>-13.312100410499999</v>
      </c>
    </row>
    <row r="1926" spans="1:14" x14ac:dyDescent="0.35">
      <c r="A1926" t="s">
        <v>11786</v>
      </c>
      <c r="B1926" t="s">
        <v>32</v>
      </c>
      <c r="C1926" t="s">
        <v>11787</v>
      </c>
      <c r="D1926">
        <v>141</v>
      </c>
      <c r="E1926" t="s">
        <v>1532</v>
      </c>
      <c r="F1926" t="s">
        <v>1861</v>
      </c>
      <c r="G1926" t="s">
        <v>1990</v>
      </c>
      <c r="H1926" t="s">
        <v>11788</v>
      </c>
      <c r="I1926" t="s">
        <v>11786</v>
      </c>
      <c r="J1926" t="s">
        <v>11789</v>
      </c>
      <c r="L1926" t="s">
        <v>11790</v>
      </c>
      <c r="M1926">
        <v>45.358837000000001</v>
      </c>
      <c r="N1926">
        <v>-16.101690000000001</v>
      </c>
    </row>
    <row r="1927" spans="1:14" x14ac:dyDescent="0.35">
      <c r="A1927" t="s">
        <v>11791</v>
      </c>
      <c r="B1927" t="s">
        <v>32</v>
      </c>
      <c r="C1927" t="s">
        <v>11792</v>
      </c>
      <c r="E1927" t="s">
        <v>1532</v>
      </c>
      <c r="F1927" t="s">
        <v>1861</v>
      </c>
      <c r="G1927" t="s">
        <v>1990</v>
      </c>
      <c r="H1927" t="s">
        <v>11793</v>
      </c>
      <c r="I1927" t="s">
        <v>11791</v>
      </c>
      <c r="J1927" t="s">
        <v>11794</v>
      </c>
      <c r="L1927" t="s">
        <v>11795</v>
      </c>
      <c r="M1927">
        <v>47.644164562199997</v>
      </c>
      <c r="N1927">
        <v>-16.072269340199998</v>
      </c>
    </row>
    <row r="1928" spans="1:14" x14ac:dyDescent="0.35">
      <c r="A1928" t="s">
        <v>11796</v>
      </c>
      <c r="B1928" t="s">
        <v>1168</v>
      </c>
      <c r="C1928" t="s">
        <v>11797</v>
      </c>
      <c r="D1928">
        <v>125</v>
      </c>
      <c r="E1928" t="s">
        <v>1532</v>
      </c>
      <c r="F1928" t="s">
        <v>1861</v>
      </c>
      <c r="G1928" t="s">
        <v>1990</v>
      </c>
      <c r="I1928" t="s">
        <v>11796</v>
      </c>
      <c r="J1928" t="s">
        <v>11798</v>
      </c>
      <c r="L1928" t="s">
        <v>11799</v>
      </c>
      <c r="M1928">
        <v>44.482483863799999</v>
      </c>
      <c r="N1928">
        <v>-16.744530296499999</v>
      </c>
    </row>
    <row r="1929" spans="1:14" x14ac:dyDescent="0.35">
      <c r="A1929" t="s">
        <v>11800</v>
      </c>
      <c r="B1929" t="s">
        <v>1168</v>
      </c>
      <c r="C1929" t="s">
        <v>11801</v>
      </c>
      <c r="D1929">
        <v>13</v>
      </c>
      <c r="E1929" t="s">
        <v>1532</v>
      </c>
      <c r="F1929" t="s">
        <v>1861</v>
      </c>
      <c r="G1929" t="s">
        <v>11613</v>
      </c>
      <c r="I1929" t="s">
        <v>11800</v>
      </c>
      <c r="J1929" t="s">
        <v>11802</v>
      </c>
      <c r="L1929" t="s">
        <v>11803</v>
      </c>
      <c r="M1929">
        <v>49.688301086425703</v>
      </c>
      <c r="N1929">
        <v>-15.4366998672485</v>
      </c>
    </row>
    <row r="1930" spans="1:14" x14ac:dyDescent="0.35">
      <c r="A1930" t="s">
        <v>11804</v>
      </c>
      <c r="B1930" t="s">
        <v>1168</v>
      </c>
      <c r="C1930" t="s">
        <v>11805</v>
      </c>
      <c r="D1930">
        <v>20</v>
      </c>
      <c r="E1930" t="s">
        <v>1532</v>
      </c>
      <c r="F1930" t="s">
        <v>1861</v>
      </c>
      <c r="G1930" t="s">
        <v>11612</v>
      </c>
      <c r="I1930" t="s">
        <v>11804</v>
      </c>
      <c r="J1930" t="s">
        <v>11806</v>
      </c>
      <c r="L1930" t="s">
        <v>11807</v>
      </c>
      <c r="M1930">
        <v>50.1747016906738</v>
      </c>
      <c r="N1930">
        <v>-14.2785997390747</v>
      </c>
    </row>
    <row r="1931" spans="1:14" x14ac:dyDescent="0.35">
      <c r="A1931" t="s">
        <v>11808</v>
      </c>
      <c r="B1931" t="s">
        <v>32</v>
      </c>
      <c r="C1931" t="s">
        <v>11809</v>
      </c>
      <c r="D1931">
        <v>1073</v>
      </c>
      <c r="E1931" t="s">
        <v>1532</v>
      </c>
      <c r="F1931" t="s">
        <v>1861</v>
      </c>
      <c r="G1931" t="s">
        <v>1990</v>
      </c>
      <c r="H1931" t="s">
        <v>11810</v>
      </c>
      <c r="I1931" t="s">
        <v>11808</v>
      </c>
      <c r="J1931" t="s">
        <v>11811</v>
      </c>
      <c r="L1931" t="s">
        <v>11812</v>
      </c>
      <c r="M1931">
        <v>47.619016000000002</v>
      </c>
      <c r="N1931">
        <v>-16.751064</v>
      </c>
    </row>
    <row r="1932" spans="1:14" x14ac:dyDescent="0.35">
      <c r="A1932" t="s">
        <v>11813</v>
      </c>
      <c r="B1932" t="s">
        <v>1168</v>
      </c>
      <c r="C1932" t="s">
        <v>11814</v>
      </c>
      <c r="D1932">
        <v>19</v>
      </c>
      <c r="E1932" t="s">
        <v>1532</v>
      </c>
      <c r="F1932" t="s">
        <v>1861</v>
      </c>
      <c r="G1932" t="s">
        <v>11612</v>
      </c>
      <c r="I1932" t="s">
        <v>11813</v>
      </c>
      <c r="J1932" t="s">
        <v>11815</v>
      </c>
      <c r="L1932" t="s">
        <v>11816</v>
      </c>
      <c r="M1932">
        <v>50.002799987792898</v>
      </c>
      <c r="N1932">
        <v>-13.375800132751399</v>
      </c>
    </row>
    <row r="1933" spans="1:14" x14ac:dyDescent="0.35">
      <c r="A1933" t="s">
        <v>11817</v>
      </c>
      <c r="B1933" t="s">
        <v>1168</v>
      </c>
      <c r="C1933" t="s">
        <v>11818</v>
      </c>
      <c r="D1933">
        <v>92</v>
      </c>
      <c r="E1933" t="s">
        <v>1532</v>
      </c>
      <c r="F1933" t="s">
        <v>1861</v>
      </c>
      <c r="G1933" t="s">
        <v>1990</v>
      </c>
      <c r="H1933" t="s">
        <v>11819</v>
      </c>
      <c r="I1933" t="s">
        <v>11817</v>
      </c>
      <c r="J1933" t="s">
        <v>3578</v>
      </c>
      <c r="L1933" t="s">
        <v>11820</v>
      </c>
      <c r="M1933">
        <v>47.993900299072202</v>
      </c>
      <c r="N1933">
        <v>-14.898799896240201</v>
      </c>
    </row>
    <row r="1934" spans="1:14" x14ac:dyDescent="0.35">
      <c r="A1934" t="s">
        <v>11821</v>
      </c>
      <c r="B1934" t="s">
        <v>32</v>
      </c>
      <c r="C1934" t="s">
        <v>11822</v>
      </c>
      <c r="D1934">
        <v>1007</v>
      </c>
      <c r="E1934" t="s">
        <v>1532</v>
      </c>
      <c r="F1934" t="s">
        <v>1861</v>
      </c>
      <c r="G1934" t="s">
        <v>1990</v>
      </c>
      <c r="H1934" t="s">
        <v>11823</v>
      </c>
      <c r="I1934" t="s">
        <v>11821</v>
      </c>
      <c r="J1934" t="s">
        <v>11824</v>
      </c>
      <c r="L1934" t="s">
        <v>11825</v>
      </c>
      <c r="M1934">
        <v>48.833283999999999</v>
      </c>
      <c r="N1934">
        <v>-15.833049000000001</v>
      </c>
    </row>
    <row r="1935" spans="1:14" x14ac:dyDescent="0.35">
      <c r="A1935" t="s">
        <v>11826</v>
      </c>
      <c r="B1935" t="s">
        <v>32</v>
      </c>
      <c r="C1935" t="s">
        <v>11827</v>
      </c>
      <c r="D1935">
        <v>49</v>
      </c>
      <c r="E1935" t="s">
        <v>1532</v>
      </c>
      <c r="F1935" t="s">
        <v>1861</v>
      </c>
      <c r="G1935" t="s">
        <v>11612</v>
      </c>
      <c r="I1935" t="s">
        <v>11826</v>
      </c>
      <c r="J1935" t="s">
        <v>11828</v>
      </c>
      <c r="L1935" t="s">
        <v>11829</v>
      </c>
      <c r="M1935">
        <v>48.632702000000002</v>
      </c>
      <c r="N1935">
        <v>-13.484816</v>
      </c>
    </row>
    <row r="1936" spans="1:14" x14ac:dyDescent="0.35">
      <c r="A1936" t="s">
        <v>11831</v>
      </c>
      <c r="B1936" t="s">
        <v>32</v>
      </c>
      <c r="C1936" t="s">
        <v>11832</v>
      </c>
      <c r="D1936">
        <v>820</v>
      </c>
      <c r="E1936" t="s">
        <v>1532</v>
      </c>
      <c r="F1936" t="s">
        <v>1861</v>
      </c>
      <c r="G1936" t="s">
        <v>1862</v>
      </c>
      <c r="H1936" t="s">
        <v>11833</v>
      </c>
      <c r="I1936" t="s">
        <v>11831</v>
      </c>
      <c r="J1936" t="s">
        <v>11834</v>
      </c>
      <c r="L1936" t="s">
        <v>11835</v>
      </c>
      <c r="M1936">
        <v>45.136020183599904</v>
      </c>
      <c r="N1936">
        <v>-21.606983764699901</v>
      </c>
    </row>
    <row r="1937" spans="1:14" x14ac:dyDescent="0.35">
      <c r="A1937" t="s">
        <v>11836</v>
      </c>
      <c r="B1937" t="s">
        <v>32</v>
      </c>
      <c r="C1937" t="s">
        <v>11837</v>
      </c>
      <c r="D1937">
        <v>951</v>
      </c>
      <c r="E1937" t="s">
        <v>1532</v>
      </c>
      <c r="F1937" t="s">
        <v>1861</v>
      </c>
      <c r="G1937" t="s">
        <v>1862</v>
      </c>
      <c r="H1937" t="s">
        <v>11838</v>
      </c>
      <c r="I1937" t="s">
        <v>11836</v>
      </c>
      <c r="J1937" t="s">
        <v>11839</v>
      </c>
      <c r="L1937" t="s">
        <v>11840</v>
      </c>
      <c r="M1937">
        <v>44.9404120445</v>
      </c>
      <c r="N1937">
        <v>-21.0463049303</v>
      </c>
    </row>
    <row r="1938" spans="1:14" x14ac:dyDescent="0.35">
      <c r="A1938" t="s">
        <v>11841</v>
      </c>
      <c r="B1938" t="s">
        <v>1168</v>
      </c>
      <c r="C1938" t="s">
        <v>46169</v>
      </c>
      <c r="D1938">
        <v>29</v>
      </c>
      <c r="E1938" t="s">
        <v>1532</v>
      </c>
      <c r="F1938" t="s">
        <v>1861</v>
      </c>
      <c r="G1938" t="s">
        <v>1862</v>
      </c>
      <c r="H1938" t="s">
        <v>46170</v>
      </c>
      <c r="I1938" t="s">
        <v>11841</v>
      </c>
      <c r="J1938" t="s">
        <v>11842</v>
      </c>
      <c r="L1938" t="s">
        <v>11843</v>
      </c>
      <c r="M1938">
        <v>46.956100463867102</v>
      </c>
      <c r="N1938">
        <v>-25.038099288940401</v>
      </c>
    </row>
    <row r="1939" spans="1:14" x14ac:dyDescent="0.35">
      <c r="A1939" t="s">
        <v>11844</v>
      </c>
      <c r="B1939" t="s">
        <v>1168</v>
      </c>
      <c r="C1939" t="s">
        <v>11845</v>
      </c>
      <c r="D1939">
        <v>3658</v>
      </c>
      <c r="E1939" t="s">
        <v>1532</v>
      </c>
      <c r="F1939" t="s">
        <v>1861</v>
      </c>
      <c r="G1939" t="s">
        <v>11830</v>
      </c>
      <c r="I1939" t="s">
        <v>11844</v>
      </c>
      <c r="J1939" t="s">
        <v>11846</v>
      </c>
      <c r="L1939" t="s">
        <v>11847</v>
      </c>
      <c r="M1939">
        <v>47.111698150634702</v>
      </c>
      <c r="N1939">
        <v>-21.441600799560501</v>
      </c>
    </row>
    <row r="1940" spans="1:14" x14ac:dyDescent="0.35">
      <c r="A1940" t="s">
        <v>11848</v>
      </c>
      <c r="B1940" t="s">
        <v>32</v>
      </c>
      <c r="C1940" t="s">
        <v>11849</v>
      </c>
      <c r="D1940">
        <v>26</v>
      </c>
      <c r="E1940" t="s">
        <v>1532</v>
      </c>
      <c r="F1940" t="s">
        <v>1861</v>
      </c>
      <c r="G1940" t="s">
        <v>11830</v>
      </c>
      <c r="I1940" t="s">
        <v>11848</v>
      </c>
      <c r="J1940" t="s">
        <v>2179</v>
      </c>
      <c r="L1940" t="s">
        <v>11850</v>
      </c>
      <c r="M1940">
        <v>47.820598602294901</v>
      </c>
      <c r="N1940">
        <v>-22.805299758911101</v>
      </c>
    </row>
    <row r="1941" spans="1:14" x14ac:dyDescent="0.35">
      <c r="A1941" t="s">
        <v>11851</v>
      </c>
      <c r="B1941" t="s">
        <v>32</v>
      </c>
      <c r="C1941" t="s">
        <v>11852</v>
      </c>
      <c r="D1941">
        <v>2500</v>
      </c>
      <c r="E1941" t="s">
        <v>1532</v>
      </c>
      <c r="F1941" t="s">
        <v>1861</v>
      </c>
      <c r="G1941" t="s">
        <v>11830</v>
      </c>
      <c r="H1941" t="s">
        <v>11853</v>
      </c>
      <c r="I1941" t="s">
        <v>11851</v>
      </c>
      <c r="J1941" t="s">
        <v>11854</v>
      </c>
      <c r="L1941" t="s">
        <v>11855</v>
      </c>
      <c r="M1941">
        <v>46.164937019299998</v>
      </c>
      <c r="N1941">
        <v>-22.404720202399901</v>
      </c>
    </row>
    <row r="1942" spans="1:14" x14ac:dyDescent="0.35">
      <c r="A1942" t="s">
        <v>11856</v>
      </c>
      <c r="B1942" t="s">
        <v>32</v>
      </c>
      <c r="C1942" t="s">
        <v>11857</v>
      </c>
      <c r="D1942">
        <v>787</v>
      </c>
      <c r="E1942" t="s">
        <v>1532</v>
      </c>
      <c r="F1942" t="s">
        <v>1861</v>
      </c>
      <c r="G1942" t="s">
        <v>1862</v>
      </c>
      <c r="H1942" t="s">
        <v>11858</v>
      </c>
      <c r="I1942" t="s">
        <v>11856</v>
      </c>
      <c r="J1942" t="s">
        <v>11859</v>
      </c>
      <c r="L1942" t="s">
        <v>11860</v>
      </c>
      <c r="M1942">
        <v>44.316509000000003</v>
      </c>
      <c r="N1942">
        <v>-21.426105</v>
      </c>
    </row>
    <row r="1943" spans="1:14" x14ac:dyDescent="0.35">
      <c r="A1943" t="s">
        <v>11861</v>
      </c>
      <c r="B1943" t="s">
        <v>1168</v>
      </c>
      <c r="C1943" t="s">
        <v>11862</v>
      </c>
      <c r="D1943">
        <v>33</v>
      </c>
      <c r="E1943" t="s">
        <v>1532</v>
      </c>
      <c r="F1943" t="s">
        <v>1861</v>
      </c>
      <c r="G1943" t="s">
        <v>11830</v>
      </c>
      <c r="I1943" t="s">
        <v>11861</v>
      </c>
      <c r="J1943" t="s">
        <v>11863</v>
      </c>
      <c r="L1943" t="s">
        <v>11864</v>
      </c>
      <c r="M1943">
        <v>48.021701812744098</v>
      </c>
      <c r="N1943">
        <v>-22.1196994781494</v>
      </c>
    </row>
    <row r="1944" spans="1:14" x14ac:dyDescent="0.35">
      <c r="A1944" t="s">
        <v>11865</v>
      </c>
      <c r="B1944" t="s">
        <v>32</v>
      </c>
      <c r="C1944" t="s">
        <v>11866</v>
      </c>
      <c r="D1944">
        <v>1270</v>
      </c>
      <c r="E1944" t="s">
        <v>1532</v>
      </c>
      <c r="F1944" t="s">
        <v>1861</v>
      </c>
      <c r="G1944" t="s">
        <v>1862</v>
      </c>
      <c r="H1944" t="s">
        <v>11867</v>
      </c>
      <c r="I1944" t="s">
        <v>11865</v>
      </c>
      <c r="J1944" t="s">
        <v>11868</v>
      </c>
      <c r="L1944" t="s">
        <v>11869</v>
      </c>
      <c r="M1944">
        <v>45.304527282700001</v>
      </c>
      <c r="N1944">
        <v>-24.2356947546999</v>
      </c>
    </row>
    <row r="1945" spans="1:14" x14ac:dyDescent="0.35">
      <c r="A1945" t="s">
        <v>11870</v>
      </c>
      <c r="B1945" t="s">
        <v>1168</v>
      </c>
      <c r="C1945" t="s">
        <v>11871</v>
      </c>
      <c r="D1945">
        <v>20</v>
      </c>
      <c r="E1945" t="s">
        <v>1532</v>
      </c>
      <c r="F1945" t="s">
        <v>1861</v>
      </c>
      <c r="G1945" t="s">
        <v>11830</v>
      </c>
      <c r="I1945" t="s">
        <v>11870</v>
      </c>
      <c r="J1945" t="s">
        <v>11872</v>
      </c>
      <c r="L1945" t="s">
        <v>11873</v>
      </c>
      <c r="M1945">
        <v>48.358299255371001</v>
      </c>
      <c r="N1945">
        <v>-21.201799392700099</v>
      </c>
    </row>
    <row r="1946" spans="1:14" x14ac:dyDescent="0.35">
      <c r="A1946" t="s">
        <v>11874</v>
      </c>
      <c r="B1946" t="s">
        <v>32</v>
      </c>
      <c r="C1946" t="s">
        <v>11875</v>
      </c>
      <c r="D1946">
        <v>89</v>
      </c>
      <c r="E1946" t="s">
        <v>1532</v>
      </c>
      <c r="F1946" t="s">
        <v>1861</v>
      </c>
      <c r="G1946" t="s">
        <v>1862</v>
      </c>
      <c r="H1946" t="s">
        <v>11876</v>
      </c>
      <c r="I1946" t="s">
        <v>11874</v>
      </c>
      <c r="J1946" t="s">
        <v>11877</v>
      </c>
      <c r="L1946" t="s">
        <v>11878</v>
      </c>
      <c r="M1946">
        <v>43.733001708984297</v>
      </c>
      <c r="N1946">
        <v>-21.7000007629394</v>
      </c>
    </row>
    <row r="1947" spans="1:14" x14ac:dyDescent="0.35">
      <c r="A1947" t="s">
        <v>11879</v>
      </c>
      <c r="B1947" t="s">
        <v>1168</v>
      </c>
      <c r="C1947" t="s">
        <v>11880</v>
      </c>
      <c r="D1947">
        <v>16</v>
      </c>
      <c r="E1947" t="s">
        <v>1532</v>
      </c>
      <c r="F1947" t="s">
        <v>1861</v>
      </c>
      <c r="G1947" t="s">
        <v>1862</v>
      </c>
      <c r="I1947" t="s">
        <v>11879</v>
      </c>
      <c r="J1947" t="s">
        <v>11881</v>
      </c>
      <c r="L1947" t="s">
        <v>11882</v>
      </c>
      <c r="M1947">
        <v>43.375499725341797</v>
      </c>
      <c r="N1947">
        <v>-21.753900527954102</v>
      </c>
    </row>
    <row r="1948" spans="1:14" x14ac:dyDescent="0.35">
      <c r="A1948" t="s">
        <v>11883</v>
      </c>
      <c r="B1948" t="s">
        <v>1168</v>
      </c>
      <c r="C1948" t="s">
        <v>11884</v>
      </c>
      <c r="D1948">
        <v>29</v>
      </c>
      <c r="E1948" t="s">
        <v>1532</v>
      </c>
      <c r="F1948" t="s">
        <v>1861</v>
      </c>
      <c r="G1948" t="s">
        <v>1862</v>
      </c>
      <c r="I1948" t="s">
        <v>11883</v>
      </c>
      <c r="J1948" t="s">
        <v>11885</v>
      </c>
      <c r="L1948" t="s">
        <v>11886</v>
      </c>
      <c r="M1948">
        <v>43.728500366210902</v>
      </c>
      <c r="N1948">
        <v>-23.383399963378899</v>
      </c>
    </row>
    <row r="1949" spans="1:14" x14ac:dyDescent="0.35">
      <c r="A1949" t="s">
        <v>11887</v>
      </c>
      <c r="B1949" t="s">
        <v>32</v>
      </c>
      <c r="C1949" t="s">
        <v>11888</v>
      </c>
      <c r="D1949">
        <v>45</v>
      </c>
      <c r="E1949" t="s">
        <v>1532</v>
      </c>
      <c r="F1949" t="s">
        <v>1861</v>
      </c>
      <c r="G1949" t="s">
        <v>11830</v>
      </c>
      <c r="H1949" t="s">
        <v>11889</v>
      </c>
      <c r="I1949" t="s">
        <v>11887</v>
      </c>
      <c r="J1949" t="s">
        <v>11890</v>
      </c>
      <c r="L1949" t="s">
        <v>11891</v>
      </c>
      <c r="M1949">
        <v>47.581701278699903</v>
      </c>
      <c r="N1949">
        <v>-23.350766591499902</v>
      </c>
    </row>
    <row r="1950" spans="1:14" x14ac:dyDescent="0.35">
      <c r="A1950" t="s">
        <v>11892</v>
      </c>
      <c r="B1950" t="s">
        <v>32</v>
      </c>
      <c r="C1950" t="s">
        <v>11893</v>
      </c>
      <c r="D1950">
        <v>919</v>
      </c>
      <c r="E1950" t="s">
        <v>1532</v>
      </c>
      <c r="F1950" t="s">
        <v>1861</v>
      </c>
      <c r="G1950" t="s">
        <v>1862</v>
      </c>
      <c r="H1950" t="s">
        <v>11894</v>
      </c>
      <c r="I1950" t="s">
        <v>11892</v>
      </c>
      <c r="J1950" t="s">
        <v>11895</v>
      </c>
      <c r="L1950" t="s">
        <v>11896</v>
      </c>
      <c r="M1950">
        <v>44.388999938964801</v>
      </c>
      <c r="N1950">
        <v>-23.7329998016357</v>
      </c>
    </row>
    <row r="1951" spans="1:14" x14ac:dyDescent="0.35">
      <c r="A1951" t="s">
        <v>11897</v>
      </c>
      <c r="B1951" t="s">
        <v>32</v>
      </c>
      <c r="C1951" t="s">
        <v>11898</v>
      </c>
      <c r="D1951">
        <v>771</v>
      </c>
      <c r="E1951" t="s">
        <v>1532</v>
      </c>
      <c r="F1951" t="s">
        <v>1861</v>
      </c>
      <c r="G1951" t="s">
        <v>1862</v>
      </c>
      <c r="H1951" t="s">
        <v>11899</v>
      </c>
      <c r="I1951" t="s">
        <v>11897</v>
      </c>
      <c r="J1951" t="s">
        <v>11900</v>
      </c>
      <c r="L1951" t="s">
        <v>11901</v>
      </c>
      <c r="M1951">
        <v>44.734199523925703</v>
      </c>
      <c r="N1951">
        <v>-24.699699401855401</v>
      </c>
    </row>
    <row r="1952" spans="1:14" x14ac:dyDescent="0.35">
      <c r="A1952" t="s">
        <v>11902</v>
      </c>
      <c r="B1952" t="s">
        <v>32</v>
      </c>
      <c r="C1952" t="s">
        <v>11903</v>
      </c>
      <c r="D1952">
        <v>1411</v>
      </c>
      <c r="E1952" t="s">
        <v>1532</v>
      </c>
      <c r="F1952" t="s">
        <v>1861</v>
      </c>
      <c r="G1952" t="s">
        <v>1862</v>
      </c>
      <c r="H1952" t="s">
        <v>11904</v>
      </c>
      <c r="I1952" t="s">
        <v>11902</v>
      </c>
      <c r="J1952" t="s">
        <v>11905</v>
      </c>
      <c r="L1952" t="s">
        <v>11906</v>
      </c>
      <c r="M1952">
        <v>44.531536102300002</v>
      </c>
      <c r="N1952">
        <v>-22.2964423522</v>
      </c>
    </row>
    <row r="1953" spans="1:14" x14ac:dyDescent="0.35">
      <c r="A1953" t="s">
        <v>11908</v>
      </c>
      <c r="B1953" t="s">
        <v>32</v>
      </c>
      <c r="C1953" t="s">
        <v>11909</v>
      </c>
      <c r="D1953">
        <v>144</v>
      </c>
      <c r="E1953" t="s">
        <v>1532</v>
      </c>
      <c r="F1953" t="s">
        <v>2010</v>
      </c>
      <c r="G1953" t="s">
        <v>11907</v>
      </c>
      <c r="H1953" t="s">
        <v>11910</v>
      </c>
      <c r="I1953" t="s">
        <v>11908</v>
      </c>
      <c r="J1953" t="s">
        <v>11911</v>
      </c>
      <c r="L1953" t="s">
        <v>11912</v>
      </c>
      <c r="M1953">
        <v>13.116100311279199</v>
      </c>
      <c r="N1953">
        <v>-7.8622198104858398</v>
      </c>
    </row>
    <row r="1954" spans="1:14" x14ac:dyDescent="0.35">
      <c r="A1954" t="s">
        <v>11913</v>
      </c>
      <c r="B1954" t="s">
        <v>1168</v>
      </c>
      <c r="C1954" t="s">
        <v>11914</v>
      </c>
      <c r="D1954">
        <v>1860</v>
      </c>
      <c r="E1954" t="s">
        <v>1532</v>
      </c>
      <c r="F1954" t="s">
        <v>2010</v>
      </c>
      <c r="G1954" t="s">
        <v>11915</v>
      </c>
      <c r="H1954" t="s">
        <v>11916</v>
      </c>
      <c r="I1954" t="s">
        <v>11913</v>
      </c>
      <c r="J1954" t="s">
        <v>11917</v>
      </c>
      <c r="L1954" t="s">
        <v>11918</v>
      </c>
      <c r="M1954">
        <v>14.246999740600501</v>
      </c>
      <c r="N1954">
        <v>-6.2698998451232901</v>
      </c>
    </row>
    <row r="1955" spans="1:14" x14ac:dyDescent="0.35">
      <c r="A1955" t="s">
        <v>11919</v>
      </c>
      <c r="B1955" t="s">
        <v>1168</v>
      </c>
      <c r="C1955" t="s">
        <v>11920</v>
      </c>
      <c r="D1955">
        <v>118</v>
      </c>
      <c r="E1955" t="s">
        <v>1532</v>
      </c>
      <c r="F1955" t="s">
        <v>2010</v>
      </c>
      <c r="G1955" t="s">
        <v>2030</v>
      </c>
      <c r="H1955" t="s">
        <v>11921</v>
      </c>
      <c r="I1955" t="s">
        <v>11919</v>
      </c>
      <c r="J1955" t="s">
        <v>11922</v>
      </c>
      <c r="L1955" t="s">
        <v>11923</v>
      </c>
      <c r="M1955">
        <v>13.403699874899999</v>
      </c>
      <c r="N1955">
        <v>-12.609000205999999</v>
      </c>
    </row>
    <row r="1956" spans="1:14" x14ac:dyDescent="0.35">
      <c r="A1956" t="s">
        <v>11924</v>
      </c>
      <c r="B1956" t="s">
        <v>32</v>
      </c>
      <c r="C1956" t="s">
        <v>2043</v>
      </c>
      <c r="D1956">
        <v>3700</v>
      </c>
      <c r="E1956" t="s">
        <v>1532</v>
      </c>
      <c r="F1956" t="s">
        <v>2010</v>
      </c>
      <c r="G1956" t="s">
        <v>2023</v>
      </c>
      <c r="H1956" t="s">
        <v>11925</v>
      </c>
      <c r="I1956" t="s">
        <v>11924</v>
      </c>
      <c r="J1956" t="s">
        <v>2045</v>
      </c>
      <c r="L1956" t="s">
        <v>11926</v>
      </c>
      <c r="M1956">
        <v>21.45083</v>
      </c>
      <c r="N1956">
        <v>-14.105105999999999</v>
      </c>
    </row>
    <row r="1957" spans="1:14" x14ac:dyDescent="0.35">
      <c r="A1957" t="s">
        <v>11927</v>
      </c>
      <c r="B1957" t="s">
        <v>1168</v>
      </c>
      <c r="C1957" t="s">
        <v>11928</v>
      </c>
      <c r="D1957">
        <v>66</v>
      </c>
      <c r="E1957" t="s">
        <v>1532</v>
      </c>
      <c r="F1957" t="s">
        <v>2010</v>
      </c>
      <c r="G1957" t="s">
        <v>11929</v>
      </c>
      <c r="H1957" t="s">
        <v>11930</v>
      </c>
      <c r="I1957" t="s">
        <v>11927</v>
      </c>
      <c r="J1957" t="s">
        <v>11931</v>
      </c>
      <c r="L1957" t="s">
        <v>11932</v>
      </c>
      <c r="M1957">
        <v>12.1884002685546</v>
      </c>
      <c r="N1957">
        <v>-5.5969901084899902</v>
      </c>
    </row>
    <row r="1958" spans="1:14" x14ac:dyDescent="0.35">
      <c r="A1958" t="s">
        <v>11933</v>
      </c>
      <c r="B1958" t="s">
        <v>32</v>
      </c>
      <c r="C1958" t="s">
        <v>11934</v>
      </c>
      <c r="E1958" t="s">
        <v>1532</v>
      </c>
      <c r="F1958" t="s">
        <v>2010</v>
      </c>
      <c r="G1958" t="s">
        <v>2029</v>
      </c>
      <c r="H1958" t="s">
        <v>11935</v>
      </c>
      <c r="I1958" t="s">
        <v>11933</v>
      </c>
      <c r="J1958" t="s">
        <v>11936</v>
      </c>
      <c r="L1958" t="s">
        <v>11937</v>
      </c>
      <c r="M1958">
        <v>17.989700317382798</v>
      </c>
      <c r="N1958">
        <v>-8.7836103439331001</v>
      </c>
    </row>
    <row r="1959" spans="1:14" x14ac:dyDescent="0.35">
      <c r="A1959" t="s">
        <v>11938</v>
      </c>
      <c r="B1959" t="s">
        <v>32</v>
      </c>
      <c r="C1959" t="s">
        <v>11939</v>
      </c>
      <c r="D1959">
        <v>2500</v>
      </c>
      <c r="E1959" t="s">
        <v>1532</v>
      </c>
      <c r="F1959" t="s">
        <v>2010</v>
      </c>
      <c r="G1959" t="s">
        <v>2029</v>
      </c>
      <c r="H1959" t="s">
        <v>11940</v>
      </c>
      <c r="I1959" t="s">
        <v>11938</v>
      </c>
      <c r="J1959" t="s">
        <v>11941</v>
      </c>
      <c r="L1959" t="s">
        <v>11942</v>
      </c>
      <c r="M1959">
        <v>20.804700851440401</v>
      </c>
      <c r="N1959">
        <v>-7.3588900566101003</v>
      </c>
    </row>
    <row r="1960" spans="1:14" x14ac:dyDescent="0.35">
      <c r="A1960" t="s">
        <v>11943</v>
      </c>
      <c r="B1960" t="s">
        <v>1168</v>
      </c>
      <c r="C1960" t="s">
        <v>11944</v>
      </c>
      <c r="D1960">
        <v>23</v>
      </c>
      <c r="E1960" t="s">
        <v>1532</v>
      </c>
      <c r="F1960" t="s">
        <v>2010</v>
      </c>
      <c r="G1960" t="s">
        <v>2030</v>
      </c>
      <c r="H1960" t="s">
        <v>11945</v>
      </c>
      <c r="I1960" t="s">
        <v>11943</v>
      </c>
      <c r="J1960" t="s">
        <v>11946</v>
      </c>
      <c r="L1960" t="s">
        <v>11947</v>
      </c>
      <c r="M1960">
        <v>13.4869</v>
      </c>
      <c r="N1960">
        <v>-12.479200000000001</v>
      </c>
    </row>
    <row r="1961" spans="1:14" x14ac:dyDescent="0.35">
      <c r="A1961" t="s">
        <v>11948</v>
      </c>
      <c r="B1961" t="s">
        <v>32</v>
      </c>
      <c r="C1961" t="s">
        <v>11949</v>
      </c>
      <c r="E1961" t="s">
        <v>1532</v>
      </c>
      <c r="F1961" t="s">
        <v>2010</v>
      </c>
      <c r="G1961" t="s">
        <v>2013</v>
      </c>
      <c r="H1961" t="s">
        <v>11950</v>
      </c>
      <c r="I1961" t="s">
        <v>11948</v>
      </c>
      <c r="J1961" t="s">
        <v>11951</v>
      </c>
      <c r="L1961" t="s">
        <v>11952</v>
      </c>
      <c r="M1961">
        <v>19.156099319458001</v>
      </c>
      <c r="N1961">
        <v>-15.160300254821699</v>
      </c>
    </row>
    <row r="1962" spans="1:14" x14ac:dyDescent="0.35">
      <c r="A1962" t="s">
        <v>11953</v>
      </c>
      <c r="B1962" t="s">
        <v>32</v>
      </c>
      <c r="C1962" t="s">
        <v>11954</v>
      </c>
      <c r="D1962">
        <v>3957</v>
      </c>
      <c r="E1962" t="s">
        <v>1532</v>
      </c>
      <c r="F1962" t="s">
        <v>2010</v>
      </c>
      <c r="G1962" t="s">
        <v>2029</v>
      </c>
      <c r="H1962" t="s">
        <v>11955</v>
      </c>
      <c r="I1962" t="s">
        <v>11953</v>
      </c>
      <c r="J1962" t="s">
        <v>11956</v>
      </c>
      <c r="L1962" t="s">
        <v>11957</v>
      </c>
      <c r="M1962">
        <v>18.923599243163999</v>
      </c>
      <c r="N1962">
        <v>-8.3736095428466797</v>
      </c>
    </row>
    <row r="1963" spans="1:14" x14ac:dyDescent="0.35">
      <c r="A1963" t="s">
        <v>11958</v>
      </c>
      <c r="B1963" t="s">
        <v>32</v>
      </c>
      <c r="C1963" t="s">
        <v>11959</v>
      </c>
      <c r="D1963">
        <v>3700</v>
      </c>
      <c r="E1963" t="s">
        <v>1532</v>
      </c>
      <c r="F1963" t="s">
        <v>2010</v>
      </c>
      <c r="G1963" t="s">
        <v>2023</v>
      </c>
      <c r="H1963" t="s">
        <v>11960</v>
      </c>
      <c r="I1963" t="s">
        <v>11958</v>
      </c>
      <c r="J1963" t="s">
        <v>11961</v>
      </c>
      <c r="L1963" t="s">
        <v>11962</v>
      </c>
      <c r="M1963">
        <v>22.9164009094238</v>
      </c>
      <c r="N1963">
        <v>-11.893099784851</v>
      </c>
    </row>
    <row r="1964" spans="1:14" x14ac:dyDescent="0.35">
      <c r="A1964" t="s">
        <v>11964</v>
      </c>
      <c r="B1964" t="s">
        <v>1168</v>
      </c>
      <c r="C1964" t="s">
        <v>11965</v>
      </c>
      <c r="D1964">
        <v>2451</v>
      </c>
      <c r="E1964" t="s">
        <v>1532</v>
      </c>
      <c r="F1964" t="s">
        <v>2010</v>
      </c>
      <c r="G1964" t="s">
        <v>2029</v>
      </c>
      <c r="H1964" t="s">
        <v>11940</v>
      </c>
      <c r="I1964" t="s">
        <v>11964</v>
      </c>
      <c r="J1964" t="s">
        <v>11966</v>
      </c>
      <c r="L1964" t="s">
        <v>11967</v>
      </c>
      <c r="M1964">
        <v>20.8185005187988</v>
      </c>
      <c r="N1964">
        <v>-7.4008898735046298</v>
      </c>
    </row>
    <row r="1965" spans="1:14" x14ac:dyDescent="0.35">
      <c r="A1965" t="s">
        <v>11968</v>
      </c>
      <c r="B1965" t="s">
        <v>32</v>
      </c>
      <c r="C1965" t="s">
        <v>11969</v>
      </c>
      <c r="D1965">
        <v>4500</v>
      </c>
      <c r="E1965" t="s">
        <v>161</v>
      </c>
      <c r="F1965" t="s">
        <v>1547</v>
      </c>
      <c r="G1965" t="s">
        <v>1554</v>
      </c>
      <c r="H1965" t="s">
        <v>11970</v>
      </c>
      <c r="I1965" t="s">
        <v>11971</v>
      </c>
      <c r="J1965" t="s">
        <v>11968</v>
      </c>
      <c r="K1965" t="s">
        <v>11972</v>
      </c>
      <c r="L1965" t="s">
        <v>11973</v>
      </c>
      <c r="M1965">
        <v>147.08583333300001</v>
      </c>
      <c r="N1965">
        <v>-8.5492777777800004</v>
      </c>
    </row>
    <row r="1966" spans="1:14" x14ac:dyDescent="0.35">
      <c r="A1966" t="s">
        <v>11974</v>
      </c>
      <c r="B1966" t="s">
        <v>1168</v>
      </c>
      <c r="C1966" t="s">
        <v>11975</v>
      </c>
      <c r="D1966">
        <v>3566</v>
      </c>
      <c r="E1966" t="s">
        <v>1532</v>
      </c>
      <c r="F1966" t="s">
        <v>2010</v>
      </c>
      <c r="G1966" t="s">
        <v>2020</v>
      </c>
      <c r="H1966" t="s">
        <v>11976</v>
      </c>
      <c r="I1966" t="s">
        <v>11974</v>
      </c>
      <c r="J1966" t="s">
        <v>11977</v>
      </c>
      <c r="L1966" t="s">
        <v>11978</v>
      </c>
      <c r="M1966">
        <v>15.6837997437</v>
      </c>
      <c r="N1966">
        <v>-17.0435009003</v>
      </c>
    </row>
    <row r="1967" spans="1:14" x14ac:dyDescent="0.35">
      <c r="A1967" t="s">
        <v>11979</v>
      </c>
      <c r="B1967" t="s">
        <v>1168</v>
      </c>
      <c r="C1967" t="s">
        <v>11980</v>
      </c>
      <c r="D1967">
        <v>5587</v>
      </c>
      <c r="E1967" t="s">
        <v>1532</v>
      </c>
      <c r="F1967" t="s">
        <v>2010</v>
      </c>
      <c r="G1967" t="s">
        <v>2031</v>
      </c>
      <c r="H1967" t="s">
        <v>11981</v>
      </c>
      <c r="I1967" t="s">
        <v>11979</v>
      </c>
      <c r="J1967" t="s">
        <v>11982</v>
      </c>
      <c r="L1967" t="s">
        <v>11983</v>
      </c>
      <c r="M1967">
        <v>15.760499954223601</v>
      </c>
      <c r="N1967">
        <v>-12.808899879455501</v>
      </c>
    </row>
    <row r="1968" spans="1:14" x14ac:dyDescent="0.35">
      <c r="A1968" t="s">
        <v>11984</v>
      </c>
      <c r="B1968" t="s">
        <v>1168</v>
      </c>
      <c r="C1968" t="s">
        <v>11985</v>
      </c>
      <c r="D1968">
        <v>5618</v>
      </c>
      <c r="E1968" t="s">
        <v>1532</v>
      </c>
      <c r="F1968" t="s">
        <v>2010</v>
      </c>
      <c r="G1968" t="s">
        <v>2014</v>
      </c>
      <c r="H1968" t="s">
        <v>11986</v>
      </c>
      <c r="I1968" t="s">
        <v>11984</v>
      </c>
      <c r="J1968" t="s">
        <v>11987</v>
      </c>
      <c r="L1968" t="s">
        <v>11988</v>
      </c>
      <c r="M1968">
        <v>16.947399139403998</v>
      </c>
      <c r="N1968">
        <v>-12.404600143433001</v>
      </c>
    </row>
    <row r="1969" spans="1:14" x14ac:dyDescent="0.35">
      <c r="A1969" t="s">
        <v>11989</v>
      </c>
      <c r="B1969" t="s">
        <v>32</v>
      </c>
      <c r="C1969" t="s">
        <v>11990</v>
      </c>
      <c r="D1969">
        <v>3029</v>
      </c>
      <c r="E1969" t="s">
        <v>1532</v>
      </c>
      <c r="F1969" t="s">
        <v>2010</v>
      </c>
      <c r="G1969" t="s">
        <v>2029</v>
      </c>
      <c r="H1969" t="s">
        <v>11991</v>
      </c>
      <c r="I1969" t="s">
        <v>11989</v>
      </c>
      <c r="J1969" t="s">
        <v>11992</v>
      </c>
      <c r="L1969" t="s">
        <v>11993</v>
      </c>
      <c r="M1969">
        <v>20.7320861816</v>
      </c>
      <c r="N1969">
        <v>-8.4457273483299993</v>
      </c>
    </row>
    <row r="1970" spans="1:14" x14ac:dyDescent="0.35">
      <c r="A1970" t="s">
        <v>11994</v>
      </c>
      <c r="B1970" t="s">
        <v>3332</v>
      </c>
      <c r="C1970" t="s">
        <v>11995</v>
      </c>
      <c r="D1970">
        <v>243</v>
      </c>
      <c r="E1970" t="s">
        <v>1532</v>
      </c>
      <c r="F1970" t="s">
        <v>2010</v>
      </c>
      <c r="G1970" t="s">
        <v>11996</v>
      </c>
      <c r="H1970" t="s">
        <v>11997</v>
      </c>
      <c r="I1970" t="s">
        <v>11994</v>
      </c>
      <c r="J1970" t="s">
        <v>11998</v>
      </c>
      <c r="L1970" t="s">
        <v>11999</v>
      </c>
      <c r="M1970">
        <v>13.231199999999999</v>
      </c>
      <c r="N1970">
        <v>-8.8583700000000007</v>
      </c>
    </row>
    <row r="1971" spans="1:14" x14ac:dyDescent="0.35">
      <c r="A1971" t="s">
        <v>12000</v>
      </c>
      <c r="B1971" t="s">
        <v>32</v>
      </c>
      <c r="C1971" t="s">
        <v>12001</v>
      </c>
      <c r="D1971">
        <v>2904</v>
      </c>
      <c r="E1971" t="s">
        <v>1532</v>
      </c>
      <c r="F1971" t="s">
        <v>2010</v>
      </c>
      <c r="G1971" t="s">
        <v>2029</v>
      </c>
      <c r="H1971" t="s">
        <v>12002</v>
      </c>
      <c r="I1971" t="s">
        <v>12000</v>
      </c>
      <c r="J1971" t="s">
        <v>12003</v>
      </c>
      <c r="L1971" t="s">
        <v>12004</v>
      </c>
      <c r="M1971">
        <v>18.049299240099899</v>
      </c>
      <c r="N1971">
        <v>-9.1159601211499997</v>
      </c>
    </row>
    <row r="1972" spans="1:14" x14ac:dyDescent="0.35">
      <c r="A1972" t="s">
        <v>12005</v>
      </c>
      <c r="B1972" t="s">
        <v>1168</v>
      </c>
      <c r="C1972" t="s">
        <v>12006</v>
      </c>
      <c r="D1972">
        <v>3868</v>
      </c>
      <c r="E1972" t="s">
        <v>1532</v>
      </c>
      <c r="F1972" t="s">
        <v>2010</v>
      </c>
      <c r="G1972" t="s">
        <v>2027</v>
      </c>
      <c r="H1972" t="s">
        <v>12007</v>
      </c>
      <c r="I1972" t="s">
        <v>12005</v>
      </c>
      <c r="J1972" t="s">
        <v>12008</v>
      </c>
      <c r="L1972" t="s">
        <v>12009</v>
      </c>
      <c r="M1972">
        <v>16.312400817871001</v>
      </c>
      <c r="N1972">
        <v>-9.5250902175903303</v>
      </c>
    </row>
    <row r="1973" spans="1:14" x14ac:dyDescent="0.35">
      <c r="A1973" t="s">
        <v>12010</v>
      </c>
      <c r="B1973" t="s">
        <v>1168</v>
      </c>
      <c r="C1973" t="s">
        <v>12011</v>
      </c>
      <c r="D1973">
        <v>4469</v>
      </c>
      <c r="E1973" t="s">
        <v>1532</v>
      </c>
      <c r="F1973" t="s">
        <v>2010</v>
      </c>
      <c r="G1973" t="s">
        <v>2013</v>
      </c>
      <c r="H1973" t="s">
        <v>12012</v>
      </c>
      <c r="I1973" t="s">
        <v>12010</v>
      </c>
      <c r="J1973" t="s">
        <v>3415</v>
      </c>
      <c r="L1973" t="s">
        <v>12013</v>
      </c>
      <c r="M1973">
        <v>17.719800949096602</v>
      </c>
      <c r="N1973">
        <v>-14.657600402831999</v>
      </c>
    </row>
    <row r="1974" spans="1:14" x14ac:dyDescent="0.35">
      <c r="A1974" t="s">
        <v>12014</v>
      </c>
      <c r="B1974" t="s">
        <v>1168</v>
      </c>
      <c r="C1974" t="s">
        <v>12015</v>
      </c>
      <c r="D1974">
        <v>210</v>
      </c>
      <c r="E1974" t="s">
        <v>1532</v>
      </c>
      <c r="F1974" t="s">
        <v>2010</v>
      </c>
      <c r="G1974" t="s">
        <v>12016</v>
      </c>
      <c r="H1974" t="s">
        <v>12017</v>
      </c>
      <c r="I1974" t="s">
        <v>12014</v>
      </c>
      <c r="J1974" t="s">
        <v>12018</v>
      </c>
      <c r="L1974" t="s">
        <v>12019</v>
      </c>
      <c r="M1974">
        <v>12.1468000411987</v>
      </c>
      <c r="N1974">
        <v>-15.2611999511718</v>
      </c>
    </row>
    <row r="1975" spans="1:14" x14ac:dyDescent="0.35">
      <c r="A1975" t="s">
        <v>12020</v>
      </c>
      <c r="B1975" t="s">
        <v>1168</v>
      </c>
      <c r="C1975" t="s">
        <v>12021</v>
      </c>
      <c r="D1975">
        <v>4105</v>
      </c>
      <c r="E1975" t="s">
        <v>1532</v>
      </c>
      <c r="F1975" t="s">
        <v>2010</v>
      </c>
      <c r="G1975" t="s">
        <v>11963</v>
      </c>
      <c r="H1975" t="s">
        <v>12022</v>
      </c>
      <c r="I1975" t="s">
        <v>12020</v>
      </c>
      <c r="J1975" t="s">
        <v>12023</v>
      </c>
      <c r="L1975" t="s">
        <v>12024</v>
      </c>
      <c r="M1975">
        <v>15.2876996994018</v>
      </c>
      <c r="N1975">
        <v>-7.7545099258422798</v>
      </c>
    </row>
    <row r="1976" spans="1:14" x14ac:dyDescent="0.35">
      <c r="A1976" t="s">
        <v>12025</v>
      </c>
      <c r="B1976" t="s">
        <v>1168</v>
      </c>
      <c r="C1976" t="s">
        <v>12026</v>
      </c>
      <c r="D1976">
        <v>16</v>
      </c>
      <c r="E1976" t="s">
        <v>1532</v>
      </c>
      <c r="F1976" t="s">
        <v>2010</v>
      </c>
      <c r="G1976" t="s">
        <v>2026</v>
      </c>
      <c r="H1976" t="s">
        <v>12027</v>
      </c>
      <c r="I1976" t="s">
        <v>12025</v>
      </c>
      <c r="J1976" t="s">
        <v>12028</v>
      </c>
      <c r="L1976" t="s">
        <v>12029</v>
      </c>
      <c r="M1976">
        <v>13.765500068664499</v>
      </c>
      <c r="N1976">
        <v>-10.7220001220703</v>
      </c>
    </row>
    <row r="1977" spans="1:14" x14ac:dyDescent="0.35">
      <c r="A1977" t="s">
        <v>12030</v>
      </c>
      <c r="B1977" t="s">
        <v>1168</v>
      </c>
      <c r="C1977" t="s">
        <v>12031</v>
      </c>
      <c r="D1977">
        <v>3584</v>
      </c>
      <c r="E1977" t="s">
        <v>1532</v>
      </c>
      <c r="F1977" t="s">
        <v>2010</v>
      </c>
      <c r="G1977" t="s">
        <v>2011</v>
      </c>
      <c r="H1977" t="s">
        <v>2012</v>
      </c>
      <c r="I1977" t="s">
        <v>12030</v>
      </c>
      <c r="J1977" t="s">
        <v>12032</v>
      </c>
      <c r="L1977" t="s">
        <v>12033</v>
      </c>
      <c r="M1977">
        <v>20.431900024413999</v>
      </c>
      <c r="N1977">
        <v>-9.6890697479247994</v>
      </c>
    </row>
    <row r="1978" spans="1:14" x14ac:dyDescent="0.35">
      <c r="A1978" t="s">
        <v>12034</v>
      </c>
      <c r="B1978" t="s">
        <v>1168</v>
      </c>
      <c r="C1978" t="s">
        <v>12035</v>
      </c>
      <c r="D1978">
        <v>15</v>
      </c>
      <c r="E1978" t="s">
        <v>1532</v>
      </c>
      <c r="F1978" t="s">
        <v>2010</v>
      </c>
      <c r="G1978" t="s">
        <v>11915</v>
      </c>
      <c r="H1978" t="s">
        <v>12036</v>
      </c>
      <c r="I1978" t="s">
        <v>12034</v>
      </c>
      <c r="J1978" t="s">
        <v>12037</v>
      </c>
      <c r="L1978" t="s">
        <v>12038</v>
      </c>
      <c r="M1978">
        <v>12.3718004226684</v>
      </c>
      <c r="N1978">
        <v>-6.1410899162292401</v>
      </c>
    </row>
    <row r="1979" spans="1:14" x14ac:dyDescent="0.35">
      <c r="A1979" t="s">
        <v>12039</v>
      </c>
      <c r="B1979" t="s">
        <v>1168</v>
      </c>
      <c r="C1979" t="s">
        <v>12040</v>
      </c>
      <c r="D1979">
        <v>36</v>
      </c>
      <c r="E1979" t="s">
        <v>1532</v>
      </c>
      <c r="F1979" t="s">
        <v>2010</v>
      </c>
      <c r="G1979" t="s">
        <v>2026</v>
      </c>
      <c r="H1979" t="s">
        <v>12041</v>
      </c>
      <c r="I1979" t="s">
        <v>12039</v>
      </c>
      <c r="J1979" t="s">
        <v>12042</v>
      </c>
      <c r="L1979" t="s">
        <v>12043</v>
      </c>
      <c r="M1979">
        <v>13.8474998474121</v>
      </c>
      <c r="N1979">
        <v>-11.167900085449199</v>
      </c>
    </row>
    <row r="1980" spans="1:14" x14ac:dyDescent="0.35">
      <c r="A1980" t="s">
        <v>12044</v>
      </c>
      <c r="B1980" t="s">
        <v>32</v>
      </c>
      <c r="C1980" t="s">
        <v>12045</v>
      </c>
      <c r="D1980">
        <v>3609</v>
      </c>
      <c r="E1980" t="s">
        <v>1532</v>
      </c>
      <c r="F1980" t="s">
        <v>2010</v>
      </c>
      <c r="G1980" t="s">
        <v>2023</v>
      </c>
      <c r="H1980" t="s">
        <v>12046</v>
      </c>
      <c r="I1980" t="s">
        <v>12044</v>
      </c>
      <c r="J1980" t="s">
        <v>12047</v>
      </c>
      <c r="L1980" t="s">
        <v>12048</v>
      </c>
      <c r="M1980">
        <v>22.231100082397401</v>
      </c>
      <c r="N1980">
        <v>-10.7158002853393</v>
      </c>
    </row>
    <row r="1981" spans="1:14" x14ac:dyDescent="0.35">
      <c r="A1981" t="s">
        <v>12049</v>
      </c>
      <c r="B1981" t="s">
        <v>1168</v>
      </c>
      <c r="C1981" t="s">
        <v>12050</v>
      </c>
      <c r="D1981">
        <v>5778</v>
      </c>
      <c r="E1981" t="s">
        <v>1532</v>
      </c>
      <c r="F1981" t="s">
        <v>2010</v>
      </c>
      <c r="G1981" t="s">
        <v>2019</v>
      </c>
      <c r="H1981" t="s">
        <v>12051</v>
      </c>
      <c r="I1981" t="s">
        <v>12049</v>
      </c>
      <c r="J1981" t="s">
        <v>12052</v>
      </c>
      <c r="L1981" t="s">
        <v>12053</v>
      </c>
      <c r="M1981">
        <v>13.574999809265099</v>
      </c>
      <c r="N1981">
        <v>-14.924699783325099</v>
      </c>
    </row>
    <row r="1982" spans="1:14" x14ac:dyDescent="0.35">
      <c r="A1982" t="s">
        <v>12054</v>
      </c>
      <c r="B1982" t="s">
        <v>1168</v>
      </c>
      <c r="C1982" t="s">
        <v>2024</v>
      </c>
      <c r="D1982">
        <v>4360</v>
      </c>
      <c r="E1982" t="s">
        <v>1532</v>
      </c>
      <c r="F1982" t="s">
        <v>2010</v>
      </c>
      <c r="G1982" t="s">
        <v>2023</v>
      </c>
      <c r="H1982" t="s">
        <v>2025</v>
      </c>
      <c r="I1982" t="s">
        <v>12054</v>
      </c>
      <c r="J1982" t="s">
        <v>12055</v>
      </c>
      <c r="L1982" t="s">
        <v>12056</v>
      </c>
      <c r="M1982">
        <v>19.897699356079102</v>
      </c>
      <c r="N1982">
        <v>-11.768099784851</v>
      </c>
    </row>
    <row r="1983" spans="1:14" x14ac:dyDescent="0.35">
      <c r="A1983" t="s">
        <v>12057</v>
      </c>
      <c r="B1983" t="s">
        <v>1168</v>
      </c>
      <c r="C1983" t="s">
        <v>12058</v>
      </c>
      <c r="D1983">
        <v>2720</v>
      </c>
      <c r="E1983" t="s">
        <v>1532</v>
      </c>
      <c r="F1983" t="s">
        <v>2010</v>
      </c>
      <c r="G1983" t="s">
        <v>11963</v>
      </c>
      <c r="H1983" t="s">
        <v>12059</v>
      </c>
      <c r="I1983" t="s">
        <v>12057</v>
      </c>
      <c r="J1983" t="s">
        <v>12060</v>
      </c>
      <c r="L1983" t="s">
        <v>12061</v>
      </c>
      <c r="M1983">
        <v>15.0277996063232</v>
      </c>
      <c r="N1983">
        <v>-7.6030697822570801</v>
      </c>
    </row>
    <row r="1984" spans="1:14" x14ac:dyDescent="0.35">
      <c r="A1984" t="s">
        <v>12062</v>
      </c>
      <c r="B1984" t="s">
        <v>32</v>
      </c>
      <c r="C1984" t="s">
        <v>12063</v>
      </c>
      <c r="D1984">
        <v>4324</v>
      </c>
      <c r="E1984" t="s">
        <v>1532</v>
      </c>
      <c r="F1984" t="s">
        <v>2010</v>
      </c>
      <c r="G1984" t="s">
        <v>2026</v>
      </c>
      <c r="H1984" t="s">
        <v>12064</v>
      </c>
      <c r="I1984" t="s">
        <v>12062</v>
      </c>
      <c r="J1984" t="s">
        <v>12065</v>
      </c>
      <c r="L1984" t="s">
        <v>12066</v>
      </c>
      <c r="M1984">
        <v>15.1014003753662</v>
      </c>
      <c r="N1984">
        <v>-11.4264001846313</v>
      </c>
    </row>
    <row r="1985" spans="1:14" x14ac:dyDescent="0.35">
      <c r="A1985" t="s">
        <v>12067</v>
      </c>
      <c r="B1985" t="s">
        <v>1168</v>
      </c>
      <c r="C1985" t="s">
        <v>12068</v>
      </c>
      <c r="D1985">
        <v>3635</v>
      </c>
      <c r="E1985" t="s">
        <v>1532</v>
      </c>
      <c r="F1985" t="s">
        <v>2010</v>
      </c>
      <c r="G1985" t="s">
        <v>2020</v>
      </c>
      <c r="H1985" t="s">
        <v>12069</v>
      </c>
      <c r="I1985" t="s">
        <v>12067</v>
      </c>
      <c r="J1985" t="s">
        <v>12070</v>
      </c>
      <c r="L1985" t="s">
        <v>12071</v>
      </c>
      <c r="M1985">
        <v>14.9652996063232</v>
      </c>
      <c r="N1985">
        <v>-16.7553997039794</v>
      </c>
    </row>
    <row r="1986" spans="1:14" x14ac:dyDescent="0.35">
      <c r="A1986" t="s">
        <v>12072</v>
      </c>
      <c r="B1986" t="s">
        <v>32</v>
      </c>
      <c r="C1986" t="s">
        <v>12073</v>
      </c>
      <c r="D1986">
        <v>69</v>
      </c>
      <c r="E1986" t="s">
        <v>1532</v>
      </c>
      <c r="F1986" t="s">
        <v>2010</v>
      </c>
      <c r="G1986" t="s">
        <v>11915</v>
      </c>
      <c r="H1986" t="s">
        <v>12074</v>
      </c>
      <c r="I1986" t="s">
        <v>12072</v>
      </c>
      <c r="J1986" t="s">
        <v>12075</v>
      </c>
      <c r="L1986" t="s">
        <v>12076</v>
      </c>
      <c r="M1986">
        <v>12.863100051879799</v>
      </c>
      <c r="N1986">
        <v>-7.2594399452209402</v>
      </c>
    </row>
    <row r="1987" spans="1:14" x14ac:dyDescent="0.35">
      <c r="A1987" t="s">
        <v>12077</v>
      </c>
      <c r="B1987" t="s">
        <v>32</v>
      </c>
      <c r="C1987" t="s">
        <v>12078</v>
      </c>
      <c r="D1987">
        <v>2431</v>
      </c>
      <c r="E1987" t="s">
        <v>1532</v>
      </c>
      <c r="F1987" t="s">
        <v>2010</v>
      </c>
      <c r="G1987" t="s">
        <v>2029</v>
      </c>
      <c r="H1987" t="s">
        <v>12079</v>
      </c>
      <c r="I1987" t="s">
        <v>12077</v>
      </c>
      <c r="J1987" t="s">
        <v>12080</v>
      </c>
      <c r="L1987" t="s">
        <v>12081</v>
      </c>
      <c r="M1987">
        <v>21.358200073199999</v>
      </c>
      <c r="N1987">
        <v>-7.7169399261499896</v>
      </c>
    </row>
    <row r="1988" spans="1:14" x14ac:dyDescent="0.35">
      <c r="A1988" t="s">
        <v>12082</v>
      </c>
      <c r="B1988" t="s">
        <v>32</v>
      </c>
      <c r="C1988" t="s">
        <v>12083</v>
      </c>
      <c r="D1988">
        <v>604</v>
      </c>
      <c r="E1988" t="s">
        <v>1532</v>
      </c>
      <c r="F1988" t="s">
        <v>2837</v>
      </c>
      <c r="G1988" t="s">
        <v>12084</v>
      </c>
      <c r="H1988" t="s">
        <v>12085</v>
      </c>
      <c r="I1988" t="s">
        <v>12082</v>
      </c>
      <c r="J1988" t="s">
        <v>12086</v>
      </c>
      <c r="L1988" t="s">
        <v>12087</v>
      </c>
      <c r="M1988">
        <v>11.9438</v>
      </c>
      <c r="N1988">
        <v>-0.1075</v>
      </c>
    </row>
    <row r="1989" spans="1:14" x14ac:dyDescent="0.35">
      <c r="A1989" t="s">
        <v>12088</v>
      </c>
      <c r="B1989" t="s">
        <v>32</v>
      </c>
      <c r="C1989" t="s">
        <v>12089</v>
      </c>
      <c r="D1989">
        <v>417</v>
      </c>
      <c r="E1989" t="s">
        <v>1532</v>
      </c>
      <c r="F1989" t="s">
        <v>2837</v>
      </c>
      <c r="G1989" t="s">
        <v>12090</v>
      </c>
      <c r="H1989" t="s">
        <v>12091</v>
      </c>
      <c r="I1989" t="s">
        <v>12088</v>
      </c>
      <c r="J1989" t="s">
        <v>12092</v>
      </c>
      <c r="L1989" t="s">
        <v>12093</v>
      </c>
      <c r="M1989">
        <v>11.3669996261596</v>
      </c>
      <c r="N1989">
        <v>-2.4000000953674299</v>
      </c>
    </row>
    <row r="1990" spans="1:14" x14ac:dyDescent="0.35">
      <c r="A1990" t="s">
        <v>12094</v>
      </c>
      <c r="B1990" t="s">
        <v>32</v>
      </c>
      <c r="C1990" t="s">
        <v>12095</v>
      </c>
      <c r="D1990">
        <v>263</v>
      </c>
      <c r="E1990" t="s">
        <v>1532</v>
      </c>
      <c r="F1990" t="s">
        <v>2837</v>
      </c>
      <c r="G1990" t="s">
        <v>12090</v>
      </c>
      <c r="H1990" t="s">
        <v>12096</v>
      </c>
      <c r="I1990" t="s">
        <v>12094</v>
      </c>
      <c r="J1990" t="s">
        <v>12097</v>
      </c>
      <c r="L1990" t="s">
        <v>12098</v>
      </c>
      <c r="M1990">
        <v>10.6169996261596</v>
      </c>
      <c r="N1990">
        <v>-1.2829999923705999</v>
      </c>
    </row>
    <row r="1991" spans="1:14" x14ac:dyDescent="0.35">
      <c r="A1991" t="s">
        <v>12099</v>
      </c>
      <c r="B1991" t="s">
        <v>32</v>
      </c>
      <c r="C1991" t="s">
        <v>12100</v>
      </c>
      <c r="D1991">
        <v>2346</v>
      </c>
      <c r="E1991" t="s">
        <v>1532</v>
      </c>
      <c r="F1991" t="s">
        <v>2837</v>
      </c>
      <c r="G1991" t="s">
        <v>12090</v>
      </c>
      <c r="H1991" t="s">
        <v>12101</v>
      </c>
      <c r="I1991" t="s">
        <v>12099</v>
      </c>
      <c r="J1991" t="s">
        <v>12102</v>
      </c>
      <c r="L1991" t="s">
        <v>12103</v>
      </c>
      <c r="M1991">
        <v>11.932999610900801</v>
      </c>
      <c r="N1991">
        <v>-1.88300001621246</v>
      </c>
    </row>
    <row r="1992" spans="1:14" x14ac:dyDescent="0.35">
      <c r="A1992" t="s">
        <v>12104</v>
      </c>
      <c r="B1992" t="s">
        <v>32</v>
      </c>
      <c r="C1992" t="s">
        <v>12105</v>
      </c>
      <c r="D1992">
        <v>787</v>
      </c>
      <c r="E1992" t="s">
        <v>1532</v>
      </c>
      <c r="F1992" t="s">
        <v>2837</v>
      </c>
      <c r="G1992" t="s">
        <v>12106</v>
      </c>
      <c r="H1992" t="s">
        <v>12107</v>
      </c>
      <c r="I1992" t="s">
        <v>12104</v>
      </c>
      <c r="J1992" t="s">
        <v>12108</v>
      </c>
      <c r="L1992" t="s">
        <v>12109</v>
      </c>
      <c r="M1992">
        <v>11</v>
      </c>
      <c r="N1992">
        <v>-2.43300008773803</v>
      </c>
    </row>
    <row r="1993" spans="1:14" x14ac:dyDescent="0.35">
      <c r="A1993" t="s">
        <v>12110</v>
      </c>
      <c r="B1993" t="s">
        <v>32</v>
      </c>
      <c r="C1993" t="s">
        <v>12111</v>
      </c>
      <c r="D1993">
        <v>164</v>
      </c>
      <c r="E1993" t="s">
        <v>1532</v>
      </c>
      <c r="F1993" t="s">
        <v>2837</v>
      </c>
      <c r="G1993" t="s">
        <v>2838</v>
      </c>
      <c r="H1993" t="s">
        <v>46171</v>
      </c>
      <c r="I1993" t="s">
        <v>12110</v>
      </c>
      <c r="J1993" t="s">
        <v>12112</v>
      </c>
      <c r="L1993" t="s">
        <v>12113</v>
      </c>
      <c r="M1993">
        <v>10.75</v>
      </c>
      <c r="N1993">
        <v>-0.182999998331069</v>
      </c>
    </row>
    <row r="1994" spans="1:14" x14ac:dyDescent="0.35">
      <c r="A1994" t="s">
        <v>12114</v>
      </c>
      <c r="B1994" t="s">
        <v>1168</v>
      </c>
      <c r="C1994" t="s">
        <v>12115</v>
      </c>
      <c r="D1994">
        <v>1070</v>
      </c>
      <c r="E1994" t="s">
        <v>1532</v>
      </c>
      <c r="F1994" t="s">
        <v>2837</v>
      </c>
      <c r="G1994" t="s">
        <v>12116</v>
      </c>
      <c r="H1994" t="s">
        <v>12117</v>
      </c>
      <c r="I1994" t="s">
        <v>12114</v>
      </c>
      <c r="J1994" t="s">
        <v>12118</v>
      </c>
      <c r="L1994" t="s">
        <v>12119</v>
      </c>
      <c r="M1994">
        <v>12.441300392151</v>
      </c>
      <c r="N1994">
        <v>-1.1846100091934</v>
      </c>
    </row>
    <row r="1995" spans="1:14" x14ac:dyDescent="0.35">
      <c r="A1995" t="s">
        <v>12120</v>
      </c>
      <c r="B1995" t="s">
        <v>1168</v>
      </c>
      <c r="C1995" t="s">
        <v>12121</v>
      </c>
      <c r="D1995">
        <v>295</v>
      </c>
      <c r="E1995" t="s">
        <v>1532</v>
      </c>
      <c r="F1995" t="s">
        <v>2837</v>
      </c>
      <c r="G1995" t="s">
        <v>12090</v>
      </c>
      <c r="H1995" t="s">
        <v>12122</v>
      </c>
      <c r="I1995" t="s">
        <v>12120</v>
      </c>
      <c r="J1995" t="s">
        <v>12123</v>
      </c>
      <c r="L1995" t="s">
        <v>12124</v>
      </c>
      <c r="M1995">
        <v>11.056699752807599</v>
      </c>
      <c r="N1995">
        <v>-1.8451399803161599</v>
      </c>
    </row>
    <row r="1996" spans="1:14" x14ac:dyDescent="0.35">
      <c r="A1996" t="s">
        <v>12125</v>
      </c>
      <c r="B1996" t="s">
        <v>1168</v>
      </c>
      <c r="C1996" t="s">
        <v>12126</v>
      </c>
      <c r="D1996">
        <v>2158</v>
      </c>
      <c r="E1996" t="s">
        <v>1532</v>
      </c>
      <c r="F1996" t="s">
        <v>2837</v>
      </c>
      <c r="G1996" t="s">
        <v>12127</v>
      </c>
      <c r="H1996" t="s">
        <v>12128</v>
      </c>
      <c r="I1996" t="s">
        <v>12125</v>
      </c>
      <c r="J1996" t="s">
        <v>12129</v>
      </c>
      <c r="L1996" t="s">
        <v>12130</v>
      </c>
      <c r="M1996">
        <v>11.5813999176025</v>
      </c>
      <c r="N1996">
        <v>1.5431100130081099</v>
      </c>
    </row>
    <row r="1997" spans="1:14" x14ac:dyDescent="0.35">
      <c r="A1997" t="s">
        <v>12131</v>
      </c>
      <c r="B1997" t="s">
        <v>1168</v>
      </c>
      <c r="C1997" t="s">
        <v>12132</v>
      </c>
      <c r="D1997">
        <v>1325</v>
      </c>
      <c r="E1997" t="s">
        <v>1532</v>
      </c>
      <c r="F1997" t="s">
        <v>2837</v>
      </c>
      <c r="G1997" t="s">
        <v>12133</v>
      </c>
      <c r="H1997" t="s">
        <v>12134</v>
      </c>
      <c r="I1997" t="s">
        <v>12131</v>
      </c>
      <c r="J1997" t="s">
        <v>3285</v>
      </c>
      <c r="L1997" t="s">
        <v>12135</v>
      </c>
      <c r="M1997">
        <v>13.6731004714965</v>
      </c>
      <c r="N1997">
        <v>-0.66521400213241499</v>
      </c>
    </row>
    <row r="1998" spans="1:14" x14ac:dyDescent="0.35">
      <c r="A1998" t="s">
        <v>12136</v>
      </c>
      <c r="B1998" t="s">
        <v>1168</v>
      </c>
      <c r="C1998" t="s">
        <v>12137</v>
      </c>
      <c r="D1998">
        <v>82</v>
      </c>
      <c r="E1998" t="s">
        <v>1532</v>
      </c>
      <c r="F1998" t="s">
        <v>2837</v>
      </c>
      <c r="G1998" t="s">
        <v>2838</v>
      </c>
      <c r="H1998" t="s">
        <v>12138</v>
      </c>
      <c r="I1998" t="s">
        <v>12136</v>
      </c>
      <c r="J1998" t="s">
        <v>12139</v>
      </c>
      <c r="L1998" t="s">
        <v>12140</v>
      </c>
      <c r="M1998">
        <v>10.245699882507299</v>
      </c>
      <c r="N1998">
        <v>-0.70438897609710605</v>
      </c>
    </row>
    <row r="1999" spans="1:14" x14ac:dyDescent="0.35">
      <c r="A1999" t="s">
        <v>12141</v>
      </c>
      <c r="B1999" t="s">
        <v>32</v>
      </c>
      <c r="C1999" t="s">
        <v>12142</v>
      </c>
      <c r="D1999">
        <v>1969</v>
      </c>
      <c r="E1999" t="s">
        <v>1532</v>
      </c>
      <c r="F1999" t="s">
        <v>2837</v>
      </c>
      <c r="G1999" t="s">
        <v>12127</v>
      </c>
      <c r="H1999" t="s">
        <v>12143</v>
      </c>
      <c r="I1999" t="s">
        <v>12141</v>
      </c>
      <c r="J1999" t="s">
        <v>12144</v>
      </c>
      <c r="L1999" t="s">
        <v>12145</v>
      </c>
      <c r="M1999">
        <v>12.1330003738403</v>
      </c>
      <c r="N1999">
        <v>2.1500000953674299</v>
      </c>
    </row>
    <row r="2000" spans="1:14" x14ac:dyDescent="0.35">
      <c r="A2000" t="s">
        <v>12146</v>
      </c>
      <c r="B2000" t="s">
        <v>1168</v>
      </c>
      <c r="C2000" t="s">
        <v>12147</v>
      </c>
      <c r="D2000">
        <v>1969</v>
      </c>
      <c r="E2000" t="s">
        <v>1532</v>
      </c>
      <c r="F2000" t="s">
        <v>2837</v>
      </c>
      <c r="G2000" t="s">
        <v>12127</v>
      </c>
      <c r="H2000" t="s">
        <v>12148</v>
      </c>
      <c r="I2000" t="s">
        <v>12146</v>
      </c>
      <c r="J2000" t="s">
        <v>12149</v>
      </c>
      <c r="L2000" t="s">
        <v>12150</v>
      </c>
      <c r="M2000">
        <v>11.493200302124</v>
      </c>
      <c r="N2000">
        <v>2.07563996315002</v>
      </c>
    </row>
    <row r="2001" spans="1:14" x14ac:dyDescent="0.35">
      <c r="A2001" t="s">
        <v>12152</v>
      </c>
      <c r="B2001" t="s">
        <v>32</v>
      </c>
      <c r="C2001" t="s">
        <v>12153</v>
      </c>
      <c r="D2001">
        <v>1877</v>
      </c>
      <c r="E2001" t="s">
        <v>1532</v>
      </c>
      <c r="F2001" t="s">
        <v>2837</v>
      </c>
      <c r="G2001" t="s">
        <v>12133</v>
      </c>
      <c r="H2001" t="s">
        <v>12154</v>
      </c>
      <c r="I2001" t="s">
        <v>12152</v>
      </c>
      <c r="J2001" t="s">
        <v>12155</v>
      </c>
      <c r="L2001" t="s">
        <v>12156</v>
      </c>
      <c r="M2001">
        <v>13.2670001984</v>
      </c>
      <c r="N2001">
        <v>-1.53299999237</v>
      </c>
    </row>
    <row r="2002" spans="1:14" x14ac:dyDescent="0.35">
      <c r="A2002" t="s">
        <v>12157</v>
      </c>
      <c r="B2002" t="s">
        <v>32</v>
      </c>
      <c r="C2002" t="s">
        <v>12158</v>
      </c>
      <c r="D2002">
        <v>1686</v>
      </c>
      <c r="E2002" t="s">
        <v>1532</v>
      </c>
      <c r="F2002" t="s">
        <v>2837</v>
      </c>
      <c r="G2002" t="s">
        <v>12084</v>
      </c>
      <c r="H2002" t="s">
        <v>12159</v>
      </c>
      <c r="I2002" t="s">
        <v>12157</v>
      </c>
      <c r="J2002" t="s">
        <v>12160</v>
      </c>
      <c r="L2002" t="s">
        <v>12161</v>
      </c>
      <c r="M2002">
        <v>13.932999610900801</v>
      </c>
      <c r="N2002">
        <v>1.0169999599456701</v>
      </c>
    </row>
    <row r="2003" spans="1:14" x14ac:dyDescent="0.35">
      <c r="A2003" t="s">
        <v>12162</v>
      </c>
      <c r="B2003" t="s">
        <v>1168</v>
      </c>
      <c r="C2003" t="s">
        <v>12163</v>
      </c>
      <c r="D2003">
        <v>13</v>
      </c>
      <c r="E2003" t="s">
        <v>1532</v>
      </c>
      <c r="F2003" t="s">
        <v>2837</v>
      </c>
      <c r="G2003" t="s">
        <v>3927</v>
      </c>
      <c r="H2003" t="s">
        <v>12164</v>
      </c>
      <c r="I2003" t="s">
        <v>12162</v>
      </c>
      <c r="J2003" t="s">
        <v>12165</v>
      </c>
      <c r="L2003" t="s">
        <v>12166</v>
      </c>
      <c r="M2003">
        <v>8.7543802261352504</v>
      </c>
      <c r="N2003">
        <v>-0.71173900365829401</v>
      </c>
    </row>
    <row r="2004" spans="1:14" x14ac:dyDescent="0.35">
      <c r="A2004" t="s">
        <v>12167</v>
      </c>
      <c r="B2004" t="s">
        <v>1168</v>
      </c>
      <c r="C2004" t="s">
        <v>12168</v>
      </c>
      <c r="D2004">
        <v>33</v>
      </c>
      <c r="E2004" t="s">
        <v>1532</v>
      </c>
      <c r="F2004" t="s">
        <v>2837</v>
      </c>
      <c r="G2004" t="s">
        <v>3927</v>
      </c>
      <c r="H2004" t="s">
        <v>12169</v>
      </c>
      <c r="I2004" t="s">
        <v>12167</v>
      </c>
      <c r="J2004" t="s">
        <v>12170</v>
      </c>
      <c r="L2004" t="s">
        <v>12171</v>
      </c>
      <c r="M2004">
        <v>9.2626895904540998</v>
      </c>
      <c r="N2004">
        <v>-1.57473003864288</v>
      </c>
    </row>
    <row r="2005" spans="1:14" x14ac:dyDescent="0.35">
      <c r="A2005" t="s">
        <v>12172</v>
      </c>
      <c r="B2005" t="s">
        <v>32</v>
      </c>
      <c r="C2005" t="s">
        <v>12173</v>
      </c>
      <c r="D2005">
        <v>48</v>
      </c>
      <c r="E2005" t="s">
        <v>1532</v>
      </c>
      <c r="F2005" t="s">
        <v>2837</v>
      </c>
      <c r="G2005" t="s">
        <v>3927</v>
      </c>
      <c r="H2005" t="s">
        <v>12174</v>
      </c>
      <c r="I2005" t="s">
        <v>12172</v>
      </c>
      <c r="J2005" t="s">
        <v>12175</v>
      </c>
      <c r="L2005" t="s">
        <v>12176</v>
      </c>
      <c r="M2005">
        <v>9.3092000000000006</v>
      </c>
      <c r="N2005">
        <v>-1.9222999999999999</v>
      </c>
    </row>
    <row r="2006" spans="1:14" x14ac:dyDescent="0.35">
      <c r="A2006" t="s">
        <v>12177</v>
      </c>
      <c r="B2006" t="s">
        <v>1168</v>
      </c>
      <c r="C2006" t="s">
        <v>12178</v>
      </c>
      <c r="D2006">
        <v>1726</v>
      </c>
      <c r="E2006" t="s">
        <v>1532</v>
      </c>
      <c r="F2006" t="s">
        <v>2837</v>
      </c>
      <c r="G2006" t="s">
        <v>12084</v>
      </c>
      <c r="H2006" t="s">
        <v>12179</v>
      </c>
      <c r="I2006" t="s">
        <v>12177</v>
      </c>
      <c r="J2006" t="s">
        <v>12180</v>
      </c>
      <c r="L2006" t="s">
        <v>12181</v>
      </c>
      <c r="M2006">
        <v>12.8908996582031</v>
      </c>
      <c r="N2006">
        <v>0.57921099662780695</v>
      </c>
    </row>
    <row r="2007" spans="1:14" x14ac:dyDescent="0.35">
      <c r="A2007" t="s">
        <v>12182</v>
      </c>
      <c r="B2007" t="s">
        <v>1168</v>
      </c>
      <c r="C2007" t="s">
        <v>12183</v>
      </c>
      <c r="D2007">
        <v>39</v>
      </c>
      <c r="E2007" t="s">
        <v>1532</v>
      </c>
      <c r="F2007" t="s">
        <v>2837</v>
      </c>
      <c r="G2007" t="s">
        <v>12151</v>
      </c>
      <c r="H2007" t="s">
        <v>12184</v>
      </c>
      <c r="I2007" t="s">
        <v>12182</v>
      </c>
      <c r="J2007" t="s">
        <v>12185</v>
      </c>
      <c r="L2007" t="s">
        <v>12186</v>
      </c>
      <c r="M2007">
        <v>9.4122800826999899</v>
      </c>
      <c r="N2007">
        <v>0.45860001444800003</v>
      </c>
    </row>
    <row r="2008" spans="1:14" x14ac:dyDescent="0.35">
      <c r="A2008" t="s">
        <v>12187</v>
      </c>
      <c r="B2008" t="s">
        <v>32</v>
      </c>
      <c r="C2008" t="s">
        <v>12188</v>
      </c>
      <c r="D2008">
        <v>1913</v>
      </c>
      <c r="E2008" t="s">
        <v>1532</v>
      </c>
      <c r="F2008" t="s">
        <v>2837</v>
      </c>
      <c r="G2008" t="s">
        <v>12127</v>
      </c>
      <c r="H2008" t="s">
        <v>12189</v>
      </c>
      <c r="I2008" t="s">
        <v>12187</v>
      </c>
      <c r="J2008" t="s">
        <v>12190</v>
      </c>
      <c r="L2008" t="s">
        <v>12191</v>
      </c>
      <c r="M2008">
        <v>11.550000190734799</v>
      </c>
      <c r="N2008">
        <v>0.78299999237060502</v>
      </c>
    </row>
    <row r="2009" spans="1:14" x14ac:dyDescent="0.35">
      <c r="A2009" t="s">
        <v>12192</v>
      </c>
      <c r="B2009" t="s">
        <v>1168</v>
      </c>
      <c r="C2009" t="s">
        <v>12193</v>
      </c>
      <c r="D2009">
        <v>1450</v>
      </c>
      <c r="E2009" t="s">
        <v>1532</v>
      </c>
      <c r="F2009" t="s">
        <v>2837</v>
      </c>
      <c r="G2009" t="s">
        <v>12133</v>
      </c>
      <c r="H2009" t="s">
        <v>12194</v>
      </c>
      <c r="I2009" t="s">
        <v>12192</v>
      </c>
      <c r="J2009" t="s">
        <v>12195</v>
      </c>
      <c r="L2009" t="s">
        <v>12196</v>
      </c>
      <c r="M2009">
        <v>13.437999725341699</v>
      </c>
      <c r="N2009">
        <v>-1.6561599969863801</v>
      </c>
    </row>
    <row r="2010" spans="1:14" x14ac:dyDescent="0.35">
      <c r="A2010" t="s">
        <v>12197</v>
      </c>
      <c r="B2010" t="s">
        <v>32</v>
      </c>
      <c r="C2010" t="s">
        <v>12198</v>
      </c>
      <c r="D2010">
        <v>1585</v>
      </c>
      <c r="E2010" t="s">
        <v>1532</v>
      </c>
      <c r="F2010" t="s">
        <v>2837</v>
      </c>
      <c r="G2010" t="s">
        <v>12116</v>
      </c>
      <c r="H2010" t="s">
        <v>12199</v>
      </c>
      <c r="I2010" t="s">
        <v>12197</v>
      </c>
      <c r="J2010" t="s">
        <v>12200</v>
      </c>
      <c r="L2010" t="s">
        <v>12201</v>
      </c>
      <c r="M2010">
        <v>12.7486000061035</v>
      </c>
      <c r="N2010">
        <v>-0.82666701078414895</v>
      </c>
    </row>
    <row r="2011" spans="1:14" x14ac:dyDescent="0.35">
      <c r="A2011" t="s">
        <v>12202</v>
      </c>
      <c r="B2011" t="s">
        <v>32</v>
      </c>
      <c r="C2011" t="s">
        <v>12203</v>
      </c>
      <c r="D2011">
        <v>10</v>
      </c>
      <c r="E2011" t="s">
        <v>1532</v>
      </c>
      <c r="F2011" t="s">
        <v>2837</v>
      </c>
      <c r="G2011" t="s">
        <v>3927</v>
      </c>
      <c r="H2011" t="s">
        <v>12204</v>
      </c>
      <c r="I2011" t="s">
        <v>12202</v>
      </c>
      <c r="J2011" t="s">
        <v>12205</v>
      </c>
      <c r="L2011" t="s">
        <v>12206</v>
      </c>
      <c r="M2011">
        <v>9.7670001983642507</v>
      </c>
      <c r="N2011">
        <v>-2.5329999923706001</v>
      </c>
    </row>
    <row r="2012" spans="1:14" x14ac:dyDescent="0.35">
      <c r="A2012" t="s">
        <v>12207</v>
      </c>
      <c r="B2012" t="s">
        <v>32</v>
      </c>
      <c r="C2012" t="s">
        <v>12208</v>
      </c>
      <c r="D2012">
        <v>269</v>
      </c>
      <c r="E2012" t="s">
        <v>1532</v>
      </c>
      <c r="F2012" t="s">
        <v>2837</v>
      </c>
      <c r="G2012" t="s">
        <v>12106</v>
      </c>
      <c r="H2012" t="s">
        <v>12209</v>
      </c>
      <c r="I2012" t="s">
        <v>12207</v>
      </c>
      <c r="J2012" t="s">
        <v>12210</v>
      </c>
      <c r="L2012" t="s">
        <v>12211</v>
      </c>
      <c r="M2012">
        <v>11.017000198364199</v>
      </c>
      <c r="N2012">
        <v>-2.8499999046325599</v>
      </c>
    </row>
    <row r="2013" spans="1:14" x14ac:dyDescent="0.35">
      <c r="A2013" t="s">
        <v>12212</v>
      </c>
      <c r="B2013" t="s">
        <v>32</v>
      </c>
      <c r="C2013" t="s">
        <v>12213</v>
      </c>
      <c r="D2013">
        <v>13</v>
      </c>
      <c r="E2013" t="s">
        <v>1532</v>
      </c>
      <c r="F2013" t="s">
        <v>2837</v>
      </c>
      <c r="G2013" t="s">
        <v>12106</v>
      </c>
      <c r="H2013" t="s">
        <v>12214</v>
      </c>
      <c r="I2013" t="s">
        <v>12212</v>
      </c>
      <c r="J2013" t="s">
        <v>12215</v>
      </c>
      <c r="L2013" t="s">
        <v>12216</v>
      </c>
      <c r="M2013">
        <v>10.6740760803222</v>
      </c>
      <c r="N2013">
        <v>-3.45841979980468</v>
      </c>
    </row>
    <row r="2014" spans="1:14" x14ac:dyDescent="0.35">
      <c r="A2014" t="s">
        <v>12217</v>
      </c>
      <c r="B2014" t="s">
        <v>32</v>
      </c>
      <c r="C2014" t="s">
        <v>12218</v>
      </c>
      <c r="D2014">
        <v>1480</v>
      </c>
      <c r="E2014" t="s">
        <v>1532</v>
      </c>
      <c r="F2014" t="s">
        <v>4505</v>
      </c>
      <c r="G2014" t="s">
        <v>4506</v>
      </c>
      <c r="H2014" t="s">
        <v>12219</v>
      </c>
      <c r="J2014" t="s">
        <v>12217</v>
      </c>
      <c r="L2014" t="s">
        <v>12220</v>
      </c>
      <c r="M2014">
        <v>-10.226900000000001</v>
      </c>
      <c r="N2014">
        <v>8.3513000000000002</v>
      </c>
    </row>
    <row r="2015" spans="1:14" x14ac:dyDescent="0.35">
      <c r="A2015" t="s">
        <v>12221</v>
      </c>
      <c r="B2015" t="s">
        <v>1168</v>
      </c>
      <c r="C2015" t="s">
        <v>12222</v>
      </c>
      <c r="D2015">
        <v>591</v>
      </c>
      <c r="E2015" t="s">
        <v>1532</v>
      </c>
      <c r="F2015" t="s">
        <v>12223</v>
      </c>
      <c r="G2015" t="s">
        <v>12224</v>
      </c>
      <c r="I2015" t="s">
        <v>12221</v>
      </c>
      <c r="J2015" t="s">
        <v>12225</v>
      </c>
      <c r="L2015" t="s">
        <v>12226</v>
      </c>
      <c r="M2015">
        <v>7.4117398262023899</v>
      </c>
      <c r="N2015">
        <v>1.6629400253295801</v>
      </c>
    </row>
    <row r="2016" spans="1:14" x14ac:dyDescent="0.35">
      <c r="A2016" t="s">
        <v>12227</v>
      </c>
      <c r="B2016" t="s">
        <v>1168</v>
      </c>
      <c r="C2016" t="s">
        <v>46172</v>
      </c>
      <c r="D2016">
        <v>33</v>
      </c>
      <c r="E2016" t="s">
        <v>1532</v>
      </c>
      <c r="F2016" t="s">
        <v>12223</v>
      </c>
      <c r="G2016" t="s">
        <v>12228</v>
      </c>
      <c r="H2016" t="s">
        <v>46173</v>
      </c>
      <c r="I2016" t="s">
        <v>12227</v>
      </c>
      <c r="J2016" t="s">
        <v>12229</v>
      </c>
      <c r="L2016" t="s">
        <v>12230</v>
      </c>
      <c r="M2016">
        <v>6.7121500968933097</v>
      </c>
      <c r="N2016">
        <v>0.37817499041557301</v>
      </c>
    </row>
    <row r="2017" spans="1:14" x14ac:dyDescent="0.35">
      <c r="A2017" t="s">
        <v>12231</v>
      </c>
      <c r="B2017" t="s">
        <v>32</v>
      </c>
      <c r="C2017" t="s">
        <v>12232</v>
      </c>
      <c r="D2017">
        <v>121</v>
      </c>
      <c r="E2017" t="s">
        <v>1532</v>
      </c>
      <c r="F2017" t="s">
        <v>1972</v>
      </c>
      <c r="G2017" t="s">
        <v>12233</v>
      </c>
      <c r="H2017" t="s">
        <v>12234</v>
      </c>
      <c r="I2017" t="s">
        <v>12231</v>
      </c>
      <c r="J2017" t="s">
        <v>12235</v>
      </c>
      <c r="L2017" t="s">
        <v>12236</v>
      </c>
      <c r="M2017">
        <v>39.945217132568303</v>
      </c>
      <c r="N2017">
        <v>-16.181869506835898</v>
      </c>
    </row>
    <row r="2018" spans="1:14" x14ac:dyDescent="0.35">
      <c r="A2018" t="s">
        <v>12238</v>
      </c>
      <c r="B2018" t="s">
        <v>1168</v>
      </c>
      <c r="C2018" t="s">
        <v>12239</v>
      </c>
      <c r="D2018">
        <v>33</v>
      </c>
      <c r="E2018" t="s">
        <v>1532</v>
      </c>
      <c r="F2018" t="s">
        <v>1972</v>
      </c>
      <c r="G2018" t="s">
        <v>5306</v>
      </c>
      <c r="H2018" t="s">
        <v>12240</v>
      </c>
      <c r="I2018" t="s">
        <v>12238</v>
      </c>
      <c r="J2018" t="s">
        <v>4474</v>
      </c>
      <c r="L2018" t="s">
        <v>12241</v>
      </c>
      <c r="M2018">
        <v>34.907600402832003</v>
      </c>
      <c r="N2018">
        <v>-19.796400070190401</v>
      </c>
    </row>
    <row r="2019" spans="1:14" x14ac:dyDescent="0.35">
      <c r="A2019" t="s">
        <v>12242</v>
      </c>
      <c r="B2019" t="s">
        <v>32</v>
      </c>
      <c r="C2019" t="s">
        <v>12243</v>
      </c>
      <c r="D2019">
        <v>1919</v>
      </c>
      <c r="E2019" t="s">
        <v>1532</v>
      </c>
      <c r="F2019" t="s">
        <v>1972</v>
      </c>
      <c r="G2019" t="s">
        <v>12244</v>
      </c>
      <c r="H2019" t="s">
        <v>12245</v>
      </c>
      <c r="I2019" t="s">
        <v>12242</v>
      </c>
      <c r="J2019" t="s">
        <v>12246</v>
      </c>
      <c r="L2019" t="s">
        <v>12247</v>
      </c>
      <c r="M2019">
        <v>36.529998999999997</v>
      </c>
      <c r="N2019">
        <v>-14.815</v>
      </c>
    </row>
    <row r="2020" spans="1:14" x14ac:dyDescent="0.35">
      <c r="A2020" t="s">
        <v>12248</v>
      </c>
      <c r="B2020" t="s">
        <v>1168</v>
      </c>
      <c r="C2020" t="s">
        <v>12249</v>
      </c>
      <c r="D2020">
        <v>2287</v>
      </c>
      <c r="E2020" t="s">
        <v>1532</v>
      </c>
      <c r="F2020" t="s">
        <v>1972</v>
      </c>
      <c r="G2020" t="s">
        <v>12250</v>
      </c>
      <c r="H2020" t="s">
        <v>12251</v>
      </c>
      <c r="I2020" t="s">
        <v>12248</v>
      </c>
      <c r="J2020" t="s">
        <v>12252</v>
      </c>
      <c r="L2020" t="s">
        <v>12253</v>
      </c>
      <c r="M2020">
        <v>33.429000854492102</v>
      </c>
      <c r="N2020">
        <v>-19.151300430297798</v>
      </c>
    </row>
    <row r="2021" spans="1:14" x14ac:dyDescent="0.35">
      <c r="A2021" t="s">
        <v>12255</v>
      </c>
      <c r="B2021" t="s">
        <v>32</v>
      </c>
      <c r="C2021" t="s">
        <v>12256</v>
      </c>
      <c r="D2021">
        <v>10</v>
      </c>
      <c r="E2021" t="s">
        <v>1532</v>
      </c>
      <c r="F2021" t="s">
        <v>1972</v>
      </c>
      <c r="G2021" t="s">
        <v>12257</v>
      </c>
      <c r="H2021" t="s">
        <v>12258</v>
      </c>
      <c r="I2021" t="s">
        <v>12255</v>
      </c>
      <c r="J2021" t="s">
        <v>12259</v>
      </c>
      <c r="L2021" t="s">
        <v>12260</v>
      </c>
      <c r="M2021">
        <v>32.929351806599897</v>
      </c>
      <c r="N2021">
        <v>-25.997144699100001</v>
      </c>
    </row>
    <row r="2022" spans="1:14" x14ac:dyDescent="0.35">
      <c r="A2022" t="s">
        <v>12261</v>
      </c>
      <c r="B2022" t="s">
        <v>1168</v>
      </c>
      <c r="C2022" t="s">
        <v>12262</v>
      </c>
      <c r="D2022">
        <v>30</v>
      </c>
      <c r="E2022" t="s">
        <v>1532</v>
      </c>
      <c r="F2022" t="s">
        <v>1972</v>
      </c>
      <c r="G2022" t="s">
        <v>3705</v>
      </c>
      <c r="H2022" t="s">
        <v>12263</v>
      </c>
      <c r="I2022" t="s">
        <v>12261</v>
      </c>
      <c r="J2022" t="s">
        <v>12264</v>
      </c>
      <c r="L2022" t="s">
        <v>12265</v>
      </c>
      <c r="M2022">
        <v>35.408500671386697</v>
      </c>
      <c r="N2022">
        <v>-23.876399993896399</v>
      </c>
    </row>
    <row r="2023" spans="1:14" x14ac:dyDescent="0.35">
      <c r="A2023" t="s">
        <v>12266</v>
      </c>
      <c r="B2023" t="s">
        <v>1168</v>
      </c>
      <c r="C2023" t="s">
        <v>12267</v>
      </c>
      <c r="D2023">
        <v>4505</v>
      </c>
      <c r="E2023" t="s">
        <v>1532</v>
      </c>
      <c r="F2023" t="s">
        <v>1972</v>
      </c>
      <c r="G2023" t="s">
        <v>12244</v>
      </c>
      <c r="H2023" t="s">
        <v>12268</v>
      </c>
      <c r="I2023" t="s">
        <v>12266</v>
      </c>
      <c r="J2023" t="s">
        <v>12269</v>
      </c>
      <c r="L2023" t="s">
        <v>12270</v>
      </c>
      <c r="M2023">
        <v>35.266300000000001</v>
      </c>
      <c r="N2023">
        <v>-13.273999999999999</v>
      </c>
    </row>
    <row r="2024" spans="1:14" x14ac:dyDescent="0.35">
      <c r="A2024" t="s">
        <v>12271</v>
      </c>
      <c r="B2024" t="s">
        <v>32</v>
      </c>
      <c r="C2024" t="s">
        <v>12272</v>
      </c>
      <c r="D2024">
        <v>33</v>
      </c>
      <c r="E2024" t="s">
        <v>1532</v>
      </c>
      <c r="F2024" t="s">
        <v>1972</v>
      </c>
      <c r="G2024" t="s">
        <v>12233</v>
      </c>
      <c r="H2024" t="s">
        <v>12273</v>
      </c>
      <c r="I2024" t="s">
        <v>12271</v>
      </c>
      <c r="J2024" t="s">
        <v>12274</v>
      </c>
      <c r="L2024" t="s">
        <v>12275</v>
      </c>
      <c r="M2024">
        <v>40.671699523899903</v>
      </c>
      <c r="N2024">
        <v>-15.033100128199999</v>
      </c>
    </row>
    <row r="2025" spans="1:14" x14ac:dyDescent="0.35">
      <c r="A2025" t="s">
        <v>12276</v>
      </c>
      <c r="B2025" t="s">
        <v>3332</v>
      </c>
      <c r="C2025" t="s">
        <v>12277</v>
      </c>
      <c r="D2025">
        <v>145</v>
      </c>
      <c r="E2025" t="s">
        <v>1532</v>
      </c>
      <c r="F2025" t="s">
        <v>1972</v>
      </c>
      <c r="G2025" t="s">
        <v>12278</v>
      </c>
      <c r="H2025" t="s">
        <v>12279</v>
      </c>
      <c r="I2025" t="s">
        <v>12276</v>
      </c>
      <c r="J2025" t="s">
        <v>12280</v>
      </c>
      <c r="L2025" t="s">
        <v>12281</v>
      </c>
      <c r="M2025">
        <v>32.572600999999999</v>
      </c>
      <c r="N2025">
        <v>-25.920798999999999</v>
      </c>
    </row>
    <row r="2026" spans="1:14" x14ac:dyDescent="0.35">
      <c r="A2026" t="s">
        <v>12282</v>
      </c>
      <c r="B2026" t="s">
        <v>1168</v>
      </c>
      <c r="C2026" t="s">
        <v>12283</v>
      </c>
      <c r="D2026">
        <v>2789</v>
      </c>
      <c r="E2026" t="s">
        <v>1532</v>
      </c>
      <c r="F2026" t="s">
        <v>1972</v>
      </c>
      <c r="G2026" t="s">
        <v>12284</v>
      </c>
      <c r="H2026" t="s">
        <v>12285</v>
      </c>
      <c r="I2026" t="s">
        <v>12282</v>
      </c>
      <c r="J2026" t="s">
        <v>12286</v>
      </c>
      <c r="L2026" t="s">
        <v>12287</v>
      </c>
      <c r="M2026">
        <v>39.563098907470703</v>
      </c>
      <c r="N2026">
        <v>-11.672900199890099</v>
      </c>
    </row>
    <row r="2027" spans="1:14" x14ac:dyDescent="0.35">
      <c r="A2027" t="s">
        <v>12288</v>
      </c>
      <c r="B2027" t="s">
        <v>1168</v>
      </c>
      <c r="C2027" t="s">
        <v>46174</v>
      </c>
      <c r="D2027">
        <v>89</v>
      </c>
      <c r="E2027" t="s">
        <v>1532</v>
      </c>
      <c r="F2027" t="s">
        <v>1972</v>
      </c>
      <c r="G2027" t="s">
        <v>12284</v>
      </c>
      <c r="H2027" t="s">
        <v>46175</v>
      </c>
      <c r="I2027" t="s">
        <v>12288</v>
      </c>
      <c r="J2027" t="s">
        <v>12289</v>
      </c>
      <c r="L2027" t="s">
        <v>12290</v>
      </c>
      <c r="M2027">
        <v>40.354900360107401</v>
      </c>
      <c r="N2027">
        <v>-11.3618001937866</v>
      </c>
    </row>
    <row r="2028" spans="1:14" x14ac:dyDescent="0.35">
      <c r="A2028" t="s">
        <v>12291</v>
      </c>
      <c r="B2028" t="s">
        <v>32</v>
      </c>
      <c r="C2028" t="s">
        <v>12292</v>
      </c>
      <c r="D2028">
        <v>410</v>
      </c>
      <c r="E2028" t="s">
        <v>1532</v>
      </c>
      <c r="F2028" t="s">
        <v>1972</v>
      </c>
      <c r="G2028" t="s">
        <v>12233</v>
      </c>
      <c r="H2028" t="s">
        <v>12293</v>
      </c>
      <c r="I2028" t="s">
        <v>12291</v>
      </c>
      <c r="J2028" t="s">
        <v>12294</v>
      </c>
      <c r="L2028" t="s">
        <v>12295</v>
      </c>
      <c r="M2028">
        <v>40.712200164794901</v>
      </c>
      <c r="N2028">
        <v>-14.4882001876831</v>
      </c>
    </row>
    <row r="2029" spans="1:14" x14ac:dyDescent="0.35">
      <c r="A2029" t="s">
        <v>12296</v>
      </c>
      <c r="B2029" t="s">
        <v>1168</v>
      </c>
      <c r="C2029" t="s">
        <v>12297</v>
      </c>
      <c r="D2029">
        <v>1444</v>
      </c>
      <c r="E2029" t="s">
        <v>1532</v>
      </c>
      <c r="F2029" t="s">
        <v>1972</v>
      </c>
      <c r="G2029" t="s">
        <v>12233</v>
      </c>
      <c r="H2029" t="s">
        <v>12298</v>
      </c>
      <c r="I2029" t="s">
        <v>12296</v>
      </c>
      <c r="J2029" t="s">
        <v>12299</v>
      </c>
      <c r="L2029" t="s">
        <v>12300</v>
      </c>
      <c r="M2029">
        <v>39.2817993164062</v>
      </c>
      <c r="N2029">
        <v>-15.1056003570556</v>
      </c>
    </row>
    <row r="2030" spans="1:14" x14ac:dyDescent="0.35">
      <c r="A2030" t="s">
        <v>12301</v>
      </c>
      <c r="B2030" t="s">
        <v>1168</v>
      </c>
      <c r="C2030" t="s">
        <v>12302</v>
      </c>
      <c r="D2030">
        <v>331</v>
      </c>
      <c r="E2030" t="s">
        <v>1532</v>
      </c>
      <c r="F2030" t="s">
        <v>1972</v>
      </c>
      <c r="G2030" t="s">
        <v>12284</v>
      </c>
      <c r="H2030" t="s">
        <v>12303</v>
      </c>
      <c r="I2030" t="s">
        <v>12301</v>
      </c>
      <c r="J2030" t="s">
        <v>12304</v>
      </c>
      <c r="L2030" t="s">
        <v>12305</v>
      </c>
      <c r="M2030">
        <v>40.524013519287102</v>
      </c>
      <c r="N2030">
        <v>-12.991762161254799</v>
      </c>
    </row>
    <row r="2031" spans="1:14" x14ac:dyDescent="0.35">
      <c r="A2031" t="s">
        <v>12306</v>
      </c>
      <c r="B2031" t="s">
        <v>32</v>
      </c>
      <c r="C2031" t="s">
        <v>12307</v>
      </c>
      <c r="D2031">
        <v>92</v>
      </c>
      <c r="E2031" t="s">
        <v>1532</v>
      </c>
      <c r="F2031" t="s">
        <v>1972</v>
      </c>
      <c r="G2031" t="s">
        <v>12257</v>
      </c>
      <c r="H2031" t="s">
        <v>12308</v>
      </c>
      <c r="I2031" t="s">
        <v>12306</v>
      </c>
      <c r="J2031" t="s">
        <v>12309</v>
      </c>
      <c r="L2031" t="s">
        <v>12310</v>
      </c>
      <c r="M2031">
        <v>32.837707519531001</v>
      </c>
      <c r="N2031">
        <v>-26.828552246093999</v>
      </c>
    </row>
    <row r="2032" spans="1:14" x14ac:dyDescent="0.35">
      <c r="A2032" t="s">
        <v>12311</v>
      </c>
      <c r="B2032" t="s">
        <v>1168</v>
      </c>
      <c r="C2032" t="s">
        <v>12312</v>
      </c>
      <c r="D2032">
        <v>36</v>
      </c>
      <c r="E2032" t="s">
        <v>1532</v>
      </c>
      <c r="F2032" t="s">
        <v>1972</v>
      </c>
      <c r="G2032" t="s">
        <v>1973</v>
      </c>
      <c r="H2032" t="s">
        <v>12313</v>
      </c>
      <c r="I2032" t="s">
        <v>12311</v>
      </c>
      <c r="J2032" t="s">
        <v>2476</v>
      </c>
      <c r="L2032" t="s">
        <v>12314</v>
      </c>
      <c r="M2032">
        <v>36.86909866333</v>
      </c>
      <c r="N2032">
        <v>-17.8554992675781</v>
      </c>
    </row>
    <row r="2033" spans="1:14" x14ac:dyDescent="0.35">
      <c r="A2033" t="s">
        <v>12315</v>
      </c>
      <c r="B2033" t="s">
        <v>1168</v>
      </c>
      <c r="C2033" t="s">
        <v>12316</v>
      </c>
      <c r="D2033">
        <v>525</v>
      </c>
      <c r="E2033" t="s">
        <v>1532</v>
      </c>
      <c r="F2033" t="s">
        <v>1972</v>
      </c>
      <c r="G2033" t="s">
        <v>12254</v>
      </c>
      <c r="H2033" t="s">
        <v>12317</v>
      </c>
      <c r="I2033" t="s">
        <v>12315</v>
      </c>
      <c r="J2033" t="s">
        <v>12318</v>
      </c>
      <c r="L2033" t="s">
        <v>12319</v>
      </c>
      <c r="M2033">
        <v>33.640201568603501</v>
      </c>
      <c r="N2033">
        <v>-16.104799270629801</v>
      </c>
    </row>
    <row r="2034" spans="1:14" x14ac:dyDescent="0.35">
      <c r="A2034" t="s">
        <v>12320</v>
      </c>
      <c r="B2034" t="s">
        <v>1168</v>
      </c>
      <c r="C2034" t="s">
        <v>12321</v>
      </c>
      <c r="D2034">
        <v>46</v>
      </c>
      <c r="E2034" t="s">
        <v>1532</v>
      </c>
      <c r="F2034" t="s">
        <v>1972</v>
      </c>
      <c r="G2034" t="s">
        <v>3705</v>
      </c>
      <c r="H2034" t="s">
        <v>12322</v>
      </c>
      <c r="I2034" t="s">
        <v>12320</v>
      </c>
      <c r="J2034" t="s">
        <v>12323</v>
      </c>
      <c r="L2034" t="s">
        <v>12324</v>
      </c>
      <c r="M2034">
        <v>35.313301086425703</v>
      </c>
      <c r="N2034">
        <v>-22.0184001922607</v>
      </c>
    </row>
    <row r="2035" spans="1:14" x14ac:dyDescent="0.35">
      <c r="A2035" t="s">
        <v>12325</v>
      </c>
      <c r="B2035" t="s">
        <v>32</v>
      </c>
      <c r="C2035" t="s">
        <v>12326</v>
      </c>
      <c r="E2035" t="s">
        <v>1532</v>
      </c>
      <c r="F2035" t="s">
        <v>1972</v>
      </c>
      <c r="G2035" t="s">
        <v>12237</v>
      </c>
      <c r="H2035" t="s">
        <v>12327</v>
      </c>
      <c r="I2035" t="s">
        <v>12325</v>
      </c>
      <c r="J2035" t="s">
        <v>12328</v>
      </c>
      <c r="L2035" t="s">
        <v>12329</v>
      </c>
      <c r="M2035">
        <v>33.62739944458</v>
      </c>
      <c r="N2035">
        <v>-25.037799835205</v>
      </c>
    </row>
    <row r="2036" spans="1:14" x14ac:dyDescent="0.35">
      <c r="A2036" t="s">
        <v>12357</v>
      </c>
      <c r="B2036" t="s">
        <v>29</v>
      </c>
      <c r="C2036" t="s">
        <v>12358</v>
      </c>
      <c r="E2036" t="s">
        <v>1541</v>
      </c>
      <c r="F2036" t="s">
        <v>12330</v>
      </c>
      <c r="G2036" t="s">
        <v>12349</v>
      </c>
      <c r="H2036" t="s">
        <v>12352</v>
      </c>
      <c r="J2036" t="s">
        <v>12359</v>
      </c>
      <c r="L2036" t="s">
        <v>12360</v>
      </c>
      <c r="M2036">
        <v>7.0373601913452104</v>
      </c>
      <c r="N2036">
        <v>43.535999298095703</v>
      </c>
    </row>
    <row r="2037" spans="1:14" x14ac:dyDescent="0.35">
      <c r="A2037" t="s">
        <v>12363</v>
      </c>
      <c r="B2037" t="s">
        <v>32</v>
      </c>
      <c r="C2037" t="s">
        <v>12364</v>
      </c>
      <c r="D2037">
        <v>10</v>
      </c>
      <c r="E2037" t="s">
        <v>1532</v>
      </c>
      <c r="F2037" t="s">
        <v>12361</v>
      </c>
      <c r="G2037" t="s">
        <v>12362</v>
      </c>
      <c r="H2037" t="s">
        <v>12365</v>
      </c>
      <c r="I2037" t="s">
        <v>12363</v>
      </c>
      <c r="J2037" t="s">
        <v>12366</v>
      </c>
      <c r="L2037" t="s">
        <v>12367</v>
      </c>
      <c r="M2037">
        <v>53.655799999999999</v>
      </c>
      <c r="N2037">
        <v>-5.6966999999999999</v>
      </c>
    </row>
    <row r="2038" spans="1:14" x14ac:dyDescent="0.35">
      <c r="A2038" t="s">
        <v>12368</v>
      </c>
      <c r="B2038" t="s">
        <v>3332</v>
      </c>
      <c r="C2038" t="s">
        <v>12369</v>
      </c>
      <c r="D2038">
        <v>10</v>
      </c>
      <c r="E2038" t="s">
        <v>1532</v>
      </c>
      <c r="F2038" t="s">
        <v>12361</v>
      </c>
      <c r="G2038" t="s">
        <v>12370</v>
      </c>
      <c r="H2038" t="s">
        <v>12371</v>
      </c>
      <c r="I2038" t="s">
        <v>12368</v>
      </c>
      <c r="J2038" t="s">
        <v>2170</v>
      </c>
      <c r="L2038" t="s">
        <v>12372</v>
      </c>
      <c r="M2038">
        <v>55.521801000000004</v>
      </c>
      <c r="N2038">
        <v>-4.6743399999999999</v>
      </c>
    </row>
    <row r="2039" spans="1:14" x14ac:dyDescent="0.35">
      <c r="A2039" t="s">
        <v>12373</v>
      </c>
      <c r="B2039" t="s">
        <v>32</v>
      </c>
      <c r="C2039" t="s">
        <v>12374</v>
      </c>
      <c r="D2039">
        <v>414</v>
      </c>
      <c r="E2039" t="s">
        <v>161</v>
      </c>
      <c r="F2039" t="s">
        <v>1844</v>
      </c>
      <c r="G2039" t="s">
        <v>1845</v>
      </c>
      <c r="H2039" t="s">
        <v>12375</v>
      </c>
      <c r="J2039" t="s">
        <v>12373</v>
      </c>
      <c r="L2039" t="s">
        <v>12376</v>
      </c>
      <c r="M2039">
        <v>125.7873</v>
      </c>
      <c r="N2039">
        <v>-18.132100000000001</v>
      </c>
    </row>
    <row r="2040" spans="1:14" x14ac:dyDescent="0.35">
      <c r="A2040" t="s">
        <v>12377</v>
      </c>
      <c r="B2040" t="s">
        <v>36</v>
      </c>
      <c r="C2040" t="s">
        <v>12378</v>
      </c>
      <c r="D2040">
        <v>685</v>
      </c>
      <c r="F2040" t="s">
        <v>30</v>
      </c>
      <c r="G2040" t="s">
        <v>49</v>
      </c>
      <c r="H2040" t="s">
        <v>12379</v>
      </c>
      <c r="J2040" t="s">
        <v>12377</v>
      </c>
      <c r="L2040" t="s">
        <v>12380</v>
      </c>
      <c r="M2040">
        <v>-87.816999999999993</v>
      </c>
      <c r="N2040">
        <v>42.220999999999997</v>
      </c>
    </row>
    <row r="2041" spans="1:14" x14ac:dyDescent="0.35">
      <c r="A2041" t="s">
        <v>12381</v>
      </c>
      <c r="B2041" t="s">
        <v>1168</v>
      </c>
      <c r="C2041" t="s">
        <v>12382</v>
      </c>
      <c r="D2041">
        <v>10</v>
      </c>
      <c r="E2041" t="s">
        <v>1532</v>
      </c>
      <c r="F2041" t="s">
        <v>12361</v>
      </c>
      <c r="G2041" t="s">
        <v>12383</v>
      </c>
      <c r="H2041" t="s">
        <v>12384</v>
      </c>
      <c r="I2041" t="s">
        <v>12381</v>
      </c>
      <c r="J2041" t="s">
        <v>2242</v>
      </c>
      <c r="L2041" t="s">
        <v>12385</v>
      </c>
      <c r="M2041">
        <v>55.691398620605398</v>
      </c>
      <c r="N2041">
        <v>-4.3192901611328098</v>
      </c>
    </row>
    <row r="2042" spans="1:14" x14ac:dyDescent="0.35">
      <c r="A2042" t="s">
        <v>12386</v>
      </c>
      <c r="B2042" t="s">
        <v>32</v>
      </c>
      <c r="C2042" t="s">
        <v>12387</v>
      </c>
      <c r="D2042">
        <v>6</v>
      </c>
      <c r="E2042" t="s">
        <v>1532</v>
      </c>
      <c r="F2042" t="s">
        <v>12361</v>
      </c>
      <c r="G2042" t="s">
        <v>12362</v>
      </c>
      <c r="H2042" t="s">
        <v>12388</v>
      </c>
      <c r="I2042" t="s">
        <v>12386</v>
      </c>
      <c r="J2042" t="s">
        <v>4227</v>
      </c>
      <c r="L2042" t="s">
        <v>12389</v>
      </c>
      <c r="M2042">
        <v>55.205298999999997</v>
      </c>
      <c r="N2042">
        <v>-3.72472</v>
      </c>
    </row>
    <row r="2043" spans="1:14" x14ac:dyDescent="0.35">
      <c r="A2043" t="s">
        <v>12390</v>
      </c>
      <c r="B2043" t="s">
        <v>32</v>
      </c>
      <c r="C2043" t="s">
        <v>12391</v>
      </c>
      <c r="D2043">
        <v>10</v>
      </c>
      <c r="E2043" t="s">
        <v>1532</v>
      </c>
      <c r="F2043" t="s">
        <v>12361</v>
      </c>
      <c r="G2043" t="s">
        <v>12362</v>
      </c>
      <c r="H2043" t="s">
        <v>12392</v>
      </c>
      <c r="I2043" t="s">
        <v>12390</v>
      </c>
      <c r="J2043" t="s">
        <v>12393</v>
      </c>
      <c r="L2043" t="s">
        <v>12394</v>
      </c>
      <c r="M2043">
        <v>55.666901000000003</v>
      </c>
      <c r="N2043">
        <v>-3.8022200000000002</v>
      </c>
    </row>
    <row r="2044" spans="1:14" x14ac:dyDescent="0.35">
      <c r="A2044" t="s">
        <v>12395</v>
      </c>
      <c r="B2044" t="s">
        <v>32</v>
      </c>
      <c r="C2044" t="s">
        <v>46176</v>
      </c>
      <c r="D2044">
        <v>610</v>
      </c>
      <c r="E2044" t="s">
        <v>1532</v>
      </c>
      <c r="F2044" t="s">
        <v>12361</v>
      </c>
      <c r="G2044" t="s">
        <v>12362</v>
      </c>
      <c r="H2044" t="s">
        <v>46177</v>
      </c>
      <c r="I2044" t="s">
        <v>12395</v>
      </c>
      <c r="J2044" t="s">
        <v>12396</v>
      </c>
      <c r="L2044" t="s">
        <v>12397</v>
      </c>
      <c r="M2044">
        <v>55.950001</v>
      </c>
      <c r="N2044">
        <v>-4.5830000000000002</v>
      </c>
    </row>
    <row r="2045" spans="1:14" x14ac:dyDescent="0.35">
      <c r="A2045" t="s">
        <v>12398</v>
      </c>
      <c r="B2045" t="s">
        <v>32</v>
      </c>
      <c r="C2045" t="s">
        <v>12399</v>
      </c>
      <c r="D2045">
        <v>1198</v>
      </c>
      <c r="E2045" t="s">
        <v>1532</v>
      </c>
      <c r="F2045" t="s">
        <v>1945</v>
      </c>
      <c r="G2045" t="s">
        <v>12400</v>
      </c>
      <c r="H2045" t="s">
        <v>12401</v>
      </c>
      <c r="I2045" t="s">
        <v>12398</v>
      </c>
      <c r="J2045" t="s">
        <v>12402</v>
      </c>
      <c r="L2045" t="s">
        <v>12403</v>
      </c>
      <c r="M2045">
        <v>18.374399</v>
      </c>
      <c r="N2045">
        <v>9.1444399999999995</v>
      </c>
    </row>
    <row r="2046" spans="1:14" x14ac:dyDescent="0.35">
      <c r="A2046" t="s">
        <v>12404</v>
      </c>
      <c r="B2046" t="s">
        <v>32</v>
      </c>
      <c r="C2046" t="s">
        <v>12405</v>
      </c>
      <c r="D2046">
        <v>1076</v>
      </c>
      <c r="E2046" t="s">
        <v>1532</v>
      </c>
      <c r="F2046" t="s">
        <v>1945</v>
      </c>
      <c r="G2046" t="s">
        <v>12406</v>
      </c>
      <c r="H2046" t="s">
        <v>12407</v>
      </c>
      <c r="I2046" t="s">
        <v>12404</v>
      </c>
      <c r="J2046" t="s">
        <v>12408</v>
      </c>
      <c r="L2046" t="s">
        <v>12409</v>
      </c>
      <c r="M2046">
        <v>15.381099700927701</v>
      </c>
      <c r="N2046">
        <v>10.2881002426147</v>
      </c>
    </row>
    <row r="2047" spans="1:14" x14ac:dyDescent="0.35">
      <c r="A2047" t="s">
        <v>12410</v>
      </c>
      <c r="B2047" t="s">
        <v>1168</v>
      </c>
      <c r="C2047" t="s">
        <v>12411</v>
      </c>
      <c r="D2047">
        <v>1788</v>
      </c>
      <c r="E2047" t="s">
        <v>1532</v>
      </c>
      <c r="F2047" t="s">
        <v>1945</v>
      </c>
      <c r="G2047" t="s">
        <v>12412</v>
      </c>
      <c r="I2047" t="s">
        <v>12410</v>
      </c>
      <c r="J2047" t="s">
        <v>12413</v>
      </c>
      <c r="L2047" t="s">
        <v>12414</v>
      </c>
      <c r="M2047">
        <v>20.8442993164062</v>
      </c>
      <c r="N2047">
        <v>13.8470001220703</v>
      </c>
    </row>
    <row r="2048" spans="1:14" x14ac:dyDescent="0.35">
      <c r="A2048" t="s">
        <v>12415</v>
      </c>
      <c r="B2048" t="s">
        <v>1168</v>
      </c>
      <c r="C2048" t="s">
        <v>12416</v>
      </c>
      <c r="D2048">
        <v>1407</v>
      </c>
      <c r="E2048" t="s">
        <v>1532</v>
      </c>
      <c r="F2048" t="s">
        <v>1945</v>
      </c>
      <c r="G2048" t="s">
        <v>12417</v>
      </c>
      <c r="I2048" t="s">
        <v>12415</v>
      </c>
      <c r="J2048" t="s">
        <v>12418</v>
      </c>
      <c r="L2048" t="s">
        <v>12419</v>
      </c>
      <c r="M2048">
        <v>16.0713996887207</v>
      </c>
      <c r="N2048">
        <v>8.6244096755981392</v>
      </c>
    </row>
    <row r="2049" spans="1:14" x14ac:dyDescent="0.35">
      <c r="A2049" t="s">
        <v>12421</v>
      </c>
      <c r="B2049" t="s">
        <v>32</v>
      </c>
      <c r="C2049" t="s">
        <v>12422</v>
      </c>
      <c r="D2049">
        <v>1171</v>
      </c>
      <c r="E2049" t="s">
        <v>1532</v>
      </c>
      <c r="F2049" t="s">
        <v>1945</v>
      </c>
      <c r="G2049" t="s">
        <v>12423</v>
      </c>
      <c r="H2049" t="s">
        <v>12424</v>
      </c>
      <c r="I2049" t="s">
        <v>12421</v>
      </c>
      <c r="J2049" t="s">
        <v>12425</v>
      </c>
      <c r="L2049" t="s">
        <v>12426</v>
      </c>
      <c r="M2049">
        <v>16.3125</v>
      </c>
      <c r="N2049">
        <v>9.3978999999999999</v>
      </c>
    </row>
    <row r="2050" spans="1:14" x14ac:dyDescent="0.35">
      <c r="A2050" t="s">
        <v>12427</v>
      </c>
      <c r="B2050" t="s">
        <v>32</v>
      </c>
      <c r="C2050" t="s">
        <v>12428</v>
      </c>
      <c r="D2050">
        <v>1089</v>
      </c>
      <c r="E2050" t="s">
        <v>1532</v>
      </c>
      <c r="F2050" t="s">
        <v>1945</v>
      </c>
      <c r="G2050" t="s">
        <v>12429</v>
      </c>
      <c r="H2050" t="s">
        <v>12430</v>
      </c>
      <c r="I2050" t="s">
        <v>12427</v>
      </c>
      <c r="J2050" t="s">
        <v>12431</v>
      </c>
      <c r="L2050" t="s">
        <v>12432</v>
      </c>
      <c r="M2050">
        <v>18.313299179077099</v>
      </c>
      <c r="N2050">
        <v>13.2389001846313</v>
      </c>
    </row>
    <row r="2051" spans="1:14" x14ac:dyDescent="0.35">
      <c r="A2051" t="s">
        <v>12433</v>
      </c>
      <c r="B2051" t="s">
        <v>3332</v>
      </c>
      <c r="C2051" t="s">
        <v>12434</v>
      </c>
      <c r="D2051">
        <v>968</v>
      </c>
      <c r="E2051" t="s">
        <v>1532</v>
      </c>
      <c r="F2051" t="s">
        <v>1945</v>
      </c>
      <c r="G2051" t="s">
        <v>12435</v>
      </c>
      <c r="H2051" t="s">
        <v>12436</v>
      </c>
      <c r="I2051" t="s">
        <v>12433</v>
      </c>
      <c r="J2051" t="s">
        <v>12437</v>
      </c>
      <c r="L2051" t="s">
        <v>12438</v>
      </c>
      <c r="M2051">
        <v>15.034000000000001</v>
      </c>
      <c r="N2051">
        <v>12.133699999999999</v>
      </c>
    </row>
    <row r="2052" spans="1:14" x14ac:dyDescent="0.35">
      <c r="A2052" t="s">
        <v>12439</v>
      </c>
      <c r="B2052" t="s">
        <v>32</v>
      </c>
      <c r="C2052" t="s">
        <v>5017</v>
      </c>
      <c r="D2052">
        <v>984</v>
      </c>
      <c r="E2052" t="s">
        <v>1532</v>
      </c>
      <c r="F2052" t="s">
        <v>1945</v>
      </c>
      <c r="G2052" t="s">
        <v>12435</v>
      </c>
      <c r="H2052" t="s">
        <v>5019</v>
      </c>
      <c r="I2052" t="s">
        <v>12439</v>
      </c>
      <c r="J2052" t="s">
        <v>12440</v>
      </c>
      <c r="L2052" t="s">
        <v>12441</v>
      </c>
      <c r="M2052">
        <v>17.066999435424801</v>
      </c>
      <c r="N2052">
        <v>12.3830003738403</v>
      </c>
    </row>
    <row r="2053" spans="1:14" x14ac:dyDescent="0.35">
      <c r="A2053" t="s">
        <v>12442</v>
      </c>
      <c r="B2053" t="s">
        <v>32</v>
      </c>
      <c r="C2053" t="s">
        <v>12443</v>
      </c>
      <c r="D2053">
        <v>955</v>
      </c>
      <c r="E2053" t="s">
        <v>1532</v>
      </c>
      <c r="F2053" t="s">
        <v>1945</v>
      </c>
      <c r="G2053" t="s">
        <v>12444</v>
      </c>
      <c r="H2053" t="s">
        <v>12445</v>
      </c>
      <c r="I2053" t="s">
        <v>12442</v>
      </c>
      <c r="J2053" t="s">
        <v>12446</v>
      </c>
      <c r="L2053" t="s">
        <v>12447</v>
      </c>
      <c r="M2053">
        <v>14.7393999099731</v>
      </c>
      <c r="N2053">
        <v>13.443300247192299</v>
      </c>
    </row>
    <row r="2054" spans="1:14" x14ac:dyDescent="0.35">
      <c r="A2054" t="s">
        <v>12448</v>
      </c>
      <c r="B2054" t="s">
        <v>32</v>
      </c>
      <c r="C2054" t="s">
        <v>12449</v>
      </c>
      <c r="D2054">
        <v>1414</v>
      </c>
      <c r="E2054" t="s">
        <v>1532</v>
      </c>
      <c r="F2054" t="s">
        <v>1945</v>
      </c>
      <c r="G2054" t="s">
        <v>12450</v>
      </c>
      <c r="H2054" t="s">
        <v>12451</v>
      </c>
      <c r="I2054" t="s">
        <v>12448</v>
      </c>
      <c r="J2054" t="s">
        <v>12452</v>
      </c>
      <c r="L2054" t="s">
        <v>12453</v>
      </c>
      <c r="M2054">
        <v>18.674999237060501</v>
      </c>
      <c r="N2054">
        <v>12.166999816894499</v>
      </c>
    </row>
    <row r="2055" spans="1:14" x14ac:dyDescent="0.35">
      <c r="A2055" t="s">
        <v>12454</v>
      </c>
      <c r="B2055" t="s">
        <v>32</v>
      </c>
      <c r="C2055" t="s">
        <v>12455</v>
      </c>
      <c r="D2055">
        <v>1420</v>
      </c>
      <c r="E2055" t="s">
        <v>1532</v>
      </c>
      <c r="F2055" t="s">
        <v>1945</v>
      </c>
      <c r="G2055" t="s">
        <v>1946</v>
      </c>
      <c r="H2055" t="s">
        <v>12456</v>
      </c>
      <c r="I2055" t="s">
        <v>12454</v>
      </c>
      <c r="J2055" t="s">
        <v>1964</v>
      </c>
      <c r="L2055" t="s">
        <v>12457</v>
      </c>
      <c r="M2055">
        <v>20.274000167799901</v>
      </c>
      <c r="N2055">
        <v>11.0340003967</v>
      </c>
    </row>
    <row r="2056" spans="1:14" x14ac:dyDescent="0.35">
      <c r="A2056" t="s">
        <v>12458</v>
      </c>
      <c r="B2056" t="s">
        <v>32</v>
      </c>
      <c r="C2056" t="s">
        <v>12459</v>
      </c>
      <c r="D2056">
        <v>1532</v>
      </c>
      <c r="E2056" t="s">
        <v>1532</v>
      </c>
      <c r="F2056" t="s">
        <v>1945</v>
      </c>
      <c r="G2056" t="s">
        <v>12406</v>
      </c>
      <c r="H2056" t="s">
        <v>12460</v>
      </c>
      <c r="I2056" t="s">
        <v>12458</v>
      </c>
      <c r="J2056" t="s">
        <v>12461</v>
      </c>
      <c r="L2056" t="s">
        <v>12462</v>
      </c>
      <c r="M2056">
        <v>14.925000190734799</v>
      </c>
      <c r="N2056">
        <v>9.3780603408813406</v>
      </c>
    </row>
    <row r="2057" spans="1:14" x14ac:dyDescent="0.35">
      <c r="A2057" t="s">
        <v>12463</v>
      </c>
      <c r="B2057" t="s">
        <v>32</v>
      </c>
      <c r="C2057" t="s">
        <v>12464</v>
      </c>
      <c r="D2057">
        <v>1099</v>
      </c>
      <c r="E2057" t="s">
        <v>1532</v>
      </c>
      <c r="F2057" t="s">
        <v>1945</v>
      </c>
      <c r="G2057" t="s">
        <v>12435</v>
      </c>
      <c r="H2057" t="s">
        <v>12465</v>
      </c>
      <c r="I2057" t="s">
        <v>12463</v>
      </c>
      <c r="J2057" t="s">
        <v>12466</v>
      </c>
      <c r="L2057" t="s">
        <v>12467</v>
      </c>
      <c r="M2057">
        <v>16.716999053955</v>
      </c>
      <c r="N2057">
        <v>10.4829998016357</v>
      </c>
    </row>
    <row r="2058" spans="1:14" x14ac:dyDescent="0.35">
      <c r="A2058" t="s">
        <v>12468</v>
      </c>
      <c r="B2058" t="s">
        <v>32</v>
      </c>
      <c r="C2058" t="s">
        <v>12469</v>
      </c>
      <c r="D2058">
        <v>1072</v>
      </c>
      <c r="E2058" t="s">
        <v>1532</v>
      </c>
      <c r="F2058" t="s">
        <v>1945</v>
      </c>
      <c r="G2058" t="s">
        <v>12470</v>
      </c>
      <c r="H2058" t="s">
        <v>12471</v>
      </c>
      <c r="I2058" t="s">
        <v>12468</v>
      </c>
      <c r="J2058" t="s">
        <v>12472</v>
      </c>
      <c r="L2058" t="s">
        <v>12473</v>
      </c>
      <c r="M2058">
        <v>15.3143997192382</v>
      </c>
      <c r="N2058">
        <v>14.145600318908601</v>
      </c>
    </row>
    <row r="2059" spans="1:14" x14ac:dyDescent="0.35">
      <c r="A2059" t="s">
        <v>12474</v>
      </c>
      <c r="B2059" t="s">
        <v>1168</v>
      </c>
      <c r="C2059" t="s">
        <v>12475</v>
      </c>
      <c r="D2059">
        <v>771</v>
      </c>
      <c r="E2059" t="s">
        <v>1532</v>
      </c>
      <c r="F2059" t="s">
        <v>1945</v>
      </c>
      <c r="G2059" t="s">
        <v>12420</v>
      </c>
      <c r="I2059" t="s">
        <v>12474</v>
      </c>
      <c r="J2059" t="s">
        <v>12476</v>
      </c>
      <c r="L2059" t="s">
        <v>12477</v>
      </c>
      <c r="M2059">
        <v>19.111099243163999</v>
      </c>
      <c r="N2059">
        <v>17.917100906371999</v>
      </c>
    </row>
    <row r="2060" spans="1:14" x14ac:dyDescent="0.35">
      <c r="A2060" t="s">
        <v>12478</v>
      </c>
      <c r="B2060" t="s">
        <v>32</v>
      </c>
      <c r="C2060" t="s">
        <v>12479</v>
      </c>
      <c r="D2060">
        <v>36</v>
      </c>
      <c r="E2060" t="s">
        <v>161</v>
      </c>
      <c r="F2060" t="s">
        <v>1547</v>
      </c>
      <c r="G2060" t="s">
        <v>3150</v>
      </c>
      <c r="H2060" t="s">
        <v>12480</v>
      </c>
      <c r="J2060" t="s">
        <v>12478</v>
      </c>
      <c r="K2060" t="s">
        <v>12481</v>
      </c>
      <c r="L2060" t="s">
        <v>12482</v>
      </c>
      <c r="M2060">
        <v>150.62639999999999</v>
      </c>
      <c r="N2060">
        <v>-6.1517999999999997</v>
      </c>
    </row>
    <row r="2061" spans="1:14" x14ac:dyDescent="0.35">
      <c r="A2061" t="s">
        <v>12489</v>
      </c>
      <c r="B2061" t="s">
        <v>32</v>
      </c>
      <c r="C2061" t="s">
        <v>12490</v>
      </c>
      <c r="D2061">
        <v>1650</v>
      </c>
      <c r="E2061" t="s">
        <v>1532</v>
      </c>
      <c r="F2061" t="s">
        <v>12483</v>
      </c>
      <c r="G2061" t="s">
        <v>12485</v>
      </c>
      <c r="H2061" t="s">
        <v>12491</v>
      </c>
      <c r="I2061" t="s">
        <v>12489</v>
      </c>
      <c r="J2061" t="s">
        <v>12492</v>
      </c>
      <c r="L2061" t="s">
        <v>12493</v>
      </c>
      <c r="M2061">
        <v>28.350000381499999</v>
      </c>
      <c r="N2061">
        <v>-16.8169994354</v>
      </c>
    </row>
    <row r="2062" spans="1:14" x14ac:dyDescent="0.35">
      <c r="A2062" t="s">
        <v>12494</v>
      </c>
      <c r="B2062" t="s">
        <v>1168</v>
      </c>
      <c r="C2062" t="s">
        <v>12495</v>
      </c>
      <c r="D2062">
        <v>4359</v>
      </c>
      <c r="E2062" t="s">
        <v>1532</v>
      </c>
      <c r="F2062" t="s">
        <v>12483</v>
      </c>
      <c r="G2062" t="s">
        <v>12496</v>
      </c>
      <c r="H2062" t="s">
        <v>12497</v>
      </c>
      <c r="I2062" t="s">
        <v>12498</v>
      </c>
      <c r="J2062" t="s">
        <v>12499</v>
      </c>
      <c r="L2062" t="s">
        <v>12500</v>
      </c>
      <c r="M2062">
        <v>28.617901</v>
      </c>
      <c r="N2062">
        <v>-20.017401</v>
      </c>
    </row>
    <row r="2063" spans="1:14" x14ac:dyDescent="0.35">
      <c r="A2063" t="s">
        <v>12501</v>
      </c>
      <c r="B2063" t="s">
        <v>32</v>
      </c>
      <c r="C2063" t="s">
        <v>12502</v>
      </c>
      <c r="D2063">
        <v>3720</v>
      </c>
      <c r="E2063" t="s">
        <v>1532</v>
      </c>
      <c r="F2063" t="s">
        <v>12483</v>
      </c>
      <c r="G2063" t="s">
        <v>12486</v>
      </c>
      <c r="H2063" t="s">
        <v>12503</v>
      </c>
      <c r="I2063" t="s">
        <v>12501</v>
      </c>
      <c r="J2063" t="s">
        <v>2229</v>
      </c>
      <c r="L2063" t="s">
        <v>12504</v>
      </c>
      <c r="M2063">
        <v>32.628299713134702</v>
      </c>
      <c r="N2063">
        <v>-20.206699371337798</v>
      </c>
    </row>
    <row r="2064" spans="1:14" x14ac:dyDescent="0.35">
      <c r="A2064" t="s">
        <v>12507</v>
      </c>
      <c r="B2064" t="s">
        <v>1168</v>
      </c>
      <c r="C2064" t="s">
        <v>12508</v>
      </c>
      <c r="D2064">
        <v>1421</v>
      </c>
      <c r="E2064" t="s">
        <v>1532</v>
      </c>
      <c r="F2064" t="s">
        <v>12483</v>
      </c>
      <c r="G2064" t="s">
        <v>12488</v>
      </c>
      <c r="H2064" t="s">
        <v>12509</v>
      </c>
      <c r="I2064" t="s">
        <v>12507</v>
      </c>
      <c r="J2064" t="s">
        <v>12510</v>
      </c>
      <c r="L2064" t="s">
        <v>12511</v>
      </c>
      <c r="M2064">
        <v>31.578600000000002</v>
      </c>
      <c r="N2064">
        <v>-21.008101</v>
      </c>
    </row>
    <row r="2065" spans="1:14" x14ac:dyDescent="0.35">
      <c r="A2065" t="s">
        <v>12512</v>
      </c>
      <c r="B2065" t="s">
        <v>1168</v>
      </c>
      <c r="C2065" t="s">
        <v>12513</v>
      </c>
      <c r="D2065">
        <v>3490</v>
      </c>
      <c r="E2065" t="s">
        <v>1532</v>
      </c>
      <c r="F2065" t="s">
        <v>12483</v>
      </c>
      <c r="G2065" t="s">
        <v>12487</v>
      </c>
      <c r="H2065" t="s">
        <v>12514</v>
      </c>
      <c r="I2065" t="s">
        <v>12512</v>
      </c>
      <c r="J2065" t="s">
        <v>12515</v>
      </c>
      <c r="L2065" t="s">
        <v>12516</v>
      </c>
      <c r="M2065">
        <v>25.839000701904201</v>
      </c>
      <c r="N2065">
        <v>-18.095899581909102</v>
      </c>
    </row>
    <row r="2066" spans="1:14" x14ac:dyDescent="0.35">
      <c r="A2066" t="s">
        <v>12519</v>
      </c>
      <c r="B2066" t="s">
        <v>3332</v>
      </c>
      <c r="C2066" t="s">
        <v>12520</v>
      </c>
      <c r="D2066">
        <v>4887</v>
      </c>
      <c r="E2066" t="s">
        <v>1532</v>
      </c>
      <c r="F2066" t="s">
        <v>12483</v>
      </c>
      <c r="G2066" t="s">
        <v>12505</v>
      </c>
      <c r="H2066" t="s">
        <v>12506</v>
      </c>
      <c r="I2066" t="s">
        <v>12521</v>
      </c>
      <c r="J2066" t="s">
        <v>2438</v>
      </c>
      <c r="L2066" t="s">
        <v>12522</v>
      </c>
      <c r="M2066">
        <v>31.0928</v>
      </c>
      <c r="N2066">
        <v>-17.931801</v>
      </c>
    </row>
    <row r="2067" spans="1:14" x14ac:dyDescent="0.35">
      <c r="A2067" t="s">
        <v>12523</v>
      </c>
      <c r="B2067" t="s">
        <v>1168</v>
      </c>
      <c r="C2067" t="s">
        <v>12524</v>
      </c>
      <c r="D2067">
        <v>1706</v>
      </c>
      <c r="E2067" t="s">
        <v>1532</v>
      </c>
      <c r="F2067" t="s">
        <v>12483</v>
      </c>
      <c r="G2067" t="s">
        <v>12485</v>
      </c>
      <c r="H2067" t="s">
        <v>12525</v>
      </c>
      <c r="I2067" t="s">
        <v>12523</v>
      </c>
      <c r="J2067" t="s">
        <v>12526</v>
      </c>
      <c r="L2067" t="s">
        <v>12527</v>
      </c>
      <c r="M2067">
        <v>28.8850002288818</v>
      </c>
      <c r="N2067">
        <v>-16.519800186157202</v>
      </c>
    </row>
    <row r="2068" spans="1:14" x14ac:dyDescent="0.35">
      <c r="A2068" t="s">
        <v>12528</v>
      </c>
      <c r="B2068" t="s">
        <v>32</v>
      </c>
      <c r="C2068" t="s">
        <v>12529</v>
      </c>
      <c r="D2068">
        <v>930</v>
      </c>
      <c r="E2068" t="s">
        <v>1532</v>
      </c>
      <c r="F2068" t="s">
        <v>12483</v>
      </c>
      <c r="G2068" t="s">
        <v>12486</v>
      </c>
      <c r="H2068" t="s">
        <v>12530</v>
      </c>
      <c r="I2068" t="s">
        <v>12528</v>
      </c>
      <c r="J2068" t="s">
        <v>12531</v>
      </c>
      <c r="L2068" t="s">
        <v>12532</v>
      </c>
      <c r="M2068">
        <v>32.333599999999997</v>
      </c>
      <c r="N2068">
        <v>-21.231000000000002</v>
      </c>
    </row>
    <row r="2069" spans="1:14" x14ac:dyDescent="0.35">
      <c r="A2069" t="s">
        <v>12533</v>
      </c>
      <c r="B2069" t="s">
        <v>32</v>
      </c>
      <c r="C2069" t="s">
        <v>12534</v>
      </c>
      <c r="D2069">
        <v>3410</v>
      </c>
      <c r="E2069" t="s">
        <v>1532</v>
      </c>
      <c r="F2069" t="s">
        <v>12483</v>
      </c>
      <c r="G2069" t="s">
        <v>12486</v>
      </c>
      <c r="H2069" t="s">
        <v>12517</v>
      </c>
      <c r="I2069" t="s">
        <v>12533</v>
      </c>
      <c r="J2069" t="s">
        <v>12535</v>
      </c>
      <c r="L2069" t="s">
        <v>12536</v>
      </c>
      <c r="M2069">
        <v>32.627201080322003</v>
      </c>
      <c r="N2069">
        <v>-18.997499465941999</v>
      </c>
    </row>
    <row r="2070" spans="1:14" x14ac:dyDescent="0.35">
      <c r="A2070" t="s">
        <v>12537</v>
      </c>
      <c r="B2070" t="s">
        <v>1168</v>
      </c>
      <c r="C2070" t="s">
        <v>12538</v>
      </c>
      <c r="D2070">
        <v>3595</v>
      </c>
      <c r="E2070" t="s">
        <v>1532</v>
      </c>
      <c r="F2070" t="s">
        <v>12483</v>
      </c>
      <c r="G2070" t="s">
        <v>12488</v>
      </c>
      <c r="H2070" t="s">
        <v>12539</v>
      </c>
      <c r="I2070" t="s">
        <v>12537</v>
      </c>
      <c r="J2070" t="s">
        <v>12540</v>
      </c>
      <c r="L2070" t="s">
        <v>12541</v>
      </c>
      <c r="M2070">
        <v>30.8591003417968</v>
      </c>
      <c r="N2070">
        <v>-20.055299758911101</v>
      </c>
    </row>
    <row r="2071" spans="1:14" x14ac:dyDescent="0.35">
      <c r="A2071" t="s">
        <v>12542</v>
      </c>
      <c r="B2071" t="s">
        <v>1168</v>
      </c>
      <c r="C2071" t="s">
        <v>12543</v>
      </c>
      <c r="D2071">
        <v>4680</v>
      </c>
      <c r="E2071" t="s">
        <v>1532</v>
      </c>
      <c r="F2071" t="s">
        <v>12483</v>
      </c>
      <c r="G2071" t="s">
        <v>12484</v>
      </c>
      <c r="H2071" t="s">
        <v>12518</v>
      </c>
      <c r="I2071" t="s">
        <v>12542</v>
      </c>
      <c r="J2071" t="s">
        <v>12544</v>
      </c>
      <c r="L2071" t="s">
        <v>12545</v>
      </c>
      <c r="M2071">
        <v>29.861900329589801</v>
      </c>
      <c r="N2071">
        <v>-19.4363994598388</v>
      </c>
    </row>
    <row r="2072" spans="1:14" x14ac:dyDescent="0.35">
      <c r="A2072" t="s">
        <v>12546</v>
      </c>
      <c r="B2072" t="s">
        <v>1168</v>
      </c>
      <c r="C2072" t="s">
        <v>12547</v>
      </c>
      <c r="D2072">
        <v>3543</v>
      </c>
      <c r="E2072" t="s">
        <v>1532</v>
      </c>
      <c r="F2072" t="s">
        <v>12483</v>
      </c>
      <c r="G2072" t="s">
        <v>12487</v>
      </c>
      <c r="H2072" t="s">
        <v>12548</v>
      </c>
      <c r="I2072" t="s">
        <v>12546</v>
      </c>
      <c r="J2072" t="s">
        <v>12549</v>
      </c>
      <c r="L2072" t="s">
        <v>12550</v>
      </c>
      <c r="M2072">
        <v>27.020999908447202</v>
      </c>
      <c r="N2072">
        <v>-18.629899978637599</v>
      </c>
    </row>
    <row r="2073" spans="1:14" x14ac:dyDescent="0.35">
      <c r="A2073" t="s">
        <v>12551</v>
      </c>
      <c r="B2073" t="s">
        <v>32</v>
      </c>
      <c r="C2073" t="s">
        <v>12552</v>
      </c>
      <c r="D2073">
        <v>2500</v>
      </c>
      <c r="E2073" t="s">
        <v>1532</v>
      </c>
      <c r="F2073" t="s">
        <v>12483</v>
      </c>
      <c r="G2073" t="s">
        <v>12487</v>
      </c>
      <c r="H2073" t="s">
        <v>12548</v>
      </c>
      <c r="I2073" t="s">
        <v>12551</v>
      </c>
      <c r="J2073" t="s">
        <v>12553</v>
      </c>
      <c r="L2073" t="s">
        <v>12554</v>
      </c>
      <c r="M2073">
        <v>26.519791000000001</v>
      </c>
      <c r="N2073">
        <v>-18.362967000000001</v>
      </c>
    </row>
    <row r="2074" spans="1:14" x14ac:dyDescent="0.35">
      <c r="A2074" t="s">
        <v>12559</v>
      </c>
      <c r="B2074" t="s">
        <v>32</v>
      </c>
      <c r="C2074" t="s">
        <v>12560</v>
      </c>
      <c r="D2074">
        <v>7759</v>
      </c>
      <c r="E2074" t="s">
        <v>1532</v>
      </c>
      <c r="F2074" t="s">
        <v>12557</v>
      </c>
      <c r="G2074" t="s">
        <v>12561</v>
      </c>
      <c r="I2074" t="s">
        <v>12559</v>
      </c>
      <c r="J2074" t="s">
        <v>12562</v>
      </c>
      <c r="L2074" t="s">
        <v>12563</v>
      </c>
      <c r="M2074">
        <v>33.799999237099897</v>
      </c>
      <c r="N2074">
        <v>-10.550000190700001</v>
      </c>
    </row>
    <row r="2075" spans="1:14" x14ac:dyDescent="0.35">
      <c r="A2075" t="s">
        <v>12564</v>
      </c>
      <c r="B2075" t="s">
        <v>1168</v>
      </c>
      <c r="C2075" t="s">
        <v>12565</v>
      </c>
      <c r="D2075">
        <v>2555</v>
      </c>
      <c r="E2075" t="s">
        <v>1532</v>
      </c>
      <c r="F2075" t="s">
        <v>12557</v>
      </c>
      <c r="G2075" t="s">
        <v>12566</v>
      </c>
      <c r="H2075" t="s">
        <v>12567</v>
      </c>
      <c r="I2075" t="s">
        <v>12564</v>
      </c>
      <c r="J2075" t="s">
        <v>12568</v>
      </c>
      <c r="L2075" t="s">
        <v>12569</v>
      </c>
      <c r="M2075">
        <v>34.9739990234375</v>
      </c>
      <c r="N2075">
        <v>-15.679100036621</v>
      </c>
    </row>
    <row r="2076" spans="1:14" x14ac:dyDescent="0.35">
      <c r="A2076" t="s">
        <v>12570</v>
      </c>
      <c r="B2076" t="s">
        <v>32</v>
      </c>
      <c r="C2076" t="s">
        <v>12571</v>
      </c>
      <c r="D2076">
        <v>1587</v>
      </c>
      <c r="E2076" t="s">
        <v>1532</v>
      </c>
      <c r="F2076" t="s">
        <v>12557</v>
      </c>
      <c r="G2076" t="s">
        <v>12572</v>
      </c>
      <c r="H2076" t="s">
        <v>12573</v>
      </c>
      <c r="I2076" t="s">
        <v>12570</v>
      </c>
      <c r="J2076" t="s">
        <v>12574</v>
      </c>
      <c r="L2076" t="s">
        <v>12575</v>
      </c>
      <c r="M2076">
        <v>35.132499694824197</v>
      </c>
      <c r="N2076">
        <v>-14.306900024414</v>
      </c>
    </row>
    <row r="2077" spans="1:14" x14ac:dyDescent="0.35">
      <c r="A2077" t="s">
        <v>12576</v>
      </c>
      <c r="B2077" t="s">
        <v>1168</v>
      </c>
      <c r="C2077" t="s">
        <v>12577</v>
      </c>
      <c r="D2077">
        <v>1605</v>
      </c>
      <c r="E2077" t="s">
        <v>1532</v>
      </c>
      <c r="F2077" t="s">
        <v>12557</v>
      </c>
      <c r="G2077" t="s">
        <v>12578</v>
      </c>
      <c r="H2077" t="s">
        <v>12579</v>
      </c>
      <c r="I2077" t="s">
        <v>12576</v>
      </c>
      <c r="J2077" t="s">
        <v>12580</v>
      </c>
      <c r="L2077" t="s">
        <v>12581</v>
      </c>
      <c r="M2077">
        <v>34.131900999999999</v>
      </c>
      <c r="N2077">
        <v>-12.5183</v>
      </c>
    </row>
    <row r="2078" spans="1:14" x14ac:dyDescent="0.35">
      <c r="A2078" t="s">
        <v>12582</v>
      </c>
      <c r="B2078" t="s">
        <v>1168</v>
      </c>
      <c r="C2078" t="s">
        <v>12583</v>
      </c>
      <c r="D2078">
        <v>1765</v>
      </c>
      <c r="E2078" t="s">
        <v>1532</v>
      </c>
      <c r="F2078" t="s">
        <v>12557</v>
      </c>
      <c r="G2078" t="s">
        <v>12558</v>
      </c>
      <c r="H2078" t="s">
        <v>12584</v>
      </c>
      <c r="I2078" t="s">
        <v>12582</v>
      </c>
      <c r="J2078" t="s">
        <v>12585</v>
      </c>
      <c r="L2078" t="s">
        <v>12586</v>
      </c>
      <c r="M2078">
        <v>33.893001556396399</v>
      </c>
      <c r="N2078">
        <v>-9.9535703659057599</v>
      </c>
    </row>
    <row r="2079" spans="1:14" x14ac:dyDescent="0.35">
      <c r="A2079" t="s">
        <v>12587</v>
      </c>
      <c r="B2079" t="s">
        <v>32</v>
      </c>
      <c r="C2079" t="s">
        <v>12588</v>
      </c>
      <c r="D2079">
        <v>3470</v>
      </c>
      <c r="E2079" t="s">
        <v>1532</v>
      </c>
      <c r="F2079" t="s">
        <v>12557</v>
      </c>
      <c r="G2079" t="s">
        <v>12589</v>
      </c>
      <c r="H2079" t="s">
        <v>12590</v>
      </c>
      <c r="I2079" t="s">
        <v>12587</v>
      </c>
      <c r="J2079" t="s">
        <v>12591</v>
      </c>
      <c r="L2079" t="s">
        <v>12592</v>
      </c>
      <c r="M2079">
        <v>33.468601226806598</v>
      </c>
      <c r="N2079">
        <v>-13.014599800109799</v>
      </c>
    </row>
    <row r="2080" spans="1:14" x14ac:dyDescent="0.35">
      <c r="A2080" t="s">
        <v>12593</v>
      </c>
      <c r="B2080" t="s">
        <v>1168</v>
      </c>
      <c r="C2080" t="s">
        <v>12594</v>
      </c>
      <c r="D2080">
        <v>4035</v>
      </c>
      <c r="E2080" t="s">
        <v>1532</v>
      </c>
      <c r="F2080" t="s">
        <v>12557</v>
      </c>
      <c r="G2080" t="s">
        <v>12595</v>
      </c>
      <c r="H2080" t="s">
        <v>12596</v>
      </c>
      <c r="I2080" t="s">
        <v>12593</v>
      </c>
      <c r="J2080" t="s">
        <v>12597</v>
      </c>
      <c r="L2080" t="s">
        <v>12598</v>
      </c>
      <c r="M2080">
        <v>33.780998230000002</v>
      </c>
      <c r="N2080">
        <v>-13.7894001007</v>
      </c>
    </row>
    <row r="2081" spans="1:14" x14ac:dyDescent="0.35">
      <c r="A2081" t="s">
        <v>12599</v>
      </c>
      <c r="B2081" t="s">
        <v>32</v>
      </c>
      <c r="C2081" t="s">
        <v>12600</v>
      </c>
      <c r="D2081">
        <v>1600</v>
      </c>
      <c r="E2081" t="s">
        <v>1532</v>
      </c>
      <c r="F2081" t="s">
        <v>12557</v>
      </c>
      <c r="G2081" t="s">
        <v>12601</v>
      </c>
      <c r="H2081" t="s">
        <v>12602</v>
      </c>
      <c r="I2081" t="s">
        <v>12599</v>
      </c>
      <c r="J2081" t="s">
        <v>12603</v>
      </c>
      <c r="L2081" t="s">
        <v>12604</v>
      </c>
      <c r="M2081">
        <v>34.737222000000003</v>
      </c>
      <c r="N2081">
        <v>-12.075832999999999</v>
      </c>
    </row>
    <row r="2082" spans="1:14" x14ac:dyDescent="0.35">
      <c r="A2082" t="s">
        <v>12605</v>
      </c>
      <c r="B2082" t="s">
        <v>1168</v>
      </c>
      <c r="C2082" t="s">
        <v>12606</v>
      </c>
      <c r="D2082">
        <v>1580</v>
      </c>
      <c r="E2082" t="s">
        <v>1532</v>
      </c>
      <c r="F2082" t="s">
        <v>12557</v>
      </c>
      <c r="G2082" t="s">
        <v>12572</v>
      </c>
      <c r="H2082" t="s">
        <v>12607</v>
      </c>
      <c r="I2082" t="s">
        <v>12605</v>
      </c>
      <c r="J2082" t="s">
        <v>2364</v>
      </c>
      <c r="L2082" t="s">
        <v>12608</v>
      </c>
      <c r="M2082">
        <v>35.266998291015597</v>
      </c>
      <c r="N2082">
        <v>-14.4829998016357</v>
      </c>
    </row>
    <row r="2083" spans="1:14" x14ac:dyDescent="0.35">
      <c r="A2083" t="s">
        <v>12609</v>
      </c>
      <c r="B2083" t="s">
        <v>32</v>
      </c>
      <c r="C2083" t="s">
        <v>12610</v>
      </c>
      <c r="D2083">
        <v>1580</v>
      </c>
      <c r="E2083" t="s">
        <v>1532</v>
      </c>
      <c r="F2083" t="s">
        <v>12557</v>
      </c>
      <c r="G2083" t="s">
        <v>12572</v>
      </c>
      <c r="H2083" t="s">
        <v>12611</v>
      </c>
      <c r="I2083" t="s">
        <v>12609</v>
      </c>
      <c r="J2083" t="s">
        <v>12612</v>
      </c>
      <c r="L2083" t="s">
        <v>12613</v>
      </c>
      <c r="M2083">
        <v>34.919700622599997</v>
      </c>
      <c r="N2083">
        <v>-14.083600044299899</v>
      </c>
    </row>
    <row r="2084" spans="1:14" x14ac:dyDescent="0.35">
      <c r="A2084" t="s">
        <v>12615</v>
      </c>
      <c r="B2084" t="s">
        <v>32</v>
      </c>
      <c r="C2084" t="s">
        <v>12616</v>
      </c>
      <c r="D2084">
        <v>1688</v>
      </c>
      <c r="E2084" t="s">
        <v>1532</v>
      </c>
      <c r="F2084" t="s">
        <v>12557</v>
      </c>
      <c r="G2084" t="s">
        <v>12617</v>
      </c>
      <c r="H2084" t="s">
        <v>12618</v>
      </c>
      <c r="I2084" t="s">
        <v>12615</v>
      </c>
      <c r="J2084" t="s">
        <v>12619</v>
      </c>
      <c r="L2084" t="s">
        <v>12620</v>
      </c>
      <c r="M2084">
        <v>34.584188461300002</v>
      </c>
      <c r="N2084">
        <v>-13.755892702500001</v>
      </c>
    </row>
    <row r="2085" spans="1:14" x14ac:dyDescent="0.35">
      <c r="A2085" t="s">
        <v>12621</v>
      </c>
      <c r="B2085" t="s">
        <v>1168</v>
      </c>
      <c r="C2085" t="s">
        <v>12622</v>
      </c>
      <c r="D2085">
        <v>4115</v>
      </c>
      <c r="E2085" t="s">
        <v>1532</v>
      </c>
      <c r="F2085" t="s">
        <v>12557</v>
      </c>
      <c r="G2085" t="s">
        <v>12614</v>
      </c>
      <c r="H2085" t="s">
        <v>12623</v>
      </c>
      <c r="I2085" t="s">
        <v>12621</v>
      </c>
      <c r="J2085" t="s">
        <v>12624</v>
      </c>
      <c r="L2085" t="s">
        <v>12625</v>
      </c>
      <c r="M2085">
        <v>34.0117988586425</v>
      </c>
      <c r="N2085">
        <v>-11.4447002410888</v>
      </c>
    </row>
    <row r="2086" spans="1:14" x14ac:dyDescent="0.35">
      <c r="A2086" t="s">
        <v>12628</v>
      </c>
      <c r="B2086" t="s">
        <v>32</v>
      </c>
      <c r="C2086" t="s">
        <v>12629</v>
      </c>
      <c r="D2086">
        <v>6000</v>
      </c>
      <c r="E2086" t="s">
        <v>1532</v>
      </c>
      <c r="F2086" t="s">
        <v>12626</v>
      </c>
      <c r="G2086" t="s">
        <v>12630</v>
      </c>
      <c r="H2086" t="s">
        <v>12631</v>
      </c>
      <c r="I2086" t="s">
        <v>12628</v>
      </c>
      <c r="J2086" t="s">
        <v>12632</v>
      </c>
      <c r="L2086" t="s">
        <v>12633</v>
      </c>
      <c r="M2086">
        <v>28.6555995941162</v>
      </c>
      <c r="N2086">
        <v>-29.890800476074201</v>
      </c>
    </row>
    <row r="2087" spans="1:14" x14ac:dyDescent="0.35">
      <c r="A2087" t="s">
        <v>12634</v>
      </c>
      <c r="B2087" t="s">
        <v>32</v>
      </c>
      <c r="C2087" t="s">
        <v>12635</v>
      </c>
      <c r="D2087">
        <v>5350</v>
      </c>
      <c r="E2087" t="s">
        <v>1532</v>
      </c>
      <c r="F2087" t="s">
        <v>12626</v>
      </c>
      <c r="G2087" t="s">
        <v>12636</v>
      </c>
      <c r="H2087" t="s">
        <v>12637</v>
      </c>
      <c r="I2087" t="s">
        <v>12634</v>
      </c>
      <c r="J2087" t="s">
        <v>12638</v>
      </c>
      <c r="L2087" t="s">
        <v>12639</v>
      </c>
      <c r="M2087">
        <v>28.052799224853501</v>
      </c>
      <c r="N2087">
        <v>-28.8556003570556</v>
      </c>
    </row>
    <row r="2088" spans="1:14" x14ac:dyDescent="0.35">
      <c r="A2088" t="s">
        <v>12640</v>
      </c>
      <c r="B2088" t="s">
        <v>32</v>
      </c>
      <c r="C2088" t="s">
        <v>12641</v>
      </c>
      <c r="D2088">
        <v>7130</v>
      </c>
      <c r="E2088" t="s">
        <v>1532</v>
      </c>
      <c r="F2088" t="s">
        <v>12626</v>
      </c>
      <c r="G2088" t="s">
        <v>12642</v>
      </c>
      <c r="H2088" t="s">
        <v>12643</v>
      </c>
      <c r="I2088" t="s">
        <v>12640</v>
      </c>
      <c r="J2088" t="s">
        <v>12644</v>
      </c>
      <c r="L2088" t="s">
        <v>12645</v>
      </c>
      <c r="M2088">
        <v>28.3166999816894</v>
      </c>
      <c r="N2088">
        <v>-29.782899856567301</v>
      </c>
    </row>
    <row r="2089" spans="1:14" x14ac:dyDescent="0.35">
      <c r="A2089" t="s">
        <v>12647</v>
      </c>
      <c r="B2089" t="s">
        <v>32</v>
      </c>
      <c r="C2089" t="s">
        <v>12648</v>
      </c>
      <c r="D2089">
        <v>5350</v>
      </c>
      <c r="E2089" t="s">
        <v>1532</v>
      </c>
      <c r="F2089" t="s">
        <v>12626</v>
      </c>
      <c r="G2089" t="s">
        <v>12649</v>
      </c>
      <c r="H2089" t="s">
        <v>12650</v>
      </c>
      <c r="I2089" t="s">
        <v>12647</v>
      </c>
      <c r="J2089" t="s">
        <v>12651</v>
      </c>
      <c r="L2089" t="s">
        <v>12652</v>
      </c>
      <c r="M2089">
        <v>27.2436008453369</v>
      </c>
      <c r="N2089">
        <v>-29.801099777221602</v>
      </c>
    </row>
    <row r="2090" spans="1:14" x14ac:dyDescent="0.35">
      <c r="A2090" t="s">
        <v>12653</v>
      </c>
      <c r="B2090" t="s">
        <v>32</v>
      </c>
      <c r="C2090" t="s">
        <v>12654</v>
      </c>
      <c r="D2090">
        <v>7200</v>
      </c>
      <c r="E2090" t="s">
        <v>1532</v>
      </c>
      <c r="F2090" t="s">
        <v>12626</v>
      </c>
      <c r="G2090" t="s">
        <v>12646</v>
      </c>
      <c r="H2090" t="s">
        <v>12655</v>
      </c>
      <c r="I2090" t="s">
        <v>12653</v>
      </c>
      <c r="J2090" t="s">
        <v>12656</v>
      </c>
      <c r="L2090" t="s">
        <v>12657</v>
      </c>
      <c r="M2090">
        <v>29.072799682617099</v>
      </c>
      <c r="N2090">
        <v>-29.2817993164062</v>
      </c>
    </row>
    <row r="2091" spans="1:14" x14ac:dyDescent="0.35">
      <c r="A2091" t="s">
        <v>12658</v>
      </c>
      <c r="B2091" t="s">
        <v>1168</v>
      </c>
      <c r="C2091" t="s">
        <v>12659</v>
      </c>
      <c r="D2091">
        <v>5348</v>
      </c>
      <c r="E2091" t="s">
        <v>1532</v>
      </c>
      <c r="F2091" t="s">
        <v>12626</v>
      </c>
      <c r="G2091" t="s">
        <v>12660</v>
      </c>
      <c r="H2091" t="s">
        <v>12661</v>
      </c>
      <c r="I2091" t="s">
        <v>12658</v>
      </c>
      <c r="J2091" t="s">
        <v>12662</v>
      </c>
      <c r="L2091" t="s">
        <v>12663</v>
      </c>
      <c r="M2091">
        <v>27.5524997711181</v>
      </c>
      <c r="N2091">
        <v>-29.4622993469238</v>
      </c>
    </row>
    <row r="2092" spans="1:14" x14ac:dyDescent="0.35">
      <c r="A2092" t="s">
        <v>12664</v>
      </c>
      <c r="B2092" t="s">
        <v>32</v>
      </c>
      <c r="C2092" t="s">
        <v>12665</v>
      </c>
      <c r="D2092">
        <v>5621</v>
      </c>
      <c r="E2092" t="s">
        <v>1532</v>
      </c>
      <c r="F2092" t="s">
        <v>12626</v>
      </c>
      <c r="G2092" t="s">
        <v>12642</v>
      </c>
      <c r="H2092" t="s">
        <v>12666</v>
      </c>
      <c r="I2092" t="s">
        <v>12664</v>
      </c>
      <c r="J2092" t="s">
        <v>12667</v>
      </c>
      <c r="L2092" t="s">
        <v>12668</v>
      </c>
      <c r="M2092">
        <v>28.196899414061999</v>
      </c>
      <c r="N2092">
        <v>-30.021699905396002</v>
      </c>
    </row>
    <row r="2093" spans="1:14" x14ac:dyDescent="0.35">
      <c r="A2093" t="s">
        <v>12669</v>
      </c>
      <c r="B2093" t="s">
        <v>32</v>
      </c>
      <c r="C2093" t="s">
        <v>12670</v>
      </c>
      <c r="D2093">
        <v>7200</v>
      </c>
      <c r="E2093" t="s">
        <v>1532</v>
      </c>
      <c r="F2093" t="s">
        <v>12626</v>
      </c>
      <c r="G2093" t="s">
        <v>12636</v>
      </c>
      <c r="H2093" t="s">
        <v>12671</v>
      </c>
      <c r="I2093" t="s">
        <v>12669</v>
      </c>
      <c r="J2093" t="s">
        <v>2326</v>
      </c>
      <c r="L2093" t="s">
        <v>12672</v>
      </c>
      <c r="M2093">
        <v>28.505300521850501</v>
      </c>
      <c r="N2093">
        <v>-29.120599746704102</v>
      </c>
    </row>
    <row r="2094" spans="1:14" x14ac:dyDescent="0.35">
      <c r="A2094" t="s">
        <v>12673</v>
      </c>
      <c r="B2094" t="s">
        <v>32</v>
      </c>
      <c r="C2094" t="s">
        <v>12674</v>
      </c>
      <c r="D2094">
        <v>5350</v>
      </c>
      <c r="E2094" t="s">
        <v>1532</v>
      </c>
      <c r="F2094" t="s">
        <v>12626</v>
      </c>
      <c r="G2094" t="s">
        <v>12675</v>
      </c>
      <c r="H2094" t="s">
        <v>12676</v>
      </c>
      <c r="I2094" t="s">
        <v>12673</v>
      </c>
      <c r="J2094" t="s">
        <v>12677</v>
      </c>
      <c r="L2094" t="s">
        <v>12678</v>
      </c>
      <c r="M2094">
        <v>27.693300247192301</v>
      </c>
      <c r="N2094">
        <v>-30.4074993133544</v>
      </c>
    </row>
    <row r="2095" spans="1:14" x14ac:dyDescent="0.35">
      <c r="A2095" t="s">
        <v>12679</v>
      </c>
      <c r="B2095" t="s">
        <v>32</v>
      </c>
      <c r="C2095" t="s">
        <v>12680</v>
      </c>
      <c r="D2095">
        <v>6100</v>
      </c>
      <c r="E2095" t="s">
        <v>1532</v>
      </c>
      <c r="F2095" t="s">
        <v>12626</v>
      </c>
      <c r="G2095" t="s">
        <v>12630</v>
      </c>
      <c r="H2095" t="s">
        <v>12681</v>
      </c>
      <c r="I2095" t="s">
        <v>12679</v>
      </c>
      <c r="J2095" t="s">
        <v>2167</v>
      </c>
      <c r="L2095" t="s">
        <v>12682</v>
      </c>
      <c r="M2095">
        <v>28.671899795532202</v>
      </c>
      <c r="N2095">
        <v>-30.111700057983398</v>
      </c>
    </row>
    <row r="2096" spans="1:14" x14ac:dyDescent="0.35">
      <c r="A2096" t="s">
        <v>12683</v>
      </c>
      <c r="B2096" t="s">
        <v>32</v>
      </c>
      <c r="C2096" t="s">
        <v>12684</v>
      </c>
      <c r="D2096">
        <v>6500</v>
      </c>
      <c r="E2096" t="s">
        <v>1532</v>
      </c>
      <c r="F2096" t="s">
        <v>12626</v>
      </c>
      <c r="G2096" t="s">
        <v>12627</v>
      </c>
      <c r="H2096" t="s">
        <v>12685</v>
      </c>
      <c r="I2096" t="s">
        <v>12683</v>
      </c>
      <c r="J2096" t="s">
        <v>12686</v>
      </c>
      <c r="L2096" t="s">
        <v>12687</v>
      </c>
      <c r="M2096">
        <v>28.7688999176025</v>
      </c>
      <c r="N2096">
        <v>-29.730899810791001</v>
      </c>
    </row>
    <row r="2097" spans="1:14" x14ac:dyDescent="0.35">
      <c r="A2097" t="s">
        <v>12688</v>
      </c>
      <c r="B2097" t="s">
        <v>32</v>
      </c>
      <c r="C2097" t="s">
        <v>12689</v>
      </c>
      <c r="D2097">
        <v>5700</v>
      </c>
      <c r="E2097" t="s">
        <v>1532</v>
      </c>
      <c r="F2097" t="s">
        <v>12626</v>
      </c>
      <c r="G2097" t="s">
        <v>12630</v>
      </c>
      <c r="H2097" t="s">
        <v>12690</v>
      </c>
      <c r="I2097" t="s">
        <v>12688</v>
      </c>
      <c r="J2097" t="s">
        <v>12691</v>
      </c>
      <c r="L2097" t="s">
        <v>12692</v>
      </c>
      <c r="M2097">
        <v>28.3703002929687</v>
      </c>
      <c r="N2097">
        <v>-30.0389003753662</v>
      </c>
    </row>
    <row r="2098" spans="1:14" x14ac:dyDescent="0.35">
      <c r="A2098" t="s">
        <v>12693</v>
      </c>
      <c r="B2098" t="s">
        <v>32</v>
      </c>
      <c r="C2098" t="s">
        <v>12694</v>
      </c>
      <c r="D2098">
        <v>7200</v>
      </c>
      <c r="E2098" t="s">
        <v>1532</v>
      </c>
      <c r="F2098" t="s">
        <v>12626</v>
      </c>
      <c r="G2098" t="s">
        <v>12660</v>
      </c>
      <c r="H2098" t="s">
        <v>12695</v>
      </c>
      <c r="I2098" t="s">
        <v>12693</v>
      </c>
      <c r="J2098" t="s">
        <v>12696</v>
      </c>
      <c r="L2098" t="s">
        <v>12697</v>
      </c>
      <c r="M2098">
        <v>28.059999465942301</v>
      </c>
      <c r="N2098">
        <v>-29.838600158691399</v>
      </c>
    </row>
    <row r="2099" spans="1:14" x14ac:dyDescent="0.35">
      <c r="A2099" t="s">
        <v>12698</v>
      </c>
      <c r="B2099" t="s">
        <v>32</v>
      </c>
      <c r="C2099" t="s">
        <v>12699</v>
      </c>
      <c r="D2099">
        <v>7000</v>
      </c>
      <c r="E2099" t="s">
        <v>1532</v>
      </c>
      <c r="F2099" t="s">
        <v>12626</v>
      </c>
      <c r="G2099" t="s">
        <v>12636</v>
      </c>
      <c r="H2099" t="s">
        <v>12700</v>
      </c>
      <c r="I2099" t="s">
        <v>12698</v>
      </c>
      <c r="J2099" t="s">
        <v>12701</v>
      </c>
      <c r="L2099" t="s">
        <v>12702</v>
      </c>
      <c r="M2099">
        <v>28.552299499511701</v>
      </c>
      <c r="N2099">
        <v>-29.267599105834901</v>
      </c>
    </row>
    <row r="2100" spans="1:14" x14ac:dyDescent="0.35">
      <c r="A2100" t="s">
        <v>12703</v>
      </c>
      <c r="B2100" t="s">
        <v>32</v>
      </c>
      <c r="C2100" t="s">
        <v>12704</v>
      </c>
      <c r="D2100">
        <v>7500</v>
      </c>
      <c r="E2100" t="s">
        <v>1532</v>
      </c>
      <c r="F2100" t="s">
        <v>12626</v>
      </c>
      <c r="G2100" t="s">
        <v>12627</v>
      </c>
      <c r="H2100" t="s">
        <v>12705</v>
      </c>
      <c r="I2100" t="s">
        <v>12703</v>
      </c>
      <c r="J2100" t="s">
        <v>12706</v>
      </c>
      <c r="L2100" t="s">
        <v>12707</v>
      </c>
      <c r="M2100">
        <v>28.615800857543899</v>
      </c>
      <c r="N2100">
        <v>-29.522800445556602</v>
      </c>
    </row>
    <row r="2101" spans="1:14" x14ac:dyDescent="0.35">
      <c r="A2101" t="s">
        <v>12708</v>
      </c>
      <c r="B2101" t="s">
        <v>32</v>
      </c>
      <c r="C2101" t="s">
        <v>12709</v>
      </c>
      <c r="D2101">
        <v>7000</v>
      </c>
      <c r="E2101" t="s">
        <v>1532</v>
      </c>
      <c r="F2101" t="s">
        <v>12626</v>
      </c>
      <c r="G2101" t="s">
        <v>12646</v>
      </c>
      <c r="H2101" t="s">
        <v>12710</v>
      </c>
      <c r="I2101" t="s">
        <v>12708</v>
      </c>
      <c r="J2101" t="s">
        <v>12711</v>
      </c>
      <c r="L2101" t="s">
        <v>12712</v>
      </c>
      <c r="M2101">
        <v>28.882999420166001</v>
      </c>
      <c r="N2101">
        <v>-29.2329998016357</v>
      </c>
    </row>
    <row r="2102" spans="1:14" x14ac:dyDescent="0.35">
      <c r="A2102" t="s">
        <v>12713</v>
      </c>
      <c r="B2102" t="s">
        <v>32</v>
      </c>
      <c r="C2102" t="s">
        <v>12714</v>
      </c>
      <c r="D2102">
        <v>2000</v>
      </c>
      <c r="E2102" t="s">
        <v>1532</v>
      </c>
      <c r="G2102" t="s">
        <v>12715</v>
      </c>
      <c r="H2102" t="s">
        <v>12716</v>
      </c>
      <c r="I2102" t="s">
        <v>12713</v>
      </c>
      <c r="J2102" t="s">
        <v>12717</v>
      </c>
      <c r="L2102" t="s">
        <v>12718</v>
      </c>
      <c r="M2102">
        <v>17.596599999999999</v>
      </c>
      <c r="N2102">
        <v>-27.995000000000001</v>
      </c>
    </row>
    <row r="2103" spans="1:14" x14ac:dyDescent="0.35">
      <c r="A2103" t="s">
        <v>12721</v>
      </c>
      <c r="B2103" t="s">
        <v>1168</v>
      </c>
      <c r="C2103" t="s">
        <v>12722</v>
      </c>
      <c r="D2103">
        <v>1905</v>
      </c>
      <c r="E2103" t="s">
        <v>1532</v>
      </c>
      <c r="G2103" t="s">
        <v>12723</v>
      </c>
      <c r="H2103" t="s">
        <v>12724</v>
      </c>
      <c r="I2103" t="s">
        <v>12721</v>
      </c>
      <c r="J2103" t="s">
        <v>12725</v>
      </c>
      <c r="L2103" t="s">
        <v>12726</v>
      </c>
      <c r="M2103">
        <v>14.9799995422363</v>
      </c>
      <c r="N2103">
        <v>-22.462200164794901</v>
      </c>
    </row>
    <row r="2104" spans="1:14" x14ac:dyDescent="0.35">
      <c r="A2104" t="s">
        <v>12728</v>
      </c>
      <c r="B2104" t="s">
        <v>32</v>
      </c>
      <c r="C2104" t="s">
        <v>12729</v>
      </c>
      <c r="D2104">
        <v>4731</v>
      </c>
      <c r="E2104" t="s">
        <v>1532</v>
      </c>
      <c r="G2104" t="s">
        <v>12720</v>
      </c>
      <c r="H2104" t="s">
        <v>12730</v>
      </c>
      <c r="I2104" t="s">
        <v>12728</v>
      </c>
      <c r="J2104" t="s">
        <v>12731</v>
      </c>
      <c r="L2104" t="s">
        <v>12732</v>
      </c>
      <c r="M2104">
        <v>18.973100662231399</v>
      </c>
      <c r="N2104">
        <v>-22.504400253295898</v>
      </c>
    </row>
    <row r="2105" spans="1:14" x14ac:dyDescent="0.35">
      <c r="A2105" t="s">
        <v>12733</v>
      </c>
      <c r="B2105" t="s">
        <v>1168</v>
      </c>
      <c r="C2105" t="s">
        <v>12734</v>
      </c>
      <c r="D2105">
        <v>4636</v>
      </c>
      <c r="E2105" t="s">
        <v>1532</v>
      </c>
      <c r="G2105" t="s">
        <v>12735</v>
      </c>
      <c r="H2105" t="s">
        <v>12736</v>
      </c>
      <c r="I2105" t="s">
        <v>12733</v>
      </c>
      <c r="J2105" t="s">
        <v>12737</v>
      </c>
      <c r="L2105" t="s">
        <v>12738</v>
      </c>
      <c r="M2105">
        <v>18.1226997375488</v>
      </c>
      <c r="N2105">
        <v>-19.602199554443299</v>
      </c>
    </row>
    <row r="2106" spans="1:14" x14ac:dyDescent="0.35">
      <c r="A2106" t="s">
        <v>12740</v>
      </c>
      <c r="B2106" t="s">
        <v>32</v>
      </c>
      <c r="C2106" t="s">
        <v>12741</v>
      </c>
      <c r="D2106">
        <v>3639</v>
      </c>
      <c r="E2106" t="s">
        <v>1532</v>
      </c>
      <c r="G2106" t="s">
        <v>12742</v>
      </c>
      <c r="H2106" t="s">
        <v>12743</v>
      </c>
      <c r="I2106" t="s">
        <v>12740</v>
      </c>
      <c r="J2106" t="s">
        <v>12744</v>
      </c>
      <c r="L2106" t="s">
        <v>12745</v>
      </c>
      <c r="M2106">
        <v>16.458500000000001</v>
      </c>
      <c r="N2106">
        <v>-19.028500000000001</v>
      </c>
    </row>
    <row r="2107" spans="1:14" x14ac:dyDescent="0.35">
      <c r="A2107" t="s">
        <v>12746</v>
      </c>
      <c r="B2107" t="s">
        <v>32</v>
      </c>
      <c r="C2107" t="s">
        <v>12747</v>
      </c>
      <c r="D2107">
        <v>3275</v>
      </c>
      <c r="E2107" t="s">
        <v>1532</v>
      </c>
      <c r="G2107" t="s">
        <v>12719</v>
      </c>
      <c r="H2107" t="s">
        <v>12748</v>
      </c>
      <c r="I2107" t="s">
        <v>12746</v>
      </c>
      <c r="J2107" t="s">
        <v>12749</v>
      </c>
      <c r="L2107" t="s">
        <v>12750</v>
      </c>
      <c r="M2107">
        <v>18.738499999999998</v>
      </c>
      <c r="N2107">
        <v>-28.029699999999998</v>
      </c>
    </row>
    <row r="2108" spans="1:14" x14ac:dyDescent="0.35">
      <c r="A2108" t="s">
        <v>12751</v>
      </c>
      <c r="B2108" t="s">
        <v>32</v>
      </c>
      <c r="C2108" t="s">
        <v>12752</v>
      </c>
      <c r="D2108">
        <v>3144</v>
      </c>
      <c r="E2108" t="s">
        <v>1532</v>
      </c>
      <c r="G2108" t="s">
        <v>12753</v>
      </c>
      <c r="H2108" t="s">
        <v>12754</v>
      </c>
      <c r="I2108" t="s">
        <v>12751</v>
      </c>
      <c r="J2108" t="s">
        <v>12755</v>
      </c>
      <c r="L2108" t="s">
        <v>12756</v>
      </c>
      <c r="M2108">
        <v>24.176701000000001</v>
      </c>
      <c r="N2108">
        <v>-17.634398999999998</v>
      </c>
    </row>
    <row r="2109" spans="1:14" x14ac:dyDescent="0.35">
      <c r="A2109" t="s">
        <v>12757</v>
      </c>
      <c r="B2109" t="s">
        <v>1168</v>
      </c>
      <c r="C2109" t="s">
        <v>12758</v>
      </c>
      <c r="D2109">
        <v>3506</v>
      </c>
      <c r="E2109" t="s">
        <v>1532</v>
      </c>
      <c r="G2109" t="s">
        <v>12719</v>
      </c>
      <c r="H2109" t="s">
        <v>12759</v>
      </c>
      <c r="I2109" t="s">
        <v>12757</v>
      </c>
      <c r="J2109" t="s">
        <v>12760</v>
      </c>
      <c r="L2109" t="s">
        <v>12761</v>
      </c>
      <c r="M2109">
        <v>18.111400604248001</v>
      </c>
      <c r="N2109">
        <v>-26.539800643920898</v>
      </c>
    </row>
    <row r="2110" spans="1:14" x14ac:dyDescent="0.35">
      <c r="A2110" t="s">
        <v>12762</v>
      </c>
      <c r="B2110" t="s">
        <v>32</v>
      </c>
      <c r="C2110" t="s">
        <v>12763</v>
      </c>
      <c r="D2110">
        <v>3143</v>
      </c>
      <c r="E2110" t="s">
        <v>1532</v>
      </c>
      <c r="G2110" t="s">
        <v>12753</v>
      </c>
      <c r="H2110" t="s">
        <v>12764</v>
      </c>
      <c r="I2110" t="s">
        <v>12762</v>
      </c>
      <c r="J2110" t="s">
        <v>12765</v>
      </c>
      <c r="L2110" t="s">
        <v>12766</v>
      </c>
      <c r="M2110">
        <v>23.3932991028</v>
      </c>
      <c r="N2110">
        <v>-18.116699218799901</v>
      </c>
    </row>
    <row r="2111" spans="1:14" x14ac:dyDescent="0.35">
      <c r="A2111" t="s">
        <v>12767</v>
      </c>
      <c r="B2111" t="s">
        <v>1168</v>
      </c>
      <c r="C2111" t="s">
        <v>12768</v>
      </c>
      <c r="D2111">
        <v>457</v>
      </c>
      <c r="E2111" t="s">
        <v>1532</v>
      </c>
      <c r="G2111" t="s">
        <v>12719</v>
      </c>
      <c r="H2111" t="s">
        <v>12769</v>
      </c>
      <c r="I2111" t="s">
        <v>12767</v>
      </c>
      <c r="J2111" t="s">
        <v>12770</v>
      </c>
      <c r="L2111" t="s">
        <v>12771</v>
      </c>
      <c r="M2111">
        <v>15.2428998947143</v>
      </c>
      <c r="N2111">
        <v>-26.687400817871001</v>
      </c>
    </row>
    <row r="2112" spans="1:14" x14ac:dyDescent="0.35">
      <c r="A2112" t="s">
        <v>12772</v>
      </c>
      <c r="B2112" t="s">
        <v>32</v>
      </c>
      <c r="C2112" t="s">
        <v>12773</v>
      </c>
      <c r="D2112">
        <v>5000</v>
      </c>
      <c r="E2112" t="s">
        <v>1532</v>
      </c>
      <c r="G2112" t="s">
        <v>12735</v>
      </c>
      <c r="H2112" t="s">
        <v>12774</v>
      </c>
      <c r="I2112" t="s">
        <v>12772</v>
      </c>
      <c r="J2112" t="s">
        <v>12775</v>
      </c>
      <c r="L2112" t="s">
        <v>12776</v>
      </c>
      <c r="M2112">
        <v>16.4528007507</v>
      </c>
      <c r="N2112">
        <v>-21.023300170900001</v>
      </c>
    </row>
    <row r="2113" spans="1:14" x14ac:dyDescent="0.35">
      <c r="A2113" t="s">
        <v>12777</v>
      </c>
      <c r="B2113" t="s">
        <v>32</v>
      </c>
      <c r="C2113" t="s">
        <v>12778</v>
      </c>
      <c r="D2113">
        <v>5125</v>
      </c>
      <c r="E2113" t="s">
        <v>1532</v>
      </c>
      <c r="G2113" t="s">
        <v>12735</v>
      </c>
      <c r="H2113" t="s">
        <v>12779</v>
      </c>
      <c r="I2113" t="s">
        <v>12777</v>
      </c>
      <c r="J2113" t="s">
        <v>12780</v>
      </c>
      <c r="L2113" t="s">
        <v>12781</v>
      </c>
      <c r="M2113">
        <v>17.37</v>
      </c>
      <c r="N2113">
        <v>-22.0106</v>
      </c>
    </row>
    <row r="2114" spans="1:14" x14ac:dyDescent="0.35">
      <c r="A2114" t="s">
        <v>12782</v>
      </c>
      <c r="B2114" t="s">
        <v>32</v>
      </c>
      <c r="C2114" t="s">
        <v>12783</v>
      </c>
      <c r="D2114">
        <v>3665</v>
      </c>
      <c r="E2114" t="s">
        <v>1532</v>
      </c>
      <c r="G2114" t="s">
        <v>12742</v>
      </c>
      <c r="H2114" t="s">
        <v>12784</v>
      </c>
      <c r="I2114" t="s">
        <v>12782</v>
      </c>
      <c r="J2114" t="s">
        <v>12785</v>
      </c>
      <c r="L2114" t="s">
        <v>12786</v>
      </c>
      <c r="M2114">
        <v>17.059400558471602</v>
      </c>
      <c r="N2114">
        <v>-18.812799453735298</v>
      </c>
    </row>
    <row r="2115" spans="1:14" x14ac:dyDescent="0.35">
      <c r="A2115" t="s">
        <v>12787</v>
      </c>
      <c r="B2115" t="s">
        <v>32</v>
      </c>
      <c r="C2115" t="s">
        <v>12788</v>
      </c>
      <c r="D2115">
        <v>3579</v>
      </c>
      <c r="E2115" t="s">
        <v>1532</v>
      </c>
      <c r="G2115" t="s">
        <v>12742</v>
      </c>
      <c r="H2115" t="s">
        <v>12789</v>
      </c>
      <c r="I2115" t="s">
        <v>12787</v>
      </c>
      <c r="J2115" t="s">
        <v>12790</v>
      </c>
      <c r="L2115" t="s">
        <v>12791</v>
      </c>
      <c r="M2115">
        <v>16.927199999999999</v>
      </c>
      <c r="N2115">
        <v>-18.8064</v>
      </c>
    </row>
    <row r="2116" spans="1:14" x14ac:dyDescent="0.35">
      <c r="A2116" t="s">
        <v>12792</v>
      </c>
      <c r="B2116" t="s">
        <v>1168</v>
      </c>
      <c r="C2116" t="s">
        <v>12793</v>
      </c>
      <c r="D2116">
        <v>3599</v>
      </c>
      <c r="E2116" t="s">
        <v>1532</v>
      </c>
      <c r="G2116" t="s">
        <v>12794</v>
      </c>
      <c r="H2116" t="s">
        <v>12795</v>
      </c>
      <c r="I2116" t="s">
        <v>12792</v>
      </c>
      <c r="J2116" t="s">
        <v>12796</v>
      </c>
      <c r="L2116" t="s">
        <v>12797</v>
      </c>
      <c r="M2116">
        <v>15.9526</v>
      </c>
      <c r="N2116">
        <v>-17.878201000000001</v>
      </c>
    </row>
    <row r="2117" spans="1:14" x14ac:dyDescent="0.35">
      <c r="A2117" t="s">
        <v>12798</v>
      </c>
      <c r="B2117" t="s">
        <v>32</v>
      </c>
      <c r="C2117" t="s">
        <v>12799</v>
      </c>
      <c r="D2117">
        <v>3346</v>
      </c>
      <c r="E2117" t="s">
        <v>1532</v>
      </c>
      <c r="G2117" t="s">
        <v>12800</v>
      </c>
      <c r="H2117" t="s">
        <v>12801</v>
      </c>
      <c r="I2117" t="s">
        <v>12798</v>
      </c>
      <c r="J2117" t="s">
        <v>12802</v>
      </c>
      <c r="L2117" t="s">
        <v>12803</v>
      </c>
      <c r="M2117">
        <v>22.189699000000001</v>
      </c>
      <c r="N2117">
        <v>-18.0303</v>
      </c>
    </row>
    <row r="2118" spans="1:14" x14ac:dyDescent="0.35">
      <c r="A2118" t="s">
        <v>12804</v>
      </c>
      <c r="B2118" t="s">
        <v>1168</v>
      </c>
      <c r="C2118" t="s">
        <v>12805</v>
      </c>
      <c r="D2118">
        <v>14</v>
      </c>
      <c r="E2118" t="s">
        <v>1532</v>
      </c>
      <c r="G2118" t="s">
        <v>12719</v>
      </c>
      <c r="H2118" t="s">
        <v>12806</v>
      </c>
      <c r="I2118" t="s">
        <v>12804</v>
      </c>
      <c r="J2118" t="s">
        <v>12807</v>
      </c>
      <c r="L2118" t="s">
        <v>12808</v>
      </c>
      <c r="M2118">
        <v>16.446698999999999</v>
      </c>
      <c r="N2118">
        <v>-28.584700000000002</v>
      </c>
    </row>
    <row r="2119" spans="1:14" x14ac:dyDescent="0.35">
      <c r="A2119" t="s">
        <v>12809</v>
      </c>
      <c r="B2119" t="s">
        <v>32</v>
      </c>
      <c r="C2119" t="s">
        <v>12810</v>
      </c>
      <c r="D2119">
        <v>3911</v>
      </c>
      <c r="E2119" t="s">
        <v>1532</v>
      </c>
      <c r="G2119" t="s">
        <v>12715</v>
      </c>
      <c r="H2119" t="s">
        <v>12811</v>
      </c>
      <c r="I2119" t="s">
        <v>12809</v>
      </c>
      <c r="J2119" t="s">
        <v>12812</v>
      </c>
      <c r="L2119" t="s">
        <v>12813</v>
      </c>
      <c r="M2119">
        <v>15.9118995666503</v>
      </c>
      <c r="N2119">
        <v>-19.1492004394531</v>
      </c>
    </row>
    <row r="2120" spans="1:14" x14ac:dyDescent="0.35">
      <c r="A2120" t="s">
        <v>12814</v>
      </c>
      <c r="B2120" t="s">
        <v>32</v>
      </c>
      <c r="C2120" t="s">
        <v>12815</v>
      </c>
      <c r="D2120">
        <v>3770</v>
      </c>
      <c r="E2120" t="s">
        <v>1532</v>
      </c>
      <c r="G2120" t="s">
        <v>12715</v>
      </c>
      <c r="H2120" t="s">
        <v>12816</v>
      </c>
      <c r="I2120" t="s">
        <v>12814</v>
      </c>
      <c r="J2120" t="s">
        <v>12817</v>
      </c>
      <c r="L2120" t="s">
        <v>12818</v>
      </c>
      <c r="M2120">
        <v>13.85047</v>
      </c>
      <c r="N2120">
        <v>-18.061423999999999</v>
      </c>
    </row>
    <row r="2121" spans="1:14" x14ac:dyDescent="0.35">
      <c r="A2121" t="s">
        <v>12819</v>
      </c>
      <c r="B2121" t="s">
        <v>32</v>
      </c>
      <c r="C2121" t="s">
        <v>12820</v>
      </c>
      <c r="D2121">
        <v>3616</v>
      </c>
      <c r="E2121" t="s">
        <v>1532</v>
      </c>
      <c r="G2121" t="s">
        <v>12794</v>
      </c>
      <c r="H2121" t="s">
        <v>12821</v>
      </c>
      <c r="I2121" t="s">
        <v>12819</v>
      </c>
      <c r="J2121" t="s">
        <v>12822</v>
      </c>
      <c r="L2121" t="s">
        <v>12823</v>
      </c>
      <c r="M2121">
        <v>15.699299999999999</v>
      </c>
      <c r="N2121">
        <v>-17.797000000000001</v>
      </c>
    </row>
    <row r="2122" spans="1:14" x14ac:dyDescent="0.35">
      <c r="A2122" t="s">
        <v>12824</v>
      </c>
      <c r="B2122" t="s">
        <v>32</v>
      </c>
      <c r="C2122" t="s">
        <v>12825</v>
      </c>
      <c r="D2122">
        <v>4859</v>
      </c>
      <c r="E2122" t="s">
        <v>1532</v>
      </c>
      <c r="G2122" t="s">
        <v>12720</v>
      </c>
      <c r="H2122" t="s">
        <v>12826</v>
      </c>
      <c r="I2122" t="s">
        <v>12824</v>
      </c>
      <c r="J2122" t="s">
        <v>12827</v>
      </c>
      <c r="L2122" t="s">
        <v>12828</v>
      </c>
      <c r="M2122">
        <v>16.660800933838001</v>
      </c>
      <c r="N2122">
        <v>-20.434700012206999</v>
      </c>
    </row>
    <row r="2123" spans="1:14" x14ac:dyDescent="0.35">
      <c r="A2123" t="s">
        <v>12830</v>
      </c>
      <c r="B2123" t="s">
        <v>1168</v>
      </c>
      <c r="C2123" t="s">
        <v>12831</v>
      </c>
      <c r="D2123">
        <v>3627</v>
      </c>
      <c r="E2123" t="s">
        <v>1532</v>
      </c>
      <c r="G2123" t="s">
        <v>12800</v>
      </c>
      <c r="H2123" t="s">
        <v>12832</v>
      </c>
      <c r="I2123" t="s">
        <v>12830</v>
      </c>
      <c r="J2123" t="s">
        <v>12833</v>
      </c>
      <c r="L2123" t="s">
        <v>12834</v>
      </c>
      <c r="M2123">
        <v>19.719400405883999</v>
      </c>
      <c r="N2123">
        <v>-17.956499099731001</v>
      </c>
    </row>
    <row r="2124" spans="1:14" x14ac:dyDescent="0.35">
      <c r="A2124" t="s">
        <v>12835</v>
      </c>
      <c r="B2124" t="s">
        <v>32</v>
      </c>
      <c r="C2124" t="s">
        <v>12836</v>
      </c>
      <c r="D2124">
        <v>1870</v>
      </c>
      <c r="E2124" t="s">
        <v>1532</v>
      </c>
      <c r="G2124" t="s">
        <v>12719</v>
      </c>
      <c r="H2124" t="s">
        <v>12829</v>
      </c>
      <c r="I2124" t="s">
        <v>12835</v>
      </c>
      <c r="J2124" t="s">
        <v>12837</v>
      </c>
      <c r="L2124" t="s">
        <v>12838</v>
      </c>
      <c r="M2124">
        <v>16.647800445600001</v>
      </c>
      <c r="N2124">
        <v>-27.876399993900002</v>
      </c>
    </row>
    <row r="2125" spans="1:14" x14ac:dyDescent="0.35">
      <c r="A2125" t="s">
        <v>12839</v>
      </c>
      <c r="B2125" t="s">
        <v>32</v>
      </c>
      <c r="C2125" t="s">
        <v>12840</v>
      </c>
      <c r="D2125">
        <v>207</v>
      </c>
      <c r="E2125" t="s">
        <v>1532</v>
      </c>
      <c r="G2125" t="s">
        <v>12723</v>
      </c>
      <c r="H2125" t="s">
        <v>12841</v>
      </c>
      <c r="I2125" t="s">
        <v>12839</v>
      </c>
      <c r="J2125" t="s">
        <v>12842</v>
      </c>
      <c r="L2125" t="s">
        <v>12843</v>
      </c>
      <c r="M2125">
        <v>14.568099975586</v>
      </c>
      <c r="N2125">
        <v>-22.66189956665</v>
      </c>
    </row>
    <row r="2126" spans="1:14" x14ac:dyDescent="0.35">
      <c r="A2126" t="s">
        <v>12844</v>
      </c>
      <c r="B2126" t="s">
        <v>32</v>
      </c>
      <c r="C2126" t="s">
        <v>12845</v>
      </c>
      <c r="D2126">
        <v>2454</v>
      </c>
      <c r="E2126" t="s">
        <v>1532</v>
      </c>
      <c r="G2126" t="s">
        <v>12727</v>
      </c>
      <c r="I2126" t="s">
        <v>12844</v>
      </c>
      <c r="J2126" t="s">
        <v>12846</v>
      </c>
      <c r="L2126" t="s">
        <v>12847</v>
      </c>
      <c r="M2126">
        <v>15.746700286865</v>
      </c>
      <c r="N2126">
        <v>-24.512800216675</v>
      </c>
    </row>
    <row r="2127" spans="1:14" x14ac:dyDescent="0.35">
      <c r="A2127" t="s">
        <v>12848</v>
      </c>
      <c r="B2127" t="s">
        <v>32</v>
      </c>
      <c r="C2127" t="s">
        <v>4692</v>
      </c>
      <c r="D2127">
        <v>32</v>
      </c>
      <c r="E2127" t="s">
        <v>1532</v>
      </c>
      <c r="G2127" t="s">
        <v>12715</v>
      </c>
      <c r="H2127" t="s">
        <v>12849</v>
      </c>
      <c r="I2127" t="s">
        <v>12848</v>
      </c>
      <c r="J2127" t="s">
        <v>12850</v>
      </c>
      <c r="L2127" t="s">
        <v>12851</v>
      </c>
      <c r="M2127">
        <v>13.024900000000001</v>
      </c>
      <c r="N2127">
        <v>-19.971299999999999</v>
      </c>
    </row>
    <row r="2128" spans="1:14" x14ac:dyDescent="0.35">
      <c r="A2128" t="s">
        <v>12852</v>
      </c>
      <c r="B2128" t="s">
        <v>1168</v>
      </c>
      <c r="C2128" t="s">
        <v>12853</v>
      </c>
      <c r="D2128">
        <v>4353</v>
      </c>
      <c r="E2128" t="s">
        <v>1532</v>
      </c>
      <c r="G2128" t="s">
        <v>12742</v>
      </c>
      <c r="H2128" t="s">
        <v>12854</v>
      </c>
      <c r="I2128" t="s">
        <v>12852</v>
      </c>
      <c r="J2128" t="s">
        <v>12855</v>
      </c>
      <c r="L2128" t="s">
        <v>12856</v>
      </c>
      <c r="M2128">
        <v>17.732500076293999</v>
      </c>
      <c r="N2128">
        <v>-19.26189994812</v>
      </c>
    </row>
    <row r="2129" spans="1:14" x14ac:dyDescent="0.35">
      <c r="A2129" t="s">
        <v>12857</v>
      </c>
      <c r="B2129" t="s">
        <v>1168</v>
      </c>
      <c r="C2129" t="s">
        <v>12858</v>
      </c>
      <c r="D2129">
        <v>299</v>
      </c>
      <c r="E2129" t="s">
        <v>1532</v>
      </c>
      <c r="G2129" t="s">
        <v>12723</v>
      </c>
      <c r="H2129" t="s">
        <v>12859</v>
      </c>
      <c r="I2129" t="s">
        <v>12857</v>
      </c>
      <c r="J2129" t="s">
        <v>12860</v>
      </c>
      <c r="L2129" t="s">
        <v>12861</v>
      </c>
      <c r="M2129">
        <v>14.645300000000001</v>
      </c>
      <c r="N2129">
        <v>-22.979900000000001</v>
      </c>
    </row>
    <row r="2130" spans="1:14" x14ac:dyDescent="0.35">
      <c r="A2130" t="s">
        <v>12862</v>
      </c>
      <c r="B2130" t="s">
        <v>1168</v>
      </c>
      <c r="C2130" t="s">
        <v>12863</v>
      </c>
      <c r="D2130">
        <v>5575</v>
      </c>
      <c r="E2130" t="s">
        <v>1532</v>
      </c>
      <c r="G2130" t="s">
        <v>12739</v>
      </c>
      <c r="H2130" t="s">
        <v>12864</v>
      </c>
      <c r="I2130" t="s">
        <v>12862</v>
      </c>
      <c r="J2130" t="s">
        <v>12865</v>
      </c>
      <c r="L2130" t="s">
        <v>12866</v>
      </c>
      <c r="M2130">
        <v>17.080400466918899</v>
      </c>
      <c r="N2130">
        <v>-22.612199783325099</v>
      </c>
    </row>
    <row r="2131" spans="1:14" x14ac:dyDescent="0.35">
      <c r="A2131" t="s">
        <v>12867</v>
      </c>
      <c r="B2131" t="s">
        <v>3332</v>
      </c>
      <c r="C2131" t="s">
        <v>12868</v>
      </c>
      <c r="D2131">
        <v>5640</v>
      </c>
      <c r="E2131" t="s">
        <v>1532</v>
      </c>
      <c r="G2131" t="s">
        <v>12739</v>
      </c>
      <c r="H2131" t="s">
        <v>12864</v>
      </c>
      <c r="I2131" t="s">
        <v>12867</v>
      </c>
      <c r="J2131" t="s">
        <v>12869</v>
      </c>
      <c r="L2131" t="s">
        <v>12870</v>
      </c>
      <c r="M2131">
        <v>17.4709</v>
      </c>
      <c r="N2131">
        <v>-22.479900000000001</v>
      </c>
    </row>
    <row r="2132" spans="1:14" x14ac:dyDescent="0.35">
      <c r="A2132" t="s">
        <v>12871</v>
      </c>
      <c r="B2132" t="s">
        <v>3332</v>
      </c>
      <c r="C2132" t="s">
        <v>12872</v>
      </c>
      <c r="D2132">
        <v>1027</v>
      </c>
      <c r="E2132" t="s">
        <v>1532</v>
      </c>
      <c r="F2132" t="s">
        <v>5010</v>
      </c>
      <c r="G2132" t="s">
        <v>12873</v>
      </c>
      <c r="H2132" t="s">
        <v>12874</v>
      </c>
      <c r="I2132" t="s">
        <v>12871</v>
      </c>
      <c r="J2132" t="s">
        <v>12875</v>
      </c>
      <c r="L2132" t="s">
        <v>12876</v>
      </c>
      <c r="M2132">
        <v>15.444599999999999</v>
      </c>
      <c r="N2132">
        <v>-4.3857499999999998</v>
      </c>
    </row>
    <row r="2133" spans="1:14" x14ac:dyDescent="0.35">
      <c r="A2133" t="s">
        <v>12877</v>
      </c>
      <c r="B2133" t="s">
        <v>1168</v>
      </c>
      <c r="C2133" t="s">
        <v>12878</v>
      </c>
      <c r="D2133">
        <v>915</v>
      </c>
      <c r="E2133" t="s">
        <v>1532</v>
      </c>
      <c r="F2133" t="s">
        <v>5010</v>
      </c>
      <c r="G2133" t="s">
        <v>12873</v>
      </c>
      <c r="H2133" t="s">
        <v>12879</v>
      </c>
      <c r="I2133" t="s">
        <v>12877</v>
      </c>
      <c r="J2133" t="s">
        <v>12880</v>
      </c>
      <c r="L2133" t="s">
        <v>12881</v>
      </c>
      <c r="M2133">
        <v>15.327500343323001</v>
      </c>
      <c r="N2133">
        <v>-4.32666015625</v>
      </c>
    </row>
    <row r="2134" spans="1:14" x14ac:dyDescent="0.35">
      <c r="A2134" t="s">
        <v>12883</v>
      </c>
      <c r="B2134" t="s">
        <v>32</v>
      </c>
      <c r="C2134" t="s">
        <v>12884</v>
      </c>
      <c r="D2134">
        <v>89</v>
      </c>
      <c r="E2134" t="s">
        <v>1532</v>
      </c>
      <c r="F2134" t="s">
        <v>5010</v>
      </c>
      <c r="G2134" t="s">
        <v>12882</v>
      </c>
      <c r="I2134" t="s">
        <v>12883</v>
      </c>
      <c r="J2134" t="s">
        <v>12885</v>
      </c>
      <c r="L2134" t="s">
        <v>12886</v>
      </c>
      <c r="M2134">
        <v>12.3517999649047</v>
      </c>
      <c r="N2134">
        <v>-5.9308600425720197</v>
      </c>
    </row>
    <row r="2135" spans="1:14" x14ac:dyDescent="0.35">
      <c r="A2135" t="s">
        <v>12887</v>
      </c>
      <c r="B2135" t="s">
        <v>32</v>
      </c>
      <c r="C2135" t="s">
        <v>12888</v>
      </c>
      <c r="D2135">
        <v>26</v>
      </c>
      <c r="E2135" t="s">
        <v>1532</v>
      </c>
      <c r="F2135" t="s">
        <v>5010</v>
      </c>
      <c r="G2135" t="s">
        <v>12882</v>
      </c>
      <c r="H2135" t="s">
        <v>12889</v>
      </c>
      <c r="I2135" t="s">
        <v>12887</v>
      </c>
      <c r="J2135" t="s">
        <v>12890</v>
      </c>
      <c r="L2135" t="s">
        <v>12891</v>
      </c>
      <c r="M2135">
        <v>13.0640001296997</v>
      </c>
      <c r="N2135">
        <v>-5.8540000915527299</v>
      </c>
    </row>
    <row r="2136" spans="1:14" x14ac:dyDescent="0.35">
      <c r="A2136" t="s">
        <v>12892</v>
      </c>
      <c r="B2136" t="s">
        <v>32</v>
      </c>
      <c r="C2136" t="s">
        <v>12893</v>
      </c>
      <c r="D2136">
        <v>722</v>
      </c>
      <c r="E2136" t="s">
        <v>1532</v>
      </c>
      <c r="F2136" t="s">
        <v>5010</v>
      </c>
      <c r="G2136" t="s">
        <v>12882</v>
      </c>
      <c r="H2136" t="s">
        <v>12894</v>
      </c>
      <c r="I2136" t="s">
        <v>12892</v>
      </c>
      <c r="J2136" t="s">
        <v>12895</v>
      </c>
      <c r="L2136" t="s">
        <v>12896</v>
      </c>
      <c r="M2136">
        <v>14.1330003738403</v>
      </c>
      <c r="N2136">
        <v>-4.9499998092651296</v>
      </c>
    </row>
    <row r="2137" spans="1:14" x14ac:dyDescent="0.35">
      <c r="A2137" t="s">
        <v>12897</v>
      </c>
      <c r="B2137" t="s">
        <v>32</v>
      </c>
      <c r="C2137" t="s">
        <v>12898</v>
      </c>
      <c r="D2137">
        <v>1115</v>
      </c>
      <c r="E2137" t="s">
        <v>1532</v>
      </c>
      <c r="F2137" t="s">
        <v>5010</v>
      </c>
      <c r="G2137" t="s">
        <v>12882</v>
      </c>
      <c r="H2137" t="s">
        <v>12899</v>
      </c>
      <c r="I2137" t="s">
        <v>12897</v>
      </c>
      <c r="J2137" t="s">
        <v>12900</v>
      </c>
      <c r="L2137" t="s">
        <v>12901</v>
      </c>
      <c r="M2137">
        <v>13.440400123596101</v>
      </c>
      <c r="N2137">
        <v>-5.7996101379394496</v>
      </c>
    </row>
    <row r="2138" spans="1:14" x14ac:dyDescent="0.35">
      <c r="A2138" t="s">
        <v>12902</v>
      </c>
      <c r="B2138" t="s">
        <v>32</v>
      </c>
      <c r="C2138" t="s">
        <v>12903</v>
      </c>
      <c r="D2138">
        <v>1476</v>
      </c>
      <c r="E2138" t="s">
        <v>1532</v>
      </c>
      <c r="F2138" t="s">
        <v>5010</v>
      </c>
      <c r="G2138" t="s">
        <v>12882</v>
      </c>
      <c r="H2138" t="s">
        <v>12904</v>
      </c>
      <c r="I2138" t="s">
        <v>12902</v>
      </c>
      <c r="J2138" t="s">
        <v>12905</v>
      </c>
      <c r="L2138" t="s">
        <v>12906</v>
      </c>
      <c r="M2138">
        <v>14.8169</v>
      </c>
      <c r="N2138">
        <v>-5.4210000000000003</v>
      </c>
    </row>
    <row r="2139" spans="1:14" x14ac:dyDescent="0.35">
      <c r="A2139" t="s">
        <v>12907</v>
      </c>
      <c r="B2139" t="s">
        <v>32</v>
      </c>
      <c r="C2139" t="s">
        <v>12908</v>
      </c>
      <c r="D2139">
        <v>1040</v>
      </c>
      <c r="E2139" t="s">
        <v>1532</v>
      </c>
      <c r="F2139" t="s">
        <v>5010</v>
      </c>
      <c r="G2139" t="s">
        <v>5018</v>
      </c>
      <c r="H2139" t="s">
        <v>12909</v>
      </c>
      <c r="I2139" t="s">
        <v>12907</v>
      </c>
      <c r="J2139" t="s">
        <v>12910</v>
      </c>
      <c r="L2139" t="s">
        <v>12911</v>
      </c>
      <c r="M2139">
        <v>18.285800933837798</v>
      </c>
      <c r="N2139">
        <v>-1.9472199678421001</v>
      </c>
    </row>
    <row r="2140" spans="1:14" x14ac:dyDescent="0.35">
      <c r="A2140" t="s">
        <v>12912</v>
      </c>
      <c r="B2140" t="s">
        <v>32</v>
      </c>
      <c r="C2140" t="s">
        <v>12913</v>
      </c>
      <c r="D2140">
        <v>1043</v>
      </c>
      <c r="E2140" t="s">
        <v>1532</v>
      </c>
      <c r="F2140" t="s">
        <v>5010</v>
      </c>
      <c r="G2140" t="s">
        <v>5018</v>
      </c>
      <c r="H2140" t="s">
        <v>12914</v>
      </c>
      <c r="I2140" t="s">
        <v>12912</v>
      </c>
      <c r="J2140" t="s">
        <v>12915</v>
      </c>
      <c r="L2140" t="s">
        <v>12916</v>
      </c>
      <c r="M2140">
        <v>17.684700012206999</v>
      </c>
      <c r="N2140">
        <v>-2.7174999713897701</v>
      </c>
    </row>
    <row r="2141" spans="1:14" x14ac:dyDescent="0.35">
      <c r="A2141" t="s">
        <v>12917</v>
      </c>
      <c r="B2141" t="s">
        <v>1168</v>
      </c>
      <c r="C2141" t="s">
        <v>12918</v>
      </c>
      <c r="D2141">
        <v>1063</v>
      </c>
      <c r="E2141" t="s">
        <v>1532</v>
      </c>
      <c r="F2141" t="s">
        <v>5010</v>
      </c>
      <c r="G2141" t="s">
        <v>5018</v>
      </c>
      <c r="I2141" t="s">
        <v>12917</v>
      </c>
      <c r="J2141" t="s">
        <v>12919</v>
      </c>
      <c r="L2141" t="s">
        <v>12920</v>
      </c>
      <c r="M2141">
        <v>17.381700515746999</v>
      </c>
      <c r="N2141">
        <v>-3.3113200664520201</v>
      </c>
    </row>
    <row r="2142" spans="1:14" x14ac:dyDescent="0.35">
      <c r="A2142" t="s">
        <v>12921</v>
      </c>
      <c r="B2142" t="s">
        <v>32</v>
      </c>
      <c r="C2142" t="s">
        <v>12922</v>
      </c>
      <c r="D2142">
        <v>1013</v>
      </c>
      <c r="E2142" t="s">
        <v>1532</v>
      </c>
      <c r="F2142" t="s">
        <v>5010</v>
      </c>
      <c r="G2142" t="s">
        <v>5018</v>
      </c>
      <c r="H2142" t="s">
        <v>12923</v>
      </c>
      <c r="I2142" t="s">
        <v>12921</v>
      </c>
      <c r="J2142" t="s">
        <v>12924</v>
      </c>
      <c r="L2142" t="s">
        <v>12925</v>
      </c>
      <c r="M2142">
        <v>19.024000167846602</v>
      </c>
      <c r="N2142">
        <v>-1.4349999427795399</v>
      </c>
    </row>
    <row r="2143" spans="1:14" x14ac:dyDescent="0.35">
      <c r="A2143" t="s">
        <v>12926</v>
      </c>
      <c r="B2143" t="s">
        <v>1168</v>
      </c>
      <c r="C2143" t="s">
        <v>12927</v>
      </c>
      <c r="D2143">
        <v>1572</v>
      </c>
      <c r="E2143" t="s">
        <v>1532</v>
      </c>
      <c r="F2143" t="s">
        <v>5010</v>
      </c>
      <c r="G2143" t="s">
        <v>5018</v>
      </c>
      <c r="I2143" t="s">
        <v>12926</v>
      </c>
      <c r="J2143" t="s">
        <v>12928</v>
      </c>
      <c r="L2143" t="s">
        <v>12929</v>
      </c>
      <c r="M2143">
        <v>18.785600662231399</v>
      </c>
      <c r="N2143">
        <v>-5.0357699394226003</v>
      </c>
    </row>
    <row r="2144" spans="1:14" x14ac:dyDescent="0.35">
      <c r="A2144" t="s">
        <v>12930</v>
      </c>
      <c r="B2144" t="s">
        <v>32</v>
      </c>
      <c r="C2144" t="s">
        <v>12931</v>
      </c>
      <c r="D2144">
        <v>2299</v>
      </c>
      <c r="E2144" t="s">
        <v>1532</v>
      </c>
      <c r="F2144" t="s">
        <v>5010</v>
      </c>
      <c r="G2144" t="s">
        <v>5018</v>
      </c>
      <c r="H2144" t="s">
        <v>12932</v>
      </c>
      <c r="I2144" t="s">
        <v>12930</v>
      </c>
      <c r="J2144" t="s">
        <v>12933</v>
      </c>
      <c r="L2144" t="s">
        <v>12934</v>
      </c>
      <c r="M2144">
        <v>19.600000381469702</v>
      </c>
      <c r="N2144">
        <v>-5</v>
      </c>
    </row>
    <row r="2145" spans="1:14" x14ac:dyDescent="0.35">
      <c r="A2145" t="s">
        <v>12935</v>
      </c>
      <c r="B2145" t="s">
        <v>32</v>
      </c>
      <c r="C2145" t="s">
        <v>12936</v>
      </c>
      <c r="D2145">
        <v>1365</v>
      </c>
      <c r="E2145" t="s">
        <v>1532</v>
      </c>
      <c r="F2145" t="s">
        <v>5010</v>
      </c>
      <c r="G2145" t="s">
        <v>5018</v>
      </c>
      <c r="H2145" t="s">
        <v>12937</v>
      </c>
      <c r="I2145" t="s">
        <v>12935</v>
      </c>
      <c r="J2145" t="s">
        <v>12938</v>
      </c>
      <c r="L2145" t="s">
        <v>12939</v>
      </c>
      <c r="M2145">
        <v>18.716999053955</v>
      </c>
      <c r="N2145">
        <v>-4.8000001907348597</v>
      </c>
    </row>
    <row r="2146" spans="1:14" x14ac:dyDescent="0.35">
      <c r="A2146" t="s">
        <v>12940</v>
      </c>
      <c r="B2146" t="s">
        <v>32</v>
      </c>
      <c r="C2146" t="s">
        <v>12941</v>
      </c>
      <c r="D2146">
        <v>1952</v>
      </c>
      <c r="E2146" t="s">
        <v>1532</v>
      </c>
      <c r="F2146" t="s">
        <v>5010</v>
      </c>
      <c r="G2146" t="s">
        <v>5018</v>
      </c>
      <c r="H2146" t="s">
        <v>12942</v>
      </c>
      <c r="I2146" t="s">
        <v>12940</v>
      </c>
      <c r="J2146" t="s">
        <v>12943</v>
      </c>
      <c r="L2146" t="s">
        <v>12944</v>
      </c>
      <c r="M2146">
        <v>17.850000381469702</v>
      </c>
      <c r="N2146">
        <v>-4.7829999923706001</v>
      </c>
    </row>
    <row r="2147" spans="1:14" x14ac:dyDescent="0.35">
      <c r="A2147" t="s">
        <v>12946</v>
      </c>
      <c r="B2147" t="s">
        <v>1168</v>
      </c>
      <c r="C2147" t="s">
        <v>12947</v>
      </c>
      <c r="D2147">
        <v>1040</v>
      </c>
      <c r="E2147" t="s">
        <v>1532</v>
      </c>
      <c r="F2147" t="s">
        <v>5010</v>
      </c>
      <c r="G2147" t="s">
        <v>5015</v>
      </c>
      <c r="H2147" t="s">
        <v>12948</v>
      </c>
      <c r="I2147" t="s">
        <v>12946</v>
      </c>
      <c r="J2147" t="s">
        <v>12949</v>
      </c>
      <c r="L2147" t="s">
        <v>12950</v>
      </c>
      <c r="M2147">
        <v>18.2887001038</v>
      </c>
      <c r="N2147">
        <v>2.2600000724200001E-2</v>
      </c>
    </row>
    <row r="2148" spans="1:14" x14ac:dyDescent="0.35">
      <c r="A2148" t="s">
        <v>12951</v>
      </c>
      <c r="B2148" t="s">
        <v>32</v>
      </c>
      <c r="C2148" t="s">
        <v>12952</v>
      </c>
      <c r="D2148">
        <v>1217</v>
      </c>
      <c r="E2148" t="s">
        <v>1532</v>
      </c>
      <c r="F2148" t="s">
        <v>5010</v>
      </c>
      <c r="G2148" t="s">
        <v>5015</v>
      </c>
      <c r="H2148" t="s">
        <v>12953</v>
      </c>
      <c r="I2148" t="s">
        <v>12951</v>
      </c>
      <c r="J2148" t="s">
        <v>12954</v>
      </c>
      <c r="L2148" t="s">
        <v>12955</v>
      </c>
      <c r="M2148">
        <v>19.788900000000002</v>
      </c>
      <c r="N2148">
        <v>1.22472</v>
      </c>
    </row>
    <row r="2149" spans="1:14" x14ac:dyDescent="0.35">
      <c r="A2149" t="s">
        <v>12956</v>
      </c>
      <c r="B2149" t="s">
        <v>32</v>
      </c>
      <c r="C2149" t="s">
        <v>12957</v>
      </c>
      <c r="D2149">
        <v>1125</v>
      </c>
      <c r="E2149" t="s">
        <v>1532</v>
      </c>
      <c r="F2149" t="s">
        <v>5010</v>
      </c>
      <c r="G2149" t="s">
        <v>5015</v>
      </c>
      <c r="H2149" t="s">
        <v>12958</v>
      </c>
      <c r="I2149" t="s">
        <v>12956</v>
      </c>
      <c r="J2149" t="s">
        <v>12959</v>
      </c>
      <c r="L2149" t="s">
        <v>12960</v>
      </c>
      <c r="M2149">
        <v>18.632999420166001</v>
      </c>
      <c r="N2149">
        <v>3.6329998970031698</v>
      </c>
    </row>
    <row r="2150" spans="1:14" x14ac:dyDescent="0.35">
      <c r="A2150" t="s">
        <v>12961</v>
      </c>
      <c r="B2150" t="s">
        <v>1168</v>
      </c>
      <c r="C2150" t="s">
        <v>12962</v>
      </c>
      <c r="D2150">
        <v>1509</v>
      </c>
      <c r="E2150" t="s">
        <v>1532</v>
      </c>
      <c r="F2150" t="s">
        <v>5010</v>
      </c>
      <c r="G2150" t="s">
        <v>5015</v>
      </c>
      <c r="I2150" t="s">
        <v>12961</v>
      </c>
      <c r="J2150" t="s">
        <v>12963</v>
      </c>
      <c r="L2150" t="s">
        <v>12964</v>
      </c>
      <c r="M2150">
        <v>20.975299835205</v>
      </c>
      <c r="N2150">
        <v>4.2532100677490199</v>
      </c>
    </row>
    <row r="2151" spans="1:14" x14ac:dyDescent="0.35">
      <c r="A2151" t="s">
        <v>12965</v>
      </c>
      <c r="B2151" t="s">
        <v>1168</v>
      </c>
      <c r="C2151" t="s">
        <v>12966</v>
      </c>
      <c r="D2151">
        <v>1378</v>
      </c>
      <c r="E2151" t="s">
        <v>1532</v>
      </c>
      <c r="F2151" t="s">
        <v>5010</v>
      </c>
      <c r="G2151" t="s">
        <v>5015</v>
      </c>
      <c r="H2151" t="s">
        <v>12967</v>
      </c>
      <c r="I2151" t="s">
        <v>12965</v>
      </c>
      <c r="J2151" t="s">
        <v>12968</v>
      </c>
      <c r="L2151" t="s">
        <v>12969</v>
      </c>
      <c r="M2151">
        <v>19.771299362199901</v>
      </c>
      <c r="N2151">
        <v>3.23536992072999</v>
      </c>
    </row>
    <row r="2152" spans="1:14" x14ac:dyDescent="0.35">
      <c r="A2152" t="s">
        <v>12970</v>
      </c>
      <c r="B2152" t="s">
        <v>32</v>
      </c>
      <c r="C2152" t="s">
        <v>12971</v>
      </c>
      <c r="D2152">
        <v>1801</v>
      </c>
      <c r="E2152" t="s">
        <v>1532</v>
      </c>
      <c r="F2152" t="s">
        <v>5010</v>
      </c>
      <c r="G2152" t="s">
        <v>5015</v>
      </c>
      <c r="I2152" t="s">
        <v>12970</v>
      </c>
      <c r="J2152" t="s">
        <v>12972</v>
      </c>
      <c r="L2152" t="s">
        <v>12973</v>
      </c>
      <c r="M2152">
        <v>21.650899887084901</v>
      </c>
      <c r="N2152">
        <v>4.1576399803161603</v>
      </c>
    </row>
    <row r="2153" spans="1:14" x14ac:dyDescent="0.35">
      <c r="A2153" t="s">
        <v>12974</v>
      </c>
      <c r="B2153" t="s">
        <v>32</v>
      </c>
      <c r="C2153" t="s">
        <v>12975</v>
      </c>
      <c r="E2153" t="s">
        <v>1532</v>
      </c>
      <c r="F2153" t="s">
        <v>5010</v>
      </c>
      <c r="G2153" t="s">
        <v>5015</v>
      </c>
      <c r="H2153" t="s">
        <v>12976</v>
      </c>
      <c r="I2153" t="s">
        <v>12974</v>
      </c>
      <c r="J2153" t="s">
        <v>12977</v>
      </c>
      <c r="L2153" t="s">
        <v>12978</v>
      </c>
      <c r="M2153">
        <v>22.481701000000001</v>
      </c>
      <c r="N2153">
        <v>2.1827800000000002</v>
      </c>
    </row>
    <row r="2154" spans="1:14" x14ac:dyDescent="0.35">
      <c r="A2154" t="s">
        <v>12979</v>
      </c>
      <c r="B2154" t="s">
        <v>1168</v>
      </c>
      <c r="C2154" t="s">
        <v>12980</v>
      </c>
      <c r="D2154">
        <v>1509</v>
      </c>
      <c r="E2154" t="s">
        <v>1532</v>
      </c>
      <c r="F2154" t="s">
        <v>5010</v>
      </c>
      <c r="G2154" t="s">
        <v>5015</v>
      </c>
      <c r="I2154" t="s">
        <v>12979</v>
      </c>
      <c r="J2154" t="s">
        <v>12981</v>
      </c>
      <c r="L2154" t="s">
        <v>12982</v>
      </c>
      <c r="M2154">
        <v>21.496901000000001</v>
      </c>
      <c r="N2154">
        <v>2.1706599999999998</v>
      </c>
    </row>
    <row r="2155" spans="1:14" x14ac:dyDescent="0.35">
      <c r="A2155" t="s">
        <v>12983</v>
      </c>
      <c r="B2155" t="s">
        <v>32</v>
      </c>
      <c r="C2155" t="s">
        <v>12984</v>
      </c>
      <c r="D2155">
        <v>1168</v>
      </c>
      <c r="E2155" t="s">
        <v>1532</v>
      </c>
      <c r="F2155" t="s">
        <v>5010</v>
      </c>
      <c r="G2155" t="s">
        <v>5015</v>
      </c>
      <c r="H2155" t="s">
        <v>12985</v>
      </c>
      <c r="I2155" t="s">
        <v>12983</v>
      </c>
      <c r="J2155" t="s">
        <v>12986</v>
      </c>
      <c r="L2155" t="s">
        <v>12987</v>
      </c>
      <c r="M2155">
        <v>20.850000381469702</v>
      </c>
      <c r="N2155">
        <v>-0.216999992728233</v>
      </c>
    </row>
    <row r="2156" spans="1:14" x14ac:dyDescent="0.35">
      <c r="A2156" t="s">
        <v>12988</v>
      </c>
      <c r="B2156" t="s">
        <v>32</v>
      </c>
      <c r="C2156" t="s">
        <v>12989</v>
      </c>
      <c r="D2156">
        <v>1283</v>
      </c>
      <c r="E2156" t="s">
        <v>1532</v>
      </c>
      <c r="F2156" t="s">
        <v>5010</v>
      </c>
      <c r="G2156" t="s">
        <v>5015</v>
      </c>
      <c r="H2156" t="s">
        <v>12990</v>
      </c>
      <c r="I2156" t="s">
        <v>12988</v>
      </c>
      <c r="J2156" t="s">
        <v>12991</v>
      </c>
      <c r="L2156" t="s">
        <v>12992</v>
      </c>
      <c r="M2156">
        <v>23.372501</v>
      </c>
      <c r="N2156">
        <v>-1.048109</v>
      </c>
    </row>
    <row r="2157" spans="1:14" x14ac:dyDescent="0.35">
      <c r="A2157" t="s">
        <v>12993</v>
      </c>
      <c r="B2157" t="s">
        <v>1168</v>
      </c>
      <c r="C2157" t="s">
        <v>12994</v>
      </c>
      <c r="D2157">
        <v>1417</v>
      </c>
      <c r="E2157" t="s">
        <v>1532</v>
      </c>
      <c r="F2157" t="s">
        <v>5010</v>
      </c>
      <c r="G2157" t="s">
        <v>5014</v>
      </c>
      <c r="H2157" t="s">
        <v>12995</v>
      </c>
      <c r="I2157" t="s">
        <v>12993</v>
      </c>
      <c r="J2157" t="s">
        <v>12996</v>
      </c>
      <c r="L2157" t="s">
        <v>12997</v>
      </c>
      <c r="M2157">
        <v>25.337999343900002</v>
      </c>
      <c r="N2157">
        <v>0.48163899779300001</v>
      </c>
    </row>
    <row r="2158" spans="1:14" x14ac:dyDescent="0.35">
      <c r="A2158" t="s">
        <v>12998</v>
      </c>
      <c r="B2158" t="s">
        <v>32</v>
      </c>
      <c r="C2158" t="s">
        <v>12999</v>
      </c>
      <c r="D2158">
        <v>1378</v>
      </c>
      <c r="E2158" t="s">
        <v>1532</v>
      </c>
      <c r="F2158" t="s">
        <v>5010</v>
      </c>
      <c r="G2158" t="s">
        <v>5014</v>
      </c>
      <c r="H2158" t="s">
        <v>13000</v>
      </c>
      <c r="I2158" t="s">
        <v>12998</v>
      </c>
      <c r="J2158" t="s">
        <v>13001</v>
      </c>
      <c r="L2158" t="s">
        <v>13002</v>
      </c>
      <c r="M2158">
        <v>24.466999053955</v>
      </c>
      <c r="N2158">
        <v>0.78299999237060502</v>
      </c>
    </row>
    <row r="2159" spans="1:14" x14ac:dyDescent="0.35">
      <c r="A2159" t="s">
        <v>13003</v>
      </c>
      <c r="B2159" t="s">
        <v>1168</v>
      </c>
      <c r="C2159" t="s">
        <v>12945</v>
      </c>
      <c r="D2159">
        <v>2438</v>
      </c>
      <c r="E2159" t="s">
        <v>1532</v>
      </c>
      <c r="F2159" t="s">
        <v>5010</v>
      </c>
      <c r="G2159" t="s">
        <v>5014</v>
      </c>
      <c r="I2159" t="s">
        <v>13003</v>
      </c>
      <c r="J2159" t="s">
        <v>3064</v>
      </c>
      <c r="L2159" t="s">
        <v>13004</v>
      </c>
      <c r="M2159">
        <v>27.588300704956001</v>
      </c>
      <c r="N2159">
        <v>2.8276100158691402</v>
      </c>
    </row>
    <row r="2160" spans="1:14" x14ac:dyDescent="0.35">
      <c r="A2160" t="s">
        <v>13005</v>
      </c>
      <c r="B2160" t="s">
        <v>1168</v>
      </c>
      <c r="C2160" t="s">
        <v>13006</v>
      </c>
      <c r="D2160">
        <v>4045</v>
      </c>
      <c r="E2160" t="s">
        <v>1532</v>
      </c>
      <c r="F2160" t="s">
        <v>5010</v>
      </c>
      <c r="G2160" t="s">
        <v>5014</v>
      </c>
      <c r="I2160" t="s">
        <v>13005</v>
      </c>
      <c r="J2160" t="s">
        <v>13007</v>
      </c>
      <c r="L2160" t="s">
        <v>13008</v>
      </c>
      <c r="M2160">
        <v>30.220800399780199</v>
      </c>
      <c r="N2160">
        <v>1.5657199621200499</v>
      </c>
    </row>
    <row r="2161" spans="1:14" x14ac:dyDescent="0.35">
      <c r="A2161" t="s">
        <v>13009</v>
      </c>
      <c r="B2161" t="s">
        <v>1168</v>
      </c>
      <c r="C2161" t="s">
        <v>13010</v>
      </c>
      <c r="D2161">
        <v>1378</v>
      </c>
      <c r="E2161" t="s">
        <v>1532</v>
      </c>
      <c r="F2161" t="s">
        <v>5010</v>
      </c>
      <c r="G2161" t="s">
        <v>5014</v>
      </c>
      <c r="I2161" t="s">
        <v>13009</v>
      </c>
      <c r="J2161" t="s">
        <v>13011</v>
      </c>
      <c r="L2161" t="s">
        <v>13012</v>
      </c>
      <c r="M2161">
        <v>24.7936992645263</v>
      </c>
      <c r="N2161">
        <v>2.8183500766754102</v>
      </c>
    </row>
    <row r="2162" spans="1:14" x14ac:dyDescent="0.35">
      <c r="A2162" t="s">
        <v>13013</v>
      </c>
      <c r="B2162" t="s">
        <v>1168</v>
      </c>
      <c r="C2162" t="s">
        <v>13014</v>
      </c>
      <c r="D2162">
        <v>5643</v>
      </c>
      <c r="E2162" t="s">
        <v>1532</v>
      </c>
      <c r="F2162" t="s">
        <v>5010</v>
      </c>
      <c r="G2162" t="s">
        <v>13015</v>
      </c>
      <c r="I2162" t="s">
        <v>13013</v>
      </c>
      <c r="J2162" t="s">
        <v>13016</v>
      </c>
      <c r="L2162" t="s">
        <v>13017</v>
      </c>
      <c r="M2162">
        <v>28.808799743652301</v>
      </c>
      <c r="N2162">
        <v>-2.3089799880981401</v>
      </c>
    </row>
    <row r="2163" spans="1:14" x14ac:dyDescent="0.35">
      <c r="A2163" t="s">
        <v>13018</v>
      </c>
      <c r="B2163" t="s">
        <v>32</v>
      </c>
      <c r="C2163" t="s">
        <v>13019</v>
      </c>
      <c r="D2163">
        <v>5757</v>
      </c>
      <c r="E2163" t="s">
        <v>1532</v>
      </c>
      <c r="F2163" t="s">
        <v>5010</v>
      </c>
      <c r="G2163" t="s">
        <v>5011</v>
      </c>
      <c r="H2163" t="s">
        <v>13020</v>
      </c>
      <c r="I2163" t="s">
        <v>13018</v>
      </c>
      <c r="J2163" t="s">
        <v>13021</v>
      </c>
      <c r="L2163" t="s">
        <v>13022</v>
      </c>
      <c r="M2163">
        <v>29.312992000000001</v>
      </c>
      <c r="N2163">
        <v>0.117142</v>
      </c>
    </row>
    <row r="2164" spans="1:14" x14ac:dyDescent="0.35">
      <c r="A2164" t="s">
        <v>13024</v>
      </c>
      <c r="B2164" t="s">
        <v>1168</v>
      </c>
      <c r="C2164" t="s">
        <v>13025</v>
      </c>
      <c r="D2164">
        <v>5089</v>
      </c>
      <c r="E2164" t="s">
        <v>1532</v>
      </c>
      <c r="F2164" t="s">
        <v>5010</v>
      </c>
      <c r="G2164" t="s">
        <v>5011</v>
      </c>
      <c r="H2164" t="s">
        <v>13026</v>
      </c>
      <c r="I2164" t="s">
        <v>13024</v>
      </c>
      <c r="J2164" t="s">
        <v>2215</v>
      </c>
      <c r="L2164" t="s">
        <v>13027</v>
      </c>
      <c r="M2164">
        <v>29.238500595092699</v>
      </c>
      <c r="N2164">
        <v>-1.67080998420715</v>
      </c>
    </row>
    <row r="2165" spans="1:14" x14ac:dyDescent="0.35">
      <c r="A2165" t="s">
        <v>13028</v>
      </c>
      <c r="B2165" t="s">
        <v>32</v>
      </c>
      <c r="C2165" t="s">
        <v>13029</v>
      </c>
      <c r="D2165">
        <v>3517</v>
      </c>
      <c r="E2165" t="s">
        <v>1532</v>
      </c>
      <c r="F2165" t="s">
        <v>5010</v>
      </c>
      <c r="G2165" t="s">
        <v>5011</v>
      </c>
      <c r="H2165" t="s">
        <v>5012</v>
      </c>
      <c r="I2165" t="s">
        <v>13028</v>
      </c>
      <c r="J2165" t="s">
        <v>5554</v>
      </c>
      <c r="L2165" t="s">
        <v>13030</v>
      </c>
      <c r="M2165">
        <v>29.4739</v>
      </c>
      <c r="N2165">
        <v>0.57499999999999996</v>
      </c>
    </row>
    <row r="2166" spans="1:14" x14ac:dyDescent="0.35">
      <c r="A2166" t="s">
        <v>13031</v>
      </c>
      <c r="B2166" t="s">
        <v>1168</v>
      </c>
      <c r="C2166" t="s">
        <v>13032</v>
      </c>
      <c r="D2166">
        <v>1630</v>
      </c>
      <c r="E2166" t="s">
        <v>1532</v>
      </c>
      <c r="F2166" t="s">
        <v>5010</v>
      </c>
      <c r="G2166" t="s">
        <v>13023</v>
      </c>
      <c r="H2166" t="s">
        <v>13033</v>
      </c>
      <c r="I2166" t="s">
        <v>13031</v>
      </c>
      <c r="J2166" t="s">
        <v>13034</v>
      </c>
      <c r="L2166" t="s">
        <v>13035</v>
      </c>
      <c r="M2166">
        <v>25.915399551399901</v>
      </c>
      <c r="N2166">
        <v>-2.9191799163800001</v>
      </c>
    </row>
    <row r="2167" spans="1:14" x14ac:dyDescent="0.35">
      <c r="A2167" t="s">
        <v>13037</v>
      </c>
      <c r="B2167" t="s">
        <v>32</v>
      </c>
      <c r="C2167" t="s">
        <v>13038</v>
      </c>
      <c r="D2167">
        <v>1808</v>
      </c>
      <c r="E2167" t="s">
        <v>1532</v>
      </c>
      <c r="F2167" t="s">
        <v>5010</v>
      </c>
      <c r="G2167" t="s">
        <v>13023</v>
      </c>
      <c r="H2167" t="s">
        <v>13036</v>
      </c>
      <c r="I2167" t="s">
        <v>13037</v>
      </c>
      <c r="J2167" t="s">
        <v>13039</v>
      </c>
      <c r="L2167" t="s">
        <v>13040</v>
      </c>
      <c r="M2167">
        <v>26.7339992523193</v>
      </c>
      <c r="N2167">
        <v>-2.5780000686645499</v>
      </c>
    </row>
    <row r="2168" spans="1:14" x14ac:dyDescent="0.35">
      <c r="A2168" t="s">
        <v>13041</v>
      </c>
      <c r="B2168" t="s">
        <v>32</v>
      </c>
      <c r="C2168" t="s">
        <v>13042</v>
      </c>
      <c r="D2168">
        <v>1742</v>
      </c>
      <c r="E2168" t="s">
        <v>1532</v>
      </c>
      <c r="F2168" t="s">
        <v>5010</v>
      </c>
      <c r="G2168" t="s">
        <v>13023</v>
      </c>
      <c r="H2168" t="s">
        <v>13043</v>
      </c>
      <c r="I2168" t="s">
        <v>13041</v>
      </c>
      <c r="J2168" t="s">
        <v>13044</v>
      </c>
      <c r="L2168" t="s">
        <v>13045</v>
      </c>
      <c r="M2168">
        <v>26.333000183105401</v>
      </c>
      <c r="N2168">
        <v>-1.36699998378753</v>
      </c>
    </row>
    <row r="2169" spans="1:14" x14ac:dyDescent="0.35">
      <c r="A2169" t="s">
        <v>13048</v>
      </c>
      <c r="B2169" t="s">
        <v>1168</v>
      </c>
      <c r="C2169" t="s">
        <v>13049</v>
      </c>
      <c r="D2169">
        <v>4295</v>
      </c>
      <c r="E2169" t="s">
        <v>1532</v>
      </c>
      <c r="F2169" t="s">
        <v>5010</v>
      </c>
      <c r="G2169" t="s">
        <v>5013</v>
      </c>
      <c r="H2169" t="s">
        <v>13050</v>
      </c>
      <c r="I2169" t="s">
        <v>13048</v>
      </c>
      <c r="J2169" t="s">
        <v>13051</v>
      </c>
      <c r="L2169" t="s">
        <v>13052</v>
      </c>
      <c r="M2169">
        <v>27.5308990479</v>
      </c>
      <c r="N2169">
        <v>-11.591300010699999</v>
      </c>
    </row>
    <row r="2170" spans="1:14" x14ac:dyDescent="0.35">
      <c r="A2170" t="s">
        <v>13053</v>
      </c>
      <c r="B2170" t="s">
        <v>32</v>
      </c>
      <c r="C2170" t="s">
        <v>13054</v>
      </c>
      <c r="D2170">
        <v>3425</v>
      </c>
      <c r="E2170" t="s">
        <v>1532</v>
      </c>
      <c r="F2170" t="s">
        <v>5010</v>
      </c>
      <c r="G2170" t="s">
        <v>5013</v>
      </c>
      <c r="H2170" t="s">
        <v>13055</v>
      </c>
      <c r="I2170" t="s">
        <v>13053</v>
      </c>
      <c r="J2170" t="s">
        <v>13056</v>
      </c>
      <c r="L2170" t="s">
        <v>13057</v>
      </c>
      <c r="M2170">
        <v>28.882999420166001</v>
      </c>
      <c r="N2170">
        <v>-8.4670000076293892</v>
      </c>
    </row>
    <row r="2171" spans="1:14" x14ac:dyDescent="0.35">
      <c r="A2171" t="s">
        <v>13058</v>
      </c>
      <c r="B2171" t="s">
        <v>32</v>
      </c>
      <c r="C2171" t="s">
        <v>13059</v>
      </c>
      <c r="D2171">
        <v>3146</v>
      </c>
      <c r="E2171" t="s">
        <v>1532</v>
      </c>
      <c r="F2171" t="s">
        <v>5010</v>
      </c>
      <c r="G2171" t="s">
        <v>5013</v>
      </c>
      <c r="H2171" t="s">
        <v>13060</v>
      </c>
      <c r="I2171" t="s">
        <v>13058</v>
      </c>
      <c r="J2171" t="s">
        <v>13061</v>
      </c>
      <c r="L2171" t="s">
        <v>13062</v>
      </c>
      <c r="M2171">
        <v>28.632999420166001</v>
      </c>
      <c r="N2171">
        <v>-10.3500003814697</v>
      </c>
    </row>
    <row r="2172" spans="1:14" x14ac:dyDescent="0.35">
      <c r="A2172" t="s">
        <v>13063</v>
      </c>
      <c r="B2172" t="s">
        <v>1168</v>
      </c>
      <c r="C2172" t="s">
        <v>13064</v>
      </c>
      <c r="D2172">
        <v>5007</v>
      </c>
      <c r="E2172" t="s">
        <v>1532</v>
      </c>
      <c r="F2172" t="s">
        <v>5010</v>
      </c>
      <c r="G2172" t="s">
        <v>5013</v>
      </c>
      <c r="I2172" t="s">
        <v>13063</v>
      </c>
      <c r="J2172" t="s">
        <v>13065</v>
      </c>
      <c r="L2172" t="s">
        <v>13066</v>
      </c>
      <c r="M2172">
        <v>25.505699157714801</v>
      </c>
      <c r="N2172">
        <v>-10.7658996582031</v>
      </c>
    </row>
    <row r="2173" spans="1:14" x14ac:dyDescent="0.35">
      <c r="A2173" t="s">
        <v>13067</v>
      </c>
      <c r="B2173" t="s">
        <v>32</v>
      </c>
      <c r="C2173" t="s">
        <v>13068</v>
      </c>
      <c r="D2173">
        <v>2077</v>
      </c>
      <c r="E2173" t="s">
        <v>1532</v>
      </c>
      <c r="F2173" t="s">
        <v>5010</v>
      </c>
      <c r="G2173" t="s">
        <v>5013</v>
      </c>
      <c r="H2173" t="s">
        <v>13069</v>
      </c>
      <c r="I2173" t="s">
        <v>13067</v>
      </c>
      <c r="J2173" t="s">
        <v>13070</v>
      </c>
      <c r="L2173" t="s">
        <v>13071</v>
      </c>
      <c r="M2173">
        <v>27.3943996429443</v>
      </c>
      <c r="N2173">
        <v>-7.2888898849487296</v>
      </c>
    </row>
    <row r="2174" spans="1:14" x14ac:dyDescent="0.35">
      <c r="A2174" t="s">
        <v>13072</v>
      </c>
      <c r="B2174" t="s">
        <v>32</v>
      </c>
      <c r="C2174" t="s">
        <v>13073</v>
      </c>
      <c r="D2174">
        <v>2953</v>
      </c>
      <c r="E2174" t="s">
        <v>1532</v>
      </c>
      <c r="F2174" t="s">
        <v>5010</v>
      </c>
      <c r="G2174" t="s">
        <v>5013</v>
      </c>
      <c r="H2174" t="s">
        <v>13074</v>
      </c>
      <c r="I2174" t="s">
        <v>13072</v>
      </c>
      <c r="J2174" t="s">
        <v>13075</v>
      </c>
      <c r="L2174" t="s">
        <v>13076</v>
      </c>
      <c r="M2174">
        <v>29.783000946044901</v>
      </c>
      <c r="N2174">
        <v>-7.0669999122619602</v>
      </c>
    </row>
    <row r="2175" spans="1:14" x14ac:dyDescent="0.35">
      <c r="A2175" t="s">
        <v>13077</v>
      </c>
      <c r="B2175" t="s">
        <v>1168</v>
      </c>
      <c r="C2175" t="s">
        <v>13078</v>
      </c>
      <c r="D2175">
        <v>2569</v>
      </c>
      <c r="E2175" t="s">
        <v>1532</v>
      </c>
      <c r="F2175" t="s">
        <v>5010</v>
      </c>
      <c r="G2175" t="s">
        <v>5013</v>
      </c>
      <c r="I2175" t="s">
        <v>13077</v>
      </c>
      <c r="J2175" t="s">
        <v>13079</v>
      </c>
      <c r="L2175" t="s">
        <v>13080</v>
      </c>
      <c r="M2175">
        <v>29.25</v>
      </c>
      <c r="N2175">
        <v>-5.8755598068237296</v>
      </c>
    </row>
    <row r="2176" spans="1:14" x14ac:dyDescent="0.35">
      <c r="A2176" t="s">
        <v>13081</v>
      </c>
      <c r="B2176" t="s">
        <v>32</v>
      </c>
      <c r="C2176" t="s">
        <v>13082</v>
      </c>
      <c r="D2176">
        <v>1840</v>
      </c>
      <c r="E2176" t="s">
        <v>1532</v>
      </c>
      <c r="F2176" t="s">
        <v>5010</v>
      </c>
      <c r="G2176" t="s">
        <v>5013</v>
      </c>
      <c r="H2176" t="s">
        <v>13083</v>
      </c>
      <c r="I2176" t="s">
        <v>13081</v>
      </c>
      <c r="J2176" t="s">
        <v>13084</v>
      </c>
      <c r="L2176" t="s">
        <v>13085</v>
      </c>
      <c r="M2176">
        <v>26.916999816894499</v>
      </c>
      <c r="N2176">
        <v>-6.0830001831054599</v>
      </c>
    </row>
    <row r="2177" spans="1:14" x14ac:dyDescent="0.35">
      <c r="A2177" t="s">
        <v>13086</v>
      </c>
      <c r="B2177" t="s">
        <v>32</v>
      </c>
      <c r="C2177" t="s">
        <v>13087</v>
      </c>
      <c r="D2177">
        <v>1850</v>
      </c>
      <c r="E2177" t="s">
        <v>1532</v>
      </c>
      <c r="F2177" t="s">
        <v>5010</v>
      </c>
      <c r="G2177" t="s">
        <v>5013</v>
      </c>
      <c r="H2177" t="s">
        <v>13088</v>
      </c>
      <c r="I2177" t="s">
        <v>13086</v>
      </c>
      <c r="J2177" t="s">
        <v>13089</v>
      </c>
      <c r="L2177" t="s">
        <v>13090</v>
      </c>
      <c r="M2177">
        <v>26.99</v>
      </c>
      <c r="N2177">
        <v>-5.3944400000000003</v>
      </c>
    </row>
    <row r="2178" spans="1:14" x14ac:dyDescent="0.35">
      <c r="A2178" t="s">
        <v>13091</v>
      </c>
      <c r="B2178" t="s">
        <v>1168</v>
      </c>
      <c r="C2178" t="s">
        <v>13092</v>
      </c>
      <c r="D2178">
        <v>3543</v>
      </c>
      <c r="E2178" t="s">
        <v>1532</v>
      </c>
      <c r="F2178" t="s">
        <v>5010</v>
      </c>
      <c r="G2178" t="s">
        <v>5013</v>
      </c>
      <c r="I2178" t="s">
        <v>13091</v>
      </c>
      <c r="J2178" t="s">
        <v>13093</v>
      </c>
      <c r="L2178" t="s">
        <v>13094</v>
      </c>
      <c r="M2178">
        <v>25.2528991699218</v>
      </c>
      <c r="N2178">
        <v>-8.6420202255249006</v>
      </c>
    </row>
    <row r="2179" spans="1:14" x14ac:dyDescent="0.35">
      <c r="A2179" t="s">
        <v>13095</v>
      </c>
      <c r="B2179" t="s">
        <v>32</v>
      </c>
      <c r="C2179" t="s">
        <v>13096</v>
      </c>
      <c r="D2179">
        <v>3025</v>
      </c>
      <c r="E2179" t="s">
        <v>1532</v>
      </c>
      <c r="F2179" t="s">
        <v>5010</v>
      </c>
      <c r="G2179" t="s">
        <v>5013</v>
      </c>
      <c r="H2179" t="s">
        <v>13097</v>
      </c>
      <c r="I2179" t="s">
        <v>13095</v>
      </c>
      <c r="J2179" t="s">
        <v>13098</v>
      </c>
      <c r="L2179" t="s">
        <v>13099</v>
      </c>
      <c r="M2179">
        <v>22.583000183105401</v>
      </c>
      <c r="N2179">
        <v>-8.3500003814697195</v>
      </c>
    </row>
    <row r="2180" spans="1:14" x14ac:dyDescent="0.35">
      <c r="A2180" t="s">
        <v>13100</v>
      </c>
      <c r="B2180" t="s">
        <v>32</v>
      </c>
      <c r="C2180" t="s">
        <v>13101</v>
      </c>
      <c r="D2180">
        <v>2772</v>
      </c>
      <c r="E2180" t="s">
        <v>1532</v>
      </c>
      <c r="F2180" t="s">
        <v>5010</v>
      </c>
      <c r="G2180" t="s">
        <v>5013</v>
      </c>
      <c r="H2180" t="s">
        <v>13102</v>
      </c>
      <c r="I2180" t="s">
        <v>13100</v>
      </c>
      <c r="J2180" t="s">
        <v>3055</v>
      </c>
      <c r="L2180" t="s">
        <v>13103</v>
      </c>
      <c r="M2180">
        <v>24.149999618530199</v>
      </c>
      <c r="N2180">
        <v>-7.5830001831054599</v>
      </c>
    </row>
    <row r="2181" spans="1:14" x14ac:dyDescent="0.35">
      <c r="A2181" t="s">
        <v>13104</v>
      </c>
      <c r="B2181" t="s">
        <v>1168</v>
      </c>
      <c r="C2181" t="s">
        <v>13105</v>
      </c>
      <c r="D2181">
        <v>2139</v>
      </c>
      <c r="E2181" t="s">
        <v>1532</v>
      </c>
      <c r="F2181" t="s">
        <v>5010</v>
      </c>
      <c r="G2181" t="s">
        <v>5016</v>
      </c>
      <c r="H2181" t="s">
        <v>13106</v>
      </c>
      <c r="I2181" t="s">
        <v>13104</v>
      </c>
      <c r="J2181" t="s">
        <v>13107</v>
      </c>
      <c r="L2181" t="s">
        <v>13108</v>
      </c>
      <c r="M2181">
        <v>22.469200134299999</v>
      </c>
      <c r="N2181">
        <v>-5.9000501632700004</v>
      </c>
    </row>
    <row r="2182" spans="1:14" x14ac:dyDescent="0.35">
      <c r="A2182" t="s">
        <v>13109</v>
      </c>
      <c r="B2182" t="s">
        <v>32</v>
      </c>
      <c r="C2182" t="s">
        <v>13110</v>
      </c>
      <c r="D2182">
        <v>2890</v>
      </c>
      <c r="E2182" t="s">
        <v>1532</v>
      </c>
      <c r="F2182" t="s">
        <v>5010</v>
      </c>
      <c r="G2182" t="s">
        <v>5016</v>
      </c>
      <c r="H2182" t="s">
        <v>13111</v>
      </c>
      <c r="I2182" t="s">
        <v>13109</v>
      </c>
      <c r="J2182" t="s">
        <v>2332</v>
      </c>
      <c r="L2182" t="s">
        <v>13112</v>
      </c>
      <c r="M2182">
        <v>22.399999618530199</v>
      </c>
      <c r="N2182">
        <v>-7.18300008773803</v>
      </c>
    </row>
    <row r="2183" spans="1:14" x14ac:dyDescent="0.35">
      <c r="A2183" t="s">
        <v>13114</v>
      </c>
      <c r="B2183" t="s">
        <v>32</v>
      </c>
      <c r="C2183" t="s">
        <v>13115</v>
      </c>
      <c r="D2183">
        <v>1595</v>
      </c>
      <c r="E2183" t="s">
        <v>1532</v>
      </c>
      <c r="F2183" t="s">
        <v>5010</v>
      </c>
      <c r="G2183" t="s">
        <v>5016</v>
      </c>
      <c r="H2183" t="s">
        <v>13116</v>
      </c>
      <c r="I2183" t="s">
        <v>13114</v>
      </c>
      <c r="J2183" t="s">
        <v>13117</v>
      </c>
      <c r="L2183" t="s">
        <v>13118</v>
      </c>
      <c r="M2183">
        <v>20.794701</v>
      </c>
      <c r="N2183">
        <v>-6.4383299999999997</v>
      </c>
    </row>
    <row r="2184" spans="1:14" x14ac:dyDescent="0.35">
      <c r="A2184" t="s">
        <v>13120</v>
      </c>
      <c r="B2184" t="s">
        <v>32</v>
      </c>
      <c r="C2184" t="s">
        <v>13121</v>
      </c>
      <c r="D2184">
        <v>1647</v>
      </c>
      <c r="E2184" t="s">
        <v>1532</v>
      </c>
      <c r="F2184" t="s">
        <v>5010</v>
      </c>
      <c r="G2184" t="s">
        <v>13119</v>
      </c>
      <c r="H2184" t="s">
        <v>13122</v>
      </c>
      <c r="I2184" t="s">
        <v>13120</v>
      </c>
      <c r="J2184" t="s">
        <v>13123</v>
      </c>
      <c r="L2184" t="s">
        <v>13124</v>
      </c>
      <c r="M2184">
        <v>23.4500007629394</v>
      </c>
      <c r="N2184">
        <v>-3.4170000553131099</v>
      </c>
    </row>
    <row r="2185" spans="1:14" x14ac:dyDescent="0.35">
      <c r="A2185" t="s">
        <v>13125</v>
      </c>
      <c r="B2185" t="s">
        <v>32</v>
      </c>
      <c r="C2185" t="s">
        <v>13126</v>
      </c>
      <c r="D2185">
        <v>1407</v>
      </c>
      <c r="E2185" t="s">
        <v>1532</v>
      </c>
      <c r="F2185" t="s">
        <v>5010</v>
      </c>
      <c r="G2185" t="s">
        <v>13119</v>
      </c>
      <c r="H2185" t="s">
        <v>13127</v>
      </c>
      <c r="I2185" t="s">
        <v>13125</v>
      </c>
      <c r="J2185" t="s">
        <v>13128</v>
      </c>
      <c r="L2185" t="s">
        <v>13129</v>
      </c>
      <c r="M2185">
        <v>23.378299713134702</v>
      </c>
      <c r="N2185">
        <v>-4.961669921875</v>
      </c>
    </row>
    <row r="2186" spans="1:14" x14ac:dyDescent="0.35">
      <c r="A2186" t="s">
        <v>13130</v>
      </c>
      <c r="B2186" t="s">
        <v>32</v>
      </c>
      <c r="C2186" t="s">
        <v>13131</v>
      </c>
      <c r="D2186">
        <v>1968</v>
      </c>
      <c r="E2186" t="s">
        <v>1532</v>
      </c>
      <c r="F2186" t="s">
        <v>5010</v>
      </c>
      <c r="G2186" t="s">
        <v>5016</v>
      </c>
      <c r="H2186" t="s">
        <v>13132</v>
      </c>
      <c r="I2186" t="s">
        <v>13130</v>
      </c>
      <c r="J2186" t="s">
        <v>13133</v>
      </c>
      <c r="L2186" t="s">
        <v>13134</v>
      </c>
      <c r="M2186">
        <v>21.549999237060501</v>
      </c>
      <c r="N2186">
        <v>-4.8499999046325604</v>
      </c>
    </row>
    <row r="2187" spans="1:14" x14ac:dyDescent="0.35">
      <c r="A2187" t="s">
        <v>13135</v>
      </c>
      <c r="B2187" t="s">
        <v>32</v>
      </c>
      <c r="C2187" t="s">
        <v>13136</v>
      </c>
      <c r="D2187">
        <v>1640</v>
      </c>
      <c r="E2187" t="s">
        <v>1532</v>
      </c>
      <c r="F2187" t="s">
        <v>5010</v>
      </c>
      <c r="G2187" t="s">
        <v>5016</v>
      </c>
      <c r="H2187" t="s">
        <v>13137</v>
      </c>
      <c r="I2187" t="s">
        <v>13135</v>
      </c>
      <c r="J2187" t="s">
        <v>13138</v>
      </c>
      <c r="L2187" t="s">
        <v>13139</v>
      </c>
      <c r="M2187">
        <v>20.414891000000001</v>
      </c>
      <c r="N2187">
        <v>-4.3158019999999997</v>
      </c>
    </row>
    <row r="2188" spans="1:14" x14ac:dyDescent="0.35">
      <c r="A2188" t="s">
        <v>13140</v>
      </c>
      <c r="B2188" t="s">
        <v>32</v>
      </c>
      <c r="C2188" t="s">
        <v>13141</v>
      </c>
      <c r="D2188">
        <v>1450</v>
      </c>
      <c r="E2188" t="s">
        <v>1532</v>
      </c>
      <c r="F2188" t="s">
        <v>5010</v>
      </c>
      <c r="G2188" t="s">
        <v>5016</v>
      </c>
      <c r="H2188" t="s">
        <v>13142</v>
      </c>
      <c r="I2188" t="s">
        <v>13140</v>
      </c>
      <c r="J2188" t="s">
        <v>13143</v>
      </c>
      <c r="L2188" t="s">
        <v>13144</v>
      </c>
      <c r="M2188">
        <v>20.590123999999999</v>
      </c>
      <c r="N2188">
        <v>-4.3299190000000003</v>
      </c>
    </row>
    <row r="2189" spans="1:14" x14ac:dyDescent="0.35">
      <c r="A2189" t="s">
        <v>13145</v>
      </c>
      <c r="B2189" t="s">
        <v>1168</v>
      </c>
      <c r="C2189" t="s">
        <v>13146</v>
      </c>
      <c r="D2189">
        <v>2221</v>
      </c>
      <c r="E2189" t="s">
        <v>1532</v>
      </c>
      <c r="F2189" t="s">
        <v>5010</v>
      </c>
      <c r="G2189" t="s">
        <v>13119</v>
      </c>
      <c r="H2189" t="s">
        <v>13147</v>
      </c>
      <c r="I2189" t="s">
        <v>13145</v>
      </c>
      <c r="J2189" t="s">
        <v>13148</v>
      </c>
      <c r="L2189" t="s">
        <v>13149</v>
      </c>
      <c r="M2189">
        <v>23.5690002440999</v>
      </c>
      <c r="N2189">
        <v>-6.1212401390100002</v>
      </c>
    </row>
    <row r="2190" spans="1:14" x14ac:dyDescent="0.35">
      <c r="A2190" t="s">
        <v>13150</v>
      </c>
      <c r="B2190" t="s">
        <v>32</v>
      </c>
      <c r="C2190" t="s">
        <v>13151</v>
      </c>
      <c r="D2190">
        <v>2618</v>
      </c>
      <c r="E2190" t="s">
        <v>1532</v>
      </c>
      <c r="F2190" t="s">
        <v>5010</v>
      </c>
      <c r="G2190" t="s">
        <v>13119</v>
      </c>
      <c r="H2190" t="s">
        <v>13152</v>
      </c>
      <c r="I2190" t="s">
        <v>13150</v>
      </c>
      <c r="J2190" t="s">
        <v>13153</v>
      </c>
      <c r="L2190" t="s">
        <v>13154</v>
      </c>
      <c r="M2190">
        <v>23.950001</v>
      </c>
      <c r="N2190">
        <v>-6.7329999999999997</v>
      </c>
    </row>
    <row r="2191" spans="1:14" x14ac:dyDescent="0.35">
      <c r="A2191" t="s">
        <v>13155</v>
      </c>
      <c r="B2191" t="s">
        <v>32</v>
      </c>
      <c r="C2191" t="s">
        <v>13156</v>
      </c>
      <c r="D2191">
        <v>2766</v>
      </c>
      <c r="E2191" t="s">
        <v>1532</v>
      </c>
      <c r="F2191" t="s">
        <v>5010</v>
      </c>
      <c r="G2191" t="s">
        <v>13119</v>
      </c>
      <c r="H2191" t="s">
        <v>13157</v>
      </c>
      <c r="I2191" t="s">
        <v>13155</v>
      </c>
      <c r="J2191" t="s">
        <v>13158</v>
      </c>
      <c r="L2191" t="s">
        <v>13159</v>
      </c>
      <c r="M2191">
        <v>24.482999801599998</v>
      </c>
      <c r="N2191">
        <v>-6.1329998970000004</v>
      </c>
    </row>
    <row r="2192" spans="1:14" x14ac:dyDescent="0.35">
      <c r="A2192" t="s">
        <v>13160</v>
      </c>
      <c r="B2192" t="s">
        <v>32</v>
      </c>
      <c r="C2192" t="s">
        <v>13161</v>
      </c>
      <c r="D2192">
        <v>1660</v>
      </c>
      <c r="E2192" t="s">
        <v>1532</v>
      </c>
      <c r="F2192" t="s">
        <v>2837</v>
      </c>
      <c r="G2192" t="s">
        <v>12133</v>
      </c>
      <c r="H2192" t="s">
        <v>13162</v>
      </c>
      <c r="I2192" t="s">
        <v>13163</v>
      </c>
      <c r="J2192" t="s">
        <v>13164</v>
      </c>
      <c r="L2192" t="s">
        <v>13165</v>
      </c>
      <c r="M2192">
        <v>13.903599739100001</v>
      </c>
      <c r="N2192">
        <v>-1.13967001438</v>
      </c>
    </row>
    <row r="2193" spans="1:14" x14ac:dyDescent="0.35">
      <c r="A2193" t="s">
        <v>13166</v>
      </c>
      <c r="B2193" t="s">
        <v>32</v>
      </c>
      <c r="C2193" t="s">
        <v>13167</v>
      </c>
      <c r="D2193">
        <v>30</v>
      </c>
      <c r="E2193" t="s">
        <v>1532</v>
      </c>
      <c r="F2193" t="s">
        <v>2837</v>
      </c>
      <c r="G2193" t="s">
        <v>3927</v>
      </c>
      <c r="H2193" t="s">
        <v>13168</v>
      </c>
      <c r="I2193" t="s">
        <v>13169</v>
      </c>
      <c r="J2193" t="s">
        <v>13170</v>
      </c>
      <c r="L2193" t="s">
        <v>13171</v>
      </c>
      <c r="M2193">
        <v>10.047222</v>
      </c>
      <c r="N2193">
        <v>-2.7852779999999999</v>
      </c>
    </row>
    <row r="2194" spans="1:14" x14ac:dyDescent="0.35">
      <c r="A2194" t="s">
        <v>13177</v>
      </c>
      <c r="B2194" t="s">
        <v>32</v>
      </c>
      <c r="C2194" t="s">
        <v>13178</v>
      </c>
      <c r="D2194">
        <v>4700</v>
      </c>
      <c r="F2194" t="s">
        <v>30</v>
      </c>
      <c r="G2194" t="s">
        <v>111</v>
      </c>
      <c r="H2194" t="s">
        <v>13179</v>
      </c>
      <c r="I2194" t="s">
        <v>13180</v>
      </c>
      <c r="J2194" t="s">
        <v>13177</v>
      </c>
      <c r="K2194" t="s">
        <v>13177</v>
      </c>
      <c r="L2194" t="s">
        <v>13181</v>
      </c>
      <c r="M2194">
        <v>-117.95899963399999</v>
      </c>
      <c r="N2194">
        <v>38.924098968499997</v>
      </c>
    </row>
    <row r="2195" spans="1:14" x14ac:dyDescent="0.35">
      <c r="A2195" t="s">
        <v>13184</v>
      </c>
      <c r="B2195" t="s">
        <v>3332</v>
      </c>
      <c r="C2195" t="s">
        <v>13185</v>
      </c>
      <c r="D2195">
        <v>1247</v>
      </c>
      <c r="E2195" t="s">
        <v>1532</v>
      </c>
      <c r="F2195" t="s">
        <v>13172</v>
      </c>
      <c r="G2195" t="s">
        <v>13186</v>
      </c>
      <c r="H2195" t="s">
        <v>13187</v>
      </c>
      <c r="I2195" t="s">
        <v>13184</v>
      </c>
      <c r="J2195" t="s">
        <v>13188</v>
      </c>
      <c r="L2195" t="s">
        <v>13189</v>
      </c>
      <c r="M2195">
        <v>-7.9499399999999998</v>
      </c>
      <c r="N2195">
        <v>12.5335</v>
      </c>
    </row>
    <row r="2196" spans="1:14" x14ac:dyDescent="0.35">
      <c r="A2196" t="s">
        <v>13190</v>
      </c>
      <c r="B2196" t="s">
        <v>32</v>
      </c>
      <c r="C2196" t="s">
        <v>13191</v>
      </c>
      <c r="D2196">
        <v>866</v>
      </c>
      <c r="E2196" t="s">
        <v>1532</v>
      </c>
      <c r="F2196" t="s">
        <v>13172</v>
      </c>
      <c r="G2196" t="s">
        <v>13192</v>
      </c>
      <c r="H2196" t="s">
        <v>13193</v>
      </c>
      <c r="I2196" t="s">
        <v>13190</v>
      </c>
      <c r="J2196" t="s">
        <v>13194</v>
      </c>
      <c r="L2196" t="s">
        <v>13195</v>
      </c>
      <c r="M2196">
        <v>-3.5997200012207</v>
      </c>
      <c r="N2196">
        <v>16.361400604248001</v>
      </c>
    </row>
    <row r="2197" spans="1:14" x14ac:dyDescent="0.35">
      <c r="A2197" t="s">
        <v>13196</v>
      </c>
      <c r="B2197" t="s">
        <v>1168</v>
      </c>
      <c r="C2197" t="s">
        <v>13197</v>
      </c>
      <c r="D2197">
        <v>870</v>
      </c>
      <c r="E2197" t="s">
        <v>1532</v>
      </c>
      <c r="F2197" t="s">
        <v>13172</v>
      </c>
      <c r="G2197" t="s">
        <v>13176</v>
      </c>
      <c r="I2197" t="s">
        <v>13196</v>
      </c>
      <c r="J2197" t="s">
        <v>13198</v>
      </c>
      <c r="L2197" t="s">
        <v>13199</v>
      </c>
      <c r="M2197">
        <v>-5.4560001008212497E-3</v>
      </c>
      <c r="N2197">
        <v>16.248399734496999</v>
      </c>
    </row>
    <row r="2198" spans="1:14" x14ac:dyDescent="0.35">
      <c r="A2198" t="s">
        <v>13200</v>
      </c>
      <c r="B2198" t="s">
        <v>32</v>
      </c>
      <c r="C2198" t="s">
        <v>13201</v>
      </c>
      <c r="D2198">
        <v>449</v>
      </c>
      <c r="E2198" t="s">
        <v>1532</v>
      </c>
      <c r="F2198" t="s">
        <v>13172</v>
      </c>
      <c r="G2198" t="s">
        <v>13173</v>
      </c>
      <c r="H2198" t="s">
        <v>13202</v>
      </c>
      <c r="I2198" t="s">
        <v>13200</v>
      </c>
      <c r="J2198" t="s">
        <v>13203</v>
      </c>
      <c r="L2198" t="s">
        <v>13204</v>
      </c>
      <c r="M2198">
        <v>-11.25</v>
      </c>
      <c r="N2198">
        <v>12.833000183105399</v>
      </c>
    </row>
    <row r="2199" spans="1:14" x14ac:dyDescent="0.35">
      <c r="A2199" t="s">
        <v>13205</v>
      </c>
      <c r="B2199" t="s">
        <v>32</v>
      </c>
      <c r="C2199" t="s">
        <v>13206</v>
      </c>
      <c r="D2199">
        <v>1240</v>
      </c>
      <c r="E2199" t="s">
        <v>1532</v>
      </c>
      <c r="F2199" t="s">
        <v>13172</v>
      </c>
      <c r="G2199" t="s">
        <v>13183</v>
      </c>
      <c r="H2199" t="s">
        <v>13207</v>
      </c>
      <c r="I2199" t="s">
        <v>13205</v>
      </c>
      <c r="J2199" t="s">
        <v>13208</v>
      </c>
      <c r="L2199" t="s">
        <v>13209</v>
      </c>
      <c r="M2199">
        <v>-5.4670000076293901</v>
      </c>
      <c r="N2199">
        <v>12.3830003738403</v>
      </c>
    </row>
    <row r="2200" spans="1:14" x14ac:dyDescent="0.35">
      <c r="A2200" t="s">
        <v>13210</v>
      </c>
      <c r="B2200" t="s">
        <v>1168</v>
      </c>
      <c r="C2200" t="s">
        <v>13211</v>
      </c>
      <c r="D2200">
        <v>164</v>
      </c>
      <c r="E2200" t="s">
        <v>1532</v>
      </c>
      <c r="F2200" t="s">
        <v>13172</v>
      </c>
      <c r="G2200" t="s">
        <v>13173</v>
      </c>
      <c r="I2200" t="s">
        <v>13210</v>
      </c>
      <c r="J2200" t="s">
        <v>13212</v>
      </c>
      <c r="L2200" t="s">
        <v>13213</v>
      </c>
      <c r="M2200">
        <v>-11.404399871826101</v>
      </c>
      <c r="N2200">
        <v>14.4812002182006</v>
      </c>
    </row>
    <row r="2201" spans="1:14" x14ac:dyDescent="0.35">
      <c r="A2201" t="s">
        <v>13214</v>
      </c>
      <c r="B2201" t="s">
        <v>1168</v>
      </c>
      <c r="C2201" t="s">
        <v>13215</v>
      </c>
      <c r="D2201">
        <v>906</v>
      </c>
      <c r="E2201" t="s">
        <v>1532</v>
      </c>
      <c r="F2201" t="s">
        <v>13172</v>
      </c>
      <c r="G2201" t="s">
        <v>13182</v>
      </c>
      <c r="I2201" t="s">
        <v>13214</v>
      </c>
      <c r="J2201" t="s">
        <v>13216</v>
      </c>
      <c r="L2201" t="s">
        <v>13217</v>
      </c>
      <c r="M2201">
        <v>-4.0795598030099898</v>
      </c>
      <c r="N2201">
        <v>14.512800216700001</v>
      </c>
    </row>
    <row r="2202" spans="1:14" x14ac:dyDescent="0.35">
      <c r="A2202" t="s">
        <v>13218</v>
      </c>
      <c r="B2202" t="s">
        <v>32</v>
      </c>
      <c r="C2202" t="s">
        <v>13219</v>
      </c>
      <c r="D2202">
        <v>889</v>
      </c>
      <c r="E2202" t="s">
        <v>1532</v>
      </c>
      <c r="F2202" t="s">
        <v>13172</v>
      </c>
      <c r="G2202" t="s">
        <v>13186</v>
      </c>
      <c r="H2202" t="s">
        <v>13220</v>
      </c>
      <c r="I2202" t="s">
        <v>13218</v>
      </c>
      <c r="J2202" t="s">
        <v>13221</v>
      </c>
      <c r="L2202" t="s">
        <v>13222</v>
      </c>
      <c r="M2202">
        <v>-7.2670001983642498</v>
      </c>
      <c r="N2202">
        <v>15.2170000076293</v>
      </c>
    </row>
    <row r="2203" spans="1:14" x14ac:dyDescent="0.35">
      <c r="A2203" t="s">
        <v>13223</v>
      </c>
      <c r="B2203" t="s">
        <v>32</v>
      </c>
      <c r="C2203" t="s">
        <v>13224</v>
      </c>
      <c r="D2203">
        <v>778</v>
      </c>
      <c r="E2203" t="s">
        <v>1532</v>
      </c>
      <c r="F2203" t="s">
        <v>13172</v>
      </c>
      <c r="G2203" t="s">
        <v>13173</v>
      </c>
      <c r="H2203" t="s">
        <v>13225</v>
      </c>
      <c r="I2203" t="s">
        <v>13223</v>
      </c>
      <c r="J2203" t="s">
        <v>13226</v>
      </c>
      <c r="L2203" t="s">
        <v>13227</v>
      </c>
      <c r="M2203">
        <v>-9.57610988616943</v>
      </c>
      <c r="N2203">
        <v>15.238100051879799</v>
      </c>
    </row>
    <row r="2204" spans="1:14" x14ac:dyDescent="0.35">
      <c r="A2204" t="s">
        <v>13228</v>
      </c>
      <c r="B2204" t="s">
        <v>32</v>
      </c>
      <c r="C2204" t="s">
        <v>13229</v>
      </c>
      <c r="D2204">
        <v>1378</v>
      </c>
      <c r="E2204" t="s">
        <v>1532</v>
      </c>
      <c r="F2204" t="s">
        <v>13172</v>
      </c>
      <c r="G2204" t="s">
        <v>13183</v>
      </c>
      <c r="H2204" t="s">
        <v>13230</v>
      </c>
      <c r="I2204" t="s">
        <v>13228</v>
      </c>
      <c r="J2204" t="s">
        <v>13231</v>
      </c>
      <c r="L2204" t="s">
        <v>13232</v>
      </c>
      <c r="M2204">
        <v>-5.6999998092651296</v>
      </c>
      <c r="N2204">
        <v>11.333000183105399</v>
      </c>
    </row>
    <row r="2205" spans="1:14" x14ac:dyDescent="0.35">
      <c r="A2205" t="s">
        <v>13233</v>
      </c>
      <c r="B2205" t="s">
        <v>1168</v>
      </c>
      <c r="C2205" t="s">
        <v>13234</v>
      </c>
      <c r="D2205">
        <v>863</v>
      </c>
      <c r="E2205" t="s">
        <v>1532</v>
      </c>
      <c r="F2205" t="s">
        <v>13172</v>
      </c>
      <c r="G2205" t="s">
        <v>13176</v>
      </c>
      <c r="H2205" t="s">
        <v>13235</v>
      </c>
      <c r="I2205" t="s">
        <v>13233</v>
      </c>
      <c r="J2205" t="s">
        <v>13236</v>
      </c>
      <c r="L2205" t="s">
        <v>13237</v>
      </c>
      <c r="M2205">
        <v>-3.0075800418853702</v>
      </c>
      <c r="N2205">
        <v>16.7304992675781</v>
      </c>
    </row>
    <row r="2206" spans="1:14" x14ac:dyDescent="0.35">
      <c r="A2206" t="s">
        <v>13238</v>
      </c>
      <c r="B2206" t="s">
        <v>32</v>
      </c>
      <c r="C2206" t="s">
        <v>46178</v>
      </c>
      <c r="D2206">
        <v>325</v>
      </c>
      <c r="E2206" t="s">
        <v>1532</v>
      </c>
      <c r="F2206" t="s">
        <v>13172</v>
      </c>
      <c r="G2206" t="s">
        <v>13173</v>
      </c>
      <c r="H2206" t="s">
        <v>46179</v>
      </c>
      <c r="I2206" t="s">
        <v>13238</v>
      </c>
      <c r="J2206" t="s">
        <v>13239</v>
      </c>
      <c r="L2206" t="s">
        <v>13240</v>
      </c>
      <c r="M2206">
        <v>-10.5670003890991</v>
      </c>
      <c r="N2206">
        <v>15.1330003738403</v>
      </c>
    </row>
    <row r="2207" spans="1:14" x14ac:dyDescent="0.35">
      <c r="A2207" t="s">
        <v>13241</v>
      </c>
      <c r="B2207" t="s">
        <v>32</v>
      </c>
      <c r="C2207" t="s">
        <v>13242</v>
      </c>
      <c r="D2207">
        <v>10</v>
      </c>
      <c r="E2207" t="s">
        <v>161</v>
      </c>
      <c r="F2207" t="s">
        <v>1547</v>
      </c>
      <c r="G2207" t="s">
        <v>2633</v>
      </c>
      <c r="H2207" t="s">
        <v>13243</v>
      </c>
      <c r="I2207" t="s">
        <v>13244</v>
      </c>
      <c r="J2207" t="s">
        <v>13241</v>
      </c>
      <c r="K2207" t="s">
        <v>13245</v>
      </c>
      <c r="L2207" t="s">
        <v>13246</v>
      </c>
      <c r="M2207">
        <v>152.94435200000001</v>
      </c>
      <c r="N2207">
        <v>-9.2259180000000001</v>
      </c>
    </row>
    <row r="2208" spans="1:14" x14ac:dyDescent="0.35">
      <c r="A2208" t="s">
        <v>13247</v>
      </c>
      <c r="B2208" t="s">
        <v>36</v>
      </c>
      <c r="C2208" t="s">
        <v>13248</v>
      </c>
      <c r="D2208">
        <v>30</v>
      </c>
      <c r="E2208" t="s">
        <v>1541</v>
      </c>
      <c r="F2208" t="s">
        <v>1542</v>
      </c>
      <c r="G2208" t="s">
        <v>1572</v>
      </c>
      <c r="H2208" t="s">
        <v>13249</v>
      </c>
      <c r="J2208" t="s">
        <v>5573</v>
      </c>
      <c r="L2208" t="s">
        <v>13250</v>
      </c>
      <c r="M2208">
        <v>-3.2160760000000002</v>
      </c>
      <c r="N2208">
        <v>58.791778999999998</v>
      </c>
    </row>
    <row r="2209" spans="1:14" x14ac:dyDescent="0.35">
      <c r="A2209" t="s">
        <v>13257</v>
      </c>
      <c r="B2209" t="s">
        <v>32</v>
      </c>
      <c r="C2209" t="s">
        <v>13258</v>
      </c>
      <c r="D2209">
        <v>1</v>
      </c>
      <c r="E2209" t="s">
        <v>1541</v>
      </c>
      <c r="F2209" t="s">
        <v>1542</v>
      </c>
      <c r="G2209" t="s">
        <v>1572</v>
      </c>
      <c r="H2209" t="s">
        <v>13259</v>
      </c>
      <c r="I2209" t="s">
        <v>13260</v>
      </c>
      <c r="J2209" t="s">
        <v>13261</v>
      </c>
      <c r="L2209" t="s">
        <v>13262</v>
      </c>
      <c r="M2209">
        <v>-4.0229999999999997</v>
      </c>
      <c r="N2209">
        <v>57.868999000000002</v>
      </c>
    </row>
    <row r="2210" spans="1:14" x14ac:dyDescent="0.35">
      <c r="A2210" t="s">
        <v>13263</v>
      </c>
      <c r="B2210" t="s">
        <v>32</v>
      </c>
      <c r="C2210" t="s">
        <v>13264</v>
      </c>
      <c r="D2210">
        <v>50</v>
      </c>
      <c r="E2210" t="s">
        <v>1541</v>
      </c>
      <c r="F2210" t="s">
        <v>1542</v>
      </c>
      <c r="G2210" t="s">
        <v>1572</v>
      </c>
      <c r="H2210" t="s">
        <v>13265</v>
      </c>
      <c r="I2210" t="s">
        <v>13266</v>
      </c>
      <c r="J2210" t="s">
        <v>2568</v>
      </c>
      <c r="L2210" t="s">
        <v>13267</v>
      </c>
      <c r="M2210">
        <v>-3.1427800655364999</v>
      </c>
      <c r="N2210">
        <v>58.825801849365</v>
      </c>
    </row>
    <row r="2211" spans="1:14" x14ac:dyDescent="0.35">
      <c r="A2211" t="s">
        <v>13268</v>
      </c>
      <c r="B2211" t="s">
        <v>32</v>
      </c>
      <c r="C2211" t="s">
        <v>13269</v>
      </c>
      <c r="D2211">
        <v>150</v>
      </c>
      <c r="E2211" t="s">
        <v>1541</v>
      </c>
      <c r="F2211" t="s">
        <v>1542</v>
      </c>
      <c r="G2211" t="s">
        <v>1572</v>
      </c>
      <c r="H2211" t="s">
        <v>13270</v>
      </c>
      <c r="I2211" t="s">
        <v>13271</v>
      </c>
      <c r="J2211" t="s">
        <v>13272</v>
      </c>
      <c r="L2211" t="s">
        <v>13273</v>
      </c>
      <c r="M2211">
        <v>-2.0532020000000002</v>
      </c>
      <c r="N2211">
        <v>60.121724999999998</v>
      </c>
    </row>
    <row r="2212" spans="1:14" x14ac:dyDescent="0.35">
      <c r="A2212" t="s">
        <v>13274</v>
      </c>
      <c r="B2212" t="s">
        <v>1168</v>
      </c>
      <c r="C2212" t="s">
        <v>13275</v>
      </c>
      <c r="D2212">
        <v>76</v>
      </c>
      <c r="E2212" t="s">
        <v>1541</v>
      </c>
      <c r="F2212" t="s">
        <v>1542</v>
      </c>
      <c r="G2212" t="s">
        <v>1572</v>
      </c>
      <c r="H2212" t="s">
        <v>13276</v>
      </c>
      <c r="I2212" t="s">
        <v>13277</v>
      </c>
      <c r="J2212" t="s">
        <v>13278</v>
      </c>
      <c r="L2212" t="s">
        <v>13279</v>
      </c>
      <c r="M2212">
        <v>-0.75</v>
      </c>
      <c r="N2212">
        <v>60.425199999999997</v>
      </c>
    </row>
    <row r="2213" spans="1:14" x14ac:dyDescent="0.35">
      <c r="A2213" t="s">
        <v>13280</v>
      </c>
      <c r="B2213" t="s">
        <v>32</v>
      </c>
      <c r="C2213" t="s">
        <v>13281</v>
      </c>
      <c r="E2213" t="s">
        <v>1541</v>
      </c>
      <c r="F2213" t="s">
        <v>1542</v>
      </c>
      <c r="G2213" t="s">
        <v>1572</v>
      </c>
      <c r="H2213" t="s">
        <v>13282</v>
      </c>
      <c r="I2213" t="s">
        <v>13283</v>
      </c>
      <c r="J2213" t="s">
        <v>2623</v>
      </c>
      <c r="L2213" t="s">
        <v>13284</v>
      </c>
      <c r="M2213">
        <v>-1.69306</v>
      </c>
      <c r="N2213">
        <v>60.321700999999997</v>
      </c>
    </row>
    <row r="2214" spans="1:14" x14ac:dyDescent="0.35">
      <c r="A2214" t="s">
        <v>13285</v>
      </c>
      <c r="B2214" t="s">
        <v>32</v>
      </c>
      <c r="C2214" t="s">
        <v>13286</v>
      </c>
      <c r="D2214">
        <v>755</v>
      </c>
      <c r="E2214" t="s">
        <v>1532</v>
      </c>
      <c r="F2214" t="s">
        <v>1533</v>
      </c>
      <c r="G2214" t="s">
        <v>13287</v>
      </c>
      <c r="H2214" t="s">
        <v>13288</v>
      </c>
      <c r="J2214" t="s">
        <v>13285</v>
      </c>
      <c r="L2214" t="s">
        <v>13289</v>
      </c>
      <c r="M2214">
        <v>42.213090000000001</v>
      </c>
      <c r="N2214">
        <v>3.32294</v>
      </c>
    </row>
    <row r="2215" spans="1:14" x14ac:dyDescent="0.35">
      <c r="A2215" t="s">
        <v>13290</v>
      </c>
      <c r="B2215" t="s">
        <v>1168</v>
      </c>
      <c r="C2215" t="s">
        <v>13291</v>
      </c>
      <c r="D2215">
        <v>95</v>
      </c>
      <c r="E2215" t="s">
        <v>1532</v>
      </c>
      <c r="F2215" t="s">
        <v>13292</v>
      </c>
      <c r="G2215" t="s">
        <v>13293</v>
      </c>
      <c r="H2215" t="s">
        <v>13294</v>
      </c>
      <c r="I2215" t="s">
        <v>13290</v>
      </c>
      <c r="J2215" t="s">
        <v>13295</v>
      </c>
      <c r="L2215" t="s">
        <v>13296</v>
      </c>
      <c r="M2215">
        <v>-16.6522006988525</v>
      </c>
      <c r="N2215">
        <v>13.3380002975463</v>
      </c>
    </row>
    <row r="2216" spans="1:14" x14ac:dyDescent="0.35">
      <c r="A2216" t="s">
        <v>13297</v>
      </c>
      <c r="B2216" t="s">
        <v>1168</v>
      </c>
      <c r="C2216" t="s">
        <v>13298</v>
      </c>
      <c r="D2216">
        <v>85</v>
      </c>
      <c r="E2216" t="s">
        <v>1541</v>
      </c>
      <c r="F2216" t="s">
        <v>1600</v>
      </c>
      <c r="G2216" t="s">
        <v>10251</v>
      </c>
      <c r="H2216" t="s">
        <v>13299</v>
      </c>
      <c r="I2216" t="s">
        <v>13297</v>
      </c>
      <c r="J2216" t="s">
        <v>13300</v>
      </c>
      <c r="L2216" t="s">
        <v>13301</v>
      </c>
      <c r="M2216">
        <v>-13.8638000488281</v>
      </c>
      <c r="N2216">
        <v>28.452699661254801</v>
      </c>
    </row>
    <row r="2217" spans="1:14" x14ac:dyDescent="0.35">
      <c r="A2217" t="s">
        <v>13302</v>
      </c>
      <c r="B2217" t="s">
        <v>32</v>
      </c>
      <c r="C2217" t="s">
        <v>13303</v>
      </c>
      <c r="D2217">
        <v>716</v>
      </c>
      <c r="E2217" t="s">
        <v>1541</v>
      </c>
      <c r="F2217" t="s">
        <v>1600</v>
      </c>
      <c r="G2217" t="s">
        <v>10251</v>
      </c>
      <c r="H2217" t="s">
        <v>13304</v>
      </c>
      <c r="I2217" t="s">
        <v>13302</v>
      </c>
      <c r="J2217" t="s">
        <v>13305</v>
      </c>
      <c r="L2217" t="s">
        <v>13306</v>
      </c>
      <c r="M2217">
        <v>-17.214599609375</v>
      </c>
      <c r="N2217">
        <v>28.029600143432599</v>
      </c>
    </row>
    <row r="2218" spans="1:14" x14ac:dyDescent="0.35">
      <c r="A2218" t="s">
        <v>13307</v>
      </c>
      <c r="B2218" t="s">
        <v>1168</v>
      </c>
      <c r="C2218" t="s">
        <v>13308</v>
      </c>
      <c r="D2218">
        <v>103</v>
      </c>
      <c r="E2218" t="s">
        <v>1541</v>
      </c>
      <c r="F2218" t="s">
        <v>1600</v>
      </c>
      <c r="G2218" t="s">
        <v>10251</v>
      </c>
      <c r="H2218" t="s">
        <v>13309</v>
      </c>
      <c r="I2218" t="s">
        <v>13307</v>
      </c>
      <c r="J2218" t="s">
        <v>13310</v>
      </c>
      <c r="L2218" t="s">
        <v>13311</v>
      </c>
      <c r="M2218">
        <v>-17.887100219726499</v>
      </c>
      <c r="N2218">
        <v>27.814800262451101</v>
      </c>
    </row>
    <row r="2219" spans="1:14" x14ac:dyDescent="0.35">
      <c r="A2219" t="s">
        <v>13313</v>
      </c>
      <c r="B2219" t="s">
        <v>3332</v>
      </c>
      <c r="C2219" t="s">
        <v>13314</v>
      </c>
      <c r="D2219">
        <v>107</v>
      </c>
      <c r="E2219" t="s">
        <v>1541</v>
      </c>
      <c r="F2219" t="s">
        <v>1600</v>
      </c>
      <c r="G2219" t="s">
        <v>10251</v>
      </c>
      <c r="H2219" t="s">
        <v>13315</v>
      </c>
      <c r="I2219" t="s">
        <v>13313</v>
      </c>
      <c r="J2219" t="s">
        <v>13316</v>
      </c>
      <c r="L2219" t="s">
        <v>13317</v>
      </c>
      <c r="M2219">
        <v>-17.755600000000001</v>
      </c>
      <c r="N2219">
        <v>28.626498999999999</v>
      </c>
    </row>
    <row r="2220" spans="1:14" x14ac:dyDescent="0.35">
      <c r="A2220" t="s">
        <v>13319</v>
      </c>
      <c r="B2220" t="s">
        <v>3332</v>
      </c>
      <c r="C2220" t="s">
        <v>13320</v>
      </c>
      <c r="D2220">
        <v>78</v>
      </c>
      <c r="E2220" t="s">
        <v>1541</v>
      </c>
      <c r="F2220" t="s">
        <v>1600</v>
      </c>
      <c r="G2220" t="s">
        <v>10251</v>
      </c>
      <c r="H2220" t="s">
        <v>13318</v>
      </c>
      <c r="I2220" t="s">
        <v>13319</v>
      </c>
      <c r="J2220" t="s">
        <v>13321</v>
      </c>
      <c r="L2220" t="s">
        <v>13322</v>
      </c>
      <c r="M2220">
        <v>-15.386599540710399</v>
      </c>
      <c r="N2220">
        <v>27.931900024413999</v>
      </c>
    </row>
    <row r="2221" spans="1:14" x14ac:dyDescent="0.35">
      <c r="A2221" t="s">
        <v>13323</v>
      </c>
      <c r="B2221" t="s">
        <v>1168</v>
      </c>
      <c r="C2221" t="s">
        <v>13324</v>
      </c>
      <c r="D2221">
        <v>46</v>
      </c>
      <c r="E2221" t="s">
        <v>1541</v>
      </c>
      <c r="F2221" t="s">
        <v>1600</v>
      </c>
      <c r="G2221" t="s">
        <v>10251</v>
      </c>
      <c r="H2221" t="s">
        <v>13325</v>
      </c>
      <c r="I2221" t="s">
        <v>13323</v>
      </c>
      <c r="J2221" t="s">
        <v>13326</v>
      </c>
      <c r="L2221" t="s">
        <v>13327</v>
      </c>
      <c r="M2221">
        <v>-13.6052</v>
      </c>
      <c r="N2221">
        <v>28.945499000000002</v>
      </c>
    </row>
    <row r="2222" spans="1:14" x14ac:dyDescent="0.35">
      <c r="A2222" t="s">
        <v>13328</v>
      </c>
      <c r="B2222" t="s">
        <v>3332</v>
      </c>
      <c r="C2222" t="s">
        <v>13329</v>
      </c>
      <c r="D2222">
        <v>209</v>
      </c>
      <c r="E2222" t="s">
        <v>1541</v>
      </c>
      <c r="F2222" t="s">
        <v>1600</v>
      </c>
      <c r="G2222" t="s">
        <v>10251</v>
      </c>
      <c r="H2222" t="s">
        <v>13312</v>
      </c>
      <c r="I2222" t="s">
        <v>13328</v>
      </c>
      <c r="J2222" t="s">
        <v>13330</v>
      </c>
      <c r="L2222" t="s">
        <v>13331</v>
      </c>
      <c r="M2222">
        <v>-16.572500228900001</v>
      </c>
      <c r="N2222">
        <v>28.044500351</v>
      </c>
    </row>
    <row r="2223" spans="1:14" x14ac:dyDescent="0.35">
      <c r="A2223" t="s">
        <v>13332</v>
      </c>
      <c r="B2223" t="s">
        <v>32</v>
      </c>
      <c r="C2223" t="s">
        <v>13333</v>
      </c>
      <c r="D2223">
        <v>25</v>
      </c>
      <c r="E2223" t="s">
        <v>1580</v>
      </c>
      <c r="F2223" t="s">
        <v>4286</v>
      </c>
      <c r="G2223" t="s">
        <v>4289</v>
      </c>
      <c r="H2223" t="s">
        <v>13334</v>
      </c>
      <c r="J2223" t="s">
        <v>13332</v>
      </c>
      <c r="L2223" t="s">
        <v>13335</v>
      </c>
      <c r="M2223">
        <v>-50.985050000000001</v>
      </c>
      <c r="N2223">
        <v>-29.949400000000001</v>
      </c>
    </row>
    <row r="2224" spans="1:14" x14ac:dyDescent="0.35">
      <c r="A2224" t="s">
        <v>13336</v>
      </c>
      <c r="B2224" t="s">
        <v>3332</v>
      </c>
      <c r="C2224" t="s">
        <v>13337</v>
      </c>
      <c r="D2224">
        <v>2076</v>
      </c>
      <c r="E2224" t="s">
        <v>1541</v>
      </c>
      <c r="F2224" t="s">
        <v>1600</v>
      </c>
      <c r="G2224" t="s">
        <v>10251</v>
      </c>
      <c r="H2224" t="s">
        <v>13312</v>
      </c>
      <c r="I2224" t="s">
        <v>13336</v>
      </c>
      <c r="J2224" t="s">
        <v>13338</v>
      </c>
      <c r="L2224" t="s">
        <v>13339</v>
      </c>
      <c r="M2224">
        <v>-16.341499328600001</v>
      </c>
      <c r="N2224">
        <v>28.4827003479</v>
      </c>
    </row>
    <row r="2225" spans="1:14" x14ac:dyDescent="0.35">
      <c r="A2225" t="s">
        <v>13340</v>
      </c>
      <c r="B2225" t="s">
        <v>36</v>
      </c>
      <c r="C2225" t="s">
        <v>13341</v>
      </c>
      <c r="D2225">
        <v>1378</v>
      </c>
      <c r="E2225" t="s">
        <v>1532</v>
      </c>
      <c r="F2225" t="s">
        <v>5081</v>
      </c>
      <c r="G2225" t="s">
        <v>5082</v>
      </c>
      <c r="H2225" t="s">
        <v>13342</v>
      </c>
      <c r="J2225" t="s">
        <v>13340</v>
      </c>
      <c r="L2225" t="s">
        <v>13343</v>
      </c>
      <c r="M2225">
        <v>21.184999999999999</v>
      </c>
      <c r="N2225">
        <v>9.3167030000000004</v>
      </c>
    </row>
    <row r="2226" spans="1:14" x14ac:dyDescent="0.35">
      <c r="A2226" t="s">
        <v>13349</v>
      </c>
      <c r="B2226" t="s">
        <v>29</v>
      </c>
      <c r="C2226" t="s">
        <v>13350</v>
      </c>
      <c r="D2226">
        <v>8</v>
      </c>
      <c r="E2226" t="s">
        <v>1541</v>
      </c>
      <c r="F2226" t="s">
        <v>1600</v>
      </c>
      <c r="G2226" t="s">
        <v>13351</v>
      </c>
      <c r="H2226" t="s">
        <v>13352</v>
      </c>
      <c r="I2226" t="s">
        <v>13349</v>
      </c>
      <c r="J2226" t="s">
        <v>13353</v>
      </c>
      <c r="L2226" t="s">
        <v>13354</v>
      </c>
      <c r="M2226">
        <v>-5.3063898086547798</v>
      </c>
      <c r="N2226">
        <v>35.892799377441399</v>
      </c>
    </row>
    <row r="2227" spans="1:14" x14ac:dyDescent="0.35">
      <c r="A2227" t="s">
        <v>13355</v>
      </c>
      <c r="B2227" t="s">
        <v>1168</v>
      </c>
      <c r="C2227" t="s">
        <v>13356</v>
      </c>
      <c r="D2227">
        <v>156</v>
      </c>
      <c r="E2227" t="s">
        <v>1541</v>
      </c>
      <c r="F2227" t="s">
        <v>1600</v>
      </c>
      <c r="G2227" t="s">
        <v>13357</v>
      </c>
      <c r="H2227" t="s">
        <v>13358</v>
      </c>
      <c r="I2227" t="s">
        <v>13355</v>
      </c>
      <c r="J2227" t="s">
        <v>13359</v>
      </c>
      <c r="L2227" t="s">
        <v>13360</v>
      </c>
      <c r="M2227">
        <v>-2.9562599659000002</v>
      </c>
      <c r="N2227">
        <v>35.279800414999997</v>
      </c>
    </row>
    <row r="2228" spans="1:14" x14ac:dyDescent="0.35">
      <c r="A2228" t="s">
        <v>13361</v>
      </c>
      <c r="B2228" t="s">
        <v>32</v>
      </c>
      <c r="C2228" t="s">
        <v>13362</v>
      </c>
      <c r="D2228">
        <v>340</v>
      </c>
      <c r="E2228" t="s">
        <v>161</v>
      </c>
      <c r="F2228" t="s">
        <v>1547</v>
      </c>
      <c r="G2228" t="s">
        <v>1646</v>
      </c>
      <c r="H2228" t="s">
        <v>13363</v>
      </c>
      <c r="I2228" t="s">
        <v>13364</v>
      </c>
      <c r="J2228" t="s">
        <v>13361</v>
      </c>
      <c r="K2228" t="s">
        <v>13361</v>
      </c>
      <c r="L2228" t="s">
        <v>13365</v>
      </c>
      <c r="M2228">
        <v>148.4949</v>
      </c>
      <c r="N2228">
        <v>-9.2263000000000002</v>
      </c>
    </row>
    <row r="2229" spans="1:14" x14ac:dyDescent="0.35">
      <c r="A2229" t="s">
        <v>13368</v>
      </c>
      <c r="B2229" t="s">
        <v>1168</v>
      </c>
      <c r="C2229" t="s">
        <v>13369</v>
      </c>
      <c r="D2229">
        <v>14</v>
      </c>
      <c r="E2229" t="s">
        <v>1532</v>
      </c>
      <c r="F2229" t="s">
        <v>13370</v>
      </c>
      <c r="G2229" t="s">
        <v>13371</v>
      </c>
      <c r="H2229" t="s">
        <v>13372</v>
      </c>
      <c r="I2229" t="s">
        <v>13368</v>
      </c>
      <c r="J2229" t="s">
        <v>13373</v>
      </c>
      <c r="L2229" t="s">
        <v>13374</v>
      </c>
      <c r="M2229">
        <v>-12.5188999176025</v>
      </c>
      <c r="N2229">
        <v>7.5324201583862296</v>
      </c>
    </row>
    <row r="2230" spans="1:14" x14ac:dyDescent="0.35">
      <c r="A2230" t="s">
        <v>13375</v>
      </c>
      <c r="B2230" t="s">
        <v>1168</v>
      </c>
      <c r="C2230" t="s">
        <v>13376</v>
      </c>
      <c r="D2230">
        <v>328</v>
      </c>
      <c r="E2230" t="s">
        <v>1532</v>
      </c>
      <c r="F2230" t="s">
        <v>13370</v>
      </c>
      <c r="G2230" t="s">
        <v>13371</v>
      </c>
      <c r="H2230" t="s">
        <v>13377</v>
      </c>
      <c r="I2230" t="s">
        <v>13375</v>
      </c>
      <c r="J2230" t="s">
        <v>13378</v>
      </c>
      <c r="L2230" t="s">
        <v>13379</v>
      </c>
      <c r="M2230">
        <v>-11.760999679565399</v>
      </c>
      <c r="N2230">
        <v>7.9443998336791903</v>
      </c>
    </row>
    <row r="2231" spans="1:14" x14ac:dyDescent="0.35">
      <c r="A2231" t="s">
        <v>13380</v>
      </c>
      <c r="B2231" t="s">
        <v>32</v>
      </c>
      <c r="C2231" t="s">
        <v>13381</v>
      </c>
      <c r="D2231">
        <v>895</v>
      </c>
      <c r="F2231" t="s">
        <v>30</v>
      </c>
      <c r="G2231" t="s">
        <v>48</v>
      </c>
      <c r="H2231" t="s">
        <v>331</v>
      </c>
      <c r="I2231" t="s">
        <v>13382</v>
      </c>
      <c r="J2231" t="s">
        <v>13380</v>
      </c>
      <c r="K2231" t="s">
        <v>13380</v>
      </c>
      <c r="L2231" t="s">
        <v>13383</v>
      </c>
      <c r="M2231">
        <v>-85.736099243200002</v>
      </c>
      <c r="N2231">
        <v>39.790298461899901</v>
      </c>
    </row>
    <row r="2232" spans="1:14" x14ac:dyDescent="0.35">
      <c r="A2232" t="s">
        <v>13384</v>
      </c>
      <c r="B2232" t="s">
        <v>32</v>
      </c>
      <c r="C2232" t="s">
        <v>13385</v>
      </c>
      <c r="D2232">
        <v>75</v>
      </c>
      <c r="E2232" t="s">
        <v>1532</v>
      </c>
      <c r="F2232" t="s">
        <v>13370</v>
      </c>
      <c r="G2232" t="s">
        <v>13371</v>
      </c>
      <c r="H2232" t="s">
        <v>13386</v>
      </c>
      <c r="I2232" t="s">
        <v>13384</v>
      </c>
      <c r="J2232" t="s">
        <v>13387</v>
      </c>
      <c r="L2232" t="s">
        <v>13388</v>
      </c>
      <c r="M2232">
        <v>-12.3830003738403</v>
      </c>
      <c r="N2232">
        <v>7.7670001983642498</v>
      </c>
    </row>
    <row r="2233" spans="1:14" x14ac:dyDescent="0.35">
      <c r="A2233" t="s">
        <v>13389</v>
      </c>
      <c r="B2233" t="s">
        <v>32</v>
      </c>
      <c r="C2233" t="s">
        <v>13390</v>
      </c>
      <c r="D2233">
        <v>60</v>
      </c>
      <c r="E2233" t="s">
        <v>1532</v>
      </c>
      <c r="F2233" t="s">
        <v>13370</v>
      </c>
      <c r="G2233" t="s">
        <v>13391</v>
      </c>
      <c r="H2233" t="s">
        <v>1005</v>
      </c>
      <c r="I2233" t="s">
        <v>13389</v>
      </c>
      <c r="J2233" t="s">
        <v>2569</v>
      </c>
      <c r="L2233" t="s">
        <v>13392</v>
      </c>
      <c r="M2233">
        <v>-13.1290998458862</v>
      </c>
      <c r="N2233">
        <v>8.3971300125121999</v>
      </c>
    </row>
    <row r="2234" spans="1:14" x14ac:dyDescent="0.35">
      <c r="A2234" t="s">
        <v>13393</v>
      </c>
      <c r="B2234" t="s">
        <v>32</v>
      </c>
      <c r="C2234" t="s">
        <v>13394</v>
      </c>
      <c r="D2234">
        <v>1012</v>
      </c>
      <c r="E2234" t="s">
        <v>1532</v>
      </c>
      <c r="F2234" t="s">
        <v>13370</v>
      </c>
      <c r="G2234" t="s">
        <v>13395</v>
      </c>
      <c r="H2234" t="s">
        <v>13396</v>
      </c>
      <c r="I2234" t="s">
        <v>13393</v>
      </c>
      <c r="J2234" t="s">
        <v>13397</v>
      </c>
      <c r="L2234" t="s">
        <v>13398</v>
      </c>
      <c r="M2234">
        <v>-11.515560150100001</v>
      </c>
      <c r="N2234">
        <v>9.6383229134299899</v>
      </c>
    </row>
    <row r="2235" spans="1:14" x14ac:dyDescent="0.35">
      <c r="A2235" t="s">
        <v>13399</v>
      </c>
      <c r="B2235" t="s">
        <v>1168</v>
      </c>
      <c r="C2235" t="s">
        <v>13400</v>
      </c>
      <c r="D2235">
        <v>485</v>
      </c>
      <c r="E2235" t="s">
        <v>1532</v>
      </c>
      <c r="F2235" t="s">
        <v>13370</v>
      </c>
      <c r="G2235" t="s">
        <v>13401</v>
      </c>
      <c r="H2235" t="s">
        <v>13402</v>
      </c>
      <c r="I2235" t="s">
        <v>13399</v>
      </c>
      <c r="J2235" t="s">
        <v>13403</v>
      </c>
      <c r="L2235" t="s">
        <v>13404</v>
      </c>
      <c r="M2235">
        <v>-11.176600456237701</v>
      </c>
      <c r="N2235">
        <v>7.8912901878356898</v>
      </c>
    </row>
    <row r="2236" spans="1:14" x14ac:dyDescent="0.35">
      <c r="A2236" t="s">
        <v>13405</v>
      </c>
      <c r="B2236" t="s">
        <v>3332</v>
      </c>
      <c r="C2236" t="s">
        <v>13406</v>
      </c>
      <c r="D2236">
        <v>84</v>
      </c>
      <c r="E2236" t="s">
        <v>1532</v>
      </c>
      <c r="F2236" t="s">
        <v>13370</v>
      </c>
      <c r="G2236" t="s">
        <v>13395</v>
      </c>
      <c r="H2236" t="s">
        <v>1005</v>
      </c>
      <c r="I2236" t="s">
        <v>13405</v>
      </c>
      <c r="J2236" t="s">
        <v>13407</v>
      </c>
      <c r="L2236" t="s">
        <v>13408</v>
      </c>
      <c r="M2236">
        <v>-13.195499999999999</v>
      </c>
      <c r="N2236">
        <v>8.6164400000000008</v>
      </c>
    </row>
    <row r="2237" spans="1:14" x14ac:dyDescent="0.35">
      <c r="A2237" t="s">
        <v>13409</v>
      </c>
      <c r="B2237" t="s">
        <v>1168</v>
      </c>
      <c r="C2237" t="s">
        <v>13410</v>
      </c>
      <c r="D2237">
        <v>1300</v>
      </c>
      <c r="E2237" t="s">
        <v>1532</v>
      </c>
      <c r="F2237" t="s">
        <v>13370</v>
      </c>
      <c r="G2237" t="s">
        <v>13401</v>
      </c>
      <c r="H2237" t="s">
        <v>13411</v>
      </c>
      <c r="I2237" t="s">
        <v>13409</v>
      </c>
      <c r="J2237" t="s">
        <v>13412</v>
      </c>
      <c r="L2237" t="s">
        <v>13413</v>
      </c>
      <c r="M2237">
        <v>-11.0453996658325</v>
      </c>
      <c r="N2237">
        <v>8.6104698181152308</v>
      </c>
    </row>
    <row r="2238" spans="1:14" x14ac:dyDescent="0.35">
      <c r="A2238" t="s">
        <v>13415</v>
      </c>
      <c r="B2238" t="s">
        <v>32</v>
      </c>
      <c r="C2238" t="s">
        <v>13416</v>
      </c>
      <c r="E2238" t="s">
        <v>1532</v>
      </c>
      <c r="F2238" t="s">
        <v>13414</v>
      </c>
      <c r="G2238" t="s">
        <v>13417</v>
      </c>
      <c r="H2238" t="s">
        <v>13418</v>
      </c>
      <c r="I2238" t="s">
        <v>13415</v>
      </c>
      <c r="J2238" t="s">
        <v>13419</v>
      </c>
      <c r="L2238" t="s">
        <v>13420</v>
      </c>
      <c r="M2238">
        <v>-15.8380794525146</v>
      </c>
      <c r="N2238">
        <v>11.297355651855399</v>
      </c>
    </row>
    <row r="2239" spans="1:14" x14ac:dyDescent="0.35">
      <c r="A2239" t="s">
        <v>13421</v>
      </c>
      <c r="B2239" t="s">
        <v>1168</v>
      </c>
      <c r="C2239" t="s">
        <v>13422</v>
      </c>
      <c r="D2239">
        <v>129</v>
      </c>
      <c r="E2239" t="s">
        <v>1532</v>
      </c>
      <c r="F2239" t="s">
        <v>13414</v>
      </c>
      <c r="G2239" t="s">
        <v>13423</v>
      </c>
      <c r="H2239" t="s">
        <v>13424</v>
      </c>
      <c r="I2239" t="s">
        <v>13421</v>
      </c>
      <c r="J2239" t="s">
        <v>13425</v>
      </c>
      <c r="L2239" t="s">
        <v>13426</v>
      </c>
      <c r="M2239">
        <v>-15.653699874877899</v>
      </c>
      <c r="N2239">
        <v>11.8948001861572</v>
      </c>
    </row>
    <row r="2240" spans="1:14" x14ac:dyDescent="0.35">
      <c r="A2240" t="s">
        <v>13427</v>
      </c>
      <c r="B2240" t="s">
        <v>32</v>
      </c>
      <c r="C2240" t="s">
        <v>46180</v>
      </c>
      <c r="D2240">
        <v>42</v>
      </c>
      <c r="F2240" t="s">
        <v>7320</v>
      </c>
      <c r="G2240" t="s">
        <v>13428</v>
      </c>
      <c r="H2240" t="s">
        <v>46181</v>
      </c>
      <c r="J2240" t="s">
        <v>13427</v>
      </c>
      <c r="L2240" t="s">
        <v>13429</v>
      </c>
      <c r="M2240">
        <v>-78.3673</v>
      </c>
      <c r="N2240">
        <v>8.0643999999999991</v>
      </c>
    </row>
    <row r="2241" spans="1:14" x14ac:dyDescent="0.35">
      <c r="A2241" t="s">
        <v>13431</v>
      </c>
      <c r="B2241" t="s">
        <v>29</v>
      </c>
      <c r="C2241" t="s">
        <v>13432</v>
      </c>
      <c r="F2241" t="s">
        <v>3762</v>
      </c>
      <c r="G2241" t="s">
        <v>3763</v>
      </c>
      <c r="H2241" t="s">
        <v>13433</v>
      </c>
      <c r="J2241" t="s">
        <v>13434</v>
      </c>
      <c r="L2241" t="s">
        <v>13435</v>
      </c>
      <c r="M2241">
        <v>-48.099997999999999</v>
      </c>
      <c r="N2241">
        <v>61.233299000000002</v>
      </c>
    </row>
    <row r="2242" spans="1:14" x14ac:dyDescent="0.35">
      <c r="A2242" t="s">
        <v>13436</v>
      </c>
      <c r="B2242" t="s">
        <v>29</v>
      </c>
      <c r="C2242" t="s">
        <v>13437</v>
      </c>
      <c r="D2242">
        <v>59</v>
      </c>
      <c r="F2242" t="s">
        <v>3762</v>
      </c>
      <c r="G2242" t="s">
        <v>3763</v>
      </c>
      <c r="I2242" t="s">
        <v>13438</v>
      </c>
      <c r="J2242" t="s">
        <v>13439</v>
      </c>
      <c r="L2242" t="s">
        <v>13440</v>
      </c>
      <c r="M2242">
        <v>-52.340369224499902</v>
      </c>
      <c r="N2242">
        <v>68.744272831499998</v>
      </c>
    </row>
    <row r="2243" spans="1:14" x14ac:dyDescent="0.35">
      <c r="A2243" t="s">
        <v>13441</v>
      </c>
      <c r="B2243" t="s">
        <v>32</v>
      </c>
      <c r="C2243" t="s">
        <v>1146</v>
      </c>
      <c r="D2243">
        <v>41</v>
      </c>
      <c r="E2243" t="s">
        <v>1532</v>
      </c>
      <c r="F2243" t="s">
        <v>4505</v>
      </c>
      <c r="G2243" t="s">
        <v>13442</v>
      </c>
      <c r="H2243" t="s">
        <v>262</v>
      </c>
      <c r="I2243" t="s">
        <v>13441</v>
      </c>
      <c r="J2243" t="s">
        <v>13443</v>
      </c>
      <c r="L2243" t="s">
        <v>13444</v>
      </c>
      <c r="M2243">
        <v>-10.058332999999999</v>
      </c>
      <c r="N2243">
        <v>5.9041670000000002</v>
      </c>
    </row>
    <row r="2244" spans="1:14" x14ac:dyDescent="0.35">
      <c r="A2244" t="s">
        <v>13445</v>
      </c>
      <c r="B2244" t="s">
        <v>32</v>
      </c>
      <c r="C2244" t="s">
        <v>13446</v>
      </c>
      <c r="D2244">
        <v>20</v>
      </c>
      <c r="E2244" t="s">
        <v>1532</v>
      </c>
      <c r="F2244" t="s">
        <v>4505</v>
      </c>
      <c r="G2244" t="s">
        <v>13447</v>
      </c>
      <c r="H2244" t="s">
        <v>1189</v>
      </c>
      <c r="I2244" t="s">
        <v>13445</v>
      </c>
      <c r="J2244" t="s">
        <v>13448</v>
      </c>
      <c r="L2244" t="s">
        <v>13449</v>
      </c>
      <c r="M2244">
        <v>-7.6969499588012598</v>
      </c>
      <c r="N2244">
        <v>4.3790202140808097</v>
      </c>
    </row>
    <row r="2245" spans="1:14" x14ac:dyDescent="0.35">
      <c r="A2245" t="s">
        <v>13450</v>
      </c>
      <c r="B2245" t="s">
        <v>32</v>
      </c>
      <c r="C2245" t="s">
        <v>13451</v>
      </c>
      <c r="D2245">
        <v>10</v>
      </c>
      <c r="E2245" t="s">
        <v>1532</v>
      </c>
      <c r="F2245" t="s">
        <v>4505</v>
      </c>
      <c r="G2245" t="s">
        <v>13452</v>
      </c>
      <c r="H2245" t="s">
        <v>136</v>
      </c>
      <c r="I2245" t="s">
        <v>13450</v>
      </c>
      <c r="J2245" t="s">
        <v>13453</v>
      </c>
      <c r="L2245" t="s">
        <v>13454</v>
      </c>
      <c r="M2245">
        <v>-9.0668001174926705</v>
      </c>
      <c r="N2245">
        <v>5.0343098640441797</v>
      </c>
    </row>
    <row r="2246" spans="1:14" x14ac:dyDescent="0.35">
      <c r="A2246" t="s">
        <v>13455</v>
      </c>
      <c r="B2246" t="s">
        <v>1168</v>
      </c>
      <c r="C2246" t="s">
        <v>13456</v>
      </c>
      <c r="D2246">
        <v>25</v>
      </c>
      <c r="E2246" t="s">
        <v>1532</v>
      </c>
      <c r="F2246" t="s">
        <v>4505</v>
      </c>
      <c r="G2246" t="s">
        <v>13457</v>
      </c>
      <c r="H2246" t="s">
        <v>1258</v>
      </c>
      <c r="I2246" t="s">
        <v>13455</v>
      </c>
      <c r="J2246" t="s">
        <v>13458</v>
      </c>
      <c r="L2246" t="s">
        <v>13459</v>
      </c>
      <c r="M2246">
        <v>-10.7587003707885</v>
      </c>
      <c r="N2246">
        <v>6.2890601158142001</v>
      </c>
    </row>
    <row r="2247" spans="1:14" x14ac:dyDescent="0.35">
      <c r="A2247" t="s">
        <v>13460</v>
      </c>
      <c r="B2247" t="s">
        <v>32</v>
      </c>
      <c r="C2247" t="s">
        <v>13461</v>
      </c>
      <c r="D2247">
        <v>1632</v>
      </c>
      <c r="E2247" t="s">
        <v>1532</v>
      </c>
      <c r="F2247" t="s">
        <v>4505</v>
      </c>
      <c r="G2247" t="s">
        <v>13462</v>
      </c>
      <c r="H2247" t="s">
        <v>13463</v>
      </c>
      <c r="I2247" t="s">
        <v>13460</v>
      </c>
      <c r="J2247" t="s">
        <v>3917</v>
      </c>
      <c r="L2247" t="s">
        <v>13464</v>
      </c>
      <c r="M2247">
        <v>-8.6000003814697195</v>
      </c>
      <c r="N2247">
        <v>7.5</v>
      </c>
    </row>
    <row r="2248" spans="1:14" x14ac:dyDescent="0.35">
      <c r="A2248" t="s">
        <v>2484</v>
      </c>
      <c r="B2248" t="s">
        <v>32</v>
      </c>
      <c r="C2248" t="s">
        <v>13465</v>
      </c>
      <c r="D2248">
        <v>4900</v>
      </c>
      <c r="E2248" t="s">
        <v>161</v>
      </c>
      <c r="F2248" t="s">
        <v>1547</v>
      </c>
      <c r="G2248" t="s">
        <v>3198</v>
      </c>
      <c r="H2248" t="s">
        <v>13466</v>
      </c>
      <c r="I2248" t="s">
        <v>13467</v>
      </c>
      <c r="J2248" t="s">
        <v>2484</v>
      </c>
      <c r="K2248" t="s">
        <v>13468</v>
      </c>
      <c r="L2248" t="s">
        <v>13469</v>
      </c>
      <c r="M2248">
        <v>141.5411</v>
      </c>
      <c r="N2248">
        <v>-5.2808000000000002</v>
      </c>
    </row>
    <row r="2249" spans="1:14" x14ac:dyDescent="0.35">
      <c r="A2249" t="s">
        <v>13470</v>
      </c>
      <c r="B2249" t="s">
        <v>3332</v>
      </c>
      <c r="C2249" t="s">
        <v>13471</v>
      </c>
      <c r="D2249">
        <v>31</v>
      </c>
      <c r="E2249" t="s">
        <v>1532</v>
      </c>
      <c r="F2249" t="s">
        <v>4505</v>
      </c>
      <c r="G2249" t="s">
        <v>13472</v>
      </c>
      <c r="H2249" t="s">
        <v>1258</v>
      </c>
      <c r="I2249" t="s">
        <v>13470</v>
      </c>
      <c r="J2249" t="s">
        <v>2580</v>
      </c>
      <c r="L2249" t="s">
        <v>13473</v>
      </c>
      <c r="M2249">
        <v>-10.362299999999999</v>
      </c>
      <c r="N2249">
        <v>6.2337899999999999</v>
      </c>
    </row>
    <row r="2250" spans="1:14" x14ac:dyDescent="0.35">
      <c r="A2250" t="s">
        <v>13474</v>
      </c>
      <c r="B2250" t="s">
        <v>32</v>
      </c>
      <c r="C2250" t="s">
        <v>13475</v>
      </c>
      <c r="D2250">
        <v>6</v>
      </c>
      <c r="E2250" t="s">
        <v>1532</v>
      </c>
      <c r="F2250" t="s">
        <v>4505</v>
      </c>
      <c r="G2250" t="s">
        <v>13476</v>
      </c>
      <c r="H2250" t="s">
        <v>13477</v>
      </c>
      <c r="I2250" t="s">
        <v>13474</v>
      </c>
      <c r="J2250" t="s">
        <v>13478</v>
      </c>
      <c r="L2250" t="s">
        <v>13479</v>
      </c>
      <c r="M2250">
        <v>-8.4333333969116193</v>
      </c>
      <c r="N2250">
        <v>4.6666669845581001</v>
      </c>
    </row>
    <row r="2251" spans="1:14" x14ac:dyDescent="0.35">
      <c r="A2251" t="s">
        <v>13480</v>
      </c>
      <c r="B2251" t="s">
        <v>32</v>
      </c>
      <c r="C2251" t="s">
        <v>13481</v>
      </c>
      <c r="D2251">
        <v>790</v>
      </c>
      <c r="E2251" t="s">
        <v>1532</v>
      </c>
      <c r="F2251" t="s">
        <v>4505</v>
      </c>
      <c r="G2251" t="s">
        <v>13482</v>
      </c>
      <c r="H2251" t="s">
        <v>13483</v>
      </c>
      <c r="I2251" t="s">
        <v>13480</v>
      </c>
      <c r="J2251" t="s">
        <v>13484</v>
      </c>
      <c r="L2251" t="s">
        <v>13485</v>
      </c>
      <c r="M2251">
        <v>-8.1387233734130806</v>
      </c>
      <c r="N2251">
        <v>6.0456504821777299</v>
      </c>
    </row>
    <row r="2252" spans="1:14" x14ac:dyDescent="0.35">
      <c r="A2252" t="s">
        <v>13486</v>
      </c>
      <c r="B2252" t="s">
        <v>32</v>
      </c>
      <c r="C2252" t="s">
        <v>13487</v>
      </c>
      <c r="D2252">
        <v>1400</v>
      </c>
      <c r="E2252" t="s">
        <v>1532</v>
      </c>
      <c r="F2252" t="s">
        <v>4505</v>
      </c>
      <c r="G2252" t="s">
        <v>4506</v>
      </c>
      <c r="H2252" t="s">
        <v>13488</v>
      </c>
      <c r="I2252" t="s">
        <v>13486</v>
      </c>
      <c r="J2252" t="s">
        <v>13489</v>
      </c>
      <c r="L2252" t="s">
        <v>13490</v>
      </c>
      <c r="M2252">
        <v>-9.7670001983642507</v>
      </c>
      <c r="N2252">
        <v>8.3999996185302699</v>
      </c>
    </row>
    <row r="2253" spans="1:14" x14ac:dyDescent="0.35">
      <c r="A2253" t="s">
        <v>13493</v>
      </c>
      <c r="B2253" t="s">
        <v>1168</v>
      </c>
      <c r="C2253" t="s">
        <v>13494</v>
      </c>
      <c r="D2253">
        <v>250</v>
      </c>
      <c r="E2253" t="s">
        <v>1532</v>
      </c>
      <c r="F2253" t="s">
        <v>13491</v>
      </c>
      <c r="G2253" t="s">
        <v>13492</v>
      </c>
      <c r="H2253" t="s">
        <v>13495</v>
      </c>
      <c r="I2253" t="s">
        <v>13493</v>
      </c>
      <c r="J2253" t="s">
        <v>13496</v>
      </c>
      <c r="L2253" t="s">
        <v>13497</v>
      </c>
      <c r="M2253">
        <v>-9.4130697250366193</v>
      </c>
      <c r="N2253">
        <v>30.3250007629394</v>
      </c>
    </row>
    <row r="2254" spans="1:14" x14ac:dyDescent="0.35">
      <c r="A2254" t="s">
        <v>13498</v>
      </c>
      <c r="B2254" t="s">
        <v>1168</v>
      </c>
      <c r="C2254" t="s">
        <v>13499</v>
      </c>
      <c r="D2254">
        <v>653</v>
      </c>
      <c r="E2254" t="s">
        <v>1532</v>
      </c>
      <c r="F2254" t="s">
        <v>13491</v>
      </c>
      <c r="G2254" t="s">
        <v>13500</v>
      </c>
      <c r="H2254" t="s">
        <v>13501</v>
      </c>
      <c r="I2254" t="s">
        <v>13498</v>
      </c>
      <c r="J2254" t="s">
        <v>13502</v>
      </c>
      <c r="L2254" t="s">
        <v>13503</v>
      </c>
      <c r="M2254">
        <v>-11.1612997055053</v>
      </c>
      <c r="N2254">
        <v>28.44820022583</v>
      </c>
    </row>
    <row r="2255" spans="1:14" x14ac:dyDescent="0.35">
      <c r="A2255" t="s">
        <v>13504</v>
      </c>
      <c r="B2255" t="s">
        <v>32</v>
      </c>
      <c r="C2255" t="s">
        <v>13505</v>
      </c>
      <c r="D2255">
        <v>2631</v>
      </c>
      <c r="E2255" t="s">
        <v>1532</v>
      </c>
      <c r="F2255" t="s">
        <v>13491</v>
      </c>
      <c r="G2255" t="s">
        <v>13506</v>
      </c>
      <c r="H2255" t="s">
        <v>13507</v>
      </c>
      <c r="I2255" t="s">
        <v>13504</v>
      </c>
      <c r="J2255" t="s">
        <v>13508</v>
      </c>
      <c r="L2255" t="s">
        <v>13509</v>
      </c>
      <c r="M2255">
        <v>-5.8666701316800003</v>
      </c>
      <c r="N2255">
        <v>30.3202991486</v>
      </c>
    </row>
    <row r="2256" spans="1:14" x14ac:dyDescent="0.35">
      <c r="A2256" t="s">
        <v>13511</v>
      </c>
      <c r="B2256" t="s">
        <v>1168</v>
      </c>
      <c r="C2256" t="s">
        <v>13512</v>
      </c>
      <c r="D2256">
        <v>3630</v>
      </c>
      <c r="E2256" t="s">
        <v>1532</v>
      </c>
      <c r="F2256" t="s">
        <v>13491</v>
      </c>
      <c r="G2256" t="s">
        <v>13513</v>
      </c>
      <c r="H2256" t="s">
        <v>13514</v>
      </c>
      <c r="I2256" t="s">
        <v>13511</v>
      </c>
      <c r="J2256" t="s">
        <v>13515</v>
      </c>
      <c r="L2256" t="s">
        <v>13516</v>
      </c>
      <c r="M2256">
        <v>-1.98305555556</v>
      </c>
      <c r="N2256">
        <v>32.514305555599996</v>
      </c>
    </row>
    <row r="2257" spans="1:14" x14ac:dyDescent="0.35">
      <c r="A2257" t="s">
        <v>13517</v>
      </c>
      <c r="B2257" t="s">
        <v>1168</v>
      </c>
      <c r="C2257" t="s">
        <v>46182</v>
      </c>
      <c r="D2257">
        <v>1900</v>
      </c>
      <c r="E2257" t="s">
        <v>1532</v>
      </c>
      <c r="F2257" t="s">
        <v>13491</v>
      </c>
      <c r="G2257" t="s">
        <v>13518</v>
      </c>
      <c r="H2257" t="s">
        <v>13519</v>
      </c>
      <c r="I2257" t="s">
        <v>13517</v>
      </c>
      <c r="J2257" t="s">
        <v>13520</v>
      </c>
      <c r="L2257" t="s">
        <v>13521</v>
      </c>
      <c r="M2257">
        <v>-4.9779601097099899</v>
      </c>
      <c r="N2257">
        <v>33.927299499500002</v>
      </c>
    </row>
    <row r="2258" spans="1:14" x14ac:dyDescent="0.35">
      <c r="A2258" t="s">
        <v>13522</v>
      </c>
      <c r="B2258" t="s">
        <v>1168</v>
      </c>
      <c r="C2258" t="s">
        <v>13523</v>
      </c>
      <c r="D2258">
        <v>3428</v>
      </c>
      <c r="E2258" t="s">
        <v>1532</v>
      </c>
      <c r="F2258" t="s">
        <v>13491</v>
      </c>
      <c r="G2258" t="s">
        <v>13524</v>
      </c>
      <c r="H2258" t="s">
        <v>13525</v>
      </c>
      <c r="I2258" t="s">
        <v>13522</v>
      </c>
      <c r="J2258" t="s">
        <v>13526</v>
      </c>
      <c r="L2258" t="s">
        <v>13527</v>
      </c>
      <c r="M2258">
        <v>-4.3983302116400003</v>
      </c>
      <c r="N2258">
        <v>31.947500228900001</v>
      </c>
    </row>
    <row r="2259" spans="1:14" x14ac:dyDescent="0.35">
      <c r="A2259" t="s">
        <v>13528</v>
      </c>
      <c r="B2259" t="s">
        <v>1168</v>
      </c>
      <c r="C2259" t="s">
        <v>13529</v>
      </c>
      <c r="D2259">
        <v>1890</v>
      </c>
      <c r="E2259" t="s">
        <v>1532</v>
      </c>
      <c r="F2259" t="s">
        <v>13491</v>
      </c>
      <c r="G2259" t="s">
        <v>13530</v>
      </c>
      <c r="H2259" t="s">
        <v>13531</v>
      </c>
      <c r="I2259" t="s">
        <v>13528</v>
      </c>
      <c r="J2259" t="s">
        <v>13532</v>
      </c>
      <c r="L2259" t="s">
        <v>13533</v>
      </c>
      <c r="M2259">
        <v>-5.5151200294494602</v>
      </c>
      <c r="N2259">
        <v>33.879100799560497</v>
      </c>
    </row>
    <row r="2260" spans="1:14" x14ac:dyDescent="0.35">
      <c r="A2260" t="s">
        <v>13536</v>
      </c>
      <c r="B2260" t="s">
        <v>1168</v>
      </c>
      <c r="C2260" t="s">
        <v>13537</v>
      </c>
      <c r="D2260">
        <v>1535</v>
      </c>
      <c r="E2260" t="s">
        <v>1532</v>
      </c>
      <c r="F2260" t="s">
        <v>13491</v>
      </c>
      <c r="G2260" t="s">
        <v>13538</v>
      </c>
      <c r="H2260" t="s">
        <v>13539</v>
      </c>
      <c r="I2260" t="s">
        <v>13536</v>
      </c>
      <c r="J2260" t="s">
        <v>13540</v>
      </c>
      <c r="L2260" t="s">
        <v>13541</v>
      </c>
      <c r="M2260">
        <v>-1.92399001121521</v>
      </c>
      <c r="N2260">
        <v>34.787200927734297</v>
      </c>
    </row>
    <row r="2261" spans="1:14" x14ac:dyDescent="0.35">
      <c r="A2261" t="s">
        <v>13542</v>
      </c>
      <c r="B2261" t="s">
        <v>1168</v>
      </c>
      <c r="C2261" t="s">
        <v>13543</v>
      </c>
      <c r="D2261">
        <v>350</v>
      </c>
      <c r="E2261" t="s">
        <v>1532</v>
      </c>
      <c r="F2261" t="s">
        <v>9595</v>
      </c>
      <c r="G2261" t="s">
        <v>9596</v>
      </c>
      <c r="H2261" t="s">
        <v>13544</v>
      </c>
      <c r="I2261" t="s">
        <v>13542</v>
      </c>
      <c r="J2261" t="s">
        <v>13545</v>
      </c>
      <c r="L2261" t="s">
        <v>13546</v>
      </c>
      <c r="M2261">
        <v>-11.684699999999999</v>
      </c>
      <c r="N2261">
        <v>26.7318</v>
      </c>
    </row>
    <row r="2262" spans="1:14" x14ac:dyDescent="0.35">
      <c r="A2262" t="s">
        <v>13547</v>
      </c>
      <c r="B2262" t="s">
        <v>32</v>
      </c>
      <c r="C2262" t="s">
        <v>13548</v>
      </c>
      <c r="D2262">
        <v>627</v>
      </c>
      <c r="E2262" t="s">
        <v>1532</v>
      </c>
      <c r="F2262" t="s">
        <v>13491</v>
      </c>
      <c r="G2262" t="s">
        <v>13549</v>
      </c>
      <c r="H2262" t="s">
        <v>13550</v>
      </c>
      <c r="I2262" t="s">
        <v>13547</v>
      </c>
      <c r="J2262" t="s">
        <v>13551</v>
      </c>
      <c r="L2262" t="s">
        <v>13552</v>
      </c>
      <c r="M2262">
        <v>-7.2214499999999999</v>
      </c>
      <c r="N2262">
        <v>33.655399000000003</v>
      </c>
    </row>
    <row r="2263" spans="1:14" x14ac:dyDescent="0.35">
      <c r="A2263" t="s">
        <v>13553</v>
      </c>
      <c r="B2263" t="s">
        <v>36</v>
      </c>
      <c r="C2263" t="s">
        <v>13554</v>
      </c>
      <c r="D2263">
        <v>200</v>
      </c>
      <c r="E2263" t="s">
        <v>1532</v>
      </c>
      <c r="F2263" t="s">
        <v>13491</v>
      </c>
      <c r="G2263" t="s">
        <v>13549</v>
      </c>
      <c r="H2263" t="s">
        <v>13555</v>
      </c>
      <c r="I2263" t="s">
        <v>13553</v>
      </c>
      <c r="J2263" t="s">
        <v>13556</v>
      </c>
      <c r="L2263" t="s">
        <v>13557</v>
      </c>
      <c r="M2263">
        <v>-7.6613898277299999</v>
      </c>
      <c r="N2263">
        <v>33.553298950200002</v>
      </c>
    </row>
    <row r="2264" spans="1:14" x14ac:dyDescent="0.35">
      <c r="A2264" t="s">
        <v>13558</v>
      </c>
      <c r="B2264" t="s">
        <v>32</v>
      </c>
      <c r="C2264" t="s">
        <v>13559</v>
      </c>
      <c r="D2264">
        <v>1694</v>
      </c>
      <c r="E2264" t="s">
        <v>1532</v>
      </c>
      <c r="F2264" t="s">
        <v>13491</v>
      </c>
      <c r="G2264" t="s">
        <v>13560</v>
      </c>
      <c r="H2264" t="s">
        <v>13561</v>
      </c>
      <c r="I2264" t="s">
        <v>13558</v>
      </c>
      <c r="J2264" t="s">
        <v>13562</v>
      </c>
      <c r="L2264" t="s">
        <v>13563</v>
      </c>
      <c r="M2264">
        <v>-6.3159049999999999</v>
      </c>
      <c r="N2264">
        <v>32.401895000000003</v>
      </c>
    </row>
    <row r="2265" spans="1:14" x14ac:dyDescent="0.35">
      <c r="A2265" t="s">
        <v>13564</v>
      </c>
      <c r="B2265" t="s">
        <v>1168</v>
      </c>
      <c r="C2265" t="s">
        <v>46183</v>
      </c>
      <c r="D2265">
        <v>276</v>
      </c>
      <c r="E2265" t="s">
        <v>1532</v>
      </c>
      <c r="F2265" t="s">
        <v>13491</v>
      </c>
      <c r="G2265" t="s">
        <v>13565</v>
      </c>
      <c r="H2265" t="s">
        <v>13566</v>
      </c>
      <c r="I2265" t="s">
        <v>13564</v>
      </c>
      <c r="J2265" t="s">
        <v>13567</v>
      </c>
      <c r="L2265" t="s">
        <v>13568</v>
      </c>
      <c r="M2265">
        <v>-6.7515200000000002</v>
      </c>
      <c r="N2265">
        <v>34.051498000000002</v>
      </c>
    </row>
    <row r="2266" spans="1:14" x14ac:dyDescent="0.35">
      <c r="A2266" t="s">
        <v>13569</v>
      </c>
      <c r="B2266" t="s">
        <v>32</v>
      </c>
      <c r="C2266" t="s">
        <v>13570</v>
      </c>
      <c r="D2266">
        <v>190</v>
      </c>
      <c r="E2266" t="s">
        <v>1532</v>
      </c>
      <c r="F2266" t="s">
        <v>13491</v>
      </c>
      <c r="G2266" t="s">
        <v>13571</v>
      </c>
      <c r="H2266" t="s">
        <v>13572</v>
      </c>
      <c r="I2266" t="s">
        <v>13569</v>
      </c>
      <c r="J2266" t="s">
        <v>3653</v>
      </c>
      <c r="L2266" t="s">
        <v>13573</v>
      </c>
      <c r="M2266">
        <v>-10.1878004074096</v>
      </c>
      <c r="N2266">
        <v>29.36669921875</v>
      </c>
    </row>
    <row r="2267" spans="1:14" x14ac:dyDescent="0.35">
      <c r="A2267" t="s">
        <v>13574</v>
      </c>
      <c r="B2267" t="s">
        <v>1168</v>
      </c>
      <c r="C2267" t="s">
        <v>13575</v>
      </c>
      <c r="D2267">
        <v>36</v>
      </c>
      <c r="E2267" t="s">
        <v>1532</v>
      </c>
      <c r="F2267" t="s">
        <v>9595</v>
      </c>
      <c r="G2267" t="s">
        <v>9596</v>
      </c>
      <c r="H2267" t="s">
        <v>13576</v>
      </c>
      <c r="I2267" t="s">
        <v>13574</v>
      </c>
      <c r="J2267" t="s">
        <v>13577</v>
      </c>
      <c r="L2267" t="s">
        <v>13578</v>
      </c>
      <c r="M2267">
        <v>-15.932</v>
      </c>
      <c r="N2267">
        <v>23.718299999999999</v>
      </c>
    </row>
    <row r="2268" spans="1:14" x14ac:dyDescent="0.35">
      <c r="A2268" t="s">
        <v>13579</v>
      </c>
      <c r="B2268" t="s">
        <v>32</v>
      </c>
      <c r="C2268" t="s">
        <v>13580</v>
      </c>
      <c r="D2268">
        <v>384</v>
      </c>
      <c r="E2268" t="s">
        <v>1532</v>
      </c>
      <c r="F2268" t="s">
        <v>13491</v>
      </c>
      <c r="G2268" t="s">
        <v>13581</v>
      </c>
      <c r="H2268" t="s">
        <v>13582</v>
      </c>
      <c r="I2268" t="s">
        <v>13579</v>
      </c>
      <c r="J2268" t="s">
        <v>13583</v>
      </c>
      <c r="L2268" t="s">
        <v>13584</v>
      </c>
      <c r="M2268">
        <v>-9.6816701889000001</v>
      </c>
      <c r="N2268">
        <v>31.397499084500001</v>
      </c>
    </row>
    <row r="2269" spans="1:14" x14ac:dyDescent="0.35">
      <c r="A2269" t="s">
        <v>13585</v>
      </c>
      <c r="B2269" t="s">
        <v>1168</v>
      </c>
      <c r="C2269" t="s">
        <v>13586</v>
      </c>
      <c r="D2269">
        <v>207</v>
      </c>
      <c r="E2269" t="s">
        <v>1532</v>
      </c>
      <c r="F2269" t="s">
        <v>9595</v>
      </c>
      <c r="G2269" t="s">
        <v>9596</v>
      </c>
      <c r="H2269" t="s">
        <v>46184</v>
      </c>
      <c r="I2269" t="s">
        <v>13585</v>
      </c>
      <c r="J2269" t="s">
        <v>13587</v>
      </c>
      <c r="L2269" t="s">
        <v>13588</v>
      </c>
      <c r="M2269">
        <v>-13.219200000000001</v>
      </c>
      <c r="N2269">
        <v>27.151699000000001</v>
      </c>
    </row>
    <row r="2270" spans="1:14" x14ac:dyDescent="0.35">
      <c r="A2270" t="s">
        <v>13589</v>
      </c>
      <c r="B2270" t="s">
        <v>3332</v>
      </c>
      <c r="C2270" t="s">
        <v>13590</v>
      </c>
      <c r="D2270">
        <v>656</v>
      </c>
      <c r="E2270" t="s">
        <v>1532</v>
      </c>
      <c r="F2270" t="s">
        <v>13491</v>
      </c>
      <c r="G2270" t="s">
        <v>13549</v>
      </c>
      <c r="H2270" t="s">
        <v>13555</v>
      </c>
      <c r="I2270" t="s">
        <v>13589</v>
      </c>
      <c r="J2270" t="s">
        <v>13591</v>
      </c>
      <c r="L2270" t="s">
        <v>13592</v>
      </c>
      <c r="M2270">
        <v>-7.5899701118469203</v>
      </c>
      <c r="N2270">
        <v>33.367500305175703</v>
      </c>
    </row>
    <row r="2271" spans="1:14" x14ac:dyDescent="0.35">
      <c r="A2271" t="s">
        <v>13593</v>
      </c>
      <c r="B2271" t="s">
        <v>32</v>
      </c>
      <c r="C2271" t="s">
        <v>13594</v>
      </c>
      <c r="D2271">
        <v>171</v>
      </c>
      <c r="E2271" t="s">
        <v>1532</v>
      </c>
      <c r="F2271" t="s">
        <v>13491</v>
      </c>
      <c r="G2271" t="s">
        <v>13506</v>
      </c>
      <c r="H2271" t="s">
        <v>13595</v>
      </c>
      <c r="I2271" t="s">
        <v>13593</v>
      </c>
      <c r="J2271" t="s">
        <v>13596</v>
      </c>
      <c r="L2271" t="s">
        <v>13597</v>
      </c>
      <c r="M2271">
        <v>-9.2333297729492099</v>
      </c>
      <c r="N2271">
        <v>32.283298492431598</v>
      </c>
    </row>
    <row r="2272" spans="1:14" x14ac:dyDescent="0.35">
      <c r="A2272" t="s">
        <v>13598</v>
      </c>
      <c r="B2272" t="s">
        <v>1168</v>
      </c>
      <c r="C2272" t="s">
        <v>13599</v>
      </c>
      <c r="D2272">
        <v>574</v>
      </c>
      <c r="E2272" t="s">
        <v>1532</v>
      </c>
      <c r="F2272" t="s">
        <v>13491</v>
      </c>
      <c r="G2272" t="s">
        <v>13534</v>
      </c>
      <c r="H2272" t="s">
        <v>13535</v>
      </c>
      <c r="I2272" t="s">
        <v>13598</v>
      </c>
      <c r="J2272" t="s">
        <v>13600</v>
      </c>
      <c r="L2272" t="s">
        <v>13601</v>
      </c>
      <c r="M2272">
        <v>-3.0282099247000001</v>
      </c>
      <c r="N2272">
        <v>34.988800048799902</v>
      </c>
    </row>
    <row r="2273" spans="1:14" x14ac:dyDescent="0.35">
      <c r="A2273" t="s">
        <v>13602</v>
      </c>
      <c r="B2273" t="s">
        <v>1168</v>
      </c>
      <c r="C2273" t="s">
        <v>13603</v>
      </c>
      <c r="D2273">
        <v>1545</v>
      </c>
      <c r="E2273" t="s">
        <v>1532</v>
      </c>
      <c r="F2273" t="s">
        <v>13491</v>
      </c>
      <c r="G2273" t="s">
        <v>13604</v>
      </c>
      <c r="H2273" t="s">
        <v>13605</v>
      </c>
      <c r="I2273" t="s">
        <v>13602</v>
      </c>
      <c r="J2273" t="s">
        <v>13606</v>
      </c>
      <c r="L2273" t="s">
        <v>13607</v>
      </c>
      <c r="M2273">
        <v>-8.0362997055100003</v>
      </c>
      <c r="N2273">
        <v>31.606899261499901</v>
      </c>
    </row>
    <row r="2274" spans="1:14" x14ac:dyDescent="0.35">
      <c r="A2274" t="s">
        <v>13608</v>
      </c>
      <c r="B2274" t="s">
        <v>1168</v>
      </c>
      <c r="C2274" t="s">
        <v>13609</v>
      </c>
      <c r="D2274">
        <v>16</v>
      </c>
      <c r="E2274" t="s">
        <v>1532</v>
      </c>
      <c r="F2274" t="s">
        <v>13491</v>
      </c>
      <c r="G2274" t="s">
        <v>13610</v>
      </c>
      <c r="I2274" t="s">
        <v>13608</v>
      </c>
      <c r="J2274" t="s">
        <v>13611</v>
      </c>
      <c r="L2274" t="s">
        <v>13612</v>
      </c>
      <c r="M2274">
        <v>-6.5958800315856898</v>
      </c>
      <c r="N2274">
        <v>34.298900604247997</v>
      </c>
    </row>
    <row r="2275" spans="1:14" x14ac:dyDescent="0.35">
      <c r="A2275" t="s">
        <v>13613</v>
      </c>
      <c r="B2275" t="s">
        <v>1168</v>
      </c>
      <c r="C2275" t="s">
        <v>13614</v>
      </c>
      <c r="D2275">
        <v>3782</v>
      </c>
      <c r="E2275" t="s">
        <v>1532</v>
      </c>
      <c r="F2275" t="s">
        <v>13491</v>
      </c>
      <c r="G2275" t="s">
        <v>13615</v>
      </c>
      <c r="H2275" t="s">
        <v>13616</v>
      </c>
      <c r="I2275" t="s">
        <v>13613</v>
      </c>
      <c r="J2275" t="s">
        <v>13617</v>
      </c>
      <c r="L2275" t="s">
        <v>13618</v>
      </c>
      <c r="M2275">
        <v>-6.90943002701</v>
      </c>
      <c r="N2275">
        <v>30.939100265499999</v>
      </c>
    </row>
    <row r="2276" spans="1:14" x14ac:dyDescent="0.35">
      <c r="A2276" t="s">
        <v>13619</v>
      </c>
      <c r="B2276" t="s">
        <v>1168</v>
      </c>
      <c r="C2276" t="s">
        <v>13620</v>
      </c>
      <c r="D2276">
        <v>12426</v>
      </c>
      <c r="E2276" t="s">
        <v>1579</v>
      </c>
      <c r="F2276" t="s">
        <v>1614</v>
      </c>
      <c r="G2276" t="s">
        <v>5400</v>
      </c>
      <c r="H2276" t="s">
        <v>13621</v>
      </c>
      <c r="I2276" t="s">
        <v>13622</v>
      </c>
      <c r="J2276" t="s">
        <v>13619</v>
      </c>
      <c r="L2276" t="s">
        <v>13623</v>
      </c>
      <c r="M2276">
        <v>100.30114399999999</v>
      </c>
      <c r="N2276">
        <v>34.418066000000003</v>
      </c>
    </row>
    <row r="2277" spans="1:14" x14ac:dyDescent="0.35">
      <c r="A2277" t="s">
        <v>13624</v>
      </c>
      <c r="B2277" t="s">
        <v>1168</v>
      </c>
      <c r="C2277" t="s">
        <v>13625</v>
      </c>
      <c r="D2277">
        <v>95</v>
      </c>
      <c r="E2277" t="s">
        <v>1532</v>
      </c>
      <c r="F2277" t="s">
        <v>13491</v>
      </c>
      <c r="G2277" t="s">
        <v>13626</v>
      </c>
      <c r="H2277" t="s">
        <v>13627</v>
      </c>
      <c r="I2277" t="s">
        <v>13624</v>
      </c>
      <c r="J2277" t="s">
        <v>13628</v>
      </c>
      <c r="L2277" t="s">
        <v>13629</v>
      </c>
      <c r="M2277">
        <v>-3.8395199775695801</v>
      </c>
      <c r="N2277">
        <v>35.177101135253899</v>
      </c>
    </row>
    <row r="2278" spans="1:14" x14ac:dyDescent="0.35">
      <c r="A2278" t="s">
        <v>13630</v>
      </c>
      <c r="B2278" t="s">
        <v>1168</v>
      </c>
      <c r="C2278" t="s">
        <v>13631</v>
      </c>
      <c r="D2278">
        <v>10</v>
      </c>
      <c r="E2278" t="s">
        <v>1532</v>
      </c>
      <c r="F2278" t="s">
        <v>13491</v>
      </c>
      <c r="G2278" t="s">
        <v>13510</v>
      </c>
      <c r="H2278" t="s">
        <v>46185</v>
      </c>
      <c r="I2278" t="s">
        <v>13630</v>
      </c>
      <c r="J2278" t="s">
        <v>13632</v>
      </c>
      <c r="L2278" t="s">
        <v>13633</v>
      </c>
      <c r="M2278">
        <v>-5.3200201988220002</v>
      </c>
      <c r="N2278">
        <v>35.594299316406001</v>
      </c>
    </row>
    <row r="2279" spans="1:14" x14ac:dyDescent="0.35">
      <c r="A2279" t="s">
        <v>13634</v>
      </c>
      <c r="B2279" t="s">
        <v>1168</v>
      </c>
      <c r="C2279" t="s">
        <v>13635</v>
      </c>
      <c r="D2279">
        <v>62</v>
      </c>
      <c r="E2279" t="s">
        <v>1532</v>
      </c>
      <c r="F2279" t="s">
        <v>13491</v>
      </c>
      <c r="G2279" t="s">
        <v>13636</v>
      </c>
      <c r="H2279" t="s">
        <v>988</v>
      </c>
      <c r="I2279" t="s">
        <v>13634</v>
      </c>
      <c r="J2279" t="s">
        <v>13637</v>
      </c>
      <c r="L2279" t="s">
        <v>13638</v>
      </c>
      <c r="M2279">
        <v>-5.9168901443499999</v>
      </c>
      <c r="N2279">
        <v>35.726898193399997</v>
      </c>
    </row>
    <row r="2280" spans="1:14" x14ac:dyDescent="0.35">
      <c r="A2280" t="s">
        <v>13641</v>
      </c>
      <c r="B2280" t="s">
        <v>36</v>
      </c>
      <c r="C2280" t="s">
        <v>13642</v>
      </c>
      <c r="D2280">
        <v>30</v>
      </c>
      <c r="E2280" t="s">
        <v>1541</v>
      </c>
      <c r="F2280" t="s">
        <v>3723</v>
      </c>
      <c r="G2280" t="s">
        <v>13643</v>
      </c>
      <c r="I2280" t="s">
        <v>8456</v>
      </c>
      <c r="J2280" t="s">
        <v>13641</v>
      </c>
      <c r="L2280" t="s">
        <v>13644</v>
      </c>
      <c r="M2280">
        <v>3.688231</v>
      </c>
      <c r="N2280">
        <v>51.025956000000001</v>
      </c>
    </row>
    <row r="2281" spans="1:14" x14ac:dyDescent="0.35">
      <c r="A2281" t="s">
        <v>13646</v>
      </c>
      <c r="B2281" t="s">
        <v>32</v>
      </c>
      <c r="C2281" t="s">
        <v>13647</v>
      </c>
      <c r="D2281">
        <v>15</v>
      </c>
      <c r="F2281" t="s">
        <v>30</v>
      </c>
      <c r="G2281" t="s">
        <v>34</v>
      </c>
      <c r="H2281" t="s">
        <v>13648</v>
      </c>
      <c r="I2281" t="s">
        <v>13646</v>
      </c>
      <c r="J2281" t="s">
        <v>13646</v>
      </c>
      <c r="K2281" t="s">
        <v>13646</v>
      </c>
      <c r="L2281" t="s">
        <v>13649</v>
      </c>
      <c r="M2281">
        <v>-161.57699585</v>
      </c>
      <c r="N2281">
        <v>59.117401123</v>
      </c>
    </row>
    <row r="2282" spans="1:14" x14ac:dyDescent="0.35">
      <c r="A2282" t="s">
        <v>13651</v>
      </c>
      <c r="B2282" t="s">
        <v>3332</v>
      </c>
      <c r="C2282" t="s">
        <v>13652</v>
      </c>
      <c r="D2282">
        <v>290</v>
      </c>
      <c r="E2282" t="s">
        <v>1532</v>
      </c>
      <c r="F2282" t="s">
        <v>13650</v>
      </c>
      <c r="G2282" t="s">
        <v>13653</v>
      </c>
      <c r="H2282" t="s">
        <v>13654</v>
      </c>
      <c r="I2282" t="s">
        <v>13651</v>
      </c>
      <c r="J2282" t="s">
        <v>13655</v>
      </c>
      <c r="L2282" t="s">
        <v>13656</v>
      </c>
      <c r="M2282">
        <v>-17.073333000000002</v>
      </c>
      <c r="N2282">
        <v>14.67</v>
      </c>
    </row>
    <row r="2283" spans="1:14" x14ac:dyDescent="0.35">
      <c r="A2283" t="s">
        <v>2474</v>
      </c>
      <c r="B2283" t="s">
        <v>32</v>
      </c>
      <c r="C2283" t="s">
        <v>13657</v>
      </c>
      <c r="D2283">
        <v>2497</v>
      </c>
      <c r="E2283" t="s">
        <v>161</v>
      </c>
      <c r="F2283" t="s">
        <v>1547</v>
      </c>
      <c r="G2283" t="s">
        <v>1646</v>
      </c>
      <c r="H2283" t="s">
        <v>13658</v>
      </c>
      <c r="I2283" t="s">
        <v>13659</v>
      </c>
      <c r="J2283" t="s">
        <v>2474</v>
      </c>
      <c r="K2283" t="s">
        <v>13660</v>
      </c>
      <c r="L2283" t="s">
        <v>13661</v>
      </c>
      <c r="M2283">
        <v>148.2364</v>
      </c>
      <c r="N2283">
        <v>-9.0021000000000004</v>
      </c>
    </row>
    <row r="2284" spans="1:14" x14ac:dyDescent="0.35">
      <c r="A2284" t="s">
        <v>13662</v>
      </c>
      <c r="B2284" t="s">
        <v>32</v>
      </c>
      <c r="C2284" t="s">
        <v>13663</v>
      </c>
      <c r="D2284">
        <v>33</v>
      </c>
      <c r="E2284" t="s">
        <v>1532</v>
      </c>
      <c r="F2284" t="s">
        <v>13650</v>
      </c>
      <c r="G2284" t="s">
        <v>13664</v>
      </c>
      <c r="H2284" t="s">
        <v>13665</v>
      </c>
      <c r="I2284" t="s">
        <v>13662</v>
      </c>
      <c r="J2284" t="s">
        <v>13666</v>
      </c>
      <c r="K2284" t="s">
        <v>13662</v>
      </c>
      <c r="L2284" t="s">
        <v>13667</v>
      </c>
      <c r="M2284">
        <v>-14.9680995941162</v>
      </c>
      <c r="N2284">
        <v>12.898500442504799</v>
      </c>
    </row>
    <row r="2285" spans="1:14" x14ac:dyDescent="0.35">
      <c r="A2285" t="s">
        <v>13668</v>
      </c>
      <c r="B2285" t="s">
        <v>1168</v>
      </c>
      <c r="C2285" t="s">
        <v>13669</v>
      </c>
      <c r="D2285">
        <v>75</v>
      </c>
      <c r="E2285" t="s">
        <v>1532</v>
      </c>
      <c r="F2285" t="s">
        <v>13650</v>
      </c>
      <c r="G2285" t="s">
        <v>13670</v>
      </c>
      <c r="H2285" t="s">
        <v>13671</v>
      </c>
      <c r="I2285" t="s">
        <v>13668</v>
      </c>
      <c r="J2285" t="s">
        <v>13672</v>
      </c>
      <c r="L2285" t="s">
        <v>13673</v>
      </c>
      <c r="M2285">
        <v>-16.281798999999999</v>
      </c>
      <c r="N2285">
        <v>12.5556</v>
      </c>
    </row>
    <row r="2286" spans="1:14" x14ac:dyDescent="0.35">
      <c r="A2286" t="s">
        <v>13674</v>
      </c>
      <c r="B2286" t="s">
        <v>1168</v>
      </c>
      <c r="C2286" t="s">
        <v>13675</v>
      </c>
      <c r="D2286">
        <v>52</v>
      </c>
      <c r="E2286" t="s">
        <v>1532</v>
      </c>
      <c r="F2286" t="s">
        <v>13650</v>
      </c>
      <c r="G2286" t="s">
        <v>13670</v>
      </c>
      <c r="H2286" t="s">
        <v>13676</v>
      </c>
      <c r="I2286" t="s">
        <v>13674</v>
      </c>
      <c r="J2286" t="s">
        <v>13677</v>
      </c>
      <c r="L2286" t="s">
        <v>13678</v>
      </c>
      <c r="M2286">
        <v>-16.748000000000001</v>
      </c>
      <c r="N2286">
        <v>12.39533</v>
      </c>
    </row>
    <row r="2287" spans="1:14" x14ac:dyDescent="0.35">
      <c r="A2287" t="s">
        <v>13679</v>
      </c>
      <c r="B2287" t="s">
        <v>1168</v>
      </c>
      <c r="C2287" t="s">
        <v>13680</v>
      </c>
      <c r="D2287">
        <v>26</v>
      </c>
      <c r="E2287" t="s">
        <v>1532</v>
      </c>
      <c r="F2287" t="s">
        <v>13650</v>
      </c>
      <c r="G2287" t="s">
        <v>13681</v>
      </c>
      <c r="H2287" t="s">
        <v>13682</v>
      </c>
      <c r="I2287" t="s">
        <v>13679</v>
      </c>
      <c r="J2287" t="s">
        <v>13683</v>
      </c>
      <c r="L2287" t="s">
        <v>13684</v>
      </c>
      <c r="M2287">
        <v>-16.0513000488281</v>
      </c>
      <c r="N2287">
        <v>14.1469001770019</v>
      </c>
    </row>
    <row r="2288" spans="1:14" x14ac:dyDescent="0.35">
      <c r="A2288" t="s">
        <v>13685</v>
      </c>
      <c r="B2288" t="s">
        <v>3332</v>
      </c>
      <c r="C2288" t="s">
        <v>46186</v>
      </c>
      <c r="D2288">
        <v>85</v>
      </c>
      <c r="E2288" t="s">
        <v>1532</v>
      </c>
      <c r="F2288" t="s">
        <v>13650</v>
      </c>
      <c r="G2288" t="s">
        <v>13653</v>
      </c>
      <c r="H2288" t="s">
        <v>13654</v>
      </c>
      <c r="I2288" t="s">
        <v>13685</v>
      </c>
      <c r="J2288" t="s">
        <v>13686</v>
      </c>
      <c r="L2288" t="s">
        <v>13687</v>
      </c>
      <c r="M2288">
        <v>-17.490200042724599</v>
      </c>
      <c r="N2288">
        <v>14.7397003173828</v>
      </c>
    </row>
    <row r="2289" spans="1:14" x14ac:dyDescent="0.35">
      <c r="A2289" t="s">
        <v>13688</v>
      </c>
      <c r="B2289" t="s">
        <v>1168</v>
      </c>
      <c r="C2289" t="s">
        <v>13689</v>
      </c>
      <c r="D2289">
        <v>85</v>
      </c>
      <c r="E2289" t="s">
        <v>1532</v>
      </c>
      <c r="F2289" t="s">
        <v>13650</v>
      </c>
      <c r="G2289" t="s">
        <v>13690</v>
      </c>
      <c r="H2289" t="s">
        <v>13691</v>
      </c>
      <c r="I2289" t="s">
        <v>13688</v>
      </c>
      <c r="J2289" t="s">
        <v>13692</v>
      </c>
      <c r="L2289" t="s">
        <v>13693</v>
      </c>
      <c r="M2289">
        <v>-13.322800000000001</v>
      </c>
      <c r="N2289">
        <v>15.5936</v>
      </c>
    </row>
    <row r="2290" spans="1:14" x14ac:dyDescent="0.35">
      <c r="A2290" t="s">
        <v>13694</v>
      </c>
      <c r="B2290" t="s">
        <v>32</v>
      </c>
      <c r="C2290" t="s">
        <v>13695</v>
      </c>
      <c r="D2290">
        <v>20</v>
      </c>
      <c r="E2290" t="s">
        <v>1532</v>
      </c>
      <c r="F2290" t="s">
        <v>13650</v>
      </c>
      <c r="G2290" t="s">
        <v>13696</v>
      </c>
      <c r="H2290" t="s">
        <v>13697</v>
      </c>
      <c r="I2290" t="s">
        <v>13694</v>
      </c>
      <c r="J2290" t="s">
        <v>13698</v>
      </c>
      <c r="L2290" t="s">
        <v>13699</v>
      </c>
      <c r="M2290">
        <v>-14.9670000076293</v>
      </c>
      <c r="N2290">
        <v>16.683000564575099</v>
      </c>
    </row>
    <row r="2291" spans="1:14" x14ac:dyDescent="0.35">
      <c r="A2291" t="s">
        <v>13700</v>
      </c>
      <c r="B2291" t="s">
        <v>32</v>
      </c>
      <c r="C2291" t="s">
        <v>13701</v>
      </c>
      <c r="D2291">
        <v>20</v>
      </c>
      <c r="E2291" t="s">
        <v>1532</v>
      </c>
      <c r="F2291" t="s">
        <v>13650</v>
      </c>
      <c r="G2291" t="s">
        <v>13696</v>
      </c>
      <c r="H2291" t="s">
        <v>13702</v>
      </c>
      <c r="I2291" t="s">
        <v>13700</v>
      </c>
      <c r="J2291" t="s">
        <v>13703</v>
      </c>
      <c r="L2291" t="s">
        <v>13704</v>
      </c>
      <c r="M2291">
        <v>-15.649999618530201</v>
      </c>
      <c r="N2291">
        <v>16.433000564575099</v>
      </c>
    </row>
    <row r="2292" spans="1:14" x14ac:dyDescent="0.35">
      <c r="A2292" t="s">
        <v>13705</v>
      </c>
      <c r="B2292" t="s">
        <v>1168</v>
      </c>
      <c r="C2292" t="s">
        <v>13706</v>
      </c>
      <c r="D2292">
        <v>9</v>
      </c>
      <c r="E2292" t="s">
        <v>1532</v>
      </c>
      <c r="F2292" t="s">
        <v>13650</v>
      </c>
      <c r="G2292" t="s">
        <v>13696</v>
      </c>
      <c r="H2292" t="s">
        <v>832</v>
      </c>
      <c r="I2292" t="s">
        <v>13705</v>
      </c>
      <c r="J2292" t="s">
        <v>13707</v>
      </c>
      <c r="L2292" t="s">
        <v>13708</v>
      </c>
      <c r="M2292">
        <v>-16.463199615478501</v>
      </c>
      <c r="N2292">
        <v>16.0508003234863</v>
      </c>
    </row>
    <row r="2293" spans="1:14" x14ac:dyDescent="0.35">
      <c r="A2293" t="s">
        <v>13709</v>
      </c>
      <c r="B2293" t="s">
        <v>1168</v>
      </c>
      <c r="C2293" t="s">
        <v>13710</v>
      </c>
      <c r="D2293">
        <v>98</v>
      </c>
      <c r="E2293" t="s">
        <v>1532</v>
      </c>
      <c r="F2293" t="s">
        <v>13650</v>
      </c>
      <c r="G2293" t="s">
        <v>13711</v>
      </c>
      <c r="H2293" t="s">
        <v>13712</v>
      </c>
      <c r="I2293" t="s">
        <v>13709</v>
      </c>
      <c r="J2293" t="s">
        <v>13713</v>
      </c>
      <c r="L2293" t="s">
        <v>13714</v>
      </c>
      <c r="M2293">
        <v>-12.468299865722599</v>
      </c>
      <c r="N2293">
        <v>14.8472995758056</v>
      </c>
    </row>
    <row r="2294" spans="1:14" x14ac:dyDescent="0.35">
      <c r="A2294" t="s">
        <v>13715</v>
      </c>
      <c r="B2294" t="s">
        <v>1168</v>
      </c>
      <c r="C2294" t="s">
        <v>46187</v>
      </c>
      <c r="D2294">
        <v>584</v>
      </c>
      <c r="E2294" t="s">
        <v>1532</v>
      </c>
      <c r="F2294" t="s">
        <v>13650</v>
      </c>
      <c r="G2294" t="s">
        <v>13711</v>
      </c>
      <c r="H2294" t="s">
        <v>46188</v>
      </c>
      <c r="I2294" t="s">
        <v>13715</v>
      </c>
      <c r="J2294" t="s">
        <v>13716</v>
      </c>
      <c r="L2294" t="s">
        <v>13717</v>
      </c>
      <c r="M2294">
        <v>-12.2202997207641</v>
      </c>
      <c r="N2294">
        <v>12.5722999572753</v>
      </c>
    </row>
    <row r="2295" spans="1:14" x14ac:dyDescent="0.35">
      <c r="A2295" t="s">
        <v>13718</v>
      </c>
      <c r="B2295" t="s">
        <v>32</v>
      </c>
      <c r="C2295" t="s">
        <v>13719</v>
      </c>
      <c r="D2295">
        <v>171</v>
      </c>
      <c r="E2295" t="s">
        <v>1532</v>
      </c>
      <c r="F2295" t="s">
        <v>13650</v>
      </c>
      <c r="G2295" t="s">
        <v>13711</v>
      </c>
      <c r="H2295" t="s">
        <v>13720</v>
      </c>
      <c r="I2295" t="s">
        <v>13718</v>
      </c>
      <c r="J2295" t="s">
        <v>13721</v>
      </c>
      <c r="L2295" t="s">
        <v>13722</v>
      </c>
      <c r="M2295">
        <v>-13.2953996658325</v>
      </c>
      <c r="N2295">
        <v>13.046799659729</v>
      </c>
    </row>
    <row r="2296" spans="1:14" x14ac:dyDescent="0.35">
      <c r="A2296" t="s">
        <v>13723</v>
      </c>
      <c r="B2296" t="s">
        <v>1168</v>
      </c>
      <c r="C2296" t="s">
        <v>13724</v>
      </c>
      <c r="D2296">
        <v>161</v>
      </c>
      <c r="E2296" t="s">
        <v>1532</v>
      </c>
      <c r="F2296" t="s">
        <v>13650</v>
      </c>
      <c r="G2296" t="s">
        <v>13711</v>
      </c>
      <c r="H2296" t="s">
        <v>13725</v>
      </c>
      <c r="I2296" t="s">
        <v>13723</v>
      </c>
      <c r="J2296" t="s">
        <v>13726</v>
      </c>
      <c r="L2296" t="s">
        <v>13727</v>
      </c>
      <c r="M2296">
        <v>-13.653100013732899</v>
      </c>
      <c r="N2296">
        <v>13.7368001937866</v>
      </c>
    </row>
    <row r="2297" spans="1:14" x14ac:dyDescent="0.35">
      <c r="A2297" t="s">
        <v>13728</v>
      </c>
      <c r="B2297" t="s">
        <v>32</v>
      </c>
      <c r="C2297" t="s">
        <v>13729</v>
      </c>
      <c r="D2297">
        <v>951</v>
      </c>
      <c r="E2297" t="s">
        <v>1532</v>
      </c>
      <c r="F2297" t="s">
        <v>5158</v>
      </c>
      <c r="G2297" t="s">
        <v>13730</v>
      </c>
      <c r="H2297" t="s">
        <v>13731</v>
      </c>
      <c r="I2297" t="s">
        <v>13728</v>
      </c>
      <c r="J2297" t="s">
        <v>13732</v>
      </c>
      <c r="L2297" t="s">
        <v>13733</v>
      </c>
      <c r="M2297">
        <v>-9.6378803253173793</v>
      </c>
      <c r="N2297">
        <v>16.711299896240199</v>
      </c>
    </row>
    <row r="2298" spans="1:14" x14ac:dyDescent="0.35">
      <c r="A2298" t="s">
        <v>13734</v>
      </c>
      <c r="B2298" t="s">
        <v>32</v>
      </c>
      <c r="C2298" t="s">
        <v>13735</v>
      </c>
      <c r="D2298">
        <v>121</v>
      </c>
      <c r="E2298" t="s">
        <v>1532</v>
      </c>
      <c r="F2298" t="s">
        <v>5158</v>
      </c>
      <c r="G2298" t="s">
        <v>13736</v>
      </c>
      <c r="H2298" t="s">
        <v>13737</v>
      </c>
      <c r="I2298" t="s">
        <v>13734</v>
      </c>
      <c r="J2298" t="s">
        <v>13738</v>
      </c>
      <c r="L2298" t="s">
        <v>13739</v>
      </c>
      <c r="M2298">
        <v>-14.682999610900801</v>
      </c>
      <c r="N2298">
        <v>17.533000946044901</v>
      </c>
    </row>
    <row r="2299" spans="1:14" x14ac:dyDescent="0.35">
      <c r="A2299" t="s">
        <v>13740</v>
      </c>
      <c r="B2299" t="s">
        <v>32</v>
      </c>
      <c r="C2299" t="s">
        <v>13741</v>
      </c>
      <c r="D2299">
        <v>561</v>
      </c>
      <c r="E2299" t="s">
        <v>1532</v>
      </c>
      <c r="F2299" t="s">
        <v>5158</v>
      </c>
      <c r="G2299" t="s">
        <v>13742</v>
      </c>
      <c r="H2299" t="s">
        <v>13743</v>
      </c>
      <c r="I2299" t="s">
        <v>13740</v>
      </c>
      <c r="J2299" t="s">
        <v>13744</v>
      </c>
      <c r="L2299" t="s">
        <v>13745</v>
      </c>
      <c r="M2299">
        <v>-9.5170001983642507</v>
      </c>
      <c r="N2299">
        <v>18.4500007629394</v>
      </c>
    </row>
    <row r="2300" spans="1:14" x14ac:dyDescent="0.35">
      <c r="A2300" t="s">
        <v>13746</v>
      </c>
      <c r="B2300" t="s">
        <v>32</v>
      </c>
      <c r="C2300" t="s">
        <v>13747</v>
      </c>
      <c r="D2300">
        <v>1342</v>
      </c>
      <c r="E2300" t="s">
        <v>1532</v>
      </c>
      <c r="F2300" t="s">
        <v>5158</v>
      </c>
      <c r="G2300" t="s">
        <v>13742</v>
      </c>
      <c r="H2300" t="s">
        <v>13748</v>
      </c>
      <c r="I2300" t="s">
        <v>13746</v>
      </c>
      <c r="J2300" t="s">
        <v>13749</v>
      </c>
      <c r="L2300" t="s">
        <v>13750</v>
      </c>
      <c r="M2300">
        <v>-11.423500000000001</v>
      </c>
      <c r="N2300">
        <v>18.570101000000001</v>
      </c>
    </row>
    <row r="2301" spans="1:14" x14ac:dyDescent="0.35">
      <c r="A2301" t="s">
        <v>13751</v>
      </c>
      <c r="B2301" t="s">
        <v>32</v>
      </c>
      <c r="C2301" t="s">
        <v>13752</v>
      </c>
      <c r="D2301">
        <v>66</v>
      </c>
      <c r="E2301" t="s">
        <v>1532</v>
      </c>
      <c r="F2301" t="s">
        <v>5158</v>
      </c>
      <c r="G2301" t="s">
        <v>13753</v>
      </c>
      <c r="H2301" t="s">
        <v>13754</v>
      </c>
      <c r="I2301" t="s">
        <v>13751</v>
      </c>
      <c r="J2301" t="s">
        <v>13755</v>
      </c>
      <c r="L2301" t="s">
        <v>13756</v>
      </c>
      <c r="M2301">
        <v>-14.2000007629394</v>
      </c>
      <c r="N2301">
        <v>16.633314132690401</v>
      </c>
    </row>
    <row r="2302" spans="1:14" x14ac:dyDescent="0.35">
      <c r="A2302" t="s">
        <v>13757</v>
      </c>
      <c r="B2302" t="s">
        <v>32</v>
      </c>
      <c r="C2302" t="s">
        <v>13758</v>
      </c>
      <c r="D2302">
        <v>430</v>
      </c>
      <c r="E2302" t="s">
        <v>1532</v>
      </c>
      <c r="F2302" t="s">
        <v>5158</v>
      </c>
      <c r="G2302" t="s">
        <v>13759</v>
      </c>
      <c r="H2302" t="s">
        <v>13760</v>
      </c>
      <c r="I2302" t="s">
        <v>13757</v>
      </c>
      <c r="J2302" t="s">
        <v>13761</v>
      </c>
      <c r="L2302" t="s">
        <v>13762</v>
      </c>
      <c r="M2302">
        <v>-11.4062</v>
      </c>
      <c r="N2302">
        <v>16.59</v>
      </c>
    </row>
    <row r="2303" spans="1:14" x14ac:dyDescent="0.35">
      <c r="A2303" t="s">
        <v>13763</v>
      </c>
      <c r="B2303" t="s">
        <v>32</v>
      </c>
      <c r="C2303" t="s">
        <v>13764</v>
      </c>
      <c r="D2303">
        <v>692</v>
      </c>
      <c r="E2303" t="s">
        <v>1532</v>
      </c>
      <c r="F2303" t="s">
        <v>5158</v>
      </c>
      <c r="G2303" t="s">
        <v>13765</v>
      </c>
      <c r="H2303" t="s">
        <v>13766</v>
      </c>
      <c r="I2303" t="s">
        <v>13763</v>
      </c>
      <c r="J2303" t="s">
        <v>13767</v>
      </c>
      <c r="L2303" t="s">
        <v>13768</v>
      </c>
      <c r="M2303">
        <v>-8.1669998168945295</v>
      </c>
      <c r="N2303">
        <v>16.2329998016357</v>
      </c>
    </row>
    <row r="2304" spans="1:14" x14ac:dyDescent="0.35">
      <c r="A2304" t="s">
        <v>13769</v>
      </c>
      <c r="B2304" t="s">
        <v>32</v>
      </c>
      <c r="C2304" t="s">
        <v>46189</v>
      </c>
      <c r="D2304">
        <v>745</v>
      </c>
      <c r="E2304" t="s">
        <v>1532</v>
      </c>
      <c r="F2304" t="s">
        <v>5158</v>
      </c>
      <c r="G2304" t="s">
        <v>13765</v>
      </c>
      <c r="H2304" t="s">
        <v>46190</v>
      </c>
      <c r="I2304" t="s">
        <v>13769</v>
      </c>
      <c r="J2304" t="s">
        <v>13770</v>
      </c>
      <c r="L2304" t="s">
        <v>13771</v>
      </c>
      <c r="M2304">
        <v>-7.3166000000000002</v>
      </c>
      <c r="N2304">
        <v>16.622</v>
      </c>
    </row>
    <row r="2305" spans="1:14" x14ac:dyDescent="0.35">
      <c r="A2305" t="s">
        <v>13772</v>
      </c>
      <c r="B2305" t="s">
        <v>32</v>
      </c>
      <c r="C2305" t="s">
        <v>13773</v>
      </c>
      <c r="D2305">
        <v>403</v>
      </c>
      <c r="E2305" t="s">
        <v>1532</v>
      </c>
      <c r="F2305" t="s">
        <v>5158</v>
      </c>
      <c r="G2305" t="s">
        <v>13774</v>
      </c>
      <c r="H2305" t="s">
        <v>13775</v>
      </c>
      <c r="I2305" t="s">
        <v>13772</v>
      </c>
      <c r="J2305" t="s">
        <v>13776</v>
      </c>
      <c r="L2305" t="s">
        <v>13777</v>
      </c>
      <c r="M2305">
        <v>-14.3832492828369</v>
      </c>
      <c r="N2305">
        <v>19.733016967773398</v>
      </c>
    </row>
    <row r="2306" spans="1:14" x14ac:dyDescent="0.35">
      <c r="A2306" t="s">
        <v>13778</v>
      </c>
      <c r="B2306" t="s">
        <v>32</v>
      </c>
      <c r="C2306" t="s">
        <v>46191</v>
      </c>
      <c r="D2306">
        <v>75</v>
      </c>
      <c r="E2306" t="s">
        <v>1532</v>
      </c>
      <c r="F2306" t="s">
        <v>5158</v>
      </c>
      <c r="G2306" t="s">
        <v>13779</v>
      </c>
      <c r="H2306" t="s">
        <v>46192</v>
      </c>
      <c r="I2306" t="s">
        <v>13778</v>
      </c>
      <c r="J2306" t="s">
        <v>13780</v>
      </c>
      <c r="L2306" t="s">
        <v>13781</v>
      </c>
      <c r="M2306">
        <v>-13.5076</v>
      </c>
      <c r="N2306">
        <v>16.159500000000001</v>
      </c>
    </row>
    <row r="2307" spans="1:14" x14ac:dyDescent="0.35">
      <c r="A2307" t="s">
        <v>13782</v>
      </c>
      <c r="B2307" t="s">
        <v>32</v>
      </c>
      <c r="C2307" t="s">
        <v>13783</v>
      </c>
      <c r="D2307">
        <v>256</v>
      </c>
      <c r="E2307" t="s">
        <v>1532</v>
      </c>
      <c r="F2307" t="s">
        <v>5158</v>
      </c>
      <c r="G2307" t="s">
        <v>13753</v>
      </c>
      <c r="H2307" t="s">
        <v>13784</v>
      </c>
      <c r="I2307" t="s">
        <v>13782</v>
      </c>
      <c r="J2307" t="s">
        <v>13785</v>
      </c>
      <c r="L2307" t="s">
        <v>13786</v>
      </c>
      <c r="M2307">
        <v>-12.5</v>
      </c>
      <c r="N2307">
        <v>17.75</v>
      </c>
    </row>
    <row r="2308" spans="1:14" x14ac:dyDescent="0.35">
      <c r="A2308" t="s">
        <v>13789</v>
      </c>
      <c r="B2308" t="s">
        <v>3332</v>
      </c>
      <c r="C2308" t="s">
        <v>46193</v>
      </c>
      <c r="D2308">
        <v>9</v>
      </c>
      <c r="E2308" t="s">
        <v>1532</v>
      </c>
      <c r="F2308" t="s">
        <v>5158</v>
      </c>
      <c r="G2308" t="s">
        <v>13787</v>
      </c>
      <c r="H2308" t="s">
        <v>13788</v>
      </c>
      <c r="I2308" t="s">
        <v>13789</v>
      </c>
      <c r="J2308" t="s">
        <v>13790</v>
      </c>
      <c r="L2308" t="s">
        <v>13791</v>
      </c>
      <c r="M2308">
        <v>-15.9697222</v>
      </c>
      <c r="N2308">
        <v>18.309999999999999</v>
      </c>
    </row>
    <row r="2309" spans="1:14" x14ac:dyDescent="0.35">
      <c r="A2309" t="s">
        <v>13792</v>
      </c>
      <c r="B2309" t="s">
        <v>32</v>
      </c>
      <c r="C2309" t="s">
        <v>46194</v>
      </c>
      <c r="D2309">
        <v>219</v>
      </c>
      <c r="E2309" t="s">
        <v>1532</v>
      </c>
      <c r="F2309" t="s">
        <v>5158</v>
      </c>
      <c r="G2309" t="s">
        <v>13793</v>
      </c>
      <c r="H2309" t="s">
        <v>46195</v>
      </c>
      <c r="I2309" t="s">
        <v>13792</v>
      </c>
      <c r="J2309" t="s">
        <v>13794</v>
      </c>
      <c r="L2309" t="s">
        <v>13795</v>
      </c>
      <c r="M2309">
        <v>-12.2073001861572</v>
      </c>
      <c r="N2309">
        <v>15.179699897766101</v>
      </c>
    </row>
    <row r="2310" spans="1:14" x14ac:dyDescent="0.35">
      <c r="A2310" t="s">
        <v>13796</v>
      </c>
      <c r="B2310" t="s">
        <v>32</v>
      </c>
      <c r="C2310" t="s">
        <v>13797</v>
      </c>
      <c r="D2310">
        <v>620</v>
      </c>
      <c r="E2310" t="s">
        <v>1532</v>
      </c>
      <c r="F2310" t="s">
        <v>5158</v>
      </c>
      <c r="G2310" t="s">
        <v>13730</v>
      </c>
      <c r="H2310" t="s">
        <v>13798</v>
      </c>
      <c r="I2310" t="s">
        <v>13796</v>
      </c>
      <c r="J2310" t="s">
        <v>13799</v>
      </c>
      <c r="L2310" t="s">
        <v>13800</v>
      </c>
      <c r="M2310">
        <v>-10.8170003890991</v>
      </c>
      <c r="N2310">
        <v>17.2329998016357</v>
      </c>
    </row>
    <row r="2311" spans="1:14" x14ac:dyDescent="0.35">
      <c r="A2311" t="s">
        <v>13801</v>
      </c>
      <c r="B2311" t="s">
        <v>1168</v>
      </c>
      <c r="C2311" t="s">
        <v>13802</v>
      </c>
      <c r="D2311">
        <v>734</v>
      </c>
      <c r="E2311" t="s">
        <v>1532</v>
      </c>
      <c r="F2311" t="s">
        <v>5158</v>
      </c>
      <c r="G2311" t="s">
        <v>5159</v>
      </c>
      <c r="H2311" t="s">
        <v>13803</v>
      </c>
      <c r="I2311" t="s">
        <v>13801</v>
      </c>
      <c r="J2311" t="s">
        <v>13804</v>
      </c>
      <c r="L2311" t="s">
        <v>13805</v>
      </c>
      <c r="M2311">
        <v>-13.043199539184499</v>
      </c>
      <c r="N2311">
        <v>20.506799697875898</v>
      </c>
    </row>
    <row r="2312" spans="1:14" x14ac:dyDescent="0.35">
      <c r="A2312" t="s">
        <v>13806</v>
      </c>
      <c r="B2312" t="s">
        <v>32</v>
      </c>
      <c r="C2312" t="s">
        <v>13807</v>
      </c>
      <c r="D2312">
        <v>961</v>
      </c>
      <c r="E2312" t="s">
        <v>1532</v>
      </c>
      <c r="F2312" t="s">
        <v>5158</v>
      </c>
      <c r="G2312" t="s">
        <v>13808</v>
      </c>
      <c r="H2312" t="s">
        <v>13809</v>
      </c>
      <c r="I2312" t="s">
        <v>13806</v>
      </c>
      <c r="J2312" t="s">
        <v>13810</v>
      </c>
      <c r="L2312" t="s">
        <v>13811</v>
      </c>
      <c r="M2312">
        <v>-12.7329998016357</v>
      </c>
      <c r="N2312">
        <v>22.666999816894499</v>
      </c>
    </row>
    <row r="2313" spans="1:14" x14ac:dyDescent="0.35">
      <c r="A2313" t="s">
        <v>13812</v>
      </c>
      <c r="B2313" t="s">
        <v>1168</v>
      </c>
      <c r="C2313" t="s">
        <v>13813</v>
      </c>
      <c r="D2313">
        <v>24</v>
      </c>
      <c r="E2313" t="s">
        <v>1532</v>
      </c>
      <c r="F2313" t="s">
        <v>5158</v>
      </c>
      <c r="G2313" t="s">
        <v>13814</v>
      </c>
      <c r="H2313" t="s">
        <v>13815</v>
      </c>
      <c r="I2313" t="s">
        <v>13812</v>
      </c>
      <c r="J2313" t="s">
        <v>13816</v>
      </c>
      <c r="L2313" t="s">
        <v>13817</v>
      </c>
      <c r="M2313">
        <v>-17.030000686645501</v>
      </c>
      <c r="N2313">
        <v>20.933099746704102</v>
      </c>
    </row>
    <row r="2314" spans="1:14" x14ac:dyDescent="0.35">
      <c r="A2314" t="s">
        <v>13818</v>
      </c>
      <c r="B2314" t="s">
        <v>32</v>
      </c>
      <c r="C2314" t="s">
        <v>13819</v>
      </c>
      <c r="D2314">
        <v>1119</v>
      </c>
      <c r="E2314" t="s">
        <v>1532</v>
      </c>
      <c r="F2314" t="s">
        <v>5158</v>
      </c>
      <c r="G2314" t="s">
        <v>13808</v>
      </c>
      <c r="H2314" t="s">
        <v>46196</v>
      </c>
      <c r="I2314" t="s">
        <v>13818</v>
      </c>
      <c r="J2314" t="s">
        <v>13820</v>
      </c>
      <c r="L2314" t="s">
        <v>13821</v>
      </c>
      <c r="M2314">
        <v>-12.483599999999999</v>
      </c>
      <c r="N2314">
        <v>22.756398999999998</v>
      </c>
    </row>
    <row r="2315" spans="1:14" x14ac:dyDescent="0.35">
      <c r="A2315" t="s">
        <v>13833</v>
      </c>
      <c r="B2315" t="s">
        <v>32</v>
      </c>
      <c r="C2315" t="s">
        <v>13834</v>
      </c>
      <c r="D2315">
        <v>28</v>
      </c>
      <c r="E2315" t="s">
        <v>1532</v>
      </c>
      <c r="F2315" t="s">
        <v>4505</v>
      </c>
      <c r="G2315" t="s">
        <v>13476</v>
      </c>
      <c r="H2315" t="s">
        <v>13835</v>
      </c>
      <c r="J2315" t="s">
        <v>13833</v>
      </c>
      <c r="L2315" t="s">
        <v>13836</v>
      </c>
      <c r="M2315">
        <v>-8.2075999999999993</v>
      </c>
      <c r="N2315">
        <v>4.5709999999999997</v>
      </c>
    </row>
    <row r="2316" spans="1:14" x14ac:dyDescent="0.35">
      <c r="A2316" t="s">
        <v>13837</v>
      </c>
      <c r="B2316" t="s">
        <v>36</v>
      </c>
      <c r="C2316" t="s">
        <v>13838</v>
      </c>
      <c r="D2316">
        <v>50</v>
      </c>
      <c r="E2316" t="s">
        <v>161</v>
      </c>
      <c r="F2316" t="s">
        <v>1547</v>
      </c>
      <c r="G2316" t="s">
        <v>2633</v>
      </c>
      <c r="H2316" t="s">
        <v>13839</v>
      </c>
      <c r="J2316" t="s">
        <v>13837</v>
      </c>
      <c r="L2316" t="s">
        <v>13840</v>
      </c>
      <c r="M2316">
        <v>150.48766699999999</v>
      </c>
      <c r="N2316">
        <v>-10.225149</v>
      </c>
    </row>
    <row r="2317" spans="1:14" x14ac:dyDescent="0.35">
      <c r="A2317" t="s">
        <v>13841</v>
      </c>
      <c r="B2317" t="s">
        <v>32</v>
      </c>
      <c r="C2317" t="s">
        <v>13842</v>
      </c>
      <c r="D2317">
        <v>1313</v>
      </c>
      <c r="F2317" t="s">
        <v>30</v>
      </c>
      <c r="G2317" t="s">
        <v>34</v>
      </c>
      <c r="H2317" t="s">
        <v>13843</v>
      </c>
      <c r="I2317" t="s">
        <v>13844</v>
      </c>
      <c r="J2317" t="s">
        <v>13845</v>
      </c>
      <c r="K2317" t="s">
        <v>13841</v>
      </c>
      <c r="L2317" t="s">
        <v>13846</v>
      </c>
      <c r="M2317">
        <v>-161.2810059</v>
      </c>
      <c r="N2317">
        <v>65.402099609999993</v>
      </c>
    </row>
    <row r="2318" spans="1:14" x14ac:dyDescent="0.35">
      <c r="A2318" t="s">
        <v>13847</v>
      </c>
      <c r="B2318" t="s">
        <v>32</v>
      </c>
      <c r="C2318" t="s">
        <v>13848</v>
      </c>
      <c r="D2318">
        <v>1484</v>
      </c>
      <c r="F2318" t="s">
        <v>9868</v>
      </c>
      <c r="G2318" t="s">
        <v>13849</v>
      </c>
      <c r="H2318" t="s">
        <v>13850</v>
      </c>
      <c r="I2318" t="s">
        <v>13851</v>
      </c>
      <c r="J2318" t="s">
        <v>13852</v>
      </c>
      <c r="L2318" t="s">
        <v>13853</v>
      </c>
      <c r="M2318">
        <v>-89.520938000000001</v>
      </c>
      <c r="N2318">
        <v>14.830920000000001</v>
      </c>
    </row>
    <row r="2319" spans="1:14" x14ac:dyDescent="0.35">
      <c r="A2319" t="s">
        <v>13854</v>
      </c>
      <c r="B2319" t="s">
        <v>32</v>
      </c>
      <c r="C2319" t="s">
        <v>13855</v>
      </c>
      <c r="D2319">
        <v>1057</v>
      </c>
      <c r="F2319" t="s">
        <v>9868</v>
      </c>
      <c r="G2319" t="s">
        <v>9869</v>
      </c>
      <c r="H2319" t="s">
        <v>13856</v>
      </c>
      <c r="I2319" t="s">
        <v>13857</v>
      </c>
      <c r="J2319" t="s">
        <v>13858</v>
      </c>
      <c r="L2319" t="s">
        <v>13859</v>
      </c>
      <c r="M2319">
        <v>-89.688400268600006</v>
      </c>
      <c r="N2319">
        <v>17.6124000549</v>
      </c>
    </row>
    <row r="2320" spans="1:14" x14ac:dyDescent="0.35">
      <c r="A2320" t="s">
        <v>13860</v>
      </c>
      <c r="B2320" t="s">
        <v>32</v>
      </c>
      <c r="C2320" t="s">
        <v>13861</v>
      </c>
      <c r="D2320">
        <v>140</v>
      </c>
      <c r="F2320" t="s">
        <v>9868</v>
      </c>
      <c r="G2320" t="s">
        <v>13862</v>
      </c>
      <c r="H2320" t="s">
        <v>13863</v>
      </c>
      <c r="J2320" t="s">
        <v>13864</v>
      </c>
      <c r="L2320" t="s">
        <v>13865</v>
      </c>
      <c r="M2320">
        <v>-90.817496000000006</v>
      </c>
      <c r="N2320">
        <v>14.106930999999999</v>
      </c>
    </row>
    <row r="2321" spans="1:14" x14ac:dyDescent="0.35">
      <c r="A2321" t="s">
        <v>13866</v>
      </c>
      <c r="B2321" t="s">
        <v>32</v>
      </c>
      <c r="C2321" t="s">
        <v>13867</v>
      </c>
      <c r="D2321">
        <v>213</v>
      </c>
      <c r="F2321" t="s">
        <v>9868</v>
      </c>
      <c r="G2321" t="s">
        <v>9869</v>
      </c>
      <c r="H2321" t="s">
        <v>13868</v>
      </c>
      <c r="I2321" t="s">
        <v>13869</v>
      </c>
      <c r="J2321" t="s">
        <v>13870</v>
      </c>
      <c r="L2321" t="s">
        <v>13871</v>
      </c>
      <c r="M2321">
        <v>-90.256301879899993</v>
      </c>
      <c r="N2321">
        <v>17.263900756799998</v>
      </c>
    </row>
    <row r="2322" spans="1:14" x14ac:dyDescent="0.35">
      <c r="A2322" t="s">
        <v>13872</v>
      </c>
      <c r="B2322" t="s">
        <v>32</v>
      </c>
      <c r="C2322" t="s">
        <v>46197</v>
      </c>
      <c r="D2322">
        <v>774</v>
      </c>
      <c r="F2322" t="s">
        <v>9868</v>
      </c>
      <c r="G2322" t="s">
        <v>9869</v>
      </c>
      <c r="H2322" t="s">
        <v>13873</v>
      </c>
      <c r="J2322" t="s">
        <v>13874</v>
      </c>
      <c r="L2322" t="s">
        <v>13875</v>
      </c>
      <c r="M2322">
        <v>-89.605003356933594</v>
      </c>
      <c r="N2322">
        <v>17.2263889312744</v>
      </c>
    </row>
    <row r="2323" spans="1:14" x14ac:dyDescent="0.35">
      <c r="A2323" t="s">
        <v>13876</v>
      </c>
      <c r="B2323" t="s">
        <v>32</v>
      </c>
      <c r="C2323" t="s">
        <v>13877</v>
      </c>
      <c r="D2323">
        <v>573</v>
      </c>
      <c r="F2323" t="s">
        <v>9868</v>
      </c>
      <c r="G2323" t="s">
        <v>9869</v>
      </c>
      <c r="H2323" t="s">
        <v>13878</v>
      </c>
      <c r="I2323" t="s">
        <v>13879</v>
      </c>
      <c r="J2323" t="s">
        <v>13880</v>
      </c>
      <c r="L2323" t="s">
        <v>13881</v>
      </c>
      <c r="M2323">
        <v>-89.632743835399907</v>
      </c>
      <c r="N2323">
        <v>17.393888473499999</v>
      </c>
    </row>
    <row r="2324" spans="1:14" x14ac:dyDescent="0.35">
      <c r="A2324" t="s">
        <v>13886</v>
      </c>
      <c r="B2324" t="s">
        <v>32</v>
      </c>
      <c r="C2324" t="s">
        <v>13887</v>
      </c>
      <c r="D2324">
        <v>577</v>
      </c>
      <c r="F2324" t="s">
        <v>9868</v>
      </c>
      <c r="G2324" t="s">
        <v>13882</v>
      </c>
      <c r="H2324" t="s">
        <v>13888</v>
      </c>
      <c r="I2324" t="s">
        <v>13889</v>
      </c>
      <c r="J2324" t="s">
        <v>13890</v>
      </c>
      <c r="L2324" t="s">
        <v>13891</v>
      </c>
      <c r="M2324">
        <v>-90.741699218799994</v>
      </c>
      <c r="N2324">
        <v>15.9975004196</v>
      </c>
    </row>
    <row r="2325" spans="1:14" x14ac:dyDescent="0.35">
      <c r="A2325" t="s">
        <v>13892</v>
      </c>
      <c r="B2325" t="s">
        <v>32</v>
      </c>
      <c r="C2325" t="s">
        <v>13893</v>
      </c>
      <c r="D2325">
        <v>3970</v>
      </c>
      <c r="E2325" t="s">
        <v>1532</v>
      </c>
      <c r="F2325" t="s">
        <v>13894</v>
      </c>
      <c r="G2325" t="s">
        <v>13895</v>
      </c>
      <c r="H2325" t="s">
        <v>13896</v>
      </c>
      <c r="I2325" t="s">
        <v>13897</v>
      </c>
      <c r="J2325" t="s">
        <v>13892</v>
      </c>
      <c r="L2325" t="s">
        <v>13898</v>
      </c>
      <c r="M2325">
        <v>34.225555999999997</v>
      </c>
      <c r="N2325">
        <v>-2.1608329999999998</v>
      </c>
    </row>
    <row r="2326" spans="1:14" x14ac:dyDescent="0.35">
      <c r="A2326" t="s">
        <v>13900</v>
      </c>
      <c r="B2326" t="s">
        <v>1168</v>
      </c>
      <c r="C2326" t="s">
        <v>13901</v>
      </c>
      <c r="D2326">
        <v>72</v>
      </c>
      <c r="E2326" t="s">
        <v>1532</v>
      </c>
      <c r="F2326" t="s">
        <v>13639</v>
      </c>
      <c r="G2326" t="s">
        <v>13902</v>
      </c>
      <c r="H2326" t="s">
        <v>13903</v>
      </c>
      <c r="I2326" t="s">
        <v>13900</v>
      </c>
      <c r="J2326" t="s">
        <v>13904</v>
      </c>
      <c r="L2326" t="s">
        <v>13905</v>
      </c>
      <c r="M2326">
        <v>-13.612</v>
      </c>
      <c r="N2326">
        <v>9.5768900000000006</v>
      </c>
    </row>
    <row r="2327" spans="1:14" x14ac:dyDescent="0.35">
      <c r="A2327" t="s">
        <v>13906</v>
      </c>
      <c r="B2327" t="s">
        <v>32</v>
      </c>
      <c r="C2327" t="s">
        <v>13907</v>
      </c>
      <c r="D2327">
        <v>400</v>
      </c>
      <c r="E2327" t="s">
        <v>161</v>
      </c>
      <c r="F2327" t="s">
        <v>1547</v>
      </c>
      <c r="G2327" t="s">
        <v>1983</v>
      </c>
      <c r="H2327" t="s">
        <v>13908</v>
      </c>
      <c r="J2327" t="s">
        <v>13906</v>
      </c>
      <c r="K2327" t="s">
        <v>13909</v>
      </c>
      <c r="L2327" t="s">
        <v>13910</v>
      </c>
      <c r="M2327">
        <v>141.58949999999999</v>
      </c>
      <c r="N2327">
        <v>-3.583167</v>
      </c>
    </row>
    <row r="2328" spans="1:14" x14ac:dyDescent="0.35">
      <c r="A2328" t="s">
        <v>13911</v>
      </c>
      <c r="B2328" t="s">
        <v>32</v>
      </c>
      <c r="C2328" t="s">
        <v>13912</v>
      </c>
      <c r="D2328">
        <v>499</v>
      </c>
      <c r="E2328" t="s">
        <v>1532</v>
      </c>
      <c r="F2328" t="s">
        <v>13639</v>
      </c>
      <c r="G2328" t="s">
        <v>13913</v>
      </c>
      <c r="H2328" t="s">
        <v>13914</v>
      </c>
      <c r="I2328" t="s">
        <v>13911</v>
      </c>
      <c r="J2328" t="s">
        <v>13915</v>
      </c>
      <c r="L2328" t="s">
        <v>13916</v>
      </c>
      <c r="M2328">
        <v>-13.569199562073001</v>
      </c>
      <c r="N2328">
        <v>10.350600242615</v>
      </c>
    </row>
    <row r="2329" spans="1:14" x14ac:dyDescent="0.35">
      <c r="A2329" t="s">
        <v>13917</v>
      </c>
      <c r="B2329" t="s">
        <v>32</v>
      </c>
      <c r="C2329" t="s">
        <v>13918</v>
      </c>
      <c r="D2329">
        <v>1476</v>
      </c>
      <c r="E2329" t="s">
        <v>1532</v>
      </c>
      <c r="F2329" t="s">
        <v>13639</v>
      </c>
      <c r="G2329" t="s">
        <v>13919</v>
      </c>
      <c r="H2329" t="s">
        <v>13920</v>
      </c>
      <c r="I2329" t="s">
        <v>13917</v>
      </c>
      <c r="J2329" t="s">
        <v>13921</v>
      </c>
      <c r="L2329" t="s">
        <v>13922</v>
      </c>
      <c r="M2329">
        <v>-10.769800186199999</v>
      </c>
      <c r="N2329">
        <v>10.035499572799999</v>
      </c>
    </row>
    <row r="2330" spans="1:14" x14ac:dyDescent="0.35">
      <c r="A2330" t="s">
        <v>13923</v>
      </c>
      <c r="B2330" t="s">
        <v>32</v>
      </c>
      <c r="C2330" t="s">
        <v>13924</v>
      </c>
      <c r="D2330">
        <v>1808</v>
      </c>
      <c r="E2330" t="s">
        <v>1532</v>
      </c>
      <c r="F2330" t="s">
        <v>13639</v>
      </c>
      <c r="G2330" t="s">
        <v>13919</v>
      </c>
      <c r="H2330" t="s">
        <v>13925</v>
      </c>
      <c r="I2330" t="s">
        <v>13923</v>
      </c>
      <c r="J2330" t="s">
        <v>13926</v>
      </c>
      <c r="L2330" t="s">
        <v>13927</v>
      </c>
      <c r="M2330">
        <v>-10.124400138855</v>
      </c>
      <c r="N2330">
        <v>9.1605596542358008</v>
      </c>
    </row>
    <row r="2331" spans="1:14" x14ac:dyDescent="0.35">
      <c r="A2331" t="s">
        <v>13928</v>
      </c>
      <c r="B2331" t="s">
        <v>32</v>
      </c>
      <c r="C2331" t="s">
        <v>13929</v>
      </c>
      <c r="D2331">
        <v>3396</v>
      </c>
      <c r="E2331" t="s">
        <v>1532</v>
      </c>
      <c r="F2331" t="s">
        <v>13639</v>
      </c>
      <c r="G2331" t="s">
        <v>13930</v>
      </c>
      <c r="H2331" t="s">
        <v>46198</v>
      </c>
      <c r="I2331" t="s">
        <v>13928</v>
      </c>
      <c r="J2331" t="s">
        <v>13931</v>
      </c>
      <c r="L2331" t="s">
        <v>13932</v>
      </c>
      <c r="M2331">
        <v>-12.286800384520999</v>
      </c>
      <c r="N2331">
        <v>11.326100349426</v>
      </c>
    </row>
    <row r="2332" spans="1:14" x14ac:dyDescent="0.35">
      <c r="A2332" t="s">
        <v>13933</v>
      </c>
      <c r="B2332" t="s">
        <v>32</v>
      </c>
      <c r="C2332" t="s">
        <v>13934</v>
      </c>
      <c r="D2332">
        <v>1690</v>
      </c>
      <c r="E2332" t="s">
        <v>1532</v>
      </c>
      <c r="F2332" t="s">
        <v>13639</v>
      </c>
      <c r="G2332" t="s">
        <v>13899</v>
      </c>
      <c r="H2332" t="s">
        <v>13935</v>
      </c>
      <c r="I2332" t="s">
        <v>13933</v>
      </c>
      <c r="J2332" t="s">
        <v>13936</v>
      </c>
      <c r="L2332" t="s">
        <v>13937</v>
      </c>
      <c r="M2332">
        <v>-9.5250710000000005</v>
      </c>
      <c r="N2332">
        <v>8.4818569999999998</v>
      </c>
    </row>
    <row r="2333" spans="1:14" x14ac:dyDescent="0.35">
      <c r="A2333" t="s">
        <v>13938</v>
      </c>
      <c r="B2333" t="s">
        <v>32</v>
      </c>
      <c r="C2333" t="s">
        <v>46199</v>
      </c>
      <c r="D2333">
        <v>1657</v>
      </c>
      <c r="E2333" t="s">
        <v>1532</v>
      </c>
      <c r="F2333" t="s">
        <v>13639</v>
      </c>
      <c r="G2333" t="s">
        <v>13899</v>
      </c>
      <c r="H2333" t="s">
        <v>46200</v>
      </c>
      <c r="I2333" t="s">
        <v>13938</v>
      </c>
      <c r="J2333" t="s">
        <v>13939</v>
      </c>
      <c r="L2333" t="s">
        <v>13940</v>
      </c>
      <c r="M2333">
        <v>-8.7017974853515998</v>
      </c>
      <c r="N2333">
        <v>7.8060193061829004</v>
      </c>
    </row>
    <row r="2334" spans="1:14" x14ac:dyDescent="0.35">
      <c r="A2334" t="s">
        <v>13941</v>
      </c>
      <c r="B2334" t="s">
        <v>32</v>
      </c>
      <c r="C2334" t="s">
        <v>46201</v>
      </c>
      <c r="D2334">
        <v>164</v>
      </c>
      <c r="E2334" t="s">
        <v>1532</v>
      </c>
      <c r="F2334" t="s">
        <v>13639</v>
      </c>
      <c r="G2334" t="s">
        <v>13913</v>
      </c>
      <c r="H2334" t="s">
        <v>46202</v>
      </c>
      <c r="I2334" t="s">
        <v>13941</v>
      </c>
      <c r="J2334" t="s">
        <v>13942</v>
      </c>
      <c r="L2334" t="s">
        <v>13943</v>
      </c>
      <c r="M2334">
        <v>-14.2811</v>
      </c>
      <c r="N2334">
        <v>10.9658</v>
      </c>
    </row>
    <row r="2335" spans="1:14" x14ac:dyDescent="0.35">
      <c r="A2335" t="s">
        <v>13944</v>
      </c>
      <c r="B2335" t="s">
        <v>32</v>
      </c>
      <c r="C2335" t="s">
        <v>13945</v>
      </c>
      <c r="D2335">
        <v>295</v>
      </c>
      <c r="E2335" t="s">
        <v>1532</v>
      </c>
      <c r="F2335" t="s">
        <v>13639</v>
      </c>
      <c r="G2335" t="s">
        <v>13913</v>
      </c>
      <c r="H2335" t="s">
        <v>13946</v>
      </c>
      <c r="I2335" t="s">
        <v>13944</v>
      </c>
      <c r="J2335" t="s">
        <v>3386</v>
      </c>
      <c r="L2335" t="s">
        <v>13947</v>
      </c>
      <c r="M2335">
        <v>-13.358499526977999</v>
      </c>
      <c r="N2335">
        <v>12.572699546814</v>
      </c>
    </row>
    <row r="2336" spans="1:14" x14ac:dyDescent="0.35">
      <c r="A2336" t="s">
        <v>13948</v>
      </c>
      <c r="B2336" t="s">
        <v>32</v>
      </c>
      <c r="C2336" t="s">
        <v>13949</v>
      </c>
      <c r="D2336">
        <v>1296</v>
      </c>
      <c r="E2336" t="s">
        <v>1532</v>
      </c>
      <c r="F2336" t="s">
        <v>13639</v>
      </c>
      <c r="G2336" t="s">
        <v>13640</v>
      </c>
      <c r="H2336" t="s">
        <v>13950</v>
      </c>
      <c r="I2336" t="s">
        <v>13948</v>
      </c>
      <c r="J2336" t="s">
        <v>13951</v>
      </c>
      <c r="L2336" t="s">
        <v>13952</v>
      </c>
      <c r="M2336">
        <v>-9.1669998168944993</v>
      </c>
      <c r="N2336">
        <v>11.432999610901</v>
      </c>
    </row>
    <row r="2337" spans="1:14" x14ac:dyDescent="0.35">
      <c r="A2337" t="s">
        <v>13953</v>
      </c>
      <c r="B2337" t="s">
        <v>32</v>
      </c>
      <c r="C2337" t="s">
        <v>13954</v>
      </c>
      <c r="D2337">
        <v>1234</v>
      </c>
      <c r="E2337" t="s">
        <v>1532</v>
      </c>
      <c r="F2337" t="s">
        <v>13639</v>
      </c>
      <c r="G2337" t="s">
        <v>13640</v>
      </c>
      <c r="H2337" t="s">
        <v>13955</v>
      </c>
      <c r="I2337" t="s">
        <v>13953</v>
      </c>
      <c r="J2337" t="s">
        <v>13956</v>
      </c>
      <c r="L2337" t="s">
        <v>13957</v>
      </c>
      <c r="M2337">
        <v>-9.2287569999999999</v>
      </c>
      <c r="N2337">
        <v>10.448437999999999</v>
      </c>
    </row>
    <row r="2338" spans="1:14" x14ac:dyDescent="0.35">
      <c r="A2338" t="s">
        <v>13958</v>
      </c>
      <c r="B2338" t="s">
        <v>3332</v>
      </c>
      <c r="C2338" t="s">
        <v>46203</v>
      </c>
      <c r="D2338">
        <v>177</v>
      </c>
      <c r="E2338" t="s">
        <v>1532</v>
      </c>
      <c r="F2338" t="s">
        <v>4449</v>
      </c>
      <c r="G2338" t="s">
        <v>13959</v>
      </c>
      <c r="H2338" t="s">
        <v>13960</v>
      </c>
      <c r="I2338" t="s">
        <v>13958</v>
      </c>
      <c r="J2338" t="s">
        <v>13961</v>
      </c>
      <c r="L2338" t="s">
        <v>13962</v>
      </c>
      <c r="M2338">
        <v>-22.949400000000001</v>
      </c>
      <c r="N2338">
        <v>16.741399999999999</v>
      </c>
    </row>
    <row r="2339" spans="1:14" x14ac:dyDescent="0.35">
      <c r="A2339" t="s">
        <v>13963</v>
      </c>
      <c r="B2339" t="s">
        <v>32</v>
      </c>
      <c r="C2339" t="s">
        <v>13964</v>
      </c>
      <c r="D2339">
        <v>32</v>
      </c>
      <c r="E2339" t="s">
        <v>1532</v>
      </c>
      <c r="F2339" t="s">
        <v>4449</v>
      </c>
      <c r="G2339" t="s">
        <v>13959</v>
      </c>
      <c r="H2339" t="s">
        <v>13965</v>
      </c>
      <c r="I2339" t="s">
        <v>13963</v>
      </c>
      <c r="J2339" t="s">
        <v>13966</v>
      </c>
      <c r="L2339" t="s">
        <v>13967</v>
      </c>
      <c r="M2339">
        <v>-25.090599060058501</v>
      </c>
      <c r="N2339">
        <v>17.202800750732401</v>
      </c>
    </row>
    <row r="2340" spans="1:14" x14ac:dyDescent="0.35">
      <c r="A2340" t="s">
        <v>13968</v>
      </c>
      <c r="B2340" t="s">
        <v>1168</v>
      </c>
      <c r="C2340" t="s">
        <v>13969</v>
      </c>
      <c r="D2340">
        <v>69</v>
      </c>
      <c r="E2340" t="s">
        <v>1532</v>
      </c>
      <c r="F2340" t="s">
        <v>4449</v>
      </c>
      <c r="G2340" t="s">
        <v>13959</v>
      </c>
      <c r="H2340" t="s">
        <v>13970</v>
      </c>
      <c r="I2340" t="s">
        <v>13968</v>
      </c>
      <c r="J2340" t="s">
        <v>13971</v>
      </c>
      <c r="L2340" t="s">
        <v>13972</v>
      </c>
      <c r="M2340">
        <v>-22.888900756835898</v>
      </c>
      <c r="N2340">
        <v>16.136499404907202</v>
      </c>
    </row>
    <row r="2341" spans="1:14" x14ac:dyDescent="0.35">
      <c r="A2341" t="s">
        <v>13973</v>
      </c>
      <c r="B2341" t="s">
        <v>32</v>
      </c>
      <c r="C2341" t="s">
        <v>13974</v>
      </c>
      <c r="D2341">
        <v>454</v>
      </c>
      <c r="F2341" t="s">
        <v>30</v>
      </c>
      <c r="G2341" t="s">
        <v>82</v>
      </c>
      <c r="H2341" t="s">
        <v>13975</v>
      </c>
      <c r="I2341" t="s">
        <v>13976</v>
      </c>
      <c r="J2341" t="s">
        <v>13973</v>
      </c>
      <c r="K2341" t="s">
        <v>13973</v>
      </c>
      <c r="L2341" t="s">
        <v>13977</v>
      </c>
      <c r="M2341">
        <v>-78.165802002000007</v>
      </c>
      <c r="N2341">
        <v>38.155998230000002</v>
      </c>
    </row>
    <row r="2342" spans="1:14" x14ac:dyDescent="0.35">
      <c r="A2342" t="s">
        <v>13978</v>
      </c>
      <c r="B2342" t="s">
        <v>1168</v>
      </c>
      <c r="C2342" t="s">
        <v>13979</v>
      </c>
      <c r="D2342">
        <v>36</v>
      </c>
      <c r="E2342" t="s">
        <v>1532</v>
      </c>
      <c r="F2342" t="s">
        <v>4449</v>
      </c>
      <c r="G2342" t="s">
        <v>4450</v>
      </c>
      <c r="H2342" t="s">
        <v>13980</v>
      </c>
      <c r="I2342" t="s">
        <v>13978</v>
      </c>
      <c r="J2342" t="s">
        <v>13981</v>
      </c>
      <c r="L2342" t="s">
        <v>13982</v>
      </c>
      <c r="M2342">
        <v>-23.213699340820298</v>
      </c>
      <c r="N2342">
        <v>15.155900001525801</v>
      </c>
    </row>
    <row r="2343" spans="1:14" x14ac:dyDescent="0.35">
      <c r="A2343" t="s">
        <v>13983</v>
      </c>
      <c r="B2343" t="s">
        <v>32</v>
      </c>
      <c r="C2343" t="s">
        <v>13984</v>
      </c>
      <c r="D2343">
        <v>66</v>
      </c>
      <c r="E2343" t="s">
        <v>1532</v>
      </c>
      <c r="F2343" t="s">
        <v>4449</v>
      </c>
      <c r="G2343" t="s">
        <v>4450</v>
      </c>
      <c r="H2343" t="s">
        <v>13985</v>
      </c>
      <c r="I2343" t="s">
        <v>13983</v>
      </c>
      <c r="J2343" t="s">
        <v>13986</v>
      </c>
      <c r="L2343" t="s">
        <v>13987</v>
      </c>
      <c r="M2343">
        <v>-24.339199066162099</v>
      </c>
      <c r="N2343">
        <v>15.045000076293899</v>
      </c>
    </row>
    <row r="2344" spans="1:14" x14ac:dyDescent="0.35">
      <c r="A2344" t="s">
        <v>13988</v>
      </c>
      <c r="B2344" t="s">
        <v>1168</v>
      </c>
      <c r="C2344" t="s">
        <v>13989</v>
      </c>
      <c r="D2344">
        <v>230</v>
      </c>
      <c r="E2344" t="s">
        <v>1532</v>
      </c>
      <c r="F2344" t="s">
        <v>4449</v>
      </c>
      <c r="G2344" t="s">
        <v>4450</v>
      </c>
      <c r="H2344" t="s">
        <v>13990</v>
      </c>
      <c r="I2344" t="s">
        <v>13988</v>
      </c>
      <c r="J2344" t="s">
        <v>2388</v>
      </c>
      <c r="L2344" t="s">
        <v>13991</v>
      </c>
      <c r="M2344">
        <v>-23.4934997558593</v>
      </c>
      <c r="N2344">
        <v>14.924500465393001</v>
      </c>
    </row>
    <row r="2345" spans="1:14" x14ac:dyDescent="0.35">
      <c r="A2345" t="s">
        <v>13992</v>
      </c>
      <c r="B2345" t="s">
        <v>32</v>
      </c>
      <c r="C2345" t="s">
        <v>46204</v>
      </c>
      <c r="D2345">
        <v>617</v>
      </c>
      <c r="E2345" t="s">
        <v>1532</v>
      </c>
      <c r="F2345" t="s">
        <v>4449</v>
      </c>
      <c r="G2345" t="s">
        <v>4450</v>
      </c>
      <c r="H2345" t="s">
        <v>46205</v>
      </c>
      <c r="I2345" t="s">
        <v>13992</v>
      </c>
      <c r="J2345" t="s">
        <v>13993</v>
      </c>
      <c r="L2345" t="s">
        <v>13994</v>
      </c>
      <c r="M2345">
        <v>-24.479999542200002</v>
      </c>
      <c r="N2345">
        <v>14.885000228899999</v>
      </c>
    </row>
    <row r="2346" spans="1:14" x14ac:dyDescent="0.35">
      <c r="A2346" t="s">
        <v>13995</v>
      </c>
      <c r="B2346" t="s">
        <v>1168</v>
      </c>
      <c r="C2346" t="s">
        <v>46206</v>
      </c>
      <c r="D2346">
        <v>669</v>
      </c>
      <c r="E2346" t="s">
        <v>1532</v>
      </c>
      <c r="F2346" t="s">
        <v>4449</v>
      </c>
      <c r="G2346" t="s">
        <v>13959</v>
      </c>
      <c r="H2346" t="s">
        <v>46207</v>
      </c>
      <c r="I2346" t="s">
        <v>13995</v>
      </c>
      <c r="J2346" t="s">
        <v>13996</v>
      </c>
      <c r="L2346" t="s">
        <v>13997</v>
      </c>
      <c r="M2346">
        <v>-24.284700393676701</v>
      </c>
      <c r="N2346">
        <v>16.588399887084901</v>
      </c>
    </row>
    <row r="2347" spans="1:14" x14ac:dyDescent="0.35">
      <c r="A2347" t="s">
        <v>13998</v>
      </c>
      <c r="B2347" t="s">
        <v>1168</v>
      </c>
      <c r="C2347" t="s">
        <v>45891</v>
      </c>
      <c r="D2347">
        <v>66</v>
      </c>
      <c r="E2347" t="s">
        <v>1532</v>
      </c>
      <c r="F2347" t="s">
        <v>4449</v>
      </c>
      <c r="G2347" t="s">
        <v>13959</v>
      </c>
      <c r="H2347" t="s">
        <v>46208</v>
      </c>
      <c r="I2347" t="s">
        <v>13998</v>
      </c>
      <c r="J2347" t="s">
        <v>13999</v>
      </c>
      <c r="L2347" t="s">
        <v>14000</v>
      </c>
      <c r="M2347">
        <v>-25.055299758911101</v>
      </c>
      <c r="N2347">
        <v>16.8332004547119</v>
      </c>
    </row>
    <row r="2348" spans="1:14" x14ac:dyDescent="0.35">
      <c r="A2348" t="s">
        <v>14001</v>
      </c>
      <c r="B2348" t="s">
        <v>36</v>
      </c>
      <c r="C2348" t="s">
        <v>14002</v>
      </c>
      <c r="D2348">
        <v>525</v>
      </c>
      <c r="E2348" t="s">
        <v>161</v>
      </c>
      <c r="F2348" t="s">
        <v>1547</v>
      </c>
      <c r="G2348" t="s">
        <v>1607</v>
      </c>
      <c r="H2348" t="s">
        <v>14003</v>
      </c>
      <c r="J2348" t="s">
        <v>14001</v>
      </c>
      <c r="L2348" t="s">
        <v>14004</v>
      </c>
      <c r="M2348">
        <v>146.24799999999999</v>
      </c>
      <c r="N2348">
        <v>-6.5549999999999997</v>
      </c>
    </row>
    <row r="2349" spans="1:14" x14ac:dyDescent="0.35">
      <c r="A2349" t="s">
        <v>14005</v>
      </c>
      <c r="B2349" t="s">
        <v>36</v>
      </c>
      <c r="C2349" t="s">
        <v>14006</v>
      </c>
      <c r="D2349">
        <v>161</v>
      </c>
      <c r="E2349" t="s">
        <v>1541</v>
      </c>
      <c r="F2349" t="s">
        <v>3732</v>
      </c>
      <c r="G2349" t="s">
        <v>7758</v>
      </c>
      <c r="H2349" t="s">
        <v>14007</v>
      </c>
      <c r="I2349" t="s">
        <v>8515</v>
      </c>
      <c r="J2349" t="s">
        <v>14005</v>
      </c>
      <c r="L2349" t="s">
        <v>14008</v>
      </c>
      <c r="M2349">
        <v>13.138099670400001</v>
      </c>
      <c r="N2349">
        <v>52.474399566699901</v>
      </c>
    </row>
    <row r="2350" spans="1:14" x14ac:dyDescent="0.35">
      <c r="A2350" t="s">
        <v>14011</v>
      </c>
      <c r="B2350" t="s">
        <v>32</v>
      </c>
      <c r="C2350" t="s">
        <v>14012</v>
      </c>
      <c r="D2350">
        <v>94</v>
      </c>
      <c r="E2350" t="s">
        <v>1580</v>
      </c>
      <c r="F2350" t="s">
        <v>14009</v>
      </c>
      <c r="G2350" t="s">
        <v>14013</v>
      </c>
      <c r="H2350" t="s">
        <v>14014</v>
      </c>
      <c r="I2350" t="s">
        <v>14015</v>
      </c>
      <c r="J2350" t="s">
        <v>14016</v>
      </c>
      <c r="L2350" t="s">
        <v>14017</v>
      </c>
      <c r="M2350">
        <v>-59.166660308799997</v>
      </c>
      <c r="N2350">
        <v>7.6999998092699897</v>
      </c>
    </row>
    <row r="2351" spans="1:14" x14ac:dyDescent="0.35">
      <c r="A2351" t="s">
        <v>14018</v>
      </c>
      <c r="B2351" t="s">
        <v>32</v>
      </c>
      <c r="C2351" t="s">
        <v>14019</v>
      </c>
      <c r="D2351">
        <v>242</v>
      </c>
      <c r="E2351" t="s">
        <v>1580</v>
      </c>
      <c r="F2351" t="s">
        <v>14020</v>
      </c>
      <c r="G2351" t="s">
        <v>14021</v>
      </c>
      <c r="H2351" t="s">
        <v>14022</v>
      </c>
      <c r="I2351" t="s">
        <v>14023</v>
      </c>
      <c r="J2351" t="s">
        <v>14024</v>
      </c>
      <c r="L2351" t="s">
        <v>14025</v>
      </c>
      <c r="M2351">
        <v>-55.447053909300003</v>
      </c>
      <c r="N2351">
        <v>4.2175110935199998</v>
      </c>
    </row>
    <row r="2352" spans="1:14" x14ac:dyDescent="0.35">
      <c r="A2352" t="s">
        <v>14026</v>
      </c>
      <c r="B2352" t="s">
        <v>32</v>
      </c>
      <c r="C2352" t="s">
        <v>14027</v>
      </c>
      <c r="D2352">
        <v>290</v>
      </c>
      <c r="E2352" t="s">
        <v>1580</v>
      </c>
      <c r="F2352" t="s">
        <v>14020</v>
      </c>
      <c r="G2352" t="s">
        <v>14021</v>
      </c>
      <c r="H2352" t="s">
        <v>14028</v>
      </c>
      <c r="I2352" t="s">
        <v>14029</v>
      </c>
      <c r="J2352" t="s">
        <v>14030</v>
      </c>
      <c r="L2352" t="s">
        <v>14031</v>
      </c>
      <c r="M2352">
        <v>-55.481643676799997</v>
      </c>
      <c r="N2352">
        <v>4.0057126105699998</v>
      </c>
    </row>
    <row r="2353" spans="1:14" x14ac:dyDescent="0.35">
      <c r="A2353" t="s">
        <v>14032</v>
      </c>
      <c r="B2353" t="s">
        <v>32</v>
      </c>
      <c r="C2353" t="s">
        <v>14033</v>
      </c>
      <c r="D2353">
        <v>236</v>
      </c>
      <c r="E2353" t="s">
        <v>1580</v>
      </c>
      <c r="F2353" t="s">
        <v>14020</v>
      </c>
      <c r="G2353" t="s">
        <v>14021</v>
      </c>
      <c r="H2353" t="s">
        <v>198</v>
      </c>
      <c r="I2353" t="s">
        <v>14034</v>
      </c>
      <c r="J2353" t="s">
        <v>14035</v>
      </c>
      <c r="L2353" t="s">
        <v>14036</v>
      </c>
      <c r="M2353">
        <v>-55.407056808499902</v>
      </c>
      <c r="N2353">
        <v>4.3761082834499998</v>
      </c>
    </row>
    <row r="2354" spans="1:14" x14ac:dyDescent="0.35">
      <c r="A2354" t="s">
        <v>14037</v>
      </c>
      <c r="B2354" t="s">
        <v>32</v>
      </c>
      <c r="C2354" t="s">
        <v>14038</v>
      </c>
      <c r="D2354">
        <v>68</v>
      </c>
      <c r="E2354" t="s">
        <v>1580</v>
      </c>
      <c r="F2354" t="s">
        <v>14020</v>
      </c>
      <c r="G2354" t="s">
        <v>14021</v>
      </c>
      <c r="H2354" t="s">
        <v>14039</v>
      </c>
      <c r="I2354" t="s">
        <v>14040</v>
      </c>
      <c r="J2354" t="s">
        <v>14041</v>
      </c>
      <c r="L2354" t="s">
        <v>14042</v>
      </c>
      <c r="M2354">
        <v>-57.185302</v>
      </c>
      <c r="N2354">
        <v>5.2152770000000004</v>
      </c>
    </row>
    <row r="2355" spans="1:14" x14ac:dyDescent="0.35">
      <c r="A2355" t="s">
        <v>14045</v>
      </c>
      <c r="B2355" t="s">
        <v>3332</v>
      </c>
      <c r="C2355" t="s">
        <v>14046</v>
      </c>
      <c r="D2355">
        <v>7630</v>
      </c>
      <c r="E2355" t="s">
        <v>1532</v>
      </c>
      <c r="F2355" t="s">
        <v>10463</v>
      </c>
      <c r="G2355" t="s">
        <v>14047</v>
      </c>
      <c r="H2355" t="s">
        <v>14048</v>
      </c>
      <c r="I2355" t="s">
        <v>14045</v>
      </c>
      <c r="J2355" t="s">
        <v>14049</v>
      </c>
      <c r="L2355" t="s">
        <v>14050</v>
      </c>
      <c r="M2355">
        <v>38.799301147499897</v>
      </c>
      <c r="N2355">
        <v>8.9778900146500007</v>
      </c>
    </row>
    <row r="2356" spans="1:14" x14ac:dyDescent="0.35">
      <c r="A2356" t="s">
        <v>14052</v>
      </c>
      <c r="B2356" t="s">
        <v>1168</v>
      </c>
      <c r="C2356" t="s">
        <v>14053</v>
      </c>
      <c r="D2356">
        <v>3901</v>
      </c>
      <c r="E2356" t="s">
        <v>1532</v>
      </c>
      <c r="F2356" t="s">
        <v>10463</v>
      </c>
      <c r="G2356" t="s">
        <v>10466</v>
      </c>
      <c r="I2356" t="s">
        <v>14052</v>
      </c>
      <c r="J2356" t="s">
        <v>14054</v>
      </c>
      <c r="L2356" t="s">
        <v>14055</v>
      </c>
      <c r="M2356">
        <v>37.590499877929602</v>
      </c>
      <c r="N2356">
        <v>6.0393900871276802</v>
      </c>
    </row>
    <row r="2357" spans="1:14" x14ac:dyDescent="0.35">
      <c r="A2357" t="s">
        <v>14056</v>
      </c>
      <c r="B2357" t="s">
        <v>1168</v>
      </c>
      <c r="C2357" t="s">
        <v>14057</v>
      </c>
      <c r="D2357">
        <v>6959</v>
      </c>
      <c r="E2357" t="s">
        <v>1532</v>
      </c>
      <c r="F2357" t="s">
        <v>10463</v>
      </c>
      <c r="G2357" t="s">
        <v>10475</v>
      </c>
      <c r="I2357" t="s">
        <v>14056</v>
      </c>
      <c r="J2357" t="s">
        <v>14058</v>
      </c>
      <c r="L2357" t="s">
        <v>14059</v>
      </c>
      <c r="M2357">
        <v>38.772800445556598</v>
      </c>
      <c r="N2357">
        <v>14.1468000411987</v>
      </c>
    </row>
    <row r="2358" spans="1:14" x14ac:dyDescent="0.35">
      <c r="A2358" t="s">
        <v>14060</v>
      </c>
      <c r="B2358" t="s">
        <v>32</v>
      </c>
      <c r="C2358" t="s">
        <v>14061</v>
      </c>
      <c r="D2358">
        <v>4580</v>
      </c>
      <c r="E2358" t="s">
        <v>1532</v>
      </c>
      <c r="F2358" t="s">
        <v>10463</v>
      </c>
      <c r="G2358" t="s">
        <v>10466</v>
      </c>
      <c r="H2358" t="s">
        <v>14062</v>
      </c>
      <c r="I2358" t="s">
        <v>14060</v>
      </c>
      <c r="J2358" t="s">
        <v>14063</v>
      </c>
      <c r="L2358" t="s">
        <v>14064</v>
      </c>
      <c r="M2358">
        <v>36.561999999999998</v>
      </c>
      <c r="N2358">
        <v>5.78287</v>
      </c>
    </row>
    <row r="2359" spans="1:14" x14ac:dyDescent="0.35">
      <c r="A2359" t="s">
        <v>14065</v>
      </c>
      <c r="B2359" t="s">
        <v>1168</v>
      </c>
      <c r="C2359" t="s">
        <v>14066</v>
      </c>
      <c r="D2359">
        <v>5978</v>
      </c>
      <c r="E2359" t="s">
        <v>1532</v>
      </c>
      <c r="F2359" t="s">
        <v>10463</v>
      </c>
      <c r="G2359" t="s">
        <v>14067</v>
      </c>
      <c r="H2359" t="s">
        <v>14068</v>
      </c>
      <c r="I2359" t="s">
        <v>14065</v>
      </c>
      <c r="J2359" t="s">
        <v>14069</v>
      </c>
      <c r="L2359" t="s">
        <v>14070</v>
      </c>
      <c r="M2359">
        <v>37.321601867675703</v>
      </c>
      <c r="N2359">
        <v>11.608099937438899</v>
      </c>
    </row>
    <row r="2360" spans="1:14" x14ac:dyDescent="0.35">
      <c r="A2360" t="s">
        <v>14071</v>
      </c>
      <c r="B2360" t="s">
        <v>32</v>
      </c>
      <c r="C2360" t="s">
        <v>14072</v>
      </c>
      <c r="D2360">
        <v>5410</v>
      </c>
      <c r="E2360" t="s">
        <v>1532</v>
      </c>
      <c r="F2360" t="s">
        <v>10463</v>
      </c>
      <c r="G2360" t="s">
        <v>14073</v>
      </c>
      <c r="H2360" t="s">
        <v>14074</v>
      </c>
      <c r="I2360" t="s">
        <v>14071</v>
      </c>
      <c r="J2360" t="s">
        <v>14075</v>
      </c>
      <c r="L2360" t="s">
        <v>14076</v>
      </c>
      <c r="M2360">
        <v>34.521900177001903</v>
      </c>
      <c r="N2360">
        <v>9.3863897323608398</v>
      </c>
    </row>
    <row r="2361" spans="1:14" x14ac:dyDescent="0.35">
      <c r="A2361" t="s">
        <v>14077</v>
      </c>
      <c r="B2361" t="s">
        <v>36</v>
      </c>
      <c r="C2361" t="s">
        <v>14078</v>
      </c>
      <c r="D2361">
        <v>3550</v>
      </c>
      <c r="E2361" t="s">
        <v>1532</v>
      </c>
      <c r="F2361" t="s">
        <v>10463</v>
      </c>
      <c r="G2361" t="s">
        <v>10464</v>
      </c>
      <c r="H2361" t="s">
        <v>14079</v>
      </c>
      <c r="I2361" t="s">
        <v>14077</v>
      </c>
      <c r="J2361" t="s">
        <v>14080</v>
      </c>
      <c r="L2361" t="s">
        <v>14081</v>
      </c>
      <c r="M2361">
        <v>43.567300000000003</v>
      </c>
      <c r="N2361">
        <v>8.234</v>
      </c>
    </row>
    <row r="2362" spans="1:14" x14ac:dyDescent="0.35">
      <c r="A2362" t="s">
        <v>14082</v>
      </c>
      <c r="B2362" t="s">
        <v>32</v>
      </c>
      <c r="C2362" t="s">
        <v>14083</v>
      </c>
      <c r="D2362">
        <v>6117</v>
      </c>
      <c r="E2362" t="s">
        <v>1532</v>
      </c>
      <c r="F2362" t="s">
        <v>10463</v>
      </c>
      <c r="G2362" t="s">
        <v>14067</v>
      </c>
      <c r="H2362" t="s">
        <v>14084</v>
      </c>
      <c r="I2362" t="s">
        <v>14082</v>
      </c>
      <c r="J2362" t="s">
        <v>14085</v>
      </c>
      <c r="L2362" t="s">
        <v>14086</v>
      </c>
      <c r="M2362">
        <v>39.711399078369098</v>
      </c>
      <c r="N2362">
        <v>11.082500457763601</v>
      </c>
    </row>
    <row r="2363" spans="1:14" x14ac:dyDescent="0.35">
      <c r="A2363" t="s">
        <v>14087</v>
      </c>
      <c r="B2363" t="s">
        <v>32</v>
      </c>
      <c r="C2363" t="s">
        <v>14088</v>
      </c>
      <c r="D2363">
        <v>5200</v>
      </c>
      <c r="E2363" t="s">
        <v>1532</v>
      </c>
      <c r="F2363" t="s">
        <v>10463</v>
      </c>
      <c r="G2363" t="s">
        <v>14089</v>
      </c>
      <c r="H2363" t="s">
        <v>14090</v>
      </c>
      <c r="I2363" t="s">
        <v>14087</v>
      </c>
      <c r="J2363" t="s">
        <v>7795</v>
      </c>
      <c r="L2363" t="s">
        <v>14091</v>
      </c>
      <c r="M2363">
        <v>34.858001708984297</v>
      </c>
      <c r="N2363">
        <v>8.5539999008178693</v>
      </c>
    </row>
    <row r="2364" spans="1:14" x14ac:dyDescent="0.35">
      <c r="A2364" t="s">
        <v>14092</v>
      </c>
      <c r="B2364" t="s">
        <v>32</v>
      </c>
      <c r="C2364" t="s">
        <v>14093</v>
      </c>
      <c r="D2364">
        <v>8136</v>
      </c>
      <c r="E2364" t="s">
        <v>1532</v>
      </c>
      <c r="F2364" t="s">
        <v>10463</v>
      </c>
      <c r="G2364" t="s">
        <v>14067</v>
      </c>
      <c r="H2364" t="s">
        <v>14094</v>
      </c>
      <c r="I2364" t="s">
        <v>14092</v>
      </c>
      <c r="J2364" t="s">
        <v>14095</v>
      </c>
      <c r="L2364" t="s">
        <v>14096</v>
      </c>
      <c r="M2364">
        <v>37.716999053955</v>
      </c>
      <c r="N2364">
        <v>10.3500003814697</v>
      </c>
    </row>
    <row r="2365" spans="1:14" x14ac:dyDescent="0.35">
      <c r="A2365" t="s">
        <v>14097</v>
      </c>
      <c r="B2365" t="s">
        <v>1168</v>
      </c>
      <c r="C2365" t="s">
        <v>14098</v>
      </c>
      <c r="D2365">
        <v>3827</v>
      </c>
      <c r="E2365" t="s">
        <v>1532</v>
      </c>
      <c r="F2365" t="s">
        <v>10463</v>
      </c>
      <c r="G2365" t="s">
        <v>14099</v>
      </c>
      <c r="H2365" t="s">
        <v>14100</v>
      </c>
      <c r="I2365" t="s">
        <v>14097</v>
      </c>
      <c r="J2365" t="s">
        <v>14101</v>
      </c>
      <c r="L2365" t="s">
        <v>14102</v>
      </c>
      <c r="M2365">
        <v>41.854198455810497</v>
      </c>
      <c r="N2365">
        <v>9.6246995925903303</v>
      </c>
    </row>
    <row r="2366" spans="1:14" x14ac:dyDescent="0.35">
      <c r="A2366" t="s">
        <v>14103</v>
      </c>
      <c r="B2366" t="s">
        <v>32</v>
      </c>
      <c r="C2366" t="s">
        <v>14104</v>
      </c>
      <c r="D2366">
        <v>8490</v>
      </c>
      <c r="E2366" t="s">
        <v>1532</v>
      </c>
      <c r="F2366" t="s">
        <v>10463</v>
      </c>
      <c r="G2366" t="s">
        <v>14067</v>
      </c>
      <c r="H2366" t="s">
        <v>14105</v>
      </c>
      <c r="I2366" t="s">
        <v>14103</v>
      </c>
      <c r="J2366" t="s">
        <v>14106</v>
      </c>
      <c r="L2366" t="s">
        <v>14107</v>
      </c>
      <c r="M2366">
        <v>38</v>
      </c>
      <c r="N2366">
        <v>11.9670000076293</v>
      </c>
    </row>
    <row r="2367" spans="1:14" x14ac:dyDescent="0.35">
      <c r="A2367" t="s">
        <v>14108</v>
      </c>
      <c r="B2367" t="s">
        <v>32</v>
      </c>
      <c r="C2367" t="s">
        <v>14109</v>
      </c>
      <c r="D2367">
        <v>7600</v>
      </c>
      <c r="E2367" t="s">
        <v>1532</v>
      </c>
      <c r="F2367" t="s">
        <v>10463</v>
      </c>
      <c r="G2367" t="s">
        <v>14051</v>
      </c>
      <c r="H2367" t="s">
        <v>14110</v>
      </c>
      <c r="I2367" t="s">
        <v>14108</v>
      </c>
      <c r="J2367" t="s">
        <v>14111</v>
      </c>
      <c r="L2367" t="s">
        <v>14112</v>
      </c>
      <c r="M2367">
        <v>37.349998474121001</v>
      </c>
      <c r="N2367">
        <v>9.5830001831054599</v>
      </c>
    </row>
    <row r="2368" spans="1:14" x14ac:dyDescent="0.35">
      <c r="A2368" t="s">
        <v>14113</v>
      </c>
      <c r="B2368" t="s">
        <v>32</v>
      </c>
      <c r="C2368" t="s">
        <v>14114</v>
      </c>
      <c r="D2368">
        <v>7892</v>
      </c>
      <c r="E2368" t="s">
        <v>1532</v>
      </c>
      <c r="F2368" t="s">
        <v>10463</v>
      </c>
      <c r="G2368" t="s">
        <v>14051</v>
      </c>
      <c r="H2368" t="s">
        <v>14115</v>
      </c>
      <c r="I2368" t="s">
        <v>14113</v>
      </c>
      <c r="J2368" t="s">
        <v>14116</v>
      </c>
      <c r="L2368" t="s">
        <v>14117</v>
      </c>
      <c r="M2368">
        <v>40.046303299999998</v>
      </c>
      <c r="N2368">
        <v>7.1160633999999998</v>
      </c>
    </row>
    <row r="2369" spans="1:14" x14ac:dyDescent="0.35">
      <c r="A2369" t="s">
        <v>14118</v>
      </c>
      <c r="B2369" t="s">
        <v>32</v>
      </c>
      <c r="C2369" t="s">
        <v>14119</v>
      </c>
      <c r="D2369">
        <v>6499</v>
      </c>
      <c r="E2369" t="s">
        <v>1532</v>
      </c>
      <c r="F2369" t="s">
        <v>10463</v>
      </c>
      <c r="G2369" t="s">
        <v>14051</v>
      </c>
      <c r="H2369" t="s">
        <v>14120</v>
      </c>
      <c r="I2369" t="s">
        <v>14118</v>
      </c>
      <c r="J2369" t="s">
        <v>14121</v>
      </c>
      <c r="L2369" t="s">
        <v>14122</v>
      </c>
      <c r="M2369">
        <v>40.716999053999999</v>
      </c>
      <c r="N2369">
        <v>7.1500000953700003</v>
      </c>
    </row>
    <row r="2370" spans="1:14" x14ac:dyDescent="0.35">
      <c r="A2370" t="s">
        <v>14123</v>
      </c>
      <c r="B2370" t="s">
        <v>1168</v>
      </c>
      <c r="C2370" t="s">
        <v>14124</v>
      </c>
      <c r="D2370">
        <v>1614</v>
      </c>
      <c r="E2370" t="s">
        <v>1532</v>
      </c>
      <c r="F2370" t="s">
        <v>10463</v>
      </c>
      <c r="G2370" t="s">
        <v>14089</v>
      </c>
      <c r="H2370" t="s">
        <v>14125</v>
      </c>
      <c r="I2370" t="s">
        <v>14123</v>
      </c>
      <c r="J2370" t="s">
        <v>14126</v>
      </c>
      <c r="L2370" t="s">
        <v>14127</v>
      </c>
      <c r="M2370">
        <v>34.563098907470703</v>
      </c>
      <c r="N2370">
        <v>8.1287603378295898</v>
      </c>
    </row>
    <row r="2371" spans="1:14" x14ac:dyDescent="0.35">
      <c r="A2371" t="s">
        <v>14128</v>
      </c>
      <c r="B2371" t="s">
        <v>1168</v>
      </c>
      <c r="C2371" t="s">
        <v>14129</v>
      </c>
      <c r="D2371">
        <v>6449</v>
      </c>
      <c r="E2371" t="s">
        <v>1532</v>
      </c>
      <c r="F2371" t="s">
        <v>10463</v>
      </c>
      <c r="G2371" t="s">
        <v>14067</v>
      </c>
      <c r="H2371" t="s">
        <v>14130</v>
      </c>
      <c r="I2371" t="s">
        <v>14128</v>
      </c>
      <c r="J2371" t="s">
        <v>14131</v>
      </c>
      <c r="L2371" t="s">
        <v>14132</v>
      </c>
      <c r="M2371">
        <v>37.433998107910099</v>
      </c>
      <c r="N2371">
        <v>12.519900321960399</v>
      </c>
    </row>
    <row r="2372" spans="1:14" x14ac:dyDescent="0.35">
      <c r="A2372" t="s">
        <v>14133</v>
      </c>
      <c r="B2372" t="s">
        <v>1168</v>
      </c>
      <c r="C2372" t="s">
        <v>14134</v>
      </c>
      <c r="D2372">
        <v>834</v>
      </c>
      <c r="E2372" t="s">
        <v>1532</v>
      </c>
      <c r="F2372" t="s">
        <v>10463</v>
      </c>
      <c r="G2372" t="s">
        <v>10464</v>
      </c>
      <c r="H2372" t="s">
        <v>14135</v>
      </c>
      <c r="I2372" t="s">
        <v>14133</v>
      </c>
      <c r="J2372" t="s">
        <v>14136</v>
      </c>
      <c r="L2372" t="s">
        <v>14137</v>
      </c>
      <c r="M2372">
        <v>43.578601837199997</v>
      </c>
      <c r="N2372">
        <v>5.9351301193200001</v>
      </c>
    </row>
    <row r="2373" spans="1:14" x14ac:dyDescent="0.35">
      <c r="A2373" t="s">
        <v>14138</v>
      </c>
      <c r="B2373" t="s">
        <v>32</v>
      </c>
      <c r="C2373" t="s">
        <v>1056</v>
      </c>
      <c r="D2373">
        <v>6580</v>
      </c>
      <c r="E2373" t="s">
        <v>1532</v>
      </c>
      <c r="F2373" t="s">
        <v>10463</v>
      </c>
      <c r="G2373" t="s">
        <v>14089</v>
      </c>
      <c r="H2373" t="s">
        <v>734</v>
      </c>
      <c r="I2373" t="s">
        <v>14138</v>
      </c>
      <c r="J2373" t="s">
        <v>14139</v>
      </c>
      <c r="L2373" t="s">
        <v>14140</v>
      </c>
      <c r="M2373">
        <v>35.552900000000001</v>
      </c>
      <c r="N2373">
        <v>8.1614000000000004</v>
      </c>
    </row>
    <row r="2374" spans="1:14" x14ac:dyDescent="0.35">
      <c r="A2374" t="s">
        <v>14141</v>
      </c>
      <c r="B2374" t="s">
        <v>1168</v>
      </c>
      <c r="C2374" t="s">
        <v>14142</v>
      </c>
      <c r="D2374">
        <v>6201</v>
      </c>
      <c r="E2374" t="s">
        <v>1532</v>
      </c>
      <c r="F2374" t="s">
        <v>10463</v>
      </c>
      <c r="G2374" t="s">
        <v>14051</v>
      </c>
      <c r="H2374" t="s">
        <v>14143</v>
      </c>
      <c r="I2374" t="s">
        <v>14141</v>
      </c>
      <c r="J2374" t="s">
        <v>14144</v>
      </c>
      <c r="L2374" t="s">
        <v>14145</v>
      </c>
      <c r="M2374">
        <v>39.005899999999997</v>
      </c>
      <c r="N2374">
        <v>8.7163000000000004</v>
      </c>
    </row>
    <row r="2375" spans="1:14" x14ac:dyDescent="0.35">
      <c r="A2375" t="s">
        <v>14146</v>
      </c>
      <c r="B2375" t="s">
        <v>32</v>
      </c>
      <c r="C2375" t="s">
        <v>14147</v>
      </c>
      <c r="D2375">
        <v>1930</v>
      </c>
      <c r="E2375" t="s">
        <v>1532</v>
      </c>
      <c r="F2375" t="s">
        <v>10463</v>
      </c>
      <c r="G2375" t="s">
        <v>10475</v>
      </c>
      <c r="H2375" t="s">
        <v>14148</v>
      </c>
      <c r="I2375" t="s">
        <v>14146</v>
      </c>
      <c r="J2375" t="s">
        <v>2220</v>
      </c>
      <c r="L2375" t="s">
        <v>14149</v>
      </c>
      <c r="M2375">
        <v>36.583000183105398</v>
      </c>
      <c r="N2375">
        <v>14.25</v>
      </c>
    </row>
    <row r="2376" spans="1:14" x14ac:dyDescent="0.35">
      <c r="A2376" t="s">
        <v>14150</v>
      </c>
      <c r="B2376" t="s">
        <v>1168</v>
      </c>
      <c r="C2376" t="s">
        <v>14151</v>
      </c>
      <c r="D2376">
        <v>5954</v>
      </c>
      <c r="E2376" t="s">
        <v>1532</v>
      </c>
      <c r="F2376" t="s">
        <v>10463</v>
      </c>
      <c r="G2376" t="s">
        <v>10464</v>
      </c>
      <c r="H2376" t="s">
        <v>10465</v>
      </c>
      <c r="I2376" t="s">
        <v>14150</v>
      </c>
      <c r="J2376" t="s">
        <v>14152</v>
      </c>
      <c r="L2376" t="s">
        <v>14153</v>
      </c>
      <c r="M2376">
        <v>42.912100000000002</v>
      </c>
      <c r="N2376">
        <v>9.3324999999999996</v>
      </c>
    </row>
    <row r="2377" spans="1:14" x14ac:dyDescent="0.35">
      <c r="A2377" t="s">
        <v>14154</v>
      </c>
      <c r="B2377" t="s">
        <v>1168</v>
      </c>
      <c r="C2377" t="s">
        <v>14155</v>
      </c>
      <c r="D2377">
        <v>5500</v>
      </c>
      <c r="E2377" t="s">
        <v>1532</v>
      </c>
      <c r="F2377" t="s">
        <v>10463</v>
      </c>
      <c r="G2377" t="s">
        <v>14051</v>
      </c>
      <c r="H2377" t="s">
        <v>14156</v>
      </c>
      <c r="I2377" t="s">
        <v>14154</v>
      </c>
      <c r="J2377" t="s">
        <v>14157</v>
      </c>
      <c r="L2377" t="s">
        <v>14158</v>
      </c>
      <c r="M2377">
        <v>36.816600799560497</v>
      </c>
      <c r="N2377">
        <v>7.6660900115966797</v>
      </c>
    </row>
    <row r="2378" spans="1:14" x14ac:dyDescent="0.35">
      <c r="A2378" t="s">
        <v>14159</v>
      </c>
      <c r="B2378" t="s">
        <v>32</v>
      </c>
      <c r="C2378" t="s">
        <v>14160</v>
      </c>
      <c r="D2378">
        <v>1800</v>
      </c>
      <c r="E2378" t="s">
        <v>1532</v>
      </c>
      <c r="F2378" t="s">
        <v>10463</v>
      </c>
      <c r="G2378" t="s">
        <v>10464</v>
      </c>
      <c r="H2378" t="s">
        <v>14161</v>
      </c>
      <c r="I2378" t="s">
        <v>14159</v>
      </c>
      <c r="J2378" t="s">
        <v>14162</v>
      </c>
      <c r="L2378" t="s">
        <v>14163</v>
      </c>
      <c r="M2378">
        <v>44.252997999999998</v>
      </c>
      <c r="N2378">
        <v>6.734</v>
      </c>
    </row>
    <row r="2379" spans="1:14" x14ac:dyDescent="0.35">
      <c r="A2379" t="s">
        <v>14164</v>
      </c>
      <c r="B2379" t="s">
        <v>32</v>
      </c>
      <c r="C2379" t="s">
        <v>14165</v>
      </c>
      <c r="D2379">
        <v>1730</v>
      </c>
      <c r="E2379" t="s">
        <v>1532</v>
      </c>
      <c r="F2379" t="s">
        <v>10463</v>
      </c>
      <c r="G2379" t="s">
        <v>10464</v>
      </c>
      <c r="H2379" t="s">
        <v>14166</v>
      </c>
      <c r="I2379" t="s">
        <v>14164</v>
      </c>
      <c r="J2379" t="s">
        <v>14167</v>
      </c>
      <c r="L2379" t="s">
        <v>14168</v>
      </c>
      <c r="M2379">
        <v>44.349998474121001</v>
      </c>
      <c r="N2379">
        <v>5.65700006484985</v>
      </c>
    </row>
    <row r="2380" spans="1:14" x14ac:dyDescent="0.35">
      <c r="A2380" t="s">
        <v>14169</v>
      </c>
      <c r="B2380" t="s">
        <v>32</v>
      </c>
      <c r="C2380" t="s">
        <v>14170</v>
      </c>
      <c r="D2380">
        <v>5450</v>
      </c>
      <c r="E2380" t="s">
        <v>1532</v>
      </c>
      <c r="F2380" t="s">
        <v>10463</v>
      </c>
      <c r="G2380" t="s">
        <v>14051</v>
      </c>
      <c r="H2380" t="s">
        <v>14171</v>
      </c>
      <c r="I2380" t="s">
        <v>14169</v>
      </c>
      <c r="J2380" t="s">
        <v>14172</v>
      </c>
      <c r="L2380" t="s">
        <v>14173</v>
      </c>
      <c r="M2380">
        <v>38.5</v>
      </c>
      <c r="N2380">
        <v>7.0669999122619602</v>
      </c>
    </row>
    <row r="2381" spans="1:14" x14ac:dyDescent="0.35">
      <c r="A2381" t="s">
        <v>14174</v>
      </c>
      <c r="B2381" t="s">
        <v>32</v>
      </c>
      <c r="C2381" t="s">
        <v>14175</v>
      </c>
      <c r="D2381">
        <v>6506</v>
      </c>
      <c r="E2381" t="s">
        <v>1532</v>
      </c>
      <c r="F2381" t="s">
        <v>10463</v>
      </c>
      <c r="G2381" t="s">
        <v>14067</v>
      </c>
      <c r="H2381" t="s">
        <v>14176</v>
      </c>
      <c r="I2381" t="s">
        <v>14174</v>
      </c>
      <c r="J2381" t="s">
        <v>14177</v>
      </c>
      <c r="L2381" t="s">
        <v>14178</v>
      </c>
      <c r="M2381">
        <v>38.9799995422363</v>
      </c>
      <c r="N2381">
        <v>11.9750003814697</v>
      </c>
    </row>
    <row r="2382" spans="1:14" x14ac:dyDescent="0.35">
      <c r="A2382" t="s">
        <v>14179</v>
      </c>
      <c r="B2382" t="s">
        <v>32</v>
      </c>
      <c r="C2382" t="s">
        <v>14180</v>
      </c>
      <c r="D2382">
        <v>8405</v>
      </c>
      <c r="E2382" t="s">
        <v>1532</v>
      </c>
      <c r="F2382" t="s">
        <v>10463</v>
      </c>
      <c r="G2382" t="s">
        <v>14067</v>
      </c>
      <c r="H2382" t="s">
        <v>14181</v>
      </c>
      <c r="I2382" t="s">
        <v>14179</v>
      </c>
      <c r="J2382" t="s">
        <v>14182</v>
      </c>
      <c r="L2382" t="s">
        <v>14183</v>
      </c>
      <c r="M2382">
        <v>38.741500000000002</v>
      </c>
      <c r="N2382">
        <v>10.7254</v>
      </c>
    </row>
    <row r="2383" spans="1:14" x14ac:dyDescent="0.35">
      <c r="A2383" t="s">
        <v>14184</v>
      </c>
      <c r="B2383" t="s">
        <v>1168</v>
      </c>
      <c r="C2383" t="s">
        <v>14185</v>
      </c>
      <c r="D2383">
        <v>7396</v>
      </c>
      <c r="E2383" t="s">
        <v>1532</v>
      </c>
      <c r="F2383" t="s">
        <v>10463</v>
      </c>
      <c r="G2383" t="s">
        <v>10475</v>
      </c>
      <c r="I2383" t="s">
        <v>14184</v>
      </c>
      <c r="J2383" t="s">
        <v>14186</v>
      </c>
      <c r="L2383" t="s">
        <v>14187</v>
      </c>
      <c r="M2383">
        <v>39.533500671386697</v>
      </c>
      <c r="N2383">
        <v>13.467399597167899</v>
      </c>
    </row>
    <row r="2384" spans="1:14" x14ac:dyDescent="0.35">
      <c r="A2384" t="s">
        <v>14188</v>
      </c>
      <c r="B2384" t="s">
        <v>32</v>
      </c>
      <c r="C2384" t="s">
        <v>14189</v>
      </c>
      <c r="D2384">
        <v>2650</v>
      </c>
      <c r="E2384" t="s">
        <v>1532</v>
      </c>
      <c r="F2384" t="s">
        <v>10463</v>
      </c>
      <c r="G2384" t="s">
        <v>14067</v>
      </c>
      <c r="H2384" t="s">
        <v>14190</v>
      </c>
      <c r="I2384" t="s">
        <v>14188</v>
      </c>
      <c r="J2384" t="s">
        <v>14191</v>
      </c>
      <c r="L2384" t="s">
        <v>14192</v>
      </c>
      <c r="M2384">
        <v>36.166999816900002</v>
      </c>
      <c r="N2384">
        <v>12.9329996108999</v>
      </c>
    </row>
    <row r="2385" spans="1:14" x14ac:dyDescent="0.35">
      <c r="A2385" t="s">
        <v>14193</v>
      </c>
      <c r="B2385" t="s">
        <v>32</v>
      </c>
      <c r="C2385" t="s">
        <v>3209</v>
      </c>
      <c r="D2385">
        <v>5500</v>
      </c>
      <c r="E2385" t="s">
        <v>1532</v>
      </c>
      <c r="F2385" t="s">
        <v>10463</v>
      </c>
      <c r="G2385" t="s">
        <v>14073</v>
      </c>
      <c r="H2385" t="s">
        <v>3210</v>
      </c>
      <c r="I2385" t="s">
        <v>14193</v>
      </c>
      <c r="J2385" t="s">
        <v>14194</v>
      </c>
      <c r="L2385" t="s">
        <v>14195</v>
      </c>
      <c r="M2385">
        <v>35.099998474121001</v>
      </c>
      <c r="N2385">
        <v>9.7670001983642507</v>
      </c>
    </row>
    <row r="2386" spans="1:14" x14ac:dyDescent="0.35">
      <c r="A2386" t="s">
        <v>14196</v>
      </c>
      <c r="B2386" t="s">
        <v>32</v>
      </c>
      <c r="C2386" t="s">
        <v>14197</v>
      </c>
      <c r="D2386">
        <v>1834</v>
      </c>
      <c r="E2386" t="s">
        <v>1532</v>
      </c>
      <c r="F2386" t="s">
        <v>10463</v>
      </c>
      <c r="G2386" t="s">
        <v>10466</v>
      </c>
      <c r="H2386" t="s">
        <v>14198</v>
      </c>
      <c r="I2386" t="s">
        <v>14196</v>
      </c>
      <c r="J2386" t="s">
        <v>14199</v>
      </c>
      <c r="L2386" t="s">
        <v>14200</v>
      </c>
      <c r="M2386">
        <v>35.7485</v>
      </c>
      <c r="N2386">
        <v>5.8646000000000003</v>
      </c>
    </row>
    <row r="2387" spans="1:14" x14ac:dyDescent="0.35">
      <c r="A2387" t="s">
        <v>14201</v>
      </c>
      <c r="B2387" t="s">
        <v>32</v>
      </c>
      <c r="C2387" t="s">
        <v>14202</v>
      </c>
      <c r="D2387">
        <v>4396</v>
      </c>
      <c r="E2387" t="s">
        <v>1532</v>
      </c>
      <c r="F2387" t="s">
        <v>10463</v>
      </c>
      <c r="G2387" t="s">
        <v>14089</v>
      </c>
      <c r="H2387" t="s">
        <v>14203</v>
      </c>
      <c r="I2387" t="s">
        <v>14201</v>
      </c>
      <c r="J2387" t="s">
        <v>14204</v>
      </c>
      <c r="L2387" t="s">
        <v>14205</v>
      </c>
      <c r="M2387">
        <v>35.554699999999997</v>
      </c>
      <c r="N2387">
        <v>6.9570999999999996</v>
      </c>
    </row>
    <row r="2388" spans="1:14" x14ac:dyDescent="0.35">
      <c r="A2388" t="s">
        <v>14206</v>
      </c>
      <c r="B2388" t="s">
        <v>32</v>
      </c>
      <c r="C2388" t="s">
        <v>14207</v>
      </c>
      <c r="D2388">
        <v>5230</v>
      </c>
      <c r="E2388" t="s">
        <v>1532</v>
      </c>
      <c r="F2388" t="s">
        <v>10463</v>
      </c>
      <c r="G2388" t="s">
        <v>14051</v>
      </c>
      <c r="H2388" t="s">
        <v>14208</v>
      </c>
      <c r="I2388" t="s">
        <v>14206</v>
      </c>
      <c r="J2388" t="s">
        <v>14209</v>
      </c>
      <c r="L2388" t="s">
        <v>14210</v>
      </c>
      <c r="M2388">
        <v>39.702300000000001</v>
      </c>
      <c r="N2388">
        <v>5.2896999999999998</v>
      </c>
    </row>
    <row r="2389" spans="1:14" x14ac:dyDescent="0.35">
      <c r="A2389" t="s">
        <v>14211</v>
      </c>
      <c r="B2389" t="s">
        <v>32</v>
      </c>
      <c r="C2389" t="s">
        <v>14212</v>
      </c>
      <c r="D2389">
        <v>6150</v>
      </c>
      <c r="E2389" t="s">
        <v>1532</v>
      </c>
      <c r="F2389" t="s">
        <v>10463</v>
      </c>
      <c r="G2389" t="s">
        <v>14073</v>
      </c>
      <c r="H2389" t="s">
        <v>14213</v>
      </c>
      <c r="I2389" t="s">
        <v>14211</v>
      </c>
      <c r="J2389" t="s">
        <v>14214</v>
      </c>
      <c r="L2389" t="s">
        <v>14215</v>
      </c>
      <c r="M2389">
        <v>35.466994999999997</v>
      </c>
      <c r="N2389">
        <v>9.5500001000000001</v>
      </c>
    </row>
    <row r="2390" spans="1:14" x14ac:dyDescent="0.35">
      <c r="A2390" t="s">
        <v>14216</v>
      </c>
      <c r="B2390" t="s">
        <v>32</v>
      </c>
      <c r="C2390" t="s">
        <v>14217</v>
      </c>
      <c r="D2390">
        <v>6500</v>
      </c>
      <c r="E2390" t="s">
        <v>1532</v>
      </c>
      <c r="F2390" t="s">
        <v>10463</v>
      </c>
      <c r="G2390" t="s">
        <v>14051</v>
      </c>
      <c r="H2390" t="s">
        <v>14218</v>
      </c>
      <c r="I2390" t="s">
        <v>14216</v>
      </c>
      <c r="J2390" t="s">
        <v>14219</v>
      </c>
      <c r="L2390" t="s">
        <v>14220</v>
      </c>
      <c r="M2390">
        <v>36.599998474121001</v>
      </c>
      <c r="N2390">
        <v>9.0500001907348597</v>
      </c>
    </row>
    <row r="2391" spans="1:14" x14ac:dyDescent="0.35">
      <c r="A2391" t="s">
        <v>14221</v>
      </c>
      <c r="B2391" t="s">
        <v>32</v>
      </c>
      <c r="C2391" t="s">
        <v>14222</v>
      </c>
      <c r="D2391">
        <v>3695</v>
      </c>
      <c r="E2391" t="s">
        <v>1532</v>
      </c>
      <c r="F2391" t="s">
        <v>10463</v>
      </c>
      <c r="G2391" t="s">
        <v>14073</v>
      </c>
      <c r="H2391" t="s">
        <v>14223</v>
      </c>
      <c r="I2391" t="s">
        <v>14221</v>
      </c>
      <c r="J2391" t="s">
        <v>14224</v>
      </c>
      <c r="L2391" t="s">
        <v>14225</v>
      </c>
      <c r="M2391">
        <v>36.416400000000003</v>
      </c>
      <c r="N2391">
        <v>11.3126</v>
      </c>
    </row>
    <row r="2392" spans="1:14" x14ac:dyDescent="0.35">
      <c r="A2392" t="s">
        <v>14226</v>
      </c>
      <c r="B2392" t="s">
        <v>32</v>
      </c>
      <c r="C2392" t="s">
        <v>14227</v>
      </c>
      <c r="D2392">
        <v>6400</v>
      </c>
      <c r="E2392" t="s">
        <v>1532</v>
      </c>
      <c r="F2392" t="s">
        <v>10463</v>
      </c>
      <c r="G2392" t="s">
        <v>14051</v>
      </c>
      <c r="H2392" t="s">
        <v>14228</v>
      </c>
      <c r="I2392" t="s">
        <v>14226</v>
      </c>
      <c r="J2392" t="s">
        <v>14229</v>
      </c>
      <c r="L2392" t="s">
        <v>14230</v>
      </c>
      <c r="M2392">
        <v>37.75</v>
      </c>
      <c r="N2392">
        <v>6.8169999122619602</v>
      </c>
    </row>
    <row r="2393" spans="1:14" x14ac:dyDescent="0.35">
      <c r="A2393" t="s">
        <v>14231</v>
      </c>
      <c r="B2393" t="s">
        <v>32</v>
      </c>
      <c r="C2393" t="s">
        <v>14232</v>
      </c>
      <c r="D2393">
        <v>5815</v>
      </c>
      <c r="E2393" t="s">
        <v>1532</v>
      </c>
      <c r="F2393" t="s">
        <v>10463</v>
      </c>
      <c r="G2393" t="s">
        <v>14051</v>
      </c>
      <c r="H2393" t="s">
        <v>14233</v>
      </c>
      <c r="I2393" t="s">
        <v>14231</v>
      </c>
      <c r="J2393" t="s">
        <v>14234</v>
      </c>
      <c r="L2393" t="s">
        <v>14235</v>
      </c>
      <c r="M2393">
        <v>38.976399999999998</v>
      </c>
      <c r="N2393">
        <v>5.6923000000000004</v>
      </c>
    </row>
    <row r="2394" spans="1:14" x14ac:dyDescent="0.35">
      <c r="A2394" t="s">
        <v>14236</v>
      </c>
      <c r="B2394" t="s">
        <v>32</v>
      </c>
      <c r="C2394" t="s">
        <v>14237</v>
      </c>
      <c r="D2394">
        <v>1390</v>
      </c>
      <c r="E2394" t="s">
        <v>1532</v>
      </c>
      <c r="F2394" t="s">
        <v>10463</v>
      </c>
      <c r="G2394" t="s">
        <v>14238</v>
      </c>
      <c r="H2394" t="s">
        <v>14239</v>
      </c>
      <c r="I2394" t="s">
        <v>14236</v>
      </c>
      <c r="J2394" t="s">
        <v>14240</v>
      </c>
      <c r="L2394" t="s">
        <v>14241</v>
      </c>
      <c r="M2394">
        <v>40.991500000000002</v>
      </c>
      <c r="N2394">
        <v>11.7875</v>
      </c>
    </row>
    <row r="2395" spans="1:14" x14ac:dyDescent="0.35">
      <c r="A2395" t="s">
        <v>14242</v>
      </c>
      <c r="B2395" t="s">
        <v>1168</v>
      </c>
      <c r="C2395" t="s">
        <v>14243</v>
      </c>
      <c r="D2395">
        <v>5100</v>
      </c>
      <c r="E2395" t="s">
        <v>1532</v>
      </c>
      <c r="F2395" t="s">
        <v>10463</v>
      </c>
      <c r="G2395" t="s">
        <v>14073</v>
      </c>
      <c r="H2395" t="s">
        <v>14244</v>
      </c>
      <c r="I2395" t="s">
        <v>14242</v>
      </c>
      <c r="J2395" t="s">
        <v>14245</v>
      </c>
      <c r="L2395" t="s">
        <v>14246</v>
      </c>
      <c r="M2395">
        <v>34.586299896240199</v>
      </c>
      <c r="N2395">
        <v>10.018500328063899</v>
      </c>
    </row>
    <row r="2396" spans="1:14" x14ac:dyDescent="0.35">
      <c r="A2396" t="s">
        <v>14247</v>
      </c>
      <c r="B2396" t="s">
        <v>32</v>
      </c>
      <c r="C2396" t="s">
        <v>14248</v>
      </c>
      <c r="D2396">
        <v>1100</v>
      </c>
      <c r="E2396" t="s">
        <v>1532</v>
      </c>
      <c r="F2396" t="s">
        <v>10463</v>
      </c>
      <c r="G2396" t="s">
        <v>14089</v>
      </c>
      <c r="H2396" t="s">
        <v>14249</v>
      </c>
      <c r="I2396" t="s">
        <v>14247</v>
      </c>
      <c r="J2396" t="s">
        <v>14250</v>
      </c>
      <c r="L2396" t="s">
        <v>14251</v>
      </c>
      <c r="M2396">
        <v>35.414999999999999</v>
      </c>
      <c r="N2396">
        <v>7.2023999999999999</v>
      </c>
    </row>
    <row r="2397" spans="1:14" x14ac:dyDescent="0.35">
      <c r="A2397" t="s">
        <v>14252</v>
      </c>
      <c r="B2397" t="s">
        <v>32</v>
      </c>
      <c r="C2397" t="s">
        <v>14253</v>
      </c>
      <c r="D2397">
        <v>4200</v>
      </c>
      <c r="E2397" t="s">
        <v>1532</v>
      </c>
      <c r="F2397" t="s">
        <v>10463</v>
      </c>
      <c r="G2397" t="s">
        <v>14051</v>
      </c>
      <c r="H2397" t="s">
        <v>14254</v>
      </c>
      <c r="I2397" t="s">
        <v>14252</v>
      </c>
      <c r="J2397" t="s">
        <v>14255</v>
      </c>
      <c r="L2397" t="s">
        <v>14256</v>
      </c>
      <c r="M2397">
        <v>37.166999816894503</v>
      </c>
      <c r="N2397">
        <v>7.1669998168945304</v>
      </c>
    </row>
    <row r="2398" spans="1:14" x14ac:dyDescent="0.35">
      <c r="A2398" t="s">
        <v>14257</v>
      </c>
      <c r="B2398" t="s">
        <v>32</v>
      </c>
      <c r="C2398" t="s">
        <v>14258</v>
      </c>
      <c r="D2398">
        <v>1850</v>
      </c>
      <c r="E2398" t="s">
        <v>1532</v>
      </c>
      <c r="F2398" t="s">
        <v>10463</v>
      </c>
      <c r="G2398" t="s">
        <v>10464</v>
      </c>
      <c r="H2398" t="s">
        <v>14259</v>
      </c>
      <c r="I2398" t="s">
        <v>14257</v>
      </c>
      <c r="J2398" t="s">
        <v>14260</v>
      </c>
      <c r="L2398" t="s">
        <v>14261</v>
      </c>
      <c r="M2398">
        <v>45.333399999999997</v>
      </c>
      <c r="N2398">
        <v>6.9724000000000004</v>
      </c>
    </row>
    <row r="2399" spans="1:14" x14ac:dyDescent="0.35">
      <c r="A2399" t="s">
        <v>14262</v>
      </c>
      <c r="B2399" t="s">
        <v>32</v>
      </c>
      <c r="C2399" t="s">
        <v>14263</v>
      </c>
      <c r="D2399">
        <v>175</v>
      </c>
      <c r="F2399" t="s">
        <v>30</v>
      </c>
      <c r="G2399" t="s">
        <v>34</v>
      </c>
      <c r="H2399" t="s">
        <v>14264</v>
      </c>
      <c r="I2399" t="s">
        <v>14262</v>
      </c>
      <c r="J2399" t="s">
        <v>14262</v>
      </c>
      <c r="K2399" t="s">
        <v>14262</v>
      </c>
      <c r="L2399" t="s">
        <v>14265</v>
      </c>
      <c r="M2399">
        <v>-161.15699768100001</v>
      </c>
      <c r="N2399">
        <v>65.200996398899903</v>
      </c>
    </row>
    <row r="2400" spans="1:14" x14ac:dyDescent="0.35">
      <c r="A2400" t="s">
        <v>14266</v>
      </c>
      <c r="B2400" t="s">
        <v>32</v>
      </c>
      <c r="C2400" t="s">
        <v>14267</v>
      </c>
      <c r="D2400">
        <v>26</v>
      </c>
      <c r="E2400" t="s">
        <v>161</v>
      </c>
      <c r="F2400" t="s">
        <v>1547</v>
      </c>
      <c r="G2400" t="s">
        <v>1867</v>
      </c>
      <c r="H2400" t="s">
        <v>14268</v>
      </c>
      <c r="J2400" t="s">
        <v>14266</v>
      </c>
      <c r="K2400" t="s">
        <v>14269</v>
      </c>
      <c r="L2400" t="s">
        <v>14270</v>
      </c>
      <c r="M2400">
        <v>145.2056</v>
      </c>
      <c r="N2400">
        <v>-4.4032999999999998</v>
      </c>
    </row>
    <row r="2401" spans="1:14" x14ac:dyDescent="0.35">
      <c r="A2401" t="s">
        <v>14271</v>
      </c>
      <c r="B2401" t="s">
        <v>1168</v>
      </c>
      <c r="C2401" t="s">
        <v>14272</v>
      </c>
      <c r="D2401">
        <v>2582</v>
      </c>
      <c r="E2401" t="s">
        <v>1532</v>
      </c>
      <c r="F2401" t="s">
        <v>4017</v>
      </c>
      <c r="G2401" t="s">
        <v>14273</v>
      </c>
      <c r="H2401" t="s">
        <v>14274</v>
      </c>
      <c r="I2401" t="s">
        <v>14271</v>
      </c>
      <c r="J2401" t="s">
        <v>14275</v>
      </c>
      <c r="L2401" t="s">
        <v>14276</v>
      </c>
      <c r="M2401">
        <v>29.3185005187988</v>
      </c>
      <c r="N2401">
        <v>-3.32401990890502</v>
      </c>
    </row>
    <row r="2402" spans="1:14" x14ac:dyDescent="0.35">
      <c r="A2402" t="s">
        <v>14277</v>
      </c>
      <c r="B2402" t="s">
        <v>32</v>
      </c>
      <c r="C2402" t="s">
        <v>14278</v>
      </c>
      <c r="D2402">
        <v>5741</v>
      </c>
      <c r="E2402" t="s">
        <v>1532</v>
      </c>
      <c r="F2402" t="s">
        <v>4017</v>
      </c>
      <c r="G2402" t="s">
        <v>14279</v>
      </c>
      <c r="H2402" t="s">
        <v>14280</v>
      </c>
      <c r="I2402" t="s">
        <v>14277</v>
      </c>
      <c r="J2402" t="s">
        <v>14281</v>
      </c>
      <c r="L2402" t="s">
        <v>14282</v>
      </c>
      <c r="M2402">
        <v>29.911307999999998</v>
      </c>
      <c r="N2402">
        <v>-3.4172090000000002</v>
      </c>
    </row>
    <row r="2403" spans="1:14" x14ac:dyDescent="0.35">
      <c r="A2403" t="s">
        <v>14283</v>
      </c>
      <c r="B2403" t="s">
        <v>32</v>
      </c>
      <c r="C2403" t="s">
        <v>14284</v>
      </c>
      <c r="D2403">
        <v>4511</v>
      </c>
      <c r="E2403" t="s">
        <v>1532</v>
      </c>
      <c r="F2403" t="s">
        <v>4017</v>
      </c>
      <c r="G2403" t="s">
        <v>14285</v>
      </c>
      <c r="H2403" t="s">
        <v>14286</v>
      </c>
      <c r="I2403" t="s">
        <v>14283</v>
      </c>
      <c r="J2403" t="s">
        <v>14287</v>
      </c>
      <c r="L2403" t="s">
        <v>14288</v>
      </c>
      <c r="M2403">
        <v>30.094574999999999</v>
      </c>
      <c r="N2403">
        <v>-2.544772</v>
      </c>
    </row>
    <row r="2404" spans="1:14" x14ac:dyDescent="0.35">
      <c r="A2404" t="s">
        <v>14289</v>
      </c>
      <c r="B2404" t="s">
        <v>1168</v>
      </c>
      <c r="C2404" t="s">
        <v>14290</v>
      </c>
      <c r="D2404">
        <v>10377</v>
      </c>
      <c r="E2404" t="s">
        <v>1579</v>
      </c>
      <c r="F2404" t="s">
        <v>1614</v>
      </c>
      <c r="G2404" t="s">
        <v>5400</v>
      </c>
      <c r="H2404" t="s">
        <v>14291</v>
      </c>
      <c r="J2404" t="s">
        <v>14289</v>
      </c>
      <c r="L2404" t="s">
        <v>14292</v>
      </c>
      <c r="M2404">
        <v>100.64400000000001</v>
      </c>
      <c r="N2404">
        <v>38.012</v>
      </c>
    </row>
    <row r="2405" spans="1:14" x14ac:dyDescent="0.35">
      <c r="A2405" t="s">
        <v>2599</v>
      </c>
      <c r="B2405" t="s">
        <v>65</v>
      </c>
      <c r="C2405" t="s">
        <v>14293</v>
      </c>
      <c r="D2405">
        <v>0</v>
      </c>
      <c r="E2405" t="s">
        <v>1579</v>
      </c>
      <c r="F2405" t="s">
        <v>1640</v>
      </c>
      <c r="G2405" t="s">
        <v>8123</v>
      </c>
      <c r="H2405" t="s">
        <v>14294</v>
      </c>
      <c r="J2405" t="s">
        <v>2599</v>
      </c>
      <c r="L2405" t="s">
        <v>14295</v>
      </c>
      <c r="M2405">
        <v>81.102999999999994</v>
      </c>
      <c r="N2405">
        <v>6.1240430000000003</v>
      </c>
    </row>
    <row r="2406" spans="1:14" x14ac:dyDescent="0.35">
      <c r="A2406" t="s">
        <v>14296</v>
      </c>
      <c r="B2406" t="s">
        <v>32</v>
      </c>
      <c r="C2406" t="s">
        <v>14297</v>
      </c>
      <c r="D2406">
        <v>6</v>
      </c>
      <c r="E2406" t="s">
        <v>1532</v>
      </c>
      <c r="F2406" t="s">
        <v>1533</v>
      </c>
      <c r="G2406" t="s">
        <v>14298</v>
      </c>
      <c r="H2406" t="s">
        <v>14299</v>
      </c>
      <c r="I2406" t="s">
        <v>14296</v>
      </c>
      <c r="J2406" t="s">
        <v>2174</v>
      </c>
      <c r="L2406" t="s">
        <v>14300</v>
      </c>
      <c r="M2406">
        <v>50.747999999999998</v>
      </c>
      <c r="N2406">
        <v>11.9582</v>
      </c>
    </row>
    <row r="2407" spans="1:14" x14ac:dyDescent="0.35">
      <c r="A2407" t="s">
        <v>14301</v>
      </c>
      <c r="B2407" t="s">
        <v>32</v>
      </c>
      <c r="C2407" t="s">
        <v>14302</v>
      </c>
      <c r="D2407">
        <v>1820</v>
      </c>
      <c r="E2407" t="s">
        <v>1532</v>
      </c>
      <c r="F2407" t="s">
        <v>1533</v>
      </c>
      <c r="G2407" t="s">
        <v>14303</v>
      </c>
      <c r="H2407" t="s">
        <v>14304</v>
      </c>
      <c r="I2407" t="s">
        <v>14301</v>
      </c>
      <c r="J2407" t="s">
        <v>14305</v>
      </c>
      <c r="L2407" t="s">
        <v>14306</v>
      </c>
      <c r="M2407">
        <v>43.6286010742187</v>
      </c>
      <c r="N2407">
        <v>3.1022200584411599</v>
      </c>
    </row>
    <row r="2408" spans="1:14" x14ac:dyDescent="0.35">
      <c r="A2408" t="s">
        <v>14307</v>
      </c>
      <c r="B2408" t="s">
        <v>32</v>
      </c>
      <c r="C2408" t="s">
        <v>14308</v>
      </c>
      <c r="D2408">
        <v>30</v>
      </c>
      <c r="E2408" t="s">
        <v>1532</v>
      </c>
      <c r="F2408" t="s">
        <v>1533</v>
      </c>
      <c r="G2408" t="s">
        <v>14298</v>
      </c>
      <c r="H2408" t="s">
        <v>14309</v>
      </c>
      <c r="I2408" t="s">
        <v>14307</v>
      </c>
      <c r="J2408" t="s">
        <v>14310</v>
      </c>
      <c r="L2408" t="s">
        <v>14311</v>
      </c>
      <c r="M2408">
        <v>49.908499999999997</v>
      </c>
      <c r="N2408">
        <v>11.494</v>
      </c>
    </row>
    <row r="2409" spans="1:14" x14ac:dyDescent="0.35">
      <c r="A2409" t="s">
        <v>14312</v>
      </c>
      <c r="B2409" t="s">
        <v>32</v>
      </c>
      <c r="C2409" t="s">
        <v>14313</v>
      </c>
      <c r="D2409">
        <v>4200</v>
      </c>
      <c r="E2409" t="s">
        <v>1532</v>
      </c>
      <c r="F2409" t="s">
        <v>1533</v>
      </c>
      <c r="G2409" t="s">
        <v>13287</v>
      </c>
      <c r="I2409" t="s">
        <v>14312</v>
      </c>
      <c r="J2409" t="s">
        <v>14314</v>
      </c>
      <c r="L2409" t="s">
        <v>14315</v>
      </c>
      <c r="M2409">
        <v>42.307777999999999</v>
      </c>
      <c r="N2409">
        <v>2.3361109999999998</v>
      </c>
    </row>
    <row r="2410" spans="1:14" x14ac:dyDescent="0.35">
      <c r="A2410" t="s">
        <v>14316</v>
      </c>
      <c r="B2410" t="s">
        <v>32</v>
      </c>
      <c r="C2410" t="s">
        <v>14317</v>
      </c>
      <c r="D2410">
        <v>879</v>
      </c>
      <c r="E2410" t="s">
        <v>1532</v>
      </c>
      <c r="F2410" t="s">
        <v>1533</v>
      </c>
      <c r="G2410" t="s">
        <v>14318</v>
      </c>
      <c r="H2410" t="s">
        <v>14319</v>
      </c>
      <c r="I2410" t="s">
        <v>14316</v>
      </c>
      <c r="J2410" t="s">
        <v>2688</v>
      </c>
      <c r="L2410" t="s">
        <v>14320</v>
      </c>
      <c r="M2410">
        <v>49.82</v>
      </c>
      <c r="N2410">
        <v>8.1039999999999992</v>
      </c>
    </row>
    <row r="2411" spans="1:14" x14ac:dyDescent="0.35">
      <c r="A2411" t="s">
        <v>14321</v>
      </c>
      <c r="B2411" t="s">
        <v>32</v>
      </c>
      <c r="C2411" t="s">
        <v>14322</v>
      </c>
      <c r="D2411">
        <v>3</v>
      </c>
      <c r="E2411" t="s">
        <v>1532</v>
      </c>
      <c r="F2411" t="s">
        <v>1533</v>
      </c>
      <c r="G2411" t="s">
        <v>14298</v>
      </c>
      <c r="H2411" t="s">
        <v>14323</v>
      </c>
      <c r="I2411" t="s">
        <v>14321</v>
      </c>
      <c r="J2411" t="s">
        <v>14324</v>
      </c>
      <c r="L2411" t="s">
        <v>14325</v>
      </c>
      <c r="M2411">
        <v>49.149398803710902</v>
      </c>
      <c r="N2411">
        <v>11.275300025939901</v>
      </c>
    </row>
    <row r="2412" spans="1:14" x14ac:dyDescent="0.35">
      <c r="A2412" t="s">
        <v>14326</v>
      </c>
      <c r="B2412" t="s">
        <v>32</v>
      </c>
      <c r="C2412" t="s">
        <v>14327</v>
      </c>
      <c r="D2412">
        <v>2632</v>
      </c>
      <c r="E2412" t="s">
        <v>1532</v>
      </c>
      <c r="F2412" t="s">
        <v>1533</v>
      </c>
      <c r="G2412" t="s">
        <v>14298</v>
      </c>
      <c r="H2412" t="s">
        <v>14328</v>
      </c>
      <c r="I2412" t="s">
        <v>14326</v>
      </c>
      <c r="J2412" t="s">
        <v>14329</v>
      </c>
      <c r="L2412" t="s">
        <v>14330</v>
      </c>
      <c r="M2412">
        <v>49.083000183105398</v>
      </c>
      <c r="N2412">
        <v>9.5170001983642507</v>
      </c>
    </row>
    <row r="2413" spans="1:14" x14ac:dyDescent="0.35">
      <c r="A2413" t="s">
        <v>14331</v>
      </c>
      <c r="B2413" t="s">
        <v>3332</v>
      </c>
      <c r="C2413" t="s">
        <v>14332</v>
      </c>
      <c r="D2413">
        <v>4471</v>
      </c>
      <c r="E2413" t="s">
        <v>1532</v>
      </c>
      <c r="F2413" t="s">
        <v>1533</v>
      </c>
      <c r="G2413" t="s">
        <v>14333</v>
      </c>
      <c r="H2413" t="s">
        <v>14334</v>
      </c>
      <c r="I2413" t="s">
        <v>14331</v>
      </c>
      <c r="J2413" t="s">
        <v>2544</v>
      </c>
      <c r="L2413" t="s">
        <v>14335</v>
      </c>
      <c r="M2413">
        <v>44.082388999999999</v>
      </c>
      <c r="N2413">
        <v>9.5132069999999995</v>
      </c>
    </row>
    <row r="2414" spans="1:14" x14ac:dyDescent="0.35">
      <c r="A2414" t="s">
        <v>14336</v>
      </c>
      <c r="B2414" t="s">
        <v>1168</v>
      </c>
      <c r="C2414" t="s">
        <v>14337</v>
      </c>
      <c r="D2414">
        <v>30</v>
      </c>
      <c r="E2414" t="s">
        <v>1532</v>
      </c>
      <c r="F2414" t="s">
        <v>1533</v>
      </c>
      <c r="G2414" t="s">
        <v>14333</v>
      </c>
      <c r="H2414" t="s">
        <v>14338</v>
      </c>
      <c r="I2414" t="s">
        <v>14336</v>
      </c>
      <c r="J2414" t="s">
        <v>14339</v>
      </c>
      <c r="L2414" t="s">
        <v>14340</v>
      </c>
      <c r="M2414">
        <v>44.9411010742187</v>
      </c>
      <c r="N2414">
        <v>10.3892002105712</v>
      </c>
    </row>
    <row r="2415" spans="1:14" x14ac:dyDescent="0.35">
      <c r="A2415" t="s">
        <v>14341</v>
      </c>
      <c r="B2415" t="s">
        <v>32</v>
      </c>
      <c r="C2415" t="s">
        <v>14342</v>
      </c>
      <c r="D2415">
        <v>507</v>
      </c>
      <c r="E2415" t="s">
        <v>1532</v>
      </c>
      <c r="F2415" t="s">
        <v>1533</v>
      </c>
      <c r="G2415" t="s">
        <v>13287</v>
      </c>
      <c r="H2415" t="s">
        <v>14343</v>
      </c>
      <c r="I2415" t="s">
        <v>14341</v>
      </c>
      <c r="J2415" t="s">
        <v>14344</v>
      </c>
      <c r="L2415" t="s">
        <v>14345</v>
      </c>
      <c r="M2415">
        <v>42.545900000000003</v>
      </c>
      <c r="N2415">
        <v>3.8123999999999998</v>
      </c>
    </row>
    <row r="2416" spans="1:14" x14ac:dyDescent="0.35">
      <c r="A2416" t="s">
        <v>14346</v>
      </c>
      <c r="B2416" t="s">
        <v>1168</v>
      </c>
      <c r="C2416" t="s">
        <v>14347</v>
      </c>
      <c r="D2416">
        <v>49</v>
      </c>
      <c r="E2416" t="s">
        <v>1532</v>
      </c>
      <c r="F2416" t="s">
        <v>1533</v>
      </c>
      <c r="G2416" t="s">
        <v>14348</v>
      </c>
      <c r="I2416" t="s">
        <v>14346</v>
      </c>
      <c r="J2416" t="s">
        <v>14349</v>
      </c>
      <c r="L2416" t="s">
        <v>14350</v>
      </c>
      <c r="M2416">
        <v>42.459201812744098</v>
      </c>
      <c r="N2416">
        <v>-0.37735301256179798</v>
      </c>
    </row>
    <row r="2417" spans="1:14" x14ac:dyDescent="0.35">
      <c r="A2417" t="s">
        <v>14351</v>
      </c>
      <c r="B2417" t="s">
        <v>1168</v>
      </c>
      <c r="C2417" t="s">
        <v>14352</v>
      </c>
      <c r="D2417">
        <v>29</v>
      </c>
      <c r="E2417" t="s">
        <v>1532</v>
      </c>
      <c r="F2417" t="s">
        <v>1533</v>
      </c>
      <c r="G2417" t="s">
        <v>14353</v>
      </c>
      <c r="H2417" t="s">
        <v>14354</v>
      </c>
      <c r="I2417" t="s">
        <v>14351</v>
      </c>
      <c r="J2417" t="s">
        <v>14355</v>
      </c>
      <c r="L2417" t="s">
        <v>14356</v>
      </c>
      <c r="M2417">
        <v>45.304698944091797</v>
      </c>
      <c r="N2417">
        <v>2.0144400596618599</v>
      </c>
    </row>
    <row r="2418" spans="1:14" x14ac:dyDescent="0.35">
      <c r="A2418" t="s">
        <v>14357</v>
      </c>
      <c r="B2418" t="s">
        <v>32</v>
      </c>
      <c r="C2418" t="s">
        <v>14358</v>
      </c>
      <c r="D2418">
        <v>559</v>
      </c>
      <c r="E2418" t="s">
        <v>1532</v>
      </c>
      <c r="F2418" t="s">
        <v>1533</v>
      </c>
      <c r="G2418" t="s">
        <v>14359</v>
      </c>
      <c r="H2418" t="s">
        <v>14360</v>
      </c>
      <c r="I2418" t="s">
        <v>14357</v>
      </c>
      <c r="J2418" t="s">
        <v>4188</v>
      </c>
      <c r="L2418" t="s">
        <v>14361</v>
      </c>
      <c r="M2418">
        <v>45.238799999999998</v>
      </c>
      <c r="N2418">
        <v>4.7669759999999997</v>
      </c>
    </row>
    <row r="2419" spans="1:14" x14ac:dyDescent="0.35">
      <c r="A2419" t="s">
        <v>14362</v>
      </c>
      <c r="B2419" t="s">
        <v>32</v>
      </c>
      <c r="C2419" t="s">
        <v>14363</v>
      </c>
      <c r="D2419">
        <v>65</v>
      </c>
      <c r="E2419" t="s">
        <v>1532</v>
      </c>
      <c r="F2419" t="s">
        <v>1533</v>
      </c>
      <c r="G2419" t="s">
        <v>14364</v>
      </c>
      <c r="H2419" t="s">
        <v>14365</v>
      </c>
      <c r="I2419" t="s">
        <v>14362</v>
      </c>
      <c r="J2419" t="s">
        <v>14366</v>
      </c>
      <c r="L2419" t="s">
        <v>14367</v>
      </c>
      <c r="M2419">
        <v>48.516666412353501</v>
      </c>
      <c r="N2419">
        <v>5.3666667938232404</v>
      </c>
    </row>
    <row r="2420" spans="1:14" x14ac:dyDescent="0.35">
      <c r="A2420" t="s">
        <v>14368</v>
      </c>
      <c r="B2420" t="s">
        <v>32</v>
      </c>
      <c r="C2420" t="s">
        <v>14369</v>
      </c>
      <c r="D2420">
        <v>975</v>
      </c>
      <c r="E2420" t="s">
        <v>1532</v>
      </c>
      <c r="F2420" t="s">
        <v>1533</v>
      </c>
      <c r="G2420" t="s">
        <v>14364</v>
      </c>
      <c r="H2420" t="s">
        <v>14370</v>
      </c>
      <c r="I2420" t="s">
        <v>14368</v>
      </c>
      <c r="J2420" t="s">
        <v>14371</v>
      </c>
      <c r="L2420" t="s">
        <v>14372</v>
      </c>
      <c r="M2420">
        <v>47.454700469999999</v>
      </c>
      <c r="N2420">
        <v>6.7808299064600002</v>
      </c>
    </row>
    <row r="2421" spans="1:14" x14ac:dyDescent="0.35">
      <c r="A2421" t="s">
        <v>14373</v>
      </c>
      <c r="B2421" t="s">
        <v>32</v>
      </c>
      <c r="C2421" t="s">
        <v>14374</v>
      </c>
      <c r="D2421">
        <v>1121</v>
      </c>
      <c r="E2421" t="s">
        <v>1532</v>
      </c>
      <c r="F2421" t="s">
        <v>1533</v>
      </c>
      <c r="G2421" t="s">
        <v>14298</v>
      </c>
      <c r="H2421" t="s">
        <v>14375</v>
      </c>
      <c r="I2421" t="s">
        <v>14373</v>
      </c>
      <c r="J2421" t="s">
        <v>14376</v>
      </c>
      <c r="L2421" t="s">
        <v>14377</v>
      </c>
      <c r="M2421">
        <v>50.233001708984297</v>
      </c>
      <c r="N2421">
        <v>10.300000190734799</v>
      </c>
    </row>
    <row r="2422" spans="1:14" x14ac:dyDescent="0.35">
      <c r="A2422" t="s">
        <v>14378</v>
      </c>
      <c r="B2422" t="s">
        <v>32</v>
      </c>
      <c r="C2422" t="s">
        <v>14379</v>
      </c>
      <c r="D2422">
        <v>5720</v>
      </c>
      <c r="E2422" t="s">
        <v>1532</v>
      </c>
      <c r="F2422" t="s">
        <v>1533</v>
      </c>
      <c r="G2422" t="s">
        <v>14380</v>
      </c>
      <c r="H2422" t="s">
        <v>14381</v>
      </c>
      <c r="I2422" t="s">
        <v>14378</v>
      </c>
      <c r="J2422" t="s">
        <v>14382</v>
      </c>
      <c r="L2422" t="s">
        <v>14383</v>
      </c>
      <c r="M2422">
        <v>47.387981414800002</v>
      </c>
      <c r="N2422">
        <v>10.642050549</v>
      </c>
    </row>
    <row r="2423" spans="1:14" x14ac:dyDescent="0.35">
      <c r="A2423" t="s">
        <v>14384</v>
      </c>
      <c r="B2423" t="s">
        <v>32</v>
      </c>
      <c r="C2423" t="s">
        <v>14385</v>
      </c>
      <c r="D2423">
        <v>3400</v>
      </c>
      <c r="E2423" t="s">
        <v>1532</v>
      </c>
      <c r="F2423" t="s">
        <v>1533</v>
      </c>
      <c r="G2423" t="s">
        <v>14386</v>
      </c>
      <c r="H2423" t="s">
        <v>14387</v>
      </c>
      <c r="I2423" t="s">
        <v>14384</v>
      </c>
      <c r="J2423" t="s">
        <v>4441</v>
      </c>
      <c r="L2423" t="s">
        <v>14388</v>
      </c>
      <c r="M2423">
        <v>45.554900000000004</v>
      </c>
      <c r="N2423">
        <v>9.5274999999999999</v>
      </c>
    </row>
    <row r="2424" spans="1:14" x14ac:dyDescent="0.35">
      <c r="A2424" t="s">
        <v>14389</v>
      </c>
      <c r="B2424" t="s">
        <v>32</v>
      </c>
      <c r="C2424" t="s">
        <v>14390</v>
      </c>
      <c r="D2424">
        <v>1465</v>
      </c>
      <c r="E2424" t="s">
        <v>1532</v>
      </c>
      <c r="F2424" t="s">
        <v>1533</v>
      </c>
      <c r="G2424" t="s">
        <v>14318</v>
      </c>
      <c r="H2424" t="s">
        <v>14391</v>
      </c>
      <c r="I2424" t="s">
        <v>14389</v>
      </c>
      <c r="J2424" t="s">
        <v>14392</v>
      </c>
      <c r="L2424" t="s">
        <v>14393</v>
      </c>
      <c r="M2424">
        <v>48.567407000000003</v>
      </c>
      <c r="N2424">
        <v>8.4579419999999992</v>
      </c>
    </row>
    <row r="2425" spans="1:14" x14ac:dyDescent="0.35">
      <c r="A2425" t="s">
        <v>14396</v>
      </c>
      <c r="B2425" t="s">
        <v>1168</v>
      </c>
      <c r="C2425" t="s">
        <v>14397</v>
      </c>
      <c r="D2425">
        <v>49</v>
      </c>
      <c r="E2425" t="s">
        <v>1532</v>
      </c>
      <c r="F2425" t="s">
        <v>14394</v>
      </c>
      <c r="G2425" t="s">
        <v>14398</v>
      </c>
      <c r="H2425" t="s">
        <v>14399</v>
      </c>
      <c r="I2425" t="s">
        <v>14396</v>
      </c>
      <c r="J2425" t="s">
        <v>14400</v>
      </c>
      <c r="L2425" t="s">
        <v>14401</v>
      </c>
      <c r="M2425">
        <v>43.159500122070298</v>
      </c>
      <c r="N2425">
        <v>11.547300338745099</v>
      </c>
    </row>
    <row r="2426" spans="1:14" x14ac:dyDescent="0.35">
      <c r="A2426" t="s">
        <v>14402</v>
      </c>
      <c r="B2426" t="s">
        <v>32</v>
      </c>
      <c r="C2426" t="s">
        <v>14403</v>
      </c>
      <c r="D2426">
        <v>2313</v>
      </c>
      <c r="E2426" t="s">
        <v>1532</v>
      </c>
      <c r="F2426" t="s">
        <v>14394</v>
      </c>
      <c r="G2426" t="s">
        <v>14404</v>
      </c>
      <c r="H2426" t="s">
        <v>14405</v>
      </c>
      <c r="I2426" t="s">
        <v>14402</v>
      </c>
      <c r="J2426" t="s">
        <v>2615</v>
      </c>
      <c r="L2426" t="s">
        <v>14406</v>
      </c>
      <c r="M2426">
        <v>42.72</v>
      </c>
      <c r="N2426">
        <v>11.146889</v>
      </c>
    </row>
    <row r="2427" spans="1:14" x14ac:dyDescent="0.35">
      <c r="A2427" t="s">
        <v>14408</v>
      </c>
      <c r="B2427" t="s">
        <v>32</v>
      </c>
      <c r="C2427" t="s">
        <v>14409</v>
      </c>
      <c r="E2427" t="s">
        <v>1532</v>
      </c>
      <c r="F2427" t="s">
        <v>14394</v>
      </c>
      <c r="G2427" t="s">
        <v>14398</v>
      </c>
      <c r="H2427" t="s">
        <v>14410</v>
      </c>
      <c r="I2427" t="s">
        <v>14408</v>
      </c>
      <c r="J2427" t="s">
        <v>14411</v>
      </c>
      <c r="L2427" t="s">
        <v>14412</v>
      </c>
      <c r="M2427">
        <v>43.200000762939403</v>
      </c>
      <c r="N2427">
        <v>11.716667175292899</v>
      </c>
    </row>
    <row r="2428" spans="1:14" x14ac:dyDescent="0.35">
      <c r="A2428" t="s">
        <v>14413</v>
      </c>
      <c r="B2428" t="s">
        <v>32</v>
      </c>
      <c r="C2428" t="s">
        <v>14414</v>
      </c>
      <c r="D2428">
        <v>69</v>
      </c>
      <c r="E2428" t="s">
        <v>1532</v>
      </c>
      <c r="F2428" t="s">
        <v>14394</v>
      </c>
      <c r="G2428" t="s">
        <v>14407</v>
      </c>
      <c r="H2428" t="s">
        <v>14415</v>
      </c>
      <c r="I2428" t="s">
        <v>14413</v>
      </c>
      <c r="J2428" t="s">
        <v>14416</v>
      </c>
      <c r="L2428" t="s">
        <v>14417</v>
      </c>
      <c r="M2428">
        <v>43.266998291015597</v>
      </c>
      <c r="N2428">
        <v>11.9670000076293</v>
      </c>
    </row>
    <row r="2429" spans="1:14" x14ac:dyDescent="0.35">
      <c r="A2429" t="s">
        <v>14418</v>
      </c>
      <c r="B2429" t="s">
        <v>32</v>
      </c>
      <c r="C2429" t="s">
        <v>14419</v>
      </c>
      <c r="D2429">
        <v>246</v>
      </c>
      <c r="E2429" t="s">
        <v>1532</v>
      </c>
      <c r="F2429" t="s">
        <v>14394</v>
      </c>
      <c r="G2429" t="s">
        <v>14395</v>
      </c>
      <c r="H2429" t="s">
        <v>14420</v>
      </c>
      <c r="I2429" t="s">
        <v>14418</v>
      </c>
      <c r="J2429" t="s">
        <v>14421</v>
      </c>
      <c r="L2429" t="s">
        <v>14422</v>
      </c>
      <c r="M2429">
        <v>42.916999816894503</v>
      </c>
      <c r="N2429">
        <v>11.7829999923706</v>
      </c>
    </row>
    <row r="2430" spans="1:14" x14ac:dyDescent="0.35">
      <c r="A2430" t="s">
        <v>14424</v>
      </c>
      <c r="B2430" t="s">
        <v>1168</v>
      </c>
      <c r="C2430" t="s">
        <v>14425</v>
      </c>
      <c r="D2430">
        <v>816</v>
      </c>
      <c r="E2430" t="s">
        <v>1532</v>
      </c>
      <c r="F2430" t="s">
        <v>9028</v>
      </c>
      <c r="G2430" t="s">
        <v>14426</v>
      </c>
      <c r="I2430" t="s">
        <v>14427</v>
      </c>
      <c r="J2430" t="s">
        <v>14428</v>
      </c>
      <c r="L2430" t="s">
        <v>14429</v>
      </c>
      <c r="M2430">
        <v>31.837643</v>
      </c>
      <c r="N2430">
        <v>30.064357999999999</v>
      </c>
    </row>
    <row r="2431" spans="1:14" x14ac:dyDescent="0.35">
      <c r="A2431" t="s">
        <v>14433</v>
      </c>
      <c r="B2431" t="s">
        <v>32</v>
      </c>
      <c r="C2431" t="s">
        <v>14434</v>
      </c>
      <c r="D2431">
        <v>330</v>
      </c>
      <c r="E2431" t="s">
        <v>1532</v>
      </c>
      <c r="F2431" t="s">
        <v>9028</v>
      </c>
      <c r="G2431" t="s">
        <v>14423</v>
      </c>
      <c r="H2431" t="s">
        <v>14435</v>
      </c>
      <c r="I2431" t="s">
        <v>14433</v>
      </c>
      <c r="J2431" t="s">
        <v>14436</v>
      </c>
      <c r="L2431" t="s">
        <v>14437</v>
      </c>
      <c r="M2431">
        <v>25.506700515746999</v>
      </c>
      <c r="N2431">
        <v>29.345500946044901</v>
      </c>
    </row>
    <row r="2432" spans="1:14" x14ac:dyDescent="0.35">
      <c r="A2432" t="s">
        <v>14438</v>
      </c>
      <c r="B2432" t="s">
        <v>32</v>
      </c>
      <c r="C2432" t="s">
        <v>14439</v>
      </c>
      <c r="D2432">
        <v>121</v>
      </c>
      <c r="E2432" t="s">
        <v>1532</v>
      </c>
      <c r="F2432" t="s">
        <v>9028</v>
      </c>
      <c r="G2432" t="s">
        <v>14440</v>
      </c>
      <c r="H2432" t="s">
        <v>14441</v>
      </c>
      <c r="I2432" t="s">
        <v>14442</v>
      </c>
      <c r="J2432" t="s">
        <v>14443</v>
      </c>
      <c r="L2432" t="s">
        <v>14444</v>
      </c>
      <c r="M2432">
        <v>30.730300903299899</v>
      </c>
      <c r="N2432">
        <v>28.101299285900001</v>
      </c>
    </row>
    <row r="2433" spans="1:14" x14ac:dyDescent="0.35">
      <c r="A2433" t="s">
        <v>14445</v>
      </c>
      <c r="B2433" t="s">
        <v>32</v>
      </c>
      <c r="C2433" t="s">
        <v>14446</v>
      </c>
      <c r="D2433">
        <v>320</v>
      </c>
      <c r="E2433" t="s">
        <v>1532</v>
      </c>
      <c r="F2433" t="s">
        <v>9028</v>
      </c>
      <c r="G2433" t="s">
        <v>14423</v>
      </c>
      <c r="H2433" t="s">
        <v>14447</v>
      </c>
      <c r="J2433" t="s">
        <v>14448</v>
      </c>
      <c r="L2433" t="s">
        <v>14449</v>
      </c>
      <c r="M2433">
        <v>25.878000259398998</v>
      </c>
      <c r="N2433">
        <v>31.466600418091002</v>
      </c>
    </row>
    <row r="2434" spans="1:14" x14ac:dyDescent="0.35">
      <c r="A2434" t="s">
        <v>14450</v>
      </c>
      <c r="B2434" t="s">
        <v>1168</v>
      </c>
      <c r="C2434" t="s">
        <v>14451</v>
      </c>
      <c r="D2434">
        <v>143</v>
      </c>
      <c r="E2434" t="s">
        <v>1532</v>
      </c>
      <c r="F2434" t="s">
        <v>9028</v>
      </c>
      <c r="G2434" t="s">
        <v>14423</v>
      </c>
      <c r="H2434" t="s">
        <v>14452</v>
      </c>
      <c r="I2434" t="s">
        <v>14450</v>
      </c>
      <c r="J2434" t="s">
        <v>14453</v>
      </c>
      <c r="L2434" t="s">
        <v>14454</v>
      </c>
      <c r="M2434">
        <v>28.461399078369102</v>
      </c>
      <c r="N2434">
        <v>30.9244995117187</v>
      </c>
    </row>
    <row r="2435" spans="1:14" x14ac:dyDescent="0.35">
      <c r="A2435" t="s">
        <v>14455</v>
      </c>
      <c r="B2435" t="s">
        <v>1168</v>
      </c>
      <c r="C2435" t="s">
        <v>14456</v>
      </c>
      <c r="D2435">
        <v>121</v>
      </c>
      <c r="E2435" t="s">
        <v>1579</v>
      </c>
      <c r="F2435" t="s">
        <v>9028</v>
      </c>
      <c r="G2435" t="s">
        <v>9030</v>
      </c>
      <c r="H2435" t="s">
        <v>14457</v>
      </c>
      <c r="I2435" t="s">
        <v>14455</v>
      </c>
      <c r="J2435" t="s">
        <v>14458</v>
      </c>
      <c r="L2435" t="s">
        <v>14459</v>
      </c>
      <c r="M2435">
        <v>33.835800170900001</v>
      </c>
      <c r="N2435">
        <v>31.073299408</v>
      </c>
    </row>
    <row r="2436" spans="1:14" x14ac:dyDescent="0.35">
      <c r="A2436" t="s">
        <v>14460</v>
      </c>
      <c r="B2436" t="s">
        <v>1168</v>
      </c>
      <c r="C2436" t="s">
        <v>14461</v>
      </c>
      <c r="D2436">
        <v>772</v>
      </c>
      <c r="E2436" t="s">
        <v>1532</v>
      </c>
      <c r="F2436" t="s">
        <v>9028</v>
      </c>
      <c r="G2436" t="s">
        <v>14462</v>
      </c>
      <c r="H2436" t="s">
        <v>14463</v>
      </c>
      <c r="I2436" t="s">
        <v>14460</v>
      </c>
      <c r="J2436" t="s">
        <v>14464</v>
      </c>
      <c r="L2436" t="s">
        <v>14465</v>
      </c>
      <c r="M2436">
        <v>31.011998999999999</v>
      </c>
      <c r="N2436">
        <v>27.046499000000001</v>
      </c>
    </row>
    <row r="2437" spans="1:14" x14ac:dyDescent="0.35">
      <c r="A2437" t="s">
        <v>14466</v>
      </c>
      <c r="B2437" t="s">
        <v>1168</v>
      </c>
      <c r="C2437" t="s">
        <v>14467</v>
      </c>
      <c r="D2437">
        <v>-6</v>
      </c>
      <c r="E2437" t="s">
        <v>1532</v>
      </c>
      <c r="F2437" t="s">
        <v>9028</v>
      </c>
      <c r="G2437" t="s">
        <v>14468</v>
      </c>
      <c r="H2437" t="s">
        <v>196</v>
      </c>
      <c r="I2437" t="s">
        <v>14466</v>
      </c>
      <c r="J2437" t="s">
        <v>14469</v>
      </c>
      <c r="L2437" t="s">
        <v>14470</v>
      </c>
      <c r="M2437">
        <v>29.948900222778299</v>
      </c>
      <c r="N2437">
        <v>31.183900833129801</v>
      </c>
    </row>
    <row r="2438" spans="1:14" x14ac:dyDescent="0.35">
      <c r="A2438" t="s">
        <v>14471</v>
      </c>
      <c r="B2438" t="s">
        <v>1168</v>
      </c>
      <c r="C2438" t="s">
        <v>14472</v>
      </c>
      <c r="D2438">
        <v>177</v>
      </c>
      <c r="E2438" t="s">
        <v>1532</v>
      </c>
      <c r="F2438" t="s">
        <v>9028</v>
      </c>
      <c r="G2438" t="s">
        <v>14468</v>
      </c>
      <c r="H2438" t="s">
        <v>196</v>
      </c>
      <c r="I2438" t="s">
        <v>14471</v>
      </c>
      <c r="J2438" t="s">
        <v>2339</v>
      </c>
      <c r="L2438" t="s">
        <v>14473</v>
      </c>
      <c r="M2438">
        <v>29.6963996887207</v>
      </c>
      <c r="N2438">
        <v>30.917699813842699</v>
      </c>
    </row>
    <row r="2439" spans="1:14" x14ac:dyDescent="0.35">
      <c r="A2439" t="s">
        <v>14474</v>
      </c>
      <c r="B2439" t="s">
        <v>1168</v>
      </c>
      <c r="C2439" t="s">
        <v>14475</v>
      </c>
      <c r="D2439">
        <v>616</v>
      </c>
      <c r="E2439" t="s">
        <v>1532</v>
      </c>
      <c r="F2439" t="s">
        <v>9028</v>
      </c>
      <c r="G2439" t="s">
        <v>14432</v>
      </c>
      <c r="H2439" t="s">
        <v>14476</v>
      </c>
      <c r="I2439" t="s">
        <v>14474</v>
      </c>
      <c r="J2439" t="s">
        <v>14477</v>
      </c>
      <c r="L2439" t="s">
        <v>14478</v>
      </c>
      <c r="M2439">
        <v>31.611700058</v>
      </c>
      <c r="N2439">
        <v>22.375999450699901</v>
      </c>
    </row>
    <row r="2440" spans="1:14" x14ac:dyDescent="0.35">
      <c r="A2440" t="s">
        <v>14479</v>
      </c>
      <c r="B2440" t="s">
        <v>3332</v>
      </c>
      <c r="C2440" t="s">
        <v>14480</v>
      </c>
      <c r="D2440">
        <v>382</v>
      </c>
      <c r="E2440" t="s">
        <v>1532</v>
      </c>
      <c r="F2440" t="s">
        <v>9028</v>
      </c>
      <c r="G2440" t="s">
        <v>14426</v>
      </c>
      <c r="H2440" t="s">
        <v>1433</v>
      </c>
      <c r="I2440" t="s">
        <v>14479</v>
      </c>
      <c r="J2440" t="s">
        <v>14481</v>
      </c>
      <c r="L2440" t="s">
        <v>14482</v>
      </c>
      <c r="M2440">
        <v>31.4055995941162</v>
      </c>
      <c r="N2440">
        <v>30.121900558471602</v>
      </c>
    </row>
    <row r="2441" spans="1:14" x14ac:dyDescent="0.35">
      <c r="A2441" t="s">
        <v>14483</v>
      </c>
      <c r="B2441" t="s">
        <v>32</v>
      </c>
      <c r="C2441" t="s">
        <v>13575</v>
      </c>
      <c r="D2441">
        <v>613</v>
      </c>
      <c r="E2441" t="s">
        <v>1532</v>
      </c>
      <c r="F2441" t="s">
        <v>9028</v>
      </c>
      <c r="G2441" t="s">
        <v>14484</v>
      </c>
      <c r="I2441" t="s">
        <v>14483</v>
      </c>
      <c r="J2441" t="s">
        <v>14485</v>
      </c>
      <c r="L2441" t="s">
        <v>14486</v>
      </c>
      <c r="M2441">
        <v>29.003099441528299</v>
      </c>
      <c r="N2441">
        <v>25.411600112915</v>
      </c>
    </row>
    <row r="2442" spans="1:14" x14ac:dyDescent="0.35">
      <c r="A2442" t="s">
        <v>14487</v>
      </c>
      <c r="B2442" t="s">
        <v>3332</v>
      </c>
      <c r="C2442" t="s">
        <v>14488</v>
      </c>
      <c r="D2442">
        <v>52</v>
      </c>
      <c r="E2442" t="s">
        <v>1532</v>
      </c>
      <c r="F2442" t="s">
        <v>9028</v>
      </c>
      <c r="G2442" t="s">
        <v>14430</v>
      </c>
      <c r="H2442" t="s">
        <v>14489</v>
      </c>
      <c r="I2442" t="s">
        <v>14487</v>
      </c>
      <c r="J2442" t="s">
        <v>14490</v>
      </c>
      <c r="L2442" t="s">
        <v>14491</v>
      </c>
      <c r="M2442">
        <v>33.799400329589801</v>
      </c>
      <c r="N2442">
        <v>27.178300857543899</v>
      </c>
    </row>
    <row r="2443" spans="1:14" x14ac:dyDescent="0.35">
      <c r="A2443" t="s">
        <v>14492</v>
      </c>
      <c r="B2443" t="s">
        <v>1168</v>
      </c>
      <c r="C2443" t="s">
        <v>14493</v>
      </c>
      <c r="D2443">
        <v>324</v>
      </c>
      <c r="E2443" t="s">
        <v>1532</v>
      </c>
      <c r="F2443" t="s">
        <v>9028</v>
      </c>
      <c r="G2443" t="s">
        <v>9030</v>
      </c>
      <c r="H2443" t="s">
        <v>14494</v>
      </c>
      <c r="I2443" t="s">
        <v>14492</v>
      </c>
      <c r="J2443" t="s">
        <v>14495</v>
      </c>
      <c r="L2443" t="s">
        <v>14496</v>
      </c>
      <c r="M2443">
        <v>34.129629000000001</v>
      </c>
      <c r="N2443">
        <v>31.068559</v>
      </c>
    </row>
    <row r="2444" spans="1:14" x14ac:dyDescent="0.35">
      <c r="A2444" t="s">
        <v>14497</v>
      </c>
      <c r="B2444" t="s">
        <v>32</v>
      </c>
      <c r="C2444" t="s">
        <v>14498</v>
      </c>
      <c r="D2444">
        <v>192</v>
      </c>
      <c r="E2444" t="s">
        <v>1532</v>
      </c>
      <c r="F2444" t="s">
        <v>9028</v>
      </c>
      <c r="G2444" t="s">
        <v>14484</v>
      </c>
      <c r="I2444" t="s">
        <v>14497</v>
      </c>
      <c r="J2444" t="s">
        <v>14499</v>
      </c>
      <c r="L2444" t="s">
        <v>14500</v>
      </c>
      <c r="M2444">
        <v>30.590700149536101</v>
      </c>
      <c r="N2444">
        <v>25.4736003875732</v>
      </c>
    </row>
    <row r="2445" spans="1:14" x14ac:dyDescent="0.35">
      <c r="A2445" t="s">
        <v>14501</v>
      </c>
      <c r="B2445" t="s">
        <v>3332</v>
      </c>
      <c r="C2445" t="s">
        <v>14502</v>
      </c>
      <c r="D2445">
        <v>294</v>
      </c>
      <c r="E2445" t="s">
        <v>1532</v>
      </c>
      <c r="F2445" t="s">
        <v>9028</v>
      </c>
      <c r="G2445" t="s">
        <v>14503</v>
      </c>
      <c r="H2445" t="s">
        <v>14504</v>
      </c>
      <c r="I2445" t="s">
        <v>14501</v>
      </c>
      <c r="J2445" t="s">
        <v>14505</v>
      </c>
      <c r="L2445" t="s">
        <v>14506</v>
      </c>
      <c r="M2445">
        <v>32.706600000000002</v>
      </c>
      <c r="N2445">
        <v>25.670999999999999</v>
      </c>
    </row>
    <row r="2446" spans="1:14" x14ac:dyDescent="0.35">
      <c r="A2446" t="s">
        <v>14507</v>
      </c>
      <c r="B2446" t="s">
        <v>1168</v>
      </c>
      <c r="C2446" t="s">
        <v>14508</v>
      </c>
      <c r="D2446">
        <v>251</v>
      </c>
      <c r="E2446" t="s">
        <v>1532</v>
      </c>
      <c r="F2446" t="s">
        <v>9028</v>
      </c>
      <c r="G2446" t="s">
        <v>14430</v>
      </c>
      <c r="H2446" t="s">
        <v>14509</v>
      </c>
      <c r="I2446" t="s">
        <v>14507</v>
      </c>
      <c r="J2446" t="s">
        <v>14510</v>
      </c>
      <c r="L2446" t="s">
        <v>14511</v>
      </c>
      <c r="M2446">
        <v>34.583698272699998</v>
      </c>
      <c r="N2446">
        <v>25.557100296000002</v>
      </c>
    </row>
    <row r="2447" spans="1:14" x14ac:dyDescent="0.35">
      <c r="A2447" t="s">
        <v>14512</v>
      </c>
      <c r="B2447" t="s">
        <v>1168</v>
      </c>
      <c r="C2447" t="s">
        <v>14513</v>
      </c>
      <c r="D2447">
        <v>310</v>
      </c>
      <c r="E2447" t="s">
        <v>1532</v>
      </c>
      <c r="F2447" t="s">
        <v>9028</v>
      </c>
      <c r="G2447" t="s">
        <v>14514</v>
      </c>
      <c r="H2447" t="s">
        <v>14515</v>
      </c>
      <c r="I2447" t="s">
        <v>14516</v>
      </c>
      <c r="J2447" t="s">
        <v>2155</v>
      </c>
      <c r="L2447" t="s">
        <v>14517</v>
      </c>
      <c r="M2447">
        <v>31.742778000000001</v>
      </c>
      <c r="N2447">
        <v>26.342777999999999</v>
      </c>
    </row>
    <row r="2448" spans="1:14" x14ac:dyDescent="0.35">
      <c r="A2448" t="s">
        <v>14518</v>
      </c>
      <c r="B2448" t="s">
        <v>1168</v>
      </c>
      <c r="C2448" t="s">
        <v>14519</v>
      </c>
      <c r="D2448">
        <v>94</v>
      </c>
      <c r="E2448" t="s">
        <v>1532</v>
      </c>
      <c r="F2448" t="s">
        <v>9028</v>
      </c>
      <c r="G2448" t="s">
        <v>14423</v>
      </c>
      <c r="H2448" t="s">
        <v>14520</v>
      </c>
      <c r="I2448" t="s">
        <v>14518</v>
      </c>
      <c r="J2448" t="s">
        <v>14521</v>
      </c>
      <c r="L2448" t="s">
        <v>14522</v>
      </c>
      <c r="M2448">
        <v>27.221700668299999</v>
      </c>
      <c r="N2448">
        <v>31.325399398799998</v>
      </c>
    </row>
    <row r="2449" spans="1:14" x14ac:dyDescent="0.35">
      <c r="A2449" t="s">
        <v>14523</v>
      </c>
      <c r="B2449" t="s">
        <v>32</v>
      </c>
      <c r="C2449" t="s">
        <v>14524</v>
      </c>
      <c r="D2449">
        <v>3217</v>
      </c>
      <c r="E2449" t="s">
        <v>161</v>
      </c>
      <c r="F2449" t="s">
        <v>1547</v>
      </c>
      <c r="G2449" t="s">
        <v>1554</v>
      </c>
      <c r="H2449" t="s">
        <v>14525</v>
      </c>
      <c r="I2449" t="s">
        <v>14526</v>
      </c>
      <c r="J2449" t="s">
        <v>14523</v>
      </c>
      <c r="K2449" t="s">
        <v>14527</v>
      </c>
      <c r="L2449" t="s">
        <v>14528</v>
      </c>
      <c r="M2449">
        <v>147.598434</v>
      </c>
      <c r="N2449">
        <v>-9.1365800000000004</v>
      </c>
    </row>
    <row r="2450" spans="1:14" x14ac:dyDescent="0.35">
      <c r="A2450" t="s">
        <v>14529</v>
      </c>
      <c r="B2450" t="s">
        <v>32</v>
      </c>
      <c r="C2450" t="s">
        <v>14530</v>
      </c>
      <c r="D2450">
        <v>859</v>
      </c>
      <c r="E2450" t="s">
        <v>1532</v>
      </c>
      <c r="F2450" t="s">
        <v>9028</v>
      </c>
      <c r="G2450" t="s">
        <v>14484</v>
      </c>
      <c r="I2450" t="s">
        <v>14529</v>
      </c>
      <c r="J2450" t="s">
        <v>14531</v>
      </c>
      <c r="L2450" t="s">
        <v>14532</v>
      </c>
      <c r="M2450">
        <v>28.7166</v>
      </c>
      <c r="N2450">
        <v>22.585699000000002</v>
      </c>
    </row>
    <row r="2451" spans="1:14" x14ac:dyDescent="0.35">
      <c r="A2451" t="s">
        <v>14533</v>
      </c>
      <c r="B2451" t="s">
        <v>1168</v>
      </c>
      <c r="C2451" t="s">
        <v>14534</v>
      </c>
      <c r="D2451">
        <v>8</v>
      </c>
      <c r="E2451" t="s">
        <v>1532</v>
      </c>
      <c r="F2451" t="s">
        <v>9028</v>
      </c>
      <c r="G2451" t="s">
        <v>9029</v>
      </c>
      <c r="H2451" t="s">
        <v>14535</v>
      </c>
      <c r="I2451" t="s">
        <v>14533</v>
      </c>
      <c r="J2451" t="s">
        <v>14536</v>
      </c>
      <c r="L2451" t="s">
        <v>14537</v>
      </c>
      <c r="M2451">
        <v>32.240001678466797</v>
      </c>
      <c r="N2451">
        <v>31.279399871826101</v>
      </c>
    </row>
    <row r="2452" spans="1:14" x14ac:dyDescent="0.35">
      <c r="A2452" t="s">
        <v>14538</v>
      </c>
      <c r="B2452" t="s">
        <v>1168</v>
      </c>
      <c r="C2452" t="s">
        <v>14539</v>
      </c>
      <c r="D2452">
        <v>4368</v>
      </c>
      <c r="E2452" t="s">
        <v>1579</v>
      </c>
      <c r="F2452" t="s">
        <v>9028</v>
      </c>
      <c r="G2452" t="s">
        <v>9033</v>
      </c>
      <c r="I2452" t="s">
        <v>14538</v>
      </c>
      <c r="J2452" t="s">
        <v>14540</v>
      </c>
      <c r="L2452" t="s">
        <v>14541</v>
      </c>
      <c r="M2452">
        <v>34.0625</v>
      </c>
      <c r="N2452">
        <v>28.685300826999999</v>
      </c>
    </row>
    <row r="2453" spans="1:14" x14ac:dyDescent="0.35">
      <c r="A2453" t="s">
        <v>14542</v>
      </c>
      <c r="B2453" t="s">
        <v>1168</v>
      </c>
      <c r="C2453" t="s">
        <v>14543</v>
      </c>
      <c r="D2453">
        <v>143</v>
      </c>
      <c r="E2453" t="s">
        <v>1579</v>
      </c>
      <c r="F2453" t="s">
        <v>9028</v>
      </c>
      <c r="G2453" t="s">
        <v>9033</v>
      </c>
      <c r="H2453" t="s">
        <v>14544</v>
      </c>
      <c r="I2453" t="s">
        <v>14542</v>
      </c>
      <c r="J2453" t="s">
        <v>14545</v>
      </c>
      <c r="L2453" t="s">
        <v>14546</v>
      </c>
      <c r="M2453">
        <v>34.395000457800002</v>
      </c>
      <c r="N2453">
        <v>27.977300643900001</v>
      </c>
    </row>
    <row r="2454" spans="1:14" x14ac:dyDescent="0.35">
      <c r="A2454" t="s">
        <v>14547</v>
      </c>
      <c r="B2454" t="s">
        <v>1168</v>
      </c>
      <c r="C2454" t="s">
        <v>14548</v>
      </c>
      <c r="D2454">
        <v>662</v>
      </c>
      <c r="E2454" t="s">
        <v>1532</v>
      </c>
      <c r="F2454" t="s">
        <v>9028</v>
      </c>
      <c r="G2454" t="s">
        <v>14432</v>
      </c>
      <c r="H2454" t="s">
        <v>14549</v>
      </c>
      <c r="I2454" t="s">
        <v>14547</v>
      </c>
      <c r="J2454" t="s">
        <v>14550</v>
      </c>
      <c r="L2454" t="s">
        <v>14551</v>
      </c>
      <c r="M2454">
        <v>32.819999694800003</v>
      </c>
      <c r="N2454">
        <v>23.9643993378</v>
      </c>
    </row>
    <row r="2455" spans="1:14" x14ac:dyDescent="0.35">
      <c r="A2455" t="s">
        <v>14552</v>
      </c>
      <c r="B2455" t="s">
        <v>1168</v>
      </c>
      <c r="C2455" t="s">
        <v>14553</v>
      </c>
      <c r="D2455">
        <v>553</v>
      </c>
      <c r="E2455" t="s">
        <v>1532</v>
      </c>
      <c r="F2455" t="s">
        <v>9028</v>
      </c>
      <c r="G2455" t="s">
        <v>14431</v>
      </c>
      <c r="H2455" t="s">
        <v>14554</v>
      </c>
      <c r="I2455" t="s">
        <v>14552</v>
      </c>
      <c r="J2455" t="s">
        <v>14555</v>
      </c>
      <c r="L2455" t="s">
        <v>14556</v>
      </c>
      <c r="M2455">
        <v>30.895689999999998</v>
      </c>
      <c r="N2455">
        <v>30.108148</v>
      </c>
    </row>
    <row r="2456" spans="1:14" x14ac:dyDescent="0.35">
      <c r="A2456" t="s">
        <v>14557</v>
      </c>
      <c r="B2456" t="s">
        <v>1168</v>
      </c>
      <c r="C2456" t="s">
        <v>14558</v>
      </c>
      <c r="D2456">
        <v>2415</v>
      </c>
      <c r="E2456" t="s">
        <v>1579</v>
      </c>
      <c r="F2456" t="s">
        <v>9028</v>
      </c>
      <c r="G2456" t="s">
        <v>9030</v>
      </c>
      <c r="H2456" t="s">
        <v>14559</v>
      </c>
      <c r="I2456" t="s">
        <v>14557</v>
      </c>
      <c r="J2456" t="s">
        <v>14560</v>
      </c>
      <c r="L2456" t="s">
        <v>14561</v>
      </c>
      <c r="M2456">
        <v>34.778099060099997</v>
      </c>
      <c r="N2456">
        <v>29.587799072299902</v>
      </c>
    </row>
    <row r="2457" spans="1:14" x14ac:dyDescent="0.35">
      <c r="A2457" t="s">
        <v>14562</v>
      </c>
      <c r="B2457" t="s">
        <v>32</v>
      </c>
      <c r="C2457" t="s">
        <v>14563</v>
      </c>
      <c r="D2457">
        <v>115</v>
      </c>
      <c r="E2457" t="s">
        <v>1579</v>
      </c>
      <c r="F2457" t="s">
        <v>9028</v>
      </c>
      <c r="G2457" t="s">
        <v>9033</v>
      </c>
      <c r="I2457" t="s">
        <v>14562</v>
      </c>
      <c r="J2457" t="s">
        <v>14564</v>
      </c>
      <c r="L2457" t="s">
        <v>14565</v>
      </c>
      <c r="M2457">
        <v>33.645500183105398</v>
      </c>
      <c r="N2457">
        <v>28.208999633788999</v>
      </c>
    </row>
    <row r="2458" spans="1:14" x14ac:dyDescent="0.35">
      <c r="A2458" t="s">
        <v>14566</v>
      </c>
      <c r="B2458" t="s">
        <v>29</v>
      </c>
      <c r="C2458" t="s">
        <v>14567</v>
      </c>
      <c r="D2458">
        <v>317</v>
      </c>
      <c r="F2458" t="s">
        <v>30</v>
      </c>
      <c r="G2458" t="s">
        <v>35</v>
      </c>
      <c r="H2458" t="s">
        <v>14568</v>
      </c>
      <c r="I2458" t="s">
        <v>14569</v>
      </c>
      <c r="J2458" t="s">
        <v>14566</v>
      </c>
      <c r="K2458" t="s">
        <v>14566</v>
      </c>
      <c r="L2458" t="s">
        <v>14570</v>
      </c>
      <c r="M2458">
        <v>-85.654296880000004</v>
      </c>
      <c r="N2458">
        <v>31.346000669999999</v>
      </c>
    </row>
    <row r="2459" spans="1:14" x14ac:dyDescent="0.35">
      <c r="A2459" t="s">
        <v>14571</v>
      </c>
      <c r="B2459" t="s">
        <v>29</v>
      </c>
      <c r="C2459" t="s">
        <v>14572</v>
      </c>
      <c r="D2459">
        <v>1017</v>
      </c>
      <c r="F2459" t="s">
        <v>30</v>
      </c>
      <c r="G2459" t="s">
        <v>41</v>
      </c>
      <c r="H2459" t="s">
        <v>14573</v>
      </c>
      <c r="I2459" t="s">
        <v>14574</v>
      </c>
      <c r="J2459" t="s">
        <v>14571</v>
      </c>
      <c r="K2459" t="s">
        <v>14571</v>
      </c>
      <c r="L2459" t="s">
        <v>14575</v>
      </c>
      <c r="M2459">
        <v>-121.2369995</v>
      </c>
      <c r="N2459">
        <v>35.993499759999999</v>
      </c>
    </row>
    <row r="2460" spans="1:14" x14ac:dyDescent="0.35">
      <c r="A2460" t="s">
        <v>14577</v>
      </c>
      <c r="B2460" t="s">
        <v>1168</v>
      </c>
      <c r="C2460" t="s">
        <v>14578</v>
      </c>
      <c r="D2460">
        <v>7661</v>
      </c>
      <c r="E2460" t="s">
        <v>1532</v>
      </c>
      <c r="F2460" t="s">
        <v>10220</v>
      </c>
      <c r="G2460" t="s">
        <v>10221</v>
      </c>
      <c r="H2460" t="s">
        <v>14579</v>
      </c>
      <c r="I2460" t="s">
        <v>14577</v>
      </c>
      <c r="J2460" t="s">
        <v>2650</v>
      </c>
      <c r="L2460" t="s">
        <v>14580</v>
      </c>
      <c r="M2460">
        <v>38.910701751708899</v>
      </c>
      <c r="N2460">
        <v>15.2918996810913</v>
      </c>
    </row>
    <row r="2461" spans="1:14" x14ac:dyDescent="0.35">
      <c r="A2461" t="s">
        <v>14581</v>
      </c>
      <c r="B2461" t="s">
        <v>1168</v>
      </c>
      <c r="C2461" t="s">
        <v>14582</v>
      </c>
      <c r="D2461">
        <v>194</v>
      </c>
      <c r="E2461" t="s">
        <v>1532</v>
      </c>
      <c r="F2461" t="s">
        <v>10220</v>
      </c>
      <c r="G2461" t="s">
        <v>10221</v>
      </c>
      <c r="H2461" t="s">
        <v>14583</v>
      </c>
      <c r="I2461" t="s">
        <v>14581</v>
      </c>
      <c r="J2461" t="s">
        <v>14584</v>
      </c>
      <c r="L2461" t="s">
        <v>14585</v>
      </c>
      <c r="M2461">
        <v>39.370098114013601</v>
      </c>
      <c r="N2461">
        <v>15.670000076293899</v>
      </c>
    </row>
    <row r="2462" spans="1:14" x14ac:dyDescent="0.35">
      <c r="A2462" t="s">
        <v>14586</v>
      </c>
      <c r="B2462" t="s">
        <v>1168</v>
      </c>
      <c r="C2462" t="s">
        <v>14587</v>
      </c>
      <c r="D2462">
        <v>46</v>
      </c>
      <c r="E2462" t="s">
        <v>1532</v>
      </c>
      <c r="F2462" t="s">
        <v>10220</v>
      </c>
      <c r="G2462" t="s">
        <v>14588</v>
      </c>
      <c r="H2462" t="s">
        <v>14589</v>
      </c>
      <c r="I2462" t="s">
        <v>14586</v>
      </c>
      <c r="J2462" t="s">
        <v>14590</v>
      </c>
      <c r="L2462" t="s">
        <v>14591</v>
      </c>
      <c r="M2462">
        <v>42.645000457763601</v>
      </c>
      <c r="N2462">
        <v>13.0718002319335</v>
      </c>
    </row>
    <row r="2463" spans="1:14" x14ac:dyDescent="0.35">
      <c r="A2463" t="s">
        <v>14592</v>
      </c>
      <c r="B2463" t="s">
        <v>32</v>
      </c>
      <c r="C2463" t="s">
        <v>14593</v>
      </c>
      <c r="D2463">
        <v>2018</v>
      </c>
      <c r="E2463" t="s">
        <v>1532</v>
      </c>
      <c r="F2463" t="s">
        <v>10220</v>
      </c>
      <c r="G2463" t="s">
        <v>14576</v>
      </c>
      <c r="H2463" t="s">
        <v>14594</v>
      </c>
      <c r="I2463" t="s">
        <v>14592</v>
      </c>
      <c r="J2463" t="s">
        <v>14595</v>
      </c>
      <c r="L2463" t="s">
        <v>14596</v>
      </c>
      <c r="M2463">
        <v>36.681711</v>
      </c>
      <c r="N2463">
        <v>15.104322</v>
      </c>
    </row>
    <row r="2464" spans="1:14" x14ac:dyDescent="0.35">
      <c r="A2464" t="s">
        <v>14597</v>
      </c>
      <c r="B2464" t="s">
        <v>32</v>
      </c>
      <c r="C2464" t="s">
        <v>14598</v>
      </c>
      <c r="D2464">
        <v>344</v>
      </c>
      <c r="F2464" t="s">
        <v>30</v>
      </c>
      <c r="G2464" t="s">
        <v>46</v>
      </c>
      <c r="H2464" t="s">
        <v>14599</v>
      </c>
      <c r="I2464" t="s">
        <v>14597</v>
      </c>
      <c r="J2464" t="s">
        <v>14600</v>
      </c>
      <c r="K2464" t="s">
        <v>14597</v>
      </c>
      <c r="L2464" t="s">
        <v>14601</v>
      </c>
      <c r="M2464">
        <v>-159.44599914599999</v>
      </c>
      <c r="N2464">
        <v>22.209199905399998</v>
      </c>
    </row>
    <row r="2465" spans="1:14" x14ac:dyDescent="0.35">
      <c r="A2465" t="s">
        <v>14603</v>
      </c>
      <c r="B2465" t="s">
        <v>29</v>
      </c>
      <c r="C2465" t="s">
        <v>14604</v>
      </c>
      <c r="D2465">
        <v>119</v>
      </c>
      <c r="F2465" t="s">
        <v>30</v>
      </c>
      <c r="G2465" t="s">
        <v>46</v>
      </c>
      <c r="H2465" t="s">
        <v>14605</v>
      </c>
      <c r="I2465" t="s">
        <v>14603</v>
      </c>
      <c r="J2465" t="s">
        <v>14606</v>
      </c>
      <c r="K2465" t="s">
        <v>14603</v>
      </c>
      <c r="L2465" t="s">
        <v>14607</v>
      </c>
      <c r="M2465">
        <v>-155.86070000000001</v>
      </c>
      <c r="N2465">
        <v>19.920500000000001</v>
      </c>
    </row>
    <row r="2466" spans="1:14" x14ac:dyDescent="0.35">
      <c r="A2466" t="s">
        <v>14612</v>
      </c>
      <c r="B2466" t="s">
        <v>1168</v>
      </c>
      <c r="C2466" t="s">
        <v>14613</v>
      </c>
      <c r="D2466">
        <v>28</v>
      </c>
      <c r="E2466" t="s">
        <v>1579</v>
      </c>
      <c r="F2466" t="s">
        <v>1614</v>
      </c>
      <c r="G2466" t="s">
        <v>5311</v>
      </c>
      <c r="H2466" t="s">
        <v>14614</v>
      </c>
      <c r="I2466" t="s">
        <v>14615</v>
      </c>
      <c r="J2466" t="s">
        <v>14612</v>
      </c>
      <c r="L2466" t="s">
        <v>14616</v>
      </c>
      <c r="M2466">
        <v>119.125</v>
      </c>
      <c r="N2466">
        <v>33.7908333333</v>
      </c>
    </row>
    <row r="2467" spans="1:14" x14ac:dyDescent="0.35">
      <c r="A2467" t="s">
        <v>2405</v>
      </c>
      <c r="B2467" t="s">
        <v>32</v>
      </c>
      <c r="C2467" t="s">
        <v>14617</v>
      </c>
      <c r="D2467">
        <v>1296</v>
      </c>
      <c r="E2467" t="s">
        <v>1532</v>
      </c>
      <c r="F2467" t="s">
        <v>10463</v>
      </c>
      <c r="G2467" t="s">
        <v>10464</v>
      </c>
      <c r="H2467" t="s">
        <v>14618</v>
      </c>
      <c r="I2467" t="s">
        <v>14619</v>
      </c>
      <c r="J2467" t="s">
        <v>2405</v>
      </c>
      <c r="L2467" t="s">
        <v>14620</v>
      </c>
      <c r="M2467">
        <v>44.766700744599902</v>
      </c>
      <c r="N2467">
        <v>6.0833301544199996</v>
      </c>
    </row>
    <row r="2468" spans="1:14" x14ac:dyDescent="0.35">
      <c r="A2468" t="s">
        <v>14624</v>
      </c>
      <c r="B2468" t="s">
        <v>1168</v>
      </c>
      <c r="C2468" t="s">
        <v>14625</v>
      </c>
      <c r="D2468">
        <v>3755</v>
      </c>
      <c r="E2468" t="s">
        <v>1532</v>
      </c>
      <c r="F2468" t="s">
        <v>4198</v>
      </c>
      <c r="G2468" t="s">
        <v>14626</v>
      </c>
      <c r="H2468" t="s">
        <v>14627</v>
      </c>
      <c r="I2468" t="s">
        <v>14624</v>
      </c>
      <c r="J2468" t="s">
        <v>14628</v>
      </c>
      <c r="L2468" t="s">
        <v>14629</v>
      </c>
      <c r="M2468">
        <v>37.253101348876903</v>
      </c>
      <c r="N2468">
        <v>-2.6450500488281201</v>
      </c>
    </row>
    <row r="2469" spans="1:14" x14ac:dyDescent="0.35">
      <c r="A2469" t="s">
        <v>14630</v>
      </c>
      <c r="B2469" t="s">
        <v>32</v>
      </c>
      <c r="C2469" t="s">
        <v>14631</v>
      </c>
      <c r="D2469">
        <v>1180</v>
      </c>
      <c r="F2469" t="s">
        <v>30</v>
      </c>
      <c r="G2469" t="s">
        <v>34</v>
      </c>
      <c r="H2469" t="s">
        <v>14632</v>
      </c>
      <c r="J2469" t="s">
        <v>14630</v>
      </c>
      <c r="L2469" t="s">
        <v>14633</v>
      </c>
      <c r="M2469">
        <v>-144.6926</v>
      </c>
      <c r="N2469">
        <v>63.995800000000003</v>
      </c>
    </row>
    <row r="2470" spans="1:14" x14ac:dyDescent="0.35">
      <c r="A2470" t="s">
        <v>14636</v>
      </c>
      <c r="B2470" t="s">
        <v>1168</v>
      </c>
      <c r="C2470" t="s">
        <v>14637</v>
      </c>
      <c r="D2470">
        <v>6941</v>
      </c>
      <c r="E2470" t="s">
        <v>1532</v>
      </c>
      <c r="F2470" t="s">
        <v>4198</v>
      </c>
      <c r="G2470" t="s">
        <v>14626</v>
      </c>
      <c r="H2470" t="s">
        <v>14635</v>
      </c>
      <c r="I2470" t="s">
        <v>14636</v>
      </c>
      <c r="J2470" t="s">
        <v>14638</v>
      </c>
      <c r="L2470" t="s">
        <v>14639</v>
      </c>
      <c r="M2470">
        <v>35.238899230957003</v>
      </c>
      <c r="N2470">
        <v>0.40445798635482699</v>
      </c>
    </row>
    <row r="2471" spans="1:14" x14ac:dyDescent="0.35">
      <c r="A2471" t="s">
        <v>14641</v>
      </c>
      <c r="B2471" t="s">
        <v>32</v>
      </c>
      <c r="C2471" t="s">
        <v>14642</v>
      </c>
      <c r="D2471">
        <v>1395</v>
      </c>
      <c r="E2471" t="s">
        <v>1532</v>
      </c>
      <c r="F2471" t="s">
        <v>4198</v>
      </c>
      <c r="G2471" t="s">
        <v>14626</v>
      </c>
      <c r="H2471" t="s">
        <v>14643</v>
      </c>
      <c r="I2471" t="s">
        <v>14641</v>
      </c>
      <c r="J2471" t="s">
        <v>14644</v>
      </c>
      <c r="L2471" t="s">
        <v>14645</v>
      </c>
      <c r="M2471">
        <v>35.966701507568303</v>
      </c>
      <c r="N2471">
        <v>3.21667003631591</v>
      </c>
    </row>
    <row r="2472" spans="1:14" x14ac:dyDescent="0.35">
      <c r="A2472" t="s">
        <v>14647</v>
      </c>
      <c r="B2472" t="s">
        <v>32</v>
      </c>
      <c r="C2472" t="s">
        <v>14648</v>
      </c>
      <c r="D2472">
        <v>1245</v>
      </c>
      <c r="E2472" t="s">
        <v>1532</v>
      </c>
      <c r="F2472" t="s">
        <v>4198</v>
      </c>
      <c r="G2472" t="s">
        <v>14626</v>
      </c>
      <c r="H2472" t="s">
        <v>14649</v>
      </c>
      <c r="I2472" t="s">
        <v>14647</v>
      </c>
      <c r="J2472" t="s">
        <v>14650</v>
      </c>
      <c r="L2472" t="s">
        <v>14651</v>
      </c>
      <c r="M2472">
        <v>35.836776999999998</v>
      </c>
      <c r="N2472">
        <v>3.4916100000000001</v>
      </c>
    </row>
    <row r="2473" spans="1:14" x14ac:dyDescent="0.35">
      <c r="A2473" t="s">
        <v>14652</v>
      </c>
      <c r="B2473" t="s">
        <v>32</v>
      </c>
      <c r="C2473" t="s">
        <v>14653</v>
      </c>
      <c r="D2473">
        <v>475</v>
      </c>
      <c r="E2473" t="s">
        <v>1532</v>
      </c>
      <c r="F2473" t="s">
        <v>4198</v>
      </c>
      <c r="G2473" t="s">
        <v>14646</v>
      </c>
      <c r="H2473" t="s">
        <v>14654</v>
      </c>
      <c r="I2473" t="s">
        <v>14652</v>
      </c>
      <c r="J2473" t="s">
        <v>2125</v>
      </c>
      <c r="L2473" t="s">
        <v>14655</v>
      </c>
      <c r="M2473">
        <v>39.648300170898402</v>
      </c>
      <c r="N2473">
        <v>-0.463508009910583</v>
      </c>
    </row>
    <row r="2474" spans="1:14" x14ac:dyDescent="0.35">
      <c r="A2474" t="s">
        <v>14657</v>
      </c>
      <c r="B2474" t="s">
        <v>32</v>
      </c>
      <c r="C2474" t="s">
        <v>14658</v>
      </c>
      <c r="D2474">
        <v>195</v>
      </c>
      <c r="E2474" t="s">
        <v>1532</v>
      </c>
      <c r="F2474" t="s">
        <v>4198</v>
      </c>
      <c r="G2474" t="s">
        <v>4199</v>
      </c>
      <c r="H2474" t="s">
        <v>14659</v>
      </c>
      <c r="I2474" t="s">
        <v>14657</v>
      </c>
      <c r="J2474" t="s">
        <v>5578</v>
      </c>
      <c r="L2474" t="s">
        <v>14660</v>
      </c>
      <c r="M2474">
        <v>40.004001617431598</v>
      </c>
      <c r="N2474">
        <v>-1.5219999551773</v>
      </c>
    </row>
    <row r="2475" spans="1:14" x14ac:dyDescent="0.35">
      <c r="A2475" t="s">
        <v>14661</v>
      </c>
      <c r="B2475" t="s">
        <v>3332</v>
      </c>
      <c r="C2475" t="s">
        <v>14662</v>
      </c>
      <c r="D2475">
        <v>5330</v>
      </c>
      <c r="E2475" t="s">
        <v>1532</v>
      </c>
      <c r="F2475" t="s">
        <v>4198</v>
      </c>
      <c r="G2475" t="s">
        <v>14663</v>
      </c>
      <c r="H2475" t="s">
        <v>14664</v>
      </c>
      <c r="I2475" t="s">
        <v>14661</v>
      </c>
      <c r="J2475" t="s">
        <v>3243</v>
      </c>
      <c r="L2475" t="s">
        <v>14665</v>
      </c>
      <c r="M2475">
        <v>36.927799224899999</v>
      </c>
      <c r="N2475">
        <v>-1.31923997402</v>
      </c>
    </row>
    <row r="2476" spans="1:14" x14ac:dyDescent="0.35">
      <c r="A2476" t="s">
        <v>14666</v>
      </c>
      <c r="B2476" t="s">
        <v>32</v>
      </c>
      <c r="C2476" t="s">
        <v>14667</v>
      </c>
      <c r="D2476">
        <v>5800</v>
      </c>
      <c r="E2476" t="s">
        <v>1532</v>
      </c>
      <c r="F2476" t="s">
        <v>4198</v>
      </c>
      <c r="G2476" t="s">
        <v>14626</v>
      </c>
      <c r="H2476" t="s">
        <v>14668</v>
      </c>
      <c r="I2476" t="s">
        <v>14666</v>
      </c>
      <c r="J2476" t="s">
        <v>14669</v>
      </c>
      <c r="L2476" t="s">
        <v>14670</v>
      </c>
      <c r="M2476">
        <v>35.25</v>
      </c>
      <c r="N2476">
        <v>-1.583</v>
      </c>
    </row>
    <row r="2477" spans="1:14" x14ac:dyDescent="0.35">
      <c r="A2477" t="s">
        <v>14671</v>
      </c>
      <c r="B2477" t="s">
        <v>32</v>
      </c>
      <c r="C2477" t="s">
        <v>14672</v>
      </c>
      <c r="D2477">
        <v>5020</v>
      </c>
      <c r="E2477" t="s">
        <v>1532</v>
      </c>
      <c r="F2477" t="s">
        <v>4198</v>
      </c>
      <c r="G2477" t="s">
        <v>14634</v>
      </c>
      <c r="H2477" t="s">
        <v>14673</v>
      </c>
      <c r="I2477" t="s">
        <v>14671</v>
      </c>
      <c r="J2477" t="s">
        <v>14674</v>
      </c>
      <c r="L2477" t="s">
        <v>14675</v>
      </c>
      <c r="M2477">
        <v>34.787300109900002</v>
      </c>
      <c r="N2477">
        <v>0.271342009306</v>
      </c>
    </row>
    <row r="2478" spans="1:14" x14ac:dyDescent="0.35">
      <c r="A2478" t="s">
        <v>14676</v>
      </c>
      <c r="B2478" t="s">
        <v>1168</v>
      </c>
      <c r="C2478" t="s">
        <v>14677</v>
      </c>
      <c r="D2478">
        <v>3734</v>
      </c>
      <c r="E2478" t="s">
        <v>1532</v>
      </c>
      <c r="F2478" t="s">
        <v>4198</v>
      </c>
      <c r="G2478" t="s">
        <v>14656</v>
      </c>
      <c r="H2478" t="s">
        <v>14678</v>
      </c>
      <c r="I2478" t="s">
        <v>14676</v>
      </c>
      <c r="J2478" t="s">
        <v>14679</v>
      </c>
      <c r="L2478" t="s">
        <v>14680</v>
      </c>
      <c r="M2478">
        <v>34.7289009094238</v>
      </c>
      <c r="N2478">
        <v>-8.6139000952243805E-2</v>
      </c>
    </row>
    <row r="2479" spans="1:14" x14ac:dyDescent="0.35">
      <c r="A2479" t="s">
        <v>14681</v>
      </c>
      <c r="B2479" t="s">
        <v>32</v>
      </c>
      <c r="C2479" t="s">
        <v>14682</v>
      </c>
      <c r="D2479">
        <v>2750</v>
      </c>
      <c r="E2479" t="s">
        <v>1532</v>
      </c>
      <c r="F2479" t="s">
        <v>4198</v>
      </c>
      <c r="G2479" t="s">
        <v>4199</v>
      </c>
      <c r="H2479" t="s">
        <v>14683</v>
      </c>
      <c r="I2479" t="s">
        <v>14681</v>
      </c>
      <c r="J2479" t="s">
        <v>14684</v>
      </c>
      <c r="L2479" t="s">
        <v>14685</v>
      </c>
      <c r="M2479">
        <v>38.065200805663999</v>
      </c>
      <c r="N2479">
        <v>-2.9106099605560298</v>
      </c>
    </row>
    <row r="2480" spans="1:14" x14ac:dyDescent="0.35">
      <c r="A2480" t="s">
        <v>14686</v>
      </c>
      <c r="B2480" t="s">
        <v>32</v>
      </c>
      <c r="C2480" t="s">
        <v>14687</v>
      </c>
      <c r="D2480">
        <v>6446</v>
      </c>
      <c r="E2480" t="s">
        <v>1532</v>
      </c>
      <c r="F2480" t="s">
        <v>4198</v>
      </c>
      <c r="G2480" t="s">
        <v>14626</v>
      </c>
      <c r="H2480" t="s">
        <v>14688</v>
      </c>
      <c r="I2480" t="s">
        <v>14686</v>
      </c>
      <c r="J2480" t="s">
        <v>14689</v>
      </c>
      <c r="L2480" t="s">
        <v>14690</v>
      </c>
      <c r="M2480">
        <v>35.242092999999997</v>
      </c>
      <c r="N2480">
        <v>-0.38990000000000002</v>
      </c>
    </row>
    <row r="2481" spans="1:14" x14ac:dyDescent="0.35">
      <c r="A2481" t="s">
        <v>14691</v>
      </c>
      <c r="B2481" t="s">
        <v>1168</v>
      </c>
      <c r="C2481" t="s">
        <v>14692</v>
      </c>
      <c r="D2481">
        <v>6070</v>
      </c>
      <c r="E2481" t="s">
        <v>1532</v>
      </c>
      <c r="F2481" t="s">
        <v>4198</v>
      </c>
      <c r="G2481" t="s">
        <v>14626</v>
      </c>
      <c r="H2481" t="s">
        <v>14693</v>
      </c>
      <c r="I2481" t="s">
        <v>14691</v>
      </c>
      <c r="J2481" t="s">
        <v>14694</v>
      </c>
      <c r="L2481" t="s">
        <v>14695</v>
      </c>
      <c r="M2481">
        <v>34.958599090576101</v>
      </c>
      <c r="N2481">
        <v>0.97198897600173895</v>
      </c>
    </row>
    <row r="2482" spans="1:14" x14ac:dyDescent="0.35">
      <c r="A2482" t="s">
        <v>14696</v>
      </c>
      <c r="B2482" t="s">
        <v>1168</v>
      </c>
      <c r="C2482" t="s">
        <v>14697</v>
      </c>
      <c r="D2482">
        <v>2074</v>
      </c>
      <c r="E2482" t="s">
        <v>1532</v>
      </c>
      <c r="F2482" t="s">
        <v>4198</v>
      </c>
      <c r="G2482" t="s">
        <v>14626</v>
      </c>
      <c r="H2482" t="s">
        <v>14698</v>
      </c>
      <c r="I2482" t="s">
        <v>14696</v>
      </c>
      <c r="J2482" t="s">
        <v>14699</v>
      </c>
      <c r="L2482" t="s">
        <v>14700</v>
      </c>
      <c r="M2482">
        <v>34.348201751708899</v>
      </c>
      <c r="N2482">
        <v>4.2041201591491699</v>
      </c>
    </row>
    <row r="2483" spans="1:14" x14ac:dyDescent="0.35">
      <c r="A2483" t="s">
        <v>14701</v>
      </c>
      <c r="B2483" t="s">
        <v>1168</v>
      </c>
      <c r="C2483" t="s">
        <v>14702</v>
      </c>
      <c r="D2483">
        <v>1715</v>
      </c>
      <c r="E2483" t="s">
        <v>1532</v>
      </c>
      <c r="F2483" t="s">
        <v>4198</v>
      </c>
      <c r="G2483" t="s">
        <v>14626</v>
      </c>
      <c r="H2483" t="s">
        <v>14703</v>
      </c>
      <c r="I2483" t="s">
        <v>14701</v>
      </c>
      <c r="J2483" t="s">
        <v>14704</v>
      </c>
      <c r="L2483" t="s">
        <v>14705</v>
      </c>
      <c r="M2483">
        <v>35.608699798583899</v>
      </c>
      <c r="N2483">
        <v>3.1219699382781898</v>
      </c>
    </row>
    <row r="2484" spans="1:14" x14ac:dyDescent="0.35">
      <c r="A2484" t="s">
        <v>14706</v>
      </c>
      <c r="B2484" t="s">
        <v>1168</v>
      </c>
      <c r="C2484" t="s">
        <v>14707</v>
      </c>
      <c r="D2484">
        <v>20</v>
      </c>
      <c r="E2484" t="s">
        <v>1532</v>
      </c>
      <c r="F2484" t="s">
        <v>4198</v>
      </c>
      <c r="G2484" t="s">
        <v>4199</v>
      </c>
      <c r="H2484" t="s">
        <v>14708</v>
      </c>
      <c r="I2484" t="s">
        <v>14706</v>
      </c>
      <c r="J2484" t="s">
        <v>2314</v>
      </c>
      <c r="L2484" t="s">
        <v>14709</v>
      </c>
      <c r="M2484">
        <v>40.913101196288999</v>
      </c>
      <c r="N2484">
        <v>-2.25241994857788</v>
      </c>
    </row>
    <row r="2485" spans="1:14" x14ac:dyDescent="0.35">
      <c r="A2485" t="s">
        <v>14710</v>
      </c>
      <c r="B2485" t="s">
        <v>32</v>
      </c>
      <c r="C2485" t="s">
        <v>14711</v>
      </c>
      <c r="D2485">
        <v>1195</v>
      </c>
      <c r="E2485" t="s">
        <v>1532</v>
      </c>
      <c r="F2485" t="s">
        <v>4198</v>
      </c>
      <c r="G2485" t="s">
        <v>14640</v>
      </c>
      <c r="H2485" t="s">
        <v>14712</v>
      </c>
      <c r="I2485" t="s">
        <v>14710</v>
      </c>
      <c r="J2485" t="s">
        <v>14713</v>
      </c>
      <c r="L2485" t="s">
        <v>14714</v>
      </c>
      <c r="M2485">
        <v>36.716999053955</v>
      </c>
      <c r="N2485">
        <v>2.75</v>
      </c>
    </row>
    <row r="2486" spans="1:14" x14ac:dyDescent="0.35">
      <c r="A2486" t="s">
        <v>14715</v>
      </c>
      <c r="B2486" t="s">
        <v>32</v>
      </c>
      <c r="C2486" t="s">
        <v>14716</v>
      </c>
      <c r="D2486">
        <v>805</v>
      </c>
      <c r="E2486" t="s">
        <v>1532</v>
      </c>
      <c r="F2486" t="s">
        <v>4198</v>
      </c>
      <c r="G2486" t="s">
        <v>14646</v>
      </c>
      <c r="H2486" t="s">
        <v>14717</v>
      </c>
      <c r="I2486" t="s">
        <v>14715</v>
      </c>
      <c r="J2486" t="s">
        <v>14718</v>
      </c>
      <c r="L2486" t="s">
        <v>14719</v>
      </c>
      <c r="M2486">
        <v>41.849998474121001</v>
      </c>
      <c r="N2486">
        <v>3.93300008773803</v>
      </c>
    </row>
    <row r="2487" spans="1:14" x14ac:dyDescent="0.35">
      <c r="A2487" t="s">
        <v>14720</v>
      </c>
      <c r="B2487" t="s">
        <v>32</v>
      </c>
      <c r="C2487" t="s">
        <v>14721</v>
      </c>
      <c r="D2487">
        <v>4395</v>
      </c>
      <c r="E2487" t="s">
        <v>1532</v>
      </c>
      <c r="F2487" t="s">
        <v>4198</v>
      </c>
      <c r="G2487" t="s">
        <v>14640</v>
      </c>
      <c r="H2487" t="s">
        <v>14722</v>
      </c>
      <c r="I2487" t="s">
        <v>14720</v>
      </c>
      <c r="J2487" t="s">
        <v>14723</v>
      </c>
      <c r="L2487" t="s">
        <v>14724</v>
      </c>
      <c r="M2487">
        <v>37.999996000000003</v>
      </c>
      <c r="N2487">
        <v>2.3442539999999998</v>
      </c>
    </row>
    <row r="2488" spans="1:14" x14ac:dyDescent="0.35">
      <c r="A2488" t="s">
        <v>14726</v>
      </c>
      <c r="B2488" t="s">
        <v>1168</v>
      </c>
      <c r="C2488" t="s">
        <v>14727</v>
      </c>
      <c r="D2488">
        <v>80</v>
      </c>
      <c r="E2488" t="s">
        <v>1532</v>
      </c>
      <c r="F2488" t="s">
        <v>4198</v>
      </c>
      <c r="G2488" t="s">
        <v>4199</v>
      </c>
      <c r="H2488" t="s">
        <v>14728</v>
      </c>
      <c r="I2488" t="s">
        <v>14726</v>
      </c>
      <c r="J2488" t="s">
        <v>14729</v>
      </c>
      <c r="L2488" t="s">
        <v>14730</v>
      </c>
      <c r="M2488">
        <v>40.101699829101499</v>
      </c>
      <c r="N2488">
        <v>-3.2293100357055602</v>
      </c>
    </row>
    <row r="2489" spans="1:14" x14ac:dyDescent="0.35">
      <c r="A2489" t="s">
        <v>14731</v>
      </c>
      <c r="B2489" t="s">
        <v>3332</v>
      </c>
      <c r="C2489" t="s">
        <v>14732</v>
      </c>
      <c r="D2489">
        <v>200</v>
      </c>
      <c r="E2489" t="s">
        <v>1532</v>
      </c>
      <c r="F2489" t="s">
        <v>4198</v>
      </c>
      <c r="G2489" t="s">
        <v>4199</v>
      </c>
      <c r="H2489" t="s">
        <v>14733</v>
      </c>
      <c r="I2489" t="s">
        <v>14731</v>
      </c>
      <c r="J2489" t="s">
        <v>14734</v>
      </c>
      <c r="L2489" t="s">
        <v>14735</v>
      </c>
      <c r="M2489">
        <v>39.594200134277301</v>
      </c>
      <c r="N2489">
        <v>-4.0348300933837802</v>
      </c>
    </row>
    <row r="2490" spans="1:14" x14ac:dyDescent="0.35">
      <c r="A2490" t="s">
        <v>14736</v>
      </c>
      <c r="B2490" t="s">
        <v>1168</v>
      </c>
      <c r="C2490" t="s">
        <v>14737</v>
      </c>
      <c r="D2490">
        <v>5200</v>
      </c>
      <c r="E2490" t="s">
        <v>1532</v>
      </c>
      <c r="F2490" t="s">
        <v>4198</v>
      </c>
      <c r="G2490" t="s">
        <v>14626</v>
      </c>
      <c r="H2490" t="s">
        <v>14738</v>
      </c>
      <c r="I2490" t="s">
        <v>14736</v>
      </c>
      <c r="J2490" t="s">
        <v>14739</v>
      </c>
      <c r="L2490" t="s">
        <v>14740</v>
      </c>
      <c r="M2490">
        <v>35.008057000000001</v>
      </c>
      <c r="N2490">
        <v>-1.4061110000000001</v>
      </c>
    </row>
    <row r="2491" spans="1:14" x14ac:dyDescent="0.35">
      <c r="A2491" t="s">
        <v>14741</v>
      </c>
      <c r="B2491" t="s">
        <v>32</v>
      </c>
      <c r="C2491" t="s">
        <v>14742</v>
      </c>
      <c r="D2491">
        <v>2790</v>
      </c>
      <c r="E2491" t="s">
        <v>1532</v>
      </c>
      <c r="F2491" t="s">
        <v>4198</v>
      </c>
      <c r="G2491" t="s">
        <v>14640</v>
      </c>
      <c r="H2491" t="s">
        <v>14743</v>
      </c>
      <c r="I2491" t="s">
        <v>14741</v>
      </c>
      <c r="J2491" t="s">
        <v>14744</v>
      </c>
      <c r="L2491" t="s">
        <v>14745</v>
      </c>
      <c r="M2491">
        <v>39.101398000000003</v>
      </c>
      <c r="N2491">
        <v>3.4697200000000001</v>
      </c>
    </row>
    <row r="2492" spans="1:14" x14ac:dyDescent="0.35">
      <c r="A2492" t="s">
        <v>14746</v>
      </c>
      <c r="B2492" t="s">
        <v>32</v>
      </c>
      <c r="C2492" t="s">
        <v>14747</v>
      </c>
      <c r="D2492">
        <v>5830</v>
      </c>
      <c r="E2492" t="s">
        <v>1532</v>
      </c>
      <c r="F2492" t="s">
        <v>4198</v>
      </c>
      <c r="G2492" t="s">
        <v>14748</v>
      </c>
      <c r="H2492" t="s">
        <v>14749</v>
      </c>
      <c r="I2492" t="s">
        <v>14746</v>
      </c>
      <c r="J2492" t="s">
        <v>14750</v>
      </c>
      <c r="L2492" t="s">
        <v>14751</v>
      </c>
      <c r="M2492">
        <v>36.978485107421797</v>
      </c>
      <c r="N2492">
        <v>-0.36441400647163302</v>
      </c>
    </row>
    <row r="2493" spans="1:14" x14ac:dyDescent="0.35">
      <c r="A2493" t="s">
        <v>14752</v>
      </c>
      <c r="B2493" t="s">
        <v>32</v>
      </c>
      <c r="C2493" t="s">
        <v>14753</v>
      </c>
      <c r="D2493">
        <v>6234</v>
      </c>
      <c r="E2493" t="s">
        <v>1532</v>
      </c>
      <c r="F2493" t="s">
        <v>4198</v>
      </c>
      <c r="G2493" t="s">
        <v>14626</v>
      </c>
      <c r="H2493" t="s">
        <v>14754</v>
      </c>
      <c r="I2493" t="s">
        <v>14752</v>
      </c>
      <c r="J2493" t="s">
        <v>14755</v>
      </c>
      <c r="L2493" t="s">
        <v>14756</v>
      </c>
      <c r="M2493">
        <v>36.159301999999997</v>
      </c>
      <c r="N2493">
        <v>-0.29806700000000003</v>
      </c>
    </row>
    <row r="2494" spans="1:14" x14ac:dyDescent="0.35">
      <c r="A2494" t="s">
        <v>14757</v>
      </c>
      <c r="B2494" t="s">
        <v>1168</v>
      </c>
      <c r="C2494" t="s">
        <v>14758</v>
      </c>
      <c r="D2494">
        <v>5536</v>
      </c>
      <c r="E2494" t="s">
        <v>1532</v>
      </c>
      <c r="F2494" t="s">
        <v>4198</v>
      </c>
      <c r="G2494" t="s">
        <v>14663</v>
      </c>
      <c r="H2494" t="s">
        <v>14664</v>
      </c>
      <c r="I2494" t="s">
        <v>14757</v>
      </c>
      <c r="J2494" t="s">
        <v>14759</v>
      </c>
      <c r="L2494" t="s">
        <v>14760</v>
      </c>
      <c r="M2494">
        <v>36.814800262451101</v>
      </c>
      <c r="N2494">
        <v>-1.3217200040817201</v>
      </c>
    </row>
    <row r="2495" spans="1:14" x14ac:dyDescent="0.35">
      <c r="A2495" t="s">
        <v>14761</v>
      </c>
      <c r="B2495" t="s">
        <v>1168</v>
      </c>
      <c r="C2495" t="s">
        <v>14762</v>
      </c>
      <c r="D2495">
        <v>6250</v>
      </c>
      <c r="E2495" t="s">
        <v>1532</v>
      </c>
      <c r="F2495" t="s">
        <v>4198</v>
      </c>
      <c r="G2495" t="s">
        <v>14748</v>
      </c>
      <c r="H2495" t="s">
        <v>14763</v>
      </c>
      <c r="I2495" t="s">
        <v>14764</v>
      </c>
      <c r="J2495" t="s">
        <v>14765</v>
      </c>
      <c r="L2495" t="s">
        <v>14766</v>
      </c>
      <c r="M2495">
        <v>37.041007999999998</v>
      </c>
      <c r="N2495">
        <v>-6.2399000000000003E-2</v>
      </c>
    </row>
    <row r="2496" spans="1:14" x14ac:dyDescent="0.35">
      <c r="A2496" t="s">
        <v>14767</v>
      </c>
      <c r="B2496" t="s">
        <v>32</v>
      </c>
      <c r="C2496" t="s">
        <v>14768</v>
      </c>
      <c r="D2496">
        <v>3295</v>
      </c>
      <c r="E2496" t="s">
        <v>1532</v>
      </c>
      <c r="F2496" t="s">
        <v>4198</v>
      </c>
      <c r="G2496" t="s">
        <v>14626</v>
      </c>
      <c r="H2496" t="s">
        <v>14769</v>
      </c>
      <c r="I2496" t="s">
        <v>14767</v>
      </c>
      <c r="J2496" t="s">
        <v>14770</v>
      </c>
      <c r="L2496" t="s">
        <v>14771</v>
      </c>
      <c r="M2496">
        <v>37.534194999999997</v>
      </c>
      <c r="N2496">
        <v>0.53058300000000003</v>
      </c>
    </row>
    <row r="2497" spans="1:14" x14ac:dyDescent="0.35">
      <c r="A2497" t="s">
        <v>14772</v>
      </c>
      <c r="B2497" t="s">
        <v>32</v>
      </c>
      <c r="C2497" t="s">
        <v>14773</v>
      </c>
      <c r="D2497">
        <v>98</v>
      </c>
      <c r="E2497" t="s">
        <v>1532</v>
      </c>
      <c r="F2497" t="s">
        <v>4198</v>
      </c>
      <c r="G2497" t="s">
        <v>4199</v>
      </c>
      <c r="H2497" t="s">
        <v>14774</v>
      </c>
      <c r="I2497" t="s">
        <v>14772</v>
      </c>
      <c r="J2497" t="s">
        <v>14775</v>
      </c>
      <c r="L2497" t="s">
        <v>14776</v>
      </c>
      <c r="M2497">
        <v>39.571097999999999</v>
      </c>
      <c r="N2497">
        <v>-4.2933300000000001</v>
      </c>
    </row>
    <row r="2498" spans="1:14" x14ac:dyDescent="0.35">
      <c r="A2498" t="s">
        <v>14777</v>
      </c>
      <c r="B2498" t="s">
        <v>1168</v>
      </c>
      <c r="C2498" t="s">
        <v>14778</v>
      </c>
      <c r="D2498">
        <v>770</v>
      </c>
      <c r="E2498" t="s">
        <v>1532</v>
      </c>
      <c r="F2498" t="s">
        <v>4198</v>
      </c>
      <c r="G2498" t="s">
        <v>14646</v>
      </c>
      <c r="H2498" t="s">
        <v>14779</v>
      </c>
      <c r="I2498" t="s">
        <v>14777</v>
      </c>
      <c r="J2498" t="s">
        <v>14780</v>
      </c>
      <c r="L2498" t="s">
        <v>14781</v>
      </c>
      <c r="M2498">
        <v>40.091599000000002</v>
      </c>
      <c r="N2498">
        <v>1.7332399999999999</v>
      </c>
    </row>
    <row r="2499" spans="1:14" x14ac:dyDescent="0.35">
      <c r="A2499" t="s">
        <v>14795</v>
      </c>
      <c r="B2499" t="s">
        <v>1168</v>
      </c>
      <c r="C2499" t="s">
        <v>14796</v>
      </c>
      <c r="D2499">
        <v>267</v>
      </c>
      <c r="E2499" t="s">
        <v>1532</v>
      </c>
      <c r="F2499" t="s">
        <v>14782</v>
      </c>
      <c r="G2499" t="s">
        <v>14794</v>
      </c>
      <c r="H2499" t="s">
        <v>14797</v>
      </c>
      <c r="I2499" t="s">
        <v>14795</v>
      </c>
      <c r="J2499" t="s">
        <v>14798</v>
      </c>
      <c r="L2499" t="s">
        <v>14799</v>
      </c>
      <c r="M2499">
        <v>16.594999313399999</v>
      </c>
      <c r="N2499">
        <v>31.063499450699901</v>
      </c>
    </row>
    <row r="2500" spans="1:14" x14ac:dyDescent="0.35">
      <c r="A2500" t="s">
        <v>14800</v>
      </c>
      <c r="B2500" t="s">
        <v>32</v>
      </c>
      <c r="C2500" t="s">
        <v>14801</v>
      </c>
      <c r="D2500">
        <v>519</v>
      </c>
      <c r="E2500" t="s">
        <v>1532</v>
      </c>
      <c r="F2500" t="s">
        <v>14782</v>
      </c>
      <c r="G2500" t="s">
        <v>14802</v>
      </c>
      <c r="H2500" t="s">
        <v>14803</v>
      </c>
      <c r="I2500" t="s">
        <v>14800</v>
      </c>
      <c r="J2500" t="s">
        <v>3523</v>
      </c>
      <c r="L2500" t="s">
        <v>14804</v>
      </c>
      <c r="M2500">
        <v>23.907</v>
      </c>
      <c r="N2500">
        <v>31.861000000000001</v>
      </c>
    </row>
    <row r="2501" spans="1:14" x14ac:dyDescent="0.35">
      <c r="A2501" t="s">
        <v>14805</v>
      </c>
      <c r="B2501" t="s">
        <v>1168</v>
      </c>
      <c r="C2501" t="s">
        <v>14806</v>
      </c>
      <c r="D2501">
        <v>2296</v>
      </c>
      <c r="E2501" t="s">
        <v>1532</v>
      </c>
      <c r="F2501" t="s">
        <v>14782</v>
      </c>
      <c r="G2501" t="s">
        <v>14807</v>
      </c>
      <c r="H2501" t="s">
        <v>14808</v>
      </c>
      <c r="I2501" t="s">
        <v>14805</v>
      </c>
      <c r="J2501" t="s">
        <v>14809</v>
      </c>
      <c r="L2501" t="s">
        <v>14810</v>
      </c>
      <c r="M2501">
        <v>10.142600059499999</v>
      </c>
      <c r="N2501">
        <v>25.145599365199999</v>
      </c>
    </row>
    <row r="2502" spans="1:14" x14ac:dyDescent="0.35">
      <c r="A2502" t="s">
        <v>14811</v>
      </c>
      <c r="B2502" t="s">
        <v>1168</v>
      </c>
      <c r="C2502" t="s">
        <v>14812</v>
      </c>
      <c r="D2502">
        <v>1367</v>
      </c>
      <c r="E2502" t="s">
        <v>1532</v>
      </c>
      <c r="F2502" t="s">
        <v>14782</v>
      </c>
      <c r="G2502" t="s">
        <v>14786</v>
      </c>
      <c r="H2502" t="s">
        <v>14813</v>
      </c>
      <c r="I2502" t="s">
        <v>14811</v>
      </c>
      <c r="J2502" t="s">
        <v>14814</v>
      </c>
      <c r="L2502" t="s">
        <v>14815</v>
      </c>
      <c r="M2502">
        <v>23.313999176025298</v>
      </c>
      <c r="N2502">
        <v>24.1786994934082</v>
      </c>
    </row>
    <row r="2503" spans="1:14" x14ac:dyDescent="0.35">
      <c r="A2503" t="s">
        <v>14816</v>
      </c>
      <c r="B2503" t="s">
        <v>1168</v>
      </c>
      <c r="C2503" t="s">
        <v>14817</v>
      </c>
      <c r="D2503">
        <v>433</v>
      </c>
      <c r="E2503" t="s">
        <v>1532</v>
      </c>
      <c r="F2503" t="s">
        <v>14782</v>
      </c>
      <c r="G2503" t="s">
        <v>14787</v>
      </c>
      <c r="H2503" t="s">
        <v>14818</v>
      </c>
      <c r="I2503" t="s">
        <v>14816</v>
      </c>
      <c r="J2503" t="s">
        <v>4431</v>
      </c>
      <c r="L2503" t="s">
        <v>14819</v>
      </c>
      <c r="M2503">
        <v>20.269500732400001</v>
      </c>
      <c r="N2503">
        <v>32.096801757799902</v>
      </c>
    </row>
    <row r="2504" spans="1:14" x14ac:dyDescent="0.35">
      <c r="A2504" t="s">
        <v>14820</v>
      </c>
      <c r="B2504" t="s">
        <v>1168</v>
      </c>
      <c r="C2504" t="s">
        <v>14821</v>
      </c>
      <c r="D2504">
        <v>36</v>
      </c>
      <c r="E2504" t="s">
        <v>1532</v>
      </c>
      <c r="F2504" t="s">
        <v>14782</v>
      </c>
      <c r="G2504" t="s">
        <v>14784</v>
      </c>
      <c r="H2504" t="s">
        <v>14822</v>
      </c>
      <c r="I2504" t="s">
        <v>14820</v>
      </c>
      <c r="J2504" t="s">
        <v>14823</v>
      </c>
      <c r="L2504" t="s">
        <v>14824</v>
      </c>
      <c r="M2504">
        <v>13.2760000228881</v>
      </c>
      <c r="N2504">
        <v>32.894100189208899</v>
      </c>
    </row>
    <row r="2505" spans="1:14" x14ac:dyDescent="0.35">
      <c r="A2505" t="s">
        <v>14825</v>
      </c>
      <c r="B2505" t="s">
        <v>1168</v>
      </c>
      <c r="C2505" t="s">
        <v>14826</v>
      </c>
      <c r="D2505">
        <v>2157</v>
      </c>
      <c r="E2505" t="s">
        <v>1532</v>
      </c>
      <c r="F2505" t="s">
        <v>14782</v>
      </c>
      <c r="G2505" t="s">
        <v>14827</v>
      </c>
      <c r="H2505" t="s">
        <v>14828</v>
      </c>
      <c r="I2505" t="s">
        <v>14825</v>
      </c>
      <c r="J2505" t="s">
        <v>14829</v>
      </c>
      <c r="L2505" t="s">
        <v>14830</v>
      </c>
      <c r="M2505">
        <v>21.964300155639599</v>
      </c>
      <c r="N2505">
        <v>32.788700103759702</v>
      </c>
    </row>
    <row r="2506" spans="1:14" x14ac:dyDescent="0.35">
      <c r="A2506" t="s">
        <v>14831</v>
      </c>
      <c r="B2506" t="s">
        <v>1168</v>
      </c>
      <c r="C2506" t="s">
        <v>14832</v>
      </c>
      <c r="D2506">
        <v>1427</v>
      </c>
      <c r="E2506" t="s">
        <v>1532</v>
      </c>
      <c r="F2506" t="s">
        <v>14782</v>
      </c>
      <c r="G2506" t="s">
        <v>14788</v>
      </c>
      <c r="H2506" t="s">
        <v>14833</v>
      </c>
      <c r="I2506" t="s">
        <v>14831</v>
      </c>
      <c r="J2506" t="s">
        <v>14834</v>
      </c>
      <c r="L2506" t="s">
        <v>14835</v>
      </c>
      <c r="M2506">
        <v>14.4724998474121</v>
      </c>
      <c r="N2506">
        <v>26.9869995117187</v>
      </c>
    </row>
    <row r="2507" spans="1:14" x14ac:dyDescent="0.35">
      <c r="A2507" t="s">
        <v>14836</v>
      </c>
      <c r="B2507" t="s">
        <v>3332</v>
      </c>
      <c r="C2507" t="s">
        <v>14837</v>
      </c>
      <c r="D2507">
        <v>263</v>
      </c>
      <c r="E2507" t="s">
        <v>1532</v>
      </c>
      <c r="F2507" t="s">
        <v>14782</v>
      </c>
      <c r="G2507" t="s">
        <v>14784</v>
      </c>
      <c r="H2507" t="s">
        <v>14822</v>
      </c>
      <c r="I2507" t="s">
        <v>14836</v>
      </c>
      <c r="J2507" t="s">
        <v>14838</v>
      </c>
      <c r="L2507" t="s">
        <v>14839</v>
      </c>
      <c r="M2507">
        <v>13.1590003967</v>
      </c>
      <c r="N2507">
        <v>32.663501739499999</v>
      </c>
    </row>
    <row r="2508" spans="1:14" x14ac:dyDescent="0.35">
      <c r="A2508" t="s">
        <v>14840</v>
      </c>
      <c r="B2508" t="s">
        <v>1168</v>
      </c>
      <c r="C2508" t="s">
        <v>14841</v>
      </c>
      <c r="D2508">
        <v>50</v>
      </c>
      <c r="E2508" t="s">
        <v>1532</v>
      </c>
      <c r="F2508" t="s">
        <v>14782</v>
      </c>
      <c r="G2508" t="s">
        <v>14783</v>
      </c>
      <c r="I2508" t="s">
        <v>14840</v>
      </c>
      <c r="J2508" t="s">
        <v>14842</v>
      </c>
      <c r="L2508" t="s">
        <v>14843</v>
      </c>
      <c r="M2508">
        <v>19.576400756835898</v>
      </c>
      <c r="N2508">
        <v>30.378099441528299</v>
      </c>
    </row>
    <row r="2509" spans="1:14" x14ac:dyDescent="0.35">
      <c r="A2509" t="s">
        <v>14844</v>
      </c>
      <c r="B2509" t="s">
        <v>32</v>
      </c>
      <c r="C2509" t="s">
        <v>14845</v>
      </c>
      <c r="D2509">
        <v>125</v>
      </c>
      <c r="E2509" t="s">
        <v>1532</v>
      </c>
      <c r="F2509" t="s">
        <v>14782</v>
      </c>
      <c r="G2509" t="s">
        <v>14783</v>
      </c>
      <c r="H2509" t="s">
        <v>14846</v>
      </c>
      <c r="I2509" t="s">
        <v>14844</v>
      </c>
      <c r="J2509" t="s">
        <v>14847</v>
      </c>
      <c r="L2509" t="s">
        <v>14848</v>
      </c>
      <c r="M2509">
        <v>21.592400000000001</v>
      </c>
      <c r="N2509">
        <v>29.213200000000001</v>
      </c>
    </row>
    <row r="2510" spans="1:14" x14ac:dyDescent="0.35">
      <c r="A2510" t="s">
        <v>14849</v>
      </c>
      <c r="B2510" t="s">
        <v>32</v>
      </c>
      <c r="C2510" t="s">
        <v>14850</v>
      </c>
      <c r="D2510">
        <v>919</v>
      </c>
      <c r="E2510" t="s">
        <v>1532</v>
      </c>
      <c r="F2510" t="s">
        <v>14782</v>
      </c>
      <c r="G2510" t="s">
        <v>14790</v>
      </c>
      <c r="I2510" t="s">
        <v>14849</v>
      </c>
      <c r="J2510" t="s">
        <v>14851</v>
      </c>
      <c r="L2510" t="s">
        <v>14852</v>
      </c>
      <c r="M2510">
        <v>15.9656</v>
      </c>
      <c r="N2510">
        <v>29.110099999999999</v>
      </c>
    </row>
    <row r="2511" spans="1:14" x14ac:dyDescent="0.35">
      <c r="A2511" t="s">
        <v>14853</v>
      </c>
      <c r="B2511" t="s">
        <v>1168</v>
      </c>
      <c r="C2511" t="s">
        <v>14854</v>
      </c>
      <c r="D2511">
        <v>1122</v>
      </c>
      <c r="E2511" t="s">
        <v>1532</v>
      </c>
      <c r="F2511" t="s">
        <v>14782</v>
      </c>
      <c r="G2511" t="s">
        <v>14855</v>
      </c>
      <c r="H2511" t="s">
        <v>14856</v>
      </c>
      <c r="I2511" t="s">
        <v>14853</v>
      </c>
      <c r="J2511" t="s">
        <v>14857</v>
      </c>
      <c r="L2511" t="s">
        <v>14858</v>
      </c>
      <c r="M2511">
        <v>9.7153100967407209</v>
      </c>
      <c r="N2511">
        <v>30.151699066162099</v>
      </c>
    </row>
    <row r="2512" spans="1:14" x14ac:dyDescent="0.35">
      <c r="A2512" t="s">
        <v>14859</v>
      </c>
      <c r="B2512" t="s">
        <v>32</v>
      </c>
      <c r="C2512" t="s">
        <v>14860</v>
      </c>
      <c r="D2512">
        <v>2080</v>
      </c>
      <c r="E2512" t="s">
        <v>1532</v>
      </c>
      <c r="F2512" t="s">
        <v>14782</v>
      </c>
      <c r="G2512" t="s">
        <v>14793</v>
      </c>
      <c r="H2512" t="s">
        <v>14861</v>
      </c>
      <c r="I2512" t="s">
        <v>14859</v>
      </c>
      <c r="J2512" t="s">
        <v>14862</v>
      </c>
      <c r="L2512" t="s">
        <v>14863</v>
      </c>
      <c r="M2512">
        <v>12.25006</v>
      </c>
      <c r="N2512">
        <v>31.774878000000001</v>
      </c>
    </row>
    <row r="2513" spans="1:14" x14ac:dyDescent="0.35">
      <c r="A2513" t="s">
        <v>14864</v>
      </c>
      <c r="B2513" t="s">
        <v>32</v>
      </c>
      <c r="C2513" t="s">
        <v>14865</v>
      </c>
      <c r="D2513">
        <v>9</v>
      </c>
      <c r="E2513" t="s">
        <v>1532</v>
      </c>
      <c r="F2513" t="s">
        <v>14782</v>
      </c>
      <c r="G2513" t="s">
        <v>14792</v>
      </c>
      <c r="H2513" t="s">
        <v>14866</v>
      </c>
      <c r="I2513" t="s">
        <v>14864</v>
      </c>
      <c r="J2513" t="s">
        <v>14867</v>
      </c>
      <c r="K2513" t="s">
        <v>14868</v>
      </c>
      <c r="L2513" t="s">
        <v>14869</v>
      </c>
      <c r="M2513">
        <v>12.015499999999999</v>
      </c>
      <c r="N2513">
        <v>32.952300999999999</v>
      </c>
    </row>
    <row r="2514" spans="1:14" x14ac:dyDescent="0.35">
      <c r="A2514" t="s">
        <v>14879</v>
      </c>
      <c r="B2514" t="s">
        <v>32</v>
      </c>
      <c r="C2514" t="s">
        <v>14880</v>
      </c>
      <c r="D2514">
        <v>4199</v>
      </c>
      <c r="F2514" t="s">
        <v>14870</v>
      </c>
      <c r="G2514" t="s">
        <v>14881</v>
      </c>
      <c r="H2514" t="s">
        <v>14882</v>
      </c>
      <c r="I2514" t="s">
        <v>14883</v>
      </c>
      <c r="J2514" t="s">
        <v>14884</v>
      </c>
      <c r="L2514" t="s">
        <v>14885</v>
      </c>
      <c r="M2514">
        <v>-88.437224999999998</v>
      </c>
      <c r="N2514">
        <v>14.235833</v>
      </c>
    </row>
    <row r="2515" spans="1:14" x14ac:dyDescent="0.35">
      <c r="A2515" t="s">
        <v>14886</v>
      </c>
      <c r="B2515" t="s">
        <v>32</v>
      </c>
      <c r="C2515" t="s">
        <v>14887</v>
      </c>
      <c r="D2515">
        <v>2270</v>
      </c>
      <c r="E2515" t="s">
        <v>1579</v>
      </c>
      <c r="F2515" t="s">
        <v>14888</v>
      </c>
      <c r="G2515" t="s">
        <v>14889</v>
      </c>
      <c r="H2515" t="s">
        <v>14890</v>
      </c>
      <c r="J2515" t="s">
        <v>14886</v>
      </c>
      <c r="L2515" t="s">
        <v>14891</v>
      </c>
      <c r="M2515">
        <v>107.5638</v>
      </c>
      <c r="N2515">
        <v>11.9787</v>
      </c>
    </row>
    <row r="2516" spans="1:14" x14ac:dyDescent="0.35">
      <c r="A2516" t="s">
        <v>2406</v>
      </c>
      <c r="B2516" t="s">
        <v>32</v>
      </c>
      <c r="C2516" t="s">
        <v>14896</v>
      </c>
      <c r="D2516">
        <v>1307</v>
      </c>
      <c r="E2516" t="s">
        <v>1579</v>
      </c>
      <c r="F2516" t="s">
        <v>14897</v>
      </c>
      <c r="G2516" t="s">
        <v>14898</v>
      </c>
      <c r="H2516" t="s">
        <v>14899</v>
      </c>
      <c r="J2516" t="s">
        <v>2406</v>
      </c>
      <c r="L2516" t="s">
        <v>14900</v>
      </c>
      <c r="M2516">
        <v>70.191500000000005</v>
      </c>
      <c r="N2516">
        <v>48.397399999999998</v>
      </c>
    </row>
    <row r="2517" spans="1:14" x14ac:dyDescent="0.35">
      <c r="A2517" t="s">
        <v>14901</v>
      </c>
      <c r="B2517" t="s">
        <v>1168</v>
      </c>
      <c r="C2517" t="s">
        <v>14902</v>
      </c>
      <c r="D2517">
        <v>5082</v>
      </c>
      <c r="E2517" t="s">
        <v>1532</v>
      </c>
      <c r="F2517" t="s">
        <v>14903</v>
      </c>
      <c r="G2517" t="s">
        <v>14904</v>
      </c>
      <c r="H2517" t="s">
        <v>14905</v>
      </c>
      <c r="I2517" t="s">
        <v>14901</v>
      </c>
      <c r="J2517" t="s">
        <v>14906</v>
      </c>
      <c r="L2517" t="s">
        <v>14907</v>
      </c>
      <c r="M2517">
        <v>29.2588996887207</v>
      </c>
      <c r="N2517">
        <v>-1.6771999597549401</v>
      </c>
    </row>
    <row r="2518" spans="1:14" x14ac:dyDescent="0.35">
      <c r="A2518" t="s">
        <v>14908</v>
      </c>
      <c r="B2518" t="s">
        <v>32</v>
      </c>
      <c r="C2518" t="s">
        <v>14909</v>
      </c>
      <c r="D2518">
        <v>5801</v>
      </c>
      <c r="E2518" t="s">
        <v>1532</v>
      </c>
      <c r="F2518" t="s">
        <v>14903</v>
      </c>
      <c r="G2518" t="s">
        <v>14910</v>
      </c>
      <c r="H2518" t="s">
        <v>14911</v>
      </c>
      <c r="I2518" t="s">
        <v>14908</v>
      </c>
      <c r="J2518" t="s">
        <v>14912</v>
      </c>
      <c r="L2518" t="s">
        <v>14913</v>
      </c>
      <c r="M2518">
        <v>29.736700057983398</v>
      </c>
      <c r="N2518">
        <v>-2.5958299636840798</v>
      </c>
    </row>
    <row r="2519" spans="1:14" x14ac:dyDescent="0.35">
      <c r="A2519" t="s">
        <v>14914</v>
      </c>
      <c r="B2519" t="s">
        <v>3332</v>
      </c>
      <c r="C2519" t="s">
        <v>14915</v>
      </c>
      <c r="D2519">
        <v>4859</v>
      </c>
      <c r="E2519" t="s">
        <v>1532</v>
      </c>
      <c r="F2519" t="s">
        <v>14903</v>
      </c>
      <c r="G2519" t="s">
        <v>14916</v>
      </c>
      <c r="H2519" t="s">
        <v>14917</v>
      </c>
      <c r="I2519" t="s">
        <v>14914</v>
      </c>
      <c r="J2519" t="s">
        <v>14918</v>
      </c>
      <c r="L2519" t="s">
        <v>14919</v>
      </c>
      <c r="M2519">
        <v>30.139500000000002</v>
      </c>
      <c r="N2519">
        <v>-1.9686300000000001</v>
      </c>
    </row>
    <row r="2520" spans="1:14" x14ac:dyDescent="0.35">
      <c r="A2520" t="s">
        <v>14920</v>
      </c>
      <c r="B2520" t="s">
        <v>32</v>
      </c>
      <c r="C2520" t="s">
        <v>14921</v>
      </c>
      <c r="D2520">
        <v>6102</v>
      </c>
      <c r="E2520" t="s">
        <v>1532</v>
      </c>
      <c r="F2520" t="s">
        <v>14903</v>
      </c>
      <c r="G2520" t="s">
        <v>14922</v>
      </c>
      <c r="H2520" t="s">
        <v>14923</v>
      </c>
      <c r="I2520" t="s">
        <v>14920</v>
      </c>
      <c r="J2520" t="s">
        <v>14924</v>
      </c>
      <c r="L2520" t="s">
        <v>14925</v>
      </c>
      <c r="M2520">
        <v>29.632999420166001</v>
      </c>
      <c r="N2520">
        <v>-1.5</v>
      </c>
    </row>
    <row r="2521" spans="1:14" x14ac:dyDescent="0.35">
      <c r="A2521" t="s">
        <v>14926</v>
      </c>
      <c r="B2521" t="s">
        <v>1168</v>
      </c>
      <c r="C2521" t="s">
        <v>14927</v>
      </c>
      <c r="D2521">
        <v>5192</v>
      </c>
      <c r="E2521" t="s">
        <v>1532</v>
      </c>
      <c r="F2521" t="s">
        <v>14903</v>
      </c>
      <c r="G2521" t="s">
        <v>14904</v>
      </c>
      <c r="H2521" t="s">
        <v>14928</v>
      </c>
      <c r="I2521" t="s">
        <v>14926</v>
      </c>
      <c r="J2521" t="s">
        <v>14929</v>
      </c>
      <c r="L2521" t="s">
        <v>14930</v>
      </c>
      <c r="M2521">
        <v>28.907899856567301</v>
      </c>
      <c r="N2521">
        <v>-2.4622399806976301</v>
      </c>
    </row>
    <row r="2522" spans="1:14" x14ac:dyDescent="0.35">
      <c r="A2522" t="s">
        <v>14931</v>
      </c>
      <c r="B2522" t="s">
        <v>32</v>
      </c>
      <c r="C2522" t="s">
        <v>14932</v>
      </c>
      <c r="D2522">
        <v>1181</v>
      </c>
      <c r="E2522" t="s">
        <v>1532</v>
      </c>
      <c r="F2522" t="s">
        <v>1575</v>
      </c>
      <c r="G2522" t="s">
        <v>14933</v>
      </c>
      <c r="H2522" t="s">
        <v>14934</v>
      </c>
      <c r="I2522" t="s">
        <v>14931</v>
      </c>
      <c r="J2522" t="s">
        <v>14935</v>
      </c>
      <c r="L2522" t="s">
        <v>14936</v>
      </c>
      <c r="M2522">
        <v>34.057018280029297</v>
      </c>
      <c r="N2522">
        <v>17.710344314575099</v>
      </c>
    </row>
    <row r="2523" spans="1:14" x14ac:dyDescent="0.35">
      <c r="A2523" t="s">
        <v>14939</v>
      </c>
      <c r="B2523" t="s">
        <v>32</v>
      </c>
      <c r="C2523" t="s">
        <v>14940</v>
      </c>
      <c r="D2523">
        <v>843</v>
      </c>
      <c r="E2523" t="s">
        <v>1532</v>
      </c>
      <c r="F2523" t="s">
        <v>1575</v>
      </c>
      <c r="G2523" t="s">
        <v>14941</v>
      </c>
      <c r="H2523" t="s">
        <v>14942</v>
      </c>
      <c r="I2523" t="s">
        <v>14939</v>
      </c>
      <c r="J2523" t="s">
        <v>14943</v>
      </c>
      <c r="L2523" t="s">
        <v>14944</v>
      </c>
      <c r="M2523">
        <v>30.959499999999998</v>
      </c>
      <c r="N2523">
        <v>18.014600000000002</v>
      </c>
    </row>
    <row r="2524" spans="1:14" x14ac:dyDescent="0.35">
      <c r="A2524" t="s">
        <v>14945</v>
      </c>
      <c r="B2524" t="s">
        <v>1168</v>
      </c>
      <c r="C2524" t="s">
        <v>14946</v>
      </c>
      <c r="D2524">
        <v>772</v>
      </c>
      <c r="E2524" t="s">
        <v>1532</v>
      </c>
      <c r="F2524" t="s">
        <v>1575</v>
      </c>
      <c r="G2524" t="s">
        <v>14941</v>
      </c>
      <c r="H2524" t="s">
        <v>335</v>
      </c>
      <c r="I2524" t="s">
        <v>14945</v>
      </c>
      <c r="J2524" t="s">
        <v>14947</v>
      </c>
      <c r="L2524" t="s">
        <v>14948</v>
      </c>
      <c r="M2524">
        <v>30.430099487299898</v>
      </c>
      <c r="N2524">
        <v>19.1539001464999</v>
      </c>
    </row>
    <row r="2525" spans="1:14" x14ac:dyDescent="0.35">
      <c r="A2525" t="s">
        <v>14949</v>
      </c>
      <c r="B2525" t="s">
        <v>32</v>
      </c>
      <c r="C2525" t="s">
        <v>14950</v>
      </c>
      <c r="D2525">
        <v>1582</v>
      </c>
      <c r="E2525" t="s">
        <v>1532</v>
      </c>
      <c r="F2525" t="s">
        <v>1575</v>
      </c>
      <c r="G2525" t="s">
        <v>14951</v>
      </c>
      <c r="H2525" t="s">
        <v>14952</v>
      </c>
      <c r="I2525" t="s">
        <v>14949</v>
      </c>
      <c r="J2525" t="s">
        <v>14953</v>
      </c>
      <c r="L2525" t="s">
        <v>14954</v>
      </c>
      <c r="M2525">
        <v>34.3367</v>
      </c>
      <c r="N2525">
        <v>11.7859</v>
      </c>
    </row>
    <row r="2526" spans="1:14" x14ac:dyDescent="0.35">
      <c r="A2526" t="s">
        <v>14955</v>
      </c>
      <c r="B2526" t="s">
        <v>1168</v>
      </c>
      <c r="C2526" t="s">
        <v>14956</v>
      </c>
      <c r="D2526">
        <v>1290</v>
      </c>
      <c r="E2526" t="s">
        <v>1532</v>
      </c>
      <c r="F2526" t="s">
        <v>1595</v>
      </c>
      <c r="G2526" t="s">
        <v>1596</v>
      </c>
      <c r="H2526" t="s">
        <v>14957</v>
      </c>
      <c r="I2526" t="s">
        <v>14955</v>
      </c>
      <c r="J2526" t="s">
        <v>14958</v>
      </c>
      <c r="L2526" t="s">
        <v>14959</v>
      </c>
      <c r="M2526">
        <v>32.500556000000003</v>
      </c>
      <c r="N2526">
        <v>10.529166999999999</v>
      </c>
    </row>
    <row r="2527" spans="1:14" x14ac:dyDescent="0.35">
      <c r="A2527" t="s">
        <v>14960</v>
      </c>
      <c r="B2527" t="s">
        <v>1168</v>
      </c>
      <c r="C2527" t="s">
        <v>14961</v>
      </c>
      <c r="D2527">
        <v>2393</v>
      </c>
      <c r="E2527" t="s">
        <v>1532</v>
      </c>
      <c r="F2527" t="s">
        <v>1575</v>
      </c>
      <c r="G2527" t="s">
        <v>14962</v>
      </c>
      <c r="H2527" t="s">
        <v>14963</v>
      </c>
      <c r="I2527" t="s">
        <v>14960</v>
      </c>
      <c r="J2527" t="s">
        <v>14964</v>
      </c>
      <c r="L2527" t="s">
        <v>14965</v>
      </c>
      <c r="M2527">
        <v>25.324600219726499</v>
      </c>
      <c r="N2527">
        <v>13.614899635314901</v>
      </c>
    </row>
    <row r="2528" spans="1:14" x14ac:dyDescent="0.35">
      <c r="A2528" t="s">
        <v>14966</v>
      </c>
      <c r="B2528" t="s">
        <v>32</v>
      </c>
      <c r="C2528" t="s">
        <v>14967</v>
      </c>
      <c r="D2528">
        <v>1640</v>
      </c>
      <c r="E2528" t="s">
        <v>1532</v>
      </c>
      <c r="F2528" t="s">
        <v>1575</v>
      </c>
      <c r="G2528" t="s">
        <v>14968</v>
      </c>
      <c r="H2528" t="s">
        <v>14969</v>
      </c>
      <c r="I2528" t="s">
        <v>14966</v>
      </c>
      <c r="J2528" t="s">
        <v>14970</v>
      </c>
      <c r="L2528" t="s">
        <v>14971</v>
      </c>
      <c r="M2528">
        <v>35.317001342773402</v>
      </c>
      <c r="N2528">
        <v>14.1330003738403</v>
      </c>
    </row>
    <row r="2529" spans="1:14" x14ac:dyDescent="0.35">
      <c r="A2529" t="s">
        <v>14972</v>
      </c>
      <c r="B2529" t="s">
        <v>32</v>
      </c>
      <c r="C2529" t="s">
        <v>14973</v>
      </c>
      <c r="D2529">
        <v>1640</v>
      </c>
      <c r="E2529" t="s">
        <v>1532</v>
      </c>
      <c r="F2529" t="s">
        <v>1575</v>
      </c>
      <c r="G2529" t="s">
        <v>14974</v>
      </c>
      <c r="H2529" t="s">
        <v>14975</v>
      </c>
      <c r="I2529" t="s">
        <v>14972</v>
      </c>
      <c r="J2529" t="s">
        <v>14976</v>
      </c>
      <c r="L2529" t="s">
        <v>14977</v>
      </c>
      <c r="M2529">
        <v>35.067001342773402</v>
      </c>
      <c r="N2529">
        <v>12.5329999923706</v>
      </c>
    </row>
    <row r="2530" spans="1:14" x14ac:dyDescent="0.35">
      <c r="A2530" t="s">
        <v>14978</v>
      </c>
      <c r="B2530" t="s">
        <v>32</v>
      </c>
      <c r="C2530" t="s">
        <v>14979</v>
      </c>
      <c r="D2530">
        <v>2650</v>
      </c>
      <c r="E2530" t="s">
        <v>1532</v>
      </c>
      <c r="F2530" t="s">
        <v>1575</v>
      </c>
      <c r="G2530" t="s">
        <v>14980</v>
      </c>
      <c r="H2530" t="s">
        <v>14981</v>
      </c>
      <c r="I2530" t="s">
        <v>14978</v>
      </c>
      <c r="J2530" t="s">
        <v>14982</v>
      </c>
      <c r="L2530" t="s">
        <v>14983</v>
      </c>
      <c r="M2530">
        <v>22.467199325561499</v>
      </c>
      <c r="N2530">
        <v>13.481699943542401</v>
      </c>
    </row>
    <row r="2531" spans="1:14" x14ac:dyDescent="0.35">
      <c r="A2531" t="s">
        <v>14984</v>
      </c>
      <c r="B2531" t="s">
        <v>32</v>
      </c>
      <c r="C2531" t="s">
        <v>14985</v>
      </c>
      <c r="D2531">
        <v>1325</v>
      </c>
      <c r="E2531" t="s">
        <v>1532</v>
      </c>
      <c r="F2531" t="s">
        <v>1575</v>
      </c>
      <c r="G2531" t="s">
        <v>4169</v>
      </c>
      <c r="H2531" t="s">
        <v>14986</v>
      </c>
      <c r="I2531" t="s">
        <v>14984</v>
      </c>
      <c r="J2531" t="s">
        <v>14987</v>
      </c>
      <c r="L2531" t="s">
        <v>14988</v>
      </c>
      <c r="M2531">
        <v>29.397718000000001</v>
      </c>
      <c r="N2531">
        <v>9.9949329999999996</v>
      </c>
    </row>
    <row r="2532" spans="1:14" x14ac:dyDescent="0.35">
      <c r="A2532" t="s">
        <v>2266</v>
      </c>
      <c r="B2532" t="s">
        <v>32</v>
      </c>
      <c r="C2532" t="s">
        <v>14989</v>
      </c>
      <c r="D2532">
        <v>450</v>
      </c>
      <c r="E2532" t="s">
        <v>1579</v>
      </c>
      <c r="F2532" t="s">
        <v>1614</v>
      </c>
      <c r="G2532" t="s">
        <v>5418</v>
      </c>
      <c r="H2532" t="s">
        <v>14990</v>
      </c>
      <c r="J2532" t="s">
        <v>2266</v>
      </c>
      <c r="L2532" t="s">
        <v>14991</v>
      </c>
      <c r="M2532">
        <v>113.273983</v>
      </c>
      <c r="N2532">
        <v>34.842153000000003</v>
      </c>
    </row>
    <row r="2533" spans="1:14" x14ac:dyDescent="0.35">
      <c r="A2533" t="s">
        <v>14992</v>
      </c>
      <c r="B2533" t="s">
        <v>1168</v>
      </c>
      <c r="C2533" t="s">
        <v>14993</v>
      </c>
      <c r="D2533">
        <v>1671</v>
      </c>
      <c r="E2533" t="s">
        <v>1532</v>
      </c>
      <c r="F2533" t="s">
        <v>1575</v>
      </c>
      <c r="G2533" t="s">
        <v>14994</v>
      </c>
      <c r="H2533" t="s">
        <v>14995</v>
      </c>
      <c r="I2533" t="s">
        <v>14992</v>
      </c>
      <c r="J2533" t="s">
        <v>14996</v>
      </c>
      <c r="L2533" t="s">
        <v>14997</v>
      </c>
      <c r="M2533">
        <v>36.328800201416001</v>
      </c>
      <c r="N2533">
        <v>15.387499809265099</v>
      </c>
    </row>
    <row r="2534" spans="1:14" x14ac:dyDescent="0.35">
      <c r="A2534" t="s">
        <v>14998</v>
      </c>
      <c r="B2534" t="s">
        <v>32</v>
      </c>
      <c r="C2534" t="s">
        <v>14999</v>
      </c>
      <c r="D2534">
        <v>1560</v>
      </c>
      <c r="E2534" t="s">
        <v>1532</v>
      </c>
      <c r="F2534" t="s">
        <v>1575</v>
      </c>
      <c r="G2534" t="s">
        <v>14968</v>
      </c>
      <c r="H2534" t="s">
        <v>15000</v>
      </c>
      <c r="I2534" t="s">
        <v>14998</v>
      </c>
      <c r="J2534" t="s">
        <v>15001</v>
      </c>
      <c r="L2534" t="s">
        <v>15002</v>
      </c>
      <c r="M2534">
        <v>35.877998352050703</v>
      </c>
      <c r="N2534">
        <v>14.925000190734799</v>
      </c>
    </row>
    <row r="2535" spans="1:14" x14ac:dyDescent="0.35">
      <c r="A2535" t="s">
        <v>15003</v>
      </c>
      <c r="B2535" t="s">
        <v>36</v>
      </c>
      <c r="C2535" t="s">
        <v>15004</v>
      </c>
      <c r="D2535">
        <v>1289</v>
      </c>
      <c r="E2535" t="s">
        <v>1532</v>
      </c>
      <c r="F2535" t="s">
        <v>1575</v>
      </c>
      <c r="G2535" t="s">
        <v>15005</v>
      </c>
      <c r="H2535" t="s">
        <v>15006</v>
      </c>
      <c r="I2535" t="s">
        <v>15003</v>
      </c>
      <c r="J2535" t="s">
        <v>15007</v>
      </c>
      <c r="L2535" t="s">
        <v>15008</v>
      </c>
      <c r="M2535">
        <v>32.733001999999999</v>
      </c>
      <c r="N2535">
        <v>13.183</v>
      </c>
    </row>
    <row r="2536" spans="1:14" x14ac:dyDescent="0.35">
      <c r="A2536" t="s">
        <v>15010</v>
      </c>
      <c r="B2536" t="s">
        <v>32</v>
      </c>
      <c r="C2536" t="s">
        <v>15011</v>
      </c>
      <c r="D2536">
        <v>1848</v>
      </c>
      <c r="E2536" t="s">
        <v>1532</v>
      </c>
      <c r="F2536" t="s">
        <v>1575</v>
      </c>
      <c r="G2536" t="s">
        <v>4169</v>
      </c>
      <c r="H2536" t="s">
        <v>15012</v>
      </c>
      <c r="I2536" t="s">
        <v>15010</v>
      </c>
      <c r="J2536" t="s">
        <v>15013</v>
      </c>
      <c r="L2536" t="s">
        <v>15014</v>
      </c>
      <c r="M2536">
        <v>29.7010993958</v>
      </c>
      <c r="N2536">
        <v>11.1379995346</v>
      </c>
    </row>
    <row r="2537" spans="1:14" x14ac:dyDescent="0.35">
      <c r="A2537" t="s">
        <v>15015</v>
      </c>
      <c r="B2537" t="s">
        <v>32</v>
      </c>
      <c r="C2537" t="s">
        <v>15016</v>
      </c>
      <c r="D2537">
        <v>1378</v>
      </c>
      <c r="E2537" t="s">
        <v>1532</v>
      </c>
      <c r="F2537" t="s">
        <v>1595</v>
      </c>
      <c r="G2537" t="s">
        <v>15017</v>
      </c>
      <c r="H2537" t="s">
        <v>15018</v>
      </c>
      <c r="I2537" t="s">
        <v>15015</v>
      </c>
      <c r="J2537" t="s">
        <v>15019</v>
      </c>
      <c r="L2537" t="s">
        <v>15020</v>
      </c>
      <c r="M2537">
        <v>29.669000625599999</v>
      </c>
      <c r="N2537">
        <v>6.8249998092699897</v>
      </c>
    </row>
    <row r="2538" spans="1:14" x14ac:dyDescent="0.35">
      <c r="A2538" t="s">
        <v>15021</v>
      </c>
      <c r="B2538" t="s">
        <v>1168</v>
      </c>
      <c r="C2538" t="s">
        <v>15022</v>
      </c>
      <c r="D2538">
        <v>897</v>
      </c>
      <c r="E2538" t="s">
        <v>1532</v>
      </c>
      <c r="F2538" t="s">
        <v>1575</v>
      </c>
      <c r="G2538" t="s">
        <v>14941</v>
      </c>
      <c r="H2538" t="s">
        <v>15023</v>
      </c>
      <c r="I2538" t="s">
        <v>15021</v>
      </c>
      <c r="J2538" t="s">
        <v>15024</v>
      </c>
      <c r="L2538" t="s">
        <v>15025</v>
      </c>
      <c r="M2538">
        <v>31.843333333299999</v>
      </c>
      <c r="N2538">
        <v>18.4433333333</v>
      </c>
    </row>
    <row r="2539" spans="1:14" x14ac:dyDescent="0.35">
      <c r="A2539" t="s">
        <v>15026</v>
      </c>
      <c r="B2539" t="s">
        <v>32</v>
      </c>
      <c r="C2539" t="s">
        <v>15027</v>
      </c>
      <c r="D2539">
        <v>1955</v>
      </c>
      <c r="E2539" t="s">
        <v>1532</v>
      </c>
      <c r="F2539" t="s">
        <v>1575</v>
      </c>
      <c r="G2539" t="s">
        <v>15028</v>
      </c>
      <c r="H2539" t="s">
        <v>15029</v>
      </c>
      <c r="I2539" t="s">
        <v>15026</v>
      </c>
      <c r="J2539" t="s">
        <v>15030</v>
      </c>
      <c r="L2539" t="s">
        <v>15031</v>
      </c>
      <c r="M2539">
        <v>28.333000183105401</v>
      </c>
      <c r="N2539">
        <v>12.666999816894499</v>
      </c>
    </row>
    <row r="2540" spans="1:14" x14ac:dyDescent="0.35">
      <c r="A2540" t="s">
        <v>15032</v>
      </c>
      <c r="B2540" t="s">
        <v>32</v>
      </c>
      <c r="C2540" t="s">
        <v>15033</v>
      </c>
      <c r="D2540">
        <v>2106</v>
      </c>
      <c r="E2540" t="s">
        <v>1532</v>
      </c>
      <c r="F2540" t="s">
        <v>1575</v>
      </c>
      <c r="G2540" t="s">
        <v>15034</v>
      </c>
      <c r="H2540" t="s">
        <v>15035</v>
      </c>
      <c r="I2540" t="s">
        <v>15032</v>
      </c>
      <c r="J2540" t="s">
        <v>15036</v>
      </c>
      <c r="L2540" t="s">
        <v>15037</v>
      </c>
      <c r="M2540">
        <v>24.956199645996001</v>
      </c>
      <c r="N2540">
        <v>12.053500175476</v>
      </c>
    </row>
    <row r="2541" spans="1:14" x14ac:dyDescent="0.35">
      <c r="A2541" t="s">
        <v>15038</v>
      </c>
      <c r="B2541" t="s">
        <v>32</v>
      </c>
      <c r="C2541" t="s">
        <v>15039</v>
      </c>
      <c r="D2541">
        <v>1480</v>
      </c>
      <c r="E2541" t="s">
        <v>1532</v>
      </c>
      <c r="F2541" t="s">
        <v>1575</v>
      </c>
      <c r="G2541" t="s">
        <v>14994</v>
      </c>
      <c r="H2541" t="s">
        <v>15040</v>
      </c>
      <c r="I2541" t="s">
        <v>15038</v>
      </c>
      <c r="J2541" t="s">
        <v>15041</v>
      </c>
      <c r="L2541" t="s">
        <v>15042</v>
      </c>
      <c r="M2541">
        <v>35.727798</v>
      </c>
      <c r="N2541">
        <v>15.355600000000001</v>
      </c>
    </row>
    <row r="2542" spans="1:14" x14ac:dyDescent="0.35">
      <c r="A2542" t="s">
        <v>15043</v>
      </c>
      <c r="B2542" t="s">
        <v>1168</v>
      </c>
      <c r="C2542" t="s">
        <v>15044</v>
      </c>
      <c r="D2542">
        <v>1927</v>
      </c>
      <c r="E2542" t="s">
        <v>1532</v>
      </c>
      <c r="F2542" t="s">
        <v>1575</v>
      </c>
      <c r="G2542" t="s">
        <v>15028</v>
      </c>
      <c r="H2542" t="s">
        <v>15045</v>
      </c>
      <c r="I2542" t="s">
        <v>15043</v>
      </c>
      <c r="J2542" t="s">
        <v>15046</v>
      </c>
      <c r="L2542" t="s">
        <v>15047</v>
      </c>
      <c r="M2542">
        <v>30.232700347900298</v>
      </c>
      <c r="N2542">
        <v>13.153200149536101</v>
      </c>
    </row>
    <row r="2543" spans="1:14" x14ac:dyDescent="0.35">
      <c r="A2543" t="s">
        <v>15048</v>
      </c>
      <c r="B2543" t="s">
        <v>1168</v>
      </c>
      <c r="C2543" t="s">
        <v>15049</v>
      </c>
      <c r="D2543">
        <v>135</v>
      </c>
      <c r="E2543" t="s">
        <v>1532</v>
      </c>
      <c r="F2543" t="s">
        <v>1575</v>
      </c>
      <c r="G2543" t="s">
        <v>14938</v>
      </c>
      <c r="H2543" t="s">
        <v>15050</v>
      </c>
      <c r="I2543" t="s">
        <v>15048</v>
      </c>
      <c r="J2543" t="s">
        <v>15051</v>
      </c>
      <c r="L2543" t="s">
        <v>15052</v>
      </c>
      <c r="M2543">
        <v>37.234100341796797</v>
      </c>
      <c r="N2543">
        <v>19.433599472045898</v>
      </c>
    </row>
    <row r="2544" spans="1:14" x14ac:dyDescent="0.35">
      <c r="A2544" t="s">
        <v>15054</v>
      </c>
      <c r="B2544" t="s">
        <v>3332</v>
      </c>
      <c r="C2544" t="s">
        <v>15055</v>
      </c>
      <c r="D2544">
        <v>1513</v>
      </c>
      <c r="E2544" t="s">
        <v>1532</v>
      </c>
      <c r="F2544" t="s">
        <v>1595</v>
      </c>
      <c r="G2544" t="s">
        <v>15009</v>
      </c>
      <c r="H2544" t="s">
        <v>15056</v>
      </c>
      <c r="I2544" t="s">
        <v>15054</v>
      </c>
      <c r="J2544" t="s">
        <v>15057</v>
      </c>
      <c r="L2544" t="s">
        <v>15058</v>
      </c>
      <c r="M2544">
        <v>31.601100921600001</v>
      </c>
      <c r="N2544">
        <v>4.87201023102</v>
      </c>
    </row>
    <row r="2545" spans="1:14" x14ac:dyDescent="0.35">
      <c r="A2545" t="s">
        <v>15059</v>
      </c>
      <c r="B2545" t="s">
        <v>1168</v>
      </c>
      <c r="C2545" t="s">
        <v>15060</v>
      </c>
      <c r="D2545">
        <v>1291</v>
      </c>
      <c r="E2545" t="s">
        <v>1532</v>
      </c>
      <c r="F2545" t="s">
        <v>1595</v>
      </c>
      <c r="G2545" t="s">
        <v>1596</v>
      </c>
      <c r="H2545" t="s">
        <v>15061</v>
      </c>
      <c r="I2545" t="s">
        <v>15059</v>
      </c>
      <c r="J2545" t="s">
        <v>15062</v>
      </c>
      <c r="L2545" t="s">
        <v>15063</v>
      </c>
      <c r="M2545">
        <v>31.6522006988525</v>
      </c>
      <c r="N2545">
        <v>9.5589704513549805</v>
      </c>
    </row>
    <row r="2546" spans="1:14" x14ac:dyDescent="0.35">
      <c r="A2546" t="s">
        <v>15064</v>
      </c>
      <c r="B2546" t="s">
        <v>3332</v>
      </c>
      <c r="C2546" t="s">
        <v>15065</v>
      </c>
      <c r="D2546">
        <v>1265</v>
      </c>
      <c r="E2546" t="s">
        <v>1532</v>
      </c>
      <c r="F2546" t="s">
        <v>1575</v>
      </c>
      <c r="G2546" t="s">
        <v>15066</v>
      </c>
      <c r="H2546" t="s">
        <v>15067</v>
      </c>
      <c r="I2546" t="s">
        <v>15064</v>
      </c>
      <c r="J2546" t="s">
        <v>15068</v>
      </c>
      <c r="L2546" t="s">
        <v>15069</v>
      </c>
      <c r="M2546">
        <v>32.553199768066399</v>
      </c>
      <c r="N2546">
        <v>15.589500427246</v>
      </c>
    </row>
    <row r="2547" spans="1:14" x14ac:dyDescent="0.35">
      <c r="A2547" t="s">
        <v>15070</v>
      </c>
      <c r="B2547" t="s">
        <v>32</v>
      </c>
      <c r="C2547" t="s">
        <v>15071</v>
      </c>
      <c r="D2547">
        <v>933</v>
      </c>
      <c r="E2547" t="s">
        <v>1532</v>
      </c>
      <c r="F2547" t="s">
        <v>1575</v>
      </c>
      <c r="G2547" t="s">
        <v>14941</v>
      </c>
      <c r="H2547" t="s">
        <v>15072</v>
      </c>
      <c r="I2547" t="s">
        <v>15070</v>
      </c>
      <c r="J2547" t="s">
        <v>15073</v>
      </c>
      <c r="L2547" t="s">
        <v>15074</v>
      </c>
      <c r="M2547">
        <v>31.521578000000002</v>
      </c>
      <c r="N2547">
        <v>21.802697999999999</v>
      </c>
    </row>
    <row r="2548" spans="1:14" x14ac:dyDescent="0.35">
      <c r="A2548" t="s">
        <v>15075</v>
      </c>
      <c r="B2548" t="s">
        <v>32</v>
      </c>
      <c r="C2548" t="s">
        <v>15076</v>
      </c>
      <c r="D2548">
        <v>1350</v>
      </c>
      <c r="E2548" t="s">
        <v>1532</v>
      </c>
      <c r="F2548" t="s">
        <v>1575</v>
      </c>
      <c r="G2548" t="s">
        <v>15077</v>
      </c>
      <c r="H2548" t="s">
        <v>15078</v>
      </c>
      <c r="I2548" t="s">
        <v>15075</v>
      </c>
      <c r="J2548" t="s">
        <v>15079</v>
      </c>
      <c r="L2548" t="s">
        <v>15080</v>
      </c>
      <c r="M2548">
        <v>33.526387</v>
      </c>
      <c r="N2548">
        <v>14.383604999999999</v>
      </c>
    </row>
    <row r="2549" spans="1:14" x14ac:dyDescent="0.35">
      <c r="A2549" t="s">
        <v>15081</v>
      </c>
      <c r="B2549" t="s">
        <v>1168</v>
      </c>
      <c r="C2549" t="s">
        <v>3592</v>
      </c>
      <c r="D2549">
        <v>1529</v>
      </c>
      <c r="E2549" t="s">
        <v>1532</v>
      </c>
      <c r="F2549" t="s">
        <v>1595</v>
      </c>
      <c r="G2549" t="s">
        <v>15053</v>
      </c>
      <c r="H2549" t="s">
        <v>3593</v>
      </c>
      <c r="I2549" t="s">
        <v>15081</v>
      </c>
      <c r="J2549" t="s">
        <v>15082</v>
      </c>
      <c r="L2549" t="s">
        <v>15083</v>
      </c>
      <c r="M2549">
        <v>27.975000381499999</v>
      </c>
      <c r="N2549">
        <v>7.7258300781199898</v>
      </c>
    </row>
    <row r="2550" spans="1:14" x14ac:dyDescent="0.35">
      <c r="A2550" t="s">
        <v>15084</v>
      </c>
      <c r="B2550" t="s">
        <v>32</v>
      </c>
      <c r="C2550" t="s">
        <v>15085</v>
      </c>
      <c r="D2550">
        <v>2953</v>
      </c>
      <c r="E2550" t="s">
        <v>1532</v>
      </c>
      <c r="F2550" t="s">
        <v>1575</v>
      </c>
      <c r="G2550" t="s">
        <v>14980</v>
      </c>
      <c r="H2550" t="s">
        <v>15086</v>
      </c>
      <c r="I2550" t="s">
        <v>15084</v>
      </c>
      <c r="J2550" t="s">
        <v>15087</v>
      </c>
      <c r="L2550" t="s">
        <v>15088</v>
      </c>
      <c r="M2550">
        <v>23.563099999999999</v>
      </c>
      <c r="N2550">
        <v>12.9437</v>
      </c>
    </row>
    <row r="2551" spans="1:14" x14ac:dyDescent="0.35">
      <c r="A2551" t="s">
        <v>15094</v>
      </c>
      <c r="B2551" t="s">
        <v>1168</v>
      </c>
      <c r="C2551" t="s">
        <v>15095</v>
      </c>
      <c r="D2551">
        <v>4550</v>
      </c>
      <c r="E2551" t="s">
        <v>1532</v>
      </c>
      <c r="F2551" t="s">
        <v>13894</v>
      </c>
      <c r="G2551" t="s">
        <v>15096</v>
      </c>
      <c r="H2551" t="s">
        <v>15097</v>
      </c>
      <c r="I2551" t="s">
        <v>15094</v>
      </c>
      <c r="J2551" t="s">
        <v>15098</v>
      </c>
      <c r="L2551" t="s">
        <v>15099</v>
      </c>
      <c r="M2551">
        <v>36.63330078125</v>
      </c>
      <c r="N2551">
        <v>-3.3677899837493799</v>
      </c>
    </row>
    <row r="2552" spans="1:14" x14ac:dyDescent="0.35">
      <c r="A2552" t="s">
        <v>15102</v>
      </c>
      <c r="B2552" t="s">
        <v>32</v>
      </c>
      <c r="C2552" t="s">
        <v>15103</v>
      </c>
      <c r="D2552">
        <v>3784</v>
      </c>
      <c r="E2552" t="s">
        <v>1532</v>
      </c>
      <c r="F2552" t="s">
        <v>13894</v>
      </c>
      <c r="G2552" t="s">
        <v>15104</v>
      </c>
      <c r="H2552" t="s">
        <v>15105</v>
      </c>
      <c r="I2552" t="s">
        <v>15102</v>
      </c>
      <c r="J2552" t="s">
        <v>15106</v>
      </c>
      <c r="L2552" t="s">
        <v>15107</v>
      </c>
      <c r="M2552">
        <v>31.821200000000001</v>
      </c>
      <c r="N2552">
        <v>-1.3320000000000001</v>
      </c>
    </row>
    <row r="2553" spans="1:14" x14ac:dyDescent="0.35">
      <c r="A2553" t="s">
        <v>15109</v>
      </c>
      <c r="B2553" t="s">
        <v>3332</v>
      </c>
      <c r="C2553" t="s">
        <v>15110</v>
      </c>
      <c r="D2553">
        <v>182</v>
      </c>
      <c r="E2553" t="s">
        <v>1532</v>
      </c>
      <c r="F2553" t="s">
        <v>13894</v>
      </c>
      <c r="G2553" t="s">
        <v>15093</v>
      </c>
      <c r="H2553" t="s">
        <v>15111</v>
      </c>
      <c r="I2553" t="s">
        <v>15109</v>
      </c>
      <c r="J2553" t="s">
        <v>2249</v>
      </c>
      <c r="L2553" t="s">
        <v>15112</v>
      </c>
      <c r="M2553">
        <v>39.202598999999999</v>
      </c>
      <c r="N2553">
        <v>-6.8781100000000004</v>
      </c>
    </row>
    <row r="2554" spans="1:14" x14ac:dyDescent="0.35">
      <c r="A2554" t="s">
        <v>15113</v>
      </c>
      <c r="B2554" t="s">
        <v>1168</v>
      </c>
      <c r="C2554" t="s">
        <v>15114</v>
      </c>
      <c r="D2554">
        <v>3673</v>
      </c>
      <c r="E2554" t="s">
        <v>1532</v>
      </c>
      <c r="F2554" t="s">
        <v>13894</v>
      </c>
      <c r="G2554" t="s">
        <v>15115</v>
      </c>
      <c r="H2554" t="s">
        <v>15116</v>
      </c>
      <c r="I2554" t="s">
        <v>15113</v>
      </c>
      <c r="J2554" t="s">
        <v>15117</v>
      </c>
      <c r="L2554" t="s">
        <v>15118</v>
      </c>
      <c r="M2554">
        <v>35.752601623535099</v>
      </c>
      <c r="N2554">
        <v>-6.1704401969909597</v>
      </c>
    </row>
    <row r="2555" spans="1:14" x14ac:dyDescent="0.35">
      <c r="A2555" t="s">
        <v>15119</v>
      </c>
      <c r="B2555" t="s">
        <v>1168</v>
      </c>
      <c r="C2555" t="s">
        <v>15120</v>
      </c>
      <c r="D2555">
        <v>4412</v>
      </c>
      <c r="E2555" t="s">
        <v>1532</v>
      </c>
      <c r="F2555" t="s">
        <v>13894</v>
      </c>
      <c r="G2555" t="s">
        <v>15108</v>
      </c>
      <c r="H2555" t="s">
        <v>15121</v>
      </c>
      <c r="I2555" t="s">
        <v>15119</v>
      </c>
      <c r="J2555" t="s">
        <v>11614</v>
      </c>
      <c r="L2555" t="s">
        <v>15122</v>
      </c>
      <c r="M2555">
        <v>33.273980999999999</v>
      </c>
      <c r="N2555">
        <v>-8.9199420000000007</v>
      </c>
    </row>
    <row r="2556" spans="1:14" x14ac:dyDescent="0.35">
      <c r="A2556" t="s">
        <v>15123</v>
      </c>
      <c r="B2556" t="s">
        <v>1168</v>
      </c>
      <c r="C2556" t="s">
        <v>15124</v>
      </c>
      <c r="D2556">
        <v>4678</v>
      </c>
      <c r="E2556" t="s">
        <v>1532</v>
      </c>
      <c r="F2556" t="s">
        <v>13894</v>
      </c>
      <c r="G2556" t="s">
        <v>15125</v>
      </c>
      <c r="H2556" t="s">
        <v>15126</v>
      </c>
      <c r="I2556" t="s">
        <v>15123</v>
      </c>
      <c r="J2556" t="s">
        <v>15127</v>
      </c>
      <c r="L2556" t="s">
        <v>15128</v>
      </c>
      <c r="M2556">
        <v>35.752101898193303</v>
      </c>
      <c r="N2556">
        <v>-7.6686301231384197</v>
      </c>
    </row>
    <row r="2557" spans="1:14" x14ac:dyDescent="0.35">
      <c r="A2557" t="s">
        <v>15130</v>
      </c>
      <c r="B2557" t="s">
        <v>32</v>
      </c>
      <c r="C2557" t="s">
        <v>15131</v>
      </c>
      <c r="D2557">
        <v>2700</v>
      </c>
      <c r="E2557" t="s">
        <v>1532</v>
      </c>
      <c r="F2557" t="s">
        <v>13894</v>
      </c>
      <c r="G2557" t="s">
        <v>15132</v>
      </c>
      <c r="H2557" t="s">
        <v>15133</v>
      </c>
      <c r="I2557" t="s">
        <v>15130</v>
      </c>
      <c r="J2557" t="s">
        <v>15134</v>
      </c>
      <c r="L2557" t="s">
        <v>15135</v>
      </c>
      <c r="M2557">
        <v>29.6709</v>
      </c>
      <c r="N2557">
        <v>-4.8861999999999997</v>
      </c>
    </row>
    <row r="2558" spans="1:14" x14ac:dyDescent="0.35">
      <c r="A2558" t="s">
        <v>15136</v>
      </c>
      <c r="B2558" t="s">
        <v>32</v>
      </c>
      <c r="C2558" t="s">
        <v>15137</v>
      </c>
      <c r="D2558">
        <v>50</v>
      </c>
      <c r="E2558" t="s">
        <v>1532</v>
      </c>
      <c r="F2558" t="s">
        <v>13894</v>
      </c>
      <c r="G2558" t="s">
        <v>15138</v>
      </c>
      <c r="H2558" t="s">
        <v>15139</v>
      </c>
      <c r="I2558" t="s">
        <v>15136</v>
      </c>
      <c r="J2558" t="s">
        <v>15140</v>
      </c>
      <c r="L2558" t="s">
        <v>15141</v>
      </c>
      <c r="M2558">
        <v>39.508619000000003</v>
      </c>
      <c r="N2558">
        <v>-8.9112299999999998</v>
      </c>
    </row>
    <row r="2559" spans="1:14" x14ac:dyDescent="0.35">
      <c r="A2559" t="s">
        <v>15142</v>
      </c>
      <c r="B2559" t="s">
        <v>1168</v>
      </c>
      <c r="C2559" t="s">
        <v>15143</v>
      </c>
      <c r="D2559">
        <v>2932</v>
      </c>
      <c r="E2559" t="s">
        <v>1532</v>
      </c>
      <c r="F2559" t="s">
        <v>13894</v>
      </c>
      <c r="G2559" t="s">
        <v>15144</v>
      </c>
      <c r="H2559" t="s">
        <v>15097</v>
      </c>
      <c r="I2559" t="s">
        <v>15142</v>
      </c>
      <c r="J2559" t="s">
        <v>15145</v>
      </c>
      <c r="L2559" t="s">
        <v>15146</v>
      </c>
      <c r="M2559">
        <v>37.074501037600001</v>
      </c>
      <c r="N2559">
        <v>-3.42940998077</v>
      </c>
    </row>
    <row r="2560" spans="1:14" x14ac:dyDescent="0.35">
      <c r="A2560" t="s">
        <v>15147</v>
      </c>
      <c r="B2560" t="s">
        <v>32</v>
      </c>
      <c r="C2560" t="s">
        <v>15148</v>
      </c>
      <c r="D2560">
        <v>100</v>
      </c>
      <c r="E2560" t="s">
        <v>1532</v>
      </c>
      <c r="F2560" t="s">
        <v>13894</v>
      </c>
      <c r="G2560" t="s">
        <v>15138</v>
      </c>
      <c r="H2560" t="s">
        <v>15149</v>
      </c>
      <c r="I2560" t="s">
        <v>15147</v>
      </c>
      <c r="J2560" t="s">
        <v>15150</v>
      </c>
      <c r="L2560" t="s">
        <v>15151</v>
      </c>
      <c r="M2560">
        <v>39.757801000000001</v>
      </c>
      <c r="N2560">
        <v>-9.8511100000000003</v>
      </c>
    </row>
    <row r="2561" spans="1:14" x14ac:dyDescent="0.35">
      <c r="A2561" t="s">
        <v>15152</v>
      </c>
      <c r="B2561" t="s">
        <v>1168</v>
      </c>
      <c r="C2561" t="s">
        <v>15153</v>
      </c>
      <c r="D2561">
        <v>4150</v>
      </c>
      <c r="E2561" t="s">
        <v>1532</v>
      </c>
      <c r="F2561" t="s">
        <v>13894</v>
      </c>
      <c r="G2561" t="s">
        <v>15144</v>
      </c>
      <c r="H2561" t="s">
        <v>15154</v>
      </c>
      <c r="I2561" t="s">
        <v>15152</v>
      </c>
      <c r="J2561" t="s">
        <v>15155</v>
      </c>
      <c r="L2561" t="s">
        <v>15156</v>
      </c>
      <c r="M2561">
        <v>35.8182983398437</v>
      </c>
      <c r="N2561">
        <v>-3.37631011009216</v>
      </c>
    </row>
    <row r="2562" spans="1:14" x14ac:dyDescent="0.35">
      <c r="A2562" t="s">
        <v>15157</v>
      </c>
      <c r="B2562" t="s">
        <v>32</v>
      </c>
      <c r="C2562" t="s">
        <v>15158</v>
      </c>
      <c r="D2562">
        <v>5500</v>
      </c>
      <c r="E2562" t="s">
        <v>1579</v>
      </c>
      <c r="F2562" t="s">
        <v>10223</v>
      </c>
      <c r="G2562" t="s">
        <v>15159</v>
      </c>
      <c r="H2562" t="s">
        <v>15160</v>
      </c>
      <c r="I2562" t="s">
        <v>15161</v>
      </c>
      <c r="J2562" t="s">
        <v>15157</v>
      </c>
      <c r="L2562" t="s">
        <v>15162</v>
      </c>
      <c r="M2562">
        <v>100.139532</v>
      </c>
      <c r="N2562">
        <v>50.435988000000002</v>
      </c>
    </row>
    <row r="2563" spans="1:14" x14ac:dyDescent="0.35">
      <c r="A2563" t="s">
        <v>15163</v>
      </c>
      <c r="B2563" t="s">
        <v>32</v>
      </c>
      <c r="C2563" t="s">
        <v>15164</v>
      </c>
      <c r="D2563">
        <v>60</v>
      </c>
      <c r="E2563" t="s">
        <v>1532</v>
      </c>
      <c r="F2563" t="s">
        <v>13894</v>
      </c>
      <c r="G2563" t="s">
        <v>15100</v>
      </c>
      <c r="H2563" t="s">
        <v>15165</v>
      </c>
      <c r="I2563" t="s">
        <v>15163</v>
      </c>
      <c r="J2563" t="s">
        <v>15166</v>
      </c>
      <c r="L2563" t="s">
        <v>15167</v>
      </c>
      <c r="M2563">
        <v>39.668501999999997</v>
      </c>
      <c r="N2563">
        <v>-7.917478</v>
      </c>
    </row>
    <row r="2564" spans="1:14" x14ac:dyDescent="0.35">
      <c r="A2564" t="s">
        <v>15168</v>
      </c>
      <c r="B2564" t="s">
        <v>32</v>
      </c>
      <c r="C2564" t="s">
        <v>15169</v>
      </c>
      <c r="D2564">
        <v>3970</v>
      </c>
      <c r="E2564" t="s">
        <v>1532</v>
      </c>
      <c r="F2564" t="s">
        <v>13894</v>
      </c>
      <c r="G2564" t="s">
        <v>15170</v>
      </c>
      <c r="H2564" t="s">
        <v>15171</v>
      </c>
      <c r="I2564" t="s">
        <v>15168</v>
      </c>
      <c r="J2564" t="s">
        <v>15172</v>
      </c>
      <c r="L2564" t="s">
        <v>15173</v>
      </c>
      <c r="M2564">
        <v>33.615541999999998</v>
      </c>
      <c r="N2564">
        <v>-3.5213320000000001</v>
      </c>
    </row>
    <row r="2565" spans="1:14" x14ac:dyDescent="0.35">
      <c r="A2565" t="s">
        <v>15174</v>
      </c>
      <c r="B2565" t="s">
        <v>32</v>
      </c>
      <c r="C2565" t="s">
        <v>15175</v>
      </c>
      <c r="D2565">
        <v>1700</v>
      </c>
      <c r="E2565" t="s">
        <v>1532</v>
      </c>
      <c r="F2565" t="s">
        <v>13894</v>
      </c>
      <c r="G2565" t="s">
        <v>15176</v>
      </c>
      <c r="H2565" t="s">
        <v>15177</v>
      </c>
      <c r="I2565" t="s">
        <v>15174</v>
      </c>
      <c r="J2565" t="s">
        <v>15178</v>
      </c>
      <c r="L2565" t="s">
        <v>15179</v>
      </c>
      <c r="M2565">
        <v>38.766998291015597</v>
      </c>
      <c r="N2565">
        <v>-10.7329998016357</v>
      </c>
    </row>
    <row r="2566" spans="1:14" x14ac:dyDescent="0.35">
      <c r="A2566" t="s">
        <v>15181</v>
      </c>
      <c r="B2566" t="s">
        <v>32</v>
      </c>
      <c r="C2566" t="s">
        <v>15182</v>
      </c>
      <c r="D2566">
        <v>3520</v>
      </c>
      <c r="E2566" t="s">
        <v>1532</v>
      </c>
      <c r="F2566" t="s">
        <v>13894</v>
      </c>
      <c r="G2566" t="s">
        <v>15129</v>
      </c>
      <c r="H2566" t="s">
        <v>15183</v>
      </c>
      <c r="I2566" t="s">
        <v>15181</v>
      </c>
      <c r="J2566" t="s">
        <v>15184</v>
      </c>
      <c r="L2566" t="s">
        <v>15185</v>
      </c>
      <c r="M2566">
        <v>31.084116000000002</v>
      </c>
      <c r="N2566">
        <v>-6.3553740000000003</v>
      </c>
    </row>
    <row r="2567" spans="1:14" x14ac:dyDescent="0.35">
      <c r="A2567" t="s">
        <v>15186</v>
      </c>
      <c r="B2567" t="s">
        <v>32</v>
      </c>
      <c r="C2567" t="s">
        <v>15187</v>
      </c>
      <c r="D2567">
        <v>2801</v>
      </c>
      <c r="E2567" t="s">
        <v>1532</v>
      </c>
      <c r="F2567" t="s">
        <v>13894</v>
      </c>
      <c r="G2567" t="s">
        <v>15188</v>
      </c>
      <c r="H2567" t="s">
        <v>15189</v>
      </c>
      <c r="I2567" t="s">
        <v>15186</v>
      </c>
      <c r="J2567" t="s">
        <v>15190</v>
      </c>
      <c r="L2567" t="s">
        <v>15191</v>
      </c>
      <c r="M2567">
        <v>37.326900482177699</v>
      </c>
      <c r="N2567">
        <v>-3.3633298873901301</v>
      </c>
    </row>
    <row r="2568" spans="1:14" x14ac:dyDescent="0.35">
      <c r="A2568" t="s">
        <v>15192</v>
      </c>
      <c r="B2568" t="s">
        <v>1168</v>
      </c>
      <c r="C2568" t="s">
        <v>15193</v>
      </c>
      <c r="D2568">
        <v>371</v>
      </c>
      <c r="E2568" t="s">
        <v>1532</v>
      </c>
      <c r="F2568" t="s">
        <v>13894</v>
      </c>
      <c r="G2568" t="s">
        <v>15176</v>
      </c>
      <c r="H2568" t="s">
        <v>15194</v>
      </c>
      <c r="I2568" t="s">
        <v>15192</v>
      </c>
      <c r="J2568" t="s">
        <v>15195</v>
      </c>
      <c r="L2568" t="s">
        <v>15196</v>
      </c>
      <c r="M2568">
        <v>40.181800842285099</v>
      </c>
      <c r="N2568">
        <v>-10.3390998840332</v>
      </c>
    </row>
    <row r="2569" spans="1:14" x14ac:dyDescent="0.35">
      <c r="A2569" t="s">
        <v>15197</v>
      </c>
      <c r="B2569" t="s">
        <v>32</v>
      </c>
      <c r="C2569" t="s">
        <v>15198</v>
      </c>
      <c r="D2569">
        <v>3806</v>
      </c>
      <c r="E2569" t="s">
        <v>1532</v>
      </c>
      <c r="F2569" t="s">
        <v>13894</v>
      </c>
      <c r="G2569" t="s">
        <v>13895</v>
      </c>
      <c r="H2569" t="s">
        <v>15199</v>
      </c>
      <c r="I2569" t="s">
        <v>15197</v>
      </c>
      <c r="J2569" t="s">
        <v>15200</v>
      </c>
      <c r="L2569" t="s">
        <v>15201</v>
      </c>
      <c r="M2569">
        <v>33.802100000000003</v>
      </c>
      <c r="N2569">
        <v>-1.5029999999999999</v>
      </c>
    </row>
    <row r="2570" spans="1:14" x14ac:dyDescent="0.35">
      <c r="A2570" t="s">
        <v>15202</v>
      </c>
      <c r="B2570" t="s">
        <v>1168</v>
      </c>
      <c r="C2570" t="s">
        <v>15203</v>
      </c>
      <c r="D2570">
        <v>3763</v>
      </c>
      <c r="E2570" t="s">
        <v>1532</v>
      </c>
      <c r="F2570" t="s">
        <v>13894</v>
      </c>
      <c r="G2570" t="s">
        <v>15204</v>
      </c>
      <c r="H2570" t="s">
        <v>15205</v>
      </c>
      <c r="I2570" t="s">
        <v>15202</v>
      </c>
      <c r="J2570" t="s">
        <v>15206</v>
      </c>
      <c r="L2570" t="s">
        <v>15207</v>
      </c>
      <c r="M2570">
        <v>32.932701110839801</v>
      </c>
      <c r="N2570">
        <v>-2.4444899559020898</v>
      </c>
    </row>
    <row r="2571" spans="1:14" x14ac:dyDescent="0.35">
      <c r="A2571" t="s">
        <v>15208</v>
      </c>
      <c r="B2571" t="s">
        <v>32</v>
      </c>
      <c r="C2571" t="s">
        <v>15209</v>
      </c>
      <c r="D2571">
        <v>1400</v>
      </c>
      <c r="E2571" t="s">
        <v>1532</v>
      </c>
      <c r="F2571" t="s">
        <v>13894</v>
      </c>
      <c r="G2571" t="s">
        <v>15138</v>
      </c>
      <c r="H2571" t="s">
        <v>15210</v>
      </c>
      <c r="I2571" t="s">
        <v>15208</v>
      </c>
      <c r="J2571" t="s">
        <v>15211</v>
      </c>
      <c r="L2571" t="s">
        <v>15212</v>
      </c>
      <c r="M2571">
        <v>38.779201507568303</v>
      </c>
      <c r="N2571">
        <v>-10.357500076293899</v>
      </c>
    </row>
    <row r="2572" spans="1:14" x14ac:dyDescent="0.35">
      <c r="A2572" t="s">
        <v>15213</v>
      </c>
      <c r="B2572" t="s">
        <v>32</v>
      </c>
      <c r="C2572" t="s">
        <v>15214</v>
      </c>
      <c r="D2572">
        <v>6400</v>
      </c>
      <c r="E2572" t="s">
        <v>1532</v>
      </c>
      <c r="F2572" t="s">
        <v>13894</v>
      </c>
      <c r="G2572" t="s">
        <v>15125</v>
      </c>
      <c r="H2572" t="s">
        <v>15215</v>
      </c>
      <c r="I2572" t="s">
        <v>15213</v>
      </c>
      <c r="J2572" t="s">
        <v>15216</v>
      </c>
      <c r="L2572" t="s">
        <v>15217</v>
      </c>
      <c r="M2572">
        <v>34.799999237060497</v>
      </c>
      <c r="N2572">
        <v>-9.3500003814697195</v>
      </c>
    </row>
    <row r="2573" spans="1:14" x14ac:dyDescent="0.35">
      <c r="A2573" t="s">
        <v>15218</v>
      </c>
      <c r="B2573" t="s">
        <v>1168</v>
      </c>
      <c r="C2573" t="s">
        <v>12302</v>
      </c>
      <c r="D2573">
        <v>80</v>
      </c>
      <c r="E2573" t="s">
        <v>1532</v>
      </c>
      <c r="F2573" t="s">
        <v>13894</v>
      </c>
      <c r="G2573" t="s">
        <v>15180</v>
      </c>
      <c r="H2573" t="s">
        <v>15219</v>
      </c>
      <c r="I2573" t="s">
        <v>15218</v>
      </c>
      <c r="J2573" t="s">
        <v>15220</v>
      </c>
      <c r="L2573" t="s">
        <v>15221</v>
      </c>
      <c r="M2573">
        <v>39.8114013671875</v>
      </c>
      <c r="N2573">
        <v>-5.2572598457336399</v>
      </c>
    </row>
    <row r="2574" spans="1:14" x14ac:dyDescent="0.35">
      <c r="A2574" t="s">
        <v>15222</v>
      </c>
      <c r="B2574" t="s">
        <v>32</v>
      </c>
      <c r="C2574" t="s">
        <v>15223</v>
      </c>
      <c r="D2574">
        <v>5080</v>
      </c>
      <c r="E2574" t="s">
        <v>1532</v>
      </c>
      <c r="F2574" t="s">
        <v>13894</v>
      </c>
      <c r="G2574" t="s">
        <v>13895</v>
      </c>
      <c r="H2574" t="s">
        <v>15224</v>
      </c>
      <c r="I2574" t="s">
        <v>15222</v>
      </c>
      <c r="J2574" t="s">
        <v>15225</v>
      </c>
      <c r="L2574" t="s">
        <v>15226</v>
      </c>
      <c r="M2574">
        <v>34.822498000000003</v>
      </c>
      <c r="N2574">
        <v>-2.4580600000000001</v>
      </c>
    </row>
    <row r="2575" spans="1:14" x14ac:dyDescent="0.35">
      <c r="A2575" t="s">
        <v>15227</v>
      </c>
      <c r="B2575" t="s">
        <v>32</v>
      </c>
      <c r="C2575" t="s">
        <v>15228</v>
      </c>
      <c r="D2575">
        <v>3445</v>
      </c>
      <c r="E2575" t="s">
        <v>1532</v>
      </c>
      <c r="F2575" t="s">
        <v>13894</v>
      </c>
      <c r="G2575" t="s">
        <v>15101</v>
      </c>
      <c r="H2575" t="s">
        <v>15229</v>
      </c>
      <c r="I2575" t="s">
        <v>15227</v>
      </c>
      <c r="J2575" t="s">
        <v>15230</v>
      </c>
      <c r="L2575" t="s">
        <v>15231</v>
      </c>
      <c r="M2575">
        <v>35.583000183105398</v>
      </c>
      <c r="N2575">
        <v>-10.682999610900801</v>
      </c>
    </row>
    <row r="2576" spans="1:14" x14ac:dyDescent="0.35">
      <c r="A2576" t="s">
        <v>15232</v>
      </c>
      <c r="B2576" t="s">
        <v>32</v>
      </c>
      <c r="C2576" t="s">
        <v>15233</v>
      </c>
      <c r="D2576">
        <v>5960</v>
      </c>
      <c r="E2576" t="s">
        <v>1532</v>
      </c>
      <c r="F2576" t="s">
        <v>13894</v>
      </c>
      <c r="G2576" t="s">
        <v>15129</v>
      </c>
      <c r="H2576" t="s">
        <v>15234</v>
      </c>
      <c r="I2576" t="s">
        <v>15232</v>
      </c>
      <c r="J2576" t="s">
        <v>15235</v>
      </c>
      <c r="L2576" t="s">
        <v>15236</v>
      </c>
      <c r="M2576">
        <v>31.610278000000001</v>
      </c>
      <c r="N2576">
        <v>-7.9488890000000003</v>
      </c>
    </row>
    <row r="2577" spans="1:14" x14ac:dyDescent="0.35">
      <c r="A2577" t="s">
        <v>15237</v>
      </c>
      <c r="B2577" t="s">
        <v>32</v>
      </c>
      <c r="C2577" t="s">
        <v>15238</v>
      </c>
      <c r="D2577">
        <v>3800</v>
      </c>
      <c r="E2577" t="s">
        <v>1532</v>
      </c>
      <c r="F2577" t="s">
        <v>13894</v>
      </c>
      <c r="G2577" t="s">
        <v>15170</v>
      </c>
      <c r="H2577" t="s">
        <v>15239</v>
      </c>
      <c r="I2577" t="s">
        <v>15237</v>
      </c>
      <c r="J2577" t="s">
        <v>15240</v>
      </c>
      <c r="L2577" t="s">
        <v>15241</v>
      </c>
      <c r="M2577">
        <v>33.503500000000003</v>
      </c>
      <c r="N2577">
        <v>-3.6093000000000002</v>
      </c>
    </row>
    <row r="2578" spans="1:14" x14ac:dyDescent="0.35">
      <c r="A2578" t="s">
        <v>15242</v>
      </c>
      <c r="B2578" t="s">
        <v>32</v>
      </c>
      <c r="C2578" t="s">
        <v>15243</v>
      </c>
      <c r="D2578">
        <v>3868</v>
      </c>
      <c r="E2578" t="s">
        <v>1532</v>
      </c>
      <c r="F2578" t="s">
        <v>13894</v>
      </c>
      <c r="G2578" t="s">
        <v>15244</v>
      </c>
      <c r="H2578" t="s">
        <v>15245</v>
      </c>
      <c r="I2578" t="s">
        <v>15242</v>
      </c>
      <c r="J2578" t="s">
        <v>15246</v>
      </c>
      <c r="L2578" t="s">
        <v>15247</v>
      </c>
      <c r="M2578">
        <v>32.833301544189403</v>
      </c>
      <c r="N2578">
        <v>-5.0763897895812899</v>
      </c>
    </row>
    <row r="2579" spans="1:14" x14ac:dyDescent="0.35">
      <c r="A2579" t="s">
        <v>15248</v>
      </c>
      <c r="B2579" t="s">
        <v>1168</v>
      </c>
      <c r="C2579" t="s">
        <v>15249</v>
      </c>
      <c r="D2579">
        <v>129</v>
      </c>
      <c r="E2579" t="s">
        <v>1532</v>
      </c>
      <c r="F2579" t="s">
        <v>13894</v>
      </c>
      <c r="G2579" t="s">
        <v>15180</v>
      </c>
      <c r="H2579" t="s">
        <v>15250</v>
      </c>
      <c r="I2579" t="s">
        <v>15248</v>
      </c>
      <c r="J2579" t="s">
        <v>15251</v>
      </c>
      <c r="L2579" t="s">
        <v>15252</v>
      </c>
      <c r="M2579">
        <v>39.071201324462798</v>
      </c>
      <c r="N2579">
        <v>-5.0923600196838299</v>
      </c>
    </row>
    <row r="2580" spans="1:14" x14ac:dyDescent="0.35">
      <c r="A2580" t="s">
        <v>15253</v>
      </c>
      <c r="B2580" t="s">
        <v>3332</v>
      </c>
      <c r="C2580" t="s">
        <v>15254</v>
      </c>
      <c r="D2580">
        <v>54</v>
      </c>
      <c r="E2580" t="s">
        <v>1532</v>
      </c>
      <c r="F2580" t="s">
        <v>13894</v>
      </c>
      <c r="G2580" t="s">
        <v>15255</v>
      </c>
      <c r="H2580" t="s">
        <v>15256</v>
      </c>
      <c r="I2580" t="s">
        <v>15253</v>
      </c>
      <c r="J2580" t="s">
        <v>15257</v>
      </c>
      <c r="L2580" t="s">
        <v>15258</v>
      </c>
      <c r="M2580">
        <v>39.224899000000001</v>
      </c>
      <c r="N2580">
        <v>-6.2220199999999997</v>
      </c>
    </row>
    <row r="2581" spans="1:14" x14ac:dyDescent="0.35">
      <c r="A2581" t="s">
        <v>15266</v>
      </c>
      <c r="B2581" t="s">
        <v>1168</v>
      </c>
      <c r="C2581" t="s">
        <v>15267</v>
      </c>
      <c r="D2581">
        <v>3951</v>
      </c>
      <c r="E2581" t="s">
        <v>1532</v>
      </c>
      <c r="F2581" t="s">
        <v>15264</v>
      </c>
      <c r="G2581" t="s">
        <v>15265</v>
      </c>
      <c r="H2581" t="s">
        <v>15268</v>
      </c>
      <c r="I2581" t="s">
        <v>15266</v>
      </c>
      <c r="J2581" t="s">
        <v>15269</v>
      </c>
      <c r="L2581" t="s">
        <v>15270</v>
      </c>
      <c r="M2581">
        <v>30.916999816894499</v>
      </c>
      <c r="N2581">
        <v>3.0499999523162802</v>
      </c>
    </row>
    <row r="2582" spans="1:14" x14ac:dyDescent="0.35">
      <c r="A2582" t="s">
        <v>15272</v>
      </c>
      <c r="B2582" t="s">
        <v>3332</v>
      </c>
      <c r="C2582" t="s">
        <v>15273</v>
      </c>
      <c r="D2582">
        <v>3782</v>
      </c>
      <c r="E2582" t="s">
        <v>1532</v>
      </c>
      <c r="F2582" t="s">
        <v>15264</v>
      </c>
      <c r="G2582" t="s">
        <v>15274</v>
      </c>
      <c r="H2582" t="s">
        <v>15275</v>
      </c>
      <c r="I2582" t="s">
        <v>15272</v>
      </c>
      <c r="J2582" t="s">
        <v>15276</v>
      </c>
      <c r="L2582" t="s">
        <v>15277</v>
      </c>
      <c r="M2582">
        <v>32.443500999999998</v>
      </c>
      <c r="N2582">
        <v>4.2386E-2</v>
      </c>
    </row>
    <row r="2583" spans="1:14" x14ac:dyDescent="0.35">
      <c r="A2583" t="s">
        <v>15278</v>
      </c>
      <c r="B2583" t="s">
        <v>1168</v>
      </c>
      <c r="C2583" t="s">
        <v>15279</v>
      </c>
      <c r="D2583">
        <v>3510</v>
      </c>
      <c r="E2583" t="s">
        <v>1532</v>
      </c>
      <c r="F2583" t="s">
        <v>15264</v>
      </c>
      <c r="G2583" t="s">
        <v>15265</v>
      </c>
      <c r="H2583" t="s">
        <v>15280</v>
      </c>
      <c r="I2583" t="s">
        <v>15278</v>
      </c>
      <c r="J2583" t="s">
        <v>15281</v>
      </c>
      <c r="L2583" t="s">
        <v>15282</v>
      </c>
      <c r="M2583">
        <v>32.271800994872997</v>
      </c>
      <c r="N2583">
        <v>2.8055601119995099</v>
      </c>
    </row>
    <row r="2584" spans="1:14" x14ac:dyDescent="0.35">
      <c r="A2584" t="s">
        <v>15283</v>
      </c>
      <c r="B2584" t="s">
        <v>32</v>
      </c>
      <c r="C2584" t="s">
        <v>15284</v>
      </c>
      <c r="D2584">
        <v>3855</v>
      </c>
      <c r="E2584" t="s">
        <v>1532</v>
      </c>
      <c r="F2584" t="s">
        <v>15264</v>
      </c>
      <c r="G2584" t="s">
        <v>15285</v>
      </c>
      <c r="H2584" t="s">
        <v>15286</v>
      </c>
      <c r="I2584" t="s">
        <v>15283</v>
      </c>
      <c r="J2584" t="s">
        <v>15287</v>
      </c>
      <c r="L2584" t="s">
        <v>15288</v>
      </c>
      <c r="M2584">
        <v>33.200000762899997</v>
      </c>
      <c r="N2584">
        <v>0.44999998807899999</v>
      </c>
    </row>
    <row r="2585" spans="1:14" x14ac:dyDescent="0.35">
      <c r="A2585" t="s">
        <v>15289</v>
      </c>
      <c r="B2585" t="s">
        <v>36</v>
      </c>
      <c r="C2585" t="s">
        <v>15290</v>
      </c>
      <c r="D2585">
        <v>3939</v>
      </c>
      <c r="E2585" t="s">
        <v>1532</v>
      </c>
      <c r="F2585" t="s">
        <v>15264</v>
      </c>
      <c r="G2585" t="s">
        <v>15274</v>
      </c>
      <c r="H2585" t="s">
        <v>15275</v>
      </c>
      <c r="I2585" t="s">
        <v>15289</v>
      </c>
      <c r="J2585" t="s">
        <v>15291</v>
      </c>
      <c r="L2585" t="s">
        <v>15292</v>
      </c>
      <c r="M2585">
        <v>32.594000000000001</v>
      </c>
      <c r="N2585">
        <v>0.32619999999999999</v>
      </c>
    </row>
    <row r="2586" spans="1:14" x14ac:dyDescent="0.35">
      <c r="A2586" t="s">
        <v>15293</v>
      </c>
      <c r="B2586" t="s">
        <v>32</v>
      </c>
      <c r="C2586" t="s">
        <v>15294</v>
      </c>
      <c r="D2586">
        <v>2365</v>
      </c>
      <c r="E2586" t="s">
        <v>1532</v>
      </c>
      <c r="F2586" t="s">
        <v>15264</v>
      </c>
      <c r="G2586" t="s">
        <v>15271</v>
      </c>
      <c r="H2586" t="s">
        <v>15295</v>
      </c>
      <c r="I2586" t="s">
        <v>15296</v>
      </c>
      <c r="J2586" t="s">
        <v>15297</v>
      </c>
      <c r="L2586" t="s">
        <v>15298</v>
      </c>
      <c r="M2586">
        <v>31.497800999999999</v>
      </c>
      <c r="N2586">
        <v>2.32639</v>
      </c>
    </row>
    <row r="2587" spans="1:14" x14ac:dyDescent="0.35">
      <c r="A2587" t="s">
        <v>15299</v>
      </c>
      <c r="B2587" t="s">
        <v>32</v>
      </c>
      <c r="C2587" t="s">
        <v>13046</v>
      </c>
      <c r="D2587">
        <v>3146</v>
      </c>
      <c r="E2587" t="s">
        <v>1532</v>
      </c>
      <c r="F2587" t="s">
        <v>15264</v>
      </c>
      <c r="G2587" t="s">
        <v>15271</v>
      </c>
      <c r="H2587" t="s">
        <v>13047</v>
      </c>
      <c r="I2587" t="s">
        <v>15299</v>
      </c>
      <c r="J2587" t="s">
        <v>15300</v>
      </c>
      <c r="L2587" t="s">
        <v>15301</v>
      </c>
      <c r="M2587">
        <v>30.100000381469702</v>
      </c>
      <c r="N2587">
        <v>0.182999998331069</v>
      </c>
    </row>
    <row r="2588" spans="1:14" x14ac:dyDescent="0.35">
      <c r="A2588" t="s">
        <v>15302</v>
      </c>
      <c r="B2588" t="s">
        <v>32</v>
      </c>
      <c r="C2588" t="s">
        <v>15303</v>
      </c>
      <c r="D2588">
        <v>4600</v>
      </c>
      <c r="E2588" t="s">
        <v>1532</v>
      </c>
      <c r="F2588" t="s">
        <v>15264</v>
      </c>
      <c r="G2588" t="s">
        <v>15271</v>
      </c>
      <c r="H2588" t="s">
        <v>15304</v>
      </c>
      <c r="I2588" t="s">
        <v>15302</v>
      </c>
      <c r="J2588" t="s">
        <v>15305</v>
      </c>
      <c r="L2588" t="s">
        <v>15306</v>
      </c>
      <c r="M2588">
        <v>30.599399566700001</v>
      </c>
      <c r="N2588">
        <v>-0.55527800321599996</v>
      </c>
    </row>
    <row r="2589" spans="1:14" x14ac:dyDescent="0.35">
      <c r="A2589" t="s">
        <v>15307</v>
      </c>
      <c r="B2589" t="s">
        <v>32</v>
      </c>
      <c r="C2589" t="s">
        <v>15308</v>
      </c>
      <c r="D2589">
        <v>3850</v>
      </c>
      <c r="E2589" t="s">
        <v>1532</v>
      </c>
      <c r="F2589" t="s">
        <v>15264</v>
      </c>
      <c r="G2589" t="s">
        <v>15271</v>
      </c>
      <c r="H2589" t="s">
        <v>15309</v>
      </c>
      <c r="I2589" t="s">
        <v>15307</v>
      </c>
      <c r="J2589" t="s">
        <v>15310</v>
      </c>
      <c r="L2589" t="s">
        <v>15311</v>
      </c>
      <c r="M2589">
        <v>31.736700057983398</v>
      </c>
      <c r="N2589">
        <v>1.7580599784851001</v>
      </c>
    </row>
    <row r="2590" spans="1:14" x14ac:dyDescent="0.35">
      <c r="A2590" t="s">
        <v>15312</v>
      </c>
      <c r="B2590" t="s">
        <v>1168</v>
      </c>
      <c r="C2590" t="s">
        <v>15313</v>
      </c>
      <c r="D2590">
        <v>3697</v>
      </c>
      <c r="E2590" t="s">
        <v>1532</v>
      </c>
      <c r="F2590" t="s">
        <v>15264</v>
      </c>
      <c r="G2590" t="s">
        <v>15285</v>
      </c>
      <c r="H2590" t="s">
        <v>15314</v>
      </c>
      <c r="I2590" t="s">
        <v>15312</v>
      </c>
      <c r="J2590" t="s">
        <v>15315</v>
      </c>
      <c r="L2590" t="s">
        <v>15316</v>
      </c>
      <c r="M2590">
        <v>33.622798919677699</v>
      </c>
      <c r="N2590">
        <v>1.72768998146057</v>
      </c>
    </row>
    <row r="2591" spans="1:14" x14ac:dyDescent="0.35">
      <c r="A2591" t="s">
        <v>15317</v>
      </c>
      <c r="B2591" t="s">
        <v>32</v>
      </c>
      <c r="C2591" t="s">
        <v>15318</v>
      </c>
      <c r="D2591">
        <v>3840</v>
      </c>
      <c r="E2591" t="s">
        <v>1532</v>
      </c>
      <c r="F2591" t="s">
        <v>15264</v>
      </c>
      <c r="G2591" t="s">
        <v>15285</v>
      </c>
      <c r="H2591" t="s">
        <v>15319</v>
      </c>
      <c r="I2591" t="s">
        <v>15317</v>
      </c>
      <c r="J2591" t="s">
        <v>15320</v>
      </c>
      <c r="L2591" t="s">
        <v>15321</v>
      </c>
      <c r="M2591">
        <v>34.166999816894503</v>
      </c>
      <c r="N2591">
        <v>0.683000028133392</v>
      </c>
    </row>
    <row r="2592" spans="1:14" x14ac:dyDescent="0.35">
      <c r="A2592" t="s">
        <v>15322</v>
      </c>
      <c r="B2592" t="s">
        <v>32</v>
      </c>
      <c r="C2592" t="s">
        <v>15323</v>
      </c>
      <c r="D2592">
        <v>4563</v>
      </c>
      <c r="E2592" t="s">
        <v>161</v>
      </c>
      <c r="F2592" t="s">
        <v>1547</v>
      </c>
      <c r="G2592" t="s">
        <v>2872</v>
      </c>
      <c r="H2592" t="s">
        <v>15324</v>
      </c>
      <c r="I2592" t="s">
        <v>15325</v>
      </c>
      <c r="J2592" t="s">
        <v>15322</v>
      </c>
      <c r="K2592" t="s">
        <v>2180</v>
      </c>
      <c r="L2592" t="s">
        <v>15326</v>
      </c>
      <c r="M2592">
        <v>146.00348700000001</v>
      </c>
      <c r="N2592">
        <v>-7.3929939999999998</v>
      </c>
    </row>
    <row r="2593" spans="1:14" x14ac:dyDescent="0.35">
      <c r="A2593" t="s">
        <v>15328</v>
      </c>
      <c r="B2593" t="s">
        <v>65</v>
      </c>
      <c r="C2593" t="s">
        <v>15329</v>
      </c>
      <c r="D2593">
        <v>0</v>
      </c>
      <c r="F2593" t="s">
        <v>30</v>
      </c>
      <c r="G2593" t="s">
        <v>34</v>
      </c>
      <c r="H2593" t="s">
        <v>15330</v>
      </c>
      <c r="I2593" t="s">
        <v>15328</v>
      </c>
      <c r="J2593" t="s">
        <v>15328</v>
      </c>
      <c r="K2593" t="s">
        <v>15328</v>
      </c>
      <c r="L2593" t="s">
        <v>15331</v>
      </c>
      <c r="M2593">
        <v>-132.645996094</v>
      </c>
      <c r="N2593">
        <v>55.481601715099998</v>
      </c>
    </row>
    <row r="2594" spans="1:14" x14ac:dyDescent="0.35">
      <c r="A2594" t="s">
        <v>15339</v>
      </c>
      <c r="B2594" t="s">
        <v>32</v>
      </c>
      <c r="C2594" t="s">
        <v>15340</v>
      </c>
      <c r="D2594">
        <v>13</v>
      </c>
      <c r="E2594" t="s">
        <v>161</v>
      </c>
      <c r="F2594" t="s">
        <v>1547</v>
      </c>
      <c r="G2594" t="s">
        <v>2649</v>
      </c>
      <c r="H2594" t="s">
        <v>15341</v>
      </c>
      <c r="J2594" t="s">
        <v>15339</v>
      </c>
      <c r="K2594" t="s">
        <v>15342</v>
      </c>
      <c r="L2594" t="s">
        <v>15343</v>
      </c>
      <c r="M2594">
        <v>149.19</v>
      </c>
      <c r="N2594">
        <v>-5.5536000000000003</v>
      </c>
    </row>
    <row r="2595" spans="1:14" x14ac:dyDescent="0.35">
      <c r="A2595" t="s">
        <v>15344</v>
      </c>
      <c r="B2595" t="s">
        <v>1168</v>
      </c>
      <c r="C2595" t="s">
        <v>15345</v>
      </c>
      <c r="D2595">
        <v>20</v>
      </c>
      <c r="E2595" t="s">
        <v>1532</v>
      </c>
      <c r="F2595" t="s">
        <v>1972</v>
      </c>
      <c r="G2595" t="s">
        <v>3705</v>
      </c>
      <c r="H2595" t="s">
        <v>4600</v>
      </c>
      <c r="J2595" t="s">
        <v>15344</v>
      </c>
      <c r="L2595" t="s">
        <v>15346</v>
      </c>
      <c r="M2595">
        <v>35.452801000000001</v>
      </c>
      <c r="N2595">
        <v>-21.707999999999998</v>
      </c>
    </row>
    <row r="2596" spans="1:14" x14ac:dyDescent="0.35">
      <c r="A2596" t="s">
        <v>2153</v>
      </c>
      <c r="B2596" t="s">
        <v>32</v>
      </c>
      <c r="C2596" t="s">
        <v>15347</v>
      </c>
      <c r="D2596">
        <v>25</v>
      </c>
      <c r="E2596" t="s">
        <v>1579</v>
      </c>
      <c r="F2596" t="s">
        <v>4219</v>
      </c>
      <c r="G2596" t="s">
        <v>15348</v>
      </c>
      <c r="H2596" t="s">
        <v>15349</v>
      </c>
      <c r="J2596" t="s">
        <v>2153</v>
      </c>
      <c r="L2596" t="s">
        <v>15350</v>
      </c>
      <c r="M2596">
        <v>123.25060000000001</v>
      </c>
      <c r="N2596">
        <v>11.4595</v>
      </c>
    </row>
    <row r="2597" spans="1:14" x14ac:dyDescent="0.35">
      <c r="A2597" t="s">
        <v>15351</v>
      </c>
      <c r="B2597" t="s">
        <v>32</v>
      </c>
      <c r="C2597" t="s">
        <v>15352</v>
      </c>
      <c r="D2597">
        <v>155</v>
      </c>
      <c r="E2597" t="s">
        <v>1579</v>
      </c>
      <c r="F2597" t="s">
        <v>7799</v>
      </c>
      <c r="G2597" t="s">
        <v>15353</v>
      </c>
      <c r="H2597" t="s">
        <v>15354</v>
      </c>
      <c r="I2597" t="s">
        <v>15355</v>
      </c>
      <c r="J2597" t="s">
        <v>15356</v>
      </c>
      <c r="L2597" t="s">
        <v>15357</v>
      </c>
      <c r="M2597">
        <v>106.5625</v>
      </c>
      <c r="N2597">
        <v>-5.644444</v>
      </c>
    </row>
    <row r="2598" spans="1:14" x14ac:dyDescent="0.35">
      <c r="A2598" t="s">
        <v>15361</v>
      </c>
      <c r="B2598" t="s">
        <v>32</v>
      </c>
      <c r="C2598" t="s">
        <v>15362</v>
      </c>
      <c r="D2598">
        <v>281</v>
      </c>
      <c r="E2598" t="s">
        <v>1579</v>
      </c>
      <c r="F2598" t="s">
        <v>7799</v>
      </c>
      <c r="G2598" t="s">
        <v>15360</v>
      </c>
      <c r="H2598" t="s">
        <v>15363</v>
      </c>
      <c r="I2598" t="s">
        <v>15364</v>
      </c>
      <c r="J2598" t="s">
        <v>15365</v>
      </c>
      <c r="L2598" t="s">
        <v>15366</v>
      </c>
      <c r="M2598">
        <v>113.694439</v>
      </c>
      <c r="N2598">
        <v>-8.2380560000000003</v>
      </c>
    </row>
    <row r="2599" spans="1:14" x14ac:dyDescent="0.35">
      <c r="A2599" t="s">
        <v>15372</v>
      </c>
      <c r="B2599" t="s">
        <v>32</v>
      </c>
      <c r="C2599" t="s">
        <v>15373</v>
      </c>
      <c r="D2599">
        <v>112</v>
      </c>
      <c r="E2599" t="s">
        <v>1579</v>
      </c>
      <c r="F2599" t="s">
        <v>7799</v>
      </c>
      <c r="G2599" t="s">
        <v>15360</v>
      </c>
      <c r="H2599" t="s">
        <v>15374</v>
      </c>
      <c r="I2599" t="s">
        <v>15375</v>
      </c>
      <c r="J2599" t="s">
        <v>15376</v>
      </c>
      <c r="K2599" t="s">
        <v>15377</v>
      </c>
      <c r="L2599" t="s">
        <v>15378</v>
      </c>
      <c r="M2599">
        <v>114.34010000000001</v>
      </c>
      <c r="N2599">
        <v>-8.3101500000000001</v>
      </c>
    </row>
    <row r="2600" spans="1:14" x14ac:dyDescent="0.35">
      <c r="A2600" t="s">
        <v>15382</v>
      </c>
      <c r="B2600" t="s">
        <v>3332</v>
      </c>
      <c r="C2600" t="s">
        <v>15383</v>
      </c>
      <c r="D2600">
        <v>73</v>
      </c>
      <c r="E2600" t="s">
        <v>1579</v>
      </c>
      <c r="F2600" t="s">
        <v>7799</v>
      </c>
      <c r="G2600" t="s">
        <v>15368</v>
      </c>
      <c r="H2600" t="s">
        <v>15384</v>
      </c>
      <c r="I2600" t="s">
        <v>15385</v>
      </c>
      <c r="J2600" t="s">
        <v>3771</v>
      </c>
      <c r="L2600" t="s">
        <v>15386</v>
      </c>
      <c r="M2600">
        <v>117.249392</v>
      </c>
      <c r="N2600">
        <v>-0.374448</v>
      </c>
    </row>
    <row r="2601" spans="1:14" x14ac:dyDescent="0.35">
      <c r="A2601" t="s">
        <v>15450</v>
      </c>
      <c r="B2601" t="s">
        <v>32</v>
      </c>
      <c r="C2601" t="s">
        <v>15451</v>
      </c>
      <c r="D2601">
        <v>93</v>
      </c>
      <c r="E2601" t="s">
        <v>1579</v>
      </c>
      <c r="F2601" t="s">
        <v>7799</v>
      </c>
      <c r="G2601" t="s">
        <v>15360</v>
      </c>
      <c r="H2601" t="s">
        <v>15452</v>
      </c>
      <c r="I2601" t="s">
        <v>15453</v>
      </c>
      <c r="J2601" t="s">
        <v>15454</v>
      </c>
      <c r="L2601" t="s">
        <v>15455</v>
      </c>
      <c r="M2601">
        <v>112.679592</v>
      </c>
      <c r="N2601">
        <v>-5.7236760000000002</v>
      </c>
    </row>
    <row r="2602" spans="1:14" x14ac:dyDescent="0.35">
      <c r="A2602" t="s">
        <v>15462</v>
      </c>
      <c r="B2602" t="s">
        <v>32</v>
      </c>
      <c r="C2602" t="s">
        <v>15463</v>
      </c>
      <c r="D2602">
        <v>3100</v>
      </c>
      <c r="E2602" t="s">
        <v>1579</v>
      </c>
      <c r="F2602" t="s">
        <v>7799</v>
      </c>
      <c r="G2602" t="s">
        <v>7800</v>
      </c>
      <c r="H2602" t="s">
        <v>15464</v>
      </c>
      <c r="J2602" t="s">
        <v>15465</v>
      </c>
      <c r="K2602" t="s">
        <v>2073</v>
      </c>
      <c r="L2602" t="s">
        <v>15466</v>
      </c>
      <c r="M2602">
        <v>139.3108</v>
      </c>
      <c r="N2602">
        <v>-3.8832</v>
      </c>
    </row>
    <row r="2603" spans="1:14" x14ac:dyDescent="0.35">
      <c r="A2603" t="s">
        <v>15467</v>
      </c>
      <c r="B2603" t="s">
        <v>32</v>
      </c>
      <c r="C2603" t="s">
        <v>15468</v>
      </c>
      <c r="D2603">
        <v>6644</v>
      </c>
      <c r="E2603" t="s">
        <v>1579</v>
      </c>
      <c r="F2603" t="s">
        <v>7799</v>
      </c>
      <c r="G2603" t="s">
        <v>15407</v>
      </c>
      <c r="H2603" t="s">
        <v>15469</v>
      </c>
      <c r="I2603" t="s">
        <v>15470</v>
      </c>
      <c r="J2603" t="s">
        <v>15471</v>
      </c>
      <c r="L2603" t="s">
        <v>15472</v>
      </c>
      <c r="M2603">
        <v>133.87370000000001</v>
      </c>
      <c r="N2603">
        <v>-1.3857999999999999</v>
      </c>
    </row>
    <row r="2604" spans="1:14" x14ac:dyDescent="0.35">
      <c r="A2604" t="s">
        <v>15474</v>
      </c>
      <c r="B2604" t="s">
        <v>32</v>
      </c>
      <c r="C2604" t="s">
        <v>15475</v>
      </c>
      <c r="D2604">
        <v>99</v>
      </c>
      <c r="E2604" t="s">
        <v>1579</v>
      </c>
      <c r="F2604" t="s">
        <v>7799</v>
      </c>
      <c r="G2604" t="s">
        <v>15476</v>
      </c>
      <c r="H2604" t="s">
        <v>15477</v>
      </c>
      <c r="J2604" t="s">
        <v>15478</v>
      </c>
      <c r="L2604" t="s">
        <v>15479</v>
      </c>
      <c r="M2604">
        <v>105.2320022583</v>
      </c>
      <c r="N2604">
        <v>-4.6111397743225098</v>
      </c>
    </row>
    <row r="2605" spans="1:14" x14ac:dyDescent="0.35">
      <c r="A2605" t="s">
        <v>15480</v>
      </c>
      <c r="B2605" t="s">
        <v>32</v>
      </c>
      <c r="C2605" t="s">
        <v>15481</v>
      </c>
      <c r="D2605">
        <v>1560</v>
      </c>
      <c r="E2605" t="s">
        <v>1579</v>
      </c>
      <c r="F2605" t="s">
        <v>7799</v>
      </c>
      <c r="G2605" t="s">
        <v>15407</v>
      </c>
      <c r="H2605" t="s">
        <v>15482</v>
      </c>
      <c r="I2605" t="s">
        <v>15483</v>
      </c>
      <c r="J2605" t="s">
        <v>15484</v>
      </c>
      <c r="L2605" t="s">
        <v>15485</v>
      </c>
      <c r="M2605">
        <v>132.4633</v>
      </c>
      <c r="N2605">
        <v>-1.1593</v>
      </c>
    </row>
    <row r="2606" spans="1:14" x14ac:dyDescent="0.35">
      <c r="A2606" t="s">
        <v>15486</v>
      </c>
      <c r="B2606" t="s">
        <v>32</v>
      </c>
      <c r="C2606" t="s">
        <v>15487</v>
      </c>
      <c r="D2606">
        <v>146</v>
      </c>
      <c r="E2606" t="s">
        <v>1579</v>
      </c>
      <c r="F2606" t="s">
        <v>7799</v>
      </c>
      <c r="G2606" t="s">
        <v>15488</v>
      </c>
      <c r="H2606" t="s">
        <v>15489</v>
      </c>
      <c r="J2606" t="s">
        <v>15490</v>
      </c>
      <c r="L2606" t="s">
        <v>15491</v>
      </c>
      <c r="M2606">
        <v>122.14499664306599</v>
      </c>
      <c r="N2606">
        <v>-0.97289597988128595</v>
      </c>
    </row>
    <row r="2607" spans="1:14" x14ac:dyDescent="0.35">
      <c r="A2607" t="s">
        <v>15492</v>
      </c>
      <c r="B2607" t="s">
        <v>32</v>
      </c>
      <c r="C2607" t="s">
        <v>15493</v>
      </c>
      <c r="D2607">
        <v>576</v>
      </c>
      <c r="E2607" t="s">
        <v>1579</v>
      </c>
      <c r="F2607" t="s">
        <v>7799</v>
      </c>
      <c r="G2607" t="s">
        <v>7800</v>
      </c>
      <c r="H2607" t="s">
        <v>15494</v>
      </c>
      <c r="I2607" t="s">
        <v>15495</v>
      </c>
      <c r="J2607" t="s">
        <v>15496</v>
      </c>
      <c r="L2607" t="s">
        <v>15497</v>
      </c>
      <c r="M2607">
        <v>140.85000610399999</v>
      </c>
      <c r="N2607">
        <v>-4.1666698455800004</v>
      </c>
    </row>
    <row r="2608" spans="1:14" x14ac:dyDescent="0.35">
      <c r="A2608" t="s">
        <v>15498</v>
      </c>
      <c r="B2608" t="s">
        <v>32</v>
      </c>
      <c r="C2608" t="s">
        <v>15499</v>
      </c>
      <c r="D2608">
        <v>208</v>
      </c>
      <c r="E2608" t="s">
        <v>1579</v>
      </c>
      <c r="F2608" t="s">
        <v>7799</v>
      </c>
      <c r="G2608" t="s">
        <v>7800</v>
      </c>
      <c r="H2608" t="s">
        <v>15500</v>
      </c>
      <c r="I2608" t="s">
        <v>15501</v>
      </c>
      <c r="J2608" t="s">
        <v>15502</v>
      </c>
      <c r="L2608" t="s">
        <v>15503</v>
      </c>
      <c r="M2608">
        <v>138.61320000000001</v>
      </c>
      <c r="N2608">
        <v>-3.2705000000000002</v>
      </c>
    </row>
    <row r="2609" spans="1:14" x14ac:dyDescent="0.35">
      <c r="A2609" t="s">
        <v>15504</v>
      </c>
      <c r="B2609" t="s">
        <v>32</v>
      </c>
      <c r="C2609" t="s">
        <v>15505</v>
      </c>
      <c r="D2609">
        <v>1490</v>
      </c>
      <c r="E2609" t="s">
        <v>1579</v>
      </c>
      <c r="F2609" t="s">
        <v>7799</v>
      </c>
      <c r="G2609" t="s">
        <v>7800</v>
      </c>
      <c r="H2609" t="s">
        <v>15506</v>
      </c>
      <c r="I2609" t="s">
        <v>15507</v>
      </c>
      <c r="J2609" t="s">
        <v>15508</v>
      </c>
      <c r="L2609" t="s">
        <v>15509</v>
      </c>
      <c r="M2609">
        <v>139.3861</v>
      </c>
      <c r="N2609">
        <v>-3.7826</v>
      </c>
    </row>
    <row r="2610" spans="1:14" x14ac:dyDescent="0.35">
      <c r="A2610" t="s">
        <v>15510</v>
      </c>
      <c r="B2610" t="s">
        <v>32</v>
      </c>
      <c r="C2610" t="s">
        <v>15511</v>
      </c>
      <c r="D2610">
        <v>27</v>
      </c>
      <c r="E2610" t="s">
        <v>1579</v>
      </c>
      <c r="F2610" t="s">
        <v>7799</v>
      </c>
      <c r="G2610" t="s">
        <v>7800</v>
      </c>
      <c r="H2610" t="s">
        <v>15512</v>
      </c>
      <c r="J2610" t="s">
        <v>15513</v>
      </c>
      <c r="L2610" t="s">
        <v>15514</v>
      </c>
      <c r="M2610">
        <v>138.083</v>
      </c>
      <c r="N2610">
        <v>-5.4939999999999998</v>
      </c>
    </row>
    <row r="2611" spans="1:14" x14ac:dyDescent="0.35">
      <c r="A2611" t="s">
        <v>15515</v>
      </c>
      <c r="B2611" t="s">
        <v>32</v>
      </c>
      <c r="C2611" t="s">
        <v>15516</v>
      </c>
      <c r="D2611">
        <v>13</v>
      </c>
      <c r="E2611" t="s">
        <v>1579</v>
      </c>
      <c r="F2611" t="s">
        <v>7799</v>
      </c>
      <c r="G2611" t="s">
        <v>7800</v>
      </c>
      <c r="H2611" t="s">
        <v>15517</v>
      </c>
      <c r="I2611" t="s">
        <v>15518</v>
      </c>
      <c r="J2611" t="s">
        <v>15519</v>
      </c>
      <c r="K2611" t="s">
        <v>15520</v>
      </c>
      <c r="L2611" t="s">
        <v>15521</v>
      </c>
      <c r="M2611">
        <v>134.871994019</v>
      </c>
      <c r="N2611">
        <v>-0.93632501363800003</v>
      </c>
    </row>
    <row r="2612" spans="1:14" x14ac:dyDescent="0.35">
      <c r="A2612" t="s">
        <v>15522</v>
      </c>
      <c r="B2612" t="s">
        <v>32</v>
      </c>
      <c r="C2612" t="s">
        <v>15523</v>
      </c>
      <c r="D2612">
        <v>1</v>
      </c>
      <c r="E2612" t="s">
        <v>1579</v>
      </c>
      <c r="F2612" t="s">
        <v>7799</v>
      </c>
      <c r="G2612" t="s">
        <v>15407</v>
      </c>
      <c r="H2612" t="s">
        <v>15524</v>
      </c>
      <c r="J2612" t="s">
        <v>15525</v>
      </c>
      <c r="L2612" t="s">
        <v>15526</v>
      </c>
      <c r="M2612">
        <v>129.89500427246</v>
      </c>
      <c r="N2612">
        <v>-0.40055599808692899</v>
      </c>
    </row>
    <row r="2613" spans="1:14" x14ac:dyDescent="0.35">
      <c r="A2613" t="s">
        <v>15527</v>
      </c>
      <c r="B2613" t="s">
        <v>32</v>
      </c>
      <c r="C2613" t="s">
        <v>15528</v>
      </c>
      <c r="D2613">
        <v>6408</v>
      </c>
      <c r="E2613" t="s">
        <v>1579</v>
      </c>
      <c r="F2613" t="s">
        <v>7799</v>
      </c>
      <c r="G2613" t="s">
        <v>7800</v>
      </c>
      <c r="H2613" t="s">
        <v>15529</v>
      </c>
      <c r="I2613" t="s">
        <v>15530</v>
      </c>
      <c r="J2613" t="s">
        <v>15531</v>
      </c>
      <c r="L2613" t="s">
        <v>15532</v>
      </c>
      <c r="M2613">
        <v>138.2002</v>
      </c>
      <c r="N2613">
        <v>-3.7050999999999998</v>
      </c>
    </row>
    <row r="2614" spans="1:14" x14ac:dyDescent="0.35">
      <c r="A2614" t="s">
        <v>15533</v>
      </c>
      <c r="B2614" t="s">
        <v>32</v>
      </c>
      <c r="C2614" t="s">
        <v>15534</v>
      </c>
      <c r="D2614">
        <v>5200</v>
      </c>
      <c r="E2614" t="s">
        <v>1579</v>
      </c>
      <c r="F2614" t="s">
        <v>7799</v>
      </c>
      <c r="G2614" t="s">
        <v>7800</v>
      </c>
      <c r="H2614" t="s">
        <v>15535</v>
      </c>
      <c r="I2614" t="s">
        <v>15536</v>
      </c>
      <c r="J2614" t="s">
        <v>15537</v>
      </c>
      <c r="L2614" t="s">
        <v>15538</v>
      </c>
      <c r="M2614">
        <v>138.47900000000001</v>
      </c>
      <c r="N2614">
        <v>-3.6840000000000002</v>
      </c>
    </row>
    <row r="2615" spans="1:14" x14ac:dyDescent="0.35">
      <c r="A2615" t="s">
        <v>15539</v>
      </c>
      <c r="B2615" t="s">
        <v>32</v>
      </c>
      <c r="C2615" t="s">
        <v>15540</v>
      </c>
      <c r="D2615">
        <v>1422</v>
      </c>
      <c r="E2615" t="s">
        <v>1579</v>
      </c>
      <c r="F2615" t="s">
        <v>7799</v>
      </c>
      <c r="G2615" t="s">
        <v>15407</v>
      </c>
      <c r="H2615" t="s">
        <v>15541</v>
      </c>
      <c r="I2615" t="s">
        <v>3584</v>
      </c>
      <c r="J2615" t="s">
        <v>15542</v>
      </c>
      <c r="L2615" t="s">
        <v>15543</v>
      </c>
      <c r="M2615">
        <v>132.28569999999999</v>
      </c>
      <c r="N2615">
        <v>-1.3169</v>
      </c>
    </row>
    <row r="2616" spans="1:14" x14ac:dyDescent="0.35">
      <c r="A2616" t="s">
        <v>15544</v>
      </c>
      <c r="B2616" t="s">
        <v>32</v>
      </c>
      <c r="C2616" t="s">
        <v>15545</v>
      </c>
      <c r="D2616">
        <v>25</v>
      </c>
      <c r="E2616" t="s">
        <v>1579</v>
      </c>
      <c r="F2616" t="s">
        <v>7799</v>
      </c>
      <c r="G2616" t="s">
        <v>7800</v>
      </c>
      <c r="H2616" t="s">
        <v>15546</v>
      </c>
      <c r="I2616" t="s">
        <v>15547</v>
      </c>
      <c r="J2616" t="s">
        <v>15548</v>
      </c>
      <c r="L2616" t="s">
        <v>15549</v>
      </c>
      <c r="M2616">
        <v>138.63720000000001</v>
      </c>
      <c r="N2616">
        <v>-6.1851000000000003</v>
      </c>
    </row>
    <row r="2617" spans="1:14" x14ac:dyDescent="0.35">
      <c r="A2617" t="s">
        <v>15550</v>
      </c>
      <c r="B2617" t="s">
        <v>32</v>
      </c>
      <c r="C2617" t="s">
        <v>15551</v>
      </c>
      <c r="D2617">
        <v>150</v>
      </c>
      <c r="E2617" t="s">
        <v>1579</v>
      </c>
      <c r="F2617" t="s">
        <v>15369</v>
      </c>
      <c r="G2617" t="s">
        <v>15552</v>
      </c>
      <c r="H2617" t="s">
        <v>15553</v>
      </c>
      <c r="J2617" t="s">
        <v>15554</v>
      </c>
      <c r="L2617" t="s">
        <v>15555</v>
      </c>
      <c r="M2617">
        <v>127.050793</v>
      </c>
      <c r="N2617">
        <v>-8.3491929999999996</v>
      </c>
    </row>
    <row r="2618" spans="1:14" x14ac:dyDescent="0.35">
      <c r="A2618" t="s">
        <v>15556</v>
      </c>
      <c r="B2618" t="s">
        <v>32</v>
      </c>
      <c r="C2618" t="s">
        <v>15557</v>
      </c>
      <c r="D2618">
        <v>81</v>
      </c>
      <c r="E2618" t="s">
        <v>1579</v>
      </c>
      <c r="F2618" t="s">
        <v>7799</v>
      </c>
      <c r="G2618" t="s">
        <v>7800</v>
      </c>
      <c r="H2618" t="s">
        <v>15558</v>
      </c>
      <c r="J2618" t="s">
        <v>15559</v>
      </c>
      <c r="L2618" t="s">
        <v>15560</v>
      </c>
      <c r="M2618">
        <v>140.5</v>
      </c>
      <c r="N2618">
        <v>-7.6666698455810502</v>
      </c>
    </row>
    <row r="2619" spans="1:14" x14ac:dyDescent="0.35">
      <c r="A2619" t="s">
        <v>15561</v>
      </c>
      <c r="B2619" t="s">
        <v>32</v>
      </c>
      <c r="C2619" t="s">
        <v>15562</v>
      </c>
      <c r="D2619">
        <v>3250</v>
      </c>
      <c r="E2619" t="s">
        <v>1579</v>
      </c>
      <c r="F2619" t="s">
        <v>7799</v>
      </c>
      <c r="G2619" t="s">
        <v>7800</v>
      </c>
      <c r="H2619" t="s">
        <v>15563</v>
      </c>
      <c r="J2619" t="s">
        <v>15564</v>
      </c>
      <c r="L2619" t="s">
        <v>15565</v>
      </c>
      <c r="M2619">
        <v>136.16667175292901</v>
      </c>
      <c r="N2619">
        <v>-3.6666700839996298</v>
      </c>
    </row>
    <row r="2620" spans="1:14" x14ac:dyDescent="0.35">
      <c r="A2620" t="s">
        <v>15566</v>
      </c>
      <c r="B2620" t="s">
        <v>32</v>
      </c>
      <c r="C2620" t="s">
        <v>15567</v>
      </c>
      <c r="D2620">
        <v>13</v>
      </c>
      <c r="E2620" t="s">
        <v>1579</v>
      </c>
      <c r="F2620" t="s">
        <v>7799</v>
      </c>
      <c r="G2620" t="s">
        <v>15368</v>
      </c>
      <c r="H2620" t="s">
        <v>15568</v>
      </c>
      <c r="J2620" t="s">
        <v>15569</v>
      </c>
      <c r="L2620" t="s">
        <v>15570</v>
      </c>
      <c r="M2620">
        <v>116.58333587600001</v>
      </c>
      <c r="N2620">
        <v>-0.26666998863199998</v>
      </c>
    </row>
    <row r="2621" spans="1:14" x14ac:dyDescent="0.35">
      <c r="A2621" t="s">
        <v>15571</v>
      </c>
      <c r="B2621" t="s">
        <v>32</v>
      </c>
      <c r="C2621" t="s">
        <v>15572</v>
      </c>
      <c r="D2621">
        <v>2600</v>
      </c>
      <c r="E2621" t="s">
        <v>1579</v>
      </c>
      <c r="F2621" t="s">
        <v>7799</v>
      </c>
      <c r="G2621" t="s">
        <v>15573</v>
      </c>
      <c r="H2621" t="s">
        <v>15574</v>
      </c>
      <c r="I2621" t="s">
        <v>15575</v>
      </c>
      <c r="J2621" t="s">
        <v>15576</v>
      </c>
      <c r="L2621" t="s">
        <v>15577</v>
      </c>
      <c r="M2621">
        <v>101.4683</v>
      </c>
      <c r="N2621">
        <v>-2.093</v>
      </c>
    </row>
    <row r="2622" spans="1:14" x14ac:dyDescent="0.35">
      <c r="A2622" t="s">
        <v>15578</v>
      </c>
      <c r="B2622" t="s">
        <v>32</v>
      </c>
      <c r="C2622" t="s">
        <v>15579</v>
      </c>
      <c r="D2622">
        <v>35</v>
      </c>
      <c r="E2622" t="s">
        <v>1579</v>
      </c>
      <c r="F2622" t="s">
        <v>7799</v>
      </c>
      <c r="G2622" t="s">
        <v>15358</v>
      </c>
      <c r="H2622" t="s">
        <v>15580</v>
      </c>
      <c r="I2622" t="s">
        <v>15581</v>
      </c>
      <c r="J2622" t="s">
        <v>15582</v>
      </c>
      <c r="L2622" t="s">
        <v>15583</v>
      </c>
      <c r="M2622">
        <v>110.47838</v>
      </c>
      <c r="N2622">
        <v>-5.80091</v>
      </c>
    </row>
    <row r="2623" spans="1:14" x14ac:dyDescent="0.35">
      <c r="A2623" t="s">
        <v>15584</v>
      </c>
      <c r="B2623" t="s">
        <v>32</v>
      </c>
      <c r="C2623" t="s">
        <v>15585</v>
      </c>
      <c r="D2623">
        <v>9092</v>
      </c>
      <c r="E2623" t="s">
        <v>1579</v>
      </c>
      <c r="F2623" t="s">
        <v>7799</v>
      </c>
      <c r="G2623" t="s">
        <v>7800</v>
      </c>
      <c r="H2623" t="s">
        <v>15586</v>
      </c>
      <c r="J2623" t="s">
        <v>15587</v>
      </c>
      <c r="L2623" t="s">
        <v>15588</v>
      </c>
      <c r="M2623">
        <v>138.66667175292901</v>
      </c>
      <c r="N2623">
        <v>-3.75</v>
      </c>
    </row>
    <row r="2624" spans="1:14" x14ac:dyDescent="0.35">
      <c r="A2624" t="s">
        <v>15589</v>
      </c>
      <c r="B2624" t="s">
        <v>32</v>
      </c>
      <c r="C2624" t="s">
        <v>15590</v>
      </c>
      <c r="D2624">
        <v>25</v>
      </c>
      <c r="E2624" t="s">
        <v>1579</v>
      </c>
      <c r="F2624" t="s">
        <v>7799</v>
      </c>
      <c r="G2624" t="s">
        <v>15591</v>
      </c>
      <c r="H2624" t="s">
        <v>15592</v>
      </c>
      <c r="I2624" t="s">
        <v>15593</v>
      </c>
      <c r="J2624" t="s">
        <v>15594</v>
      </c>
      <c r="L2624" t="s">
        <v>15595</v>
      </c>
      <c r="M2624">
        <v>123.438</v>
      </c>
      <c r="N2624">
        <v>-8.3628999999999998</v>
      </c>
    </row>
    <row r="2625" spans="1:14" x14ac:dyDescent="0.35">
      <c r="A2625" t="s">
        <v>15596</v>
      </c>
      <c r="B2625" t="s">
        <v>32</v>
      </c>
      <c r="C2625" t="s">
        <v>15597</v>
      </c>
      <c r="D2625">
        <v>44</v>
      </c>
      <c r="E2625" t="s">
        <v>1579</v>
      </c>
      <c r="F2625" t="s">
        <v>7799</v>
      </c>
      <c r="G2625" t="s">
        <v>15598</v>
      </c>
      <c r="H2625" t="s">
        <v>15599</v>
      </c>
      <c r="I2625" t="s">
        <v>15600</v>
      </c>
      <c r="J2625" t="s">
        <v>15601</v>
      </c>
      <c r="L2625" t="s">
        <v>15602</v>
      </c>
      <c r="M2625">
        <v>117.2158</v>
      </c>
      <c r="N2625">
        <v>-8.9888999999999992</v>
      </c>
    </row>
    <row r="2626" spans="1:14" x14ac:dyDescent="0.35">
      <c r="A2626" t="s">
        <v>15603</v>
      </c>
      <c r="B2626" t="s">
        <v>32</v>
      </c>
      <c r="C2626" t="s">
        <v>15604</v>
      </c>
      <c r="D2626">
        <v>76</v>
      </c>
      <c r="E2626" t="s">
        <v>1579</v>
      </c>
      <c r="F2626" t="s">
        <v>7799</v>
      </c>
      <c r="G2626" t="s">
        <v>15605</v>
      </c>
      <c r="H2626" t="s">
        <v>15606</v>
      </c>
      <c r="J2626" t="s">
        <v>15607</v>
      </c>
      <c r="L2626" t="s">
        <v>15608</v>
      </c>
      <c r="M2626">
        <v>103.567001342773</v>
      </c>
      <c r="N2626">
        <v>-2.7333300113677899</v>
      </c>
    </row>
    <row r="2627" spans="1:14" x14ac:dyDescent="0.35">
      <c r="A2627" t="s">
        <v>15609</v>
      </c>
      <c r="B2627" t="s">
        <v>32</v>
      </c>
      <c r="C2627" t="s">
        <v>15610</v>
      </c>
      <c r="D2627">
        <v>957</v>
      </c>
      <c r="E2627" t="s">
        <v>1579</v>
      </c>
      <c r="F2627" t="s">
        <v>7799</v>
      </c>
      <c r="G2627" t="s">
        <v>15591</v>
      </c>
      <c r="H2627" t="s">
        <v>15611</v>
      </c>
      <c r="J2627" t="s">
        <v>15612</v>
      </c>
      <c r="L2627" t="s">
        <v>15613</v>
      </c>
      <c r="M2627">
        <v>125.00900268554599</v>
      </c>
      <c r="N2627">
        <v>-8.1677398681640607</v>
      </c>
    </row>
    <row r="2628" spans="1:14" x14ac:dyDescent="0.35">
      <c r="A2628" t="s">
        <v>15614</v>
      </c>
      <c r="B2628" t="s">
        <v>32</v>
      </c>
      <c r="C2628" t="s">
        <v>15615</v>
      </c>
      <c r="D2628">
        <v>30</v>
      </c>
      <c r="E2628" t="s">
        <v>1579</v>
      </c>
      <c r="F2628" t="s">
        <v>7799</v>
      </c>
      <c r="G2628" t="s">
        <v>15360</v>
      </c>
      <c r="H2628" t="s">
        <v>15616</v>
      </c>
      <c r="J2628" t="s">
        <v>15617</v>
      </c>
      <c r="L2628" t="s">
        <v>15618</v>
      </c>
      <c r="M2628">
        <v>114.43299865722599</v>
      </c>
      <c r="N2628">
        <v>-5.58333015441894</v>
      </c>
    </row>
    <row r="2629" spans="1:14" x14ac:dyDescent="0.35">
      <c r="A2629" t="s">
        <v>15619</v>
      </c>
      <c r="B2629" t="s">
        <v>32</v>
      </c>
      <c r="C2629" t="s">
        <v>15620</v>
      </c>
      <c r="D2629">
        <v>70</v>
      </c>
      <c r="E2629" t="s">
        <v>1579</v>
      </c>
      <c r="F2629" t="s">
        <v>7799</v>
      </c>
      <c r="G2629" t="s">
        <v>7800</v>
      </c>
      <c r="H2629" t="s">
        <v>15621</v>
      </c>
      <c r="J2629" t="s">
        <v>15622</v>
      </c>
      <c r="L2629" t="s">
        <v>15623</v>
      </c>
      <c r="M2629">
        <v>140.5668</v>
      </c>
      <c r="N2629">
        <v>-7.3147000000000002</v>
      </c>
    </row>
    <row r="2630" spans="1:14" x14ac:dyDescent="0.35">
      <c r="A2630" t="s">
        <v>15624</v>
      </c>
      <c r="B2630" t="s">
        <v>32</v>
      </c>
      <c r="C2630" t="s">
        <v>15625</v>
      </c>
      <c r="D2630">
        <v>60</v>
      </c>
      <c r="E2630" t="s">
        <v>1579</v>
      </c>
      <c r="F2630" t="s">
        <v>7799</v>
      </c>
      <c r="G2630" t="s">
        <v>15367</v>
      </c>
      <c r="H2630" t="s">
        <v>15626</v>
      </c>
      <c r="J2630" t="s">
        <v>15627</v>
      </c>
      <c r="L2630" t="s">
        <v>15628</v>
      </c>
      <c r="M2630">
        <v>117.125999451</v>
      </c>
      <c r="N2630">
        <v>2.7230501174900001</v>
      </c>
    </row>
    <row r="2631" spans="1:14" x14ac:dyDescent="0.35">
      <c r="A2631" t="s">
        <v>15629</v>
      </c>
      <c r="B2631" t="s">
        <v>32</v>
      </c>
      <c r="C2631" t="s">
        <v>15630</v>
      </c>
      <c r="D2631">
        <v>5800</v>
      </c>
      <c r="E2631" t="s">
        <v>1579</v>
      </c>
      <c r="F2631" t="s">
        <v>7799</v>
      </c>
      <c r="G2631" t="s">
        <v>7800</v>
      </c>
      <c r="H2631" t="s">
        <v>15631</v>
      </c>
      <c r="I2631" t="s">
        <v>15632</v>
      </c>
      <c r="J2631" t="s">
        <v>15633</v>
      </c>
      <c r="L2631" t="s">
        <v>15634</v>
      </c>
      <c r="M2631">
        <v>136.23060000000001</v>
      </c>
      <c r="N2631">
        <v>-3.9106000000000001</v>
      </c>
    </row>
    <row r="2632" spans="1:14" x14ac:dyDescent="0.35">
      <c r="A2632" t="s">
        <v>15636</v>
      </c>
      <c r="B2632" t="s">
        <v>32</v>
      </c>
      <c r="C2632" t="s">
        <v>15637</v>
      </c>
      <c r="D2632">
        <v>88</v>
      </c>
      <c r="E2632" t="s">
        <v>1579</v>
      </c>
      <c r="F2632" t="s">
        <v>7799</v>
      </c>
      <c r="G2632" t="s">
        <v>15638</v>
      </c>
      <c r="H2632" t="s">
        <v>15639</v>
      </c>
      <c r="I2632" t="s">
        <v>15640</v>
      </c>
      <c r="J2632" t="s">
        <v>15641</v>
      </c>
      <c r="L2632" t="s">
        <v>15642</v>
      </c>
      <c r="M2632">
        <v>121.61799621582</v>
      </c>
      <c r="N2632">
        <v>-4.1810898780823003</v>
      </c>
    </row>
    <row r="2633" spans="1:14" x14ac:dyDescent="0.35">
      <c r="A2633" t="s">
        <v>15643</v>
      </c>
      <c r="B2633" t="s">
        <v>32</v>
      </c>
      <c r="C2633" t="s">
        <v>15644</v>
      </c>
      <c r="D2633">
        <v>225</v>
      </c>
      <c r="E2633" t="s">
        <v>1579</v>
      </c>
      <c r="F2633" t="s">
        <v>7799</v>
      </c>
      <c r="G2633" t="s">
        <v>15358</v>
      </c>
      <c r="H2633" t="s">
        <v>15645</v>
      </c>
      <c r="I2633" t="s">
        <v>15646</v>
      </c>
      <c r="J2633" t="s">
        <v>15647</v>
      </c>
      <c r="L2633" t="s">
        <v>15648</v>
      </c>
      <c r="M2633">
        <v>109.416999817</v>
      </c>
      <c r="N2633">
        <v>-7.4616699218799996</v>
      </c>
    </row>
    <row r="2634" spans="1:14" x14ac:dyDescent="0.35">
      <c r="A2634" t="s">
        <v>15649</v>
      </c>
      <c r="B2634" t="s">
        <v>32</v>
      </c>
      <c r="C2634" t="s">
        <v>15650</v>
      </c>
      <c r="D2634">
        <v>132</v>
      </c>
      <c r="E2634" t="s">
        <v>1579</v>
      </c>
      <c r="F2634" t="s">
        <v>7799</v>
      </c>
      <c r="G2634" t="s">
        <v>15638</v>
      </c>
      <c r="H2634" t="s">
        <v>15651</v>
      </c>
      <c r="I2634" t="s">
        <v>15652</v>
      </c>
      <c r="J2634" t="s">
        <v>15653</v>
      </c>
      <c r="L2634" t="s">
        <v>15654</v>
      </c>
      <c r="M2634">
        <v>122.569371</v>
      </c>
      <c r="N2634">
        <v>-4.7605570000000004</v>
      </c>
    </row>
    <row r="2635" spans="1:14" x14ac:dyDescent="0.35">
      <c r="A2635" t="s">
        <v>15655</v>
      </c>
      <c r="B2635" t="s">
        <v>32</v>
      </c>
      <c r="C2635" t="s">
        <v>15656</v>
      </c>
      <c r="D2635">
        <v>4975</v>
      </c>
      <c r="E2635" t="s">
        <v>1579</v>
      </c>
      <c r="F2635" t="s">
        <v>7799</v>
      </c>
      <c r="G2635" t="s">
        <v>15430</v>
      </c>
      <c r="H2635" t="s">
        <v>15657</v>
      </c>
      <c r="J2635" t="s">
        <v>15658</v>
      </c>
      <c r="L2635" t="s">
        <v>15659</v>
      </c>
      <c r="M2635">
        <v>100.75</v>
      </c>
      <c r="N2635">
        <v>-0.94999998807907104</v>
      </c>
    </row>
    <row r="2636" spans="1:14" x14ac:dyDescent="0.35">
      <c r="A2636" t="s">
        <v>15660</v>
      </c>
      <c r="B2636" t="s">
        <v>32</v>
      </c>
      <c r="C2636" t="s">
        <v>15661</v>
      </c>
      <c r="D2636">
        <v>65</v>
      </c>
      <c r="E2636" t="s">
        <v>1579</v>
      </c>
      <c r="F2636" t="s">
        <v>7799</v>
      </c>
      <c r="G2636" t="s">
        <v>15591</v>
      </c>
      <c r="H2636" t="s">
        <v>15662</v>
      </c>
      <c r="J2636" t="s">
        <v>15663</v>
      </c>
      <c r="L2636" t="s">
        <v>15664</v>
      </c>
      <c r="M2636">
        <v>123.37400054931599</v>
      </c>
      <c r="N2636">
        <v>-10.484299659729</v>
      </c>
    </row>
    <row r="2637" spans="1:14" x14ac:dyDescent="0.35">
      <c r="A2637" t="s">
        <v>15665</v>
      </c>
      <c r="B2637" t="s">
        <v>32</v>
      </c>
      <c r="C2637" t="s">
        <v>15666</v>
      </c>
      <c r="D2637">
        <v>1844</v>
      </c>
      <c r="E2637" t="s">
        <v>1579</v>
      </c>
      <c r="F2637" t="s">
        <v>7799</v>
      </c>
      <c r="G2637" t="s">
        <v>7800</v>
      </c>
      <c r="H2637" t="s">
        <v>15667</v>
      </c>
      <c r="I2637" t="s">
        <v>15668</v>
      </c>
      <c r="J2637" t="s">
        <v>2398</v>
      </c>
      <c r="L2637" t="s">
        <v>15669</v>
      </c>
      <c r="M2637">
        <v>140.958</v>
      </c>
      <c r="N2637">
        <v>-3.6333000000000002</v>
      </c>
    </row>
    <row r="2638" spans="1:14" x14ac:dyDescent="0.35">
      <c r="A2638" t="s">
        <v>15670</v>
      </c>
      <c r="B2638" t="s">
        <v>32</v>
      </c>
      <c r="C2638" t="s">
        <v>15671</v>
      </c>
      <c r="D2638">
        <v>680</v>
      </c>
      <c r="E2638" t="s">
        <v>1579</v>
      </c>
      <c r="F2638" t="s">
        <v>7799</v>
      </c>
      <c r="G2638" t="s">
        <v>15381</v>
      </c>
      <c r="H2638" t="s">
        <v>15672</v>
      </c>
      <c r="J2638" t="s">
        <v>15673</v>
      </c>
      <c r="L2638" t="s">
        <v>15674</v>
      </c>
      <c r="M2638">
        <v>115.17299652099599</v>
      </c>
      <c r="N2638">
        <v>-8.1327800750732404</v>
      </c>
    </row>
    <row r="2639" spans="1:14" x14ac:dyDescent="0.35">
      <c r="A2639" t="s">
        <v>15675</v>
      </c>
      <c r="B2639" t="s">
        <v>32</v>
      </c>
      <c r="C2639" t="s">
        <v>15676</v>
      </c>
      <c r="D2639">
        <v>175</v>
      </c>
      <c r="E2639" t="s">
        <v>1579</v>
      </c>
      <c r="F2639" t="s">
        <v>7799</v>
      </c>
      <c r="G2639" t="s">
        <v>15598</v>
      </c>
      <c r="H2639" t="s">
        <v>15677</v>
      </c>
      <c r="J2639" t="s">
        <v>15678</v>
      </c>
      <c r="L2639" t="s">
        <v>15679</v>
      </c>
      <c r="M2639">
        <v>118.333358764648</v>
      </c>
      <c r="N2639">
        <v>-8.3666696548461896</v>
      </c>
    </row>
    <row r="2640" spans="1:14" x14ac:dyDescent="0.35">
      <c r="A2640" t="s">
        <v>15680</v>
      </c>
      <c r="B2640" t="s">
        <v>32</v>
      </c>
      <c r="C2640" t="s">
        <v>15681</v>
      </c>
      <c r="D2640">
        <v>160</v>
      </c>
      <c r="E2640" t="s">
        <v>1579</v>
      </c>
      <c r="F2640" t="s">
        <v>7799</v>
      </c>
      <c r="G2640" t="s">
        <v>15416</v>
      </c>
      <c r="H2640" t="s">
        <v>15682</v>
      </c>
      <c r="I2640" t="s">
        <v>15683</v>
      </c>
      <c r="J2640" t="s">
        <v>15684</v>
      </c>
      <c r="L2640" t="s">
        <v>15685</v>
      </c>
      <c r="M2640">
        <v>113.08329999999999</v>
      </c>
      <c r="N2640">
        <v>-1.4694</v>
      </c>
    </row>
    <row r="2641" spans="1:14" x14ac:dyDescent="0.35">
      <c r="A2641" t="s">
        <v>15686</v>
      </c>
      <c r="B2641" t="s">
        <v>32</v>
      </c>
      <c r="C2641" t="s">
        <v>15687</v>
      </c>
      <c r="D2641">
        <v>6931</v>
      </c>
      <c r="E2641" t="s">
        <v>1579</v>
      </c>
      <c r="F2641" t="s">
        <v>7799</v>
      </c>
      <c r="G2641" t="s">
        <v>7800</v>
      </c>
      <c r="H2641" t="s">
        <v>15688</v>
      </c>
      <c r="J2641" t="s">
        <v>15689</v>
      </c>
      <c r="K2641" t="s">
        <v>15690</v>
      </c>
      <c r="L2641" t="s">
        <v>15691</v>
      </c>
      <c r="M2641">
        <v>138.4555</v>
      </c>
      <c r="N2641">
        <v>-3.9256000000000002</v>
      </c>
    </row>
    <row r="2642" spans="1:14" x14ac:dyDescent="0.35">
      <c r="A2642" t="s">
        <v>15692</v>
      </c>
      <c r="B2642" t="s">
        <v>32</v>
      </c>
      <c r="C2642" t="s">
        <v>15693</v>
      </c>
      <c r="D2642">
        <v>52</v>
      </c>
      <c r="E2642" t="s">
        <v>1579</v>
      </c>
      <c r="F2642" t="s">
        <v>7799</v>
      </c>
      <c r="G2642" t="s">
        <v>7800</v>
      </c>
      <c r="H2642" t="s">
        <v>15694</v>
      </c>
      <c r="I2642" t="s">
        <v>15695</v>
      </c>
      <c r="J2642" t="s">
        <v>15696</v>
      </c>
      <c r="L2642" t="s">
        <v>15697</v>
      </c>
      <c r="M2642">
        <v>139.3502</v>
      </c>
      <c r="N2642">
        <v>-5.6908000000000003</v>
      </c>
    </row>
    <row r="2643" spans="1:14" x14ac:dyDescent="0.35">
      <c r="A2643" t="s">
        <v>15698</v>
      </c>
      <c r="B2643" t="s">
        <v>1168</v>
      </c>
      <c r="C2643" t="s">
        <v>15699</v>
      </c>
      <c r="D2643">
        <v>7348</v>
      </c>
      <c r="E2643" t="s">
        <v>1579</v>
      </c>
      <c r="F2643" t="s">
        <v>7799</v>
      </c>
      <c r="G2643" t="s">
        <v>7800</v>
      </c>
      <c r="H2643" t="s">
        <v>15700</v>
      </c>
      <c r="I2643" t="s">
        <v>15701</v>
      </c>
      <c r="J2643" t="s">
        <v>15702</v>
      </c>
      <c r="K2643" t="s">
        <v>15703</v>
      </c>
      <c r="L2643" t="s">
        <v>15704</v>
      </c>
      <c r="M2643">
        <v>137.03199799999999</v>
      </c>
      <c r="N2643">
        <v>-3.73956</v>
      </c>
    </row>
    <row r="2644" spans="1:14" x14ac:dyDescent="0.35">
      <c r="A2644" t="s">
        <v>15708</v>
      </c>
      <c r="B2644" t="s">
        <v>32</v>
      </c>
      <c r="C2644" t="s">
        <v>15709</v>
      </c>
      <c r="D2644">
        <v>5788</v>
      </c>
      <c r="E2644" t="s">
        <v>161</v>
      </c>
      <c r="F2644" t="s">
        <v>1547</v>
      </c>
      <c r="G2644" t="s">
        <v>1607</v>
      </c>
      <c r="H2644" t="s">
        <v>15710</v>
      </c>
      <c r="I2644" t="s">
        <v>15711</v>
      </c>
      <c r="J2644" t="s">
        <v>15708</v>
      </c>
      <c r="K2644" t="s">
        <v>15712</v>
      </c>
      <c r="L2644" t="s">
        <v>15713</v>
      </c>
      <c r="M2644">
        <v>147.244</v>
      </c>
      <c r="N2644">
        <v>-6.2266300000000001</v>
      </c>
    </row>
    <row r="2645" spans="1:14" x14ac:dyDescent="0.35">
      <c r="A2645" t="s">
        <v>15720</v>
      </c>
      <c r="B2645" t="s">
        <v>36</v>
      </c>
      <c r="C2645" t="s">
        <v>15721</v>
      </c>
      <c r="D2645">
        <v>60</v>
      </c>
      <c r="E2645" t="s">
        <v>161</v>
      </c>
      <c r="F2645" t="s">
        <v>1547</v>
      </c>
      <c r="G2645" t="s">
        <v>1867</v>
      </c>
      <c r="H2645" t="s">
        <v>15722</v>
      </c>
      <c r="J2645" t="s">
        <v>15720</v>
      </c>
      <c r="L2645" t="s">
        <v>15723</v>
      </c>
      <c r="M2645">
        <v>145.8022</v>
      </c>
      <c r="N2645">
        <v>-5.4916999999999998</v>
      </c>
    </row>
    <row r="2646" spans="1:14" x14ac:dyDescent="0.35">
      <c r="A2646" t="s">
        <v>15724</v>
      </c>
      <c r="B2646" t="s">
        <v>32</v>
      </c>
      <c r="C2646" t="s">
        <v>15725</v>
      </c>
      <c r="D2646">
        <v>40</v>
      </c>
      <c r="E2646" t="s">
        <v>161</v>
      </c>
      <c r="F2646" t="s">
        <v>1547</v>
      </c>
      <c r="G2646" t="s">
        <v>2633</v>
      </c>
      <c r="H2646" t="s">
        <v>15726</v>
      </c>
      <c r="J2646" t="s">
        <v>15724</v>
      </c>
      <c r="K2646" t="s">
        <v>7688</v>
      </c>
      <c r="L2646" t="s">
        <v>15727</v>
      </c>
      <c r="M2646">
        <v>150.52459999999999</v>
      </c>
      <c r="N2646">
        <v>-9.5106999999999999</v>
      </c>
    </row>
    <row r="2647" spans="1:14" x14ac:dyDescent="0.35">
      <c r="A2647" t="s">
        <v>15728</v>
      </c>
      <c r="B2647" t="s">
        <v>32</v>
      </c>
      <c r="C2647" t="s">
        <v>15729</v>
      </c>
      <c r="D2647">
        <v>1072</v>
      </c>
      <c r="E2647" t="s">
        <v>1532</v>
      </c>
      <c r="F2647" t="s">
        <v>1972</v>
      </c>
      <c r="G2647" t="s">
        <v>5306</v>
      </c>
      <c r="H2647" t="s">
        <v>15730</v>
      </c>
      <c r="J2647" t="s">
        <v>15728</v>
      </c>
      <c r="L2647" t="s">
        <v>15731</v>
      </c>
      <c r="M2647">
        <v>35.0045</v>
      </c>
      <c r="N2647">
        <v>-18.41</v>
      </c>
    </row>
    <row r="2648" spans="1:14" x14ac:dyDescent="0.35">
      <c r="A2648" t="s">
        <v>15759</v>
      </c>
      <c r="B2648" t="s">
        <v>32</v>
      </c>
      <c r="C2648" t="s">
        <v>15760</v>
      </c>
      <c r="D2648">
        <v>1670</v>
      </c>
      <c r="E2648" t="s">
        <v>1579</v>
      </c>
      <c r="F2648" t="s">
        <v>15732</v>
      </c>
      <c r="G2648" t="s">
        <v>15737</v>
      </c>
      <c r="I2648" t="s">
        <v>15761</v>
      </c>
      <c r="J2648" t="s">
        <v>15762</v>
      </c>
      <c r="L2648" t="s">
        <v>15763</v>
      </c>
      <c r="M2648">
        <v>76.634947222199997</v>
      </c>
      <c r="N2648">
        <v>15.1749666667</v>
      </c>
    </row>
    <row r="2649" spans="1:14" x14ac:dyDescent="0.35">
      <c r="A2649" t="s">
        <v>15770</v>
      </c>
      <c r="B2649" t="s">
        <v>32</v>
      </c>
      <c r="C2649" t="s">
        <v>15771</v>
      </c>
      <c r="D2649">
        <v>1822</v>
      </c>
      <c r="E2649" t="s">
        <v>1579</v>
      </c>
      <c r="F2649" t="s">
        <v>15732</v>
      </c>
      <c r="G2649" t="s">
        <v>15749</v>
      </c>
      <c r="H2649" t="s">
        <v>15772</v>
      </c>
      <c r="J2649" t="s">
        <v>15773</v>
      </c>
      <c r="L2649" t="s">
        <v>15774</v>
      </c>
      <c r="M2649">
        <v>82.036796569824205</v>
      </c>
      <c r="N2649">
        <v>19.0743007659912</v>
      </c>
    </row>
    <row r="2650" spans="1:14" x14ac:dyDescent="0.35">
      <c r="A2650" t="s">
        <v>15775</v>
      </c>
      <c r="B2650" t="s">
        <v>32</v>
      </c>
      <c r="C2650" t="s">
        <v>15776</v>
      </c>
      <c r="D2650">
        <v>184</v>
      </c>
      <c r="E2650" t="s">
        <v>1579</v>
      </c>
      <c r="F2650" t="s">
        <v>15732</v>
      </c>
      <c r="G2650" t="s">
        <v>15735</v>
      </c>
      <c r="H2650" t="s">
        <v>15777</v>
      </c>
      <c r="I2650" t="s">
        <v>15778</v>
      </c>
      <c r="J2650" t="s">
        <v>15779</v>
      </c>
      <c r="L2650" t="s">
        <v>15780</v>
      </c>
      <c r="M2650">
        <v>79.527381896999998</v>
      </c>
      <c r="N2650">
        <v>11.612956047100001</v>
      </c>
    </row>
    <row r="2651" spans="1:14" x14ac:dyDescent="0.35">
      <c r="A2651" t="s">
        <v>15781</v>
      </c>
      <c r="B2651" t="s">
        <v>32</v>
      </c>
      <c r="C2651" t="s">
        <v>15782</v>
      </c>
      <c r="D2651">
        <v>3000</v>
      </c>
      <c r="E2651" t="s">
        <v>1579</v>
      </c>
      <c r="F2651" t="s">
        <v>15732</v>
      </c>
      <c r="G2651" t="s">
        <v>15733</v>
      </c>
      <c r="H2651" t="s">
        <v>15783</v>
      </c>
      <c r="J2651" t="s">
        <v>15784</v>
      </c>
      <c r="L2651" t="s">
        <v>15785</v>
      </c>
      <c r="M2651">
        <v>74.315200805664006</v>
      </c>
      <c r="N2651">
        <v>33.377899169921797</v>
      </c>
    </row>
    <row r="2652" spans="1:14" x14ac:dyDescent="0.35">
      <c r="A2652" t="s">
        <v>15786</v>
      </c>
      <c r="B2652" t="s">
        <v>32</v>
      </c>
      <c r="C2652" t="s">
        <v>15787</v>
      </c>
      <c r="D2652">
        <v>800</v>
      </c>
      <c r="E2652" t="s">
        <v>1579</v>
      </c>
      <c r="F2652" t="s">
        <v>15732</v>
      </c>
      <c r="G2652" t="s">
        <v>15734</v>
      </c>
      <c r="H2652" t="s">
        <v>15788</v>
      </c>
      <c r="I2652" t="s">
        <v>15789</v>
      </c>
      <c r="J2652" t="s">
        <v>15790</v>
      </c>
      <c r="L2652" t="s">
        <v>15791</v>
      </c>
      <c r="M2652">
        <v>96.134399414100002</v>
      </c>
      <c r="N2652">
        <v>27.9412002563</v>
      </c>
    </row>
    <row r="2653" spans="1:14" x14ac:dyDescent="0.35">
      <c r="A2653" t="s">
        <v>15793</v>
      </c>
      <c r="B2653" t="s">
        <v>32</v>
      </c>
      <c r="C2653" t="s">
        <v>15794</v>
      </c>
      <c r="D2653">
        <v>22</v>
      </c>
      <c r="E2653" t="s">
        <v>1532</v>
      </c>
      <c r="F2653" t="s">
        <v>1972</v>
      </c>
      <c r="G2653" t="s">
        <v>1973</v>
      </c>
      <c r="H2653" t="s">
        <v>15795</v>
      </c>
      <c r="J2653" t="s">
        <v>15793</v>
      </c>
      <c r="L2653" t="s">
        <v>15796</v>
      </c>
      <c r="M2653">
        <v>36.448900000000002</v>
      </c>
      <c r="N2653">
        <v>-18.59</v>
      </c>
    </row>
    <row r="2654" spans="1:14" x14ac:dyDescent="0.35">
      <c r="A2654" t="s">
        <v>15797</v>
      </c>
      <c r="B2654" t="s">
        <v>32</v>
      </c>
      <c r="C2654" t="s">
        <v>15798</v>
      </c>
      <c r="D2654">
        <v>39</v>
      </c>
      <c r="E2654" t="s">
        <v>161</v>
      </c>
      <c r="F2654" t="s">
        <v>1547</v>
      </c>
      <c r="G2654" t="s">
        <v>2872</v>
      </c>
      <c r="H2654" t="s">
        <v>15799</v>
      </c>
      <c r="J2654" t="s">
        <v>15797</v>
      </c>
      <c r="K2654" t="s">
        <v>15797</v>
      </c>
      <c r="L2654" t="s">
        <v>15800</v>
      </c>
      <c r="M2654">
        <v>146.27699999999999</v>
      </c>
      <c r="N2654">
        <v>-8.4009999999999998</v>
      </c>
    </row>
    <row r="2655" spans="1:14" x14ac:dyDescent="0.35">
      <c r="A2655" t="s">
        <v>15801</v>
      </c>
      <c r="B2655" t="s">
        <v>32</v>
      </c>
      <c r="C2655" t="s">
        <v>15802</v>
      </c>
      <c r="D2655">
        <v>95</v>
      </c>
      <c r="E2655" t="s">
        <v>161</v>
      </c>
      <c r="F2655" t="s">
        <v>1547</v>
      </c>
      <c r="G2655" t="s">
        <v>1646</v>
      </c>
      <c r="H2655" t="s">
        <v>15803</v>
      </c>
      <c r="J2655" t="s">
        <v>15801</v>
      </c>
      <c r="K2655" t="s">
        <v>15804</v>
      </c>
      <c r="L2655" t="s">
        <v>15805</v>
      </c>
      <c r="M2655">
        <v>147.84</v>
      </c>
      <c r="N2655">
        <v>-8.3613999999999997</v>
      </c>
    </row>
    <row r="2656" spans="1:14" x14ac:dyDescent="0.35">
      <c r="A2656" t="s">
        <v>15814</v>
      </c>
      <c r="B2656" t="s">
        <v>32</v>
      </c>
      <c r="C2656" t="s">
        <v>15815</v>
      </c>
      <c r="D2656">
        <v>4804</v>
      </c>
      <c r="E2656" t="s">
        <v>1579</v>
      </c>
      <c r="F2656" t="s">
        <v>15816</v>
      </c>
      <c r="G2656" t="s">
        <v>15817</v>
      </c>
      <c r="H2656" t="s">
        <v>15818</v>
      </c>
      <c r="I2656" t="s">
        <v>15819</v>
      </c>
      <c r="J2656" t="s">
        <v>15820</v>
      </c>
      <c r="L2656" t="s">
        <v>15821</v>
      </c>
      <c r="M2656">
        <v>45.150001525900002</v>
      </c>
      <c r="N2656">
        <v>36.733341217000003</v>
      </c>
    </row>
    <row r="2657" spans="1:14" x14ac:dyDescent="0.35">
      <c r="A2657" t="s">
        <v>15834</v>
      </c>
      <c r="B2657" t="s">
        <v>32</v>
      </c>
      <c r="C2657" t="s">
        <v>15835</v>
      </c>
      <c r="D2657">
        <v>45</v>
      </c>
      <c r="E2657" t="s">
        <v>1579</v>
      </c>
      <c r="F2657" t="s">
        <v>15816</v>
      </c>
      <c r="G2657" t="s">
        <v>15836</v>
      </c>
      <c r="H2657" t="s">
        <v>15837</v>
      </c>
      <c r="I2657" t="s">
        <v>15838</v>
      </c>
      <c r="J2657" t="s">
        <v>15839</v>
      </c>
      <c r="L2657" t="s">
        <v>15840</v>
      </c>
      <c r="M2657">
        <v>55.902352999999998</v>
      </c>
      <c r="N2657">
        <v>26.754639000000001</v>
      </c>
    </row>
    <row r="2658" spans="1:14" x14ac:dyDescent="0.35">
      <c r="A2658" t="s">
        <v>15842</v>
      </c>
      <c r="B2658" t="s">
        <v>65</v>
      </c>
      <c r="C2658" t="s">
        <v>15843</v>
      </c>
      <c r="D2658">
        <v>102</v>
      </c>
      <c r="E2658" t="s">
        <v>1579</v>
      </c>
      <c r="F2658" t="s">
        <v>1640</v>
      </c>
      <c r="G2658" t="s">
        <v>15844</v>
      </c>
      <c r="H2658" t="s">
        <v>15845</v>
      </c>
      <c r="J2658" t="s">
        <v>15842</v>
      </c>
      <c r="L2658" t="s">
        <v>15846</v>
      </c>
      <c r="M2658">
        <v>80.448627000000002</v>
      </c>
      <c r="N2658">
        <v>9.2997460000000007</v>
      </c>
    </row>
    <row r="2659" spans="1:14" x14ac:dyDescent="0.35">
      <c r="A2659" t="s">
        <v>15847</v>
      </c>
      <c r="B2659" t="s">
        <v>1168</v>
      </c>
      <c r="C2659" t="s">
        <v>15848</v>
      </c>
      <c r="D2659">
        <v>102</v>
      </c>
      <c r="E2659" t="s">
        <v>1579</v>
      </c>
      <c r="F2659" t="s">
        <v>15849</v>
      </c>
      <c r="G2659" t="s">
        <v>15850</v>
      </c>
      <c r="H2659" t="s">
        <v>15851</v>
      </c>
      <c r="I2659" t="s">
        <v>15852</v>
      </c>
      <c r="J2659" t="s">
        <v>15847</v>
      </c>
      <c r="L2659" t="s">
        <v>15853</v>
      </c>
      <c r="M2659">
        <v>124.245</v>
      </c>
      <c r="N2659">
        <v>24.396388999999999</v>
      </c>
    </row>
    <row r="2660" spans="1:14" x14ac:dyDescent="0.35">
      <c r="A2660" t="s">
        <v>15876</v>
      </c>
      <c r="B2660" t="s">
        <v>29</v>
      </c>
      <c r="C2660" t="s">
        <v>15877</v>
      </c>
      <c r="E2660" t="s">
        <v>1541</v>
      </c>
      <c r="F2660" t="s">
        <v>15854</v>
      </c>
      <c r="G2660" t="s">
        <v>15871</v>
      </c>
      <c r="H2660" t="s">
        <v>15878</v>
      </c>
      <c r="I2660" t="s">
        <v>15879</v>
      </c>
      <c r="J2660" t="s">
        <v>15880</v>
      </c>
      <c r="L2660" t="s">
        <v>15881</v>
      </c>
      <c r="M2660">
        <v>15.490655</v>
      </c>
      <c r="N2660">
        <v>42.117775000000002</v>
      </c>
    </row>
    <row r="2661" spans="1:14" x14ac:dyDescent="0.35">
      <c r="A2661" t="s">
        <v>15882</v>
      </c>
      <c r="B2661" t="s">
        <v>32</v>
      </c>
      <c r="C2661" t="s">
        <v>15883</v>
      </c>
      <c r="D2661">
        <v>2563</v>
      </c>
      <c r="E2661" t="s">
        <v>161</v>
      </c>
      <c r="F2661" t="s">
        <v>1547</v>
      </c>
      <c r="G2661" t="s">
        <v>1646</v>
      </c>
      <c r="H2661" t="s">
        <v>15884</v>
      </c>
      <c r="I2661" t="s">
        <v>15885</v>
      </c>
      <c r="J2661" t="s">
        <v>15882</v>
      </c>
      <c r="K2661" t="s">
        <v>15882</v>
      </c>
      <c r="L2661" t="s">
        <v>15886</v>
      </c>
      <c r="M2661">
        <v>148.264261</v>
      </c>
      <c r="N2661">
        <v>-9.2015270000000005</v>
      </c>
    </row>
    <row r="2662" spans="1:14" x14ac:dyDescent="0.35">
      <c r="A2662" t="s">
        <v>15887</v>
      </c>
      <c r="B2662" t="s">
        <v>36</v>
      </c>
      <c r="C2662" t="s">
        <v>15888</v>
      </c>
      <c r="D2662">
        <v>50</v>
      </c>
      <c r="E2662" t="s">
        <v>161</v>
      </c>
      <c r="F2662" t="s">
        <v>1547</v>
      </c>
      <c r="G2662" t="s">
        <v>2860</v>
      </c>
      <c r="H2662" t="s">
        <v>15889</v>
      </c>
      <c r="J2662" t="s">
        <v>15887</v>
      </c>
      <c r="L2662" t="s">
        <v>15890</v>
      </c>
      <c r="M2662">
        <v>155.1498</v>
      </c>
      <c r="N2662">
        <v>-5.7568000000000001</v>
      </c>
    </row>
    <row r="2663" spans="1:14" x14ac:dyDescent="0.35">
      <c r="A2663" t="s">
        <v>15891</v>
      </c>
      <c r="B2663" t="s">
        <v>36</v>
      </c>
      <c r="C2663" t="s">
        <v>15892</v>
      </c>
      <c r="D2663">
        <v>677</v>
      </c>
      <c r="F2663" t="s">
        <v>30</v>
      </c>
      <c r="G2663" t="s">
        <v>34</v>
      </c>
      <c r="H2663" t="s">
        <v>15893</v>
      </c>
      <c r="J2663" t="s">
        <v>15891</v>
      </c>
      <c r="L2663" t="s">
        <v>15894</v>
      </c>
      <c r="M2663">
        <v>-148.28809999999999</v>
      </c>
      <c r="N2663">
        <v>69.406599999999997</v>
      </c>
    </row>
    <row r="2664" spans="1:14" x14ac:dyDescent="0.35">
      <c r="A2664" t="s">
        <v>15895</v>
      </c>
      <c r="B2664" t="s">
        <v>32</v>
      </c>
      <c r="C2664" t="s">
        <v>15896</v>
      </c>
      <c r="D2664">
        <v>100</v>
      </c>
      <c r="F2664" t="s">
        <v>7320</v>
      </c>
      <c r="G2664" t="s">
        <v>15897</v>
      </c>
      <c r="H2664" t="s">
        <v>15898</v>
      </c>
      <c r="J2664" t="s">
        <v>15895</v>
      </c>
      <c r="L2664" t="s">
        <v>15899</v>
      </c>
      <c r="M2664">
        <v>-79.001599999999996</v>
      </c>
      <c r="N2664">
        <v>8.4693000000000005</v>
      </c>
    </row>
    <row r="2665" spans="1:14" x14ac:dyDescent="0.35">
      <c r="A2665" t="s">
        <v>15900</v>
      </c>
      <c r="B2665" t="s">
        <v>1168</v>
      </c>
      <c r="C2665" t="s">
        <v>15901</v>
      </c>
      <c r="D2665">
        <v>1205</v>
      </c>
      <c r="E2665" t="s">
        <v>1579</v>
      </c>
      <c r="F2665" t="s">
        <v>1614</v>
      </c>
      <c r="G2665" t="s">
        <v>5322</v>
      </c>
      <c r="H2665" t="s">
        <v>15902</v>
      </c>
      <c r="I2665" t="s">
        <v>15903</v>
      </c>
      <c r="J2665" t="s">
        <v>15900</v>
      </c>
      <c r="L2665" t="s">
        <v>15904</v>
      </c>
      <c r="M2665">
        <v>124.11750000000001</v>
      </c>
      <c r="N2665">
        <v>50.371389000000001</v>
      </c>
    </row>
    <row r="2666" spans="1:14" x14ac:dyDescent="0.35">
      <c r="A2666" t="s">
        <v>15905</v>
      </c>
      <c r="B2666" t="s">
        <v>32</v>
      </c>
      <c r="C2666" t="s">
        <v>15906</v>
      </c>
      <c r="D2666">
        <v>4740</v>
      </c>
      <c r="E2666" t="s">
        <v>1579</v>
      </c>
      <c r="F2666" t="s">
        <v>1614</v>
      </c>
      <c r="G2666" t="s">
        <v>5452</v>
      </c>
      <c r="H2666" t="s">
        <v>15907</v>
      </c>
      <c r="I2666" t="s">
        <v>15908</v>
      </c>
      <c r="J2666" t="s">
        <v>15905</v>
      </c>
      <c r="L2666" t="s">
        <v>15909</v>
      </c>
      <c r="M2666">
        <v>102.348333333</v>
      </c>
      <c r="N2666">
        <v>38.542222222199896</v>
      </c>
    </row>
    <row r="2667" spans="1:14" x14ac:dyDescent="0.35">
      <c r="A2667" t="s">
        <v>15910</v>
      </c>
      <c r="B2667" t="s">
        <v>32</v>
      </c>
      <c r="C2667" t="s">
        <v>15911</v>
      </c>
      <c r="D2667">
        <v>43</v>
      </c>
      <c r="E2667" t="s">
        <v>1579</v>
      </c>
      <c r="F2667" t="s">
        <v>7799</v>
      </c>
      <c r="G2667" t="s">
        <v>15387</v>
      </c>
      <c r="H2667" t="s">
        <v>15912</v>
      </c>
      <c r="J2667" t="s">
        <v>15910</v>
      </c>
      <c r="L2667" t="s">
        <v>15913</v>
      </c>
      <c r="M2667">
        <v>127.9075</v>
      </c>
      <c r="N2667">
        <v>-8.1391100000000005</v>
      </c>
    </row>
    <row r="2668" spans="1:14" x14ac:dyDescent="0.35">
      <c r="A2668" t="s">
        <v>15914</v>
      </c>
      <c r="B2668" t="s">
        <v>1168</v>
      </c>
      <c r="C2668" t="s">
        <v>15915</v>
      </c>
      <c r="D2668">
        <v>2075</v>
      </c>
      <c r="E2668" t="s">
        <v>1579</v>
      </c>
      <c r="F2668" t="s">
        <v>1614</v>
      </c>
      <c r="G2668" t="s">
        <v>5360</v>
      </c>
      <c r="H2668" t="s">
        <v>15916</v>
      </c>
      <c r="I2668" t="s">
        <v>15917</v>
      </c>
      <c r="J2668" t="s">
        <v>15914</v>
      </c>
      <c r="L2668" t="s">
        <v>15918</v>
      </c>
      <c r="M2668">
        <v>108.831111111</v>
      </c>
      <c r="N2668">
        <v>29.5133333333</v>
      </c>
    </row>
    <row r="2669" spans="1:14" x14ac:dyDescent="0.35">
      <c r="A2669" t="s">
        <v>15919</v>
      </c>
      <c r="B2669" t="s">
        <v>1168</v>
      </c>
      <c r="C2669" t="s">
        <v>15920</v>
      </c>
      <c r="D2669">
        <v>89</v>
      </c>
      <c r="E2669" t="s">
        <v>1580</v>
      </c>
      <c r="F2669" t="s">
        <v>4286</v>
      </c>
      <c r="G2669" t="s">
        <v>4302</v>
      </c>
      <c r="H2669" t="s">
        <v>15921</v>
      </c>
      <c r="I2669" t="s">
        <v>15922</v>
      </c>
      <c r="J2669" t="s">
        <v>15919</v>
      </c>
      <c r="K2669" t="s">
        <v>15923</v>
      </c>
      <c r="L2669" t="s">
        <v>15924</v>
      </c>
      <c r="M2669">
        <v>-40.357337999999999</v>
      </c>
      <c r="N2669">
        <v>-2.906425</v>
      </c>
    </row>
    <row r="2670" spans="1:14" x14ac:dyDescent="0.35">
      <c r="A2670" t="s">
        <v>2520</v>
      </c>
      <c r="B2670" t="s">
        <v>32</v>
      </c>
      <c r="C2670" t="s">
        <v>15925</v>
      </c>
      <c r="D2670">
        <v>450</v>
      </c>
      <c r="F2670" t="s">
        <v>30</v>
      </c>
      <c r="G2670" t="s">
        <v>34</v>
      </c>
      <c r="H2670" t="s">
        <v>15926</v>
      </c>
      <c r="I2670" t="s">
        <v>2520</v>
      </c>
      <c r="J2670" t="s">
        <v>2520</v>
      </c>
      <c r="K2670" t="s">
        <v>2520</v>
      </c>
      <c r="L2670" t="s">
        <v>15927</v>
      </c>
      <c r="M2670">
        <v>-149.718994141</v>
      </c>
      <c r="N2670">
        <v>60.4827003478999</v>
      </c>
    </row>
    <row r="2671" spans="1:14" x14ac:dyDescent="0.35">
      <c r="A2671" t="s">
        <v>15937</v>
      </c>
      <c r="B2671" t="s">
        <v>32</v>
      </c>
      <c r="C2671" t="s">
        <v>15938</v>
      </c>
      <c r="D2671">
        <v>250</v>
      </c>
      <c r="E2671" t="s">
        <v>161</v>
      </c>
      <c r="F2671" t="s">
        <v>1547</v>
      </c>
      <c r="G2671" t="s">
        <v>1867</v>
      </c>
      <c r="H2671" t="s">
        <v>15939</v>
      </c>
      <c r="I2671" t="s">
        <v>15940</v>
      </c>
      <c r="J2671" t="s">
        <v>15937</v>
      </c>
      <c r="K2671" t="s">
        <v>15941</v>
      </c>
      <c r="L2671" t="s">
        <v>15942</v>
      </c>
      <c r="M2671">
        <v>145.007083333</v>
      </c>
      <c r="N2671">
        <v>-4.74708333333</v>
      </c>
    </row>
    <row r="2672" spans="1:14" x14ac:dyDescent="0.35">
      <c r="A2672" t="s">
        <v>15973</v>
      </c>
      <c r="B2672" t="s">
        <v>36</v>
      </c>
      <c r="C2672" t="s">
        <v>15974</v>
      </c>
      <c r="D2672">
        <v>870</v>
      </c>
      <c r="F2672" t="s">
        <v>30</v>
      </c>
      <c r="G2672" t="s">
        <v>66</v>
      </c>
      <c r="H2672" t="s">
        <v>1266</v>
      </c>
      <c r="J2672" t="s">
        <v>15973</v>
      </c>
      <c r="L2672" t="s">
        <v>15975</v>
      </c>
      <c r="M2672">
        <v>-73.976500000000001</v>
      </c>
      <c r="N2672">
        <v>40.753300000000003</v>
      </c>
    </row>
    <row r="2673" spans="1:14" x14ac:dyDescent="0.35">
      <c r="A2673" t="s">
        <v>15976</v>
      </c>
      <c r="B2673" t="s">
        <v>29</v>
      </c>
      <c r="C2673" t="s">
        <v>15977</v>
      </c>
      <c r="D2673">
        <v>40</v>
      </c>
      <c r="F2673" t="s">
        <v>30</v>
      </c>
      <c r="G2673" t="s">
        <v>274</v>
      </c>
      <c r="H2673" t="s">
        <v>235</v>
      </c>
      <c r="I2673" t="s">
        <v>15978</v>
      </c>
      <c r="J2673" t="s">
        <v>15976</v>
      </c>
      <c r="K2673" t="s">
        <v>15976</v>
      </c>
      <c r="L2673" t="s">
        <v>15979</v>
      </c>
      <c r="M2673">
        <v>-77.057502746599994</v>
      </c>
      <c r="N2673">
        <v>38.874099731400001</v>
      </c>
    </row>
    <row r="2674" spans="1:14" x14ac:dyDescent="0.35">
      <c r="A2674" t="s">
        <v>15980</v>
      </c>
      <c r="B2674" t="s">
        <v>29</v>
      </c>
      <c r="C2674" t="s">
        <v>15981</v>
      </c>
      <c r="D2674">
        <v>7</v>
      </c>
      <c r="F2674" t="s">
        <v>30</v>
      </c>
      <c r="G2674" t="s">
        <v>66</v>
      </c>
      <c r="H2674" t="s">
        <v>1266</v>
      </c>
      <c r="I2674" t="s">
        <v>15982</v>
      </c>
      <c r="J2674" t="s">
        <v>15980</v>
      </c>
      <c r="K2674" t="s">
        <v>15980</v>
      </c>
      <c r="L2674" t="s">
        <v>15983</v>
      </c>
      <c r="M2674">
        <v>-74.007103000000001</v>
      </c>
      <c r="N2674">
        <v>40.754500999999998</v>
      </c>
    </row>
    <row r="2675" spans="1:14" x14ac:dyDescent="0.35">
      <c r="A2675" t="s">
        <v>15984</v>
      </c>
      <c r="B2675" t="s">
        <v>29</v>
      </c>
      <c r="C2675" t="s">
        <v>15985</v>
      </c>
      <c r="D2675">
        <v>7</v>
      </c>
      <c r="F2675" t="s">
        <v>30</v>
      </c>
      <c r="G2675" t="s">
        <v>66</v>
      </c>
      <c r="H2675" t="s">
        <v>1266</v>
      </c>
      <c r="I2675" t="s">
        <v>15986</v>
      </c>
      <c r="J2675" t="s">
        <v>15984</v>
      </c>
      <c r="K2675" t="s">
        <v>15984</v>
      </c>
      <c r="L2675" t="s">
        <v>15987</v>
      </c>
      <c r="M2675">
        <v>-74.009002690000003</v>
      </c>
      <c r="N2675">
        <v>40.701198580000003</v>
      </c>
    </row>
    <row r="2676" spans="1:14" x14ac:dyDescent="0.35">
      <c r="A2676" t="s">
        <v>15988</v>
      </c>
      <c r="B2676" t="s">
        <v>32</v>
      </c>
      <c r="C2676" t="s">
        <v>15989</v>
      </c>
      <c r="D2676">
        <v>60</v>
      </c>
      <c r="E2676" t="s">
        <v>1579</v>
      </c>
      <c r="F2676" t="s">
        <v>1614</v>
      </c>
      <c r="G2676" t="s">
        <v>5486</v>
      </c>
      <c r="H2676" t="s">
        <v>15990</v>
      </c>
      <c r="I2676" t="s">
        <v>15991</v>
      </c>
      <c r="J2676" t="s">
        <v>15988</v>
      </c>
      <c r="L2676" t="s">
        <v>15992</v>
      </c>
      <c r="M2676">
        <v>117.68559999999999</v>
      </c>
      <c r="N2676">
        <v>30.740300000000001</v>
      </c>
    </row>
    <row r="2677" spans="1:14" x14ac:dyDescent="0.35">
      <c r="A2677" t="s">
        <v>15993</v>
      </c>
      <c r="B2677" t="s">
        <v>32</v>
      </c>
      <c r="C2677" t="s">
        <v>1144</v>
      </c>
      <c r="D2677">
        <v>6684</v>
      </c>
      <c r="F2677" t="s">
        <v>30</v>
      </c>
      <c r="G2677" t="s">
        <v>42</v>
      </c>
      <c r="H2677" t="s">
        <v>1145</v>
      </c>
      <c r="J2677" t="s">
        <v>15994</v>
      </c>
      <c r="K2677" t="s">
        <v>15995</v>
      </c>
      <c r="L2677" t="s">
        <v>15996</v>
      </c>
      <c r="M2677">
        <v>-107.869003296</v>
      </c>
      <c r="N2677">
        <v>37.203201293899902</v>
      </c>
    </row>
    <row r="2678" spans="1:14" x14ac:dyDescent="0.35">
      <c r="A2678" t="s">
        <v>15997</v>
      </c>
      <c r="B2678" t="s">
        <v>32</v>
      </c>
      <c r="C2678" t="s">
        <v>15998</v>
      </c>
      <c r="D2678">
        <v>3280</v>
      </c>
      <c r="F2678" t="s">
        <v>30</v>
      </c>
      <c r="G2678" t="s">
        <v>60</v>
      </c>
      <c r="H2678" t="s">
        <v>15999</v>
      </c>
      <c r="I2678" t="s">
        <v>16000</v>
      </c>
      <c r="J2678" t="s">
        <v>16001</v>
      </c>
      <c r="K2678" t="s">
        <v>16000</v>
      </c>
      <c r="L2678" t="s">
        <v>16002</v>
      </c>
      <c r="M2678">
        <v>-105.45400239999999</v>
      </c>
      <c r="N2678">
        <v>45.472499849999998</v>
      </c>
    </row>
    <row r="2679" spans="1:14" x14ac:dyDescent="0.35">
      <c r="A2679" t="s">
        <v>16006</v>
      </c>
      <c r="B2679" t="s">
        <v>32</v>
      </c>
      <c r="C2679" t="s">
        <v>6093</v>
      </c>
      <c r="D2679">
        <v>5954</v>
      </c>
      <c r="F2679" t="s">
        <v>30</v>
      </c>
      <c r="G2679" t="s">
        <v>111</v>
      </c>
      <c r="H2679" t="s">
        <v>1434</v>
      </c>
      <c r="I2679" t="s">
        <v>16007</v>
      </c>
      <c r="J2679" t="s">
        <v>16008</v>
      </c>
      <c r="K2679" t="s">
        <v>16007</v>
      </c>
      <c r="L2679" t="s">
        <v>16009</v>
      </c>
      <c r="M2679">
        <v>-116.004997253</v>
      </c>
      <c r="N2679">
        <v>39.604198455799903</v>
      </c>
    </row>
    <row r="2680" spans="1:14" x14ac:dyDescent="0.35">
      <c r="A2680" t="s">
        <v>16010</v>
      </c>
      <c r="B2680" t="s">
        <v>32</v>
      </c>
      <c r="C2680" t="s">
        <v>16011</v>
      </c>
      <c r="D2680">
        <v>5213</v>
      </c>
      <c r="F2680" t="s">
        <v>30</v>
      </c>
      <c r="G2680" t="s">
        <v>111</v>
      </c>
      <c r="H2680" t="s">
        <v>16012</v>
      </c>
      <c r="I2680" t="s">
        <v>16013</v>
      </c>
      <c r="J2680" t="s">
        <v>16014</v>
      </c>
      <c r="K2680" t="s">
        <v>16013</v>
      </c>
      <c r="L2680" t="s">
        <v>16015</v>
      </c>
      <c r="M2680">
        <v>-114.657997131</v>
      </c>
      <c r="N2680">
        <v>41.9760017394999</v>
      </c>
    </row>
    <row r="2681" spans="1:14" x14ac:dyDescent="0.35">
      <c r="A2681" t="s">
        <v>16016</v>
      </c>
      <c r="B2681" t="s">
        <v>32</v>
      </c>
      <c r="C2681" t="s">
        <v>16017</v>
      </c>
      <c r="D2681">
        <v>987</v>
      </c>
      <c r="F2681" t="s">
        <v>30</v>
      </c>
      <c r="G2681" t="s">
        <v>59</v>
      </c>
      <c r="H2681" t="s">
        <v>913</v>
      </c>
      <c r="I2681" t="s">
        <v>16016</v>
      </c>
      <c r="J2681" t="s">
        <v>16018</v>
      </c>
      <c r="K2681" t="s">
        <v>16016</v>
      </c>
      <c r="L2681" t="s">
        <v>16019</v>
      </c>
      <c r="M2681">
        <v>-91.813499450683594</v>
      </c>
      <c r="N2681">
        <v>37.935699462890597</v>
      </c>
    </row>
    <row r="2682" spans="1:14" x14ac:dyDescent="0.35">
      <c r="A2682" t="s">
        <v>16021</v>
      </c>
      <c r="B2682" t="s">
        <v>32</v>
      </c>
      <c r="C2682" t="s">
        <v>16022</v>
      </c>
      <c r="D2682">
        <v>9</v>
      </c>
      <c r="F2682" t="s">
        <v>30</v>
      </c>
      <c r="G2682" t="s">
        <v>66</v>
      </c>
      <c r="H2682" t="s">
        <v>16023</v>
      </c>
      <c r="I2682" t="s">
        <v>16024</v>
      </c>
      <c r="J2682" t="s">
        <v>16025</v>
      </c>
      <c r="K2682" t="s">
        <v>16024</v>
      </c>
      <c r="L2682" t="s">
        <v>16026</v>
      </c>
      <c r="M2682">
        <v>-72.031600952100007</v>
      </c>
      <c r="N2682">
        <v>41.251300811799901</v>
      </c>
    </row>
    <row r="2683" spans="1:14" x14ac:dyDescent="0.35">
      <c r="A2683" t="s">
        <v>16027</v>
      </c>
      <c r="B2683" t="s">
        <v>32</v>
      </c>
      <c r="C2683" t="s">
        <v>16028</v>
      </c>
      <c r="D2683">
        <v>1093</v>
      </c>
      <c r="F2683" t="s">
        <v>30</v>
      </c>
      <c r="G2683" t="s">
        <v>98</v>
      </c>
      <c r="H2683" t="s">
        <v>1338</v>
      </c>
      <c r="I2683" t="s">
        <v>16029</v>
      </c>
      <c r="J2683" t="s">
        <v>16030</v>
      </c>
      <c r="K2683" t="s">
        <v>16029</v>
      </c>
      <c r="L2683" t="s">
        <v>16031</v>
      </c>
      <c r="M2683">
        <v>-94.245201110799997</v>
      </c>
      <c r="N2683">
        <v>42.736099243199902</v>
      </c>
    </row>
    <row r="2684" spans="1:14" x14ac:dyDescent="0.35">
      <c r="A2684" t="s">
        <v>16034</v>
      </c>
      <c r="B2684" t="s">
        <v>32</v>
      </c>
      <c r="C2684" t="s">
        <v>16035</v>
      </c>
      <c r="D2684">
        <v>108</v>
      </c>
      <c r="F2684" t="s">
        <v>30</v>
      </c>
      <c r="G2684" t="s">
        <v>83</v>
      </c>
      <c r="H2684" t="s">
        <v>1353</v>
      </c>
      <c r="I2684" t="s">
        <v>16034</v>
      </c>
      <c r="J2684" t="s">
        <v>16036</v>
      </c>
      <c r="K2684" t="s">
        <v>16037</v>
      </c>
      <c r="L2684" t="s">
        <v>16038</v>
      </c>
      <c r="M2684">
        <v>-122.810997009</v>
      </c>
      <c r="N2684">
        <v>48.053798675499998</v>
      </c>
    </row>
    <row r="2685" spans="1:14" x14ac:dyDescent="0.35">
      <c r="A2685" t="s">
        <v>16039</v>
      </c>
      <c r="B2685" t="s">
        <v>32</v>
      </c>
      <c r="C2685" t="s">
        <v>16040</v>
      </c>
      <c r="D2685">
        <v>5688</v>
      </c>
      <c r="F2685" t="s">
        <v>30</v>
      </c>
      <c r="G2685" t="s">
        <v>40</v>
      </c>
      <c r="H2685" t="s">
        <v>917</v>
      </c>
      <c r="J2685" t="s">
        <v>16041</v>
      </c>
      <c r="K2685" t="s">
        <v>16042</v>
      </c>
      <c r="L2685" t="s">
        <v>16043</v>
      </c>
      <c r="M2685">
        <v>-110.228444</v>
      </c>
      <c r="N2685">
        <v>36.716444000000003</v>
      </c>
    </row>
    <row r="2686" spans="1:14" x14ac:dyDescent="0.35">
      <c r="A2686" t="s">
        <v>16045</v>
      </c>
      <c r="B2686" t="s">
        <v>32</v>
      </c>
      <c r="C2686" t="s">
        <v>16046</v>
      </c>
      <c r="D2686">
        <v>198</v>
      </c>
      <c r="F2686" t="s">
        <v>30</v>
      </c>
      <c r="G2686" t="s">
        <v>66</v>
      </c>
      <c r="H2686" t="s">
        <v>148</v>
      </c>
      <c r="I2686" t="s">
        <v>16047</v>
      </c>
      <c r="J2686" t="s">
        <v>2441</v>
      </c>
      <c r="K2686" t="s">
        <v>16047</v>
      </c>
      <c r="L2686" t="s">
        <v>16048</v>
      </c>
      <c r="M2686">
        <v>-73.710296630900004</v>
      </c>
      <c r="N2686">
        <v>42.291301727300002</v>
      </c>
    </row>
    <row r="2687" spans="1:14" x14ac:dyDescent="0.35">
      <c r="A2687" t="s">
        <v>16049</v>
      </c>
      <c r="B2687" t="s">
        <v>32</v>
      </c>
      <c r="C2687" t="s">
        <v>16050</v>
      </c>
      <c r="D2687">
        <v>844</v>
      </c>
      <c r="F2687" t="s">
        <v>30</v>
      </c>
      <c r="G2687" t="s">
        <v>39</v>
      </c>
      <c r="H2687" t="s">
        <v>618</v>
      </c>
      <c r="J2687" t="s">
        <v>16051</v>
      </c>
      <c r="K2687" t="s">
        <v>16052</v>
      </c>
      <c r="L2687" t="s">
        <v>16053</v>
      </c>
      <c r="M2687">
        <v>-97.122703552199994</v>
      </c>
      <c r="N2687">
        <v>34.146999359100001</v>
      </c>
    </row>
    <row r="2688" spans="1:14" x14ac:dyDescent="0.35">
      <c r="A2688" t="s">
        <v>16054</v>
      </c>
      <c r="B2688" t="s">
        <v>32</v>
      </c>
      <c r="C2688" t="s">
        <v>16055</v>
      </c>
      <c r="D2688">
        <v>4825</v>
      </c>
      <c r="F2688" t="s">
        <v>30</v>
      </c>
      <c r="G2688" t="s">
        <v>40</v>
      </c>
      <c r="H2688" t="s">
        <v>937</v>
      </c>
      <c r="I2688" t="s">
        <v>16054</v>
      </c>
      <c r="J2688" t="s">
        <v>16056</v>
      </c>
      <c r="K2688" t="s">
        <v>16057</v>
      </c>
      <c r="L2688" t="s">
        <v>16058</v>
      </c>
      <c r="M2688">
        <v>-113.816001892</v>
      </c>
      <c r="N2688">
        <v>35.990398407000001</v>
      </c>
    </row>
    <row r="2689" spans="1:14" x14ac:dyDescent="0.35">
      <c r="A2689" t="s">
        <v>16060</v>
      </c>
      <c r="B2689" t="s">
        <v>32</v>
      </c>
      <c r="C2689" t="s">
        <v>16061</v>
      </c>
      <c r="D2689">
        <v>1379</v>
      </c>
      <c r="F2689" t="s">
        <v>30</v>
      </c>
      <c r="G2689" t="s">
        <v>41</v>
      </c>
      <c r="H2689" t="s">
        <v>5285</v>
      </c>
      <c r="I2689" t="s">
        <v>16062</v>
      </c>
      <c r="J2689" t="s">
        <v>16063</v>
      </c>
      <c r="K2689" t="s">
        <v>16062</v>
      </c>
      <c r="L2689" t="s">
        <v>16064</v>
      </c>
      <c r="M2689">
        <v>-122.901000977</v>
      </c>
      <c r="N2689">
        <v>38.990600585899998</v>
      </c>
    </row>
    <row r="2690" spans="1:14" x14ac:dyDescent="0.35">
      <c r="A2690" t="s">
        <v>16065</v>
      </c>
      <c r="B2690" t="s">
        <v>32</v>
      </c>
      <c r="C2690" t="s">
        <v>16066</v>
      </c>
      <c r="D2690">
        <v>2527</v>
      </c>
      <c r="F2690" t="s">
        <v>30</v>
      </c>
      <c r="G2690" t="s">
        <v>41</v>
      </c>
      <c r="H2690" t="s">
        <v>16020</v>
      </c>
      <c r="I2690" t="s">
        <v>16065</v>
      </c>
      <c r="J2690" t="s">
        <v>16067</v>
      </c>
      <c r="K2690" t="s">
        <v>16068</v>
      </c>
      <c r="L2690" t="s">
        <v>16069</v>
      </c>
      <c r="M2690">
        <v>-122.54599761999999</v>
      </c>
      <c r="N2690">
        <v>41.730400085399999</v>
      </c>
    </row>
    <row r="2691" spans="1:14" x14ac:dyDescent="0.35">
      <c r="A2691" t="s">
        <v>16071</v>
      </c>
      <c r="B2691" t="s">
        <v>32</v>
      </c>
      <c r="C2691" t="s">
        <v>16072</v>
      </c>
      <c r="D2691">
        <v>5439</v>
      </c>
      <c r="F2691" t="s">
        <v>30</v>
      </c>
      <c r="G2691" t="s">
        <v>42</v>
      </c>
      <c r="H2691" t="s">
        <v>46209</v>
      </c>
      <c r="I2691" t="s">
        <v>16073</v>
      </c>
      <c r="J2691" t="s">
        <v>16074</v>
      </c>
      <c r="K2691" t="s">
        <v>16073</v>
      </c>
      <c r="L2691" t="s">
        <v>16075</v>
      </c>
      <c r="M2691">
        <v>-105.106002808</v>
      </c>
      <c r="N2691">
        <v>38.428001403799897</v>
      </c>
    </row>
    <row r="2692" spans="1:14" x14ac:dyDescent="0.35">
      <c r="A2692" t="s">
        <v>16076</v>
      </c>
      <c r="B2692" t="s">
        <v>65</v>
      </c>
      <c r="C2692" t="s">
        <v>16077</v>
      </c>
      <c r="D2692">
        <v>95</v>
      </c>
      <c r="F2692" t="s">
        <v>30</v>
      </c>
      <c r="G2692" t="s">
        <v>66</v>
      </c>
      <c r="H2692" t="s">
        <v>16078</v>
      </c>
      <c r="I2692" t="s">
        <v>16076</v>
      </c>
      <c r="J2692" t="s">
        <v>16079</v>
      </c>
      <c r="K2692" t="s">
        <v>16076</v>
      </c>
      <c r="L2692" t="s">
        <v>16080</v>
      </c>
      <c r="M2692">
        <v>-73.363502502440994</v>
      </c>
      <c r="N2692">
        <v>44.99169921875</v>
      </c>
    </row>
    <row r="2693" spans="1:14" x14ac:dyDescent="0.35">
      <c r="A2693" t="s">
        <v>16081</v>
      </c>
      <c r="B2693" t="s">
        <v>32</v>
      </c>
      <c r="C2693" t="s">
        <v>16082</v>
      </c>
      <c r="D2693">
        <v>1260</v>
      </c>
      <c r="F2693" t="s">
        <v>30</v>
      </c>
      <c r="G2693" t="s">
        <v>66</v>
      </c>
      <c r="H2693" t="s">
        <v>972</v>
      </c>
      <c r="I2693" t="s">
        <v>16081</v>
      </c>
      <c r="J2693" t="s">
        <v>16083</v>
      </c>
      <c r="K2693" t="s">
        <v>16081</v>
      </c>
      <c r="L2693" t="s">
        <v>16084</v>
      </c>
      <c r="M2693">
        <v>-74.8909988403</v>
      </c>
      <c r="N2693">
        <v>42.629199981699998</v>
      </c>
    </row>
    <row r="2694" spans="1:14" x14ac:dyDescent="0.35">
      <c r="A2694" t="s">
        <v>16086</v>
      </c>
      <c r="B2694" t="s">
        <v>32</v>
      </c>
      <c r="C2694" t="s">
        <v>16087</v>
      </c>
      <c r="D2694">
        <v>85</v>
      </c>
      <c r="F2694" t="s">
        <v>30</v>
      </c>
      <c r="G2694" t="s">
        <v>34</v>
      </c>
      <c r="H2694" t="s">
        <v>154</v>
      </c>
      <c r="I2694" t="s">
        <v>16086</v>
      </c>
      <c r="J2694" t="s">
        <v>16088</v>
      </c>
      <c r="K2694" t="s">
        <v>16086</v>
      </c>
      <c r="L2694" t="s">
        <v>16089</v>
      </c>
      <c r="M2694">
        <v>-163.70300293</v>
      </c>
      <c r="N2694">
        <v>64.897903442399993</v>
      </c>
    </row>
    <row r="2695" spans="1:14" x14ac:dyDescent="0.35">
      <c r="A2695" t="s">
        <v>16091</v>
      </c>
      <c r="B2695" t="s">
        <v>32</v>
      </c>
      <c r="C2695" t="s">
        <v>16092</v>
      </c>
      <c r="D2695">
        <v>2200</v>
      </c>
      <c r="F2695" t="s">
        <v>30</v>
      </c>
      <c r="G2695" t="s">
        <v>76</v>
      </c>
      <c r="H2695" t="s">
        <v>16093</v>
      </c>
      <c r="J2695" t="s">
        <v>16094</v>
      </c>
      <c r="K2695" t="s">
        <v>16095</v>
      </c>
      <c r="L2695" t="s">
        <v>16096</v>
      </c>
      <c r="M2695">
        <v>-101.89199829099999</v>
      </c>
      <c r="N2695">
        <v>30.905700683599999</v>
      </c>
    </row>
    <row r="2696" spans="1:14" x14ac:dyDescent="0.35">
      <c r="A2696" t="s">
        <v>16098</v>
      </c>
      <c r="B2696" t="s">
        <v>32</v>
      </c>
      <c r="C2696" t="s">
        <v>16099</v>
      </c>
      <c r="D2696">
        <v>3415</v>
      </c>
      <c r="F2696" t="s">
        <v>30</v>
      </c>
      <c r="G2696" t="s">
        <v>41</v>
      </c>
      <c r="H2696" t="s">
        <v>336</v>
      </c>
      <c r="J2696" t="s">
        <v>16100</v>
      </c>
      <c r="K2696" t="s">
        <v>16101</v>
      </c>
      <c r="L2696" t="s">
        <v>16102</v>
      </c>
      <c r="M2696">
        <v>-120.94499999999999</v>
      </c>
      <c r="N2696">
        <v>39.943902000000001</v>
      </c>
    </row>
    <row r="2697" spans="1:14" x14ac:dyDescent="0.35">
      <c r="A2697" t="s">
        <v>16103</v>
      </c>
      <c r="B2697" t="s">
        <v>32</v>
      </c>
      <c r="C2697" t="s">
        <v>16104</v>
      </c>
      <c r="D2697">
        <v>4217</v>
      </c>
      <c r="F2697" t="s">
        <v>30</v>
      </c>
      <c r="G2697" t="s">
        <v>69</v>
      </c>
      <c r="H2697" t="s">
        <v>16105</v>
      </c>
      <c r="I2697" t="s">
        <v>16103</v>
      </c>
      <c r="J2697" t="s">
        <v>16106</v>
      </c>
      <c r="K2697" t="s">
        <v>16107</v>
      </c>
      <c r="L2697" t="s">
        <v>16108</v>
      </c>
      <c r="M2697">
        <v>-121.87906265300001</v>
      </c>
      <c r="N2697">
        <v>42.579440493</v>
      </c>
    </row>
    <row r="2698" spans="1:14" x14ac:dyDescent="0.35">
      <c r="A2698" t="s">
        <v>16109</v>
      </c>
      <c r="B2698" t="s">
        <v>32</v>
      </c>
      <c r="C2698" t="s">
        <v>16110</v>
      </c>
      <c r="D2698">
        <v>142</v>
      </c>
      <c r="F2698" t="s">
        <v>30</v>
      </c>
      <c r="G2698" t="s">
        <v>55</v>
      </c>
      <c r="H2698" t="s">
        <v>1339</v>
      </c>
      <c r="I2698" t="s">
        <v>16111</v>
      </c>
      <c r="J2698" t="s">
        <v>16112</v>
      </c>
      <c r="K2698" t="s">
        <v>16111</v>
      </c>
      <c r="L2698" t="s">
        <v>16113</v>
      </c>
      <c r="M2698">
        <v>-76.550102233900006</v>
      </c>
      <c r="N2698">
        <v>38.315399169899997</v>
      </c>
    </row>
    <row r="2699" spans="1:14" x14ac:dyDescent="0.35">
      <c r="A2699" t="s">
        <v>16115</v>
      </c>
      <c r="B2699" t="s">
        <v>32</v>
      </c>
      <c r="C2699" t="s">
        <v>16116</v>
      </c>
      <c r="D2699">
        <v>2270</v>
      </c>
      <c r="F2699" t="s">
        <v>30</v>
      </c>
      <c r="G2699" t="s">
        <v>106</v>
      </c>
      <c r="H2699" t="s">
        <v>16117</v>
      </c>
      <c r="J2699" t="s">
        <v>16118</v>
      </c>
      <c r="K2699" t="s">
        <v>16119</v>
      </c>
      <c r="L2699" t="s">
        <v>16120</v>
      </c>
      <c r="M2699">
        <v>-99.906501770000006</v>
      </c>
      <c r="N2699">
        <v>40.339500427199901</v>
      </c>
    </row>
    <row r="2700" spans="1:14" x14ac:dyDescent="0.35">
      <c r="A2700" t="s">
        <v>16121</v>
      </c>
      <c r="B2700" t="s">
        <v>32</v>
      </c>
      <c r="C2700" t="s">
        <v>6027</v>
      </c>
      <c r="D2700">
        <v>128</v>
      </c>
      <c r="F2700" t="s">
        <v>30</v>
      </c>
      <c r="G2700" t="s">
        <v>62</v>
      </c>
      <c r="H2700" t="s">
        <v>16122</v>
      </c>
      <c r="I2700" t="s">
        <v>16123</v>
      </c>
      <c r="J2700" t="s">
        <v>16124</v>
      </c>
      <c r="K2700" t="s">
        <v>16123</v>
      </c>
      <c r="L2700" t="s">
        <v>16125</v>
      </c>
      <c r="M2700">
        <v>-74.658897399899999</v>
      </c>
      <c r="N2700">
        <v>40.3992004395</v>
      </c>
    </row>
    <row r="2701" spans="1:14" x14ac:dyDescent="0.35">
      <c r="A2701" t="s">
        <v>16127</v>
      </c>
      <c r="B2701" t="s">
        <v>32</v>
      </c>
      <c r="C2701" t="s">
        <v>16128</v>
      </c>
      <c r="D2701">
        <v>75</v>
      </c>
      <c r="F2701" t="s">
        <v>30</v>
      </c>
      <c r="G2701" t="s">
        <v>66</v>
      </c>
      <c r="H2701" t="s">
        <v>1160</v>
      </c>
      <c r="I2701" t="s">
        <v>16129</v>
      </c>
      <c r="J2701" t="s">
        <v>16130</v>
      </c>
      <c r="K2701" t="s">
        <v>16129</v>
      </c>
      <c r="L2701" t="s">
        <v>16131</v>
      </c>
      <c r="M2701">
        <v>-72.791900634800001</v>
      </c>
      <c r="N2701">
        <v>40.915100097699998</v>
      </c>
    </row>
    <row r="2702" spans="1:14" x14ac:dyDescent="0.35">
      <c r="A2702" t="s">
        <v>16134</v>
      </c>
      <c r="B2702" t="s">
        <v>32</v>
      </c>
      <c r="C2702" t="s">
        <v>16135</v>
      </c>
      <c r="D2702">
        <v>792</v>
      </c>
      <c r="F2702" t="s">
        <v>30</v>
      </c>
      <c r="G2702" t="s">
        <v>39</v>
      </c>
      <c r="H2702" t="s">
        <v>1085</v>
      </c>
      <c r="I2702" t="s">
        <v>16136</v>
      </c>
      <c r="J2702" t="s">
        <v>16137</v>
      </c>
      <c r="K2702" t="s">
        <v>16136</v>
      </c>
      <c r="L2702" t="s">
        <v>16138</v>
      </c>
      <c r="M2702">
        <v>-94.86190032959</v>
      </c>
      <c r="N2702">
        <v>36.577598571777003</v>
      </c>
    </row>
    <row r="2703" spans="1:14" x14ac:dyDescent="0.35">
      <c r="A2703" t="s">
        <v>16139</v>
      </c>
      <c r="B2703" t="s">
        <v>32</v>
      </c>
      <c r="C2703" t="s">
        <v>16140</v>
      </c>
      <c r="D2703">
        <v>1126</v>
      </c>
      <c r="F2703" t="s">
        <v>30</v>
      </c>
      <c r="G2703" t="s">
        <v>69</v>
      </c>
      <c r="H2703" t="s">
        <v>1417</v>
      </c>
      <c r="I2703" t="s">
        <v>16141</v>
      </c>
      <c r="J2703" t="s">
        <v>16142</v>
      </c>
      <c r="K2703" t="s">
        <v>16143</v>
      </c>
      <c r="L2703" t="s">
        <v>16144</v>
      </c>
      <c r="M2703">
        <v>-123.38800000000001</v>
      </c>
      <c r="N2703">
        <v>42.510100999999999</v>
      </c>
    </row>
    <row r="2704" spans="1:14" x14ac:dyDescent="0.35">
      <c r="A2704" t="s">
        <v>16145</v>
      </c>
      <c r="B2704" t="s">
        <v>32</v>
      </c>
      <c r="C2704" t="s">
        <v>16146</v>
      </c>
      <c r="D2704">
        <v>750</v>
      </c>
      <c r="F2704" t="s">
        <v>30</v>
      </c>
      <c r="G2704" t="s">
        <v>56</v>
      </c>
      <c r="H2704" t="s">
        <v>892</v>
      </c>
      <c r="I2704" t="s">
        <v>16147</v>
      </c>
      <c r="J2704" t="s">
        <v>16148</v>
      </c>
      <c r="K2704" t="s">
        <v>16147</v>
      </c>
      <c r="L2704" t="s">
        <v>16149</v>
      </c>
      <c r="M2704">
        <v>-86.225196838379006</v>
      </c>
      <c r="N2704">
        <v>41.835899353027003</v>
      </c>
    </row>
    <row r="2705" spans="1:14" x14ac:dyDescent="0.35">
      <c r="A2705" t="s">
        <v>16150</v>
      </c>
      <c r="B2705" t="s">
        <v>32</v>
      </c>
      <c r="C2705" t="s">
        <v>16151</v>
      </c>
      <c r="D2705">
        <v>1588</v>
      </c>
      <c r="F2705" t="s">
        <v>30</v>
      </c>
      <c r="G2705" t="s">
        <v>83</v>
      </c>
      <c r="H2705" t="s">
        <v>16152</v>
      </c>
      <c r="I2705" t="s">
        <v>16153</v>
      </c>
      <c r="J2705" t="s">
        <v>16154</v>
      </c>
      <c r="K2705" t="s">
        <v>16153</v>
      </c>
      <c r="L2705" t="s">
        <v>16155</v>
      </c>
      <c r="M2705">
        <v>-119.083000183</v>
      </c>
      <c r="N2705">
        <v>47.922000885000003</v>
      </c>
    </row>
    <row r="2706" spans="1:14" x14ac:dyDescent="0.35">
      <c r="A2706" t="s">
        <v>16157</v>
      </c>
      <c r="B2706" t="s">
        <v>32</v>
      </c>
      <c r="C2706" t="s">
        <v>16158</v>
      </c>
      <c r="D2706">
        <v>5999</v>
      </c>
      <c r="F2706" t="s">
        <v>30</v>
      </c>
      <c r="G2706" t="s">
        <v>40</v>
      </c>
      <c r="H2706" t="s">
        <v>16159</v>
      </c>
      <c r="I2706" t="s">
        <v>16160</v>
      </c>
      <c r="J2706" t="s">
        <v>16161</v>
      </c>
      <c r="K2706" t="s">
        <v>16160</v>
      </c>
      <c r="L2706" t="s">
        <v>16162</v>
      </c>
      <c r="M2706">
        <v>-112.14800262451</v>
      </c>
      <c r="N2706">
        <v>35.65060043335</v>
      </c>
    </row>
    <row r="2707" spans="1:14" x14ac:dyDescent="0.35">
      <c r="A2707" t="s">
        <v>16163</v>
      </c>
      <c r="B2707" t="s">
        <v>32</v>
      </c>
      <c r="C2707" t="s">
        <v>16164</v>
      </c>
      <c r="D2707">
        <v>44</v>
      </c>
      <c r="F2707" t="s">
        <v>30</v>
      </c>
      <c r="G2707" t="s">
        <v>43</v>
      </c>
      <c r="H2707" t="s">
        <v>313</v>
      </c>
      <c r="I2707" t="s">
        <v>16165</v>
      </c>
      <c r="J2707" t="s">
        <v>16166</v>
      </c>
      <c r="K2707" t="s">
        <v>16166</v>
      </c>
      <c r="L2707" t="s">
        <v>16167</v>
      </c>
      <c r="M2707">
        <v>-83.580596999999997</v>
      </c>
      <c r="N2707">
        <v>30.069299999999998</v>
      </c>
    </row>
    <row r="2708" spans="1:14" x14ac:dyDescent="0.35">
      <c r="A2708" t="s">
        <v>16169</v>
      </c>
      <c r="B2708" t="s">
        <v>32</v>
      </c>
      <c r="C2708" t="s">
        <v>16170</v>
      </c>
      <c r="D2708">
        <v>5500</v>
      </c>
      <c r="F2708" t="s">
        <v>30</v>
      </c>
      <c r="G2708" t="s">
        <v>81</v>
      </c>
      <c r="H2708" t="s">
        <v>16171</v>
      </c>
      <c r="I2708" t="s">
        <v>16172</v>
      </c>
      <c r="J2708" t="s">
        <v>16173</v>
      </c>
      <c r="K2708" t="s">
        <v>16172</v>
      </c>
      <c r="L2708" t="s">
        <v>16174</v>
      </c>
      <c r="M2708">
        <v>-111.61499790000001</v>
      </c>
      <c r="N2708">
        <v>39.329101559999998</v>
      </c>
    </row>
    <row r="2709" spans="1:14" x14ac:dyDescent="0.35">
      <c r="A2709" t="s">
        <v>16175</v>
      </c>
      <c r="B2709" t="s">
        <v>36</v>
      </c>
      <c r="C2709" t="s">
        <v>4984</v>
      </c>
      <c r="D2709">
        <v>5830</v>
      </c>
      <c r="F2709" t="s">
        <v>30</v>
      </c>
      <c r="G2709" t="s">
        <v>81</v>
      </c>
      <c r="H2709" t="s">
        <v>731</v>
      </c>
      <c r="J2709" t="s">
        <v>16176</v>
      </c>
      <c r="L2709" t="s">
        <v>16177</v>
      </c>
      <c r="M2709">
        <v>-111.475978</v>
      </c>
      <c r="N2709">
        <v>39.526651000000001</v>
      </c>
    </row>
    <row r="2710" spans="1:14" x14ac:dyDescent="0.35">
      <c r="A2710" t="s">
        <v>16178</v>
      </c>
      <c r="B2710" t="s">
        <v>32</v>
      </c>
      <c r="C2710" t="s">
        <v>16179</v>
      </c>
      <c r="D2710">
        <v>5159</v>
      </c>
      <c r="F2710" t="s">
        <v>30</v>
      </c>
      <c r="G2710" t="s">
        <v>81</v>
      </c>
      <c r="H2710" t="s">
        <v>612</v>
      </c>
      <c r="I2710" t="s">
        <v>16180</v>
      </c>
      <c r="J2710" t="s">
        <v>16181</v>
      </c>
      <c r="K2710" t="s">
        <v>16180</v>
      </c>
      <c r="L2710" t="s">
        <v>16182</v>
      </c>
      <c r="M2710">
        <v>-111.837997437</v>
      </c>
      <c r="N2710">
        <v>39.029098510699903</v>
      </c>
    </row>
    <row r="2711" spans="1:14" x14ac:dyDescent="0.35">
      <c r="A2711" t="s">
        <v>16185</v>
      </c>
      <c r="B2711" t="s">
        <v>32</v>
      </c>
      <c r="C2711" t="s">
        <v>16186</v>
      </c>
      <c r="D2711">
        <v>86</v>
      </c>
      <c r="F2711" t="s">
        <v>30</v>
      </c>
      <c r="G2711" t="s">
        <v>62</v>
      </c>
      <c r="H2711" t="s">
        <v>16187</v>
      </c>
      <c r="I2711" t="s">
        <v>16188</v>
      </c>
      <c r="J2711" t="s">
        <v>16189</v>
      </c>
      <c r="K2711" t="s">
        <v>16188</v>
      </c>
      <c r="L2711" t="s">
        <v>16190</v>
      </c>
      <c r="M2711">
        <v>-74.598396301299999</v>
      </c>
      <c r="N2711">
        <v>40.524398803700002</v>
      </c>
    </row>
    <row r="2712" spans="1:14" x14ac:dyDescent="0.35">
      <c r="A2712" t="s">
        <v>16195</v>
      </c>
      <c r="B2712" t="s">
        <v>32</v>
      </c>
      <c r="C2712" t="s">
        <v>16196</v>
      </c>
      <c r="D2712">
        <v>42</v>
      </c>
      <c r="F2712" t="s">
        <v>30</v>
      </c>
      <c r="G2712" t="s">
        <v>53</v>
      </c>
      <c r="H2712" t="s">
        <v>1140</v>
      </c>
      <c r="I2712" t="s">
        <v>16197</v>
      </c>
      <c r="J2712" t="s">
        <v>16198</v>
      </c>
      <c r="K2712" t="s">
        <v>16197</v>
      </c>
      <c r="L2712" t="s">
        <v>16199</v>
      </c>
      <c r="M2712">
        <v>-92.423797607422003</v>
      </c>
      <c r="N2712">
        <v>30.466299057006999</v>
      </c>
    </row>
    <row r="2713" spans="1:14" x14ac:dyDescent="0.35">
      <c r="A2713" t="s">
        <v>16200</v>
      </c>
      <c r="B2713" t="s">
        <v>32</v>
      </c>
      <c r="C2713" t="s">
        <v>16201</v>
      </c>
      <c r="D2713">
        <v>20</v>
      </c>
      <c r="F2713" t="s">
        <v>30</v>
      </c>
      <c r="G2713" t="s">
        <v>69</v>
      </c>
      <c r="H2713" t="s">
        <v>16202</v>
      </c>
      <c r="I2713" t="s">
        <v>16200</v>
      </c>
      <c r="J2713" t="s">
        <v>16203</v>
      </c>
      <c r="K2713" t="s">
        <v>16204</v>
      </c>
      <c r="L2713" t="s">
        <v>16205</v>
      </c>
      <c r="M2713">
        <v>-124.42400360000001</v>
      </c>
      <c r="N2713">
        <v>42.413398739999998</v>
      </c>
    </row>
    <row r="2714" spans="1:14" x14ac:dyDescent="0.35">
      <c r="A2714" t="s">
        <v>16211</v>
      </c>
      <c r="B2714" t="s">
        <v>32</v>
      </c>
      <c r="C2714" t="s">
        <v>16212</v>
      </c>
      <c r="D2714">
        <v>698</v>
      </c>
      <c r="F2714" t="s">
        <v>30</v>
      </c>
      <c r="G2714" t="s">
        <v>48</v>
      </c>
      <c r="H2714" t="s">
        <v>16213</v>
      </c>
      <c r="I2714" t="s">
        <v>16214</v>
      </c>
      <c r="J2714" t="s">
        <v>16215</v>
      </c>
      <c r="K2714" t="s">
        <v>16214</v>
      </c>
      <c r="L2714" t="s">
        <v>16216</v>
      </c>
      <c r="M2714">
        <v>-87.428199768100001</v>
      </c>
      <c r="N2714">
        <v>40.758701324500002</v>
      </c>
    </row>
    <row r="2715" spans="1:14" x14ac:dyDescent="0.35">
      <c r="A2715" t="s">
        <v>16218</v>
      </c>
      <c r="B2715" t="s">
        <v>32</v>
      </c>
      <c r="C2715" t="s">
        <v>16219</v>
      </c>
      <c r="D2715">
        <v>1578</v>
      </c>
      <c r="F2715" t="s">
        <v>30</v>
      </c>
      <c r="G2715" t="s">
        <v>84</v>
      </c>
      <c r="H2715" t="s">
        <v>16220</v>
      </c>
      <c r="J2715" t="s">
        <v>16221</v>
      </c>
      <c r="K2715" t="s">
        <v>16222</v>
      </c>
      <c r="L2715" t="s">
        <v>16223</v>
      </c>
      <c r="M2715">
        <v>-90.279297</v>
      </c>
      <c r="N2715">
        <v>45.542999000000002</v>
      </c>
    </row>
    <row r="2716" spans="1:14" x14ac:dyDescent="0.35">
      <c r="A2716" t="s">
        <v>16225</v>
      </c>
      <c r="B2716" t="s">
        <v>32</v>
      </c>
      <c r="C2716" t="s">
        <v>16226</v>
      </c>
      <c r="D2716">
        <v>887</v>
      </c>
      <c r="F2716" t="s">
        <v>30</v>
      </c>
      <c r="G2716" t="s">
        <v>76</v>
      </c>
      <c r="H2716" t="s">
        <v>423</v>
      </c>
      <c r="I2716" t="s">
        <v>16227</v>
      </c>
      <c r="J2716" t="s">
        <v>16228</v>
      </c>
      <c r="K2716" t="s">
        <v>16227</v>
      </c>
      <c r="L2716" t="s">
        <v>16229</v>
      </c>
      <c r="M2716">
        <v>-100.512001</v>
      </c>
      <c r="N2716">
        <v>28.85720062</v>
      </c>
    </row>
    <row r="2717" spans="1:14" x14ac:dyDescent="0.35">
      <c r="A2717" t="s">
        <v>16231</v>
      </c>
      <c r="B2717" t="s">
        <v>32</v>
      </c>
      <c r="C2717" t="s">
        <v>16232</v>
      </c>
      <c r="D2717">
        <v>2201</v>
      </c>
      <c r="F2717" t="s">
        <v>30</v>
      </c>
      <c r="G2717" t="s">
        <v>111</v>
      </c>
      <c r="H2717" t="s">
        <v>16233</v>
      </c>
      <c r="I2717" t="s">
        <v>16234</v>
      </c>
      <c r="J2717" t="s">
        <v>16235</v>
      </c>
      <c r="K2717" t="s">
        <v>16236</v>
      </c>
      <c r="L2717" t="s">
        <v>16237</v>
      </c>
      <c r="M2717">
        <v>-114.861</v>
      </c>
      <c r="N2717">
        <v>35.947498000000003</v>
      </c>
    </row>
    <row r="2718" spans="1:14" x14ac:dyDescent="0.35">
      <c r="A2718" t="s">
        <v>16239</v>
      </c>
      <c r="B2718" t="s">
        <v>32</v>
      </c>
      <c r="C2718" t="s">
        <v>16240</v>
      </c>
      <c r="D2718">
        <v>1978</v>
      </c>
      <c r="F2718" t="s">
        <v>30</v>
      </c>
      <c r="G2718" t="s">
        <v>111</v>
      </c>
      <c r="H2718" t="s">
        <v>839</v>
      </c>
      <c r="I2718" t="s">
        <v>16241</v>
      </c>
      <c r="J2718" t="s">
        <v>16242</v>
      </c>
      <c r="K2718" t="s">
        <v>16241</v>
      </c>
      <c r="L2718" t="s">
        <v>16243</v>
      </c>
      <c r="M2718">
        <v>-114.0550003</v>
      </c>
      <c r="N2718">
        <v>36.834999080000003</v>
      </c>
    </row>
    <row r="2719" spans="1:14" x14ac:dyDescent="0.35">
      <c r="A2719" t="s">
        <v>16245</v>
      </c>
      <c r="B2719" t="s">
        <v>32</v>
      </c>
      <c r="C2719" t="s">
        <v>16246</v>
      </c>
      <c r="D2719">
        <v>606</v>
      </c>
      <c r="F2719" t="s">
        <v>30</v>
      </c>
      <c r="G2719" t="s">
        <v>56</v>
      </c>
      <c r="H2719" t="s">
        <v>16247</v>
      </c>
      <c r="J2719" t="s">
        <v>16248</v>
      </c>
      <c r="K2719" t="s">
        <v>16249</v>
      </c>
      <c r="L2719" t="s">
        <v>16250</v>
      </c>
      <c r="M2719">
        <v>-83.422302000000002</v>
      </c>
      <c r="N2719">
        <v>44.312801</v>
      </c>
    </row>
    <row r="2720" spans="1:14" x14ac:dyDescent="0.35">
      <c r="A2720" t="s">
        <v>16255</v>
      </c>
      <c r="B2720" t="s">
        <v>32</v>
      </c>
      <c r="C2720" t="s">
        <v>16256</v>
      </c>
      <c r="D2720">
        <v>51</v>
      </c>
      <c r="F2720" t="s">
        <v>30</v>
      </c>
      <c r="G2720" t="s">
        <v>69</v>
      </c>
      <c r="H2720" t="s">
        <v>288</v>
      </c>
      <c r="J2720" t="s">
        <v>16257</v>
      </c>
      <c r="K2720" t="s">
        <v>16258</v>
      </c>
      <c r="L2720" t="s">
        <v>16259</v>
      </c>
      <c r="M2720">
        <v>-124.111000061</v>
      </c>
      <c r="N2720">
        <v>43.982799530000001</v>
      </c>
    </row>
    <row r="2721" spans="1:14" x14ac:dyDescent="0.35">
      <c r="A2721" t="s">
        <v>16260</v>
      </c>
      <c r="B2721" t="s">
        <v>32</v>
      </c>
      <c r="C2721" t="s">
        <v>16261</v>
      </c>
      <c r="D2721">
        <v>241</v>
      </c>
      <c r="F2721" t="s">
        <v>30</v>
      </c>
      <c r="G2721" t="s">
        <v>83</v>
      </c>
      <c r="H2721" t="s">
        <v>693</v>
      </c>
      <c r="J2721" t="s">
        <v>16262</v>
      </c>
      <c r="K2721" t="s">
        <v>16263</v>
      </c>
      <c r="L2721" t="s">
        <v>16264</v>
      </c>
      <c r="M2721">
        <v>-122.662003</v>
      </c>
      <c r="N2721">
        <v>48.499000000000002</v>
      </c>
    </row>
    <row r="2722" spans="1:14" x14ac:dyDescent="0.35">
      <c r="A2722" t="s">
        <v>16265</v>
      </c>
      <c r="B2722" t="s">
        <v>32</v>
      </c>
      <c r="C2722" t="s">
        <v>16266</v>
      </c>
      <c r="D2722">
        <v>5172</v>
      </c>
      <c r="F2722" t="s">
        <v>30</v>
      </c>
      <c r="G2722" t="s">
        <v>81</v>
      </c>
      <c r="H2722" t="s">
        <v>1047</v>
      </c>
      <c r="J2722" t="s">
        <v>16267</v>
      </c>
      <c r="K2722" t="s">
        <v>16268</v>
      </c>
      <c r="L2722" t="s">
        <v>16269</v>
      </c>
      <c r="M2722">
        <v>-110.05100299999999</v>
      </c>
      <c r="N2722">
        <v>40.278300999999999</v>
      </c>
    </row>
    <row r="2723" spans="1:14" x14ac:dyDescent="0.35">
      <c r="A2723" t="s">
        <v>16270</v>
      </c>
      <c r="B2723" t="s">
        <v>32</v>
      </c>
      <c r="C2723" t="s">
        <v>16271</v>
      </c>
      <c r="D2723">
        <v>1290</v>
      </c>
      <c r="F2723" t="s">
        <v>30</v>
      </c>
      <c r="G2723" t="s">
        <v>74</v>
      </c>
      <c r="H2723" t="s">
        <v>653</v>
      </c>
      <c r="J2723" t="s">
        <v>16272</v>
      </c>
      <c r="K2723" t="s">
        <v>16273</v>
      </c>
      <c r="L2723" t="s">
        <v>16274</v>
      </c>
      <c r="M2723">
        <v>-96.570999</v>
      </c>
      <c r="N2723">
        <v>43.308898999999997</v>
      </c>
    </row>
    <row r="2724" spans="1:14" x14ac:dyDescent="0.35">
      <c r="A2724" t="s">
        <v>16276</v>
      </c>
      <c r="B2724" t="s">
        <v>32</v>
      </c>
      <c r="C2724" t="s">
        <v>16277</v>
      </c>
      <c r="D2724">
        <v>5798</v>
      </c>
      <c r="F2724" t="s">
        <v>30</v>
      </c>
      <c r="G2724" t="s">
        <v>42</v>
      </c>
      <c r="H2724" t="s">
        <v>16278</v>
      </c>
      <c r="I2724" t="s">
        <v>16276</v>
      </c>
      <c r="J2724" t="s">
        <v>16279</v>
      </c>
      <c r="K2724" t="s">
        <v>16280</v>
      </c>
      <c r="L2724" t="s">
        <v>16281</v>
      </c>
      <c r="M2724">
        <v>-107.64600372300001</v>
      </c>
      <c r="N2724">
        <v>38.831699371299997</v>
      </c>
    </row>
    <row r="2725" spans="1:14" x14ac:dyDescent="0.35">
      <c r="A2725" t="s">
        <v>16282</v>
      </c>
      <c r="B2725" t="s">
        <v>32</v>
      </c>
      <c r="C2725" t="s">
        <v>16283</v>
      </c>
      <c r="D2725">
        <v>575</v>
      </c>
      <c r="F2725" t="s">
        <v>30</v>
      </c>
      <c r="G2725" t="s">
        <v>39</v>
      </c>
      <c r="H2725" t="s">
        <v>16284</v>
      </c>
      <c r="I2725" t="s">
        <v>16285</v>
      </c>
      <c r="J2725" t="s">
        <v>2455</v>
      </c>
      <c r="K2725" t="s">
        <v>16285</v>
      </c>
      <c r="L2725" t="s">
        <v>16286</v>
      </c>
      <c r="M2725">
        <v>-95.649902343799994</v>
      </c>
      <c r="N2725">
        <v>34.192600250200002</v>
      </c>
    </row>
    <row r="2726" spans="1:14" x14ac:dyDescent="0.35">
      <c r="A2726" t="s">
        <v>16287</v>
      </c>
      <c r="B2726" t="s">
        <v>32</v>
      </c>
      <c r="C2726" t="s">
        <v>16288</v>
      </c>
      <c r="D2726">
        <v>799</v>
      </c>
      <c r="F2726" t="s">
        <v>30</v>
      </c>
      <c r="G2726" t="s">
        <v>63</v>
      </c>
      <c r="H2726" t="s">
        <v>754</v>
      </c>
      <c r="I2726" t="s">
        <v>16287</v>
      </c>
      <c r="J2726" t="s">
        <v>16289</v>
      </c>
      <c r="K2726" t="s">
        <v>16290</v>
      </c>
      <c r="L2726" t="s">
        <v>16291</v>
      </c>
      <c r="M2726">
        <v>-80.670097351099997</v>
      </c>
      <c r="N2726">
        <v>35.213798522899999</v>
      </c>
    </row>
    <row r="2727" spans="1:14" x14ac:dyDescent="0.35">
      <c r="A2727" t="s">
        <v>16298</v>
      </c>
      <c r="B2727" t="s">
        <v>32</v>
      </c>
      <c r="C2727" t="s">
        <v>1088</v>
      </c>
      <c r="D2727">
        <v>5730</v>
      </c>
      <c r="F2727" t="s">
        <v>30</v>
      </c>
      <c r="G2727" t="s">
        <v>111</v>
      </c>
      <c r="H2727" t="s">
        <v>10</v>
      </c>
      <c r="I2727" t="s">
        <v>16299</v>
      </c>
      <c r="J2727" t="s">
        <v>16300</v>
      </c>
      <c r="K2727" t="s">
        <v>16301</v>
      </c>
      <c r="L2727" t="s">
        <v>16302</v>
      </c>
      <c r="M2727">
        <v>-117.19499999999999</v>
      </c>
      <c r="N2727">
        <v>39.467998000000001</v>
      </c>
    </row>
    <row r="2728" spans="1:14" x14ac:dyDescent="0.35">
      <c r="A2728" t="s">
        <v>16304</v>
      </c>
      <c r="B2728" t="s">
        <v>32</v>
      </c>
      <c r="C2728" t="s">
        <v>16305</v>
      </c>
      <c r="D2728">
        <v>20</v>
      </c>
      <c r="F2728" t="s">
        <v>30</v>
      </c>
      <c r="G2728" t="s">
        <v>43</v>
      </c>
      <c r="H2728" t="s">
        <v>16306</v>
      </c>
      <c r="I2728" t="s">
        <v>16304</v>
      </c>
      <c r="J2728" t="s">
        <v>16307</v>
      </c>
      <c r="K2728" t="s">
        <v>16307</v>
      </c>
      <c r="L2728" t="s">
        <v>16308</v>
      </c>
      <c r="M2728">
        <v>-85.027496339999999</v>
      </c>
      <c r="N2728">
        <v>29.727500920000001</v>
      </c>
    </row>
    <row r="2729" spans="1:14" x14ac:dyDescent="0.35">
      <c r="A2729" t="s">
        <v>16311</v>
      </c>
      <c r="B2729" t="s">
        <v>1168</v>
      </c>
      <c r="C2729" t="s">
        <v>16312</v>
      </c>
      <c r="D2729">
        <v>393</v>
      </c>
      <c r="F2729" t="s">
        <v>30</v>
      </c>
      <c r="G2729" t="s">
        <v>31</v>
      </c>
      <c r="H2729" t="s">
        <v>727</v>
      </c>
      <c r="I2729" t="s">
        <v>16311</v>
      </c>
      <c r="J2729" t="s">
        <v>1540</v>
      </c>
      <c r="K2729" t="s">
        <v>1540</v>
      </c>
      <c r="L2729" t="s">
        <v>16313</v>
      </c>
      <c r="M2729">
        <v>-75.440803527832003</v>
      </c>
      <c r="N2729">
        <v>40.652099609375</v>
      </c>
    </row>
    <row r="2730" spans="1:14" x14ac:dyDescent="0.35">
      <c r="A2730" t="s">
        <v>16314</v>
      </c>
      <c r="B2730" t="s">
        <v>1168</v>
      </c>
      <c r="C2730" t="s">
        <v>16315</v>
      </c>
      <c r="D2730">
        <v>1791</v>
      </c>
      <c r="F2730" t="s">
        <v>30</v>
      </c>
      <c r="G2730" t="s">
        <v>76</v>
      </c>
      <c r="H2730" t="s">
        <v>911</v>
      </c>
      <c r="I2730" t="s">
        <v>16314</v>
      </c>
      <c r="J2730" t="s">
        <v>16316</v>
      </c>
      <c r="K2730" t="s">
        <v>16316</v>
      </c>
      <c r="L2730" t="s">
        <v>16317</v>
      </c>
      <c r="M2730">
        <v>-99.681900024399994</v>
      </c>
      <c r="N2730">
        <v>32.411300659200002</v>
      </c>
    </row>
    <row r="2731" spans="1:14" x14ac:dyDescent="0.35">
      <c r="A2731" t="s">
        <v>16318</v>
      </c>
      <c r="B2731" t="s">
        <v>3332</v>
      </c>
      <c r="C2731" t="s">
        <v>16319</v>
      </c>
      <c r="D2731">
        <v>5355</v>
      </c>
      <c r="F2731" t="s">
        <v>30</v>
      </c>
      <c r="G2731" t="s">
        <v>109</v>
      </c>
      <c r="H2731" t="s">
        <v>16320</v>
      </c>
      <c r="I2731" t="s">
        <v>16318</v>
      </c>
      <c r="J2731" t="s">
        <v>16321</v>
      </c>
      <c r="K2731" t="s">
        <v>16321</v>
      </c>
      <c r="L2731" t="s">
        <v>16322</v>
      </c>
      <c r="M2731">
        <v>-106.60900100000001</v>
      </c>
      <c r="N2731">
        <v>35.040199000000001</v>
      </c>
    </row>
    <row r="2732" spans="1:14" x14ac:dyDescent="0.35">
      <c r="A2732" t="s">
        <v>16323</v>
      </c>
      <c r="B2732" t="s">
        <v>1168</v>
      </c>
      <c r="C2732" t="s">
        <v>16324</v>
      </c>
      <c r="D2732">
        <v>1302</v>
      </c>
      <c r="F2732" t="s">
        <v>30</v>
      </c>
      <c r="G2732" t="s">
        <v>74</v>
      </c>
      <c r="H2732" t="s">
        <v>1410</v>
      </c>
      <c r="I2732" t="s">
        <v>16323</v>
      </c>
      <c r="J2732" t="s">
        <v>10641</v>
      </c>
      <c r="K2732" t="s">
        <v>10641</v>
      </c>
      <c r="L2732" t="s">
        <v>16325</v>
      </c>
      <c r="M2732">
        <v>-98.421798706054602</v>
      </c>
      <c r="N2732">
        <v>45.449100494384702</v>
      </c>
    </row>
    <row r="2733" spans="1:14" x14ac:dyDescent="0.35">
      <c r="A2733" t="s">
        <v>16326</v>
      </c>
      <c r="B2733" t="s">
        <v>1168</v>
      </c>
      <c r="C2733" t="s">
        <v>16327</v>
      </c>
      <c r="D2733">
        <v>197</v>
      </c>
      <c r="F2733" t="s">
        <v>30</v>
      </c>
      <c r="G2733" t="s">
        <v>45</v>
      </c>
      <c r="H2733" t="s">
        <v>328</v>
      </c>
      <c r="I2733" t="s">
        <v>16326</v>
      </c>
      <c r="J2733" t="s">
        <v>15390</v>
      </c>
      <c r="K2733" t="s">
        <v>15390</v>
      </c>
      <c r="L2733" t="s">
        <v>16328</v>
      </c>
      <c r="M2733">
        <v>-84.194503784179602</v>
      </c>
      <c r="N2733">
        <v>31.535499572753899</v>
      </c>
    </row>
    <row r="2734" spans="1:14" x14ac:dyDescent="0.35">
      <c r="A2734" t="s">
        <v>16329</v>
      </c>
      <c r="B2734" t="s">
        <v>32</v>
      </c>
      <c r="C2734" t="s">
        <v>16330</v>
      </c>
      <c r="D2734">
        <v>623</v>
      </c>
      <c r="F2734" t="s">
        <v>30</v>
      </c>
      <c r="G2734" t="s">
        <v>56</v>
      </c>
      <c r="H2734" t="s">
        <v>1019</v>
      </c>
      <c r="I2734" t="s">
        <v>16329</v>
      </c>
      <c r="J2734" t="s">
        <v>2561</v>
      </c>
      <c r="K2734" t="s">
        <v>2561</v>
      </c>
      <c r="L2734" t="s">
        <v>16331</v>
      </c>
      <c r="M2734">
        <v>-85.198402000000002</v>
      </c>
      <c r="N2734">
        <v>44.988602</v>
      </c>
    </row>
    <row r="2735" spans="1:14" x14ac:dyDescent="0.35">
      <c r="A2735" t="s">
        <v>16333</v>
      </c>
      <c r="B2735" t="s">
        <v>1168</v>
      </c>
      <c r="C2735" t="s">
        <v>16334</v>
      </c>
      <c r="D2735">
        <v>47</v>
      </c>
      <c r="F2735" t="s">
        <v>30</v>
      </c>
      <c r="G2735" t="s">
        <v>102</v>
      </c>
      <c r="H2735" t="s">
        <v>556</v>
      </c>
      <c r="I2735" t="s">
        <v>16333</v>
      </c>
      <c r="J2735" t="s">
        <v>16335</v>
      </c>
      <c r="K2735" t="s">
        <v>16335</v>
      </c>
      <c r="L2735" t="s">
        <v>16336</v>
      </c>
      <c r="M2735">
        <v>-70.060203549999997</v>
      </c>
      <c r="N2735">
        <v>41.253101350000001</v>
      </c>
    </row>
    <row r="2736" spans="1:14" x14ac:dyDescent="0.35">
      <c r="A2736" t="s">
        <v>16338</v>
      </c>
      <c r="B2736" t="s">
        <v>1168</v>
      </c>
      <c r="C2736" t="s">
        <v>16339</v>
      </c>
      <c r="D2736">
        <v>516</v>
      </c>
      <c r="F2736" t="s">
        <v>30</v>
      </c>
      <c r="G2736" t="s">
        <v>76</v>
      </c>
      <c r="H2736" t="s">
        <v>672</v>
      </c>
      <c r="I2736" t="s">
        <v>16338</v>
      </c>
      <c r="J2736" t="s">
        <v>16340</v>
      </c>
      <c r="K2736" t="s">
        <v>16340</v>
      </c>
      <c r="L2736" t="s">
        <v>16341</v>
      </c>
      <c r="M2736">
        <v>-97.230499267578097</v>
      </c>
      <c r="N2736">
        <v>31.611299514770501</v>
      </c>
    </row>
    <row r="2737" spans="1:14" x14ac:dyDescent="0.35">
      <c r="A2737" t="s">
        <v>16342</v>
      </c>
      <c r="B2737" t="s">
        <v>1168</v>
      </c>
      <c r="C2737" t="s">
        <v>16343</v>
      </c>
      <c r="D2737">
        <v>221</v>
      </c>
      <c r="F2737" t="s">
        <v>30</v>
      </c>
      <c r="G2737" t="s">
        <v>41</v>
      </c>
      <c r="H2737" t="s">
        <v>16344</v>
      </c>
      <c r="I2737" t="s">
        <v>16342</v>
      </c>
      <c r="J2737" t="s">
        <v>16345</v>
      </c>
      <c r="K2737" t="s">
        <v>16345</v>
      </c>
      <c r="L2737" t="s">
        <v>16346</v>
      </c>
      <c r="M2737">
        <v>-124.10899999999999</v>
      </c>
      <c r="N2737">
        <v>40.978101000000002</v>
      </c>
    </row>
    <row r="2738" spans="1:14" x14ac:dyDescent="0.35">
      <c r="A2738" t="s">
        <v>16347</v>
      </c>
      <c r="B2738" t="s">
        <v>1168</v>
      </c>
      <c r="C2738" t="s">
        <v>16348</v>
      </c>
      <c r="D2738">
        <v>75</v>
      </c>
      <c r="F2738" t="s">
        <v>30</v>
      </c>
      <c r="G2738" t="s">
        <v>62</v>
      </c>
      <c r="H2738" t="s">
        <v>374</v>
      </c>
      <c r="I2738" t="s">
        <v>16347</v>
      </c>
      <c r="J2738" t="s">
        <v>16349</v>
      </c>
      <c r="K2738" t="s">
        <v>16349</v>
      </c>
      <c r="L2738" t="s">
        <v>16350</v>
      </c>
      <c r="M2738">
        <v>-74.577201843261705</v>
      </c>
      <c r="N2738">
        <v>39.4575996398925</v>
      </c>
    </row>
    <row r="2739" spans="1:14" x14ac:dyDescent="0.35">
      <c r="A2739" t="s">
        <v>16352</v>
      </c>
      <c r="B2739" t="s">
        <v>32</v>
      </c>
      <c r="C2739" t="s">
        <v>16353</v>
      </c>
      <c r="D2739">
        <v>798</v>
      </c>
      <c r="F2739" t="s">
        <v>30</v>
      </c>
      <c r="G2739" t="s">
        <v>56</v>
      </c>
      <c r="H2739" t="s">
        <v>1079</v>
      </c>
      <c r="I2739" t="s">
        <v>16352</v>
      </c>
      <c r="J2739" t="s">
        <v>16354</v>
      </c>
      <c r="K2739" t="s">
        <v>16354</v>
      </c>
      <c r="L2739" t="s">
        <v>16355</v>
      </c>
      <c r="M2739">
        <v>-84.077301025399905</v>
      </c>
      <c r="N2739">
        <v>41.867698669399999</v>
      </c>
    </row>
    <row r="2740" spans="1:14" x14ac:dyDescent="0.35">
      <c r="A2740" t="s">
        <v>16356</v>
      </c>
      <c r="B2740" t="s">
        <v>32</v>
      </c>
      <c r="C2740" t="s">
        <v>16357</v>
      </c>
      <c r="D2740">
        <v>1016</v>
      </c>
      <c r="F2740" t="s">
        <v>30</v>
      </c>
      <c r="G2740" t="s">
        <v>39</v>
      </c>
      <c r="H2740" t="s">
        <v>311</v>
      </c>
      <c r="I2740" t="s">
        <v>16356</v>
      </c>
      <c r="J2740" t="s">
        <v>2303</v>
      </c>
      <c r="K2740" t="s">
        <v>16358</v>
      </c>
      <c r="L2740" t="s">
        <v>16359</v>
      </c>
      <c r="M2740">
        <v>-96.671302999999995</v>
      </c>
      <c r="N2740">
        <v>34.804298000000003</v>
      </c>
    </row>
    <row r="2741" spans="1:14" x14ac:dyDescent="0.35">
      <c r="A2741" t="s">
        <v>16360</v>
      </c>
      <c r="B2741" t="s">
        <v>32</v>
      </c>
      <c r="C2741" t="s">
        <v>16361</v>
      </c>
      <c r="D2741">
        <v>777</v>
      </c>
      <c r="F2741" t="s">
        <v>30</v>
      </c>
      <c r="G2741" t="s">
        <v>39</v>
      </c>
      <c r="H2741" t="s">
        <v>618</v>
      </c>
      <c r="I2741" t="s">
        <v>16360</v>
      </c>
      <c r="J2741" t="s">
        <v>16362</v>
      </c>
      <c r="K2741" t="s">
        <v>16362</v>
      </c>
      <c r="L2741" t="s">
        <v>16363</v>
      </c>
      <c r="M2741">
        <v>-97.019634199999999</v>
      </c>
      <c r="N2741">
        <v>34.30301</v>
      </c>
    </row>
    <row r="2742" spans="1:14" x14ac:dyDescent="0.35">
      <c r="A2742" t="s">
        <v>16364</v>
      </c>
      <c r="B2742" t="s">
        <v>32</v>
      </c>
      <c r="C2742" t="s">
        <v>16365</v>
      </c>
      <c r="D2742">
        <v>644</v>
      </c>
      <c r="F2742" t="s">
        <v>30</v>
      </c>
      <c r="G2742" t="s">
        <v>76</v>
      </c>
      <c r="H2742" t="s">
        <v>422</v>
      </c>
      <c r="I2742" t="s">
        <v>16364</v>
      </c>
      <c r="J2742" t="s">
        <v>16366</v>
      </c>
      <c r="K2742" t="s">
        <v>16366</v>
      </c>
      <c r="L2742" t="s">
        <v>16367</v>
      </c>
      <c r="M2742">
        <v>-96.836402893100001</v>
      </c>
      <c r="N2742">
        <v>32.968601226799997</v>
      </c>
    </row>
    <row r="2743" spans="1:14" x14ac:dyDescent="0.35">
      <c r="A2743" t="s">
        <v>16368</v>
      </c>
      <c r="B2743" t="s">
        <v>3332</v>
      </c>
      <c r="C2743" t="s">
        <v>16369</v>
      </c>
      <c r="D2743">
        <v>280</v>
      </c>
      <c r="F2743" t="s">
        <v>30</v>
      </c>
      <c r="G2743" t="s">
        <v>55</v>
      </c>
      <c r="H2743" t="s">
        <v>16370</v>
      </c>
      <c r="I2743" t="s">
        <v>16368</v>
      </c>
      <c r="J2743" t="s">
        <v>16371</v>
      </c>
      <c r="K2743" t="s">
        <v>16371</v>
      </c>
      <c r="L2743" t="s">
        <v>16372</v>
      </c>
      <c r="M2743">
        <v>-76.866996999999998</v>
      </c>
      <c r="N2743">
        <v>38.810799000000003</v>
      </c>
    </row>
    <row r="2744" spans="1:14" x14ac:dyDescent="0.35">
      <c r="A2744" t="s">
        <v>16373</v>
      </c>
      <c r="B2744" t="s">
        <v>65</v>
      </c>
      <c r="C2744" t="s">
        <v>16374</v>
      </c>
      <c r="F2744" t="s">
        <v>30</v>
      </c>
      <c r="G2744" t="s">
        <v>34</v>
      </c>
      <c r="H2744" t="s">
        <v>16375</v>
      </c>
      <c r="J2744" t="s">
        <v>16373</v>
      </c>
      <c r="K2744" t="s">
        <v>16373</v>
      </c>
      <c r="L2744" t="s">
        <v>16376</v>
      </c>
      <c r="M2744">
        <v>-133.945999</v>
      </c>
      <c r="N2744">
        <v>56.972999999999999</v>
      </c>
    </row>
    <row r="2745" spans="1:14" x14ac:dyDescent="0.35">
      <c r="A2745" t="s">
        <v>16378</v>
      </c>
      <c r="B2745" t="s">
        <v>32</v>
      </c>
      <c r="C2745" t="s">
        <v>16379</v>
      </c>
      <c r="D2745">
        <v>1260</v>
      </c>
      <c r="F2745" t="s">
        <v>30</v>
      </c>
      <c r="G2745" t="s">
        <v>58</v>
      </c>
      <c r="H2745" t="s">
        <v>887</v>
      </c>
      <c r="I2745" t="s">
        <v>16378</v>
      </c>
      <c r="J2745" t="s">
        <v>16380</v>
      </c>
      <c r="K2745" t="s">
        <v>16380</v>
      </c>
      <c r="L2745" t="s">
        <v>16381</v>
      </c>
      <c r="M2745">
        <v>-93.367202759999998</v>
      </c>
      <c r="N2745">
        <v>43.681499479999999</v>
      </c>
    </row>
    <row r="2746" spans="1:14" x14ac:dyDescent="0.35">
      <c r="A2746" t="s">
        <v>16382</v>
      </c>
      <c r="B2746" t="s">
        <v>1168</v>
      </c>
      <c r="C2746" t="s">
        <v>16383</v>
      </c>
      <c r="D2746">
        <v>89</v>
      </c>
      <c r="F2746" t="s">
        <v>30</v>
      </c>
      <c r="G2746" t="s">
        <v>53</v>
      </c>
      <c r="H2746" t="s">
        <v>196</v>
      </c>
      <c r="I2746" t="s">
        <v>16382</v>
      </c>
      <c r="J2746" t="s">
        <v>16384</v>
      </c>
      <c r="K2746" t="s">
        <v>16384</v>
      </c>
      <c r="L2746" t="s">
        <v>16385</v>
      </c>
      <c r="M2746">
        <v>-92.549797058105398</v>
      </c>
      <c r="N2746">
        <v>31.327400207519499</v>
      </c>
    </row>
    <row r="2747" spans="1:14" x14ac:dyDescent="0.35">
      <c r="A2747" t="s">
        <v>16386</v>
      </c>
      <c r="B2747" t="s">
        <v>32</v>
      </c>
      <c r="C2747" t="s">
        <v>16387</v>
      </c>
      <c r="D2747">
        <v>109</v>
      </c>
      <c r="E2747" t="s">
        <v>161</v>
      </c>
      <c r="F2747" t="s">
        <v>1547</v>
      </c>
      <c r="G2747" t="s">
        <v>2860</v>
      </c>
      <c r="H2747" t="s">
        <v>16388</v>
      </c>
      <c r="J2747" t="s">
        <v>16386</v>
      </c>
      <c r="K2747" t="s">
        <v>15068</v>
      </c>
      <c r="L2747" t="s">
        <v>16389</v>
      </c>
      <c r="M2747">
        <v>155.30520000000001</v>
      </c>
      <c r="N2747">
        <v>-6.2655000000000003</v>
      </c>
    </row>
    <row r="2748" spans="1:14" x14ac:dyDescent="0.35">
      <c r="A2748" t="s">
        <v>16390</v>
      </c>
      <c r="B2748" t="s">
        <v>32</v>
      </c>
      <c r="C2748" t="s">
        <v>16391</v>
      </c>
      <c r="D2748">
        <v>6572</v>
      </c>
      <c r="F2748" t="s">
        <v>30</v>
      </c>
      <c r="G2748" t="s">
        <v>42</v>
      </c>
      <c r="H2748" t="s">
        <v>554</v>
      </c>
      <c r="I2748" t="s">
        <v>16390</v>
      </c>
      <c r="J2748" t="s">
        <v>16392</v>
      </c>
      <c r="K2748" t="s">
        <v>16392</v>
      </c>
      <c r="L2748" t="s">
        <v>16393</v>
      </c>
      <c r="M2748">
        <v>-104.81300349999999</v>
      </c>
      <c r="N2748">
        <v>38.969699859999999</v>
      </c>
    </row>
    <row r="2749" spans="1:14" x14ac:dyDescent="0.35">
      <c r="A2749" t="s">
        <v>16394</v>
      </c>
      <c r="B2749" t="s">
        <v>32</v>
      </c>
      <c r="C2749" t="s">
        <v>16294</v>
      </c>
      <c r="D2749">
        <v>1184</v>
      </c>
      <c r="F2749" t="s">
        <v>30</v>
      </c>
      <c r="G2749" t="s">
        <v>31</v>
      </c>
      <c r="H2749" t="s">
        <v>235</v>
      </c>
      <c r="I2749" t="s">
        <v>16394</v>
      </c>
      <c r="J2749" t="s">
        <v>16395</v>
      </c>
      <c r="K2749" t="s">
        <v>16396</v>
      </c>
      <c r="L2749" t="s">
        <v>16397</v>
      </c>
      <c r="M2749">
        <v>-80.290199279799893</v>
      </c>
      <c r="N2749">
        <v>40.136501312299998</v>
      </c>
    </row>
    <row r="2750" spans="1:14" x14ac:dyDescent="0.35">
      <c r="A2750" t="s">
        <v>16398</v>
      </c>
      <c r="B2750" t="s">
        <v>32</v>
      </c>
      <c r="C2750" t="s">
        <v>16399</v>
      </c>
      <c r="D2750">
        <v>1040</v>
      </c>
      <c r="F2750" t="s">
        <v>30</v>
      </c>
      <c r="G2750" t="s">
        <v>107</v>
      </c>
      <c r="H2750" t="s">
        <v>16400</v>
      </c>
      <c r="I2750" t="s">
        <v>16398</v>
      </c>
      <c r="J2750" t="s">
        <v>16401</v>
      </c>
      <c r="K2750" t="s">
        <v>16401</v>
      </c>
      <c r="L2750" t="s">
        <v>16402</v>
      </c>
      <c r="M2750">
        <v>-72.002998352099993</v>
      </c>
      <c r="N2750">
        <v>42.805099487299998</v>
      </c>
    </row>
    <row r="2751" spans="1:14" x14ac:dyDescent="0.35">
      <c r="A2751" t="s">
        <v>16403</v>
      </c>
      <c r="B2751" t="s">
        <v>32</v>
      </c>
      <c r="C2751" t="s">
        <v>16404</v>
      </c>
      <c r="D2751">
        <v>6221</v>
      </c>
      <c r="F2751" t="s">
        <v>30</v>
      </c>
      <c r="G2751" t="s">
        <v>87</v>
      </c>
      <c r="H2751" t="s">
        <v>1085</v>
      </c>
      <c r="I2751" t="s">
        <v>16403</v>
      </c>
      <c r="J2751" t="s">
        <v>16405</v>
      </c>
      <c r="K2751" t="s">
        <v>16405</v>
      </c>
      <c r="L2751" t="s">
        <v>16406</v>
      </c>
      <c r="M2751">
        <v>-110.942001343</v>
      </c>
      <c r="N2751">
        <v>42.711200714100002</v>
      </c>
    </row>
    <row r="2752" spans="1:14" x14ac:dyDescent="0.35">
      <c r="A2752" t="s">
        <v>16407</v>
      </c>
      <c r="B2752" t="s">
        <v>3332</v>
      </c>
      <c r="C2752" t="s">
        <v>16408</v>
      </c>
      <c r="D2752">
        <v>722</v>
      </c>
      <c r="F2752" t="s">
        <v>30</v>
      </c>
      <c r="G2752" t="s">
        <v>76</v>
      </c>
      <c r="H2752" t="s">
        <v>77</v>
      </c>
      <c r="I2752" t="s">
        <v>16407</v>
      </c>
      <c r="J2752" t="s">
        <v>16409</v>
      </c>
      <c r="K2752" t="s">
        <v>16409</v>
      </c>
      <c r="L2752" t="s">
        <v>16410</v>
      </c>
      <c r="M2752">
        <v>-97.318801879899993</v>
      </c>
      <c r="N2752">
        <v>32.987598419199998</v>
      </c>
    </row>
    <row r="2753" spans="1:14" x14ac:dyDescent="0.35">
      <c r="A2753" t="s">
        <v>16411</v>
      </c>
      <c r="B2753" t="s">
        <v>1168</v>
      </c>
      <c r="C2753" t="s">
        <v>16412</v>
      </c>
      <c r="D2753">
        <v>1252</v>
      </c>
      <c r="F2753" t="s">
        <v>30</v>
      </c>
      <c r="G2753" t="s">
        <v>31</v>
      </c>
      <c r="H2753" t="s">
        <v>888</v>
      </c>
      <c r="I2753" t="s">
        <v>16411</v>
      </c>
      <c r="J2753" t="s">
        <v>2252</v>
      </c>
      <c r="K2753" t="s">
        <v>2252</v>
      </c>
      <c r="L2753" t="s">
        <v>16413</v>
      </c>
      <c r="M2753">
        <v>-79.930198669433594</v>
      </c>
      <c r="N2753">
        <v>40.354400634765597</v>
      </c>
    </row>
    <row r="2754" spans="1:14" x14ac:dyDescent="0.35">
      <c r="A2754" t="s">
        <v>16414</v>
      </c>
      <c r="B2754" t="s">
        <v>32</v>
      </c>
      <c r="C2754" t="s">
        <v>16415</v>
      </c>
      <c r="D2754">
        <v>319</v>
      </c>
      <c r="F2754" t="s">
        <v>30</v>
      </c>
      <c r="G2754" t="s">
        <v>37</v>
      </c>
      <c r="H2754" t="s">
        <v>264</v>
      </c>
      <c r="I2754" t="s">
        <v>16414</v>
      </c>
      <c r="J2754" t="s">
        <v>16416</v>
      </c>
      <c r="K2754" t="s">
        <v>16416</v>
      </c>
      <c r="L2754" t="s">
        <v>16417</v>
      </c>
      <c r="M2754">
        <v>-93.217001999999994</v>
      </c>
      <c r="N2754">
        <v>33.228000999999999</v>
      </c>
    </row>
    <row r="2755" spans="1:14" x14ac:dyDescent="0.35">
      <c r="A2755" t="s">
        <v>16418</v>
      </c>
      <c r="B2755" t="s">
        <v>3332</v>
      </c>
      <c r="C2755" t="s">
        <v>16419</v>
      </c>
      <c r="D2755">
        <v>144</v>
      </c>
      <c r="F2755" t="s">
        <v>30</v>
      </c>
      <c r="G2755" t="s">
        <v>45</v>
      </c>
      <c r="H2755" t="s">
        <v>230</v>
      </c>
      <c r="I2755" t="s">
        <v>16418</v>
      </c>
      <c r="J2755" t="s">
        <v>16420</v>
      </c>
      <c r="K2755" t="s">
        <v>16420</v>
      </c>
      <c r="L2755" t="s">
        <v>16421</v>
      </c>
      <c r="M2755">
        <v>-81.964500427246094</v>
      </c>
      <c r="N2755">
        <v>33.369899749755803</v>
      </c>
    </row>
    <row r="2756" spans="1:14" x14ac:dyDescent="0.35">
      <c r="A2756" t="s">
        <v>16422</v>
      </c>
      <c r="B2756" t="s">
        <v>32</v>
      </c>
      <c r="C2756" t="s">
        <v>16423</v>
      </c>
      <c r="D2756">
        <v>4012</v>
      </c>
      <c r="F2756" t="s">
        <v>30</v>
      </c>
      <c r="G2756" t="s">
        <v>41</v>
      </c>
      <c r="H2756" t="s">
        <v>16424</v>
      </c>
      <c r="I2756" t="s">
        <v>16422</v>
      </c>
      <c r="J2756" t="s">
        <v>16425</v>
      </c>
      <c r="K2756" t="s">
        <v>16425</v>
      </c>
      <c r="L2756" t="s">
        <v>16426</v>
      </c>
      <c r="M2756">
        <v>-120.1529999</v>
      </c>
      <c r="N2756">
        <v>40.266201019999997</v>
      </c>
    </row>
    <row r="2757" spans="1:14" x14ac:dyDescent="0.35">
      <c r="A2757" t="s">
        <v>16427</v>
      </c>
      <c r="B2757" t="s">
        <v>32</v>
      </c>
      <c r="C2757" t="s">
        <v>16428</v>
      </c>
      <c r="D2757">
        <v>1088</v>
      </c>
      <c r="F2757" t="s">
        <v>30</v>
      </c>
      <c r="G2757" t="s">
        <v>84</v>
      </c>
      <c r="H2757" t="s">
        <v>16429</v>
      </c>
      <c r="I2757" t="s">
        <v>16427</v>
      </c>
      <c r="J2757" t="s">
        <v>16430</v>
      </c>
      <c r="K2757" t="s">
        <v>16430</v>
      </c>
      <c r="L2757" t="s">
        <v>16431</v>
      </c>
      <c r="M2757">
        <v>-92.375396728499993</v>
      </c>
      <c r="N2757">
        <v>45.281101226799997</v>
      </c>
    </row>
    <row r="2758" spans="1:14" x14ac:dyDescent="0.35">
      <c r="A2758" t="s">
        <v>16432</v>
      </c>
      <c r="B2758" t="s">
        <v>1168</v>
      </c>
      <c r="C2758" t="s">
        <v>16433</v>
      </c>
      <c r="D2758">
        <v>808</v>
      </c>
      <c r="F2758" t="s">
        <v>30</v>
      </c>
      <c r="G2758" t="s">
        <v>45</v>
      </c>
      <c r="H2758" t="s">
        <v>121</v>
      </c>
      <c r="I2758" t="s">
        <v>16432</v>
      </c>
      <c r="J2758" t="s">
        <v>16434</v>
      </c>
      <c r="K2758" t="s">
        <v>16434</v>
      </c>
      <c r="L2758" t="s">
        <v>16435</v>
      </c>
      <c r="M2758">
        <v>-83.326301574707003</v>
      </c>
      <c r="N2758">
        <v>33.948600769042898</v>
      </c>
    </row>
    <row r="2759" spans="1:14" x14ac:dyDescent="0.35">
      <c r="A2759" t="s">
        <v>16436</v>
      </c>
      <c r="B2759" t="s">
        <v>32</v>
      </c>
      <c r="C2759" t="s">
        <v>16437</v>
      </c>
      <c r="D2759">
        <v>3931</v>
      </c>
      <c r="F2759" t="s">
        <v>30</v>
      </c>
      <c r="G2759" t="s">
        <v>106</v>
      </c>
      <c r="H2759" t="s">
        <v>793</v>
      </c>
      <c r="I2759" t="s">
        <v>16436</v>
      </c>
      <c r="J2759" t="s">
        <v>16438</v>
      </c>
      <c r="K2759" t="s">
        <v>16438</v>
      </c>
      <c r="L2759" t="s">
        <v>16439</v>
      </c>
      <c r="M2759">
        <v>-102.80400085399999</v>
      </c>
      <c r="N2759">
        <v>42.053199768100001</v>
      </c>
    </row>
    <row r="2760" spans="1:14" x14ac:dyDescent="0.35">
      <c r="A2760" t="s">
        <v>16440</v>
      </c>
      <c r="B2760" t="s">
        <v>32</v>
      </c>
      <c r="C2760" t="s">
        <v>16441</v>
      </c>
      <c r="D2760">
        <v>919</v>
      </c>
      <c r="F2760" t="s">
        <v>30</v>
      </c>
      <c r="G2760" t="s">
        <v>48</v>
      </c>
      <c r="H2760" t="s">
        <v>99</v>
      </c>
      <c r="I2760" t="s">
        <v>16440</v>
      </c>
      <c r="J2760" t="s">
        <v>16442</v>
      </c>
      <c r="K2760" t="s">
        <v>16442</v>
      </c>
      <c r="L2760" t="s">
        <v>16443</v>
      </c>
      <c r="M2760">
        <v>-85.612998962399999</v>
      </c>
      <c r="N2760">
        <v>40.108600616499899</v>
      </c>
    </row>
    <row r="2761" spans="1:14" x14ac:dyDescent="0.35">
      <c r="A2761" t="s">
        <v>16444</v>
      </c>
      <c r="B2761" t="s">
        <v>32</v>
      </c>
      <c r="C2761" t="s">
        <v>16445</v>
      </c>
      <c r="D2761">
        <v>528</v>
      </c>
      <c r="F2761" t="s">
        <v>30</v>
      </c>
      <c r="G2761" t="s">
        <v>72</v>
      </c>
      <c r="H2761" t="s">
        <v>1095</v>
      </c>
      <c r="I2761" t="s">
        <v>16444</v>
      </c>
      <c r="J2761" t="s">
        <v>16446</v>
      </c>
      <c r="K2761" t="s">
        <v>16446</v>
      </c>
      <c r="L2761" t="s">
        <v>16447</v>
      </c>
      <c r="M2761">
        <v>-81.684997999999993</v>
      </c>
      <c r="N2761">
        <v>33.649399000000003</v>
      </c>
    </row>
    <row r="2762" spans="1:14" x14ac:dyDescent="0.35">
      <c r="A2762" t="s">
        <v>16448</v>
      </c>
      <c r="B2762" t="s">
        <v>32</v>
      </c>
      <c r="C2762" t="s">
        <v>16449</v>
      </c>
      <c r="D2762">
        <v>1165</v>
      </c>
      <c r="F2762" t="s">
        <v>30</v>
      </c>
      <c r="G2762" t="s">
        <v>98</v>
      </c>
      <c r="H2762" t="s">
        <v>453</v>
      </c>
      <c r="I2762" t="s">
        <v>16448</v>
      </c>
      <c r="J2762" t="s">
        <v>1870</v>
      </c>
      <c r="K2762" t="s">
        <v>1870</v>
      </c>
      <c r="L2762" t="s">
        <v>16450</v>
      </c>
      <c r="M2762">
        <v>-95.046897889999997</v>
      </c>
      <c r="N2762">
        <v>41.407299039999998</v>
      </c>
    </row>
    <row r="2763" spans="1:14" x14ac:dyDescent="0.35">
      <c r="A2763" t="s">
        <v>16452</v>
      </c>
      <c r="B2763" t="s">
        <v>32</v>
      </c>
      <c r="C2763" t="s">
        <v>16453</v>
      </c>
      <c r="D2763">
        <v>150</v>
      </c>
      <c r="F2763" t="s">
        <v>30</v>
      </c>
      <c r="G2763" t="s">
        <v>35</v>
      </c>
      <c r="H2763" t="s">
        <v>16454</v>
      </c>
      <c r="I2763" t="s">
        <v>16452</v>
      </c>
      <c r="J2763" t="s">
        <v>16455</v>
      </c>
      <c r="K2763" t="s">
        <v>16455</v>
      </c>
      <c r="L2763" t="s">
        <v>16456</v>
      </c>
      <c r="M2763">
        <v>-88.197800000000001</v>
      </c>
      <c r="N2763">
        <v>33.106498999999999</v>
      </c>
    </row>
    <row r="2764" spans="1:14" x14ac:dyDescent="0.35">
      <c r="A2764" t="s">
        <v>16457</v>
      </c>
      <c r="B2764" t="s">
        <v>36</v>
      </c>
      <c r="C2764" t="s">
        <v>16458</v>
      </c>
      <c r="D2764">
        <v>8</v>
      </c>
      <c r="F2764" t="s">
        <v>30</v>
      </c>
      <c r="G2764" t="s">
        <v>62</v>
      </c>
      <c r="H2764" t="s">
        <v>374</v>
      </c>
      <c r="I2764" t="s">
        <v>16457</v>
      </c>
      <c r="J2764" t="s">
        <v>16459</v>
      </c>
      <c r="K2764" t="s">
        <v>16459</v>
      </c>
      <c r="L2764" t="s">
        <v>16460</v>
      </c>
      <c r="M2764">
        <v>-74.4561004639</v>
      </c>
      <c r="N2764">
        <v>39.3600006104</v>
      </c>
    </row>
    <row r="2765" spans="1:14" x14ac:dyDescent="0.35">
      <c r="A2765" t="s">
        <v>16461</v>
      </c>
      <c r="B2765" t="s">
        <v>32</v>
      </c>
      <c r="C2765" t="s">
        <v>16462</v>
      </c>
      <c r="D2765">
        <v>869</v>
      </c>
      <c r="F2765" t="s">
        <v>30</v>
      </c>
      <c r="G2765" t="s">
        <v>59</v>
      </c>
      <c r="H2765" t="s">
        <v>16463</v>
      </c>
      <c r="I2765" t="s">
        <v>16461</v>
      </c>
      <c r="J2765" t="s">
        <v>16464</v>
      </c>
      <c r="K2765" t="s">
        <v>16464</v>
      </c>
      <c r="L2765" t="s">
        <v>16465</v>
      </c>
      <c r="M2765">
        <v>-92.549499511700006</v>
      </c>
      <c r="N2765">
        <v>38.096000671399999</v>
      </c>
    </row>
    <row r="2766" spans="1:14" x14ac:dyDescent="0.35">
      <c r="A2766" t="s">
        <v>16468</v>
      </c>
      <c r="B2766" t="s">
        <v>32</v>
      </c>
      <c r="C2766" t="s">
        <v>16469</v>
      </c>
      <c r="D2766">
        <v>4714</v>
      </c>
      <c r="F2766" t="s">
        <v>30</v>
      </c>
      <c r="G2766" t="s">
        <v>42</v>
      </c>
      <c r="H2766" t="s">
        <v>586</v>
      </c>
      <c r="I2766" t="s">
        <v>16468</v>
      </c>
      <c r="J2766" t="s">
        <v>16470</v>
      </c>
      <c r="K2766" t="s">
        <v>16470</v>
      </c>
      <c r="L2766" t="s">
        <v>16471</v>
      </c>
      <c r="M2766">
        <v>-103.222000122</v>
      </c>
      <c r="N2766">
        <v>40.1755981445</v>
      </c>
    </row>
    <row r="2767" spans="1:14" x14ac:dyDescent="0.35">
      <c r="A2767" t="s">
        <v>16472</v>
      </c>
      <c r="B2767" t="s">
        <v>1168</v>
      </c>
      <c r="C2767" t="s">
        <v>16473</v>
      </c>
      <c r="D2767">
        <v>1067</v>
      </c>
      <c r="F2767" t="s">
        <v>30</v>
      </c>
      <c r="G2767" t="s">
        <v>67</v>
      </c>
      <c r="H2767" t="s">
        <v>586</v>
      </c>
      <c r="I2767" t="s">
        <v>16472</v>
      </c>
      <c r="J2767" t="s">
        <v>16474</v>
      </c>
      <c r="K2767" t="s">
        <v>8171</v>
      </c>
      <c r="L2767" t="s">
        <v>16475</v>
      </c>
      <c r="M2767">
        <v>-81.466903686500004</v>
      </c>
      <c r="N2767">
        <v>41.037498474099998</v>
      </c>
    </row>
    <row r="2768" spans="1:14" x14ac:dyDescent="0.35">
      <c r="A2768" t="s">
        <v>16476</v>
      </c>
      <c r="B2768" t="s">
        <v>1168</v>
      </c>
      <c r="C2768" t="s">
        <v>16477</v>
      </c>
      <c r="D2768">
        <v>285</v>
      </c>
      <c r="F2768" t="s">
        <v>30</v>
      </c>
      <c r="G2768" t="s">
        <v>66</v>
      </c>
      <c r="H2768" t="s">
        <v>328</v>
      </c>
      <c r="I2768" t="s">
        <v>16476</v>
      </c>
      <c r="J2768" t="s">
        <v>16478</v>
      </c>
      <c r="K2768" t="s">
        <v>16478</v>
      </c>
      <c r="L2768" t="s">
        <v>16479</v>
      </c>
      <c r="M2768">
        <v>-73.801696777343693</v>
      </c>
      <c r="N2768">
        <v>42.748298645019503</v>
      </c>
    </row>
    <row r="2769" spans="1:14" x14ac:dyDescent="0.35">
      <c r="A2769" t="s">
        <v>16480</v>
      </c>
      <c r="B2769" t="s">
        <v>1168</v>
      </c>
      <c r="C2769" t="s">
        <v>16481</v>
      </c>
      <c r="D2769">
        <v>178</v>
      </c>
      <c r="F2769" t="s">
        <v>30</v>
      </c>
      <c r="G2769" t="s">
        <v>76</v>
      </c>
      <c r="H2769" t="s">
        <v>16482</v>
      </c>
      <c r="I2769" t="s">
        <v>16480</v>
      </c>
      <c r="J2769" t="s">
        <v>16483</v>
      </c>
      <c r="K2769" t="s">
        <v>16483</v>
      </c>
      <c r="L2769" t="s">
        <v>16484</v>
      </c>
      <c r="M2769">
        <v>-98.026901245100007</v>
      </c>
      <c r="N2769">
        <v>27.740900039699898</v>
      </c>
    </row>
    <row r="2770" spans="1:14" x14ac:dyDescent="0.35">
      <c r="A2770" t="s">
        <v>16485</v>
      </c>
      <c r="B2770" t="s">
        <v>1168</v>
      </c>
      <c r="C2770" t="s">
        <v>16486</v>
      </c>
      <c r="D2770">
        <v>4200</v>
      </c>
      <c r="F2770" t="s">
        <v>30</v>
      </c>
      <c r="G2770" t="s">
        <v>109</v>
      </c>
      <c r="H2770" t="s">
        <v>1128</v>
      </c>
      <c r="I2770" t="s">
        <v>16485</v>
      </c>
      <c r="J2770" t="s">
        <v>16487</v>
      </c>
      <c r="K2770" t="s">
        <v>16487</v>
      </c>
      <c r="L2770" t="s">
        <v>16488</v>
      </c>
      <c r="M2770">
        <v>-105.990997314</v>
      </c>
      <c r="N2770">
        <v>32.839900970499997</v>
      </c>
    </row>
    <row r="2771" spans="1:14" x14ac:dyDescent="0.35">
      <c r="A2771" t="s">
        <v>16489</v>
      </c>
      <c r="B2771" t="s">
        <v>1168</v>
      </c>
      <c r="C2771" t="s">
        <v>16490</v>
      </c>
      <c r="D2771">
        <v>544</v>
      </c>
      <c r="F2771" t="s">
        <v>30</v>
      </c>
      <c r="G2771" t="s">
        <v>49</v>
      </c>
      <c r="H2771" t="s">
        <v>16491</v>
      </c>
      <c r="I2771" t="s">
        <v>16489</v>
      </c>
      <c r="J2771" t="s">
        <v>16492</v>
      </c>
      <c r="K2771" t="s">
        <v>16492</v>
      </c>
      <c r="L2771" t="s">
        <v>16493</v>
      </c>
      <c r="M2771">
        <v>-90.045997619600001</v>
      </c>
      <c r="N2771">
        <v>38.8903007506999</v>
      </c>
    </row>
    <row r="2772" spans="1:14" x14ac:dyDescent="0.35">
      <c r="A2772" t="s">
        <v>16494</v>
      </c>
      <c r="B2772" t="s">
        <v>1168</v>
      </c>
      <c r="C2772" t="s">
        <v>16495</v>
      </c>
      <c r="D2772">
        <v>873</v>
      </c>
      <c r="F2772" t="s">
        <v>30</v>
      </c>
      <c r="G2772" t="s">
        <v>98</v>
      </c>
      <c r="H2772" t="s">
        <v>325</v>
      </c>
      <c r="I2772" t="s">
        <v>16494</v>
      </c>
      <c r="J2772" t="s">
        <v>16496</v>
      </c>
      <c r="K2772" t="s">
        <v>16496</v>
      </c>
      <c r="L2772" t="s">
        <v>16497</v>
      </c>
      <c r="M2772">
        <v>-92.400299072265597</v>
      </c>
      <c r="N2772">
        <v>42.557098388671797</v>
      </c>
    </row>
    <row r="2773" spans="1:14" x14ac:dyDescent="0.35">
      <c r="A2773" t="s">
        <v>16498</v>
      </c>
      <c r="B2773" t="s">
        <v>1168</v>
      </c>
      <c r="C2773" t="s">
        <v>16499</v>
      </c>
      <c r="D2773">
        <v>7539</v>
      </c>
      <c r="F2773" t="s">
        <v>30</v>
      </c>
      <c r="G2773" t="s">
        <v>42</v>
      </c>
      <c r="H2773" t="s">
        <v>16500</v>
      </c>
      <c r="I2773" t="s">
        <v>16498</v>
      </c>
      <c r="J2773" t="s">
        <v>16501</v>
      </c>
      <c r="K2773" t="s">
        <v>16501</v>
      </c>
      <c r="L2773" t="s">
        <v>16502</v>
      </c>
      <c r="M2773">
        <v>-105.866997</v>
      </c>
      <c r="N2773">
        <v>37.434897999999997</v>
      </c>
    </row>
    <row r="2774" spans="1:14" x14ac:dyDescent="0.35">
      <c r="A2774" t="s">
        <v>16503</v>
      </c>
      <c r="B2774" t="s">
        <v>1168</v>
      </c>
      <c r="C2774" t="s">
        <v>16504</v>
      </c>
      <c r="D2774">
        <v>1194</v>
      </c>
      <c r="F2774" t="s">
        <v>30</v>
      </c>
      <c r="G2774" t="s">
        <v>83</v>
      </c>
      <c r="H2774" t="s">
        <v>1207</v>
      </c>
      <c r="I2774" t="s">
        <v>16503</v>
      </c>
      <c r="J2774" t="s">
        <v>16505</v>
      </c>
      <c r="K2774" t="s">
        <v>16505</v>
      </c>
      <c r="L2774" t="s">
        <v>16506</v>
      </c>
      <c r="M2774">
        <v>-118.28800200000001</v>
      </c>
      <c r="N2774">
        <v>46.094898219999997</v>
      </c>
    </row>
    <row r="2775" spans="1:14" x14ac:dyDescent="0.35">
      <c r="A2775" t="s">
        <v>16507</v>
      </c>
      <c r="B2775" t="s">
        <v>32</v>
      </c>
      <c r="C2775" t="s">
        <v>16508</v>
      </c>
      <c r="D2775">
        <v>686</v>
      </c>
      <c r="F2775" t="s">
        <v>30</v>
      </c>
      <c r="G2775" t="s">
        <v>35</v>
      </c>
      <c r="H2775" t="s">
        <v>16509</v>
      </c>
      <c r="I2775" t="s">
        <v>16507</v>
      </c>
      <c r="J2775" t="s">
        <v>16510</v>
      </c>
      <c r="K2775" t="s">
        <v>16510</v>
      </c>
      <c r="L2775" t="s">
        <v>16511</v>
      </c>
      <c r="M2775">
        <v>-85.962997436500004</v>
      </c>
      <c r="N2775">
        <v>32.914699554399903</v>
      </c>
    </row>
    <row r="2776" spans="1:14" x14ac:dyDescent="0.35">
      <c r="A2776" t="s">
        <v>16512</v>
      </c>
      <c r="B2776" t="s">
        <v>3332</v>
      </c>
      <c r="C2776" t="s">
        <v>16513</v>
      </c>
      <c r="D2776">
        <v>3607</v>
      </c>
      <c r="F2776" t="s">
        <v>30</v>
      </c>
      <c r="G2776" t="s">
        <v>76</v>
      </c>
      <c r="H2776" t="s">
        <v>588</v>
      </c>
      <c r="I2776" t="s">
        <v>16512</v>
      </c>
      <c r="J2776" t="s">
        <v>1979</v>
      </c>
      <c r="K2776" t="s">
        <v>1979</v>
      </c>
      <c r="L2776" t="s">
        <v>16514</v>
      </c>
      <c r="M2776">
        <v>-101.706001</v>
      </c>
      <c r="N2776">
        <v>35.219397999999998</v>
      </c>
    </row>
    <row r="2777" spans="1:14" x14ac:dyDescent="0.35">
      <c r="A2777" t="s">
        <v>16515</v>
      </c>
      <c r="B2777" t="s">
        <v>32</v>
      </c>
      <c r="C2777" t="s">
        <v>16516</v>
      </c>
      <c r="D2777">
        <v>754</v>
      </c>
      <c r="F2777" t="s">
        <v>30</v>
      </c>
      <c r="G2777" t="s">
        <v>56</v>
      </c>
      <c r="H2777" t="s">
        <v>332</v>
      </c>
      <c r="I2777" t="s">
        <v>16515</v>
      </c>
      <c r="J2777" t="s">
        <v>16517</v>
      </c>
      <c r="K2777" t="s">
        <v>16517</v>
      </c>
      <c r="L2777" t="s">
        <v>16518</v>
      </c>
      <c r="M2777">
        <v>-84.688003539999997</v>
      </c>
      <c r="N2777">
        <v>43.322101592999999</v>
      </c>
    </row>
    <row r="2778" spans="1:14" x14ac:dyDescent="0.35">
      <c r="A2778" t="s">
        <v>16520</v>
      </c>
      <c r="B2778" t="s">
        <v>32</v>
      </c>
      <c r="C2778" t="s">
        <v>16521</v>
      </c>
      <c r="D2778">
        <v>956</v>
      </c>
      <c r="F2778" t="s">
        <v>30</v>
      </c>
      <c r="G2778" t="s">
        <v>98</v>
      </c>
      <c r="H2778" t="s">
        <v>16522</v>
      </c>
      <c r="I2778" t="s">
        <v>16520</v>
      </c>
      <c r="J2778" t="s">
        <v>16523</v>
      </c>
      <c r="K2778" t="s">
        <v>16523</v>
      </c>
      <c r="L2778" t="s">
        <v>16524</v>
      </c>
      <c r="M2778">
        <v>-93.621803</v>
      </c>
      <c r="N2778">
        <v>41.992001000000002</v>
      </c>
    </row>
    <row r="2779" spans="1:14" x14ac:dyDescent="0.35">
      <c r="A2779" t="s">
        <v>16525</v>
      </c>
      <c r="B2779" t="s">
        <v>1168</v>
      </c>
      <c r="C2779" t="s">
        <v>16526</v>
      </c>
      <c r="D2779">
        <v>612</v>
      </c>
      <c r="F2779" t="s">
        <v>30</v>
      </c>
      <c r="G2779" t="s">
        <v>35</v>
      </c>
      <c r="H2779" t="s">
        <v>172</v>
      </c>
      <c r="I2779" t="s">
        <v>16525</v>
      </c>
      <c r="J2779" t="s">
        <v>2067</v>
      </c>
      <c r="K2779" t="s">
        <v>2067</v>
      </c>
      <c r="L2779" t="s">
        <v>16527</v>
      </c>
      <c r="M2779">
        <v>-85.858099999999993</v>
      </c>
      <c r="N2779">
        <v>33.588200000000001</v>
      </c>
    </row>
    <row r="2780" spans="1:14" x14ac:dyDescent="0.35">
      <c r="A2780" t="s">
        <v>16528</v>
      </c>
      <c r="B2780" t="s">
        <v>1168</v>
      </c>
      <c r="C2780" t="s">
        <v>16529</v>
      </c>
      <c r="D2780">
        <v>782</v>
      </c>
      <c r="F2780" t="s">
        <v>30</v>
      </c>
      <c r="G2780" t="s">
        <v>72</v>
      </c>
      <c r="H2780" t="s">
        <v>99</v>
      </c>
      <c r="I2780" t="s">
        <v>16528</v>
      </c>
      <c r="J2780" t="s">
        <v>16530</v>
      </c>
      <c r="K2780" t="s">
        <v>16530</v>
      </c>
      <c r="L2780" t="s">
        <v>16531</v>
      </c>
      <c r="M2780">
        <v>-82.709396362299998</v>
      </c>
      <c r="N2780">
        <v>34.494598388699998</v>
      </c>
    </row>
    <row r="2781" spans="1:14" x14ac:dyDescent="0.35">
      <c r="A2781" t="s">
        <v>16533</v>
      </c>
      <c r="B2781" t="s">
        <v>32</v>
      </c>
      <c r="C2781" t="s">
        <v>16534</v>
      </c>
      <c r="D2781">
        <v>7523</v>
      </c>
      <c r="F2781" t="s">
        <v>30</v>
      </c>
      <c r="G2781" t="s">
        <v>42</v>
      </c>
      <c r="H2781" t="s">
        <v>584</v>
      </c>
      <c r="I2781" t="s">
        <v>16533</v>
      </c>
      <c r="J2781" t="s">
        <v>2401</v>
      </c>
      <c r="K2781" t="s">
        <v>16535</v>
      </c>
      <c r="L2781" t="s">
        <v>16536</v>
      </c>
      <c r="M2781">
        <v>-106.049004</v>
      </c>
      <c r="N2781">
        <v>38.5383</v>
      </c>
    </row>
    <row r="2782" spans="1:14" x14ac:dyDescent="0.35">
      <c r="A2782" t="s">
        <v>16537</v>
      </c>
      <c r="B2782" t="s">
        <v>32</v>
      </c>
      <c r="C2782" t="s">
        <v>16538</v>
      </c>
      <c r="D2782">
        <v>34</v>
      </c>
      <c r="F2782" t="s">
        <v>30</v>
      </c>
      <c r="G2782" t="s">
        <v>55</v>
      </c>
      <c r="H2782" t="s">
        <v>103</v>
      </c>
      <c r="I2782" t="s">
        <v>16537</v>
      </c>
      <c r="J2782" t="s">
        <v>16539</v>
      </c>
      <c r="K2782" t="s">
        <v>16539</v>
      </c>
      <c r="L2782" t="s">
        <v>16540</v>
      </c>
      <c r="M2782">
        <v>-76.568398000000002</v>
      </c>
      <c r="N2782">
        <v>38.942901999999997</v>
      </c>
    </row>
    <row r="2783" spans="1:14" x14ac:dyDescent="0.35">
      <c r="A2783" t="s">
        <v>16541</v>
      </c>
      <c r="B2783" t="s">
        <v>32</v>
      </c>
      <c r="C2783" t="s">
        <v>16542</v>
      </c>
      <c r="D2783">
        <v>995</v>
      </c>
      <c r="F2783" t="s">
        <v>30</v>
      </c>
      <c r="G2783" t="s">
        <v>48</v>
      </c>
      <c r="H2783" t="s">
        <v>177</v>
      </c>
      <c r="I2783" t="s">
        <v>16541</v>
      </c>
      <c r="J2783" t="s">
        <v>16543</v>
      </c>
      <c r="K2783" t="s">
        <v>16543</v>
      </c>
      <c r="L2783" t="s">
        <v>16544</v>
      </c>
      <c r="M2783">
        <v>-85.083504000000005</v>
      </c>
      <c r="N2783">
        <v>41.639702</v>
      </c>
    </row>
    <row r="2784" spans="1:14" x14ac:dyDescent="0.35">
      <c r="A2784" t="s">
        <v>16545</v>
      </c>
      <c r="B2784" t="s">
        <v>32</v>
      </c>
      <c r="C2784" t="s">
        <v>16546</v>
      </c>
      <c r="D2784">
        <v>2589</v>
      </c>
      <c r="F2784" t="s">
        <v>30</v>
      </c>
      <c r="G2784" t="s">
        <v>106</v>
      </c>
      <c r="H2784" t="s">
        <v>16547</v>
      </c>
      <c r="I2784" t="s">
        <v>16545</v>
      </c>
      <c r="J2784" t="s">
        <v>16548</v>
      </c>
      <c r="K2784" t="s">
        <v>16548</v>
      </c>
      <c r="L2784" t="s">
        <v>16549</v>
      </c>
      <c r="M2784">
        <v>-99.992994999999993</v>
      </c>
      <c r="N2784">
        <v>42.579200999999998</v>
      </c>
    </row>
    <row r="2785" spans="1:14" x14ac:dyDescent="0.35">
      <c r="A2785" t="s">
        <v>16550</v>
      </c>
      <c r="B2785" t="s">
        <v>32</v>
      </c>
      <c r="C2785" t="s">
        <v>16551</v>
      </c>
      <c r="D2785">
        <v>1340</v>
      </c>
      <c r="F2785" t="s">
        <v>30</v>
      </c>
      <c r="G2785" t="s">
        <v>33</v>
      </c>
      <c r="H2785" t="s">
        <v>1188</v>
      </c>
      <c r="I2785" t="s">
        <v>16550</v>
      </c>
      <c r="J2785" t="s">
        <v>16552</v>
      </c>
      <c r="K2785" t="s">
        <v>16552</v>
      </c>
      <c r="L2785" t="s">
        <v>16553</v>
      </c>
      <c r="M2785">
        <v>-98.079597000000007</v>
      </c>
      <c r="N2785">
        <v>37.158501000000001</v>
      </c>
    </row>
    <row r="2786" spans="1:14" x14ac:dyDescent="0.35">
      <c r="A2786" t="s">
        <v>16554</v>
      </c>
      <c r="B2786" t="s">
        <v>32</v>
      </c>
      <c r="C2786" t="s">
        <v>16555</v>
      </c>
      <c r="D2786">
        <v>975</v>
      </c>
      <c r="F2786" t="s">
        <v>30</v>
      </c>
      <c r="G2786" t="s">
        <v>67</v>
      </c>
      <c r="H2786" t="s">
        <v>1439</v>
      </c>
      <c r="I2786" t="s">
        <v>16554</v>
      </c>
      <c r="J2786" t="s">
        <v>16556</v>
      </c>
      <c r="K2786" t="s">
        <v>16556</v>
      </c>
      <c r="L2786" t="s">
        <v>16557</v>
      </c>
      <c r="M2786">
        <v>-84.026702999999998</v>
      </c>
      <c r="N2786">
        <v>40.706901999999999</v>
      </c>
    </row>
    <row r="2787" spans="1:14" x14ac:dyDescent="0.35">
      <c r="A2787" t="s">
        <v>16558</v>
      </c>
      <c r="B2787" t="s">
        <v>1168</v>
      </c>
      <c r="C2787" t="s">
        <v>16559</v>
      </c>
      <c r="D2787">
        <v>1503</v>
      </c>
      <c r="F2787" t="s">
        <v>30</v>
      </c>
      <c r="G2787" t="s">
        <v>31</v>
      </c>
      <c r="H2787" t="s">
        <v>1092</v>
      </c>
      <c r="I2787" t="s">
        <v>16558</v>
      </c>
      <c r="J2787" t="s">
        <v>16560</v>
      </c>
      <c r="K2787" t="s">
        <v>16560</v>
      </c>
      <c r="L2787" t="s">
        <v>16561</v>
      </c>
      <c r="M2787">
        <v>-78.319999690000003</v>
      </c>
      <c r="N2787">
        <v>40.296398160000003</v>
      </c>
    </row>
    <row r="2788" spans="1:14" x14ac:dyDescent="0.35">
      <c r="A2788" t="s">
        <v>16562</v>
      </c>
      <c r="B2788" t="s">
        <v>1168</v>
      </c>
      <c r="C2788" t="s">
        <v>16563</v>
      </c>
      <c r="D2788">
        <v>5885</v>
      </c>
      <c r="F2788" t="s">
        <v>30</v>
      </c>
      <c r="G2788" t="s">
        <v>42</v>
      </c>
      <c r="H2788" t="s">
        <v>300</v>
      </c>
      <c r="I2788" t="s">
        <v>16562</v>
      </c>
      <c r="J2788" t="s">
        <v>2073</v>
      </c>
      <c r="K2788" t="s">
        <v>2073</v>
      </c>
      <c r="L2788" t="s">
        <v>16564</v>
      </c>
      <c r="M2788">
        <v>-104.84899900000001</v>
      </c>
      <c r="N2788">
        <v>39.570098880000003</v>
      </c>
    </row>
    <row r="2789" spans="1:14" x14ac:dyDescent="0.35">
      <c r="A2789" t="s">
        <v>16565</v>
      </c>
      <c r="B2789" t="s">
        <v>32</v>
      </c>
      <c r="C2789" t="s">
        <v>16566</v>
      </c>
      <c r="D2789">
        <v>35</v>
      </c>
      <c r="F2789" t="s">
        <v>30</v>
      </c>
      <c r="G2789" t="s">
        <v>41</v>
      </c>
      <c r="H2789" t="s">
        <v>5506</v>
      </c>
      <c r="I2789" t="s">
        <v>16565</v>
      </c>
      <c r="J2789" t="s">
        <v>16567</v>
      </c>
      <c r="K2789" t="s">
        <v>16567</v>
      </c>
      <c r="L2789" t="s">
        <v>16568</v>
      </c>
      <c r="M2789">
        <v>-122.280998</v>
      </c>
      <c r="N2789">
        <v>38.213200000000001</v>
      </c>
    </row>
    <row r="2790" spans="1:14" x14ac:dyDescent="0.35">
      <c r="A2790" t="s">
        <v>16569</v>
      </c>
      <c r="B2790" t="s">
        <v>1168</v>
      </c>
      <c r="C2790" t="s">
        <v>16570</v>
      </c>
      <c r="D2790">
        <v>8</v>
      </c>
      <c r="F2790" t="s">
        <v>30</v>
      </c>
      <c r="G2790" t="s">
        <v>43</v>
      </c>
      <c r="H2790" t="s">
        <v>962</v>
      </c>
      <c r="I2790" t="s">
        <v>16569</v>
      </c>
      <c r="J2790" t="s">
        <v>16571</v>
      </c>
      <c r="K2790" t="s">
        <v>16571</v>
      </c>
      <c r="L2790" t="s">
        <v>16572</v>
      </c>
      <c r="M2790">
        <v>-81.775299072300001</v>
      </c>
      <c r="N2790">
        <v>26.1525993347</v>
      </c>
    </row>
    <row r="2791" spans="1:14" x14ac:dyDescent="0.35">
      <c r="A2791" t="s">
        <v>16573</v>
      </c>
      <c r="B2791" t="s">
        <v>1168</v>
      </c>
      <c r="C2791" t="s">
        <v>16574</v>
      </c>
      <c r="D2791">
        <v>57</v>
      </c>
      <c r="F2791" t="s">
        <v>30</v>
      </c>
      <c r="G2791" t="s">
        <v>55</v>
      </c>
      <c r="H2791" t="s">
        <v>16575</v>
      </c>
      <c r="I2791" t="s">
        <v>16573</v>
      </c>
      <c r="J2791" t="s">
        <v>16576</v>
      </c>
      <c r="K2791" t="s">
        <v>16576</v>
      </c>
      <c r="L2791" t="s">
        <v>16577</v>
      </c>
      <c r="M2791">
        <v>-76.168800000000005</v>
      </c>
      <c r="N2791">
        <v>39.466202000000003</v>
      </c>
    </row>
    <row r="2792" spans="1:14" x14ac:dyDescent="0.35">
      <c r="A2792" t="s">
        <v>16578</v>
      </c>
      <c r="B2792" t="s">
        <v>32</v>
      </c>
      <c r="C2792" t="s">
        <v>16579</v>
      </c>
      <c r="D2792">
        <v>220</v>
      </c>
      <c r="F2792" t="s">
        <v>30</v>
      </c>
      <c r="G2792" t="s">
        <v>82</v>
      </c>
      <c r="H2792" t="s">
        <v>16580</v>
      </c>
      <c r="I2792" t="s">
        <v>16578</v>
      </c>
      <c r="J2792" t="s">
        <v>16581</v>
      </c>
      <c r="K2792" t="s">
        <v>16581</v>
      </c>
      <c r="L2792" t="s">
        <v>16582</v>
      </c>
      <c r="M2792">
        <v>-77.318297999999999</v>
      </c>
      <c r="N2792">
        <v>38.068902000000001</v>
      </c>
    </row>
    <row r="2793" spans="1:14" x14ac:dyDescent="0.35">
      <c r="A2793" t="s">
        <v>16583</v>
      </c>
      <c r="B2793" t="s">
        <v>1168</v>
      </c>
      <c r="C2793" t="s">
        <v>16584</v>
      </c>
      <c r="D2793">
        <v>690</v>
      </c>
      <c r="F2793" t="s">
        <v>30</v>
      </c>
      <c r="G2793" t="s">
        <v>56</v>
      </c>
      <c r="H2793" t="s">
        <v>1130</v>
      </c>
      <c r="I2793" t="s">
        <v>16583</v>
      </c>
      <c r="J2793" t="s">
        <v>16585</v>
      </c>
      <c r="K2793" t="s">
        <v>16585</v>
      </c>
      <c r="L2793" t="s">
        <v>16586</v>
      </c>
      <c r="M2793">
        <v>-83.560302730000004</v>
      </c>
      <c r="N2793">
        <v>45.078098300000001</v>
      </c>
    </row>
    <row r="2794" spans="1:14" x14ac:dyDescent="0.35">
      <c r="A2794" t="s">
        <v>16587</v>
      </c>
      <c r="B2794" t="s">
        <v>32</v>
      </c>
      <c r="C2794" t="s">
        <v>16588</v>
      </c>
      <c r="D2794">
        <v>641</v>
      </c>
      <c r="F2794" t="s">
        <v>30</v>
      </c>
      <c r="G2794" t="s">
        <v>78</v>
      </c>
      <c r="H2794" t="s">
        <v>253</v>
      </c>
      <c r="I2794" t="s">
        <v>16587</v>
      </c>
      <c r="J2794" t="s">
        <v>5604</v>
      </c>
      <c r="K2794" t="s">
        <v>5604</v>
      </c>
      <c r="L2794" t="s">
        <v>16589</v>
      </c>
      <c r="M2794">
        <v>-85.585296999999997</v>
      </c>
      <c r="N2794">
        <v>35.060699</v>
      </c>
    </row>
    <row r="2795" spans="1:14" x14ac:dyDescent="0.35">
      <c r="A2795" t="s">
        <v>16590</v>
      </c>
      <c r="B2795" t="s">
        <v>32</v>
      </c>
      <c r="C2795" t="s">
        <v>16591</v>
      </c>
      <c r="D2795">
        <v>3062</v>
      </c>
      <c r="F2795" t="s">
        <v>30</v>
      </c>
      <c r="G2795" t="s">
        <v>41</v>
      </c>
      <c r="H2795" t="s">
        <v>428</v>
      </c>
      <c r="I2795" t="s">
        <v>16590</v>
      </c>
      <c r="J2795" t="s">
        <v>16592</v>
      </c>
      <c r="K2795" t="s">
        <v>16592</v>
      </c>
      <c r="L2795" t="s">
        <v>16593</v>
      </c>
      <c r="M2795">
        <v>-117.185997009</v>
      </c>
      <c r="N2795">
        <v>34.575298309299903</v>
      </c>
    </row>
    <row r="2796" spans="1:14" x14ac:dyDescent="0.35">
      <c r="A2796" t="s">
        <v>3892</v>
      </c>
      <c r="B2796" t="s">
        <v>32</v>
      </c>
      <c r="C2796" t="s">
        <v>16595</v>
      </c>
      <c r="D2796">
        <v>5800</v>
      </c>
      <c r="E2796" t="s">
        <v>161</v>
      </c>
      <c r="F2796" t="s">
        <v>1547</v>
      </c>
      <c r="G2796" t="s">
        <v>1554</v>
      </c>
      <c r="H2796" t="s">
        <v>16596</v>
      </c>
      <c r="I2796" t="s">
        <v>16597</v>
      </c>
      <c r="J2796" t="s">
        <v>3892</v>
      </c>
      <c r="K2796" t="s">
        <v>16598</v>
      </c>
      <c r="L2796" t="s">
        <v>16599</v>
      </c>
      <c r="M2796">
        <v>146.834</v>
      </c>
      <c r="N2796">
        <v>-8.1506944444399991</v>
      </c>
    </row>
    <row r="2797" spans="1:14" x14ac:dyDescent="0.35">
      <c r="A2797" t="s">
        <v>16602</v>
      </c>
      <c r="B2797" t="s">
        <v>1168</v>
      </c>
      <c r="C2797" t="s">
        <v>16603</v>
      </c>
      <c r="D2797">
        <v>24</v>
      </c>
      <c r="F2797" t="s">
        <v>30</v>
      </c>
      <c r="G2797" t="s">
        <v>53</v>
      </c>
      <c r="H2797" t="s">
        <v>500</v>
      </c>
      <c r="I2797" t="s">
        <v>16602</v>
      </c>
      <c r="J2797" t="s">
        <v>16604</v>
      </c>
      <c r="K2797" t="s">
        <v>16604</v>
      </c>
      <c r="L2797" t="s">
        <v>16605</v>
      </c>
      <c r="M2797">
        <v>-91.883904000000001</v>
      </c>
      <c r="N2797">
        <v>30.037800000000001</v>
      </c>
    </row>
    <row r="2798" spans="1:14" x14ac:dyDescent="0.35">
      <c r="A2798" t="s">
        <v>16606</v>
      </c>
      <c r="B2798" t="s">
        <v>32</v>
      </c>
      <c r="C2798" t="s">
        <v>16607</v>
      </c>
      <c r="D2798">
        <v>839</v>
      </c>
      <c r="F2798" t="s">
        <v>30</v>
      </c>
      <c r="G2798" t="s">
        <v>56</v>
      </c>
      <c r="H2798" t="s">
        <v>1261</v>
      </c>
      <c r="I2798" t="s">
        <v>16606</v>
      </c>
      <c r="J2798" t="s">
        <v>2184</v>
      </c>
      <c r="K2798" t="s">
        <v>2184</v>
      </c>
      <c r="L2798" t="s">
        <v>16608</v>
      </c>
      <c r="M2798">
        <v>-83.745597839399906</v>
      </c>
      <c r="N2798">
        <v>42.222999572799999</v>
      </c>
    </row>
    <row r="2799" spans="1:14" x14ac:dyDescent="0.35">
      <c r="A2799" t="s">
        <v>16609</v>
      </c>
      <c r="B2799" t="s">
        <v>32</v>
      </c>
      <c r="C2799" t="s">
        <v>16610</v>
      </c>
      <c r="D2799">
        <v>279</v>
      </c>
      <c r="F2799" t="s">
        <v>30</v>
      </c>
      <c r="G2799" t="s">
        <v>37</v>
      </c>
      <c r="H2799" t="s">
        <v>2629</v>
      </c>
      <c r="I2799" t="s">
        <v>16609</v>
      </c>
      <c r="J2799" t="s">
        <v>16611</v>
      </c>
      <c r="K2799" t="s">
        <v>16611</v>
      </c>
      <c r="L2799" t="s">
        <v>16612</v>
      </c>
      <c r="M2799">
        <v>-90.925111000000001</v>
      </c>
      <c r="N2799">
        <v>36.124667000000002</v>
      </c>
    </row>
    <row r="2800" spans="1:14" x14ac:dyDescent="0.35">
      <c r="A2800" t="s">
        <v>16613</v>
      </c>
      <c r="B2800" t="s">
        <v>32</v>
      </c>
      <c r="C2800" t="s">
        <v>16614</v>
      </c>
      <c r="D2800">
        <v>100</v>
      </c>
      <c r="F2800" t="s">
        <v>30</v>
      </c>
      <c r="G2800" t="s">
        <v>76</v>
      </c>
      <c r="H2800" t="s">
        <v>1221</v>
      </c>
      <c r="I2800" t="s">
        <v>16613</v>
      </c>
      <c r="J2800" t="s">
        <v>16615</v>
      </c>
      <c r="K2800" t="s">
        <v>16616</v>
      </c>
      <c r="L2800" t="s">
        <v>16617</v>
      </c>
      <c r="M2800">
        <v>-96.154403686500004</v>
      </c>
      <c r="N2800">
        <v>29.254299163799999</v>
      </c>
    </row>
    <row r="2801" spans="1:14" x14ac:dyDescent="0.35">
      <c r="A2801" t="s">
        <v>16618</v>
      </c>
      <c r="B2801" t="s">
        <v>32</v>
      </c>
      <c r="C2801" t="s">
        <v>16619</v>
      </c>
      <c r="D2801">
        <v>712</v>
      </c>
      <c r="F2801" t="s">
        <v>30</v>
      </c>
      <c r="G2801" t="s">
        <v>49</v>
      </c>
      <c r="H2801" t="s">
        <v>16620</v>
      </c>
      <c r="I2801" t="s">
        <v>16618</v>
      </c>
      <c r="J2801" t="s">
        <v>16621</v>
      </c>
      <c r="K2801" t="s">
        <v>16622</v>
      </c>
      <c r="L2801" t="s">
        <v>16623</v>
      </c>
      <c r="M2801">
        <v>-88.475700378399907</v>
      </c>
      <c r="N2801">
        <v>41.771900176999999</v>
      </c>
    </row>
    <row r="2802" spans="1:14" x14ac:dyDescent="0.35">
      <c r="A2802" t="s">
        <v>16624</v>
      </c>
      <c r="B2802" t="s">
        <v>1168</v>
      </c>
      <c r="C2802" t="s">
        <v>16625</v>
      </c>
      <c r="D2802">
        <v>325</v>
      </c>
      <c r="F2802" t="s">
        <v>30</v>
      </c>
      <c r="G2802" t="s">
        <v>66</v>
      </c>
      <c r="H2802" t="s">
        <v>393</v>
      </c>
      <c r="I2802" t="s">
        <v>16624</v>
      </c>
      <c r="J2802" t="s">
        <v>16626</v>
      </c>
      <c r="K2802" t="s">
        <v>16626</v>
      </c>
      <c r="L2802" t="s">
        <v>16627</v>
      </c>
      <c r="M2802">
        <v>-76.021697998046804</v>
      </c>
      <c r="N2802">
        <v>43.991901397705</v>
      </c>
    </row>
    <row r="2803" spans="1:14" x14ac:dyDescent="0.35">
      <c r="A2803" t="s">
        <v>16628</v>
      </c>
      <c r="B2803" t="s">
        <v>32</v>
      </c>
      <c r="C2803" t="s">
        <v>16629</v>
      </c>
      <c r="D2803">
        <v>1629</v>
      </c>
      <c r="F2803" t="s">
        <v>30</v>
      </c>
      <c r="G2803" t="s">
        <v>84</v>
      </c>
      <c r="H2803" t="s">
        <v>16630</v>
      </c>
      <c r="I2803" t="s">
        <v>16628</v>
      </c>
      <c r="J2803" t="s">
        <v>16631</v>
      </c>
      <c r="K2803" t="s">
        <v>16631</v>
      </c>
      <c r="L2803" t="s">
        <v>16632</v>
      </c>
      <c r="M2803">
        <v>-89.73090363</v>
      </c>
      <c r="N2803">
        <v>45.927898409999997</v>
      </c>
    </row>
    <row r="2804" spans="1:14" x14ac:dyDescent="0.35">
      <c r="A2804" t="s">
        <v>16633</v>
      </c>
      <c r="B2804" t="s">
        <v>32</v>
      </c>
      <c r="C2804" t="s">
        <v>16634</v>
      </c>
      <c r="D2804">
        <v>10</v>
      </c>
      <c r="F2804" t="s">
        <v>30</v>
      </c>
      <c r="G2804" t="s">
        <v>72</v>
      </c>
      <c r="H2804" t="s">
        <v>526</v>
      </c>
      <c r="I2804" t="s">
        <v>16633</v>
      </c>
      <c r="J2804" t="s">
        <v>16635</v>
      </c>
      <c r="K2804" t="s">
        <v>16636</v>
      </c>
      <c r="L2804" t="s">
        <v>16637</v>
      </c>
      <c r="M2804">
        <v>-80.634399414100002</v>
      </c>
      <c r="N2804">
        <v>32.412200927699999</v>
      </c>
    </row>
    <row r="2805" spans="1:14" x14ac:dyDescent="0.35">
      <c r="A2805" t="s">
        <v>16639</v>
      </c>
      <c r="B2805" t="s">
        <v>1168</v>
      </c>
      <c r="C2805" t="s">
        <v>16640</v>
      </c>
      <c r="D2805">
        <v>7820</v>
      </c>
      <c r="F2805" t="s">
        <v>30</v>
      </c>
      <c r="G2805" t="s">
        <v>42</v>
      </c>
      <c r="H2805" t="s">
        <v>1310</v>
      </c>
      <c r="I2805" t="s">
        <v>16639</v>
      </c>
      <c r="J2805" t="s">
        <v>1610</v>
      </c>
      <c r="K2805" t="s">
        <v>1610</v>
      </c>
      <c r="L2805" t="s">
        <v>16641</v>
      </c>
      <c r="M2805">
        <v>-106.8690033</v>
      </c>
      <c r="N2805">
        <v>39.223201750000001</v>
      </c>
    </row>
    <row r="2806" spans="1:14" x14ac:dyDescent="0.35">
      <c r="A2806" t="s">
        <v>16642</v>
      </c>
      <c r="B2806" t="s">
        <v>32</v>
      </c>
      <c r="C2806" t="s">
        <v>16643</v>
      </c>
      <c r="D2806">
        <v>1353</v>
      </c>
      <c r="F2806" t="s">
        <v>30</v>
      </c>
      <c r="G2806" t="s">
        <v>37</v>
      </c>
      <c r="H2806" t="s">
        <v>289</v>
      </c>
      <c r="I2806" t="s">
        <v>16642</v>
      </c>
      <c r="J2806" t="s">
        <v>16644</v>
      </c>
      <c r="K2806" t="s">
        <v>16645</v>
      </c>
      <c r="L2806" t="s">
        <v>16646</v>
      </c>
      <c r="M2806">
        <v>-94.119300842300007</v>
      </c>
      <c r="N2806">
        <v>36.176399230999998</v>
      </c>
    </row>
    <row r="2807" spans="1:14" x14ac:dyDescent="0.35">
      <c r="A2807" t="s">
        <v>16647</v>
      </c>
      <c r="B2807" t="s">
        <v>32</v>
      </c>
      <c r="C2807" t="s">
        <v>16648</v>
      </c>
      <c r="D2807">
        <v>199</v>
      </c>
      <c r="F2807" t="s">
        <v>30</v>
      </c>
      <c r="G2807" t="s">
        <v>107</v>
      </c>
      <c r="H2807" t="s">
        <v>502</v>
      </c>
      <c r="I2807" t="s">
        <v>16647</v>
      </c>
      <c r="J2807" t="s">
        <v>16649</v>
      </c>
      <c r="K2807" t="s">
        <v>16649</v>
      </c>
      <c r="L2807" t="s">
        <v>16650</v>
      </c>
      <c r="M2807">
        <v>-71.514801025399905</v>
      </c>
      <c r="N2807">
        <v>42.781700134300003</v>
      </c>
    </row>
    <row r="2808" spans="1:14" x14ac:dyDescent="0.35">
      <c r="A2808" t="s">
        <v>16652</v>
      </c>
      <c r="B2808" t="s">
        <v>32</v>
      </c>
      <c r="C2808" t="s">
        <v>16292</v>
      </c>
      <c r="D2808">
        <v>357</v>
      </c>
      <c r="F2808" t="s">
        <v>30</v>
      </c>
      <c r="G2808" t="s">
        <v>76</v>
      </c>
      <c r="H2808" t="s">
        <v>658</v>
      </c>
      <c r="I2808" t="s">
        <v>16652</v>
      </c>
      <c r="J2808" t="s">
        <v>16653</v>
      </c>
      <c r="K2808" t="s">
        <v>16653</v>
      </c>
      <c r="L2808" t="s">
        <v>16654</v>
      </c>
      <c r="M2808">
        <v>-94.307800293</v>
      </c>
      <c r="N2808">
        <v>32.520500183099998</v>
      </c>
    </row>
    <row r="2809" spans="1:14" x14ac:dyDescent="0.35">
      <c r="A2809" t="s">
        <v>16655</v>
      </c>
      <c r="B2809" t="s">
        <v>32</v>
      </c>
      <c r="C2809" t="s">
        <v>16656</v>
      </c>
      <c r="D2809">
        <v>529</v>
      </c>
      <c r="F2809" t="s">
        <v>30</v>
      </c>
      <c r="G2809" t="s">
        <v>35</v>
      </c>
      <c r="H2809" t="s">
        <v>1406</v>
      </c>
      <c r="I2809" t="s">
        <v>16655</v>
      </c>
      <c r="J2809" t="s">
        <v>16657</v>
      </c>
      <c r="K2809" t="s">
        <v>16657</v>
      </c>
      <c r="L2809" t="s">
        <v>16658</v>
      </c>
      <c r="M2809">
        <v>-86.050903320299994</v>
      </c>
      <c r="N2809">
        <v>33.569900512699903</v>
      </c>
    </row>
    <row r="2810" spans="1:14" x14ac:dyDescent="0.35">
      <c r="A2810" t="s">
        <v>16659</v>
      </c>
      <c r="B2810" t="s">
        <v>1168</v>
      </c>
      <c r="C2810" t="s">
        <v>16660</v>
      </c>
      <c r="D2810">
        <v>15</v>
      </c>
      <c r="F2810" t="s">
        <v>30</v>
      </c>
      <c r="G2810" t="s">
        <v>69</v>
      </c>
      <c r="H2810" t="s">
        <v>974</v>
      </c>
      <c r="I2810" t="s">
        <v>16659</v>
      </c>
      <c r="J2810" t="s">
        <v>16661</v>
      </c>
      <c r="K2810" t="s">
        <v>16661</v>
      </c>
      <c r="L2810" t="s">
        <v>16662</v>
      </c>
      <c r="M2810">
        <v>-123.878997803</v>
      </c>
      <c r="N2810">
        <v>46.158000946000001</v>
      </c>
    </row>
    <row r="2811" spans="1:14" x14ac:dyDescent="0.35">
      <c r="A2811" t="s">
        <v>16663</v>
      </c>
      <c r="B2811" t="s">
        <v>32</v>
      </c>
      <c r="C2811" t="s">
        <v>16664</v>
      </c>
      <c r="D2811">
        <v>827</v>
      </c>
      <c r="F2811" t="s">
        <v>30</v>
      </c>
      <c r="G2811" t="s">
        <v>84</v>
      </c>
      <c r="H2811" t="s">
        <v>285</v>
      </c>
      <c r="I2811" t="s">
        <v>16663</v>
      </c>
      <c r="J2811" t="s">
        <v>16665</v>
      </c>
      <c r="K2811" t="s">
        <v>16665</v>
      </c>
      <c r="L2811" t="s">
        <v>16666</v>
      </c>
      <c r="M2811">
        <v>-90.918998720000005</v>
      </c>
      <c r="N2811">
        <v>46.548500060000002</v>
      </c>
    </row>
    <row r="2812" spans="1:14" x14ac:dyDescent="0.35">
      <c r="A2812" t="s">
        <v>16667</v>
      </c>
      <c r="B2812" t="s">
        <v>32</v>
      </c>
      <c r="C2812" t="s">
        <v>16668</v>
      </c>
      <c r="D2812">
        <v>2032</v>
      </c>
      <c r="F2812" t="s">
        <v>30</v>
      </c>
      <c r="G2812" t="s">
        <v>168</v>
      </c>
      <c r="H2812" t="s">
        <v>16669</v>
      </c>
      <c r="I2812" t="s">
        <v>16667</v>
      </c>
      <c r="J2812" t="s">
        <v>16670</v>
      </c>
      <c r="K2812" t="s">
        <v>16670</v>
      </c>
      <c r="L2812" t="s">
        <v>16671</v>
      </c>
      <c r="M2812">
        <v>-99.352600097700005</v>
      </c>
      <c r="N2812">
        <v>46.023899078399999</v>
      </c>
    </row>
    <row r="2813" spans="1:14" x14ac:dyDescent="0.35">
      <c r="A2813" t="s">
        <v>16673</v>
      </c>
      <c r="B2813" t="s">
        <v>3332</v>
      </c>
      <c r="C2813" t="s">
        <v>16674</v>
      </c>
      <c r="D2813">
        <v>1026</v>
      </c>
      <c r="F2813" t="s">
        <v>30</v>
      </c>
      <c r="G2813" t="s">
        <v>45</v>
      </c>
      <c r="H2813" t="s">
        <v>596</v>
      </c>
      <c r="I2813" t="s">
        <v>16673</v>
      </c>
      <c r="J2813" t="s">
        <v>16675</v>
      </c>
      <c r="K2813" t="s">
        <v>16675</v>
      </c>
      <c r="L2813" t="s">
        <v>16676</v>
      </c>
      <c r="M2813">
        <v>-84.428100999999998</v>
      </c>
      <c r="N2813">
        <v>33.636699999999998</v>
      </c>
    </row>
    <row r="2814" spans="1:14" x14ac:dyDescent="0.35">
      <c r="A2814" t="s">
        <v>16677</v>
      </c>
      <c r="B2814" t="s">
        <v>32</v>
      </c>
      <c r="C2814" t="s">
        <v>16678</v>
      </c>
      <c r="D2814">
        <v>3541</v>
      </c>
      <c r="F2814" t="s">
        <v>30</v>
      </c>
      <c r="G2814" t="s">
        <v>109</v>
      </c>
      <c r="H2814" t="s">
        <v>110</v>
      </c>
      <c r="I2814" t="s">
        <v>16677</v>
      </c>
      <c r="J2814" t="s">
        <v>16679</v>
      </c>
      <c r="K2814" t="s">
        <v>16679</v>
      </c>
      <c r="L2814" t="s">
        <v>16680</v>
      </c>
      <c r="M2814">
        <v>-104.46800231899999</v>
      </c>
      <c r="N2814">
        <v>32.852500915500002</v>
      </c>
    </row>
    <row r="2815" spans="1:14" x14ac:dyDescent="0.35">
      <c r="A2815" t="s">
        <v>16681</v>
      </c>
      <c r="B2815" t="s">
        <v>32</v>
      </c>
      <c r="C2815" t="s">
        <v>16682</v>
      </c>
      <c r="D2815">
        <v>918</v>
      </c>
      <c r="F2815" t="s">
        <v>30</v>
      </c>
      <c r="G2815" t="s">
        <v>84</v>
      </c>
      <c r="H2815" t="s">
        <v>16600</v>
      </c>
      <c r="I2815" t="s">
        <v>16681</v>
      </c>
      <c r="J2815" t="s">
        <v>16683</v>
      </c>
      <c r="K2815" t="s">
        <v>16683</v>
      </c>
      <c r="L2815" t="s">
        <v>16684</v>
      </c>
      <c r="M2815">
        <v>-88.519096374499995</v>
      </c>
      <c r="N2815">
        <v>44.258098602299903</v>
      </c>
    </row>
    <row r="2816" spans="1:14" x14ac:dyDescent="0.35">
      <c r="A2816" t="s">
        <v>16685</v>
      </c>
      <c r="B2816" t="s">
        <v>1168</v>
      </c>
      <c r="C2816" t="s">
        <v>16686</v>
      </c>
      <c r="D2816">
        <v>1749</v>
      </c>
      <c r="F2816" t="s">
        <v>30</v>
      </c>
      <c r="G2816" t="s">
        <v>74</v>
      </c>
      <c r="H2816" t="s">
        <v>393</v>
      </c>
      <c r="I2816" t="s">
        <v>16685</v>
      </c>
      <c r="J2816" t="s">
        <v>16687</v>
      </c>
      <c r="K2816" t="s">
        <v>16687</v>
      </c>
      <c r="L2816" t="s">
        <v>16688</v>
      </c>
      <c r="M2816">
        <v>-97.154701230000001</v>
      </c>
      <c r="N2816">
        <v>44.914001460000001</v>
      </c>
    </row>
    <row r="2817" spans="1:14" x14ac:dyDescent="0.35">
      <c r="A2817" t="s">
        <v>16689</v>
      </c>
      <c r="B2817" t="s">
        <v>1168</v>
      </c>
      <c r="C2817" t="s">
        <v>16690</v>
      </c>
      <c r="D2817">
        <v>352</v>
      </c>
      <c r="F2817" t="s">
        <v>30</v>
      </c>
      <c r="G2817" t="s">
        <v>104</v>
      </c>
      <c r="H2817" t="s">
        <v>230</v>
      </c>
      <c r="I2817" t="s">
        <v>16689</v>
      </c>
      <c r="J2817" t="s">
        <v>16691</v>
      </c>
      <c r="K2817" t="s">
        <v>16691</v>
      </c>
      <c r="L2817" t="s">
        <v>16692</v>
      </c>
      <c r="M2817">
        <v>-69.797302246100003</v>
      </c>
      <c r="N2817">
        <v>44.320598602299903</v>
      </c>
    </row>
    <row r="2818" spans="1:14" x14ac:dyDescent="0.35">
      <c r="A2818" t="s">
        <v>16694</v>
      </c>
      <c r="B2818" t="s">
        <v>32</v>
      </c>
      <c r="C2818" t="s">
        <v>16695</v>
      </c>
      <c r="D2818">
        <v>1234</v>
      </c>
      <c r="F2818" t="s">
        <v>30</v>
      </c>
      <c r="G2818" t="s">
        <v>58</v>
      </c>
      <c r="H2818" t="s">
        <v>10</v>
      </c>
      <c r="I2818" t="s">
        <v>16694</v>
      </c>
      <c r="J2818" t="s">
        <v>16696</v>
      </c>
      <c r="K2818" t="s">
        <v>16696</v>
      </c>
      <c r="L2818" t="s">
        <v>16697</v>
      </c>
      <c r="M2818">
        <v>-92.93340302</v>
      </c>
      <c r="N2818">
        <v>43.665000919999997</v>
      </c>
    </row>
    <row r="2819" spans="1:14" x14ac:dyDescent="0.35">
      <c r="A2819" t="s">
        <v>16698</v>
      </c>
      <c r="B2819" t="s">
        <v>32</v>
      </c>
      <c r="C2819" t="s">
        <v>16699</v>
      </c>
      <c r="D2819">
        <v>1539</v>
      </c>
      <c r="F2819" t="s">
        <v>30</v>
      </c>
      <c r="G2819" t="s">
        <v>41</v>
      </c>
      <c r="H2819" t="s">
        <v>216</v>
      </c>
      <c r="I2819" t="s">
        <v>16698</v>
      </c>
      <c r="J2819" t="s">
        <v>2826</v>
      </c>
      <c r="K2819" t="s">
        <v>2826</v>
      </c>
      <c r="L2819" t="s">
        <v>16700</v>
      </c>
      <c r="M2819">
        <v>-121.08200069999999</v>
      </c>
      <c r="N2819">
        <v>38.954799649999998</v>
      </c>
    </row>
    <row r="2820" spans="1:14" x14ac:dyDescent="0.35">
      <c r="A2820" t="s">
        <v>16701</v>
      </c>
      <c r="B2820" t="s">
        <v>32</v>
      </c>
      <c r="C2820" t="s">
        <v>16702</v>
      </c>
      <c r="D2820">
        <v>777</v>
      </c>
      <c r="F2820" t="s">
        <v>30</v>
      </c>
      <c r="G2820" t="s">
        <v>35</v>
      </c>
      <c r="H2820" t="s">
        <v>216</v>
      </c>
      <c r="I2820" t="s">
        <v>16701</v>
      </c>
      <c r="J2820" t="s">
        <v>16703</v>
      </c>
      <c r="K2820" t="s">
        <v>16703</v>
      </c>
      <c r="L2820" t="s">
        <v>16704</v>
      </c>
      <c r="M2820">
        <v>-85.433998000000003</v>
      </c>
      <c r="N2820">
        <v>32.615101000000003</v>
      </c>
    </row>
    <row r="2821" spans="1:14" x14ac:dyDescent="0.35">
      <c r="A2821" t="s">
        <v>16705</v>
      </c>
      <c r="B2821" t="s">
        <v>3332</v>
      </c>
      <c r="C2821" t="s">
        <v>16706</v>
      </c>
      <c r="D2821">
        <v>542</v>
      </c>
      <c r="F2821" t="s">
        <v>30</v>
      </c>
      <c r="G2821" t="s">
        <v>76</v>
      </c>
      <c r="H2821" t="s">
        <v>10</v>
      </c>
      <c r="I2821" t="s">
        <v>16705</v>
      </c>
      <c r="J2821" t="s">
        <v>2828</v>
      </c>
      <c r="K2821" t="s">
        <v>2828</v>
      </c>
      <c r="L2821" t="s">
        <v>16707</v>
      </c>
      <c r="M2821">
        <v>-97.669898986816406</v>
      </c>
      <c r="N2821">
        <v>30.194499969482401</v>
      </c>
    </row>
    <row r="2822" spans="1:14" x14ac:dyDescent="0.35">
      <c r="A2822" t="s">
        <v>16708</v>
      </c>
      <c r="B2822" t="s">
        <v>1168</v>
      </c>
      <c r="C2822" t="s">
        <v>16709</v>
      </c>
      <c r="D2822">
        <v>1201</v>
      </c>
      <c r="F2822" t="s">
        <v>30</v>
      </c>
      <c r="G2822" t="s">
        <v>84</v>
      </c>
      <c r="H2822" t="s">
        <v>497</v>
      </c>
      <c r="I2822" t="s">
        <v>16708</v>
      </c>
      <c r="J2822" t="s">
        <v>16710</v>
      </c>
      <c r="K2822" t="s">
        <v>16710</v>
      </c>
      <c r="L2822" t="s">
        <v>16711</v>
      </c>
      <c r="M2822">
        <v>-89.626602172899993</v>
      </c>
      <c r="N2822">
        <v>44.9262008667</v>
      </c>
    </row>
    <row r="2823" spans="1:14" x14ac:dyDescent="0.35">
      <c r="A2823" t="s">
        <v>16713</v>
      </c>
      <c r="B2823" t="s">
        <v>3332</v>
      </c>
      <c r="C2823" t="s">
        <v>16714</v>
      </c>
      <c r="D2823">
        <v>2165</v>
      </c>
      <c r="F2823" t="s">
        <v>30</v>
      </c>
      <c r="G2823" t="s">
        <v>63</v>
      </c>
      <c r="H2823" t="s">
        <v>16715</v>
      </c>
      <c r="I2823" t="s">
        <v>16713</v>
      </c>
      <c r="J2823" t="s">
        <v>2189</v>
      </c>
      <c r="K2823" t="s">
        <v>2189</v>
      </c>
      <c r="L2823" t="s">
        <v>16716</v>
      </c>
      <c r="M2823">
        <v>-82.541801000000007</v>
      </c>
      <c r="N2823">
        <v>35.436199000000002</v>
      </c>
    </row>
    <row r="2824" spans="1:14" x14ac:dyDescent="0.35">
      <c r="A2824" t="s">
        <v>16717</v>
      </c>
      <c r="B2824" t="s">
        <v>32</v>
      </c>
      <c r="C2824" t="s">
        <v>16718</v>
      </c>
      <c r="D2824">
        <v>160</v>
      </c>
      <c r="F2824" t="s">
        <v>30</v>
      </c>
      <c r="G2824" t="s">
        <v>43</v>
      </c>
      <c r="H2824" t="s">
        <v>10606</v>
      </c>
      <c r="I2824" t="s">
        <v>16717</v>
      </c>
      <c r="J2824" t="s">
        <v>16719</v>
      </c>
      <c r="K2824" t="s">
        <v>16719</v>
      </c>
      <c r="L2824" t="s">
        <v>16720</v>
      </c>
      <c r="M2824">
        <v>-81.527801510000003</v>
      </c>
      <c r="N2824">
        <v>27.591199870000001</v>
      </c>
    </row>
    <row r="2825" spans="1:14" x14ac:dyDescent="0.35">
      <c r="A2825" t="s">
        <v>16721</v>
      </c>
      <c r="B2825" t="s">
        <v>1168</v>
      </c>
      <c r="C2825" t="s">
        <v>16722</v>
      </c>
      <c r="D2825">
        <v>962</v>
      </c>
      <c r="F2825" t="s">
        <v>30</v>
      </c>
      <c r="G2825" t="s">
        <v>31</v>
      </c>
      <c r="H2825" t="s">
        <v>16723</v>
      </c>
      <c r="I2825" t="s">
        <v>16721</v>
      </c>
      <c r="J2825" t="s">
        <v>16724</v>
      </c>
      <c r="K2825" t="s">
        <v>16724</v>
      </c>
      <c r="L2825" t="s">
        <v>16725</v>
      </c>
      <c r="M2825">
        <v>-75.723396301299999</v>
      </c>
      <c r="N2825">
        <v>41.338500976599903</v>
      </c>
    </row>
    <row r="2826" spans="1:14" x14ac:dyDescent="0.35">
      <c r="A2826" t="s">
        <v>16726</v>
      </c>
      <c r="B2826" t="s">
        <v>32</v>
      </c>
      <c r="C2826" t="s">
        <v>16727</v>
      </c>
      <c r="D2826">
        <v>2031</v>
      </c>
      <c r="F2826" t="s">
        <v>30</v>
      </c>
      <c r="G2826" t="s">
        <v>40</v>
      </c>
      <c r="H2826" t="s">
        <v>575</v>
      </c>
      <c r="I2826" t="s">
        <v>16726</v>
      </c>
      <c r="J2826" t="s">
        <v>16728</v>
      </c>
      <c r="K2826" t="s">
        <v>16729</v>
      </c>
      <c r="L2826" t="s">
        <v>16730</v>
      </c>
      <c r="M2826">
        <v>-111.21800231899999</v>
      </c>
      <c r="N2826">
        <v>32.4095993042</v>
      </c>
    </row>
    <row r="2827" spans="1:14" x14ac:dyDescent="0.35">
      <c r="A2827" t="s">
        <v>16731</v>
      </c>
      <c r="B2827" t="s">
        <v>32</v>
      </c>
      <c r="C2827" t="s">
        <v>16732</v>
      </c>
      <c r="D2827">
        <v>1602</v>
      </c>
      <c r="F2827" t="s">
        <v>30</v>
      </c>
      <c r="G2827" t="s">
        <v>41</v>
      </c>
      <c r="H2827" t="s">
        <v>16733</v>
      </c>
      <c r="I2827" t="s">
        <v>16731</v>
      </c>
      <c r="J2827" t="s">
        <v>16734</v>
      </c>
      <c r="K2827" t="s">
        <v>16734</v>
      </c>
      <c r="L2827" t="s">
        <v>16735</v>
      </c>
      <c r="M2827">
        <v>-118.416</v>
      </c>
      <c r="N2827">
        <v>33.404899999999998</v>
      </c>
    </row>
    <row r="2828" spans="1:14" x14ac:dyDescent="0.35">
      <c r="A2828" t="s">
        <v>16736</v>
      </c>
      <c r="B2828" t="s">
        <v>32</v>
      </c>
      <c r="C2828" t="s">
        <v>16737</v>
      </c>
      <c r="D2828">
        <v>212</v>
      </c>
      <c r="F2828" t="s">
        <v>30</v>
      </c>
      <c r="G2828" t="s">
        <v>37</v>
      </c>
      <c r="H2828" t="s">
        <v>245</v>
      </c>
      <c r="I2828" t="s">
        <v>16736</v>
      </c>
      <c r="J2828" t="s">
        <v>16738</v>
      </c>
      <c r="K2828" t="s">
        <v>16738</v>
      </c>
      <c r="L2828" t="s">
        <v>16739</v>
      </c>
      <c r="M2828">
        <v>-90.234397888199993</v>
      </c>
      <c r="N2828">
        <v>35.135101318399997</v>
      </c>
    </row>
    <row r="2829" spans="1:14" x14ac:dyDescent="0.35">
      <c r="A2829" t="s">
        <v>16740</v>
      </c>
      <c r="B2829" t="s">
        <v>32</v>
      </c>
      <c r="C2829" t="s">
        <v>16741</v>
      </c>
      <c r="D2829">
        <v>1219</v>
      </c>
      <c r="F2829" t="s">
        <v>30</v>
      </c>
      <c r="G2829" t="s">
        <v>98</v>
      </c>
      <c r="H2829" t="s">
        <v>16742</v>
      </c>
      <c r="I2829" t="s">
        <v>16740</v>
      </c>
      <c r="J2829" t="s">
        <v>16743</v>
      </c>
      <c r="K2829" t="s">
        <v>16744</v>
      </c>
      <c r="L2829" t="s">
        <v>16745</v>
      </c>
      <c r="M2829">
        <v>-94.272003173800002</v>
      </c>
      <c r="N2829">
        <v>43.077899932900003</v>
      </c>
    </row>
    <row r="2830" spans="1:14" x14ac:dyDescent="0.35">
      <c r="A2830" t="s">
        <v>16746</v>
      </c>
      <c r="B2830" t="s">
        <v>1168</v>
      </c>
      <c r="C2830" t="s">
        <v>16747</v>
      </c>
      <c r="D2830">
        <v>1425</v>
      </c>
      <c r="F2830" t="s">
        <v>30</v>
      </c>
      <c r="G2830" t="s">
        <v>58</v>
      </c>
      <c r="H2830" t="s">
        <v>196</v>
      </c>
      <c r="I2830" t="s">
        <v>16746</v>
      </c>
      <c r="J2830" t="s">
        <v>16748</v>
      </c>
      <c r="K2830" t="s">
        <v>16748</v>
      </c>
      <c r="L2830" t="s">
        <v>16749</v>
      </c>
      <c r="M2830">
        <v>-95.394699096699995</v>
      </c>
      <c r="N2830">
        <v>45.866298675499998</v>
      </c>
    </row>
    <row r="2831" spans="1:14" x14ac:dyDescent="0.35">
      <c r="A2831" t="s">
        <v>16750</v>
      </c>
      <c r="B2831" t="s">
        <v>32</v>
      </c>
      <c r="C2831" t="s">
        <v>16751</v>
      </c>
      <c r="D2831">
        <v>1433</v>
      </c>
      <c r="F2831" t="s">
        <v>30</v>
      </c>
      <c r="G2831" t="s">
        <v>39</v>
      </c>
      <c r="H2831" t="s">
        <v>1135</v>
      </c>
      <c r="I2831" t="s">
        <v>16750</v>
      </c>
      <c r="J2831" t="s">
        <v>16752</v>
      </c>
      <c r="K2831" t="s">
        <v>16752</v>
      </c>
      <c r="L2831" t="s">
        <v>16753</v>
      </c>
      <c r="M2831">
        <v>-99.338499999999996</v>
      </c>
      <c r="N2831">
        <v>34.697952000000001</v>
      </c>
    </row>
    <row r="2832" spans="1:14" x14ac:dyDescent="0.35">
      <c r="A2832" t="s">
        <v>16754</v>
      </c>
      <c r="B2832" t="s">
        <v>32</v>
      </c>
      <c r="C2832" t="s">
        <v>16755</v>
      </c>
      <c r="D2832">
        <v>913</v>
      </c>
      <c r="F2832" t="s">
        <v>30</v>
      </c>
      <c r="G2832" t="s">
        <v>67</v>
      </c>
      <c r="H2832" t="s">
        <v>16756</v>
      </c>
      <c r="I2832" t="s">
        <v>16754</v>
      </c>
      <c r="J2832" t="s">
        <v>16757</v>
      </c>
      <c r="K2832" t="s">
        <v>16757</v>
      </c>
      <c r="L2832" t="s">
        <v>16758</v>
      </c>
      <c r="M2832">
        <v>-84.298896790000001</v>
      </c>
      <c r="N2832">
        <v>40.493400569999999</v>
      </c>
    </row>
    <row r="2833" spans="1:14" x14ac:dyDescent="0.35">
      <c r="A2833" t="s">
        <v>16759</v>
      </c>
      <c r="B2833" t="s">
        <v>32</v>
      </c>
      <c r="C2833" t="s">
        <v>16760</v>
      </c>
      <c r="D2833">
        <v>8380</v>
      </c>
      <c r="F2833" t="s">
        <v>30</v>
      </c>
      <c r="G2833" t="s">
        <v>109</v>
      </c>
      <c r="H2833" t="s">
        <v>16761</v>
      </c>
      <c r="I2833" t="s">
        <v>16759</v>
      </c>
      <c r="J2833" t="s">
        <v>16762</v>
      </c>
      <c r="K2833" t="s">
        <v>16762</v>
      </c>
      <c r="L2833" t="s">
        <v>16763</v>
      </c>
      <c r="M2833">
        <v>-105.290000916</v>
      </c>
      <c r="N2833">
        <v>36.422000885000003</v>
      </c>
    </row>
    <row r="2834" spans="1:14" x14ac:dyDescent="0.35">
      <c r="A2834" t="s">
        <v>16764</v>
      </c>
      <c r="B2834" t="s">
        <v>36</v>
      </c>
      <c r="C2834" t="s">
        <v>16765</v>
      </c>
      <c r="D2834">
        <v>269</v>
      </c>
      <c r="F2834" t="s">
        <v>30</v>
      </c>
      <c r="G2834" t="s">
        <v>102</v>
      </c>
      <c r="I2834" t="s">
        <v>16764</v>
      </c>
      <c r="J2834" t="s">
        <v>16766</v>
      </c>
      <c r="L2834" t="s">
        <v>16767</v>
      </c>
      <c r="M2834">
        <v>-71.602798461914006</v>
      </c>
      <c r="N2834">
        <v>42.569999694824197</v>
      </c>
    </row>
    <row r="2835" spans="1:14" x14ac:dyDescent="0.35">
      <c r="A2835" t="s">
        <v>16768</v>
      </c>
      <c r="B2835" t="s">
        <v>32</v>
      </c>
      <c r="C2835" t="s">
        <v>16769</v>
      </c>
      <c r="D2835">
        <v>142</v>
      </c>
      <c r="F2835" t="s">
        <v>30</v>
      </c>
      <c r="G2835" t="s">
        <v>45</v>
      </c>
      <c r="H2835" t="s">
        <v>13174</v>
      </c>
      <c r="I2835" t="s">
        <v>16768</v>
      </c>
      <c r="J2835" t="s">
        <v>16770</v>
      </c>
      <c r="K2835" t="s">
        <v>16770</v>
      </c>
      <c r="L2835" t="s">
        <v>16771</v>
      </c>
      <c r="M2835">
        <v>-82.395500183099998</v>
      </c>
      <c r="N2835">
        <v>31.249099731400001</v>
      </c>
    </row>
    <row r="2836" spans="1:14" x14ac:dyDescent="0.35">
      <c r="A2836" t="s">
        <v>16772</v>
      </c>
      <c r="B2836" t="s">
        <v>32</v>
      </c>
      <c r="C2836" t="s">
        <v>16773</v>
      </c>
      <c r="D2836">
        <v>1067</v>
      </c>
      <c r="F2836" t="s">
        <v>30</v>
      </c>
      <c r="G2836" t="s">
        <v>78</v>
      </c>
      <c r="H2836" t="s">
        <v>406</v>
      </c>
      <c r="I2836" t="s">
        <v>16772</v>
      </c>
      <c r="J2836" t="s">
        <v>16774</v>
      </c>
      <c r="K2836" t="s">
        <v>16775</v>
      </c>
      <c r="L2836" t="s">
        <v>16776</v>
      </c>
      <c r="M2836">
        <v>-86.085800169999999</v>
      </c>
      <c r="N2836">
        <v>35.39260101</v>
      </c>
    </row>
    <row r="2837" spans="1:14" x14ac:dyDescent="0.35">
      <c r="A2837" t="s">
        <v>16777</v>
      </c>
      <c r="B2837" t="s">
        <v>1168</v>
      </c>
      <c r="C2837" t="s">
        <v>16778</v>
      </c>
      <c r="D2837">
        <v>874</v>
      </c>
      <c r="F2837" t="s">
        <v>30</v>
      </c>
      <c r="G2837" t="s">
        <v>56</v>
      </c>
      <c r="H2837" t="s">
        <v>963</v>
      </c>
      <c r="I2837" t="s">
        <v>16777</v>
      </c>
      <c r="J2837" t="s">
        <v>16779</v>
      </c>
      <c r="K2837" t="s">
        <v>16779</v>
      </c>
      <c r="L2837" t="s">
        <v>16780</v>
      </c>
      <c r="M2837">
        <v>-85.552101135253906</v>
      </c>
      <c r="N2837">
        <v>42.234901428222599</v>
      </c>
    </row>
    <row r="2838" spans="1:14" x14ac:dyDescent="0.35">
      <c r="A2838" t="s">
        <v>16781</v>
      </c>
      <c r="B2838" t="s">
        <v>3332</v>
      </c>
      <c r="C2838" t="s">
        <v>16782</v>
      </c>
      <c r="D2838">
        <v>113</v>
      </c>
      <c r="F2838" t="s">
        <v>30</v>
      </c>
      <c r="G2838" t="s">
        <v>41</v>
      </c>
      <c r="H2838" t="s">
        <v>700</v>
      </c>
      <c r="I2838" t="s">
        <v>16781</v>
      </c>
      <c r="J2838" t="s">
        <v>16783</v>
      </c>
      <c r="K2838" t="s">
        <v>16783</v>
      </c>
      <c r="L2838" t="s">
        <v>16784</v>
      </c>
      <c r="M2838">
        <v>-121.43699646</v>
      </c>
      <c r="N2838">
        <v>39.136100769000002</v>
      </c>
    </row>
    <row r="2839" spans="1:14" x14ac:dyDescent="0.35">
      <c r="A2839" t="s">
        <v>16785</v>
      </c>
      <c r="B2839" t="s">
        <v>3332</v>
      </c>
      <c r="C2839" t="s">
        <v>16786</v>
      </c>
      <c r="D2839">
        <v>166</v>
      </c>
      <c r="F2839" t="s">
        <v>30</v>
      </c>
      <c r="G2839" t="s">
        <v>53</v>
      </c>
      <c r="H2839" t="s">
        <v>134</v>
      </c>
      <c r="I2839" t="s">
        <v>16785</v>
      </c>
      <c r="J2839" t="s">
        <v>2473</v>
      </c>
      <c r="K2839" t="s">
        <v>2473</v>
      </c>
      <c r="L2839" t="s">
        <v>16787</v>
      </c>
      <c r="M2839">
        <v>-93.662696838399995</v>
      </c>
      <c r="N2839">
        <v>32.501800537100003</v>
      </c>
    </row>
    <row r="2840" spans="1:14" x14ac:dyDescent="0.35">
      <c r="A2840" t="s">
        <v>16788</v>
      </c>
      <c r="B2840" t="s">
        <v>1168</v>
      </c>
      <c r="C2840" t="s">
        <v>16789</v>
      </c>
      <c r="D2840">
        <v>271</v>
      </c>
      <c r="F2840" t="s">
        <v>30</v>
      </c>
      <c r="G2840" t="s">
        <v>102</v>
      </c>
      <c r="H2840" t="s">
        <v>16790</v>
      </c>
      <c r="I2840" t="s">
        <v>16788</v>
      </c>
      <c r="J2840" t="s">
        <v>16791</v>
      </c>
      <c r="K2840" t="s">
        <v>16791</v>
      </c>
      <c r="L2840" t="s">
        <v>16792</v>
      </c>
      <c r="M2840">
        <v>-72.715598999999997</v>
      </c>
      <c r="N2840">
        <v>42.157798999999997</v>
      </c>
    </row>
    <row r="2841" spans="1:14" x14ac:dyDescent="0.35">
      <c r="A2841" t="s">
        <v>16793</v>
      </c>
      <c r="B2841" t="s">
        <v>1168</v>
      </c>
      <c r="C2841" t="s">
        <v>7453</v>
      </c>
      <c r="D2841">
        <v>656</v>
      </c>
      <c r="F2841" t="s">
        <v>30</v>
      </c>
      <c r="G2841" t="s">
        <v>48</v>
      </c>
      <c r="H2841" t="s">
        <v>97</v>
      </c>
      <c r="I2841" t="s">
        <v>16793</v>
      </c>
      <c r="J2841" t="s">
        <v>16794</v>
      </c>
      <c r="K2841" t="s">
        <v>2857</v>
      </c>
      <c r="L2841" t="s">
        <v>16795</v>
      </c>
      <c r="M2841">
        <v>-85.8963012695</v>
      </c>
      <c r="N2841">
        <v>39.2619018555</v>
      </c>
    </row>
    <row r="2842" spans="1:14" x14ac:dyDescent="0.35">
      <c r="A2842" t="s">
        <v>16796</v>
      </c>
      <c r="B2842" t="s">
        <v>32</v>
      </c>
      <c r="C2842" t="s">
        <v>16797</v>
      </c>
      <c r="D2842">
        <v>4532</v>
      </c>
      <c r="F2842" t="s">
        <v>30</v>
      </c>
      <c r="G2842" t="s">
        <v>111</v>
      </c>
      <c r="H2842" t="s">
        <v>1132</v>
      </c>
      <c r="I2842" t="s">
        <v>16796</v>
      </c>
      <c r="J2842" t="s">
        <v>3701</v>
      </c>
      <c r="K2842" t="s">
        <v>3701</v>
      </c>
      <c r="L2842" t="s">
        <v>16798</v>
      </c>
      <c r="M2842">
        <v>-116.874000549</v>
      </c>
      <c r="N2842">
        <v>40.598999023399998</v>
      </c>
    </row>
    <row r="2843" spans="1:14" x14ac:dyDescent="0.35">
      <c r="A2843" t="s">
        <v>16800</v>
      </c>
      <c r="B2843" t="s">
        <v>32</v>
      </c>
      <c r="C2843" t="s">
        <v>16801</v>
      </c>
      <c r="D2843">
        <v>1039</v>
      </c>
      <c r="F2843" t="s">
        <v>30</v>
      </c>
      <c r="G2843" t="s">
        <v>58</v>
      </c>
      <c r="H2843" t="s">
        <v>889</v>
      </c>
      <c r="I2843" t="s">
        <v>16800</v>
      </c>
      <c r="J2843" t="s">
        <v>16802</v>
      </c>
      <c r="K2843" t="s">
        <v>16802</v>
      </c>
      <c r="L2843" t="s">
        <v>16803</v>
      </c>
      <c r="M2843">
        <v>-95.650596618700007</v>
      </c>
      <c r="N2843">
        <v>45.331901550299897</v>
      </c>
    </row>
    <row r="2844" spans="1:14" x14ac:dyDescent="0.35">
      <c r="A2844" t="s">
        <v>16804</v>
      </c>
      <c r="B2844" t="s">
        <v>1168</v>
      </c>
      <c r="C2844" t="s">
        <v>1412</v>
      </c>
      <c r="D2844">
        <v>1827</v>
      </c>
      <c r="F2844" t="s">
        <v>30</v>
      </c>
      <c r="G2844" t="s">
        <v>76</v>
      </c>
      <c r="H2844" t="s">
        <v>459</v>
      </c>
      <c r="I2844" t="s">
        <v>16804</v>
      </c>
      <c r="J2844" t="s">
        <v>16805</v>
      </c>
      <c r="K2844" t="s">
        <v>16805</v>
      </c>
      <c r="L2844" t="s">
        <v>16806</v>
      </c>
      <c r="M2844">
        <v>-99.323898315400001</v>
      </c>
      <c r="N2844">
        <v>31.179300308199998</v>
      </c>
    </row>
    <row r="2845" spans="1:14" x14ac:dyDescent="0.35">
      <c r="A2845" t="s">
        <v>16807</v>
      </c>
      <c r="B2845" t="s">
        <v>32</v>
      </c>
      <c r="C2845" t="s">
        <v>16808</v>
      </c>
      <c r="D2845">
        <v>147</v>
      </c>
      <c r="F2845" t="s">
        <v>30</v>
      </c>
      <c r="G2845" t="s">
        <v>72</v>
      </c>
      <c r="H2845" t="s">
        <v>16809</v>
      </c>
      <c r="I2845" t="s">
        <v>16807</v>
      </c>
      <c r="J2845" t="s">
        <v>16810</v>
      </c>
      <c r="K2845" t="s">
        <v>9225</v>
      </c>
      <c r="L2845" t="s">
        <v>16811</v>
      </c>
      <c r="M2845">
        <v>-79.734397889999997</v>
      </c>
      <c r="N2845">
        <v>34.62170029</v>
      </c>
    </row>
    <row r="2846" spans="1:14" x14ac:dyDescent="0.35">
      <c r="A2846" t="s">
        <v>16812</v>
      </c>
      <c r="B2846" t="s">
        <v>32</v>
      </c>
      <c r="C2846" t="s">
        <v>16813</v>
      </c>
      <c r="D2846">
        <v>2547</v>
      </c>
      <c r="F2846" t="s">
        <v>30</v>
      </c>
      <c r="G2846" t="s">
        <v>106</v>
      </c>
      <c r="H2846" t="s">
        <v>16295</v>
      </c>
      <c r="I2846" t="s">
        <v>16812</v>
      </c>
      <c r="J2846" t="s">
        <v>16814</v>
      </c>
      <c r="K2846" t="s">
        <v>16814</v>
      </c>
      <c r="L2846" t="s">
        <v>16815</v>
      </c>
      <c r="M2846">
        <v>-99.642196655299998</v>
      </c>
      <c r="N2846">
        <v>41.4365005493</v>
      </c>
    </row>
    <row r="2847" spans="1:14" x14ac:dyDescent="0.35">
      <c r="A2847" t="s">
        <v>16816</v>
      </c>
      <c r="B2847" t="s">
        <v>32</v>
      </c>
      <c r="C2847" t="s">
        <v>16817</v>
      </c>
      <c r="D2847">
        <v>2132</v>
      </c>
      <c r="F2847" t="s">
        <v>30</v>
      </c>
      <c r="G2847" t="s">
        <v>82</v>
      </c>
      <c r="H2847" t="s">
        <v>16818</v>
      </c>
      <c r="I2847" t="s">
        <v>16816</v>
      </c>
      <c r="J2847" t="s">
        <v>16819</v>
      </c>
      <c r="K2847" t="s">
        <v>16819</v>
      </c>
      <c r="L2847" t="s">
        <v>16820</v>
      </c>
      <c r="M2847">
        <v>-80.407798767100005</v>
      </c>
      <c r="N2847">
        <v>37.207599639899897</v>
      </c>
    </row>
    <row r="2848" spans="1:14" x14ac:dyDescent="0.35">
      <c r="A2848" t="s">
        <v>16821</v>
      </c>
      <c r="B2848" t="s">
        <v>1168</v>
      </c>
      <c r="C2848" t="s">
        <v>16822</v>
      </c>
      <c r="D2848">
        <v>7590</v>
      </c>
      <c r="F2848" t="s">
        <v>30</v>
      </c>
      <c r="G2848" t="s">
        <v>81</v>
      </c>
      <c r="H2848" t="s">
        <v>16823</v>
      </c>
      <c r="I2848" t="s">
        <v>16821</v>
      </c>
      <c r="J2848" t="s">
        <v>2086</v>
      </c>
      <c r="K2848" t="s">
        <v>2086</v>
      </c>
      <c r="L2848" t="s">
        <v>16824</v>
      </c>
      <c r="M2848">
        <v>-112.144996643</v>
      </c>
      <c r="N2848">
        <v>37.706401825</v>
      </c>
    </row>
    <row r="2849" spans="1:14" x14ac:dyDescent="0.35">
      <c r="A2849" t="s">
        <v>16826</v>
      </c>
      <c r="B2849" t="s">
        <v>32</v>
      </c>
      <c r="C2849" t="s">
        <v>16827</v>
      </c>
      <c r="D2849">
        <v>13</v>
      </c>
      <c r="F2849" t="s">
        <v>30</v>
      </c>
      <c r="G2849" t="s">
        <v>43</v>
      </c>
      <c r="H2849" t="s">
        <v>945</v>
      </c>
      <c r="I2849" t="s">
        <v>16826</v>
      </c>
      <c r="J2849" t="s">
        <v>16828</v>
      </c>
      <c r="K2849" t="s">
        <v>16828</v>
      </c>
      <c r="L2849" t="s">
        <v>16829</v>
      </c>
      <c r="M2849">
        <v>-80.107696533199999</v>
      </c>
      <c r="N2849">
        <v>26.378499984699999</v>
      </c>
    </row>
    <row r="2850" spans="1:14" x14ac:dyDescent="0.35">
      <c r="A2850" t="s">
        <v>16830</v>
      </c>
      <c r="B2850" t="s">
        <v>1168</v>
      </c>
      <c r="C2850" t="s">
        <v>16831</v>
      </c>
      <c r="D2850">
        <v>1086</v>
      </c>
      <c r="F2850" t="s">
        <v>30</v>
      </c>
      <c r="G2850" t="s">
        <v>58</v>
      </c>
      <c r="H2850" t="s">
        <v>525</v>
      </c>
      <c r="I2850" t="s">
        <v>16830</v>
      </c>
      <c r="J2850" t="s">
        <v>16832</v>
      </c>
      <c r="K2850" t="s">
        <v>16832</v>
      </c>
      <c r="L2850" t="s">
        <v>16833</v>
      </c>
      <c r="M2850">
        <v>-94.612197875999996</v>
      </c>
      <c r="N2850">
        <v>48.728401184100001</v>
      </c>
    </row>
    <row r="2851" spans="1:14" x14ac:dyDescent="0.35">
      <c r="A2851" t="s">
        <v>16834</v>
      </c>
      <c r="B2851" t="s">
        <v>32</v>
      </c>
      <c r="C2851" t="s">
        <v>16835</v>
      </c>
      <c r="D2851">
        <v>5868</v>
      </c>
      <c r="F2851" t="s">
        <v>30</v>
      </c>
      <c r="G2851" t="s">
        <v>81</v>
      </c>
      <c r="H2851" t="s">
        <v>16836</v>
      </c>
      <c r="I2851" t="s">
        <v>16834</v>
      </c>
      <c r="J2851" t="s">
        <v>16837</v>
      </c>
      <c r="K2851" t="s">
        <v>16837</v>
      </c>
      <c r="L2851" t="s">
        <v>16838</v>
      </c>
      <c r="M2851">
        <v>-109.4830017</v>
      </c>
      <c r="N2851">
        <v>37.583301540000001</v>
      </c>
    </row>
    <row r="2852" spans="1:14" x14ac:dyDescent="0.35">
      <c r="A2852" t="s">
        <v>16840</v>
      </c>
      <c r="B2852" t="s">
        <v>3332</v>
      </c>
      <c r="C2852" t="s">
        <v>16841</v>
      </c>
      <c r="D2852">
        <v>173</v>
      </c>
      <c r="F2852" t="s">
        <v>30</v>
      </c>
      <c r="G2852" t="s">
        <v>93</v>
      </c>
      <c r="H2852" t="s">
        <v>256</v>
      </c>
      <c r="I2852" t="s">
        <v>16840</v>
      </c>
      <c r="J2852" t="s">
        <v>16842</v>
      </c>
      <c r="K2852" t="s">
        <v>16842</v>
      </c>
      <c r="L2852" t="s">
        <v>16843</v>
      </c>
      <c r="M2852">
        <v>-72.683197021499893</v>
      </c>
      <c r="N2852">
        <v>41.938899993900002</v>
      </c>
    </row>
    <row r="2853" spans="1:14" x14ac:dyDescent="0.35">
      <c r="A2853" t="s">
        <v>16846</v>
      </c>
      <c r="B2853" t="s">
        <v>1168</v>
      </c>
      <c r="C2853" t="s">
        <v>16847</v>
      </c>
      <c r="D2853">
        <v>9</v>
      </c>
      <c r="F2853" t="s">
        <v>30</v>
      </c>
      <c r="G2853" t="s">
        <v>93</v>
      </c>
      <c r="H2853" t="s">
        <v>310</v>
      </c>
      <c r="I2853" t="s">
        <v>16846</v>
      </c>
      <c r="J2853" t="s">
        <v>2411</v>
      </c>
      <c r="K2853" t="s">
        <v>2411</v>
      </c>
      <c r="L2853" t="s">
        <v>16848</v>
      </c>
      <c r="M2853">
        <v>-73.126197814941406</v>
      </c>
      <c r="N2853">
        <v>41.163501739501903</v>
      </c>
    </row>
    <row r="2854" spans="1:14" x14ac:dyDescent="0.35">
      <c r="A2854" t="s">
        <v>16849</v>
      </c>
      <c r="B2854" t="s">
        <v>32</v>
      </c>
      <c r="C2854" t="s">
        <v>16850</v>
      </c>
      <c r="D2854">
        <v>5288</v>
      </c>
      <c r="F2854" t="s">
        <v>30</v>
      </c>
      <c r="G2854" t="s">
        <v>42</v>
      </c>
      <c r="H2854" t="s">
        <v>723</v>
      </c>
      <c r="I2854" t="s">
        <v>16849</v>
      </c>
      <c r="J2854" t="s">
        <v>16851</v>
      </c>
      <c r="K2854" t="s">
        <v>9926</v>
      </c>
      <c r="L2854" t="s">
        <v>16852</v>
      </c>
      <c r="M2854">
        <v>-105.225997925</v>
      </c>
      <c r="N2854">
        <v>40.039398193399997</v>
      </c>
    </row>
    <row r="2855" spans="1:14" x14ac:dyDescent="0.35">
      <c r="A2855" t="s">
        <v>16853</v>
      </c>
      <c r="B2855" t="s">
        <v>65</v>
      </c>
      <c r="C2855" t="s">
        <v>16854</v>
      </c>
      <c r="F2855" t="s">
        <v>30</v>
      </c>
      <c r="G2855" t="s">
        <v>34</v>
      </c>
      <c r="H2855" t="s">
        <v>5004</v>
      </c>
      <c r="I2855" t="s">
        <v>16853</v>
      </c>
      <c r="J2855" t="s">
        <v>16853</v>
      </c>
      <c r="K2855" t="s">
        <v>16853</v>
      </c>
      <c r="L2855" t="s">
        <v>16855</v>
      </c>
      <c r="M2855">
        <v>-131.57200622600001</v>
      </c>
      <c r="N2855">
        <v>55.929100036599998</v>
      </c>
    </row>
    <row r="2856" spans="1:14" x14ac:dyDescent="0.35">
      <c r="A2856" t="s">
        <v>16856</v>
      </c>
      <c r="B2856" t="s">
        <v>32</v>
      </c>
      <c r="C2856" t="s">
        <v>16857</v>
      </c>
      <c r="D2856">
        <v>1408</v>
      </c>
      <c r="F2856" t="s">
        <v>30</v>
      </c>
      <c r="G2856" t="s">
        <v>33</v>
      </c>
      <c r="H2856" t="s">
        <v>210</v>
      </c>
      <c r="I2856" t="s">
        <v>16856</v>
      </c>
      <c r="J2856" t="s">
        <v>16858</v>
      </c>
      <c r="K2856" t="s">
        <v>16858</v>
      </c>
      <c r="L2856" t="s">
        <v>16859</v>
      </c>
      <c r="M2856">
        <v>-97.214996337900004</v>
      </c>
      <c r="N2856">
        <v>37.694499969499901</v>
      </c>
    </row>
    <row r="2857" spans="1:14" x14ac:dyDescent="0.35">
      <c r="A2857" t="s">
        <v>16860</v>
      </c>
      <c r="B2857" t="s">
        <v>1168</v>
      </c>
      <c r="C2857" t="s">
        <v>16861</v>
      </c>
      <c r="D2857">
        <v>133</v>
      </c>
      <c r="F2857" t="s">
        <v>30</v>
      </c>
      <c r="G2857" t="s">
        <v>102</v>
      </c>
      <c r="H2857" t="s">
        <v>413</v>
      </c>
      <c r="I2857" t="s">
        <v>16860</v>
      </c>
      <c r="J2857" t="s">
        <v>16862</v>
      </c>
      <c r="K2857" t="s">
        <v>16862</v>
      </c>
      <c r="L2857" t="s">
        <v>16863</v>
      </c>
      <c r="M2857">
        <v>-71.289001459999994</v>
      </c>
      <c r="N2857">
        <v>42.47000122</v>
      </c>
    </row>
    <row r="2858" spans="1:14" x14ac:dyDescent="0.35">
      <c r="A2858" t="s">
        <v>16864</v>
      </c>
      <c r="B2858" t="s">
        <v>32</v>
      </c>
      <c r="C2858" t="s">
        <v>16865</v>
      </c>
      <c r="D2858">
        <v>643</v>
      </c>
      <c r="F2858" t="s">
        <v>30</v>
      </c>
      <c r="G2858" t="s">
        <v>56</v>
      </c>
      <c r="H2858" t="s">
        <v>16866</v>
      </c>
      <c r="I2858" t="s">
        <v>16864</v>
      </c>
      <c r="J2858" t="s">
        <v>16867</v>
      </c>
      <c r="K2858" t="s">
        <v>16867</v>
      </c>
      <c r="L2858" t="s">
        <v>16868</v>
      </c>
      <c r="M2858">
        <v>-86.428497314500007</v>
      </c>
      <c r="N2858">
        <v>42.128601074199999</v>
      </c>
    </row>
    <row r="2859" spans="1:14" x14ac:dyDescent="0.35">
      <c r="A2859" t="s">
        <v>16870</v>
      </c>
      <c r="B2859" t="s">
        <v>1168</v>
      </c>
      <c r="C2859" t="s">
        <v>16871</v>
      </c>
      <c r="D2859">
        <v>2143</v>
      </c>
      <c r="F2859" t="s">
        <v>30</v>
      </c>
      <c r="G2859" t="s">
        <v>31</v>
      </c>
      <c r="H2859" t="s">
        <v>956</v>
      </c>
      <c r="I2859" t="s">
        <v>16870</v>
      </c>
      <c r="J2859" t="s">
        <v>16872</v>
      </c>
      <c r="K2859" t="s">
        <v>16872</v>
      </c>
      <c r="L2859" t="s">
        <v>16873</v>
      </c>
      <c r="M2859">
        <v>-78.640098571777301</v>
      </c>
      <c r="N2859">
        <v>41.8031005859375</v>
      </c>
    </row>
    <row r="2860" spans="1:14" x14ac:dyDescent="0.35">
      <c r="A2860" t="s">
        <v>16874</v>
      </c>
      <c r="B2860" t="s">
        <v>1168</v>
      </c>
      <c r="C2860" t="s">
        <v>16875</v>
      </c>
      <c r="D2860">
        <v>3967</v>
      </c>
      <c r="F2860" t="s">
        <v>30</v>
      </c>
      <c r="G2860" t="s">
        <v>106</v>
      </c>
      <c r="H2860" t="s">
        <v>454</v>
      </c>
      <c r="I2860" t="s">
        <v>16874</v>
      </c>
      <c r="J2860" t="s">
        <v>16876</v>
      </c>
      <c r="K2860" t="s">
        <v>16876</v>
      </c>
      <c r="L2860" t="s">
        <v>16877</v>
      </c>
      <c r="M2860">
        <v>-103.5960007</v>
      </c>
      <c r="N2860">
        <v>41.874000549999998</v>
      </c>
    </row>
    <row r="2861" spans="1:14" x14ac:dyDescent="0.35">
      <c r="A2861" t="s">
        <v>16878</v>
      </c>
      <c r="B2861" t="s">
        <v>3332</v>
      </c>
      <c r="C2861" t="s">
        <v>16879</v>
      </c>
      <c r="D2861">
        <v>21</v>
      </c>
      <c r="F2861" t="s">
        <v>30</v>
      </c>
      <c r="G2861" t="s">
        <v>83</v>
      </c>
      <c r="H2861" t="s">
        <v>415</v>
      </c>
      <c r="I2861" t="s">
        <v>16878</v>
      </c>
      <c r="J2861" t="s">
        <v>16880</v>
      </c>
      <c r="K2861" t="s">
        <v>16880</v>
      </c>
      <c r="L2861" t="s">
        <v>16881</v>
      </c>
      <c r="M2861">
        <v>-122.302001953125</v>
      </c>
      <c r="N2861">
        <v>47.529998779296797</v>
      </c>
    </row>
    <row r="2862" spans="1:14" x14ac:dyDescent="0.35">
      <c r="A2862" t="s">
        <v>16883</v>
      </c>
      <c r="B2862" t="s">
        <v>1168</v>
      </c>
      <c r="C2862" t="s">
        <v>16884</v>
      </c>
      <c r="D2862">
        <v>510</v>
      </c>
      <c r="F2862" t="s">
        <v>30</v>
      </c>
      <c r="G2862" t="s">
        <v>41</v>
      </c>
      <c r="H2862" t="s">
        <v>429</v>
      </c>
      <c r="I2862" t="s">
        <v>16883</v>
      </c>
      <c r="J2862" t="s">
        <v>16885</v>
      </c>
      <c r="K2862" t="s">
        <v>16885</v>
      </c>
      <c r="L2862" t="s">
        <v>16886</v>
      </c>
      <c r="M2862">
        <v>-119.05699920000001</v>
      </c>
      <c r="N2862">
        <v>35.433601379999999</v>
      </c>
    </row>
    <row r="2863" spans="1:14" x14ac:dyDescent="0.35">
      <c r="A2863" t="s">
        <v>16887</v>
      </c>
      <c r="B2863" t="s">
        <v>1168</v>
      </c>
      <c r="C2863" t="s">
        <v>16888</v>
      </c>
      <c r="D2863">
        <v>26</v>
      </c>
      <c r="F2863" t="s">
        <v>30</v>
      </c>
      <c r="G2863" t="s">
        <v>35</v>
      </c>
      <c r="H2863" t="s">
        <v>294</v>
      </c>
      <c r="I2863" t="s">
        <v>16887</v>
      </c>
      <c r="J2863" t="s">
        <v>16889</v>
      </c>
      <c r="K2863" t="s">
        <v>16889</v>
      </c>
      <c r="L2863" t="s">
        <v>16890</v>
      </c>
      <c r="M2863">
        <v>-88.068099975599907</v>
      </c>
      <c r="N2863">
        <v>30.626800537099999</v>
      </c>
    </row>
    <row r="2864" spans="1:14" x14ac:dyDescent="0.35">
      <c r="A2864" t="s">
        <v>16891</v>
      </c>
      <c r="B2864" t="s">
        <v>32</v>
      </c>
      <c r="C2864" t="s">
        <v>16892</v>
      </c>
      <c r="D2864">
        <v>727</v>
      </c>
      <c r="F2864" t="s">
        <v>30</v>
      </c>
      <c r="G2864" t="s">
        <v>48</v>
      </c>
      <c r="H2864" t="s">
        <v>413</v>
      </c>
      <c r="I2864" t="s">
        <v>16891</v>
      </c>
      <c r="J2864" t="s">
        <v>16893</v>
      </c>
      <c r="K2864" t="s">
        <v>16893</v>
      </c>
      <c r="L2864" t="s">
        <v>16894</v>
      </c>
      <c r="M2864">
        <v>-86.445396419999994</v>
      </c>
      <c r="N2864">
        <v>38.840000150000002</v>
      </c>
    </row>
    <row r="2865" spans="1:14" x14ac:dyDescent="0.35">
      <c r="A2865" t="s">
        <v>16895</v>
      </c>
      <c r="B2865" t="s">
        <v>32</v>
      </c>
      <c r="C2865" t="s">
        <v>16896</v>
      </c>
      <c r="D2865">
        <v>3055</v>
      </c>
      <c r="F2865" t="s">
        <v>30</v>
      </c>
      <c r="G2865" t="s">
        <v>76</v>
      </c>
      <c r="H2865" t="s">
        <v>16897</v>
      </c>
      <c r="I2865" t="s">
        <v>16895</v>
      </c>
      <c r="J2865" t="s">
        <v>16898</v>
      </c>
      <c r="K2865" t="s">
        <v>16898</v>
      </c>
      <c r="L2865" t="s">
        <v>16899</v>
      </c>
      <c r="M2865">
        <v>-101.393997192</v>
      </c>
      <c r="N2865">
        <v>35.700901031499903</v>
      </c>
    </row>
    <row r="2866" spans="1:14" x14ac:dyDescent="0.35">
      <c r="A2866" t="s">
        <v>16900</v>
      </c>
      <c r="B2866" t="s">
        <v>32</v>
      </c>
      <c r="C2866" t="s">
        <v>16901</v>
      </c>
      <c r="D2866">
        <v>141</v>
      </c>
      <c r="F2866" t="s">
        <v>30</v>
      </c>
      <c r="G2866" t="s">
        <v>45</v>
      </c>
      <c r="H2866" t="s">
        <v>540</v>
      </c>
      <c r="I2866" t="s">
        <v>16900</v>
      </c>
      <c r="J2866" t="s">
        <v>16902</v>
      </c>
      <c r="K2866" t="s">
        <v>16902</v>
      </c>
      <c r="L2866" t="s">
        <v>16903</v>
      </c>
      <c r="M2866">
        <v>-84.637397770000007</v>
      </c>
      <c r="N2866">
        <v>30.9715004</v>
      </c>
    </row>
    <row r="2867" spans="1:14" x14ac:dyDescent="0.35">
      <c r="A2867" t="s">
        <v>16904</v>
      </c>
      <c r="B2867" t="s">
        <v>1168</v>
      </c>
      <c r="C2867" t="s">
        <v>16905</v>
      </c>
      <c r="D2867">
        <v>1636</v>
      </c>
      <c r="F2867" t="s">
        <v>30</v>
      </c>
      <c r="G2867" t="s">
        <v>66</v>
      </c>
      <c r="H2867" t="s">
        <v>637</v>
      </c>
      <c r="I2867" t="s">
        <v>16904</v>
      </c>
      <c r="J2867" t="s">
        <v>16906</v>
      </c>
      <c r="K2867" t="s">
        <v>16906</v>
      </c>
      <c r="L2867" t="s">
        <v>16907</v>
      </c>
      <c r="M2867">
        <v>-75.979797360000006</v>
      </c>
      <c r="N2867">
        <v>42.208698269999999</v>
      </c>
    </row>
    <row r="2868" spans="1:14" x14ac:dyDescent="0.35">
      <c r="A2868" t="s">
        <v>16908</v>
      </c>
      <c r="B2868" t="s">
        <v>3332</v>
      </c>
      <c r="C2868" t="s">
        <v>16909</v>
      </c>
      <c r="D2868">
        <v>192</v>
      </c>
      <c r="F2868" t="s">
        <v>30</v>
      </c>
      <c r="G2868" t="s">
        <v>104</v>
      </c>
      <c r="H2868" t="s">
        <v>205</v>
      </c>
      <c r="I2868" t="s">
        <v>16908</v>
      </c>
      <c r="J2868" t="s">
        <v>16910</v>
      </c>
      <c r="K2868" t="s">
        <v>16910</v>
      </c>
      <c r="L2868" t="s">
        <v>16911</v>
      </c>
      <c r="M2868">
        <v>-68.828102111816406</v>
      </c>
      <c r="N2868">
        <v>44.807399749755803</v>
      </c>
    </row>
    <row r="2869" spans="1:14" x14ac:dyDescent="0.35">
      <c r="A2869" t="s">
        <v>16912</v>
      </c>
      <c r="B2869" t="s">
        <v>1168</v>
      </c>
      <c r="C2869" t="s">
        <v>16913</v>
      </c>
      <c r="D2869">
        <v>83</v>
      </c>
      <c r="F2869" t="s">
        <v>30</v>
      </c>
      <c r="G2869" t="s">
        <v>104</v>
      </c>
      <c r="H2869" t="s">
        <v>705</v>
      </c>
      <c r="I2869" t="s">
        <v>16912</v>
      </c>
      <c r="J2869" t="s">
        <v>2159</v>
      </c>
      <c r="K2869" t="s">
        <v>2159</v>
      </c>
      <c r="L2869" t="s">
        <v>16914</v>
      </c>
      <c r="M2869">
        <v>-68.361503600000006</v>
      </c>
      <c r="N2869">
        <v>44.450000760000002</v>
      </c>
    </row>
    <row r="2870" spans="1:14" x14ac:dyDescent="0.35">
      <c r="A2870" t="s">
        <v>16917</v>
      </c>
      <c r="B2870" t="s">
        <v>3332</v>
      </c>
      <c r="C2870" t="s">
        <v>16918</v>
      </c>
      <c r="D2870">
        <v>650</v>
      </c>
      <c r="F2870" t="s">
        <v>30</v>
      </c>
      <c r="G2870" t="s">
        <v>35</v>
      </c>
      <c r="H2870" t="s">
        <v>287</v>
      </c>
      <c r="I2870" t="s">
        <v>16917</v>
      </c>
      <c r="J2870" t="s">
        <v>16919</v>
      </c>
      <c r="K2870" t="s">
        <v>16919</v>
      </c>
      <c r="L2870" t="s">
        <v>16920</v>
      </c>
      <c r="M2870">
        <v>-86.753501889999995</v>
      </c>
      <c r="N2870">
        <v>33.562900540000001</v>
      </c>
    </row>
    <row r="2871" spans="1:14" x14ac:dyDescent="0.35">
      <c r="A2871" t="s">
        <v>16921</v>
      </c>
      <c r="B2871" t="s">
        <v>32</v>
      </c>
      <c r="C2871" t="s">
        <v>16922</v>
      </c>
      <c r="D2871">
        <v>108</v>
      </c>
      <c r="F2871" t="s">
        <v>30</v>
      </c>
      <c r="G2871" t="s">
        <v>259</v>
      </c>
      <c r="H2871" t="s">
        <v>16923</v>
      </c>
      <c r="I2871" t="s">
        <v>16921</v>
      </c>
      <c r="J2871" t="s">
        <v>16924</v>
      </c>
      <c r="K2871" t="s">
        <v>16924</v>
      </c>
      <c r="L2871" t="s">
        <v>16925</v>
      </c>
      <c r="M2871">
        <v>-71.577796935999999</v>
      </c>
      <c r="N2871">
        <v>41.168098449699997</v>
      </c>
    </row>
    <row r="2872" spans="1:14" x14ac:dyDescent="0.35">
      <c r="A2872" t="s">
        <v>16926</v>
      </c>
      <c r="B2872" t="s">
        <v>32</v>
      </c>
      <c r="C2872" t="s">
        <v>16927</v>
      </c>
      <c r="D2872">
        <v>1324</v>
      </c>
      <c r="F2872" t="s">
        <v>30</v>
      </c>
      <c r="G2872" t="s">
        <v>106</v>
      </c>
      <c r="H2872" t="s">
        <v>16928</v>
      </c>
      <c r="I2872" t="s">
        <v>16926</v>
      </c>
      <c r="J2872" t="s">
        <v>16929</v>
      </c>
      <c r="K2872" t="s">
        <v>16929</v>
      </c>
      <c r="L2872" t="s">
        <v>16930</v>
      </c>
      <c r="M2872">
        <v>-96.754096984900002</v>
      </c>
      <c r="N2872">
        <v>40.301300048799902</v>
      </c>
    </row>
    <row r="2873" spans="1:14" x14ac:dyDescent="0.35">
      <c r="A2873" t="s">
        <v>16931</v>
      </c>
      <c r="B2873" t="s">
        <v>1168</v>
      </c>
      <c r="C2873" t="s">
        <v>16932</v>
      </c>
      <c r="D2873">
        <v>3946</v>
      </c>
      <c r="F2873" t="s">
        <v>30</v>
      </c>
      <c r="G2873" t="s">
        <v>76</v>
      </c>
      <c r="H2873" t="s">
        <v>16933</v>
      </c>
      <c r="I2873" t="s">
        <v>16931</v>
      </c>
      <c r="J2873" t="s">
        <v>16934</v>
      </c>
      <c r="K2873" t="s">
        <v>16934</v>
      </c>
      <c r="L2873" t="s">
        <v>16935</v>
      </c>
      <c r="M2873">
        <v>-106.3799973</v>
      </c>
      <c r="N2873">
        <v>31.84950066</v>
      </c>
    </row>
    <row r="2874" spans="1:14" x14ac:dyDescent="0.35">
      <c r="A2874" t="s">
        <v>16936</v>
      </c>
      <c r="B2874" t="s">
        <v>1168</v>
      </c>
      <c r="C2874" t="s">
        <v>16937</v>
      </c>
      <c r="D2874">
        <v>4124</v>
      </c>
      <c r="F2874" t="s">
        <v>30</v>
      </c>
      <c r="G2874" t="s">
        <v>41</v>
      </c>
      <c r="H2874" t="s">
        <v>1054</v>
      </c>
      <c r="I2874" t="s">
        <v>16936</v>
      </c>
      <c r="J2874" t="s">
        <v>16938</v>
      </c>
      <c r="K2874" t="s">
        <v>16938</v>
      </c>
      <c r="L2874" t="s">
        <v>16939</v>
      </c>
      <c r="M2874">
        <v>-118.363998413</v>
      </c>
      <c r="N2874">
        <v>37.373100280800003</v>
      </c>
    </row>
    <row r="2875" spans="1:14" x14ac:dyDescent="0.35">
      <c r="A2875" t="s">
        <v>16940</v>
      </c>
      <c r="B2875" t="s">
        <v>3332</v>
      </c>
      <c r="C2875" t="s">
        <v>16941</v>
      </c>
      <c r="D2875">
        <v>3652</v>
      </c>
      <c r="F2875" t="s">
        <v>30</v>
      </c>
      <c r="G2875" t="s">
        <v>60</v>
      </c>
      <c r="H2875" t="s">
        <v>627</v>
      </c>
      <c r="I2875" t="s">
        <v>16940</v>
      </c>
      <c r="J2875" t="s">
        <v>16942</v>
      </c>
      <c r="K2875" t="s">
        <v>16942</v>
      </c>
      <c r="L2875" t="s">
        <v>16943</v>
      </c>
      <c r="M2875">
        <v>-108.542999267578</v>
      </c>
      <c r="N2875">
        <v>45.807701110839801</v>
      </c>
    </row>
    <row r="2876" spans="1:14" x14ac:dyDescent="0.35">
      <c r="A2876" t="s">
        <v>16944</v>
      </c>
      <c r="B2876" t="s">
        <v>1168</v>
      </c>
      <c r="C2876" t="s">
        <v>16945</v>
      </c>
      <c r="D2876">
        <v>1661</v>
      </c>
      <c r="F2876" t="s">
        <v>30</v>
      </c>
      <c r="G2876" t="s">
        <v>168</v>
      </c>
      <c r="H2876" t="s">
        <v>14043</v>
      </c>
      <c r="I2876" t="s">
        <v>16944</v>
      </c>
      <c r="J2876" t="s">
        <v>16946</v>
      </c>
      <c r="K2876" t="s">
        <v>16946</v>
      </c>
      <c r="L2876" t="s">
        <v>16947</v>
      </c>
      <c r="M2876">
        <v>-100.746002197265</v>
      </c>
      <c r="N2876">
        <v>46.772701263427699</v>
      </c>
    </row>
    <row r="2877" spans="1:14" x14ac:dyDescent="0.35">
      <c r="A2877" t="s">
        <v>16948</v>
      </c>
      <c r="B2877" t="s">
        <v>1168</v>
      </c>
      <c r="C2877" t="s">
        <v>16949</v>
      </c>
      <c r="D2877">
        <v>33</v>
      </c>
      <c r="F2877" t="s">
        <v>30</v>
      </c>
      <c r="G2877" t="s">
        <v>126</v>
      </c>
      <c r="H2877" t="s">
        <v>16950</v>
      </c>
      <c r="I2877" t="s">
        <v>16948</v>
      </c>
      <c r="J2877" t="s">
        <v>16951</v>
      </c>
      <c r="K2877" t="s">
        <v>16951</v>
      </c>
      <c r="L2877" t="s">
        <v>16952</v>
      </c>
      <c r="M2877">
        <v>-88.924400329599905</v>
      </c>
      <c r="N2877">
        <v>30.4104003906</v>
      </c>
    </row>
    <row r="2878" spans="1:14" x14ac:dyDescent="0.35">
      <c r="A2878" t="s">
        <v>16953</v>
      </c>
      <c r="B2878" t="s">
        <v>1168</v>
      </c>
      <c r="C2878" t="s">
        <v>16954</v>
      </c>
      <c r="D2878">
        <v>5673</v>
      </c>
      <c r="F2878" t="s">
        <v>30</v>
      </c>
      <c r="G2878" t="s">
        <v>42</v>
      </c>
      <c r="H2878" t="s">
        <v>300</v>
      </c>
      <c r="I2878" t="s">
        <v>16953</v>
      </c>
      <c r="J2878" t="s">
        <v>16955</v>
      </c>
      <c r="K2878" t="s">
        <v>16955</v>
      </c>
      <c r="L2878" t="s">
        <v>16956</v>
      </c>
      <c r="M2878">
        <v>-105.1169968</v>
      </c>
      <c r="N2878">
        <v>39.908798220000001</v>
      </c>
    </row>
    <row r="2879" spans="1:14" x14ac:dyDescent="0.35">
      <c r="A2879" t="s">
        <v>16957</v>
      </c>
      <c r="B2879" t="s">
        <v>1168</v>
      </c>
      <c r="C2879" t="s">
        <v>16958</v>
      </c>
      <c r="D2879">
        <v>1391</v>
      </c>
      <c r="F2879" t="s">
        <v>30</v>
      </c>
      <c r="G2879" t="s">
        <v>58</v>
      </c>
      <c r="H2879" t="s">
        <v>918</v>
      </c>
      <c r="I2879" t="s">
        <v>16957</v>
      </c>
      <c r="J2879" t="s">
        <v>16959</v>
      </c>
      <c r="K2879" t="s">
        <v>16959</v>
      </c>
      <c r="L2879" t="s">
        <v>16960</v>
      </c>
      <c r="M2879">
        <v>-94.933700560000005</v>
      </c>
      <c r="N2879">
        <v>47.50939941</v>
      </c>
    </row>
    <row r="2880" spans="1:14" x14ac:dyDescent="0.35">
      <c r="A2880" t="s">
        <v>16961</v>
      </c>
      <c r="B2880" t="s">
        <v>32</v>
      </c>
      <c r="C2880" t="s">
        <v>16962</v>
      </c>
      <c r="D2880">
        <v>1136</v>
      </c>
      <c r="F2880" t="s">
        <v>30</v>
      </c>
      <c r="G2880" t="s">
        <v>67</v>
      </c>
      <c r="H2880" t="s">
        <v>1236</v>
      </c>
      <c r="I2880" t="s">
        <v>16961</v>
      </c>
      <c r="J2880" t="s">
        <v>16963</v>
      </c>
      <c r="K2880" t="s">
        <v>16963</v>
      </c>
      <c r="L2880" t="s">
        <v>16964</v>
      </c>
      <c r="M2880">
        <v>-81.8882980347</v>
      </c>
      <c r="N2880">
        <v>40.874801635699903</v>
      </c>
    </row>
    <row r="2881" spans="1:14" x14ac:dyDescent="0.35">
      <c r="A2881" t="s">
        <v>16965</v>
      </c>
      <c r="B2881" t="s">
        <v>32</v>
      </c>
      <c r="C2881" t="s">
        <v>16966</v>
      </c>
      <c r="D2881">
        <v>1284</v>
      </c>
      <c r="F2881" t="s">
        <v>30</v>
      </c>
      <c r="G2881" t="s">
        <v>76</v>
      </c>
      <c r="H2881" t="s">
        <v>1243</v>
      </c>
      <c r="I2881" t="s">
        <v>16965</v>
      </c>
      <c r="J2881" t="s">
        <v>16967</v>
      </c>
      <c r="K2881" t="s">
        <v>16967</v>
      </c>
      <c r="L2881" t="s">
        <v>16968</v>
      </c>
      <c r="M2881">
        <v>-98.8909988403</v>
      </c>
      <c r="N2881">
        <v>32.719001769999998</v>
      </c>
    </row>
    <row r="2882" spans="1:14" x14ac:dyDescent="0.35">
      <c r="A2882" t="s">
        <v>16969</v>
      </c>
      <c r="B2882" t="s">
        <v>1168</v>
      </c>
      <c r="C2882" t="s">
        <v>16970</v>
      </c>
      <c r="D2882">
        <v>3373</v>
      </c>
      <c r="F2882" t="s">
        <v>30</v>
      </c>
      <c r="G2882" t="s">
        <v>69</v>
      </c>
      <c r="H2882" t="s">
        <v>16971</v>
      </c>
      <c r="I2882" t="s">
        <v>16969</v>
      </c>
      <c r="J2882" t="s">
        <v>16972</v>
      </c>
      <c r="K2882" t="s">
        <v>16972</v>
      </c>
      <c r="L2882" t="s">
        <v>16973</v>
      </c>
      <c r="M2882">
        <v>-117.808998108</v>
      </c>
      <c r="N2882">
        <v>44.837299346899997</v>
      </c>
    </row>
    <row r="2883" spans="1:14" x14ac:dyDescent="0.35">
      <c r="A2883" t="s">
        <v>16974</v>
      </c>
      <c r="B2883" t="s">
        <v>1168</v>
      </c>
      <c r="C2883" t="s">
        <v>16975</v>
      </c>
      <c r="D2883">
        <v>5662</v>
      </c>
      <c r="F2883" t="s">
        <v>30</v>
      </c>
      <c r="G2883" t="s">
        <v>42</v>
      </c>
      <c r="H2883" t="s">
        <v>198</v>
      </c>
      <c r="I2883" t="s">
        <v>16974</v>
      </c>
      <c r="J2883" t="s">
        <v>16882</v>
      </c>
      <c r="K2883" t="s">
        <v>1213</v>
      </c>
      <c r="L2883" t="s">
        <v>16976</v>
      </c>
      <c r="M2883">
        <v>-104.75199890099999</v>
      </c>
      <c r="N2883">
        <v>39.701698303199997</v>
      </c>
    </row>
    <row r="2884" spans="1:14" x14ac:dyDescent="0.35">
      <c r="A2884" t="s">
        <v>16977</v>
      </c>
      <c r="B2884" t="s">
        <v>1168</v>
      </c>
      <c r="C2884" t="s">
        <v>16978</v>
      </c>
      <c r="D2884">
        <v>583</v>
      </c>
      <c r="F2884" t="s">
        <v>30</v>
      </c>
      <c r="G2884" t="s">
        <v>67</v>
      </c>
      <c r="H2884" t="s">
        <v>218</v>
      </c>
      <c r="I2884" t="s">
        <v>16977</v>
      </c>
      <c r="J2884" t="s">
        <v>16979</v>
      </c>
      <c r="K2884" t="s">
        <v>16979</v>
      </c>
      <c r="L2884" t="s">
        <v>16980</v>
      </c>
      <c r="M2884">
        <v>-81.683296203613196</v>
      </c>
      <c r="N2884">
        <v>41.517501831054602</v>
      </c>
    </row>
    <row r="2885" spans="1:14" x14ac:dyDescent="0.35">
      <c r="A2885" t="s">
        <v>16983</v>
      </c>
      <c r="B2885" t="s">
        <v>32</v>
      </c>
      <c r="C2885" t="s">
        <v>16984</v>
      </c>
      <c r="D2885">
        <v>439</v>
      </c>
      <c r="F2885" t="s">
        <v>30</v>
      </c>
      <c r="G2885" t="s">
        <v>82</v>
      </c>
      <c r="H2885" t="s">
        <v>16985</v>
      </c>
      <c r="I2885" t="s">
        <v>16983</v>
      </c>
      <c r="J2885" t="s">
        <v>16986</v>
      </c>
      <c r="K2885" t="s">
        <v>16986</v>
      </c>
      <c r="L2885" t="s">
        <v>16987</v>
      </c>
      <c r="M2885">
        <v>-77.957496643100001</v>
      </c>
      <c r="N2885">
        <v>37.074199676500001</v>
      </c>
    </row>
    <row r="2886" spans="1:14" x14ac:dyDescent="0.35">
      <c r="A2886" t="s">
        <v>16988</v>
      </c>
      <c r="B2886" t="s">
        <v>1168</v>
      </c>
      <c r="C2886" t="s">
        <v>16989</v>
      </c>
      <c r="D2886">
        <v>2504</v>
      </c>
      <c r="F2886" t="s">
        <v>30</v>
      </c>
      <c r="G2886" t="s">
        <v>85</v>
      </c>
      <c r="H2886" t="s">
        <v>16990</v>
      </c>
      <c r="I2886" t="s">
        <v>16988</v>
      </c>
      <c r="J2886" t="s">
        <v>16991</v>
      </c>
      <c r="K2886" t="s">
        <v>16991</v>
      </c>
      <c r="L2886" t="s">
        <v>16992</v>
      </c>
      <c r="M2886">
        <v>-81.124198913599997</v>
      </c>
      <c r="N2886">
        <v>37.787300109899903</v>
      </c>
    </row>
    <row r="2887" spans="1:14" x14ac:dyDescent="0.35">
      <c r="A2887" t="s">
        <v>16993</v>
      </c>
      <c r="B2887" t="s">
        <v>32</v>
      </c>
      <c r="C2887" t="s">
        <v>16994</v>
      </c>
      <c r="D2887">
        <v>1648</v>
      </c>
      <c r="F2887" t="s">
        <v>30</v>
      </c>
      <c r="G2887" t="s">
        <v>74</v>
      </c>
      <c r="H2887" t="s">
        <v>394</v>
      </c>
      <c r="I2887" t="s">
        <v>16993</v>
      </c>
      <c r="J2887" t="s">
        <v>16995</v>
      </c>
      <c r="K2887" t="s">
        <v>16995</v>
      </c>
      <c r="L2887" t="s">
        <v>16996</v>
      </c>
      <c r="M2887">
        <v>-96.816901999999999</v>
      </c>
      <c r="N2887">
        <v>44.304797999999998</v>
      </c>
    </row>
    <row r="2888" spans="1:14" x14ac:dyDescent="0.35">
      <c r="A2888" t="s">
        <v>16997</v>
      </c>
      <c r="B2888" t="s">
        <v>1168</v>
      </c>
      <c r="C2888" t="s">
        <v>4609</v>
      </c>
      <c r="D2888">
        <v>2857</v>
      </c>
      <c r="F2888" t="s">
        <v>30</v>
      </c>
      <c r="G2888" t="s">
        <v>85</v>
      </c>
      <c r="H2888" t="s">
        <v>16998</v>
      </c>
      <c r="I2888" t="s">
        <v>16997</v>
      </c>
      <c r="J2888" t="s">
        <v>16999</v>
      </c>
      <c r="K2888" t="s">
        <v>16999</v>
      </c>
      <c r="L2888" t="s">
        <v>17000</v>
      </c>
      <c r="M2888">
        <v>-81.207702636718693</v>
      </c>
      <c r="N2888">
        <v>37.295799255371001</v>
      </c>
    </row>
    <row r="2889" spans="1:14" x14ac:dyDescent="0.35">
      <c r="A2889" t="s">
        <v>17001</v>
      </c>
      <c r="B2889" t="s">
        <v>1168</v>
      </c>
      <c r="C2889" t="s">
        <v>17002</v>
      </c>
      <c r="D2889">
        <v>399</v>
      </c>
      <c r="F2889" t="s">
        <v>30</v>
      </c>
      <c r="G2889" t="s">
        <v>41</v>
      </c>
      <c r="H2889" t="s">
        <v>579</v>
      </c>
      <c r="I2889" t="s">
        <v>17001</v>
      </c>
      <c r="J2889" t="s">
        <v>17003</v>
      </c>
      <c r="K2889" t="s">
        <v>17003</v>
      </c>
      <c r="L2889" t="s">
        <v>17004</v>
      </c>
      <c r="M2889">
        <v>-114.717002869</v>
      </c>
      <c r="N2889">
        <v>33.619201660199998</v>
      </c>
    </row>
    <row r="2890" spans="1:14" x14ac:dyDescent="0.35">
      <c r="A2890" t="s">
        <v>17005</v>
      </c>
      <c r="B2890" t="s">
        <v>1168</v>
      </c>
      <c r="C2890" t="s">
        <v>17006</v>
      </c>
      <c r="D2890">
        <v>170</v>
      </c>
      <c r="F2890" t="s">
        <v>30</v>
      </c>
      <c r="G2890" t="s">
        <v>83</v>
      </c>
      <c r="H2890" t="s">
        <v>416</v>
      </c>
      <c r="I2890" t="s">
        <v>17005</v>
      </c>
      <c r="J2890" t="s">
        <v>17007</v>
      </c>
      <c r="K2890" t="s">
        <v>17007</v>
      </c>
      <c r="L2890" t="s">
        <v>17008</v>
      </c>
      <c r="M2890">
        <v>-122.53800201416</v>
      </c>
      <c r="N2890">
        <v>48.792800903320298</v>
      </c>
    </row>
    <row r="2891" spans="1:14" x14ac:dyDescent="0.35">
      <c r="A2891" t="s">
        <v>17009</v>
      </c>
      <c r="B2891" t="s">
        <v>32</v>
      </c>
      <c r="C2891" t="s">
        <v>17010</v>
      </c>
      <c r="D2891">
        <v>153</v>
      </c>
      <c r="F2891" t="s">
        <v>30</v>
      </c>
      <c r="G2891" t="s">
        <v>62</v>
      </c>
      <c r="H2891" t="s">
        <v>17011</v>
      </c>
      <c r="I2891" t="s">
        <v>17009</v>
      </c>
      <c r="J2891" t="s">
        <v>4187</v>
      </c>
      <c r="K2891" t="s">
        <v>4187</v>
      </c>
      <c r="L2891" t="s">
        <v>17012</v>
      </c>
      <c r="M2891">
        <v>-74.124900819999993</v>
      </c>
      <c r="N2891">
        <v>40.186901089999999</v>
      </c>
    </row>
    <row r="2892" spans="1:14" x14ac:dyDescent="0.35">
      <c r="A2892" t="s">
        <v>17013</v>
      </c>
      <c r="B2892" t="s">
        <v>32</v>
      </c>
      <c r="C2892" t="s">
        <v>17014</v>
      </c>
      <c r="D2892">
        <v>5284</v>
      </c>
      <c r="F2892" t="s">
        <v>30</v>
      </c>
      <c r="G2892" t="s">
        <v>41</v>
      </c>
      <c r="H2892" t="s">
        <v>17015</v>
      </c>
      <c r="I2892" t="s">
        <v>17013</v>
      </c>
      <c r="J2892" t="s">
        <v>17016</v>
      </c>
      <c r="K2892" t="s">
        <v>17016</v>
      </c>
      <c r="L2892" t="s">
        <v>17017</v>
      </c>
      <c r="M2892">
        <v>-120.709999084</v>
      </c>
      <c r="N2892">
        <v>39.275001525900002</v>
      </c>
    </row>
    <row r="2893" spans="1:14" x14ac:dyDescent="0.35">
      <c r="A2893" t="s">
        <v>17018</v>
      </c>
      <c r="B2893" t="s">
        <v>3332</v>
      </c>
      <c r="C2893" t="s">
        <v>17019</v>
      </c>
      <c r="D2893">
        <v>459</v>
      </c>
      <c r="F2893" t="s">
        <v>30</v>
      </c>
      <c r="G2893" t="s">
        <v>49</v>
      </c>
      <c r="H2893" t="s">
        <v>194</v>
      </c>
      <c r="I2893" t="s">
        <v>17018</v>
      </c>
      <c r="J2893" t="s">
        <v>17020</v>
      </c>
      <c r="K2893" t="s">
        <v>17020</v>
      </c>
      <c r="L2893" t="s">
        <v>17021</v>
      </c>
      <c r="M2893">
        <v>-89.835196999999994</v>
      </c>
      <c r="N2893">
        <v>38.545200000000001</v>
      </c>
    </row>
    <row r="2894" spans="1:14" x14ac:dyDescent="0.35">
      <c r="A2894" t="s">
        <v>17022</v>
      </c>
      <c r="B2894" t="s">
        <v>32</v>
      </c>
      <c r="C2894" t="s">
        <v>17023</v>
      </c>
      <c r="D2894">
        <v>4450</v>
      </c>
      <c r="E2894" t="s">
        <v>161</v>
      </c>
      <c r="F2894" t="s">
        <v>1547</v>
      </c>
      <c r="G2894" t="s">
        <v>1607</v>
      </c>
      <c r="I2894" t="s">
        <v>17024</v>
      </c>
      <c r="J2894" t="s">
        <v>17022</v>
      </c>
      <c r="K2894" t="s">
        <v>17022</v>
      </c>
      <c r="L2894" t="s">
        <v>17025</v>
      </c>
      <c r="M2894">
        <v>147.19147222199999</v>
      </c>
      <c r="N2894">
        <v>-6.1554722222200002</v>
      </c>
    </row>
    <row r="2895" spans="1:14" x14ac:dyDescent="0.35">
      <c r="A2895" t="s">
        <v>17026</v>
      </c>
      <c r="B2895" t="s">
        <v>32</v>
      </c>
      <c r="C2895" t="s">
        <v>17027</v>
      </c>
      <c r="D2895">
        <v>4229</v>
      </c>
      <c r="F2895" t="s">
        <v>30</v>
      </c>
      <c r="G2895" t="s">
        <v>81</v>
      </c>
      <c r="H2895" t="s">
        <v>859</v>
      </c>
      <c r="I2895" t="s">
        <v>17026</v>
      </c>
      <c r="J2895" t="s">
        <v>17028</v>
      </c>
      <c r="K2895" t="s">
        <v>17028</v>
      </c>
      <c r="L2895" t="s">
        <v>17029</v>
      </c>
      <c r="M2895">
        <v>-112.06199599999999</v>
      </c>
      <c r="N2895">
        <v>41.552399000000001</v>
      </c>
    </row>
    <row r="2896" spans="1:14" x14ac:dyDescent="0.35">
      <c r="A2896" t="s">
        <v>17030</v>
      </c>
      <c r="B2896" t="s">
        <v>1168</v>
      </c>
      <c r="C2896" t="s">
        <v>16192</v>
      </c>
      <c r="D2896">
        <v>846</v>
      </c>
      <c r="F2896" t="s">
        <v>30</v>
      </c>
      <c r="G2896" t="s">
        <v>48</v>
      </c>
      <c r="H2896" t="s">
        <v>228</v>
      </c>
      <c r="I2896" t="s">
        <v>17030</v>
      </c>
      <c r="J2896" t="s">
        <v>17031</v>
      </c>
      <c r="K2896" t="s">
        <v>17031</v>
      </c>
      <c r="L2896" t="s">
        <v>17032</v>
      </c>
      <c r="M2896">
        <v>-86.61669921875</v>
      </c>
      <c r="N2896">
        <v>39.145999908447202</v>
      </c>
    </row>
    <row r="2897" spans="1:14" x14ac:dyDescent="0.35">
      <c r="A2897" t="s">
        <v>17033</v>
      </c>
      <c r="B2897" t="s">
        <v>3332</v>
      </c>
      <c r="C2897" t="s">
        <v>17034</v>
      </c>
      <c r="D2897">
        <v>871</v>
      </c>
      <c r="F2897" t="s">
        <v>30</v>
      </c>
      <c r="G2897" t="s">
        <v>49</v>
      </c>
      <c r="H2897" t="s">
        <v>17035</v>
      </c>
      <c r="I2897" t="s">
        <v>17033</v>
      </c>
      <c r="J2897" t="s">
        <v>17036</v>
      </c>
      <c r="K2897" t="s">
        <v>17036</v>
      </c>
      <c r="L2897" t="s">
        <v>17037</v>
      </c>
      <c r="M2897">
        <v>-88.915901180000006</v>
      </c>
      <c r="N2897">
        <v>40.477100370000002</v>
      </c>
    </row>
    <row r="2898" spans="1:14" x14ac:dyDescent="0.35">
      <c r="A2898" t="s">
        <v>17038</v>
      </c>
      <c r="B2898" t="s">
        <v>32</v>
      </c>
      <c r="C2898" t="s">
        <v>17039</v>
      </c>
      <c r="D2898">
        <v>1161</v>
      </c>
      <c r="F2898" t="s">
        <v>30</v>
      </c>
      <c r="G2898" t="s">
        <v>107</v>
      </c>
      <c r="H2898" t="s">
        <v>94</v>
      </c>
      <c r="I2898" t="s">
        <v>17038</v>
      </c>
      <c r="J2898" t="s">
        <v>15395</v>
      </c>
      <c r="K2898" t="s">
        <v>15395</v>
      </c>
      <c r="L2898" t="s">
        <v>17040</v>
      </c>
      <c r="M2898">
        <v>-71.175903320000003</v>
      </c>
      <c r="N2898">
        <v>44.575401309999997</v>
      </c>
    </row>
    <row r="2899" spans="1:14" x14ac:dyDescent="0.35">
      <c r="A2899" t="s">
        <v>17041</v>
      </c>
      <c r="B2899" t="s">
        <v>32</v>
      </c>
      <c r="C2899" t="s">
        <v>17042</v>
      </c>
      <c r="D2899">
        <v>32</v>
      </c>
      <c r="F2899" t="s">
        <v>30</v>
      </c>
      <c r="G2899" t="s">
        <v>76</v>
      </c>
      <c r="H2899" t="s">
        <v>477</v>
      </c>
      <c r="I2899" t="s">
        <v>17041</v>
      </c>
      <c r="J2899" t="s">
        <v>15747</v>
      </c>
      <c r="K2899" t="s">
        <v>15747</v>
      </c>
      <c r="L2899" t="s">
        <v>17043</v>
      </c>
      <c r="M2899">
        <v>-94.215745999999996</v>
      </c>
      <c r="N2899">
        <v>30.070634999999999</v>
      </c>
    </row>
    <row r="2900" spans="1:14" x14ac:dyDescent="0.35">
      <c r="A2900" t="s">
        <v>17044</v>
      </c>
      <c r="B2900" t="s">
        <v>3332</v>
      </c>
      <c r="C2900" t="s">
        <v>17045</v>
      </c>
      <c r="D2900">
        <v>599</v>
      </c>
      <c r="F2900" t="s">
        <v>30</v>
      </c>
      <c r="G2900" t="s">
        <v>78</v>
      </c>
      <c r="H2900" t="s">
        <v>292</v>
      </c>
      <c r="I2900" t="s">
        <v>17044</v>
      </c>
      <c r="J2900" t="s">
        <v>17046</v>
      </c>
      <c r="K2900" t="s">
        <v>17046</v>
      </c>
      <c r="L2900" t="s">
        <v>17047</v>
      </c>
      <c r="M2900">
        <v>-86.678199768066406</v>
      </c>
      <c r="N2900">
        <v>36.124500274658203</v>
      </c>
    </row>
    <row r="2901" spans="1:14" x14ac:dyDescent="0.35">
      <c r="A2901" t="s">
        <v>17048</v>
      </c>
      <c r="B2901" t="s">
        <v>32</v>
      </c>
      <c r="C2901" t="s">
        <v>17049</v>
      </c>
      <c r="D2901">
        <v>2219</v>
      </c>
      <c r="F2901" t="s">
        <v>30</v>
      </c>
      <c r="G2901" t="s">
        <v>41</v>
      </c>
      <c r="H2901" t="s">
        <v>1215</v>
      </c>
      <c r="I2901" t="s">
        <v>17048</v>
      </c>
      <c r="J2901" t="s">
        <v>17050</v>
      </c>
      <c r="K2901" t="s">
        <v>17050</v>
      </c>
      <c r="L2901" t="s">
        <v>17051</v>
      </c>
      <c r="M2901">
        <v>-116.850672</v>
      </c>
      <c r="N2901">
        <v>33.922547999999999</v>
      </c>
    </row>
    <row r="2902" spans="1:14" x14ac:dyDescent="0.35">
      <c r="A2902" t="s">
        <v>17052</v>
      </c>
      <c r="B2902" t="s">
        <v>32</v>
      </c>
      <c r="C2902" t="s">
        <v>17053</v>
      </c>
      <c r="D2902">
        <v>246</v>
      </c>
      <c r="F2902" t="s">
        <v>30</v>
      </c>
      <c r="G2902" t="s">
        <v>72</v>
      </c>
      <c r="H2902" t="s">
        <v>17054</v>
      </c>
      <c r="I2902" t="s">
        <v>17052</v>
      </c>
      <c r="J2902" t="s">
        <v>17055</v>
      </c>
      <c r="K2902" t="s">
        <v>17055</v>
      </c>
      <c r="L2902" t="s">
        <v>17056</v>
      </c>
      <c r="M2902">
        <v>-81.388298030000001</v>
      </c>
      <c r="N2902">
        <v>33.257801059999998</v>
      </c>
    </row>
    <row r="2903" spans="1:14" x14ac:dyDescent="0.35">
      <c r="A2903" t="s">
        <v>17057</v>
      </c>
      <c r="B2903" t="s">
        <v>1168</v>
      </c>
      <c r="C2903" t="s">
        <v>17058</v>
      </c>
      <c r="D2903">
        <v>4148</v>
      </c>
      <c r="F2903" t="s">
        <v>30</v>
      </c>
      <c r="G2903" t="s">
        <v>69</v>
      </c>
      <c r="H2903" t="s">
        <v>866</v>
      </c>
      <c r="I2903" t="s">
        <v>17057</v>
      </c>
      <c r="J2903" t="s">
        <v>17059</v>
      </c>
      <c r="K2903" t="s">
        <v>17059</v>
      </c>
      <c r="L2903" t="s">
        <v>17060</v>
      </c>
      <c r="M2903">
        <v>-118.955001831</v>
      </c>
      <c r="N2903">
        <v>43.591899871800003</v>
      </c>
    </row>
    <row r="2904" spans="1:14" x14ac:dyDescent="0.35">
      <c r="A2904" t="s">
        <v>17061</v>
      </c>
      <c r="B2904" t="s">
        <v>32</v>
      </c>
      <c r="C2904" t="s">
        <v>17062</v>
      </c>
      <c r="D2904">
        <v>1160</v>
      </c>
      <c r="F2904" t="s">
        <v>30</v>
      </c>
      <c r="G2904" t="s">
        <v>98</v>
      </c>
      <c r="H2904" t="s">
        <v>128</v>
      </c>
      <c r="I2904" t="s">
        <v>17061</v>
      </c>
      <c r="J2904" t="s">
        <v>17063</v>
      </c>
      <c r="K2904" t="s">
        <v>17063</v>
      </c>
      <c r="L2904" t="s">
        <v>17064</v>
      </c>
      <c r="M2904">
        <v>-93.847602844199997</v>
      </c>
      <c r="N2904">
        <v>42.0495986938</v>
      </c>
    </row>
    <row r="2905" spans="1:14" x14ac:dyDescent="0.35">
      <c r="A2905" t="s">
        <v>17065</v>
      </c>
      <c r="B2905" t="s">
        <v>3332</v>
      </c>
      <c r="C2905" t="s">
        <v>17066</v>
      </c>
      <c r="D2905">
        <v>2871</v>
      </c>
      <c r="F2905" t="s">
        <v>30</v>
      </c>
      <c r="G2905" t="s">
        <v>47</v>
      </c>
      <c r="H2905" t="s">
        <v>486</v>
      </c>
      <c r="I2905" t="s">
        <v>17065</v>
      </c>
      <c r="J2905" t="s">
        <v>17067</v>
      </c>
      <c r="K2905" t="s">
        <v>17067</v>
      </c>
      <c r="L2905" t="s">
        <v>17068</v>
      </c>
      <c r="M2905">
        <v>-116.223</v>
      </c>
      <c r="N2905">
        <v>43.564399999999999</v>
      </c>
    </row>
    <row r="2906" spans="1:14" x14ac:dyDescent="0.35">
      <c r="A2906" t="s">
        <v>17069</v>
      </c>
      <c r="B2906" t="s">
        <v>3332</v>
      </c>
      <c r="C2906" t="s">
        <v>17070</v>
      </c>
      <c r="D2906">
        <v>20</v>
      </c>
      <c r="F2906" t="s">
        <v>30</v>
      </c>
      <c r="G2906" t="s">
        <v>102</v>
      </c>
      <c r="H2906" t="s">
        <v>346</v>
      </c>
      <c r="I2906" t="s">
        <v>17069</v>
      </c>
      <c r="J2906" t="s">
        <v>2347</v>
      </c>
      <c r="K2906" t="s">
        <v>2347</v>
      </c>
      <c r="L2906" t="s">
        <v>17071</v>
      </c>
      <c r="M2906">
        <v>-71.005203249999994</v>
      </c>
      <c r="N2906">
        <v>42.364299770000002</v>
      </c>
    </row>
    <row r="2907" spans="1:14" x14ac:dyDescent="0.35">
      <c r="A2907" t="s">
        <v>17072</v>
      </c>
      <c r="B2907" t="s">
        <v>32</v>
      </c>
      <c r="C2907" t="s">
        <v>17073</v>
      </c>
      <c r="D2907">
        <v>125</v>
      </c>
      <c r="F2907" t="s">
        <v>30</v>
      </c>
      <c r="G2907" t="s">
        <v>43</v>
      </c>
      <c r="H2907" t="s">
        <v>534</v>
      </c>
      <c r="I2907" t="s">
        <v>17072</v>
      </c>
      <c r="J2907" t="s">
        <v>17074</v>
      </c>
      <c r="K2907" t="s">
        <v>17074</v>
      </c>
      <c r="L2907" t="s">
        <v>17075</v>
      </c>
      <c r="M2907">
        <v>-81.783400999999998</v>
      </c>
      <c r="N2907">
        <v>27.943398999999999</v>
      </c>
    </row>
    <row r="2908" spans="1:14" x14ac:dyDescent="0.35">
      <c r="A2908" t="s">
        <v>17076</v>
      </c>
      <c r="B2908" t="s">
        <v>32</v>
      </c>
      <c r="C2908" t="s">
        <v>17077</v>
      </c>
      <c r="D2908">
        <v>2573</v>
      </c>
      <c r="F2908" t="s">
        <v>30</v>
      </c>
      <c r="G2908" t="s">
        <v>76</v>
      </c>
      <c r="H2908" t="s">
        <v>17078</v>
      </c>
      <c r="I2908" t="s">
        <v>17076</v>
      </c>
      <c r="J2908" t="s">
        <v>2315</v>
      </c>
      <c r="K2908" t="s">
        <v>17079</v>
      </c>
      <c r="L2908" t="s">
        <v>17080</v>
      </c>
      <c r="M2908">
        <v>-101.522003</v>
      </c>
      <c r="N2908">
        <v>32.212600999999999</v>
      </c>
    </row>
    <row r="2909" spans="1:14" x14ac:dyDescent="0.35">
      <c r="A2909" t="s">
        <v>17081</v>
      </c>
      <c r="B2909" t="s">
        <v>1168</v>
      </c>
      <c r="C2909" t="s">
        <v>17082</v>
      </c>
      <c r="D2909">
        <v>6990</v>
      </c>
      <c r="F2909" t="s">
        <v>30</v>
      </c>
      <c r="G2909" t="s">
        <v>87</v>
      </c>
      <c r="H2909" t="s">
        <v>17083</v>
      </c>
      <c r="I2909" t="s">
        <v>17081</v>
      </c>
      <c r="J2909" t="s">
        <v>17084</v>
      </c>
      <c r="K2909" t="s">
        <v>17084</v>
      </c>
      <c r="L2909" t="s">
        <v>17085</v>
      </c>
      <c r="M2909">
        <v>-110.1110001</v>
      </c>
      <c r="N2909">
        <v>42.585098270000003</v>
      </c>
    </row>
    <row r="2910" spans="1:14" x14ac:dyDescent="0.35">
      <c r="A2910" t="s">
        <v>17086</v>
      </c>
      <c r="B2910" t="s">
        <v>1168</v>
      </c>
      <c r="C2910" t="s">
        <v>17087</v>
      </c>
      <c r="D2910">
        <v>928</v>
      </c>
      <c r="F2910" t="s">
        <v>30</v>
      </c>
      <c r="G2910" t="s">
        <v>37</v>
      </c>
      <c r="H2910" t="s">
        <v>326</v>
      </c>
      <c r="I2910" t="s">
        <v>17086</v>
      </c>
      <c r="J2910" t="s">
        <v>17088</v>
      </c>
      <c r="K2910" t="s">
        <v>17089</v>
      </c>
      <c r="L2910" t="s">
        <v>17090</v>
      </c>
      <c r="M2910">
        <v>-92.470497131299993</v>
      </c>
      <c r="N2910">
        <v>36.368900299099998</v>
      </c>
    </row>
    <row r="2911" spans="1:14" x14ac:dyDescent="0.35">
      <c r="A2911" t="s">
        <v>17091</v>
      </c>
      <c r="B2911" t="s">
        <v>1168</v>
      </c>
      <c r="C2911" t="s">
        <v>17092</v>
      </c>
      <c r="D2911">
        <v>15</v>
      </c>
      <c r="F2911" t="s">
        <v>30</v>
      </c>
      <c r="G2911" t="s">
        <v>76</v>
      </c>
      <c r="H2911" t="s">
        <v>17093</v>
      </c>
      <c r="I2911" t="s">
        <v>17091</v>
      </c>
      <c r="J2911" t="s">
        <v>17094</v>
      </c>
      <c r="K2911" t="s">
        <v>17094</v>
      </c>
      <c r="L2911" t="s">
        <v>17095</v>
      </c>
      <c r="M2911">
        <v>-94.020698547363196</v>
      </c>
      <c r="N2911">
        <v>29.950799942016602</v>
      </c>
    </row>
    <row r="2912" spans="1:14" x14ac:dyDescent="0.35">
      <c r="A2912" t="s">
        <v>17096</v>
      </c>
      <c r="B2912" t="s">
        <v>1168</v>
      </c>
      <c r="C2912" t="s">
        <v>17097</v>
      </c>
      <c r="D2912">
        <v>26</v>
      </c>
      <c r="F2912" t="s">
        <v>30</v>
      </c>
      <c r="G2912" t="s">
        <v>45</v>
      </c>
      <c r="H2912" t="s">
        <v>13348</v>
      </c>
      <c r="I2912" t="s">
        <v>17096</v>
      </c>
      <c r="J2912" t="s">
        <v>17098</v>
      </c>
      <c r="K2912" t="s">
        <v>17098</v>
      </c>
      <c r="L2912" t="s">
        <v>17099</v>
      </c>
      <c r="M2912">
        <v>-81.466499328613196</v>
      </c>
      <c r="N2912">
        <v>31.258800506591701</v>
      </c>
    </row>
    <row r="2913" spans="1:14" x14ac:dyDescent="0.35">
      <c r="A2913" t="s">
        <v>17100</v>
      </c>
      <c r="B2913" t="s">
        <v>1168</v>
      </c>
      <c r="C2913" t="s">
        <v>17101</v>
      </c>
      <c r="D2913">
        <v>1232</v>
      </c>
      <c r="F2913" t="s">
        <v>30</v>
      </c>
      <c r="G2913" t="s">
        <v>58</v>
      </c>
      <c r="H2913" t="s">
        <v>17102</v>
      </c>
      <c r="I2913" t="s">
        <v>17100</v>
      </c>
      <c r="J2913" t="s">
        <v>17103</v>
      </c>
      <c r="K2913" t="s">
        <v>17103</v>
      </c>
      <c r="L2913" t="s">
        <v>17104</v>
      </c>
      <c r="M2913">
        <v>-94.138099670000003</v>
      </c>
      <c r="N2913">
        <v>46.398300169999999</v>
      </c>
    </row>
    <row r="2914" spans="1:14" x14ac:dyDescent="0.35">
      <c r="A2914" t="s">
        <v>17105</v>
      </c>
      <c r="B2914" t="s">
        <v>1168</v>
      </c>
      <c r="C2914" t="s">
        <v>17106</v>
      </c>
      <c r="D2914">
        <v>698</v>
      </c>
      <c r="F2914" t="s">
        <v>30</v>
      </c>
      <c r="G2914" t="s">
        <v>98</v>
      </c>
      <c r="H2914" t="s">
        <v>430</v>
      </c>
      <c r="I2914" t="s">
        <v>17105</v>
      </c>
      <c r="J2914" t="s">
        <v>17107</v>
      </c>
      <c r="K2914" t="s">
        <v>17107</v>
      </c>
      <c r="L2914" t="s">
        <v>17108</v>
      </c>
      <c r="M2914">
        <v>-91.125503540039006</v>
      </c>
      <c r="N2914">
        <v>40.783199310302699</v>
      </c>
    </row>
    <row r="2915" spans="1:14" x14ac:dyDescent="0.35">
      <c r="A2915" t="s">
        <v>17109</v>
      </c>
      <c r="B2915" t="s">
        <v>1168</v>
      </c>
      <c r="C2915" t="s">
        <v>17110</v>
      </c>
      <c r="D2915">
        <v>22</v>
      </c>
      <c r="F2915" t="s">
        <v>30</v>
      </c>
      <c r="G2915" t="s">
        <v>76</v>
      </c>
      <c r="H2915" t="s">
        <v>871</v>
      </c>
      <c r="I2915" t="s">
        <v>17109</v>
      </c>
      <c r="J2915" t="s">
        <v>17111</v>
      </c>
      <c r="K2915" t="s">
        <v>17111</v>
      </c>
      <c r="L2915" t="s">
        <v>17112</v>
      </c>
      <c r="M2915">
        <v>-97.4259033203125</v>
      </c>
      <c r="N2915">
        <v>25.9067993164062</v>
      </c>
    </row>
    <row r="2916" spans="1:14" x14ac:dyDescent="0.35">
      <c r="A2916" t="s">
        <v>17113</v>
      </c>
      <c r="B2916" t="s">
        <v>32</v>
      </c>
      <c r="C2916" t="s">
        <v>17114</v>
      </c>
      <c r="D2916">
        <v>669</v>
      </c>
      <c r="F2916" t="s">
        <v>30</v>
      </c>
      <c r="G2916" t="s">
        <v>52</v>
      </c>
      <c r="H2916" t="s">
        <v>1386</v>
      </c>
      <c r="I2916" t="s">
        <v>17113</v>
      </c>
      <c r="J2916" t="s">
        <v>17115</v>
      </c>
      <c r="K2916" t="s">
        <v>17115</v>
      </c>
      <c r="L2916" t="s">
        <v>17116</v>
      </c>
      <c r="M2916">
        <v>-85.499603271500007</v>
      </c>
      <c r="N2916">
        <v>37.814300537100003</v>
      </c>
    </row>
    <row r="2917" spans="1:14" x14ac:dyDescent="0.35">
      <c r="A2917" t="s">
        <v>17117</v>
      </c>
      <c r="B2917" t="s">
        <v>32</v>
      </c>
      <c r="C2917" t="s">
        <v>17118</v>
      </c>
      <c r="D2917">
        <v>4234</v>
      </c>
      <c r="F2917" t="s">
        <v>30</v>
      </c>
      <c r="G2917" t="s">
        <v>81</v>
      </c>
      <c r="H2917" t="s">
        <v>17119</v>
      </c>
      <c r="I2917" t="s">
        <v>17117</v>
      </c>
      <c r="J2917" t="s">
        <v>17120</v>
      </c>
      <c r="K2917" t="s">
        <v>17120</v>
      </c>
      <c r="L2917" t="s">
        <v>17121</v>
      </c>
      <c r="M2917">
        <v>-111.927001953</v>
      </c>
      <c r="N2917">
        <v>40.869400024400001</v>
      </c>
    </row>
    <row r="2918" spans="1:14" x14ac:dyDescent="0.35">
      <c r="A2918" t="s">
        <v>17122</v>
      </c>
      <c r="B2918" t="s">
        <v>1168</v>
      </c>
      <c r="C2918" t="s">
        <v>17123</v>
      </c>
      <c r="D2918">
        <v>952</v>
      </c>
      <c r="F2918" t="s">
        <v>30</v>
      </c>
      <c r="G2918" t="s">
        <v>56</v>
      </c>
      <c r="H2918" t="s">
        <v>1484</v>
      </c>
      <c r="I2918" t="s">
        <v>17122</v>
      </c>
      <c r="J2918" t="s">
        <v>17124</v>
      </c>
      <c r="K2918" t="s">
        <v>17124</v>
      </c>
      <c r="L2918" t="s">
        <v>17125</v>
      </c>
      <c r="M2918">
        <v>-85.251502990700004</v>
      </c>
      <c r="N2918">
        <v>42.307300567599903</v>
      </c>
    </row>
    <row r="2919" spans="1:14" x14ac:dyDescent="0.35">
      <c r="A2919" t="s">
        <v>17126</v>
      </c>
      <c r="B2919" t="s">
        <v>1168</v>
      </c>
      <c r="C2919" t="s">
        <v>17127</v>
      </c>
      <c r="D2919">
        <v>5550</v>
      </c>
      <c r="F2919" t="s">
        <v>30</v>
      </c>
      <c r="G2919" t="s">
        <v>60</v>
      </c>
      <c r="H2919" t="s">
        <v>630</v>
      </c>
      <c r="I2919" t="s">
        <v>17126</v>
      </c>
      <c r="J2919" t="s">
        <v>17128</v>
      </c>
      <c r="K2919" t="s">
        <v>17128</v>
      </c>
      <c r="L2919" t="s">
        <v>17129</v>
      </c>
      <c r="M2919">
        <v>-112.49700164794901</v>
      </c>
      <c r="N2919">
        <v>45.954799652099602</v>
      </c>
    </row>
    <row r="2920" spans="1:14" x14ac:dyDescent="0.35">
      <c r="A2920" t="s">
        <v>17130</v>
      </c>
      <c r="B2920" t="s">
        <v>32</v>
      </c>
      <c r="C2920" t="s">
        <v>17131</v>
      </c>
      <c r="D2920">
        <v>1318</v>
      </c>
      <c r="F2920" t="s">
        <v>30</v>
      </c>
      <c r="G2920" t="s">
        <v>74</v>
      </c>
      <c r="H2920" t="s">
        <v>17132</v>
      </c>
      <c r="I2920" t="s">
        <v>17130</v>
      </c>
      <c r="J2920" t="s">
        <v>17133</v>
      </c>
      <c r="K2920" t="s">
        <v>16810</v>
      </c>
      <c r="L2920" t="s">
        <v>17134</v>
      </c>
      <c r="M2920">
        <v>-97.743103027344006</v>
      </c>
      <c r="N2920">
        <v>45.815200805663999</v>
      </c>
    </row>
    <row r="2921" spans="1:14" x14ac:dyDescent="0.35">
      <c r="A2921" t="s">
        <v>17135</v>
      </c>
      <c r="B2921" t="s">
        <v>32</v>
      </c>
      <c r="C2921" t="s">
        <v>17136</v>
      </c>
      <c r="D2921">
        <v>1248</v>
      </c>
      <c r="F2921" t="s">
        <v>30</v>
      </c>
      <c r="G2921" t="s">
        <v>31</v>
      </c>
      <c r="H2921" t="s">
        <v>720</v>
      </c>
      <c r="I2921" t="s">
        <v>17135</v>
      </c>
      <c r="J2921" t="s">
        <v>17137</v>
      </c>
      <c r="K2921" t="s">
        <v>17137</v>
      </c>
      <c r="L2921" t="s">
        <v>17138</v>
      </c>
      <c r="M2921">
        <v>-79.949698999999995</v>
      </c>
      <c r="N2921">
        <v>40.776901000000002</v>
      </c>
    </row>
    <row r="2922" spans="1:14" x14ac:dyDescent="0.35">
      <c r="A2922" t="s">
        <v>17139</v>
      </c>
      <c r="B2922" t="s">
        <v>1168</v>
      </c>
      <c r="C2922" t="s">
        <v>17140</v>
      </c>
      <c r="D2922">
        <v>70</v>
      </c>
      <c r="F2922" t="s">
        <v>30</v>
      </c>
      <c r="G2922" t="s">
        <v>53</v>
      </c>
      <c r="H2922" t="s">
        <v>180</v>
      </c>
      <c r="I2922" t="s">
        <v>17139</v>
      </c>
      <c r="J2922" t="s">
        <v>2871</v>
      </c>
      <c r="K2922" t="s">
        <v>2871</v>
      </c>
      <c r="L2922" t="s">
        <v>17141</v>
      </c>
      <c r="M2922">
        <v>-91.149597</v>
      </c>
      <c r="N2922">
        <v>30.533199</v>
      </c>
    </row>
    <row r="2923" spans="1:14" x14ac:dyDescent="0.35">
      <c r="A2923" t="s">
        <v>17142</v>
      </c>
      <c r="B2923" t="s">
        <v>1168</v>
      </c>
      <c r="C2923" t="s">
        <v>17143</v>
      </c>
      <c r="D2923">
        <v>335</v>
      </c>
      <c r="F2923" t="s">
        <v>30</v>
      </c>
      <c r="G2923" t="s">
        <v>187</v>
      </c>
      <c r="H2923" t="s">
        <v>430</v>
      </c>
      <c r="I2923" t="s">
        <v>17142</v>
      </c>
      <c r="J2923" t="s">
        <v>17144</v>
      </c>
      <c r="K2923" t="s">
        <v>17144</v>
      </c>
      <c r="L2923" t="s">
        <v>17145</v>
      </c>
      <c r="M2923">
        <v>-73.153297424299893</v>
      </c>
      <c r="N2923">
        <v>44.471900939899903</v>
      </c>
    </row>
    <row r="2924" spans="1:14" x14ac:dyDescent="0.35">
      <c r="A2924" t="s">
        <v>17146</v>
      </c>
      <c r="B2924" t="s">
        <v>32</v>
      </c>
      <c r="C2924" t="s">
        <v>17147</v>
      </c>
      <c r="D2924">
        <v>3170</v>
      </c>
      <c r="F2924" t="s">
        <v>30</v>
      </c>
      <c r="G2924" t="s">
        <v>111</v>
      </c>
      <c r="H2924" t="s">
        <v>1394</v>
      </c>
      <c r="I2924" t="s">
        <v>17146</v>
      </c>
      <c r="J2924" t="s">
        <v>17148</v>
      </c>
      <c r="K2924" t="s">
        <v>17148</v>
      </c>
      <c r="L2924" t="s">
        <v>17149</v>
      </c>
      <c r="M2924">
        <v>-116.787002563</v>
      </c>
      <c r="N2924">
        <v>36.861099243200002</v>
      </c>
    </row>
    <row r="2925" spans="1:14" x14ac:dyDescent="0.35">
      <c r="A2925" t="s">
        <v>17150</v>
      </c>
      <c r="B2925" t="s">
        <v>32</v>
      </c>
      <c r="C2925" t="s">
        <v>17151</v>
      </c>
      <c r="D2925">
        <v>2182</v>
      </c>
      <c r="F2925" t="s">
        <v>30</v>
      </c>
      <c r="G2925" t="s">
        <v>106</v>
      </c>
      <c r="H2925" t="s">
        <v>17152</v>
      </c>
      <c r="I2925" t="s">
        <v>17150</v>
      </c>
      <c r="J2925" t="s">
        <v>17153</v>
      </c>
      <c r="K2925" t="s">
        <v>17153</v>
      </c>
      <c r="L2925" t="s">
        <v>17154</v>
      </c>
      <c r="M2925">
        <v>-99.149696350100001</v>
      </c>
      <c r="N2925">
        <v>41.776699066199903</v>
      </c>
    </row>
    <row r="2926" spans="1:14" x14ac:dyDescent="0.35">
      <c r="A2926" t="s">
        <v>17155</v>
      </c>
      <c r="B2926" t="s">
        <v>3332</v>
      </c>
      <c r="C2926" t="s">
        <v>17156</v>
      </c>
      <c r="D2926">
        <v>728</v>
      </c>
      <c r="F2926" t="s">
        <v>30</v>
      </c>
      <c r="G2926" t="s">
        <v>66</v>
      </c>
      <c r="H2926" t="s">
        <v>558</v>
      </c>
      <c r="I2926" t="s">
        <v>17155</v>
      </c>
      <c r="J2926" t="s">
        <v>17157</v>
      </c>
      <c r="K2926" t="s">
        <v>17157</v>
      </c>
      <c r="L2926" t="s">
        <v>17158</v>
      </c>
      <c r="M2926">
        <v>-78.73220062</v>
      </c>
      <c r="N2926">
        <v>42.940498349999999</v>
      </c>
    </row>
    <row r="2927" spans="1:14" x14ac:dyDescent="0.35">
      <c r="A2927" t="s">
        <v>17159</v>
      </c>
      <c r="B2927" t="s">
        <v>32</v>
      </c>
      <c r="C2927" t="s">
        <v>17160</v>
      </c>
      <c r="D2927">
        <v>892</v>
      </c>
      <c r="F2927" t="s">
        <v>30</v>
      </c>
      <c r="G2927" t="s">
        <v>59</v>
      </c>
      <c r="H2927" t="s">
        <v>720</v>
      </c>
      <c r="I2927" t="s">
        <v>17159</v>
      </c>
      <c r="J2927" t="s">
        <v>17161</v>
      </c>
      <c r="K2927" t="s">
        <v>17161</v>
      </c>
      <c r="L2927" t="s">
        <v>17162</v>
      </c>
      <c r="M2927">
        <v>-94.340103149399994</v>
      </c>
      <c r="N2927">
        <v>38.289798736599998</v>
      </c>
    </row>
    <row r="2928" spans="1:14" x14ac:dyDescent="0.35">
      <c r="A2928" t="s">
        <v>17163</v>
      </c>
      <c r="B2928" t="s">
        <v>1168</v>
      </c>
      <c r="C2928" t="s">
        <v>17164</v>
      </c>
      <c r="D2928">
        <v>778</v>
      </c>
      <c r="F2928" t="s">
        <v>30</v>
      </c>
      <c r="G2928" t="s">
        <v>41</v>
      </c>
      <c r="H2928" t="s">
        <v>1407</v>
      </c>
      <c r="I2928" t="s">
        <v>17163</v>
      </c>
      <c r="J2928" t="s">
        <v>17165</v>
      </c>
      <c r="K2928" t="s">
        <v>17165</v>
      </c>
      <c r="L2928" t="s">
        <v>17166</v>
      </c>
      <c r="M2928">
        <v>-118.359001159667</v>
      </c>
      <c r="N2928">
        <v>34.200698852538999</v>
      </c>
    </row>
    <row r="2929" spans="1:14" x14ac:dyDescent="0.35">
      <c r="A2929" t="s">
        <v>17169</v>
      </c>
      <c r="B2929" t="s">
        <v>1168</v>
      </c>
      <c r="C2929" t="s">
        <v>17170</v>
      </c>
      <c r="D2929">
        <v>1253</v>
      </c>
      <c r="F2929" t="s">
        <v>30</v>
      </c>
      <c r="G2929" t="s">
        <v>31</v>
      </c>
      <c r="H2929" t="s">
        <v>17171</v>
      </c>
      <c r="I2929" t="s">
        <v>17169</v>
      </c>
      <c r="J2929" t="s">
        <v>17172</v>
      </c>
      <c r="K2929" t="s">
        <v>17173</v>
      </c>
      <c r="L2929" t="s">
        <v>17174</v>
      </c>
      <c r="M2929">
        <v>-80.391403198199995</v>
      </c>
      <c r="N2929">
        <v>40.772499084499998</v>
      </c>
    </row>
    <row r="2930" spans="1:14" x14ac:dyDescent="0.35">
      <c r="A2930" t="s">
        <v>17175</v>
      </c>
      <c r="B2930" t="s">
        <v>32</v>
      </c>
      <c r="C2930" t="s">
        <v>17176</v>
      </c>
      <c r="D2930">
        <v>711</v>
      </c>
      <c r="F2930" t="s">
        <v>30</v>
      </c>
      <c r="G2930" t="s">
        <v>39</v>
      </c>
      <c r="H2930" t="s">
        <v>1159</v>
      </c>
      <c r="I2930" t="s">
        <v>17175</v>
      </c>
      <c r="J2930" t="s">
        <v>17177</v>
      </c>
      <c r="K2930" t="s">
        <v>17177</v>
      </c>
      <c r="L2930" t="s">
        <v>17178</v>
      </c>
      <c r="M2930">
        <v>-96.011199950000005</v>
      </c>
      <c r="N2930">
        <v>36.762500760000002</v>
      </c>
    </row>
    <row r="2931" spans="1:14" x14ac:dyDescent="0.35">
      <c r="A2931" t="s">
        <v>17179</v>
      </c>
      <c r="B2931" t="s">
        <v>32</v>
      </c>
      <c r="C2931" t="s">
        <v>17180</v>
      </c>
      <c r="D2931">
        <v>144</v>
      </c>
      <c r="F2931" t="s">
        <v>30</v>
      </c>
      <c r="G2931" t="s">
        <v>83</v>
      </c>
      <c r="H2931" t="s">
        <v>17181</v>
      </c>
      <c r="I2931" t="s">
        <v>17179</v>
      </c>
      <c r="J2931" t="s">
        <v>17182</v>
      </c>
      <c r="K2931" t="s">
        <v>17183</v>
      </c>
      <c r="L2931" t="s">
        <v>17184</v>
      </c>
      <c r="M2931">
        <v>-122.42099761999999</v>
      </c>
      <c r="N2931">
        <v>48.470901489299997</v>
      </c>
    </row>
    <row r="2932" spans="1:14" x14ac:dyDescent="0.35">
      <c r="A2932" t="s">
        <v>17185</v>
      </c>
      <c r="B2932" t="s">
        <v>32</v>
      </c>
      <c r="C2932" t="s">
        <v>17186</v>
      </c>
      <c r="D2932">
        <v>465</v>
      </c>
      <c r="F2932" t="s">
        <v>30</v>
      </c>
      <c r="G2932" t="s">
        <v>37</v>
      </c>
      <c r="H2932" t="s">
        <v>829</v>
      </c>
      <c r="I2932" t="s">
        <v>17185</v>
      </c>
      <c r="J2932" t="s">
        <v>17187</v>
      </c>
      <c r="K2932" t="s">
        <v>17187</v>
      </c>
      <c r="L2932" t="s">
        <v>17188</v>
      </c>
      <c r="M2932">
        <v>-91.647300720000004</v>
      </c>
      <c r="N2932">
        <v>35.7262001</v>
      </c>
    </row>
    <row r="2933" spans="1:14" x14ac:dyDescent="0.35">
      <c r="A2933" t="s">
        <v>17189</v>
      </c>
      <c r="B2933" t="s">
        <v>1168</v>
      </c>
      <c r="C2933" t="s">
        <v>17190</v>
      </c>
      <c r="D2933">
        <v>107</v>
      </c>
      <c r="F2933" t="s">
        <v>30</v>
      </c>
      <c r="G2933" t="s">
        <v>102</v>
      </c>
      <c r="H2933" t="s">
        <v>86</v>
      </c>
      <c r="I2933" t="s">
        <v>17189</v>
      </c>
      <c r="J2933" t="s">
        <v>17191</v>
      </c>
      <c r="K2933" t="s">
        <v>17191</v>
      </c>
      <c r="L2933" t="s">
        <v>17192</v>
      </c>
      <c r="M2933">
        <v>-70.916496276899906</v>
      </c>
      <c r="N2933">
        <v>42.584201812699902</v>
      </c>
    </row>
    <row r="2934" spans="1:14" x14ac:dyDescent="0.35">
      <c r="A2934" t="s">
        <v>17193</v>
      </c>
      <c r="B2934" t="s">
        <v>32</v>
      </c>
      <c r="C2934" t="s">
        <v>17194</v>
      </c>
      <c r="D2934">
        <v>-128</v>
      </c>
      <c r="F2934" t="s">
        <v>30</v>
      </c>
      <c r="G2934" t="s">
        <v>41</v>
      </c>
      <c r="H2934" t="s">
        <v>1161</v>
      </c>
      <c r="I2934" t="s">
        <v>17193</v>
      </c>
      <c r="J2934" t="s">
        <v>17195</v>
      </c>
      <c r="K2934" t="s">
        <v>17195</v>
      </c>
      <c r="L2934" t="s">
        <v>17196</v>
      </c>
      <c r="M2934">
        <v>-115.5169983</v>
      </c>
      <c r="N2934">
        <v>32.992900849999998</v>
      </c>
    </row>
    <row r="2935" spans="1:14" x14ac:dyDescent="0.35">
      <c r="A2935" t="s">
        <v>17197</v>
      </c>
      <c r="B2935" t="s">
        <v>32</v>
      </c>
      <c r="C2935" t="s">
        <v>17198</v>
      </c>
      <c r="D2935">
        <v>1387</v>
      </c>
      <c r="F2935" t="s">
        <v>30</v>
      </c>
      <c r="G2935" t="s">
        <v>76</v>
      </c>
      <c r="H2935" t="s">
        <v>442</v>
      </c>
      <c r="I2935" t="s">
        <v>17197</v>
      </c>
      <c r="J2935" t="s">
        <v>17199</v>
      </c>
      <c r="K2935" t="s">
        <v>17199</v>
      </c>
      <c r="L2935" t="s">
        <v>17200</v>
      </c>
      <c r="M2935">
        <v>-98.956497192399993</v>
      </c>
      <c r="N2935">
        <v>31.793600082399902</v>
      </c>
    </row>
    <row r="2936" spans="1:14" x14ac:dyDescent="0.35">
      <c r="A2936" t="s">
        <v>17201</v>
      </c>
      <c r="B2936" t="s">
        <v>1168</v>
      </c>
      <c r="C2936" t="s">
        <v>17202</v>
      </c>
      <c r="D2936">
        <v>547</v>
      </c>
      <c r="F2936" t="s">
        <v>30</v>
      </c>
      <c r="G2936" t="s">
        <v>52</v>
      </c>
      <c r="H2936" t="s">
        <v>342</v>
      </c>
      <c r="I2936" t="s">
        <v>17201</v>
      </c>
      <c r="J2936" t="s">
        <v>17203</v>
      </c>
      <c r="K2936" t="s">
        <v>17203</v>
      </c>
      <c r="L2936" t="s">
        <v>17204</v>
      </c>
      <c r="M2936">
        <v>-86.419700622599905</v>
      </c>
      <c r="N2936">
        <v>36.964500427199901</v>
      </c>
    </row>
    <row r="2937" spans="1:14" x14ac:dyDescent="0.35">
      <c r="A2937" t="s">
        <v>17205</v>
      </c>
      <c r="B2937" t="s">
        <v>3332</v>
      </c>
      <c r="C2937" t="s">
        <v>17206</v>
      </c>
      <c r="D2937">
        <v>146</v>
      </c>
      <c r="F2937" t="s">
        <v>30</v>
      </c>
      <c r="G2937" t="s">
        <v>55</v>
      </c>
      <c r="H2937" t="s">
        <v>212</v>
      </c>
      <c r="I2937" t="s">
        <v>17205</v>
      </c>
      <c r="J2937" t="s">
        <v>15377</v>
      </c>
      <c r="K2937" t="s">
        <v>15377</v>
      </c>
      <c r="L2937" t="s">
        <v>17207</v>
      </c>
      <c r="M2937">
        <v>-76.668296999999995</v>
      </c>
      <c r="N2937">
        <v>39.175400000000003</v>
      </c>
    </row>
    <row r="2938" spans="1:14" x14ac:dyDescent="0.35">
      <c r="A2938" t="s">
        <v>17208</v>
      </c>
      <c r="B2938" t="s">
        <v>32</v>
      </c>
      <c r="C2938" t="s">
        <v>17209</v>
      </c>
      <c r="D2938">
        <v>968</v>
      </c>
      <c r="F2938" t="s">
        <v>30</v>
      </c>
      <c r="G2938" t="s">
        <v>168</v>
      </c>
      <c r="H2938" t="s">
        <v>17210</v>
      </c>
      <c r="I2938" t="s">
        <v>17208</v>
      </c>
      <c r="J2938" t="s">
        <v>17211</v>
      </c>
      <c r="K2938" t="s">
        <v>4470</v>
      </c>
      <c r="L2938" t="s">
        <v>17212</v>
      </c>
      <c r="M2938">
        <v>-96.607398986800007</v>
      </c>
      <c r="N2938">
        <v>46.244098663300001</v>
      </c>
    </row>
    <row r="2939" spans="1:14" x14ac:dyDescent="0.35">
      <c r="A2939" t="s">
        <v>17213</v>
      </c>
      <c r="B2939" t="s">
        <v>32</v>
      </c>
      <c r="C2939" t="s">
        <v>17214</v>
      </c>
      <c r="D2939">
        <v>2965</v>
      </c>
      <c r="F2939" t="s">
        <v>30</v>
      </c>
      <c r="G2939" t="s">
        <v>168</v>
      </c>
      <c r="H2939" t="s">
        <v>1316</v>
      </c>
      <c r="I2939" t="s">
        <v>17213</v>
      </c>
      <c r="J2939" t="s">
        <v>17215</v>
      </c>
      <c r="K2939" t="s">
        <v>17216</v>
      </c>
      <c r="L2939" t="s">
        <v>17217</v>
      </c>
      <c r="M2939">
        <v>-103.30074999999999</v>
      </c>
      <c r="N2939">
        <v>46.1655193</v>
      </c>
    </row>
    <row r="2940" spans="1:14" x14ac:dyDescent="0.35">
      <c r="A2940" t="s">
        <v>17218</v>
      </c>
      <c r="B2940" t="s">
        <v>32</v>
      </c>
      <c r="C2940" t="s">
        <v>17219</v>
      </c>
      <c r="D2940">
        <v>119</v>
      </c>
      <c r="F2940" t="s">
        <v>30</v>
      </c>
      <c r="G2940" t="s">
        <v>53</v>
      </c>
      <c r="H2940" t="s">
        <v>760</v>
      </c>
      <c r="I2940" t="s">
        <v>17218</v>
      </c>
      <c r="J2940" t="s">
        <v>17220</v>
      </c>
      <c r="K2940" t="s">
        <v>17220</v>
      </c>
      <c r="L2940" t="s">
        <v>17221</v>
      </c>
      <c r="M2940">
        <v>-89.864997863799999</v>
      </c>
      <c r="N2940">
        <v>30.813699722299901</v>
      </c>
    </row>
    <row r="2941" spans="1:14" x14ac:dyDescent="0.35">
      <c r="A2941" t="s">
        <v>17223</v>
      </c>
      <c r="B2941" t="s">
        <v>32</v>
      </c>
      <c r="C2941" t="s">
        <v>17224</v>
      </c>
      <c r="D2941">
        <v>1033</v>
      </c>
      <c r="F2941" t="s">
        <v>30</v>
      </c>
      <c r="G2941" t="s">
        <v>40</v>
      </c>
      <c r="H2941" t="s">
        <v>427</v>
      </c>
      <c r="I2941" t="s">
        <v>17223</v>
      </c>
      <c r="J2941" t="s">
        <v>17225</v>
      </c>
      <c r="K2941" t="s">
        <v>17225</v>
      </c>
      <c r="L2941" t="s">
        <v>17226</v>
      </c>
      <c r="M2941">
        <v>-112.686317</v>
      </c>
      <c r="N2941">
        <v>33.422396999999997</v>
      </c>
    </row>
    <row r="2942" spans="1:14" x14ac:dyDescent="0.35">
      <c r="A2942" t="s">
        <v>17227</v>
      </c>
      <c r="B2942" t="s">
        <v>32</v>
      </c>
      <c r="C2942" t="s">
        <v>16244</v>
      </c>
      <c r="D2942">
        <v>4968</v>
      </c>
      <c r="F2942" t="s">
        <v>30</v>
      </c>
      <c r="G2942" t="s">
        <v>87</v>
      </c>
      <c r="H2942" t="s">
        <v>558</v>
      </c>
      <c r="I2942" t="s">
        <v>17227</v>
      </c>
      <c r="J2942" t="s">
        <v>17228</v>
      </c>
      <c r="K2942" t="s">
        <v>17228</v>
      </c>
      <c r="L2942" t="s">
        <v>17229</v>
      </c>
      <c r="M2942">
        <v>-106.722000122</v>
      </c>
      <c r="N2942">
        <v>44.381099700899902</v>
      </c>
    </row>
    <row r="2943" spans="1:14" x14ac:dyDescent="0.35">
      <c r="A2943" t="s">
        <v>17230</v>
      </c>
      <c r="B2943" t="s">
        <v>1168</v>
      </c>
      <c r="C2943" t="s">
        <v>17231</v>
      </c>
      <c r="D2943">
        <v>254</v>
      </c>
      <c r="F2943" t="s">
        <v>30</v>
      </c>
      <c r="G2943" t="s">
        <v>37</v>
      </c>
      <c r="H2943" t="s">
        <v>2630</v>
      </c>
      <c r="I2943" t="s">
        <v>17230</v>
      </c>
      <c r="J2943" t="s">
        <v>17232</v>
      </c>
      <c r="K2943" t="s">
        <v>17232</v>
      </c>
      <c r="L2943" t="s">
        <v>17233</v>
      </c>
      <c r="M2943">
        <v>-89.944000244099996</v>
      </c>
      <c r="N2943">
        <v>35.964298248299997</v>
      </c>
    </row>
    <row r="2944" spans="1:14" x14ac:dyDescent="0.35">
      <c r="A2944" t="s">
        <v>17234</v>
      </c>
      <c r="B2944" t="s">
        <v>1168</v>
      </c>
      <c r="C2944" t="s">
        <v>17235</v>
      </c>
      <c r="D2944">
        <v>4150</v>
      </c>
      <c r="F2944" t="s">
        <v>30</v>
      </c>
      <c r="G2944" t="s">
        <v>47</v>
      </c>
      <c r="H2944" t="s">
        <v>17236</v>
      </c>
      <c r="I2944" t="s">
        <v>17234</v>
      </c>
      <c r="J2944" t="s">
        <v>17237</v>
      </c>
      <c r="K2944" t="s">
        <v>17237</v>
      </c>
      <c r="L2944" t="s">
        <v>17238</v>
      </c>
      <c r="M2944">
        <v>-113.77200317400001</v>
      </c>
      <c r="N2944">
        <v>42.542598724399902</v>
      </c>
    </row>
    <row r="2945" spans="1:14" x14ac:dyDescent="0.35">
      <c r="A2945" t="s">
        <v>17239</v>
      </c>
      <c r="B2945" t="s">
        <v>1168</v>
      </c>
      <c r="C2945" t="s">
        <v>17240</v>
      </c>
      <c r="D2945">
        <v>2350</v>
      </c>
      <c r="F2945" t="s">
        <v>30</v>
      </c>
      <c r="G2945" t="s">
        <v>41</v>
      </c>
      <c r="H2945" t="s">
        <v>17241</v>
      </c>
      <c r="I2945" t="s">
        <v>17239</v>
      </c>
      <c r="J2945" t="s">
        <v>17242</v>
      </c>
      <c r="K2945" t="s">
        <v>17242</v>
      </c>
      <c r="L2945" t="s">
        <v>17243</v>
      </c>
      <c r="M2945">
        <v>-116.629997253</v>
      </c>
      <c r="N2945">
        <v>35.280498504599997</v>
      </c>
    </row>
    <row r="2946" spans="1:14" x14ac:dyDescent="0.35">
      <c r="A2946" t="s">
        <v>17244</v>
      </c>
      <c r="B2946" t="s">
        <v>32</v>
      </c>
      <c r="C2946" t="s">
        <v>17245</v>
      </c>
      <c r="D2946">
        <v>45</v>
      </c>
      <c r="F2946" t="s">
        <v>30</v>
      </c>
      <c r="G2946" t="s">
        <v>76</v>
      </c>
      <c r="H2946" t="s">
        <v>156</v>
      </c>
      <c r="I2946" t="s">
        <v>17244</v>
      </c>
      <c r="J2946" t="s">
        <v>17246</v>
      </c>
      <c r="K2946" t="s">
        <v>17247</v>
      </c>
      <c r="L2946" t="s">
        <v>17248</v>
      </c>
      <c r="M2946">
        <v>-95.863502502399996</v>
      </c>
      <c r="N2946">
        <v>28.973300933800001</v>
      </c>
    </row>
    <row r="2947" spans="1:14" x14ac:dyDescent="0.35">
      <c r="A2947" t="s">
        <v>17249</v>
      </c>
      <c r="B2947" t="s">
        <v>1168</v>
      </c>
      <c r="C2947" t="s">
        <v>17250</v>
      </c>
      <c r="D2947">
        <v>4473</v>
      </c>
      <c r="F2947" t="s">
        <v>30</v>
      </c>
      <c r="G2947" t="s">
        <v>60</v>
      </c>
      <c r="H2947" t="s">
        <v>365</v>
      </c>
      <c r="I2947" t="s">
        <v>17249</v>
      </c>
      <c r="J2947" t="s">
        <v>17251</v>
      </c>
      <c r="K2947" t="s">
        <v>17251</v>
      </c>
      <c r="L2947" t="s">
        <v>17252</v>
      </c>
      <c r="M2947">
        <v>-111.1529999</v>
      </c>
      <c r="N2947">
        <v>45.777500150000002</v>
      </c>
    </row>
    <row r="2948" spans="1:14" x14ac:dyDescent="0.35">
      <c r="A2948" t="s">
        <v>17253</v>
      </c>
      <c r="B2948" t="s">
        <v>32</v>
      </c>
      <c r="C2948" t="s">
        <v>17254</v>
      </c>
      <c r="D2948">
        <v>835</v>
      </c>
      <c r="F2948" t="s">
        <v>30</v>
      </c>
      <c r="G2948" t="s">
        <v>84</v>
      </c>
      <c r="H2948" t="s">
        <v>730</v>
      </c>
      <c r="J2948" t="s">
        <v>17255</v>
      </c>
      <c r="K2948" t="s">
        <v>17256</v>
      </c>
      <c r="L2948" t="s">
        <v>17257</v>
      </c>
      <c r="M2948">
        <v>-88.389602999999994</v>
      </c>
      <c r="N2948">
        <v>42.614899000000001</v>
      </c>
    </row>
    <row r="2949" spans="1:14" x14ac:dyDescent="0.35">
      <c r="A2949" t="s">
        <v>17258</v>
      </c>
      <c r="B2949" t="s">
        <v>32</v>
      </c>
      <c r="C2949" t="s">
        <v>649</v>
      </c>
      <c r="D2949">
        <v>800</v>
      </c>
      <c r="F2949" t="s">
        <v>30</v>
      </c>
      <c r="G2949" t="s">
        <v>48</v>
      </c>
      <c r="H2949" t="s">
        <v>233</v>
      </c>
      <c r="I2949" t="s">
        <v>17259</v>
      </c>
      <c r="J2949" t="s">
        <v>17260</v>
      </c>
      <c r="K2949" t="s">
        <v>17259</v>
      </c>
      <c r="L2949" t="s">
        <v>17261</v>
      </c>
      <c r="M2949">
        <v>-86.300498962402003</v>
      </c>
      <c r="N2949">
        <v>41.365100860596002</v>
      </c>
    </row>
    <row r="2950" spans="1:14" x14ac:dyDescent="0.35">
      <c r="A2950" t="s">
        <v>17262</v>
      </c>
      <c r="B2950" t="s">
        <v>32</v>
      </c>
      <c r="C2950" t="s">
        <v>17263</v>
      </c>
      <c r="D2950">
        <v>622</v>
      </c>
      <c r="F2950" t="s">
        <v>30</v>
      </c>
      <c r="G2950" t="s">
        <v>41</v>
      </c>
      <c r="H2950" t="s">
        <v>975</v>
      </c>
      <c r="J2950" t="s">
        <v>5292</v>
      </c>
      <c r="K2950" t="s">
        <v>17264</v>
      </c>
      <c r="L2950" t="s">
        <v>17265</v>
      </c>
      <c r="M2950">
        <v>-120.29399871826099</v>
      </c>
      <c r="N2950">
        <v>36.163101196288999</v>
      </c>
    </row>
    <row r="2951" spans="1:14" x14ac:dyDescent="0.35">
      <c r="A2951" t="s">
        <v>17266</v>
      </c>
      <c r="B2951" t="s">
        <v>32</v>
      </c>
      <c r="C2951" t="s">
        <v>17267</v>
      </c>
      <c r="D2951">
        <v>1307</v>
      </c>
      <c r="F2951" t="s">
        <v>30</v>
      </c>
      <c r="G2951" t="s">
        <v>56</v>
      </c>
      <c r="H2951" t="s">
        <v>17268</v>
      </c>
      <c r="I2951" t="s">
        <v>17266</v>
      </c>
      <c r="J2951" t="s">
        <v>17269</v>
      </c>
      <c r="K2951" t="s">
        <v>17269</v>
      </c>
      <c r="L2951" t="s">
        <v>17270</v>
      </c>
      <c r="M2951">
        <v>-85.4188995361</v>
      </c>
      <c r="N2951">
        <v>44.275299072300001</v>
      </c>
    </row>
    <row r="2952" spans="1:14" x14ac:dyDescent="0.35">
      <c r="A2952" t="s">
        <v>17271</v>
      </c>
      <c r="B2952" t="s">
        <v>3332</v>
      </c>
      <c r="C2952" t="s">
        <v>17272</v>
      </c>
      <c r="D2952">
        <v>236</v>
      </c>
      <c r="F2952" t="s">
        <v>30</v>
      </c>
      <c r="G2952" t="s">
        <v>72</v>
      </c>
      <c r="H2952" t="s">
        <v>219</v>
      </c>
      <c r="I2952" t="s">
        <v>17271</v>
      </c>
      <c r="J2952" t="s">
        <v>17273</v>
      </c>
      <c r="K2952" t="s">
        <v>17273</v>
      </c>
      <c r="L2952" t="s">
        <v>17274</v>
      </c>
      <c r="M2952">
        <v>-81.119499206542898</v>
      </c>
      <c r="N2952">
        <v>33.9388008117675</v>
      </c>
    </row>
    <row r="2953" spans="1:14" x14ac:dyDescent="0.35">
      <c r="A2953" t="s">
        <v>17275</v>
      </c>
      <c r="B2953" t="s">
        <v>32</v>
      </c>
      <c r="C2953" t="s">
        <v>17276</v>
      </c>
      <c r="D2953">
        <v>6193</v>
      </c>
      <c r="F2953" t="s">
        <v>30</v>
      </c>
      <c r="G2953" t="s">
        <v>42</v>
      </c>
      <c r="H2953" t="s">
        <v>567</v>
      </c>
      <c r="I2953" t="s">
        <v>17275</v>
      </c>
      <c r="J2953" t="s">
        <v>17277</v>
      </c>
      <c r="K2953" t="s">
        <v>17278</v>
      </c>
      <c r="L2953" t="s">
        <v>17279</v>
      </c>
      <c r="M2953">
        <v>-107.52200317400001</v>
      </c>
      <c r="N2953">
        <v>40.495201110799997</v>
      </c>
    </row>
    <row r="2954" spans="1:14" x14ac:dyDescent="0.35">
      <c r="A2954" t="s">
        <v>17280</v>
      </c>
      <c r="B2954" t="s">
        <v>1168</v>
      </c>
      <c r="C2954" t="s">
        <v>17281</v>
      </c>
      <c r="D2954">
        <v>1228</v>
      </c>
      <c r="F2954" t="s">
        <v>30</v>
      </c>
      <c r="G2954" t="s">
        <v>67</v>
      </c>
      <c r="H2954" t="s">
        <v>586</v>
      </c>
      <c r="I2954" t="s">
        <v>17280</v>
      </c>
      <c r="J2954" t="s">
        <v>17282</v>
      </c>
      <c r="K2954" t="s">
        <v>17282</v>
      </c>
      <c r="L2954" t="s">
        <v>17283</v>
      </c>
      <c r="M2954">
        <v>-81.442199707031193</v>
      </c>
      <c r="N2954">
        <v>40.916099548339801</v>
      </c>
    </row>
    <row r="2955" spans="1:14" x14ac:dyDescent="0.35">
      <c r="A2955" t="s">
        <v>17284</v>
      </c>
      <c r="B2955" t="s">
        <v>32</v>
      </c>
      <c r="C2955" t="s">
        <v>17285</v>
      </c>
      <c r="D2955">
        <v>4965</v>
      </c>
      <c r="F2955" t="s">
        <v>30</v>
      </c>
      <c r="G2955" t="s">
        <v>109</v>
      </c>
      <c r="H2955" t="s">
        <v>716</v>
      </c>
      <c r="I2955" t="s">
        <v>17284</v>
      </c>
      <c r="J2955" t="s">
        <v>2110</v>
      </c>
      <c r="K2955" t="s">
        <v>2110</v>
      </c>
      <c r="L2955" t="s">
        <v>17286</v>
      </c>
      <c r="M2955">
        <v>-103.166999817</v>
      </c>
      <c r="N2955">
        <v>36.446201324500002</v>
      </c>
    </row>
    <row r="2956" spans="1:14" x14ac:dyDescent="0.35">
      <c r="A2956" t="s">
        <v>17287</v>
      </c>
      <c r="B2956" t="s">
        <v>1168</v>
      </c>
      <c r="C2956" t="s">
        <v>17288</v>
      </c>
      <c r="D2956">
        <v>626</v>
      </c>
      <c r="F2956" t="s">
        <v>30</v>
      </c>
      <c r="G2956" t="s">
        <v>104</v>
      </c>
      <c r="H2956" t="s">
        <v>17289</v>
      </c>
      <c r="I2956" t="s">
        <v>17287</v>
      </c>
      <c r="J2956" t="s">
        <v>17290</v>
      </c>
      <c r="K2956" t="s">
        <v>17290</v>
      </c>
      <c r="L2956" t="s">
        <v>17291</v>
      </c>
      <c r="M2956">
        <v>-68.017898559599999</v>
      </c>
      <c r="N2956">
        <v>46.871498107899903</v>
      </c>
    </row>
    <row r="2957" spans="1:14" x14ac:dyDescent="0.35">
      <c r="A2957" t="s">
        <v>17292</v>
      </c>
      <c r="B2957" t="s">
        <v>32</v>
      </c>
      <c r="C2957" t="s">
        <v>17293</v>
      </c>
      <c r="D2957">
        <v>775</v>
      </c>
      <c r="F2957" t="s">
        <v>30</v>
      </c>
      <c r="G2957" t="s">
        <v>55</v>
      </c>
      <c r="H2957" t="s">
        <v>659</v>
      </c>
      <c r="I2957" t="s">
        <v>17292</v>
      </c>
      <c r="J2957" t="s">
        <v>17294</v>
      </c>
      <c r="K2957" t="s">
        <v>17294</v>
      </c>
      <c r="L2957" t="s">
        <v>17295</v>
      </c>
      <c r="M2957">
        <v>-78.760902404800007</v>
      </c>
      <c r="N2957">
        <v>39.615398407000001</v>
      </c>
    </row>
    <row r="2958" spans="1:14" x14ac:dyDescent="0.35">
      <c r="A2958" t="s">
        <v>17296</v>
      </c>
      <c r="B2958" t="s">
        <v>32</v>
      </c>
      <c r="C2958" t="s">
        <v>17297</v>
      </c>
      <c r="D2958">
        <v>1253</v>
      </c>
      <c r="F2958" t="s">
        <v>30</v>
      </c>
      <c r="G2958" t="s">
        <v>98</v>
      </c>
      <c r="H2958" t="s">
        <v>1255</v>
      </c>
      <c r="I2958" t="s">
        <v>17296</v>
      </c>
      <c r="J2958" t="s">
        <v>17298</v>
      </c>
      <c r="K2958" t="s">
        <v>17298</v>
      </c>
      <c r="L2958" t="s">
        <v>17299</v>
      </c>
      <c r="M2958">
        <v>-95.760597228999998</v>
      </c>
      <c r="N2958">
        <v>41.259201049799998</v>
      </c>
    </row>
    <row r="2959" spans="1:14" x14ac:dyDescent="0.35">
      <c r="A2959" t="s">
        <v>17300</v>
      </c>
      <c r="B2959" t="s">
        <v>32</v>
      </c>
      <c r="C2959" t="s">
        <v>17301</v>
      </c>
      <c r="D2959">
        <v>3187</v>
      </c>
      <c r="F2959" t="s">
        <v>30</v>
      </c>
      <c r="G2959" t="s">
        <v>33</v>
      </c>
      <c r="H2959" t="s">
        <v>17302</v>
      </c>
      <c r="I2959" t="s">
        <v>17300</v>
      </c>
      <c r="J2959" t="s">
        <v>17303</v>
      </c>
      <c r="K2959" t="s">
        <v>17303</v>
      </c>
      <c r="L2959" t="s">
        <v>17304</v>
      </c>
      <c r="M2959">
        <v>-101.0469971</v>
      </c>
      <c r="N2959">
        <v>39.427501679999999</v>
      </c>
    </row>
    <row r="2960" spans="1:14" x14ac:dyDescent="0.35">
      <c r="A2960" t="s">
        <v>17305</v>
      </c>
      <c r="B2960" t="s">
        <v>3332</v>
      </c>
      <c r="C2960" t="s">
        <v>17306</v>
      </c>
      <c r="D2960">
        <v>219</v>
      </c>
      <c r="F2960" t="s">
        <v>30</v>
      </c>
      <c r="G2960" t="s">
        <v>126</v>
      </c>
      <c r="H2960" t="s">
        <v>97</v>
      </c>
      <c r="I2960" t="s">
        <v>17305</v>
      </c>
      <c r="J2960" t="s">
        <v>17307</v>
      </c>
      <c r="K2960" t="s">
        <v>17307</v>
      </c>
      <c r="L2960" t="s">
        <v>17308</v>
      </c>
      <c r="M2960">
        <v>-88.443801879899993</v>
      </c>
      <c r="N2960">
        <v>33.643798828100003</v>
      </c>
    </row>
    <row r="2961" spans="1:14" x14ac:dyDescent="0.35">
      <c r="A2961" t="s">
        <v>17309</v>
      </c>
      <c r="B2961" t="s">
        <v>65</v>
      </c>
      <c r="C2961" t="s">
        <v>17310</v>
      </c>
      <c r="D2961">
        <v>0</v>
      </c>
      <c r="F2961" t="s">
        <v>30</v>
      </c>
      <c r="G2961" t="s">
        <v>34</v>
      </c>
      <c r="H2961" t="s">
        <v>17311</v>
      </c>
      <c r="I2961" t="s">
        <v>17309</v>
      </c>
      <c r="J2961" t="s">
        <v>17309</v>
      </c>
      <c r="K2961" t="s">
        <v>17309</v>
      </c>
      <c r="L2961" t="s">
        <v>17312</v>
      </c>
      <c r="M2961">
        <v>-132.841995239</v>
      </c>
      <c r="N2961">
        <v>56.003200530999997</v>
      </c>
    </row>
    <row r="2962" spans="1:14" x14ac:dyDescent="0.35">
      <c r="A2962" t="s">
        <v>17315</v>
      </c>
      <c r="B2962" t="s">
        <v>32</v>
      </c>
      <c r="C2962" t="s">
        <v>17316</v>
      </c>
      <c r="D2962">
        <v>1444</v>
      </c>
      <c r="F2962" t="s">
        <v>30</v>
      </c>
      <c r="G2962" t="s">
        <v>41</v>
      </c>
      <c r="H2962" t="s">
        <v>501</v>
      </c>
      <c r="I2962" t="s">
        <v>17315</v>
      </c>
      <c r="J2962" t="s">
        <v>17317</v>
      </c>
      <c r="K2962" t="s">
        <v>17317</v>
      </c>
      <c r="L2962" t="s">
        <v>17318</v>
      </c>
      <c r="M2962">
        <v>-117.68800354</v>
      </c>
      <c r="N2962">
        <v>34.111598968499997</v>
      </c>
    </row>
    <row r="2963" spans="1:14" x14ac:dyDescent="0.35">
      <c r="A2963" t="s">
        <v>17319</v>
      </c>
      <c r="B2963" t="s">
        <v>32</v>
      </c>
      <c r="C2963" t="s">
        <v>17320</v>
      </c>
      <c r="D2963">
        <v>26</v>
      </c>
      <c r="F2963" t="s">
        <v>30</v>
      </c>
      <c r="G2963" t="s">
        <v>41</v>
      </c>
      <c r="H2963" t="s">
        <v>594</v>
      </c>
      <c r="I2963" t="s">
        <v>17319</v>
      </c>
      <c r="J2963" t="s">
        <v>2104</v>
      </c>
      <c r="K2963" t="s">
        <v>2104</v>
      </c>
      <c r="L2963" t="s">
        <v>17321</v>
      </c>
      <c r="M2963">
        <v>-122.056999207</v>
      </c>
      <c r="N2963">
        <v>37.989700317400001</v>
      </c>
    </row>
    <row r="2964" spans="1:14" x14ac:dyDescent="0.35">
      <c r="A2964" t="s">
        <v>17322</v>
      </c>
      <c r="B2964" t="s">
        <v>1168</v>
      </c>
      <c r="C2964" t="s">
        <v>17323</v>
      </c>
      <c r="D2964">
        <v>1125</v>
      </c>
      <c r="F2964" t="s">
        <v>30</v>
      </c>
      <c r="G2964" t="s">
        <v>98</v>
      </c>
      <c r="H2964" t="s">
        <v>1059</v>
      </c>
      <c r="I2964" t="s">
        <v>17322</v>
      </c>
      <c r="J2964" t="s">
        <v>17324</v>
      </c>
      <c r="K2964" t="s">
        <v>17324</v>
      </c>
      <c r="L2964" t="s">
        <v>17325</v>
      </c>
      <c r="M2964">
        <v>-92.610801696799996</v>
      </c>
      <c r="N2964">
        <v>43.072601318399997</v>
      </c>
    </row>
    <row r="2965" spans="1:14" x14ac:dyDescent="0.35">
      <c r="A2965" t="s">
        <v>17326</v>
      </c>
      <c r="B2965" t="s">
        <v>32</v>
      </c>
      <c r="C2965" t="s">
        <v>17327</v>
      </c>
      <c r="D2965">
        <v>1188</v>
      </c>
      <c r="F2965" t="s">
        <v>30</v>
      </c>
      <c r="G2965" t="s">
        <v>187</v>
      </c>
      <c r="H2965" t="s">
        <v>17328</v>
      </c>
      <c r="I2965" t="s">
        <v>17326</v>
      </c>
      <c r="J2965" t="s">
        <v>17329</v>
      </c>
      <c r="K2965" t="s">
        <v>2589</v>
      </c>
      <c r="L2965" t="s">
        <v>17330</v>
      </c>
      <c r="M2965">
        <v>-72.0179977417</v>
      </c>
      <c r="N2965">
        <v>44.569099426299999</v>
      </c>
    </row>
    <row r="2966" spans="1:14" x14ac:dyDescent="0.35">
      <c r="A2966" t="s">
        <v>17331</v>
      </c>
      <c r="B2966" t="s">
        <v>1168</v>
      </c>
      <c r="C2966" t="s">
        <v>17332</v>
      </c>
      <c r="D2966">
        <v>5622</v>
      </c>
      <c r="F2966" t="s">
        <v>30</v>
      </c>
      <c r="G2966" t="s">
        <v>81</v>
      </c>
      <c r="H2966" t="s">
        <v>17333</v>
      </c>
      <c r="I2966" t="s">
        <v>17331</v>
      </c>
      <c r="J2966" t="s">
        <v>17334</v>
      </c>
      <c r="K2966" t="s">
        <v>17334</v>
      </c>
      <c r="L2966" t="s">
        <v>17335</v>
      </c>
      <c r="M2966">
        <v>-113.098999023437</v>
      </c>
      <c r="N2966">
        <v>37.701000213622997</v>
      </c>
    </row>
    <row r="2967" spans="1:14" x14ac:dyDescent="0.35">
      <c r="A2967" t="s">
        <v>17336</v>
      </c>
      <c r="B2967" t="s">
        <v>32</v>
      </c>
      <c r="C2967" t="s">
        <v>17337</v>
      </c>
      <c r="D2967">
        <v>130</v>
      </c>
      <c r="F2967" t="s">
        <v>30</v>
      </c>
      <c r="G2967" t="s">
        <v>37</v>
      </c>
      <c r="H2967" t="s">
        <v>811</v>
      </c>
      <c r="I2967" t="s">
        <v>17336</v>
      </c>
      <c r="J2967" t="s">
        <v>17338</v>
      </c>
      <c r="K2967" t="s">
        <v>17338</v>
      </c>
      <c r="L2967" t="s">
        <v>17339</v>
      </c>
      <c r="M2967">
        <v>-92.763397216800001</v>
      </c>
      <c r="N2967">
        <v>33.622798919699903</v>
      </c>
    </row>
    <row r="2968" spans="1:14" x14ac:dyDescent="0.35">
      <c r="A2968" t="s">
        <v>17340</v>
      </c>
      <c r="B2968" t="s">
        <v>32</v>
      </c>
      <c r="C2968" t="s">
        <v>17341</v>
      </c>
      <c r="D2968">
        <v>302</v>
      </c>
      <c r="F2968" t="s">
        <v>30</v>
      </c>
      <c r="G2968" t="s">
        <v>72</v>
      </c>
      <c r="H2968" t="s">
        <v>811</v>
      </c>
      <c r="I2968" t="s">
        <v>17340</v>
      </c>
      <c r="J2968" t="s">
        <v>17342</v>
      </c>
      <c r="K2968" t="s">
        <v>17342</v>
      </c>
      <c r="L2968" t="s">
        <v>17343</v>
      </c>
      <c r="M2968">
        <v>-80.564903259299996</v>
      </c>
      <c r="N2968">
        <v>34.2835998535</v>
      </c>
    </row>
    <row r="2969" spans="1:14" x14ac:dyDescent="0.35">
      <c r="A2969" t="s">
        <v>17344</v>
      </c>
      <c r="B2969" t="s">
        <v>1168</v>
      </c>
      <c r="C2969" t="s">
        <v>17345</v>
      </c>
      <c r="D2969">
        <v>3297</v>
      </c>
      <c r="F2969" t="s">
        <v>30</v>
      </c>
      <c r="G2969" t="s">
        <v>106</v>
      </c>
      <c r="H2969" t="s">
        <v>1218</v>
      </c>
      <c r="I2969" t="s">
        <v>17344</v>
      </c>
      <c r="J2969" t="s">
        <v>17346</v>
      </c>
      <c r="K2969" t="s">
        <v>17346</v>
      </c>
      <c r="L2969" t="s">
        <v>17347</v>
      </c>
      <c r="M2969">
        <v>-103.095001221</v>
      </c>
      <c r="N2969">
        <v>42.837600707999997</v>
      </c>
    </row>
    <row r="2970" spans="1:14" x14ac:dyDescent="0.35">
      <c r="A2970" t="s">
        <v>17348</v>
      </c>
      <c r="B2970" t="s">
        <v>1168</v>
      </c>
      <c r="C2970" t="s">
        <v>17349</v>
      </c>
      <c r="D2970">
        <v>1954</v>
      </c>
      <c r="F2970" t="s">
        <v>30</v>
      </c>
      <c r="G2970" t="s">
        <v>76</v>
      </c>
      <c r="H2970" t="s">
        <v>17350</v>
      </c>
      <c r="I2970" t="s">
        <v>17348</v>
      </c>
      <c r="J2970" t="s">
        <v>17351</v>
      </c>
      <c r="K2970" t="s">
        <v>17351</v>
      </c>
      <c r="L2970" t="s">
        <v>17352</v>
      </c>
      <c r="M2970">
        <v>-100.288002014</v>
      </c>
      <c r="N2970">
        <v>34.4337997437</v>
      </c>
    </row>
    <row r="2971" spans="1:14" x14ac:dyDescent="0.35">
      <c r="A2971" t="s">
        <v>17353</v>
      </c>
      <c r="B2971" t="s">
        <v>32</v>
      </c>
      <c r="C2971" t="s">
        <v>17354</v>
      </c>
      <c r="D2971">
        <v>173</v>
      </c>
      <c r="F2971" t="s">
        <v>30</v>
      </c>
      <c r="G2971" t="s">
        <v>62</v>
      </c>
      <c r="H2971" t="s">
        <v>100</v>
      </c>
      <c r="I2971" t="s">
        <v>17353</v>
      </c>
      <c r="J2971" t="s">
        <v>17355</v>
      </c>
      <c r="K2971" t="s">
        <v>17355</v>
      </c>
      <c r="L2971" t="s">
        <v>17356</v>
      </c>
      <c r="M2971">
        <v>-74.281402587900004</v>
      </c>
      <c r="N2971">
        <v>40.875198364299997</v>
      </c>
    </row>
    <row r="2972" spans="1:14" x14ac:dyDescent="0.35">
      <c r="A2972" t="s">
        <v>17357</v>
      </c>
      <c r="B2972" t="s">
        <v>32</v>
      </c>
      <c r="C2972" t="s">
        <v>17358</v>
      </c>
      <c r="D2972">
        <v>1378</v>
      </c>
      <c r="F2972" t="s">
        <v>30</v>
      </c>
      <c r="G2972" t="s">
        <v>33</v>
      </c>
      <c r="H2972" t="s">
        <v>210</v>
      </c>
      <c r="I2972" t="s">
        <v>17357</v>
      </c>
      <c r="J2972" t="s">
        <v>5560</v>
      </c>
      <c r="K2972" t="s">
        <v>5560</v>
      </c>
      <c r="L2972" t="s">
        <v>17359</v>
      </c>
      <c r="M2972">
        <v>-97.2506027222</v>
      </c>
      <c r="N2972">
        <v>37.648601532000001</v>
      </c>
    </row>
    <row r="2973" spans="1:14" x14ac:dyDescent="0.35">
      <c r="A2973" t="s">
        <v>17360</v>
      </c>
      <c r="B2973" t="s">
        <v>1168</v>
      </c>
      <c r="C2973" t="s">
        <v>17361</v>
      </c>
      <c r="D2973">
        <v>61</v>
      </c>
      <c r="F2973" t="s">
        <v>30</v>
      </c>
      <c r="G2973" t="s">
        <v>41</v>
      </c>
      <c r="H2973" t="s">
        <v>515</v>
      </c>
      <c r="I2973" t="s">
        <v>17360</v>
      </c>
      <c r="J2973" t="s">
        <v>17362</v>
      </c>
      <c r="K2973" t="s">
        <v>17362</v>
      </c>
      <c r="L2973" t="s">
        <v>17363</v>
      </c>
      <c r="M2973">
        <v>-124.2369995</v>
      </c>
      <c r="N2973">
        <v>41.780200960000002</v>
      </c>
    </row>
    <row r="2974" spans="1:14" x14ac:dyDescent="0.35">
      <c r="A2974" t="s">
        <v>17364</v>
      </c>
      <c r="B2974" t="s">
        <v>1168</v>
      </c>
      <c r="C2974" t="s">
        <v>17365</v>
      </c>
      <c r="D2974">
        <v>241</v>
      </c>
      <c r="F2974" t="s">
        <v>30</v>
      </c>
      <c r="G2974" t="s">
        <v>102</v>
      </c>
      <c r="H2974" t="s">
        <v>17366</v>
      </c>
      <c r="I2974" t="s">
        <v>17364</v>
      </c>
      <c r="J2974" t="s">
        <v>17367</v>
      </c>
      <c r="K2974" t="s">
        <v>17367</v>
      </c>
      <c r="L2974" t="s">
        <v>17368</v>
      </c>
      <c r="M2974">
        <v>-72.534797670000003</v>
      </c>
      <c r="N2974">
        <v>42.194000240000001</v>
      </c>
    </row>
    <row r="2975" spans="1:14" x14ac:dyDescent="0.35">
      <c r="A2975" t="s">
        <v>17370</v>
      </c>
      <c r="B2975" t="s">
        <v>32</v>
      </c>
      <c r="C2975" t="s">
        <v>17371</v>
      </c>
      <c r="D2975">
        <v>892</v>
      </c>
      <c r="F2975" t="s">
        <v>30</v>
      </c>
      <c r="G2975" t="s">
        <v>72</v>
      </c>
      <c r="H2975" t="s">
        <v>17372</v>
      </c>
      <c r="I2975" t="s">
        <v>17370</v>
      </c>
      <c r="J2975" t="s">
        <v>17373</v>
      </c>
      <c r="K2975" t="s">
        <v>17373</v>
      </c>
      <c r="L2975" t="s">
        <v>17374</v>
      </c>
      <c r="M2975">
        <v>-82.886497500000004</v>
      </c>
      <c r="N2975">
        <v>34.671901699999999</v>
      </c>
    </row>
    <row r="2976" spans="1:14" x14ac:dyDescent="0.35">
      <c r="A2976" t="s">
        <v>17375</v>
      </c>
      <c r="B2976" t="s">
        <v>32</v>
      </c>
      <c r="C2976" t="s">
        <v>17376</v>
      </c>
      <c r="D2976">
        <v>867</v>
      </c>
      <c r="F2976" t="s">
        <v>30</v>
      </c>
      <c r="G2976" t="s">
        <v>48</v>
      </c>
      <c r="H2976" t="s">
        <v>434</v>
      </c>
      <c r="I2976" t="s">
        <v>17375</v>
      </c>
      <c r="J2976" t="s">
        <v>17377</v>
      </c>
      <c r="K2976" t="s">
        <v>17377</v>
      </c>
      <c r="L2976" t="s">
        <v>17378</v>
      </c>
      <c r="M2976">
        <v>-85.129699707</v>
      </c>
      <c r="N2976">
        <v>39.698501586900001</v>
      </c>
    </row>
    <row r="2977" spans="1:14" x14ac:dyDescent="0.35">
      <c r="A2977" t="s">
        <v>17379</v>
      </c>
      <c r="B2977" t="s">
        <v>1168</v>
      </c>
      <c r="C2977" t="s">
        <v>17380</v>
      </c>
      <c r="D2977">
        <v>213</v>
      </c>
      <c r="F2977" t="s">
        <v>30</v>
      </c>
      <c r="G2977" t="s">
        <v>43</v>
      </c>
      <c r="H2977" t="s">
        <v>446</v>
      </c>
      <c r="I2977" t="s">
        <v>17379</v>
      </c>
      <c r="J2977" t="s">
        <v>17381</v>
      </c>
      <c r="K2977" t="s">
        <v>17381</v>
      </c>
      <c r="L2977" t="s">
        <v>17382</v>
      </c>
      <c r="M2977">
        <v>-86.522102356000005</v>
      </c>
      <c r="N2977">
        <v>30.778799057000001</v>
      </c>
    </row>
    <row r="2978" spans="1:14" x14ac:dyDescent="0.35">
      <c r="A2978" t="s">
        <v>17383</v>
      </c>
      <c r="B2978" t="s">
        <v>32</v>
      </c>
      <c r="C2978" t="s">
        <v>17384</v>
      </c>
      <c r="D2978">
        <v>577</v>
      </c>
      <c r="F2978" t="s">
        <v>30</v>
      </c>
      <c r="G2978" t="s">
        <v>52</v>
      </c>
      <c r="H2978" t="s">
        <v>759</v>
      </c>
      <c r="I2978" t="s">
        <v>17383</v>
      </c>
      <c r="J2978" t="s">
        <v>17385</v>
      </c>
      <c r="K2978" t="s">
        <v>17385</v>
      </c>
      <c r="L2978" t="s">
        <v>17386</v>
      </c>
      <c r="M2978">
        <v>-88.372802730000004</v>
      </c>
      <c r="N2978">
        <v>36.664600370000002</v>
      </c>
    </row>
    <row r="2979" spans="1:14" x14ac:dyDescent="0.35">
      <c r="A2979" t="s">
        <v>17387</v>
      </c>
      <c r="B2979" t="s">
        <v>32</v>
      </c>
      <c r="C2979" t="s">
        <v>17388</v>
      </c>
      <c r="D2979">
        <v>5918</v>
      </c>
      <c r="F2979" t="s">
        <v>30</v>
      </c>
      <c r="G2979" t="s">
        <v>42</v>
      </c>
      <c r="H2979" t="s">
        <v>585</v>
      </c>
      <c r="I2979" t="s">
        <v>17387</v>
      </c>
      <c r="J2979" t="s">
        <v>17389</v>
      </c>
      <c r="K2979" t="s">
        <v>17389</v>
      </c>
      <c r="L2979" t="s">
        <v>17390</v>
      </c>
      <c r="M2979">
        <v>-108.62799835200001</v>
      </c>
      <c r="N2979">
        <v>37.303001403800003</v>
      </c>
    </row>
    <row r="2980" spans="1:14" x14ac:dyDescent="0.35">
      <c r="A2980" t="s">
        <v>17391</v>
      </c>
      <c r="B2980" t="s">
        <v>32</v>
      </c>
      <c r="C2980" t="s">
        <v>17392</v>
      </c>
      <c r="D2980">
        <v>367</v>
      </c>
      <c r="F2980" t="s">
        <v>30</v>
      </c>
      <c r="G2980" t="s">
        <v>76</v>
      </c>
      <c r="H2980" t="s">
        <v>478</v>
      </c>
      <c r="I2980" t="s">
        <v>17391</v>
      </c>
      <c r="J2980" t="s">
        <v>17393</v>
      </c>
      <c r="K2980" t="s">
        <v>17393</v>
      </c>
      <c r="L2980" t="s">
        <v>17394</v>
      </c>
      <c r="M2980">
        <v>-96.331398010300006</v>
      </c>
      <c r="N2980">
        <v>30.715700149499899</v>
      </c>
    </row>
    <row r="2981" spans="1:14" x14ac:dyDescent="0.35">
      <c r="A2981" t="s">
        <v>17396</v>
      </c>
      <c r="B2981" t="s">
        <v>32</v>
      </c>
      <c r="C2981" t="s">
        <v>17397</v>
      </c>
      <c r="D2981">
        <v>701</v>
      </c>
      <c r="F2981" t="s">
        <v>30</v>
      </c>
      <c r="G2981" t="s">
        <v>56</v>
      </c>
      <c r="H2981" t="s">
        <v>17398</v>
      </c>
      <c r="I2981" t="s">
        <v>17396</v>
      </c>
      <c r="J2981" t="s">
        <v>17399</v>
      </c>
      <c r="K2981" t="s">
        <v>17400</v>
      </c>
      <c r="L2981" t="s">
        <v>17401</v>
      </c>
      <c r="M2981">
        <v>-83.445503234862997</v>
      </c>
      <c r="N2981">
        <v>43.458801269531001</v>
      </c>
    </row>
    <row r="2982" spans="1:14" x14ac:dyDescent="0.35">
      <c r="A2982" t="s">
        <v>17402</v>
      </c>
      <c r="B2982" t="s">
        <v>32</v>
      </c>
      <c r="C2982" t="s">
        <v>17403</v>
      </c>
      <c r="D2982">
        <v>3798</v>
      </c>
      <c r="F2982" t="s">
        <v>30</v>
      </c>
      <c r="G2982" t="s">
        <v>40</v>
      </c>
      <c r="H2982" t="s">
        <v>17404</v>
      </c>
      <c r="I2982" t="s">
        <v>17402</v>
      </c>
      <c r="J2982" t="s">
        <v>17405</v>
      </c>
      <c r="K2982" t="s">
        <v>17405</v>
      </c>
      <c r="L2982" t="s">
        <v>17406</v>
      </c>
      <c r="M2982">
        <v>-109.21139700000001</v>
      </c>
      <c r="N2982">
        <v>32.957039000000002</v>
      </c>
    </row>
    <row r="2983" spans="1:14" x14ac:dyDescent="0.35">
      <c r="A2983" t="s">
        <v>17407</v>
      </c>
      <c r="B2983" t="s">
        <v>32</v>
      </c>
      <c r="C2983" t="s">
        <v>17408</v>
      </c>
      <c r="D2983">
        <v>754</v>
      </c>
      <c r="F2983" t="s">
        <v>30</v>
      </c>
      <c r="G2983" t="s">
        <v>33</v>
      </c>
      <c r="H2983" t="s">
        <v>1481</v>
      </c>
      <c r="I2983" t="s">
        <v>17407</v>
      </c>
      <c r="J2983" t="s">
        <v>17409</v>
      </c>
      <c r="K2983" t="s">
        <v>17409</v>
      </c>
      <c r="L2983" t="s">
        <v>17410</v>
      </c>
      <c r="M2983">
        <v>-95.571899414100002</v>
      </c>
      <c r="N2983">
        <v>37.094001769999998</v>
      </c>
    </row>
    <row r="2984" spans="1:14" x14ac:dyDescent="0.35">
      <c r="A2984" t="s">
        <v>17411</v>
      </c>
      <c r="B2984" t="s">
        <v>36</v>
      </c>
      <c r="C2984" t="s">
        <v>17412</v>
      </c>
      <c r="D2984">
        <v>25</v>
      </c>
      <c r="F2984" t="s">
        <v>30</v>
      </c>
      <c r="G2984" t="s">
        <v>34</v>
      </c>
      <c r="H2984" t="s">
        <v>17413</v>
      </c>
      <c r="J2984" t="s">
        <v>17411</v>
      </c>
      <c r="L2984" t="s">
        <v>17414</v>
      </c>
      <c r="M2984">
        <v>-158.58970600000001</v>
      </c>
      <c r="N2984">
        <v>56.317642999999997</v>
      </c>
    </row>
    <row r="2985" spans="1:14" x14ac:dyDescent="0.35">
      <c r="A2985" t="s">
        <v>17415</v>
      </c>
      <c r="B2985" t="s">
        <v>32</v>
      </c>
      <c r="C2985" t="s">
        <v>17416</v>
      </c>
      <c r="D2985">
        <v>20</v>
      </c>
      <c r="F2985" t="s">
        <v>30</v>
      </c>
      <c r="G2985" t="s">
        <v>55</v>
      </c>
      <c r="H2985" t="s">
        <v>249</v>
      </c>
      <c r="I2985" t="s">
        <v>17415</v>
      </c>
      <c r="J2985" t="s">
        <v>17417</v>
      </c>
      <c r="K2985" t="s">
        <v>17417</v>
      </c>
      <c r="L2985" t="s">
        <v>17418</v>
      </c>
      <c r="M2985">
        <v>-76.030403140000004</v>
      </c>
      <c r="N2985">
        <v>38.539299010000001</v>
      </c>
    </row>
    <row r="2986" spans="1:14" x14ac:dyDescent="0.35">
      <c r="A2986" t="s">
        <v>17419</v>
      </c>
      <c r="B2986" t="s">
        <v>1168</v>
      </c>
      <c r="C2986" t="s">
        <v>17420</v>
      </c>
      <c r="D2986">
        <v>879</v>
      </c>
      <c r="F2986" t="s">
        <v>30</v>
      </c>
      <c r="G2986" t="s">
        <v>67</v>
      </c>
      <c r="H2986" t="s">
        <v>218</v>
      </c>
      <c r="I2986" t="s">
        <v>17419</v>
      </c>
      <c r="J2986" t="s">
        <v>17421</v>
      </c>
      <c r="K2986" t="s">
        <v>17421</v>
      </c>
      <c r="L2986" t="s">
        <v>17422</v>
      </c>
      <c r="M2986">
        <v>-81.486396789599993</v>
      </c>
      <c r="N2986">
        <v>41.565101623499999</v>
      </c>
    </row>
    <row r="2987" spans="1:14" x14ac:dyDescent="0.35">
      <c r="A2987" t="s">
        <v>17423</v>
      </c>
      <c r="B2987" t="s">
        <v>1168</v>
      </c>
      <c r="C2987" t="s">
        <v>17424</v>
      </c>
      <c r="D2987">
        <v>342</v>
      </c>
      <c r="F2987" t="s">
        <v>30</v>
      </c>
      <c r="G2987" t="s">
        <v>59</v>
      </c>
      <c r="H2987" t="s">
        <v>17425</v>
      </c>
      <c r="I2987" t="s">
        <v>17423</v>
      </c>
      <c r="J2987" t="s">
        <v>17426</v>
      </c>
      <c r="K2987" t="s">
        <v>17426</v>
      </c>
      <c r="L2987" t="s">
        <v>17427</v>
      </c>
      <c r="M2987">
        <v>-89.57080078125</v>
      </c>
      <c r="N2987">
        <v>37.225299835205</v>
      </c>
    </row>
    <row r="2988" spans="1:14" x14ac:dyDescent="0.35">
      <c r="A2988" t="s">
        <v>17428</v>
      </c>
      <c r="B2988" t="s">
        <v>32</v>
      </c>
      <c r="C2988" t="s">
        <v>17429</v>
      </c>
      <c r="D2988">
        <v>48</v>
      </c>
      <c r="F2988" t="s">
        <v>30</v>
      </c>
      <c r="G2988" t="s">
        <v>55</v>
      </c>
      <c r="H2988" t="s">
        <v>17430</v>
      </c>
      <c r="I2988" t="s">
        <v>17428</v>
      </c>
      <c r="J2988" t="s">
        <v>17431</v>
      </c>
      <c r="K2988" t="s">
        <v>17431</v>
      </c>
      <c r="L2988" t="s">
        <v>17432</v>
      </c>
      <c r="M2988">
        <v>-76.922302246100003</v>
      </c>
      <c r="N2988">
        <v>38.980598449699997</v>
      </c>
    </row>
    <row r="2989" spans="1:14" x14ac:dyDescent="0.35">
      <c r="A2989" t="s">
        <v>17433</v>
      </c>
      <c r="B2989" t="s">
        <v>36</v>
      </c>
      <c r="C2989" t="s">
        <v>17434</v>
      </c>
      <c r="D2989">
        <v>593</v>
      </c>
      <c r="F2989" t="s">
        <v>30</v>
      </c>
      <c r="G2989" t="s">
        <v>49</v>
      </c>
      <c r="H2989" t="s">
        <v>1006</v>
      </c>
      <c r="I2989" t="s">
        <v>17433</v>
      </c>
      <c r="J2989" t="s">
        <v>17435</v>
      </c>
      <c r="L2989" t="s">
        <v>17436</v>
      </c>
      <c r="M2989">
        <v>-87.607902526855398</v>
      </c>
      <c r="N2989">
        <v>41.858798980712798</v>
      </c>
    </row>
    <row r="2990" spans="1:14" x14ac:dyDescent="0.35">
      <c r="A2990" t="s">
        <v>17437</v>
      </c>
      <c r="B2990" t="s">
        <v>32</v>
      </c>
      <c r="C2990" t="s">
        <v>17438</v>
      </c>
      <c r="D2990">
        <v>1464</v>
      </c>
      <c r="F2990" t="s">
        <v>30</v>
      </c>
      <c r="G2990" t="s">
        <v>40</v>
      </c>
      <c r="H2990" t="s">
        <v>17439</v>
      </c>
      <c r="I2990" t="s">
        <v>17437</v>
      </c>
      <c r="J2990" t="s">
        <v>17440</v>
      </c>
      <c r="K2990" t="s">
        <v>17440</v>
      </c>
      <c r="L2990" t="s">
        <v>17441</v>
      </c>
      <c r="M2990">
        <v>-111.766998</v>
      </c>
      <c r="N2990">
        <v>32.954898999999997</v>
      </c>
    </row>
    <row r="2991" spans="1:14" x14ac:dyDescent="0.35">
      <c r="A2991" t="s">
        <v>17442</v>
      </c>
      <c r="B2991" t="s">
        <v>3332</v>
      </c>
      <c r="C2991" t="s">
        <v>17443</v>
      </c>
      <c r="D2991">
        <v>683</v>
      </c>
      <c r="F2991" t="s">
        <v>30</v>
      </c>
      <c r="G2991" t="s">
        <v>78</v>
      </c>
      <c r="H2991" t="s">
        <v>407</v>
      </c>
      <c r="I2991" t="s">
        <v>17442</v>
      </c>
      <c r="J2991" t="s">
        <v>2119</v>
      </c>
      <c r="K2991" t="s">
        <v>2119</v>
      </c>
      <c r="L2991" t="s">
        <v>17444</v>
      </c>
      <c r="M2991">
        <v>-85.203796386718693</v>
      </c>
      <c r="N2991">
        <v>35.035301208496001</v>
      </c>
    </row>
    <row r="2992" spans="1:14" x14ac:dyDescent="0.35">
      <c r="A2992" t="s">
        <v>17445</v>
      </c>
      <c r="B2992" t="s">
        <v>32</v>
      </c>
      <c r="C2992" t="s">
        <v>17446</v>
      </c>
      <c r="D2992">
        <v>1152</v>
      </c>
      <c r="F2992" t="s">
        <v>30</v>
      </c>
      <c r="G2992" t="s">
        <v>39</v>
      </c>
      <c r="H2992" t="s">
        <v>1277</v>
      </c>
      <c r="I2992" t="s">
        <v>17445</v>
      </c>
      <c r="J2992" t="s">
        <v>17447</v>
      </c>
      <c r="K2992" t="s">
        <v>17447</v>
      </c>
      <c r="L2992" t="s">
        <v>17448</v>
      </c>
      <c r="M2992">
        <v>-97.967697139999999</v>
      </c>
      <c r="N2992">
        <v>35.097400669999999</v>
      </c>
    </row>
    <row r="2993" spans="1:14" x14ac:dyDescent="0.35">
      <c r="A2993" t="s">
        <v>17450</v>
      </c>
      <c r="B2993" t="s">
        <v>1168</v>
      </c>
      <c r="C2993" t="s">
        <v>17451</v>
      </c>
      <c r="D2993">
        <v>639</v>
      </c>
      <c r="F2993" t="s">
        <v>30</v>
      </c>
      <c r="G2993" t="s">
        <v>82</v>
      </c>
      <c r="H2993" t="s">
        <v>1235</v>
      </c>
      <c r="I2993" t="s">
        <v>17450</v>
      </c>
      <c r="J2993" t="s">
        <v>2232</v>
      </c>
      <c r="K2993" t="s">
        <v>2232</v>
      </c>
      <c r="L2993" t="s">
        <v>17452</v>
      </c>
      <c r="M2993">
        <v>-78.452903747558594</v>
      </c>
      <c r="N2993">
        <v>38.138599395751903</v>
      </c>
    </row>
    <row r="2994" spans="1:14" x14ac:dyDescent="0.35">
      <c r="A2994" t="s">
        <v>17454</v>
      </c>
      <c r="B2994" t="s">
        <v>3332</v>
      </c>
      <c r="C2994" t="s">
        <v>17455</v>
      </c>
      <c r="D2994">
        <v>46</v>
      </c>
      <c r="F2994" t="s">
        <v>30</v>
      </c>
      <c r="G2994" t="s">
        <v>72</v>
      </c>
      <c r="H2994" t="s">
        <v>823</v>
      </c>
      <c r="I2994" t="s">
        <v>17454</v>
      </c>
      <c r="J2994" t="s">
        <v>17456</v>
      </c>
      <c r="K2994" t="s">
        <v>17456</v>
      </c>
      <c r="L2994" t="s">
        <v>17457</v>
      </c>
      <c r="M2994">
        <v>-80.040496829999995</v>
      </c>
      <c r="N2994">
        <v>32.898601530000001</v>
      </c>
    </row>
    <row r="2995" spans="1:14" x14ac:dyDescent="0.35">
      <c r="A2995" t="s">
        <v>17458</v>
      </c>
      <c r="B2995" t="s">
        <v>32</v>
      </c>
      <c r="C2995" t="s">
        <v>17459</v>
      </c>
      <c r="D2995">
        <v>240</v>
      </c>
      <c r="F2995" t="s">
        <v>30</v>
      </c>
      <c r="G2995" t="s">
        <v>41</v>
      </c>
      <c r="H2995" t="s">
        <v>1051</v>
      </c>
      <c r="I2995" t="s">
        <v>17458</v>
      </c>
      <c r="J2995" t="s">
        <v>17460</v>
      </c>
      <c r="K2995" t="s">
        <v>17460</v>
      </c>
      <c r="L2995" t="s">
        <v>17461</v>
      </c>
      <c r="M2995">
        <v>-121.8580017</v>
      </c>
      <c r="N2995">
        <v>39.795398710000001</v>
      </c>
    </row>
    <row r="2996" spans="1:14" x14ac:dyDescent="0.35">
      <c r="A2996" t="s">
        <v>17462</v>
      </c>
      <c r="B2996" t="s">
        <v>3332</v>
      </c>
      <c r="C2996" t="s">
        <v>17463</v>
      </c>
      <c r="D2996">
        <v>869</v>
      </c>
      <c r="F2996" t="s">
        <v>30</v>
      </c>
      <c r="G2996" t="s">
        <v>98</v>
      </c>
      <c r="H2996" t="s">
        <v>800</v>
      </c>
      <c r="I2996" t="s">
        <v>17462</v>
      </c>
      <c r="J2996" t="s">
        <v>17464</v>
      </c>
      <c r="K2996" t="s">
        <v>17464</v>
      </c>
      <c r="L2996" t="s">
        <v>17465</v>
      </c>
      <c r="M2996">
        <v>-91.710800170898395</v>
      </c>
      <c r="N2996">
        <v>41.884700775146399</v>
      </c>
    </row>
    <row r="2997" spans="1:14" x14ac:dyDescent="0.35">
      <c r="A2997" t="s">
        <v>17466</v>
      </c>
      <c r="B2997" t="s">
        <v>32</v>
      </c>
      <c r="C2997" t="s">
        <v>17467</v>
      </c>
      <c r="D2997">
        <v>1204</v>
      </c>
      <c r="F2997" t="s">
        <v>30</v>
      </c>
      <c r="G2997" t="s">
        <v>98</v>
      </c>
      <c r="H2997" t="s">
        <v>324</v>
      </c>
      <c r="I2997" t="s">
        <v>17466</v>
      </c>
      <c r="J2997" t="s">
        <v>17468</v>
      </c>
      <c r="K2997" t="s">
        <v>17468</v>
      </c>
      <c r="L2997" t="s">
        <v>17469</v>
      </c>
      <c r="M2997">
        <v>-94.789001464799995</v>
      </c>
      <c r="N2997">
        <v>42.0461997986</v>
      </c>
    </row>
    <row r="2998" spans="1:14" x14ac:dyDescent="0.35">
      <c r="A2998" t="s">
        <v>17470</v>
      </c>
      <c r="B2998" t="s">
        <v>32</v>
      </c>
      <c r="C2998" t="s">
        <v>17471</v>
      </c>
      <c r="D2998">
        <v>321</v>
      </c>
      <c r="F2998" t="s">
        <v>30</v>
      </c>
      <c r="G2998" t="s">
        <v>49</v>
      </c>
      <c r="H2998" t="s">
        <v>1433</v>
      </c>
      <c r="I2998" t="s">
        <v>17470</v>
      </c>
      <c r="J2998" t="s">
        <v>17472</v>
      </c>
      <c r="K2998" t="s">
        <v>17472</v>
      </c>
      <c r="L2998" t="s">
        <v>17473</v>
      </c>
      <c r="M2998">
        <v>-89.219596862800003</v>
      </c>
      <c r="N2998">
        <v>37.0644989014</v>
      </c>
    </row>
    <row r="2999" spans="1:14" x14ac:dyDescent="0.35">
      <c r="A2999" t="s">
        <v>17474</v>
      </c>
      <c r="B2999" t="s">
        <v>1168</v>
      </c>
      <c r="C2999" t="s">
        <v>17475</v>
      </c>
      <c r="D2999">
        <v>800</v>
      </c>
      <c r="F2999" t="s">
        <v>30</v>
      </c>
      <c r="G2999" t="s">
        <v>56</v>
      </c>
      <c r="H2999" t="s">
        <v>624</v>
      </c>
      <c r="I2999" t="s">
        <v>17474</v>
      </c>
      <c r="J2999" t="s">
        <v>17476</v>
      </c>
      <c r="K2999" t="s">
        <v>17476</v>
      </c>
      <c r="L2999" t="s">
        <v>17477</v>
      </c>
      <c r="M2999">
        <v>-84.472396850585895</v>
      </c>
      <c r="N2999">
        <v>46.250801086425703</v>
      </c>
    </row>
    <row r="3000" spans="1:14" x14ac:dyDescent="0.35">
      <c r="A3000" t="s">
        <v>17478</v>
      </c>
      <c r="B3000" t="s">
        <v>32</v>
      </c>
      <c r="C3000" t="s">
        <v>17479</v>
      </c>
      <c r="D3000">
        <v>1202</v>
      </c>
      <c r="F3000" t="s">
        <v>30</v>
      </c>
      <c r="G3000" t="s">
        <v>39</v>
      </c>
      <c r="H3000" t="s">
        <v>15333</v>
      </c>
      <c r="I3000" t="s">
        <v>17478</v>
      </c>
      <c r="J3000" t="s">
        <v>17480</v>
      </c>
      <c r="K3000" t="s">
        <v>17480</v>
      </c>
      <c r="L3000" t="s">
        <v>17481</v>
      </c>
      <c r="M3000">
        <v>-98.123100280800003</v>
      </c>
      <c r="N3000">
        <v>36.743900299099998</v>
      </c>
    </row>
    <row r="3001" spans="1:14" x14ac:dyDescent="0.35">
      <c r="A3001" t="s">
        <v>17482</v>
      </c>
      <c r="B3001" t="s">
        <v>1168</v>
      </c>
      <c r="C3001" t="s">
        <v>17483</v>
      </c>
      <c r="D3001">
        <v>1217</v>
      </c>
      <c r="F3001" t="s">
        <v>30</v>
      </c>
      <c r="G3001" t="s">
        <v>85</v>
      </c>
      <c r="H3001" t="s">
        <v>864</v>
      </c>
      <c r="I3001" t="s">
        <v>17482</v>
      </c>
      <c r="J3001" t="s">
        <v>17484</v>
      </c>
      <c r="K3001" t="s">
        <v>17484</v>
      </c>
      <c r="L3001" t="s">
        <v>17485</v>
      </c>
      <c r="M3001">
        <v>-80.228103637700002</v>
      </c>
      <c r="N3001">
        <v>39.296600341800001</v>
      </c>
    </row>
    <row r="3002" spans="1:14" x14ac:dyDescent="0.35">
      <c r="A3002" t="s">
        <v>17486</v>
      </c>
      <c r="B3002" t="s">
        <v>32</v>
      </c>
      <c r="C3002" t="s">
        <v>17487</v>
      </c>
      <c r="D3002">
        <v>1799</v>
      </c>
      <c r="F3002" t="s">
        <v>30</v>
      </c>
      <c r="G3002" t="s">
        <v>58</v>
      </c>
      <c r="H3002" t="s">
        <v>319</v>
      </c>
      <c r="I3002" t="s">
        <v>17486</v>
      </c>
      <c r="J3002" t="s">
        <v>17488</v>
      </c>
      <c r="K3002" t="s">
        <v>17489</v>
      </c>
      <c r="L3002" t="s">
        <v>17490</v>
      </c>
      <c r="M3002">
        <v>-90.382896423299997</v>
      </c>
      <c r="N3002">
        <v>47.838298797599997</v>
      </c>
    </row>
    <row r="3003" spans="1:14" x14ac:dyDescent="0.35">
      <c r="A3003" t="s">
        <v>17492</v>
      </c>
      <c r="B3003" t="s">
        <v>32</v>
      </c>
      <c r="C3003" t="s">
        <v>827</v>
      </c>
      <c r="D3003">
        <v>173</v>
      </c>
      <c r="F3003" t="s">
        <v>30</v>
      </c>
      <c r="G3003" t="s">
        <v>126</v>
      </c>
      <c r="H3003" t="s">
        <v>127</v>
      </c>
      <c r="I3003" t="s">
        <v>17492</v>
      </c>
      <c r="J3003" t="s">
        <v>17493</v>
      </c>
      <c r="K3003" t="s">
        <v>17493</v>
      </c>
      <c r="L3003" t="s">
        <v>17494</v>
      </c>
      <c r="M3003">
        <v>-90.512298584000007</v>
      </c>
      <c r="N3003">
        <v>34.299701690699997</v>
      </c>
    </row>
    <row r="3004" spans="1:14" x14ac:dyDescent="0.35">
      <c r="A3004" t="s">
        <v>17495</v>
      </c>
      <c r="B3004" t="s">
        <v>32</v>
      </c>
      <c r="C3004" t="s">
        <v>17496</v>
      </c>
      <c r="D3004">
        <v>899</v>
      </c>
      <c r="F3004" t="s">
        <v>30</v>
      </c>
      <c r="G3004" t="s">
        <v>58</v>
      </c>
      <c r="H3004" t="s">
        <v>17497</v>
      </c>
      <c r="I3004" t="s">
        <v>17495</v>
      </c>
      <c r="J3004" t="s">
        <v>17498</v>
      </c>
      <c r="K3004" t="s">
        <v>17498</v>
      </c>
      <c r="L3004" t="s">
        <v>17499</v>
      </c>
      <c r="M3004">
        <v>-96.621597289999997</v>
      </c>
      <c r="N3004">
        <v>47.8417015076</v>
      </c>
    </row>
    <row r="3005" spans="1:14" x14ac:dyDescent="0.35">
      <c r="A3005" t="s">
        <v>17500</v>
      </c>
      <c r="B3005" t="s">
        <v>32</v>
      </c>
      <c r="C3005" t="s">
        <v>46210</v>
      </c>
      <c r="D3005">
        <v>550</v>
      </c>
      <c r="F3005" t="s">
        <v>30</v>
      </c>
      <c r="G3005" t="s">
        <v>78</v>
      </c>
      <c r="H3005" t="s">
        <v>450</v>
      </c>
      <c r="I3005" t="s">
        <v>17500</v>
      </c>
      <c r="J3005" t="s">
        <v>17501</v>
      </c>
      <c r="K3005" t="s">
        <v>17501</v>
      </c>
      <c r="L3005" t="s">
        <v>17502</v>
      </c>
      <c r="M3005">
        <v>-87.415000915500002</v>
      </c>
      <c r="N3005">
        <v>36.621898651099997</v>
      </c>
    </row>
    <row r="3006" spans="1:14" x14ac:dyDescent="0.35">
      <c r="A3006" t="s">
        <v>17504</v>
      </c>
      <c r="B3006" t="s">
        <v>32</v>
      </c>
      <c r="C3006" t="s">
        <v>17505</v>
      </c>
      <c r="D3006">
        <v>25</v>
      </c>
      <c r="F3006" t="s">
        <v>30</v>
      </c>
      <c r="G3006" t="s">
        <v>34</v>
      </c>
      <c r="H3006" t="s">
        <v>17506</v>
      </c>
      <c r="I3006" t="s">
        <v>17504</v>
      </c>
      <c r="J3006" t="s">
        <v>17504</v>
      </c>
      <c r="K3006" t="s">
        <v>17504</v>
      </c>
      <c r="L3006" t="s">
        <v>17507</v>
      </c>
      <c r="M3006">
        <v>-158.53599550000001</v>
      </c>
      <c r="N3006">
        <v>56.311199190000004</v>
      </c>
    </row>
    <row r="3007" spans="1:14" x14ac:dyDescent="0.35">
      <c r="A3007" t="s">
        <v>17508</v>
      </c>
      <c r="B3007" t="s">
        <v>3332</v>
      </c>
      <c r="C3007" t="s">
        <v>17509</v>
      </c>
      <c r="D3007">
        <v>791</v>
      </c>
      <c r="F3007" t="s">
        <v>30</v>
      </c>
      <c r="G3007" t="s">
        <v>67</v>
      </c>
      <c r="H3007" t="s">
        <v>218</v>
      </c>
      <c r="I3007" t="s">
        <v>17508</v>
      </c>
      <c r="J3007" t="s">
        <v>2563</v>
      </c>
      <c r="K3007" t="s">
        <v>2563</v>
      </c>
      <c r="L3007" t="s">
        <v>17510</v>
      </c>
      <c r="M3007">
        <v>-81.849800109900002</v>
      </c>
      <c r="N3007">
        <v>41.411701202400003</v>
      </c>
    </row>
    <row r="3008" spans="1:14" x14ac:dyDescent="0.35">
      <c r="A3008" t="s">
        <v>17511</v>
      </c>
      <c r="B3008" t="s">
        <v>32</v>
      </c>
      <c r="C3008" t="s">
        <v>17512</v>
      </c>
      <c r="D3008">
        <v>822</v>
      </c>
      <c r="F3008" t="s">
        <v>30</v>
      </c>
      <c r="G3008" t="s">
        <v>84</v>
      </c>
      <c r="H3008" t="s">
        <v>17513</v>
      </c>
      <c r="I3008" t="s">
        <v>17511</v>
      </c>
      <c r="J3008" t="s">
        <v>5600</v>
      </c>
      <c r="K3008" t="s">
        <v>5600</v>
      </c>
      <c r="L3008" t="s">
        <v>17514</v>
      </c>
      <c r="M3008">
        <v>-88.731300353999998</v>
      </c>
      <c r="N3008">
        <v>44.613800048799902</v>
      </c>
    </row>
    <row r="3009" spans="1:14" x14ac:dyDescent="0.35">
      <c r="A3009" t="s">
        <v>17515</v>
      </c>
      <c r="B3009" t="s">
        <v>32</v>
      </c>
      <c r="C3009" t="s">
        <v>17516</v>
      </c>
      <c r="D3009">
        <v>1616</v>
      </c>
      <c r="F3009" t="s">
        <v>30</v>
      </c>
      <c r="G3009" t="s">
        <v>39</v>
      </c>
      <c r="H3009" t="s">
        <v>296</v>
      </c>
      <c r="I3009" t="s">
        <v>17515</v>
      </c>
      <c r="J3009" t="s">
        <v>17517</v>
      </c>
      <c r="K3009" t="s">
        <v>17517</v>
      </c>
      <c r="L3009" t="s">
        <v>17518</v>
      </c>
      <c r="M3009">
        <v>-98.932701109999996</v>
      </c>
      <c r="N3009">
        <v>35.538299559999999</v>
      </c>
    </row>
    <row r="3010" spans="1:14" x14ac:dyDescent="0.35">
      <c r="A3010" t="s">
        <v>17519</v>
      </c>
      <c r="B3010" t="s">
        <v>1168</v>
      </c>
      <c r="C3010" t="s">
        <v>17520</v>
      </c>
      <c r="D3010">
        <v>320</v>
      </c>
      <c r="F3010" t="s">
        <v>30</v>
      </c>
      <c r="G3010" t="s">
        <v>76</v>
      </c>
      <c r="H3010" t="s">
        <v>405</v>
      </c>
      <c r="I3010" t="s">
        <v>17519</v>
      </c>
      <c r="J3010" t="s">
        <v>17521</v>
      </c>
      <c r="K3010" t="s">
        <v>17521</v>
      </c>
      <c r="L3010" t="s">
        <v>17522</v>
      </c>
      <c r="M3010">
        <v>-96.363800049999995</v>
      </c>
      <c r="N3010">
        <v>30.588600159999999</v>
      </c>
    </row>
    <row r="3011" spans="1:14" x14ac:dyDescent="0.35">
      <c r="A3011" t="s">
        <v>17523</v>
      </c>
      <c r="B3011" t="s">
        <v>1168</v>
      </c>
      <c r="C3011" t="s">
        <v>17524</v>
      </c>
      <c r="D3011">
        <v>291</v>
      </c>
      <c r="F3011" t="s">
        <v>30</v>
      </c>
      <c r="G3011" t="s">
        <v>83</v>
      </c>
      <c r="H3011" t="s">
        <v>742</v>
      </c>
      <c r="I3011" t="s">
        <v>17523</v>
      </c>
      <c r="J3011" t="s">
        <v>2482</v>
      </c>
      <c r="K3011" t="s">
        <v>2482</v>
      </c>
      <c r="L3011" t="s">
        <v>17525</v>
      </c>
      <c r="M3011">
        <v>-123.5</v>
      </c>
      <c r="N3011">
        <v>48.120201110839801</v>
      </c>
    </row>
    <row r="3012" spans="1:14" x14ac:dyDescent="0.35">
      <c r="A3012" t="s">
        <v>17526</v>
      </c>
      <c r="B3012" t="s">
        <v>32</v>
      </c>
      <c r="C3012" t="s">
        <v>17527</v>
      </c>
      <c r="D3012">
        <v>-182</v>
      </c>
      <c r="F3012" t="s">
        <v>30</v>
      </c>
      <c r="G3012" t="s">
        <v>41</v>
      </c>
      <c r="H3012" t="s">
        <v>17528</v>
      </c>
      <c r="I3012" t="s">
        <v>17526</v>
      </c>
      <c r="J3012" t="s">
        <v>17529</v>
      </c>
      <c r="K3012" t="s">
        <v>17529</v>
      </c>
      <c r="L3012" t="s">
        <v>17530</v>
      </c>
      <c r="M3012">
        <v>-115.52100372300001</v>
      </c>
      <c r="N3012">
        <v>33.131500244099897</v>
      </c>
    </row>
    <row r="3013" spans="1:14" x14ac:dyDescent="0.35">
      <c r="A3013" t="s">
        <v>17531</v>
      </c>
      <c r="B3013" t="s">
        <v>32</v>
      </c>
      <c r="C3013" t="s">
        <v>17532</v>
      </c>
      <c r="D3013">
        <v>176</v>
      </c>
      <c r="F3013" t="s">
        <v>30</v>
      </c>
      <c r="G3013" t="s">
        <v>83</v>
      </c>
      <c r="H3013" t="s">
        <v>417</v>
      </c>
      <c r="I3013" t="s">
        <v>17531</v>
      </c>
      <c r="J3013" t="s">
        <v>17533</v>
      </c>
      <c r="K3013" t="s">
        <v>17533</v>
      </c>
      <c r="L3013" t="s">
        <v>17534</v>
      </c>
      <c r="M3013">
        <v>-122.98300170900001</v>
      </c>
      <c r="N3013">
        <v>46.676998138399902</v>
      </c>
    </row>
    <row r="3014" spans="1:14" x14ac:dyDescent="0.35">
      <c r="A3014" t="s">
        <v>17535</v>
      </c>
      <c r="B3014" t="s">
        <v>3332</v>
      </c>
      <c r="C3014" t="s">
        <v>17536</v>
      </c>
      <c r="D3014">
        <v>748</v>
      </c>
      <c r="F3014" t="s">
        <v>30</v>
      </c>
      <c r="G3014" t="s">
        <v>63</v>
      </c>
      <c r="H3014" t="s">
        <v>754</v>
      </c>
      <c r="I3014" t="s">
        <v>17535</v>
      </c>
      <c r="J3014" t="s">
        <v>17537</v>
      </c>
      <c r="K3014" t="s">
        <v>17537</v>
      </c>
      <c r="L3014" t="s">
        <v>17538</v>
      </c>
      <c r="M3014">
        <v>-80.943099975585895</v>
      </c>
      <c r="N3014">
        <v>35.214000701904297</v>
      </c>
    </row>
    <row r="3015" spans="1:14" x14ac:dyDescent="0.35">
      <c r="A3015" t="s">
        <v>17539</v>
      </c>
      <c r="B3015" t="s">
        <v>32</v>
      </c>
      <c r="C3015" t="s">
        <v>17540</v>
      </c>
      <c r="D3015">
        <v>71</v>
      </c>
      <c r="F3015" t="s">
        <v>30</v>
      </c>
      <c r="G3015" t="s">
        <v>43</v>
      </c>
      <c r="H3015" t="s">
        <v>208</v>
      </c>
      <c r="I3015" t="s">
        <v>17539</v>
      </c>
      <c r="J3015" t="s">
        <v>17541</v>
      </c>
      <c r="K3015" t="s">
        <v>17541</v>
      </c>
      <c r="L3015" t="s">
        <v>17542</v>
      </c>
      <c r="M3015">
        <v>-82.758697509800001</v>
      </c>
      <c r="N3015">
        <v>27.976699829099999</v>
      </c>
    </row>
    <row r="3016" spans="1:14" x14ac:dyDescent="0.35">
      <c r="A3016" t="s">
        <v>17544</v>
      </c>
      <c r="B3016" t="s">
        <v>3332</v>
      </c>
      <c r="C3016" t="s">
        <v>17545</v>
      </c>
      <c r="D3016">
        <v>815</v>
      </c>
      <c r="F3016" t="s">
        <v>30</v>
      </c>
      <c r="G3016" t="s">
        <v>67</v>
      </c>
      <c r="H3016" t="s">
        <v>97</v>
      </c>
      <c r="I3016" t="s">
        <v>17544</v>
      </c>
      <c r="J3016" t="s">
        <v>17546</v>
      </c>
      <c r="K3016" t="s">
        <v>17546</v>
      </c>
      <c r="L3016" t="s">
        <v>17547</v>
      </c>
      <c r="M3016">
        <v>-82.891898999999995</v>
      </c>
      <c r="N3016">
        <v>39.998001000000002</v>
      </c>
    </row>
    <row r="3017" spans="1:14" x14ac:dyDescent="0.35">
      <c r="A3017" t="s">
        <v>17548</v>
      </c>
      <c r="B3017" t="s">
        <v>1168</v>
      </c>
      <c r="C3017" t="s">
        <v>17549</v>
      </c>
      <c r="D3017">
        <v>755</v>
      </c>
      <c r="F3017" t="s">
        <v>30</v>
      </c>
      <c r="G3017" t="s">
        <v>49</v>
      </c>
      <c r="H3017" t="s">
        <v>17550</v>
      </c>
      <c r="I3017" t="s">
        <v>17548</v>
      </c>
      <c r="J3017" t="s">
        <v>17551</v>
      </c>
      <c r="K3017" t="s">
        <v>17551</v>
      </c>
      <c r="L3017" t="s">
        <v>17552</v>
      </c>
      <c r="M3017">
        <v>-88.278099060000002</v>
      </c>
      <c r="N3017">
        <v>40.039199830000001</v>
      </c>
    </row>
    <row r="3018" spans="1:14" x14ac:dyDescent="0.35">
      <c r="A3018" t="s">
        <v>17554</v>
      </c>
      <c r="B3018" t="s">
        <v>1168</v>
      </c>
      <c r="C3018" t="s">
        <v>17555</v>
      </c>
      <c r="D3018">
        <v>1095</v>
      </c>
      <c r="F3018" t="s">
        <v>30</v>
      </c>
      <c r="G3018" t="s">
        <v>56</v>
      </c>
      <c r="H3018" t="s">
        <v>1262</v>
      </c>
      <c r="I3018" t="s">
        <v>17554</v>
      </c>
      <c r="J3018" t="s">
        <v>17556</v>
      </c>
      <c r="K3018" t="s">
        <v>17556</v>
      </c>
      <c r="L3018" t="s">
        <v>17557</v>
      </c>
      <c r="M3018">
        <v>-88.489097595214801</v>
      </c>
      <c r="N3018">
        <v>47.168399810791001</v>
      </c>
    </row>
    <row r="3019" spans="1:14" x14ac:dyDescent="0.35">
      <c r="A3019" t="s">
        <v>17558</v>
      </c>
      <c r="B3019" t="s">
        <v>32</v>
      </c>
      <c r="C3019" t="s">
        <v>17559</v>
      </c>
      <c r="D3019">
        <v>837</v>
      </c>
      <c r="F3019" t="s">
        <v>30</v>
      </c>
      <c r="G3019" t="s">
        <v>84</v>
      </c>
      <c r="H3019" t="s">
        <v>757</v>
      </c>
      <c r="I3019" t="s">
        <v>17558</v>
      </c>
      <c r="J3019" t="s">
        <v>17560</v>
      </c>
      <c r="K3019" t="s">
        <v>17560</v>
      </c>
      <c r="L3019" t="s">
        <v>17561</v>
      </c>
      <c r="M3019">
        <v>-90.737899999999996</v>
      </c>
      <c r="N3019">
        <v>43.958302000000003</v>
      </c>
    </row>
    <row r="3020" spans="1:14" x14ac:dyDescent="0.35">
      <c r="A3020" t="s">
        <v>17562</v>
      </c>
      <c r="B3020" t="s">
        <v>65</v>
      </c>
      <c r="C3020" t="s">
        <v>17563</v>
      </c>
      <c r="D3020">
        <v>0</v>
      </c>
      <c r="F3020" t="s">
        <v>30</v>
      </c>
      <c r="G3020" t="s">
        <v>34</v>
      </c>
      <c r="H3020" t="s">
        <v>17564</v>
      </c>
      <c r="I3020" t="s">
        <v>17562</v>
      </c>
      <c r="J3020" t="s">
        <v>17562</v>
      </c>
      <c r="K3020" t="s">
        <v>17562</v>
      </c>
      <c r="L3020" t="s">
        <v>17565</v>
      </c>
      <c r="M3020">
        <v>-167.52027154000001</v>
      </c>
      <c r="N3020">
        <v>53.402899341599998</v>
      </c>
    </row>
    <row r="3021" spans="1:14" x14ac:dyDescent="0.35">
      <c r="A3021" t="s">
        <v>17568</v>
      </c>
      <c r="B3021" t="s">
        <v>32</v>
      </c>
      <c r="C3021" t="s">
        <v>17569</v>
      </c>
      <c r="D3021">
        <v>545</v>
      </c>
      <c r="F3021" t="s">
        <v>30</v>
      </c>
      <c r="G3021" t="s">
        <v>107</v>
      </c>
      <c r="H3021" t="s">
        <v>17570</v>
      </c>
      <c r="I3021" t="s">
        <v>17568</v>
      </c>
      <c r="J3021" t="s">
        <v>17571</v>
      </c>
      <c r="K3021" t="s">
        <v>17571</v>
      </c>
      <c r="L3021" t="s">
        <v>17572</v>
      </c>
      <c r="M3021">
        <v>-72.368698120099907</v>
      </c>
      <c r="N3021">
        <v>43.370399475100001</v>
      </c>
    </row>
    <row r="3022" spans="1:14" x14ac:dyDescent="0.35">
      <c r="A3022" t="s">
        <v>17573</v>
      </c>
      <c r="B3022" t="s">
        <v>32</v>
      </c>
      <c r="C3022" t="s">
        <v>17574</v>
      </c>
      <c r="D3022">
        <v>1486</v>
      </c>
      <c r="F3022" t="s">
        <v>30</v>
      </c>
      <c r="G3022" t="s">
        <v>33</v>
      </c>
      <c r="H3022" t="s">
        <v>2239</v>
      </c>
      <c r="I3022" t="s">
        <v>17573</v>
      </c>
      <c r="J3022" t="s">
        <v>17575</v>
      </c>
      <c r="K3022" t="s">
        <v>17575</v>
      </c>
      <c r="L3022" t="s">
        <v>17576</v>
      </c>
      <c r="M3022">
        <v>-97.6522979736</v>
      </c>
      <c r="N3022">
        <v>39.549301147499897</v>
      </c>
    </row>
    <row r="3023" spans="1:14" x14ac:dyDescent="0.35">
      <c r="A3023" t="s">
        <v>17577</v>
      </c>
      <c r="B3023" t="s">
        <v>1168</v>
      </c>
      <c r="C3023" t="s">
        <v>17578</v>
      </c>
      <c r="D3023">
        <v>3295</v>
      </c>
      <c r="F3023" t="s">
        <v>30</v>
      </c>
      <c r="G3023" t="s">
        <v>109</v>
      </c>
      <c r="H3023" t="s">
        <v>1222</v>
      </c>
      <c r="I3023" t="s">
        <v>17577</v>
      </c>
      <c r="J3023" t="s">
        <v>17579</v>
      </c>
      <c r="K3023" t="s">
        <v>17579</v>
      </c>
      <c r="L3023" t="s">
        <v>17580</v>
      </c>
      <c r="M3023">
        <v>-104.26300048828099</v>
      </c>
      <c r="N3023">
        <v>32.337501525878899</v>
      </c>
    </row>
    <row r="3024" spans="1:14" x14ac:dyDescent="0.35">
      <c r="A3024" t="s">
        <v>17581</v>
      </c>
      <c r="B3024" t="s">
        <v>32</v>
      </c>
      <c r="C3024" t="s">
        <v>17582</v>
      </c>
      <c r="D3024">
        <v>650</v>
      </c>
      <c r="F3024" t="s">
        <v>30</v>
      </c>
      <c r="G3024" t="s">
        <v>41</v>
      </c>
      <c r="H3024" t="s">
        <v>17583</v>
      </c>
      <c r="I3024" t="s">
        <v>17581</v>
      </c>
      <c r="J3024" t="s">
        <v>2222</v>
      </c>
      <c r="K3024" t="s">
        <v>2222</v>
      </c>
      <c r="L3024" t="s">
        <v>17584</v>
      </c>
      <c r="M3024">
        <v>-117.637001</v>
      </c>
      <c r="N3024">
        <v>33.974700929999997</v>
      </c>
    </row>
    <row r="3025" spans="1:14" x14ac:dyDescent="0.35">
      <c r="A3025" t="s">
        <v>17585</v>
      </c>
      <c r="B3025" t="s">
        <v>1168</v>
      </c>
      <c r="C3025" t="s">
        <v>17586</v>
      </c>
      <c r="D3025">
        <v>1002</v>
      </c>
      <c r="F3025" t="s">
        <v>30</v>
      </c>
      <c r="G3025" t="s">
        <v>33</v>
      </c>
      <c r="H3025" t="s">
        <v>555</v>
      </c>
      <c r="I3025" t="s">
        <v>17585</v>
      </c>
      <c r="J3025" t="s">
        <v>17587</v>
      </c>
      <c r="K3025" t="s">
        <v>17587</v>
      </c>
      <c r="L3025" t="s">
        <v>17588</v>
      </c>
      <c r="M3025">
        <v>-95.485099792499994</v>
      </c>
      <c r="N3025">
        <v>37.668800353999998</v>
      </c>
    </row>
    <row r="3026" spans="1:14" x14ac:dyDescent="0.35">
      <c r="A3026" t="s">
        <v>17589</v>
      </c>
      <c r="B3026" t="s">
        <v>32</v>
      </c>
      <c r="C3026" t="s">
        <v>17590</v>
      </c>
      <c r="D3026">
        <v>470</v>
      </c>
      <c r="F3026" t="s">
        <v>30</v>
      </c>
      <c r="G3026" t="s">
        <v>76</v>
      </c>
      <c r="H3026" t="s">
        <v>672</v>
      </c>
      <c r="I3026" t="s">
        <v>17589</v>
      </c>
      <c r="J3026" t="s">
        <v>17591</v>
      </c>
      <c r="K3026" t="s">
        <v>17591</v>
      </c>
      <c r="L3026" t="s">
        <v>17592</v>
      </c>
      <c r="M3026">
        <v>-97.074096679700006</v>
      </c>
      <c r="N3026">
        <v>31.637800216699901</v>
      </c>
    </row>
    <row r="3027" spans="1:14" x14ac:dyDescent="0.35">
      <c r="A3027" t="s">
        <v>17593</v>
      </c>
      <c r="B3027" t="s">
        <v>32</v>
      </c>
      <c r="C3027" t="s">
        <v>17594</v>
      </c>
      <c r="D3027">
        <v>4557</v>
      </c>
      <c r="F3027" t="s">
        <v>30</v>
      </c>
      <c r="G3027" t="s">
        <v>81</v>
      </c>
      <c r="H3027" t="s">
        <v>17595</v>
      </c>
      <c r="I3027" t="s">
        <v>17593</v>
      </c>
      <c r="J3027" t="s">
        <v>17596</v>
      </c>
      <c r="K3027" t="s">
        <v>17596</v>
      </c>
      <c r="L3027" t="s">
        <v>17597</v>
      </c>
      <c r="M3027">
        <v>-109.7549973</v>
      </c>
      <c r="N3027">
        <v>38.755001069999999</v>
      </c>
    </row>
    <row r="3028" spans="1:14" x14ac:dyDescent="0.35">
      <c r="A3028" t="s">
        <v>17598</v>
      </c>
      <c r="B3028" t="s">
        <v>1168</v>
      </c>
      <c r="C3028" t="s">
        <v>17599</v>
      </c>
      <c r="D3028">
        <v>5102</v>
      </c>
      <c r="F3028" t="s">
        <v>30</v>
      </c>
      <c r="G3028" t="s">
        <v>87</v>
      </c>
      <c r="H3028" t="s">
        <v>867</v>
      </c>
      <c r="I3028" t="s">
        <v>17598</v>
      </c>
      <c r="J3028" t="s">
        <v>17600</v>
      </c>
      <c r="K3028" t="s">
        <v>17600</v>
      </c>
      <c r="L3028" t="s">
        <v>17601</v>
      </c>
      <c r="M3028">
        <v>-109.024002075</v>
      </c>
      <c r="N3028">
        <v>44.520198821999998</v>
      </c>
    </row>
    <row r="3029" spans="1:14" x14ac:dyDescent="0.35">
      <c r="A3029" t="s">
        <v>17602</v>
      </c>
      <c r="B3029" t="s">
        <v>1168</v>
      </c>
      <c r="C3029" t="s">
        <v>17603</v>
      </c>
      <c r="D3029">
        <v>2320</v>
      </c>
      <c r="F3029" t="s">
        <v>30</v>
      </c>
      <c r="G3029" t="s">
        <v>47</v>
      </c>
      <c r="H3029" t="s">
        <v>17604</v>
      </c>
      <c r="I3029" t="s">
        <v>17602</v>
      </c>
      <c r="J3029" t="s">
        <v>17605</v>
      </c>
      <c r="K3029" t="s">
        <v>17605</v>
      </c>
      <c r="L3029" t="s">
        <v>17606</v>
      </c>
      <c r="M3029">
        <v>-116.8199997</v>
      </c>
      <c r="N3029">
        <v>47.774299620000001</v>
      </c>
    </row>
    <row r="3030" spans="1:14" x14ac:dyDescent="0.35">
      <c r="A3030" t="s">
        <v>17607</v>
      </c>
      <c r="B3030" t="s">
        <v>1168</v>
      </c>
      <c r="C3030" t="s">
        <v>17608</v>
      </c>
      <c r="D3030">
        <v>8</v>
      </c>
      <c r="F3030" t="s">
        <v>30</v>
      </c>
      <c r="G3030" t="s">
        <v>43</v>
      </c>
      <c r="H3030" t="s">
        <v>592</v>
      </c>
      <c r="I3030" t="s">
        <v>17607</v>
      </c>
      <c r="J3030" t="s">
        <v>5647</v>
      </c>
      <c r="K3030" t="s">
        <v>5647</v>
      </c>
      <c r="L3030" t="s">
        <v>17609</v>
      </c>
      <c r="M3030">
        <v>-80.610099792499994</v>
      </c>
      <c r="N3030">
        <v>28.234899520900001</v>
      </c>
    </row>
    <row r="3031" spans="1:14" x14ac:dyDescent="0.35">
      <c r="A3031" t="s">
        <v>17610</v>
      </c>
      <c r="B3031" t="s">
        <v>32</v>
      </c>
      <c r="C3031" t="s">
        <v>17611</v>
      </c>
      <c r="D3031">
        <v>6</v>
      </c>
      <c r="F3031" t="s">
        <v>30</v>
      </c>
      <c r="G3031" t="s">
        <v>43</v>
      </c>
      <c r="H3031" t="s">
        <v>17612</v>
      </c>
      <c r="I3031" t="s">
        <v>17610</v>
      </c>
      <c r="J3031" t="s">
        <v>17613</v>
      </c>
      <c r="K3031" t="s">
        <v>17613</v>
      </c>
      <c r="L3031" t="s">
        <v>17614</v>
      </c>
      <c r="M3031">
        <v>-80.6855010986</v>
      </c>
      <c r="N3031">
        <v>28.341600418099901</v>
      </c>
    </row>
    <row r="3032" spans="1:14" x14ac:dyDescent="0.35">
      <c r="A3032" t="s">
        <v>17615</v>
      </c>
      <c r="B3032" t="s">
        <v>32</v>
      </c>
      <c r="C3032" t="s">
        <v>17616</v>
      </c>
      <c r="D3032">
        <v>1697</v>
      </c>
      <c r="F3032" t="s">
        <v>30</v>
      </c>
      <c r="G3032" t="s">
        <v>76</v>
      </c>
      <c r="H3032" t="s">
        <v>795</v>
      </c>
      <c r="I3032" t="s">
        <v>17615</v>
      </c>
      <c r="J3032" t="s">
        <v>15399</v>
      </c>
      <c r="K3032" t="s">
        <v>15399</v>
      </c>
      <c r="L3032" t="s">
        <v>17617</v>
      </c>
      <c r="M3032">
        <v>-99.403602600100001</v>
      </c>
      <c r="N3032">
        <v>31.8411006926999</v>
      </c>
    </row>
    <row r="3033" spans="1:14" x14ac:dyDescent="0.35">
      <c r="A3033" t="s">
        <v>17618</v>
      </c>
      <c r="B3033" t="s">
        <v>1168</v>
      </c>
      <c r="C3033" t="s">
        <v>17619</v>
      </c>
      <c r="D3033">
        <v>342</v>
      </c>
      <c r="F3033" t="s">
        <v>30</v>
      </c>
      <c r="G3033" t="s">
        <v>107</v>
      </c>
      <c r="H3033" t="s">
        <v>594</v>
      </c>
      <c r="I3033" t="s">
        <v>17618</v>
      </c>
      <c r="J3033" t="s">
        <v>2235</v>
      </c>
      <c r="K3033" t="s">
        <v>2235</v>
      </c>
      <c r="L3033" t="s">
        <v>17620</v>
      </c>
      <c r="M3033">
        <v>-71.502296450000003</v>
      </c>
      <c r="N3033">
        <v>43.202701570000002</v>
      </c>
    </row>
    <row r="3034" spans="1:14" x14ac:dyDescent="0.35">
      <c r="A3034" t="s">
        <v>17622</v>
      </c>
      <c r="B3034" t="s">
        <v>3332</v>
      </c>
      <c r="C3034" t="s">
        <v>17623</v>
      </c>
      <c r="D3034">
        <v>6187</v>
      </c>
      <c r="F3034" t="s">
        <v>30</v>
      </c>
      <c r="G3034" t="s">
        <v>42</v>
      </c>
      <c r="H3034" t="s">
        <v>554</v>
      </c>
      <c r="I3034" t="s">
        <v>17622</v>
      </c>
      <c r="J3034" t="s">
        <v>17624</v>
      </c>
      <c r="K3034" t="s">
        <v>17624</v>
      </c>
      <c r="L3034" t="s">
        <v>17625</v>
      </c>
      <c r="M3034">
        <v>-104.700996</v>
      </c>
      <c r="N3034">
        <v>38.805801000000002</v>
      </c>
    </row>
    <row r="3035" spans="1:14" x14ac:dyDescent="0.35">
      <c r="A3035" t="s">
        <v>17626</v>
      </c>
      <c r="B3035" t="s">
        <v>32</v>
      </c>
      <c r="C3035" t="s">
        <v>17627</v>
      </c>
      <c r="D3035">
        <v>474</v>
      </c>
      <c r="F3035" t="s">
        <v>30</v>
      </c>
      <c r="G3035" t="s">
        <v>76</v>
      </c>
      <c r="H3035" t="s">
        <v>868</v>
      </c>
      <c r="I3035" t="s">
        <v>17626</v>
      </c>
      <c r="J3035" t="s">
        <v>17628</v>
      </c>
      <c r="K3035" t="s">
        <v>17628</v>
      </c>
      <c r="L3035" t="s">
        <v>17629</v>
      </c>
      <c r="M3035">
        <v>-99.220298769999999</v>
      </c>
      <c r="N3035">
        <v>28.456699369999999</v>
      </c>
    </row>
    <row r="3036" spans="1:14" x14ac:dyDescent="0.35">
      <c r="A3036" t="s">
        <v>17630</v>
      </c>
      <c r="B3036" t="s">
        <v>1168</v>
      </c>
      <c r="C3036" t="s">
        <v>17631</v>
      </c>
      <c r="D3036">
        <v>889</v>
      </c>
      <c r="F3036" t="s">
        <v>30</v>
      </c>
      <c r="G3036" t="s">
        <v>59</v>
      </c>
      <c r="H3036" t="s">
        <v>219</v>
      </c>
      <c r="I3036" t="s">
        <v>17630</v>
      </c>
      <c r="J3036" t="s">
        <v>17632</v>
      </c>
      <c r="K3036" t="s">
        <v>17632</v>
      </c>
      <c r="L3036" t="s">
        <v>17633</v>
      </c>
      <c r="M3036">
        <v>-92.219596999999993</v>
      </c>
      <c r="N3036">
        <v>38.818100000000001</v>
      </c>
    </row>
    <row r="3037" spans="1:14" x14ac:dyDescent="0.35">
      <c r="A3037" t="s">
        <v>17635</v>
      </c>
      <c r="B3037" t="s">
        <v>32</v>
      </c>
      <c r="C3037" t="s">
        <v>17636</v>
      </c>
      <c r="D3037">
        <v>97</v>
      </c>
      <c r="F3037" t="s">
        <v>30</v>
      </c>
      <c r="G3037" t="s">
        <v>41</v>
      </c>
      <c r="H3037" t="s">
        <v>4612</v>
      </c>
      <c r="I3037" t="s">
        <v>17635</v>
      </c>
      <c r="J3037" t="s">
        <v>17637</v>
      </c>
      <c r="K3037" t="s">
        <v>17637</v>
      </c>
      <c r="L3037" t="s">
        <v>17638</v>
      </c>
      <c r="M3037">
        <v>-118.244003296</v>
      </c>
      <c r="N3037">
        <v>33.8899993896</v>
      </c>
    </row>
    <row r="3038" spans="1:14" x14ac:dyDescent="0.35">
      <c r="A3038" t="s">
        <v>17639</v>
      </c>
      <c r="B3038" t="s">
        <v>1168</v>
      </c>
      <c r="C3038" t="s">
        <v>17640</v>
      </c>
      <c r="D3038">
        <v>5350</v>
      </c>
      <c r="F3038" t="s">
        <v>30</v>
      </c>
      <c r="G3038" t="s">
        <v>87</v>
      </c>
      <c r="H3038" t="s">
        <v>88</v>
      </c>
      <c r="I3038" t="s">
        <v>17639</v>
      </c>
      <c r="J3038" t="s">
        <v>17641</v>
      </c>
      <c r="K3038" t="s">
        <v>17641</v>
      </c>
      <c r="L3038" t="s">
        <v>17642</v>
      </c>
      <c r="M3038">
        <v>-106.46399700000001</v>
      </c>
      <c r="N3038">
        <v>42.908000999999999</v>
      </c>
    </row>
    <row r="3039" spans="1:14" x14ac:dyDescent="0.35">
      <c r="A3039" t="s">
        <v>17643</v>
      </c>
      <c r="B3039" t="s">
        <v>32</v>
      </c>
      <c r="C3039" t="s">
        <v>17644</v>
      </c>
      <c r="D3039">
        <v>413</v>
      </c>
      <c r="F3039" t="s">
        <v>30</v>
      </c>
      <c r="G3039" t="s">
        <v>49</v>
      </c>
      <c r="H3039" t="s">
        <v>17645</v>
      </c>
      <c r="I3039" t="s">
        <v>17643</v>
      </c>
      <c r="J3039" t="s">
        <v>17646</v>
      </c>
      <c r="K3039" t="s">
        <v>17646</v>
      </c>
      <c r="L3039" t="s">
        <v>17647</v>
      </c>
      <c r="M3039">
        <v>-90.156196594199997</v>
      </c>
      <c r="N3039">
        <v>38.570701599099998</v>
      </c>
    </row>
    <row r="3040" spans="1:14" x14ac:dyDescent="0.35">
      <c r="A3040" t="s">
        <v>17652</v>
      </c>
      <c r="B3040" t="s">
        <v>32</v>
      </c>
      <c r="C3040" t="s">
        <v>17653</v>
      </c>
      <c r="D3040">
        <v>239</v>
      </c>
      <c r="F3040" t="s">
        <v>30</v>
      </c>
      <c r="G3040" t="s">
        <v>72</v>
      </c>
      <c r="H3040" t="s">
        <v>17654</v>
      </c>
      <c r="I3040" t="s">
        <v>17652</v>
      </c>
      <c r="J3040" t="s">
        <v>17655</v>
      </c>
      <c r="K3040" t="s">
        <v>17656</v>
      </c>
      <c r="L3040" t="s">
        <v>17657</v>
      </c>
      <c r="M3040">
        <v>-79.957000730000004</v>
      </c>
      <c r="N3040">
        <v>34.712898250000002</v>
      </c>
    </row>
    <row r="3041" spans="1:14" x14ac:dyDescent="0.35">
      <c r="A3041" t="s">
        <v>17658</v>
      </c>
      <c r="B3041" t="s">
        <v>32</v>
      </c>
      <c r="C3041" t="s">
        <v>17659</v>
      </c>
      <c r="D3041">
        <v>860</v>
      </c>
      <c r="F3041" t="s">
        <v>30</v>
      </c>
      <c r="G3041" t="s">
        <v>34</v>
      </c>
      <c r="H3041" t="s">
        <v>17660</v>
      </c>
      <c r="I3041" t="s">
        <v>17658</v>
      </c>
      <c r="J3041" t="s">
        <v>17658</v>
      </c>
      <c r="K3041" t="s">
        <v>17658</v>
      </c>
      <c r="L3041" t="s">
        <v>17661</v>
      </c>
      <c r="M3041">
        <v>-155.98899841299999</v>
      </c>
      <c r="N3041">
        <v>63.567699432399998</v>
      </c>
    </row>
    <row r="3042" spans="1:14" x14ac:dyDescent="0.35">
      <c r="A3042" t="s">
        <v>17662</v>
      </c>
      <c r="B3042" t="s">
        <v>1168</v>
      </c>
      <c r="C3042" t="s">
        <v>17663</v>
      </c>
      <c r="D3042">
        <v>32</v>
      </c>
      <c r="F3042" t="s">
        <v>30</v>
      </c>
      <c r="G3042" t="s">
        <v>72</v>
      </c>
      <c r="H3042" t="s">
        <v>17664</v>
      </c>
      <c r="I3042" t="s">
        <v>17662</v>
      </c>
      <c r="J3042" t="s">
        <v>17665</v>
      </c>
      <c r="K3042" t="s">
        <v>17665</v>
      </c>
      <c r="L3042" t="s">
        <v>17666</v>
      </c>
      <c r="M3042">
        <v>-78.723899841299996</v>
      </c>
      <c r="N3042">
        <v>33.811698913599997</v>
      </c>
    </row>
    <row r="3043" spans="1:14" x14ac:dyDescent="0.35">
      <c r="A3043" t="s">
        <v>17667</v>
      </c>
      <c r="B3043" t="s">
        <v>1168</v>
      </c>
      <c r="C3043" t="s">
        <v>17668</v>
      </c>
      <c r="D3043">
        <v>41</v>
      </c>
      <c r="F3043" t="s">
        <v>30</v>
      </c>
      <c r="G3043" t="s">
        <v>43</v>
      </c>
      <c r="H3043" t="s">
        <v>318</v>
      </c>
      <c r="I3043" t="s">
        <v>17667</v>
      </c>
      <c r="J3043" t="s">
        <v>17669</v>
      </c>
      <c r="K3043" t="s">
        <v>17669</v>
      </c>
      <c r="L3043" t="s">
        <v>17670</v>
      </c>
      <c r="M3043">
        <v>-81.514396667499994</v>
      </c>
      <c r="N3043">
        <v>30.3362998962</v>
      </c>
    </row>
    <row r="3044" spans="1:14" x14ac:dyDescent="0.35">
      <c r="A3044" t="s">
        <v>17671</v>
      </c>
      <c r="B3044" t="s">
        <v>32</v>
      </c>
      <c r="C3044" t="s">
        <v>17672</v>
      </c>
      <c r="D3044">
        <v>197</v>
      </c>
      <c r="F3044" t="s">
        <v>30</v>
      </c>
      <c r="G3044" t="s">
        <v>41</v>
      </c>
      <c r="H3044" t="s">
        <v>722</v>
      </c>
      <c r="J3044" t="s">
        <v>17673</v>
      </c>
      <c r="K3044" t="s">
        <v>1013</v>
      </c>
      <c r="L3044" t="s">
        <v>17674</v>
      </c>
      <c r="M3044">
        <v>-119.595001</v>
      </c>
      <c r="N3044">
        <v>36.102502000000001</v>
      </c>
    </row>
    <row r="3045" spans="1:14" x14ac:dyDescent="0.35">
      <c r="A3045" t="s">
        <v>17675</v>
      </c>
      <c r="B3045" t="s">
        <v>3332</v>
      </c>
      <c r="C3045" t="s">
        <v>17676</v>
      </c>
      <c r="D3045">
        <v>44</v>
      </c>
      <c r="F3045" t="s">
        <v>30</v>
      </c>
      <c r="G3045" t="s">
        <v>76</v>
      </c>
      <c r="H3045" t="s">
        <v>240</v>
      </c>
      <c r="I3045" t="s">
        <v>17675</v>
      </c>
      <c r="J3045" t="s">
        <v>17677</v>
      </c>
      <c r="K3045" t="s">
        <v>17677</v>
      </c>
      <c r="L3045" t="s">
        <v>17678</v>
      </c>
      <c r="M3045">
        <v>-97.501197814941406</v>
      </c>
      <c r="N3045">
        <v>27.770399093627901</v>
      </c>
    </row>
    <row r="3046" spans="1:14" x14ac:dyDescent="0.35">
      <c r="A3046" t="s">
        <v>17679</v>
      </c>
      <c r="B3046" t="s">
        <v>1168</v>
      </c>
      <c r="C3046" t="s">
        <v>17680</v>
      </c>
      <c r="D3046">
        <v>331</v>
      </c>
      <c r="F3046" t="s">
        <v>30</v>
      </c>
      <c r="G3046" t="s">
        <v>41</v>
      </c>
      <c r="H3046" t="s">
        <v>1222</v>
      </c>
      <c r="I3046" t="s">
        <v>17679</v>
      </c>
      <c r="J3046" t="s">
        <v>2230</v>
      </c>
      <c r="K3046" t="s">
        <v>17681</v>
      </c>
      <c r="L3046" t="s">
        <v>17682</v>
      </c>
      <c r="M3046">
        <v>-117.2799988</v>
      </c>
      <c r="N3046">
        <v>33.12829971</v>
      </c>
    </row>
    <row r="3047" spans="1:14" x14ac:dyDescent="0.35">
      <c r="A3047" t="s">
        <v>17683</v>
      </c>
      <c r="B3047" t="s">
        <v>32</v>
      </c>
      <c r="C3047" t="s">
        <v>17684</v>
      </c>
      <c r="D3047">
        <v>449</v>
      </c>
      <c r="F3047" t="s">
        <v>30</v>
      </c>
      <c r="G3047" t="s">
        <v>76</v>
      </c>
      <c r="H3047" t="s">
        <v>1110</v>
      </c>
      <c r="I3047" t="s">
        <v>17683</v>
      </c>
      <c r="J3047" t="s">
        <v>17685</v>
      </c>
      <c r="K3047" t="s">
        <v>17685</v>
      </c>
      <c r="L3047" t="s">
        <v>17686</v>
      </c>
      <c r="M3047">
        <v>-96.400596618700007</v>
      </c>
      <c r="N3047">
        <v>32.028099060099997</v>
      </c>
    </row>
    <row r="3048" spans="1:14" x14ac:dyDescent="0.35">
      <c r="A3048" t="s">
        <v>17687</v>
      </c>
      <c r="B3048" t="s">
        <v>32</v>
      </c>
      <c r="C3048" t="s">
        <v>17688</v>
      </c>
      <c r="D3048">
        <v>184</v>
      </c>
      <c r="F3048" t="s">
        <v>30</v>
      </c>
      <c r="G3048" t="s">
        <v>37</v>
      </c>
      <c r="H3048" t="s">
        <v>2628</v>
      </c>
      <c r="I3048" t="s">
        <v>17687</v>
      </c>
      <c r="J3048" t="s">
        <v>17689</v>
      </c>
      <c r="K3048" t="s">
        <v>17689</v>
      </c>
      <c r="L3048" t="s">
        <v>17690</v>
      </c>
      <c r="M3048">
        <v>-91.880203247099999</v>
      </c>
      <c r="N3048">
        <v>33.178298950200002</v>
      </c>
    </row>
    <row r="3049" spans="1:14" x14ac:dyDescent="0.35">
      <c r="A3049" t="s">
        <v>17691</v>
      </c>
      <c r="B3049" t="s">
        <v>3332</v>
      </c>
      <c r="C3049" t="s">
        <v>17692</v>
      </c>
      <c r="D3049">
        <v>981</v>
      </c>
      <c r="F3049" t="s">
        <v>30</v>
      </c>
      <c r="G3049" t="s">
        <v>85</v>
      </c>
      <c r="H3049" t="s">
        <v>823</v>
      </c>
      <c r="I3049" t="s">
        <v>17691</v>
      </c>
      <c r="J3049" t="s">
        <v>17693</v>
      </c>
      <c r="K3049" t="s">
        <v>17693</v>
      </c>
      <c r="L3049" t="s">
        <v>17694</v>
      </c>
      <c r="M3049">
        <v>-81.593200683593693</v>
      </c>
      <c r="N3049">
        <v>38.373100280761697</v>
      </c>
    </row>
    <row r="3050" spans="1:14" x14ac:dyDescent="0.35">
      <c r="A3050" t="s">
        <v>17695</v>
      </c>
      <c r="B3050" t="s">
        <v>32</v>
      </c>
      <c r="C3050" t="s">
        <v>17696</v>
      </c>
      <c r="D3050">
        <v>425</v>
      </c>
      <c r="F3050" t="s">
        <v>30</v>
      </c>
      <c r="G3050" t="s">
        <v>126</v>
      </c>
      <c r="H3050" t="s">
        <v>17697</v>
      </c>
      <c r="I3050" t="s">
        <v>17695</v>
      </c>
      <c r="J3050" t="s">
        <v>17698</v>
      </c>
      <c r="K3050" t="s">
        <v>17698</v>
      </c>
      <c r="L3050" t="s">
        <v>17699</v>
      </c>
      <c r="M3050">
        <v>-88.603500366199995</v>
      </c>
      <c r="N3050">
        <v>34.915000915500002</v>
      </c>
    </row>
    <row r="3051" spans="1:14" x14ac:dyDescent="0.35">
      <c r="A3051" t="s">
        <v>17702</v>
      </c>
      <c r="B3051" t="s">
        <v>1168</v>
      </c>
      <c r="C3051" t="s">
        <v>17703</v>
      </c>
      <c r="D3051">
        <v>397</v>
      </c>
      <c r="F3051" t="s">
        <v>30</v>
      </c>
      <c r="G3051" t="s">
        <v>45</v>
      </c>
      <c r="H3051" t="s">
        <v>97</v>
      </c>
      <c r="I3051" t="s">
        <v>17702</v>
      </c>
      <c r="J3051" t="s">
        <v>17704</v>
      </c>
      <c r="K3051" t="s">
        <v>17704</v>
      </c>
      <c r="L3051" t="s">
        <v>17705</v>
      </c>
      <c r="M3051">
        <v>-84.938903808593693</v>
      </c>
      <c r="N3051">
        <v>32.516300201416001</v>
      </c>
    </row>
    <row r="3052" spans="1:14" x14ac:dyDescent="0.35">
      <c r="A3052" t="s">
        <v>17706</v>
      </c>
      <c r="B3052" t="s">
        <v>32</v>
      </c>
      <c r="C3052" t="s">
        <v>17707</v>
      </c>
      <c r="D3052">
        <v>1922</v>
      </c>
      <c r="F3052" t="s">
        <v>30</v>
      </c>
      <c r="G3052" t="s">
        <v>39</v>
      </c>
      <c r="H3052" t="s">
        <v>296</v>
      </c>
      <c r="I3052" t="s">
        <v>17706</v>
      </c>
      <c r="J3052" t="s">
        <v>17708</v>
      </c>
      <c r="K3052" t="s">
        <v>17708</v>
      </c>
      <c r="L3052" t="s">
        <v>17709</v>
      </c>
      <c r="M3052">
        <v>-99.200500488299994</v>
      </c>
      <c r="N3052">
        <v>35.339801788300001</v>
      </c>
    </row>
    <row r="3053" spans="1:14" x14ac:dyDescent="0.35">
      <c r="A3053" t="s">
        <v>17710</v>
      </c>
      <c r="B3053" t="s">
        <v>32</v>
      </c>
      <c r="C3053" t="s">
        <v>17711</v>
      </c>
      <c r="D3053">
        <v>1300</v>
      </c>
      <c r="F3053" t="s">
        <v>30</v>
      </c>
      <c r="G3053" t="s">
        <v>98</v>
      </c>
      <c r="H3053" t="s">
        <v>598</v>
      </c>
      <c r="I3053" t="s">
        <v>17710</v>
      </c>
      <c r="J3053" t="s">
        <v>2319</v>
      </c>
      <c r="K3053" t="s">
        <v>2319</v>
      </c>
      <c r="L3053" t="s">
        <v>17712</v>
      </c>
      <c r="M3053">
        <v>-94.363296508799905</v>
      </c>
      <c r="N3053">
        <v>41.021400451699897</v>
      </c>
    </row>
    <row r="3054" spans="1:14" x14ac:dyDescent="0.35">
      <c r="A3054" t="s">
        <v>17713</v>
      </c>
      <c r="B3054" t="s">
        <v>1168</v>
      </c>
      <c r="C3054" t="s">
        <v>17714</v>
      </c>
      <c r="D3054">
        <v>1881</v>
      </c>
      <c r="F3054" t="s">
        <v>30</v>
      </c>
      <c r="G3054" t="s">
        <v>78</v>
      </c>
      <c r="H3054" t="s">
        <v>1102</v>
      </c>
      <c r="I3054" t="s">
        <v>17713</v>
      </c>
      <c r="J3054" t="s">
        <v>17715</v>
      </c>
      <c r="K3054" t="s">
        <v>17715</v>
      </c>
      <c r="L3054" t="s">
        <v>17716</v>
      </c>
      <c r="M3054">
        <v>-85.084999084499998</v>
      </c>
      <c r="N3054">
        <v>35.951301574699997</v>
      </c>
    </row>
    <row r="3055" spans="1:14" x14ac:dyDescent="0.35">
      <c r="A3055" t="s">
        <v>17717</v>
      </c>
      <c r="B3055" t="s">
        <v>1168</v>
      </c>
      <c r="C3055" t="s">
        <v>17718</v>
      </c>
      <c r="D3055">
        <v>3854</v>
      </c>
      <c r="F3055" t="s">
        <v>30</v>
      </c>
      <c r="G3055" t="s">
        <v>60</v>
      </c>
      <c r="H3055" t="s">
        <v>17719</v>
      </c>
      <c r="I3055" t="s">
        <v>17717</v>
      </c>
      <c r="J3055" t="s">
        <v>17720</v>
      </c>
      <c r="K3055" t="s">
        <v>17720</v>
      </c>
      <c r="L3055" t="s">
        <v>17721</v>
      </c>
      <c r="M3055">
        <v>-112.375999451</v>
      </c>
      <c r="N3055">
        <v>48.6083984375</v>
      </c>
    </row>
    <row r="3056" spans="1:14" x14ac:dyDescent="0.35">
      <c r="A3056" t="s">
        <v>17722</v>
      </c>
      <c r="B3056" t="s">
        <v>32</v>
      </c>
      <c r="C3056" t="s">
        <v>17723</v>
      </c>
      <c r="D3056">
        <v>42</v>
      </c>
      <c r="F3056" t="s">
        <v>30</v>
      </c>
      <c r="G3056" t="s">
        <v>43</v>
      </c>
      <c r="H3056" t="s">
        <v>17724</v>
      </c>
      <c r="I3056" t="s">
        <v>17722</v>
      </c>
      <c r="J3056" t="s">
        <v>17725</v>
      </c>
      <c r="K3056" t="s">
        <v>17725</v>
      </c>
      <c r="L3056" t="s">
        <v>17726</v>
      </c>
      <c r="M3056">
        <v>-83.104797363299994</v>
      </c>
      <c r="N3056">
        <v>29.6354999542</v>
      </c>
    </row>
    <row r="3057" spans="1:14" x14ac:dyDescent="0.35">
      <c r="A3057" t="s">
        <v>17727</v>
      </c>
      <c r="B3057" t="s">
        <v>32</v>
      </c>
      <c r="C3057" t="s">
        <v>17728</v>
      </c>
      <c r="D3057">
        <v>148</v>
      </c>
      <c r="F3057" t="s">
        <v>30</v>
      </c>
      <c r="G3057" t="s">
        <v>63</v>
      </c>
      <c r="H3057" t="s">
        <v>296</v>
      </c>
      <c r="I3057" t="s">
        <v>17727</v>
      </c>
      <c r="J3057" t="s">
        <v>17729</v>
      </c>
      <c r="K3057" t="s">
        <v>17729</v>
      </c>
      <c r="L3057" t="s">
        <v>17730</v>
      </c>
      <c r="M3057">
        <v>-78.364601135300006</v>
      </c>
      <c r="N3057">
        <v>34.975601196299998</v>
      </c>
    </row>
    <row r="3058" spans="1:14" x14ac:dyDescent="0.35">
      <c r="A3058" t="s">
        <v>17731</v>
      </c>
      <c r="B3058" t="s">
        <v>1168</v>
      </c>
      <c r="C3058" t="s">
        <v>17732</v>
      </c>
      <c r="D3058">
        <v>193</v>
      </c>
      <c r="F3058" t="s">
        <v>30</v>
      </c>
      <c r="G3058" t="s">
        <v>72</v>
      </c>
      <c r="H3058" t="s">
        <v>219</v>
      </c>
      <c r="I3058" t="s">
        <v>17731</v>
      </c>
      <c r="J3058" t="s">
        <v>17733</v>
      </c>
      <c r="K3058" t="s">
        <v>17733</v>
      </c>
      <c r="L3058" t="s">
        <v>17734</v>
      </c>
      <c r="M3058">
        <v>-80.995201110799997</v>
      </c>
      <c r="N3058">
        <v>33.970500946000001</v>
      </c>
    </row>
    <row r="3059" spans="1:14" x14ac:dyDescent="0.35">
      <c r="A3059" t="s">
        <v>17735</v>
      </c>
      <c r="B3059" t="s">
        <v>32</v>
      </c>
      <c r="C3059" t="s">
        <v>17736</v>
      </c>
      <c r="D3059">
        <v>916</v>
      </c>
      <c r="F3059" t="s">
        <v>30</v>
      </c>
      <c r="G3059" t="s">
        <v>39</v>
      </c>
      <c r="H3059" t="s">
        <v>1089</v>
      </c>
      <c r="I3059" t="s">
        <v>17735</v>
      </c>
      <c r="J3059" t="s">
        <v>17737</v>
      </c>
      <c r="K3059" t="s">
        <v>17737</v>
      </c>
      <c r="L3059" t="s">
        <v>17738</v>
      </c>
      <c r="M3059">
        <v>-96.773101806599996</v>
      </c>
      <c r="N3059">
        <v>35.949901580800002</v>
      </c>
    </row>
    <row r="3060" spans="1:14" x14ac:dyDescent="0.35">
      <c r="A3060" t="s">
        <v>17742</v>
      </c>
      <c r="B3060" t="s">
        <v>3332</v>
      </c>
      <c r="C3060" t="s">
        <v>17743</v>
      </c>
      <c r="D3060">
        <v>896</v>
      </c>
      <c r="F3060" t="s">
        <v>30</v>
      </c>
      <c r="G3060" t="s">
        <v>52</v>
      </c>
      <c r="H3060" t="s">
        <v>17744</v>
      </c>
      <c r="I3060" t="s">
        <v>17742</v>
      </c>
      <c r="J3060" t="s">
        <v>5789</v>
      </c>
      <c r="K3060" t="s">
        <v>5789</v>
      </c>
      <c r="L3060" t="s">
        <v>17745</v>
      </c>
      <c r="M3060">
        <v>-84.667800999999997</v>
      </c>
      <c r="N3060">
        <v>39.048800999999997</v>
      </c>
    </row>
    <row r="3061" spans="1:14" x14ac:dyDescent="0.35">
      <c r="A3061" t="s">
        <v>17746</v>
      </c>
      <c r="B3061" t="s">
        <v>32</v>
      </c>
      <c r="C3061" t="s">
        <v>17747</v>
      </c>
      <c r="D3061">
        <v>716</v>
      </c>
      <c r="F3061" t="s">
        <v>30</v>
      </c>
      <c r="G3061" t="s">
        <v>37</v>
      </c>
      <c r="H3061" t="s">
        <v>17748</v>
      </c>
      <c r="I3061" t="s">
        <v>17746</v>
      </c>
      <c r="J3061" t="s">
        <v>17749</v>
      </c>
      <c r="K3061" t="s">
        <v>17750</v>
      </c>
      <c r="L3061" t="s">
        <v>17751</v>
      </c>
      <c r="M3061">
        <v>-91.562599180000007</v>
      </c>
      <c r="N3061">
        <v>36.26490021</v>
      </c>
    </row>
    <row r="3062" spans="1:14" x14ac:dyDescent="0.35">
      <c r="A3062" t="s">
        <v>17752</v>
      </c>
      <c r="B3062" t="s">
        <v>32</v>
      </c>
      <c r="C3062" t="s">
        <v>17753</v>
      </c>
      <c r="D3062">
        <v>4216</v>
      </c>
      <c r="F3062" t="s">
        <v>30</v>
      </c>
      <c r="G3062" t="s">
        <v>109</v>
      </c>
      <c r="H3062" t="s">
        <v>1165</v>
      </c>
      <c r="I3062" t="s">
        <v>17752</v>
      </c>
      <c r="J3062" t="s">
        <v>17754</v>
      </c>
      <c r="K3062" t="s">
        <v>17754</v>
      </c>
      <c r="L3062" t="s">
        <v>17755</v>
      </c>
      <c r="M3062">
        <v>-103.07900238000001</v>
      </c>
      <c r="N3062">
        <v>34.425098419199998</v>
      </c>
    </row>
    <row r="3063" spans="1:14" x14ac:dyDescent="0.35">
      <c r="A3063" t="s">
        <v>17756</v>
      </c>
      <c r="B3063" t="s">
        <v>1168</v>
      </c>
      <c r="C3063" t="s">
        <v>17757</v>
      </c>
      <c r="D3063">
        <v>250</v>
      </c>
      <c r="F3063" t="s">
        <v>30</v>
      </c>
      <c r="G3063" t="s">
        <v>69</v>
      </c>
      <c r="H3063" t="s">
        <v>1090</v>
      </c>
      <c r="I3063" t="s">
        <v>17756</v>
      </c>
      <c r="J3063" t="s">
        <v>17758</v>
      </c>
      <c r="K3063" t="s">
        <v>17758</v>
      </c>
      <c r="L3063" t="s">
        <v>17759</v>
      </c>
      <c r="M3063">
        <v>-123.2900009</v>
      </c>
      <c r="N3063">
        <v>44.49720001</v>
      </c>
    </row>
    <row r="3064" spans="1:14" x14ac:dyDescent="0.35">
      <c r="A3064" t="s">
        <v>17760</v>
      </c>
      <c r="B3064" t="s">
        <v>3332</v>
      </c>
      <c r="C3064" t="s">
        <v>17761</v>
      </c>
      <c r="D3064">
        <v>4295</v>
      </c>
      <c r="F3064" t="s">
        <v>30</v>
      </c>
      <c r="G3064" t="s">
        <v>109</v>
      </c>
      <c r="H3064" t="s">
        <v>1165</v>
      </c>
      <c r="I3064" t="s">
        <v>17760</v>
      </c>
      <c r="J3064" t="s">
        <v>17762</v>
      </c>
      <c r="K3064" t="s">
        <v>17762</v>
      </c>
      <c r="L3064" t="s">
        <v>17763</v>
      </c>
      <c r="M3064">
        <v>-103.321998596</v>
      </c>
      <c r="N3064">
        <v>34.382801055900003</v>
      </c>
    </row>
    <row r="3065" spans="1:14" x14ac:dyDescent="0.35">
      <c r="A3065" t="s">
        <v>17764</v>
      </c>
      <c r="B3065" t="s">
        <v>1168</v>
      </c>
      <c r="C3065" t="s">
        <v>17765</v>
      </c>
      <c r="D3065">
        <v>1277</v>
      </c>
      <c r="F3065" t="s">
        <v>30</v>
      </c>
      <c r="G3065" t="s">
        <v>84</v>
      </c>
      <c r="H3065" t="s">
        <v>1148</v>
      </c>
      <c r="I3065" t="s">
        <v>17764</v>
      </c>
      <c r="J3065" t="s">
        <v>17766</v>
      </c>
      <c r="K3065" t="s">
        <v>17766</v>
      </c>
      <c r="L3065" t="s">
        <v>17767</v>
      </c>
      <c r="M3065">
        <v>-89.666801452599998</v>
      </c>
      <c r="N3065">
        <v>44.7775993347</v>
      </c>
    </row>
    <row r="3066" spans="1:14" x14ac:dyDescent="0.35">
      <c r="A3066" t="s">
        <v>17768</v>
      </c>
      <c r="B3066" t="s">
        <v>32</v>
      </c>
      <c r="C3066" t="s">
        <v>17769</v>
      </c>
      <c r="D3066">
        <v>1003</v>
      </c>
      <c r="F3066" t="s">
        <v>30</v>
      </c>
      <c r="G3066" t="s">
        <v>76</v>
      </c>
      <c r="H3066" t="s">
        <v>768</v>
      </c>
      <c r="I3066" t="s">
        <v>17768</v>
      </c>
      <c r="J3066" t="s">
        <v>17770</v>
      </c>
      <c r="K3066" t="s">
        <v>17771</v>
      </c>
      <c r="L3066" t="s">
        <v>17772</v>
      </c>
      <c r="M3066">
        <v>-98.490402219999993</v>
      </c>
      <c r="N3066">
        <v>33.857799530000001</v>
      </c>
    </row>
    <row r="3067" spans="1:14" x14ac:dyDescent="0.35">
      <c r="A3067" t="s">
        <v>17773</v>
      </c>
      <c r="B3067" t="s">
        <v>32</v>
      </c>
      <c r="C3067" t="s">
        <v>17774</v>
      </c>
      <c r="D3067">
        <v>17</v>
      </c>
      <c r="F3067" t="s">
        <v>30</v>
      </c>
      <c r="G3067" t="s">
        <v>53</v>
      </c>
      <c r="H3067" t="s">
        <v>765</v>
      </c>
      <c r="I3067" t="s">
        <v>17773</v>
      </c>
      <c r="J3067" t="s">
        <v>17775</v>
      </c>
      <c r="K3067" t="s">
        <v>17775</v>
      </c>
      <c r="L3067" t="s">
        <v>17776</v>
      </c>
      <c r="M3067">
        <v>-93.143203735399993</v>
      </c>
      <c r="N3067">
        <v>30.2105998993</v>
      </c>
    </row>
    <row r="3068" spans="1:14" x14ac:dyDescent="0.35">
      <c r="A3068" t="s">
        <v>17777</v>
      </c>
      <c r="B3068" t="s">
        <v>32</v>
      </c>
      <c r="C3068" t="s">
        <v>17313</v>
      </c>
      <c r="D3068">
        <v>708</v>
      </c>
      <c r="F3068" t="s">
        <v>30</v>
      </c>
      <c r="G3068" t="s">
        <v>98</v>
      </c>
      <c r="H3068" t="s">
        <v>296</v>
      </c>
      <c r="I3068" t="s">
        <v>17777</v>
      </c>
      <c r="J3068" t="s">
        <v>17778</v>
      </c>
      <c r="K3068" t="s">
        <v>17778</v>
      </c>
      <c r="L3068" t="s">
        <v>17779</v>
      </c>
      <c r="M3068">
        <v>-90.3291015625</v>
      </c>
      <c r="N3068">
        <v>41.8311004639</v>
      </c>
    </row>
    <row r="3069" spans="1:14" x14ac:dyDescent="0.35">
      <c r="A3069" t="s">
        <v>17781</v>
      </c>
      <c r="B3069" t="s">
        <v>32</v>
      </c>
      <c r="C3069" t="s">
        <v>17782</v>
      </c>
      <c r="D3069">
        <v>4</v>
      </c>
      <c r="F3069" t="s">
        <v>30</v>
      </c>
      <c r="G3069" t="s">
        <v>41</v>
      </c>
      <c r="H3069" t="s">
        <v>1220</v>
      </c>
      <c r="I3069" t="s">
        <v>17781</v>
      </c>
      <c r="J3069" t="s">
        <v>17783</v>
      </c>
      <c r="K3069" t="s">
        <v>17783</v>
      </c>
      <c r="L3069" t="s">
        <v>17784</v>
      </c>
      <c r="M3069">
        <v>-115.513000488</v>
      </c>
      <c r="N3069">
        <v>32.669498443599998</v>
      </c>
    </row>
    <row r="3070" spans="1:14" x14ac:dyDescent="0.35">
      <c r="A3070" t="s">
        <v>17785</v>
      </c>
      <c r="B3070" t="s">
        <v>1168</v>
      </c>
      <c r="C3070" t="s">
        <v>17786</v>
      </c>
      <c r="D3070">
        <v>245</v>
      </c>
      <c r="F3070" t="s">
        <v>30</v>
      </c>
      <c r="G3070" t="s">
        <v>76</v>
      </c>
      <c r="H3070" t="s">
        <v>185</v>
      </c>
      <c r="I3070" t="s">
        <v>17785</v>
      </c>
      <c r="J3070" t="s">
        <v>17787</v>
      </c>
      <c r="K3070" t="s">
        <v>17787</v>
      </c>
      <c r="L3070" t="s">
        <v>17788</v>
      </c>
      <c r="M3070">
        <v>-95.414496999999997</v>
      </c>
      <c r="N3070">
        <v>30.351800999999998</v>
      </c>
    </row>
    <row r="3071" spans="1:14" x14ac:dyDescent="0.35">
      <c r="A3071" t="s">
        <v>17789</v>
      </c>
      <c r="B3071" t="s">
        <v>32</v>
      </c>
      <c r="C3071" t="s">
        <v>17790</v>
      </c>
      <c r="D3071">
        <v>4697</v>
      </c>
      <c r="F3071" t="s">
        <v>30</v>
      </c>
      <c r="G3071" t="s">
        <v>111</v>
      </c>
      <c r="H3071" t="s">
        <v>845</v>
      </c>
      <c r="I3071" t="s">
        <v>17789</v>
      </c>
      <c r="J3071" t="s">
        <v>17791</v>
      </c>
      <c r="K3071" t="s">
        <v>17792</v>
      </c>
      <c r="L3071" t="s">
        <v>17793</v>
      </c>
      <c r="M3071">
        <v>-119.73400116000001</v>
      </c>
      <c r="N3071">
        <v>39.192199707</v>
      </c>
    </row>
    <row r="3072" spans="1:14" x14ac:dyDescent="0.35">
      <c r="A3072" t="s">
        <v>17794</v>
      </c>
      <c r="B3072" t="s">
        <v>32</v>
      </c>
      <c r="C3072" t="s">
        <v>17795</v>
      </c>
      <c r="D3072">
        <v>347</v>
      </c>
      <c r="F3072" t="s">
        <v>30</v>
      </c>
      <c r="G3072" t="s">
        <v>31</v>
      </c>
      <c r="H3072" t="s">
        <v>202</v>
      </c>
      <c r="I3072" t="s">
        <v>17794</v>
      </c>
      <c r="J3072" t="s">
        <v>17796</v>
      </c>
      <c r="K3072" t="s">
        <v>17797</v>
      </c>
      <c r="L3072" t="s">
        <v>17798</v>
      </c>
      <c r="M3072">
        <v>-76.851501464799995</v>
      </c>
      <c r="N3072">
        <v>40.2170982361</v>
      </c>
    </row>
    <row r="3073" spans="1:14" x14ac:dyDescent="0.35">
      <c r="A3073" t="s">
        <v>17800</v>
      </c>
      <c r="B3073" t="s">
        <v>1168</v>
      </c>
      <c r="C3073" t="s">
        <v>17801</v>
      </c>
      <c r="D3073">
        <v>6159</v>
      </c>
      <c r="F3073" t="s">
        <v>30</v>
      </c>
      <c r="G3073" t="s">
        <v>87</v>
      </c>
      <c r="H3073" t="s">
        <v>11320</v>
      </c>
      <c r="I3073" t="s">
        <v>17800</v>
      </c>
      <c r="J3073" t="s">
        <v>17802</v>
      </c>
      <c r="K3073" t="s">
        <v>17802</v>
      </c>
      <c r="L3073" t="s">
        <v>17803</v>
      </c>
      <c r="M3073">
        <v>-104.81199650000001</v>
      </c>
      <c r="N3073">
        <v>41.155700680000002</v>
      </c>
    </row>
    <row r="3074" spans="1:14" x14ac:dyDescent="0.35">
      <c r="A3074" t="s">
        <v>17805</v>
      </c>
      <c r="B3074" t="s">
        <v>1168</v>
      </c>
      <c r="C3074" t="s">
        <v>46211</v>
      </c>
      <c r="D3074">
        <v>29</v>
      </c>
      <c r="E3074" t="s">
        <v>1579</v>
      </c>
      <c r="F3074" t="s">
        <v>15849</v>
      </c>
      <c r="G3074" t="s">
        <v>15958</v>
      </c>
      <c r="H3074" t="s">
        <v>17806</v>
      </c>
      <c r="I3074" t="s">
        <v>17807</v>
      </c>
      <c r="J3074" t="s">
        <v>17805</v>
      </c>
      <c r="L3074" t="s">
        <v>17808</v>
      </c>
      <c r="M3074">
        <v>133.668938</v>
      </c>
      <c r="N3074">
        <v>33.546258999999999</v>
      </c>
    </row>
    <row r="3075" spans="1:14" x14ac:dyDescent="0.35">
      <c r="A3075" t="s">
        <v>17810</v>
      </c>
      <c r="B3075" t="s">
        <v>32</v>
      </c>
      <c r="C3075" t="s">
        <v>17811</v>
      </c>
      <c r="D3075">
        <v>599</v>
      </c>
      <c r="F3075" t="s">
        <v>30</v>
      </c>
      <c r="G3075" t="s">
        <v>76</v>
      </c>
      <c r="H3075" t="s">
        <v>654</v>
      </c>
      <c r="I3075" t="s">
        <v>17810</v>
      </c>
      <c r="J3075" t="s">
        <v>17812</v>
      </c>
      <c r="K3075" t="s">
        <v>17812</v>
      </c>
      <c r="L3075" t="s">
        <v>17813</v>
      </c>
      <c r="M3075">
        <v>-99.823600768999995</v>
      </c>
      <c r="N3075">
        <v>28.522199630699902</v>
      </c>
    </row>
    <row r="3076" spans="1:14" x14ac:dyDescent="0.35">
      <c r="A3076" t="s">
        <v>17814</v>
      </c>
      <c r="B3076" t="s">
        <v>32</v>
      </c>
      <c r="C3076" t="s">
        <v>17815</v>
      </c>
      <c r="D3076">
        <v>2271</v>
      </c>
      <c r="F3076" t="s">
        <v>30</v>
      </c>
      <c r="G3076" t="s">
        <v>168</v>
      </c>
      <c r="H3076" t="s">
        <v>146</v>
      </c>
      <c r="I3076" t="s">
        <v>17816</v>
      </c>
      <c r="J3076" t="s">
        <v>17817</v>
      </c>
      <c r="K3076" t="s">
        <v>17816</v>
      </c>
      <c r="L3076" t="s">
        <v>17818</v>
      </c>
      <c r="M3076">
        <v>-102.8980026</v>
      </c>
      <c r="N3076">
        <v>48.380500789999999</v>
      </c>
    </row>
    <row r="3077" spans="1:14" x14ac:dyDescent="0.35">
      <c r="A3077" t="s">
        <v>17820</v>
      </c>
      <c r="B3077" t="s">
        <v>1168</v>
      </c>
      <c r="C3077" t="s">
        <v>17821</v>
      </c>
      <c r="D3077">
        <v>73</v>
      </c>
      <c r="F3077" t="s">
        <v>30</v>
      </c>
      <c r="G3077" t="s">
        <v>82</v>
      </c>
      <c r="H3077" t="s">
        <v>17822</v>
      </c>
      <c r="I3077" t="s">
        <v>17820</v>
      </c>
      <c r="J3077" t="s">
        <v>17823</v>
      </c>
      <c r="K3077" t="s">
        <v>17823</v>
      </c>
      <c r="L3077" t="s">
        <v>17824</v>
      </c>
      <c r="M3077">
        <v>-77.180999755900004</v>
      </c>
      <c r="N3077">
        <v>38.715000152599998</v>
      </c>
    </row>
    <row r="3078" spans="1:14" x14ac:dyDescent="0.35">
      <c r="A3078" t="s">
        <v>17825</v>
      </c>
      <c r="B3078" t="s">
        <v>3332</v>
      </c>
      <c r="C3078" t="s">
        <v>17826</v>
      </c>
      <c r="D3078">
        <v>34</v>
      </c>
      <c r="F3078" t="s">
        <v>30</v>
      </c>
      <c r="G3078" t="s">
        <v>43</v>
      </c>
      <c r="H3078" t="s">
        <v>763</v>
      </c>
      <c r="I3078" t="s">
        <v>17825</v>
      </c>
      <c r="J3078" t="s">
        <v>17827</v>
      </c>
      <c r="K3078" t="s">
        <v>17827</v>
      </c>
      <c r="L3078" t="s">
        <v>17828</v>
      </c>
      <c r="M3078">
        <v>-81.058098000000001</v>
      </c>
      <c r="N3078">
        <v>29.179898999999999</v>
      </c>
    </row>
    <row r="3079" spans="1:14" x14ac:dyDescent="0.35">
      <c r="A3079" t="s">
        <v>17829</v>
      </c>
      <c r="B3079" t="s">
        <v>1168</v>
      </c>
      <c r="C3079" t="s">
        <v>17830</v>
      </c>
      <c r="D3079">
        <v>1930</v>
      </c>
      <c r="F3079" t="s">
        <v>30</v>
      </c>
      <c r="G3079" t="s">
        <v>41</v>
      </c>
      <c r="H3079" t="s">
        <v>17831</v>
      </c>
      <c r="I3079" t="s">
        <v>17829</v>
      </c>
      <c r="J3079" t="s">
        <v>15400</v>
      </c>
      <c r="K3079" t="s">
        <v>15400</v>
      </c>
      <c r="L3079" t="s">
        <v>17832</v>
      </c>
      <c r="M3079">
        <v>-116.78700259999999</v>
      </c>
      <c r="N3079">
        <v>34.853698729999998</v>
      </c>
    </row>
    <row r="3080" spans="1:14" x14ac:dyDescent="0.35">
      <c r="A3080" t="s">
        <v>17833</v>
      </c>
      <c r="B3080" t="s">
        <v>3332</v>
      </c>
      <c r="C3080" t="s">
        <v>17834</v>
      </c>
      <c r="D3080">
        <v>487</v>
      </c>
      <c r="F3080" t="s">
        <v>30</v>
      </c>
      <c r="G3080" t="s">
        <v>76</v>
      </c>
      <c r="H3080" t="s">
        <v>422</v>
      </c>
      <c r="I3080" t="s">
        <v>17833</v>
      </c>
      <c r="J3080" t="s">
        <v>17835</v>
      </c>
      <c r="K3080" t="s">
        <v>17835</v>
      </c>
      <c r="L3080" t="s">
        <v>17836</v>
      </c>
      <c r="M3080">
        <v>-96.851799</v>
      </c>
      <c r="N3080">
        <v>32.847099</v>
      </c>
    </row>
    <row r="3081" spans="1:14" x14ac:dyDescent="0.35">
      <c r="A3081" t="s">
        <v>17837</v>
      </c>
      <c r="B3081" t="s">
        <v>1168</v>
      </c>
      <c r="C3081" t="s">
        <v>17838</v>
      </c>
      <c r="D3081">
        <v>571</v>
      </c>
      <c r="F3081" t="s">
        <v>30</v>
      </c>
      <c r="G3081" t="s">
        <v>82</v>
      </c>
      <c r="H3081" t="s">
        <v>333</v>
      </c>
      <c r="I3081" t="s">
        <v>17837</v>
      </c>
      <c r="J3081" t="s">
        <v>17839</v>
      </c>
      <c r="K3081" t="s">
        <v>17839</v>
      </c>
      <c r="L3081" t="s">
        <v>17840</v>
      </c>
      <c r="M3081">
        <v>-79.336097717285099</v>
      </c>
      <c r="N3081">
        <v>36.572898864746001</v>
      </c>
    </row>
    <row r="3082" spans="1:14" x14ac:dyDescent="0.35">
      <c r="A3082" t="s">
        <v>17841</v>
      </c>
      <c r="B3082" t="s">
        <v>3332</v>
      </c>
      <c r="C3082" t="s">
        <v>17842</v>
      </c>
      <c r="D3082">
        <v>1009</v>
      </c>
      <c r="F3082" t="s">
        <v>30</v>
      </c>
      <c r="G3082" t="s">
        <v>67</v>
      </c>
      <c r="H3082" t="s">
        <v>68</v>
      </c>
      <c r="I3082" t="s">
        <v>17841</v>
      </c>
      <c r="J3082" t="s">
        <v>17843</v>
      </c>
      <c r="K3082" t="s">
        <v>17843</v>
      </c>
      <c r="L3082" t="s">
        <v>17844</v>
      </c>
      <c r="M3082">
        <v>-84.219398498535099</v>
      </c>
      <c r="N3082">
        <v>39.902400970458899</v>
      </c>
    </row>
    <row r="3083" spans="1:14" x14ac:dyDescent="0.35">
      <c r="A3083" t="s">
        <v>17845</v>
      </c>
      <c r="B3083" t="s">
        <v>32</v>
      </c>
      <c r="C3083" t="s">
        <v>17846</v>
      </c>
      <c r="D3083">
        <v>309</v>
      </c>
      <c r="F3083" t="s">
        <v>30</v>
      </c>
      <c r="G3083" t="s">
        <v>45</v>
      </c>
      <c r="H3083" t="s">
        <v>542</v>
      </c>
      <c r="I3083" t="s">
        <v>17845</v>
      </c>
      <c r="J3083" t="s">
        <v>17847</v>
      </c>
      <c r="K3083" t="s">
        <v>17847</v>
      </c>
      <c r="L3083" t="s">
        <v>17848</v>
      </c>
      <c r="M3083">
        <v>-82.985298159999999</v>
      </c>
      <c r="N3083">
        <v>32.564399719999997</v>
      </c>
    </row>
    <row r="3084" spans="1:14" x14ac:dyDescent="0.35">
      <c r="A3084" t="s">
        <v>17849</v>
      </c>
      <c r="B3084" t="s">
        <v>3332</v>
      </c>
      <c r="C3084" t="s">
        <v>17850</v>
      </c>
      <c r="D3084">
        <v>1077</v>
      </c>
      <c r="F3084" t="s">
        <v>30</v>
      </c>
      <c r="G3084" t="s">
        <v>98</v>
      </c>
      <c r="H3084" t="s">
        <v>799</v>
      </c>
      <c r="I3084" t="s">
        <v>17849</v>
      </c>
      <c r="J3084" t="s">
        <v>17851</v>
      </c>
      <c r="K3084" t="s">
        <v>17851</v>
      </c>
      <c r="L3084" t="s">
        <v>17852</v>
      </c>
      <c r="M3084">
        <v>-90.709503170000005</v>
      </c>
      <c r="N3084">
        <v>42.402000430000001</v>
      </c>
    </row>
    <row r="3085" spans="1:14" x14ac:dyDescent="0.35">
      <c r="A3085" t="s">
        <v>17853</v>
      </c>
      <c r="B3085" t="s">
        <v>3332</v>
      </c>
      <c r="C3085" t="s">
        <v>17854</v>
      </c>
      <c r="D3085">
        <v>15</v>
      </c>
      <c r="F3085" t="s">
        <v>30</v>
      </c>
      <c r="G3085" t="s">
        <v>274</v>
      </c>
      <c r="H3085" t="s">
        <v>235</v>
      </c>
      <c r="I3085" t="s">
        <v>17853</v>
      </c>
      <c r="J3085" t="s">
        <v>17855</v>
      </c>
      <c r="K3085" t="s">
        <v>17855</v>
      </c>
      <c r="L3085" t="s">
        <v>17856</v>
      </c>
      <c r="M3085">
        <v>-77.037696999999994</v>
      </c>
      <c r="N3085">
        <v>38.8521</v>
      </c>
    </row>
    <row r="3086" spans="1:14" x14ac:dyDescent="0.35">
      <c r="A3086" t="s">
        <v>17858</v>
      </c>
      <c r="B3086" t="s">
        <v>32</v>
      </c>
      <c r="C3086" t="s">
        <v>17859</v>
      </c>
      <c r="D3086">
        <v>592</v>
      </c>
      <c r="F3086" t="s">
        <v>30</v>
      </c>
      <c r="G3086" t="s">
        <v>35</v>
      </c>
      <c r="H3086" t="s">
        <v>271</v>
      </c>
      <c r="I3086" t="s">
        <v>17858</v>
      </c>
      <c r="J3086" t="s">
        <v>17860</v>
      </c>
      <c r="K3086" t="s">
        <v>17860</v>
      </c>
      <c r="L3086" t="s">
        <v>17861</v>
      </c>
      <c r="M3086">
        <v>-86.945396423299997</v>
      </c>
      <c r="N3086">
        <v>34.652698516799902</v>
      </c>
    </row>
    <row r="3087" spans="1:14" x14ac:dyDescent="0.35">
      <c r="A3087" t="s">
        <v>17863</v>
      </c>
      <c r="B3087" t="s">
        <v>1168</v>
      </c>
      <c r="C3087" t="s">
        <v>17864</v>
      </c>
      <c r="D3087">
        <v>2594</v>
      </c>
      <c r="F3087" t="s">
        <v>30</v>
      </c>
      <c r="G3087" t="s">
        <v>33</v>
      </c>
      <c r="H3087" t="s">
        <v>1479</v>
      </c>
      <c r="I3087" t="s">
        <v>17863</v>
      </c>
      <c r="J3087" t="s">
        <v>17865</v>
      </c>
      <c r="K3087" t="s">
        <v>17865</v>
      </c>
      <c r="L3087" t="s">
        <v>17866</v>
      </c>
      <c r="M3087">
        <v>-99.965599060058594</v>
      </c>
      <c r="N3087">
        <v>37.763401031494098</v>
      </c>
    </row>
    <row r="3088" spans="1:14" x14ac:dyDescent="0.35">
      <c r="A3088" t="s">
        <v>17867</v>
      </c>
      <c r="B3088" t="s">
        <v>1168</v>
      </c>
      <c r="C3088" t="s">
        <v>17868</v>
      </c>
      <c r="D3088">
        <v>682</v>
      </c>
      <c r="F3088" t="s">
        <v>30</v>
      </c>
      <c r="G3088" t="s">
        <v>49</v>
      </c>
      <c r="H3088" t="s">
        <v>271</v>
      </c>
      <c r="I3088" t="s">
        <v>17867</v>
      </c>
      <c r="J3088" t="s">
        <v>17869</v>
      </c>
      <c r="K3088" t="s">
        <v>17869</v>
      </c>
      <c r="L3088" t="s">
        <v>17870</v>
      </c>
      <c r="M3088">
        <v>-88.865699768066406</v>
      </c>
      <c r="N3088">
        <v>39.834598541259702</v>
      </c>
    </row>
    <row r="3089" spans="1:14" x14ac:dyDescent="0.35">
      <c r="A3089" t="s">
        <v>17872</v>
      </c>
      <c r="B3089" t="s">
        <v>32</v>
      </c>
      <c r="C3089" t="s">
        <v>17873</v>
      </c>
      <c r="D3089">
        <v>1158</v>
      </c>
      <c r="F3089" t="s">
        <v>30</v>
      </c>
      <c r="G3089" t="s">
        <v>98</v>
      </c>
      <c r="H3089" t="s">
        <v>15332</v>
      </c>
      <c r="I3089" t="s">
        <v>17872</v>
      </c>
      <c r="J3089" t="s">
        <v>17874</v>
      </c>
      <c r="K3089" t="s">
        <v>17874</v>
      </c>
      <c r="L3089" t="s">
        <v>17875</v>
      </c>
      <c r="M3089">
        <v>-91.739402769999998</v>
      </c>
      <c r="N3089">
        <v>43.275501249999998</v>
      </c>
    </row>
    <row r="3090" spans="1:14" x14ac:dyDescent="0.35">
      <c r="A3090" t="s">
        <v>17876</v>
      </c>
      <c r="B3090" t="s">
        <v>3332</v>
      </c>
      <c r="C3090" t="s">
        <v>17877</v>
      </c>
      <c r="D3090">
        <v>5431</v>
      </c>
      <c r="F3090" t="s">
        <v>30</v>
      </c>
      <c r="G3090" t="s">
        <v>42</v>
      </c>
      <c r="H3090" t="s">
        <v>300</v>
      </c>
      <c r="I3090" t="s">
        <v>17876</v>
      </c>
      <c r="J3090" t="s">
        <v>17878</v>
      </c>
      <c r="K3090" t="s">
        <v>17878</v>
      </c>
      <c r="L3090" t="s">
        <v>17879</v>
      </c>
      <c r="M3090">
        <v>-104.672996521</v>
      </c>
      <c r="N3090">
        <v>39.861698150635</v>
      </c>
    </row>
    <row r="3091" spans="1:14" x14ac:dyDescent="0.35">
      <c r="A3091" t="s">
        <v>17880</v>
      </c>
      <c r="B3091" t="s">
        <v>1168</v>
      </c>
      <c r="C3091" t="s">
        <v>17881</v>
      </c>
      <c r="D3091">
        <v>626</v>
      </c>
      <c r="F3091" t="s">
        <v>30</v>
      </c>
      <c r="G3091" t="s">
        <v>56</v>
      </c>
      <c r="H3091" t="s">
        <v>353</v>
      </c>
      <c r="I3091" t="s">
        <v>17880</v>
      </c>
      <c r="J3091" t="s">
        <v>17882</v>
      </c>
      <c r="K3091" t="s">
        <v>17882</v>
      </c>
      <c r="L3091" t="s">
        <v>17883</v>
      </c>
      <c r="M3091">
        <v>-83.009902949999997</v>
      </c>
      <c r="N3091">
        <v>42.409198760000002</v>
      </c>
    </row>
    <row r="3092" spans="1:14" x14ac:dyDescent="0.35">
      <c r="A3092" t="s">
        <v>17884</v>
      </c>
      <c r="B3092" t="s">
        <v>32</v>
      </c>
      <c r="C3092" t="s">
        <v>17885</v>
      </c>
      <c r="D3092">
        <v>707</v>
      </c>
      <c r="F3092" t="s">
        <v>30</v>
      </c>
      <c r="G3092" t="s">
        <v>67</v>
      </c>
      <c r="H3092" t="s">
        <v>456</v>
      </c>
      <c r="I3092" t="s">
        <v>17884</v>
      </c>
      <c r="J3092" t="s">
        <v>17886</v>
      </c>
      <c r="K3092" t="s">
        <v>17886</v>
      </c>
      <c r="L3092" t="s">
        <v>17887</v>
      </c>
      <c r="M3092">
        <v>-84.428802490199999</v>
      </c>
      <c r="N3092">
        <v>41.337501525900002</v>
      </c>
    </row>
    <row r="3093" spans="1:14" x14ac:dyDescent="0.35">
      <c r="A3093" t="s">
        <v>17888</v>
      </c>
      <c r="B3093" t="s">
        <v>3332</v>
      </c>
      <c r="C3093" t="s">
        <v>17889</v>
      </c>
      <c r="D3093">
        <v>607</v>
      </c>
      <c r="F3093" t="s">
        <v>30</v>
      </c>
      <c r="G3093" t="s">
        <v>76</v>
      </c>
      <c r="H3093" t="s">
        <v>17890</v>
      </c>
      <c r="I3093" t="s">
        <v>17888</v>
      </c>
      <c r="J3093" t="s">
        <v>17891</v>
      </c>
      <c r="K3093" t="s">
        <v>17891</v>
      </c>
      <c r="L3093" t="s">
        <v>17892</v>
      </c>
      <c r="M3093">
        <v>-97.038002000000006</v>
      </c>
      <c r="N3093">
        <v>32.896801000000004</v>
      </c>
    </row>
    <row r="3094" spans="1:14" x14ac:dyDescent="0.35">
      <c r="A3094" t="s">
        <v>17893</v>
      </c>
      <c r="B3094" t="s">
        <v>32</v>
      </c>
      <c r="C3094" t="s">
        <v>17894</v>
      </c>
      <c r="D3094">
        <v>4173</v>
      </c>
      <c r="F3094" t="s">
        <v>30</v>
      </c>
      <c r="G3094" t="s">
        <v>40</v>
      </c>
      <c r="H3094" t="s">
        <v>339</v>
      </c>
      <c r="I3094" t="s">
        <v>17893</v>
      </c>
      <c r="J3094" t="s">
        <v>17895</v>
      </c>
      <c r="K3094" t="s">
        <v>17895</v>
      </c>
      <c r="L3094" t="s">
        <v>17896</v>
      </c>
      <c r="M3094">
        <v>-109.505996704</v>
      </c>
      <c r="N3094">
        <v>31.342599868800001</v>
      </c>
    </row>
    <row r="3095" spans="1:14" x14ac:dyDescent="0.35">
      <c r="A3095" t="s">
        <v>17897</v>
      </c>
      <c r="B3095" t="s">
        <v>32</v>
      </c>
      <c r="C3095" t="s">
        <v>17898</v>
      </c>
      <c r="D3095">
        <v>4933</v>
      </c>
      <c r="F3095" t="s">
        <v>30</v>
      </c>
      <c r="G3095" t="s">
        <v>87</v>
      </c>
      <c r="H3095" t="s">
        <v>339</v>
      </c>
      <c r="I3095" t="s">
        <v>17897</v>
      </c>
      <c r="J3095" t="s">
        <v>17899</v>
      </c>
      <c r="K3095" t="s">
        <v>17899</v>
      </c>
      <c r="L3095" t="s">
        <v>17900</v>
      </c>
      <c r="M3095">
        <v>-105.3860016</v>
      </c>
      <c r="N3095">
        <v>42.797199249999998</v>
      </c>
    </row>
    <row r="3096" spans="1:14" x14ac:dyDescent="0.35">
      <c r="A3096" t="s">
        <v>17901</v>
      </c>
      <c r="B3096" t="s">
        <v>1168</v>
      </c>
      <c r="C3096" t="s">
        <v>17902</v>
      </c>
      <c r="D3096">
        <v>401</v>
      </c>
      <c r="F3096" t="s">
        <v>30</v>
      </c>
      <c r="G3096" t="s">
        <v>35</v>
      </c>
      <c r="H3096" t="s">
        <v>1173</v>
      </c>
      <c r="I3096" t="s">
        <v>17901</v>
      </c>
      <c r="J3096" t="s">
        <v>17903</v>
      </c>
      <c r="K3096" t="s">
        <v>17903</v>
      </c>
      <c r="L3096" t="s">
        <v>17904</v>
      </c>
      <c r="M3096">
        <v>-85.449600219726506</v>
      </c>
      <c r="N3096">
        <v>31.321300506591701</v>
      </c>
    </row>
    <row r="3097" spans="1:14" x14ac:dyDescent="0.35">
      <c r="A3097" t="s">
        <v>17905</v>
      </c>
      <c r="B3097" t="s">
        <v>1168</v>
      </c>
      <c r="C3097" t="s">
        <v>17906</v>
      </c>
      <c r="D3097">
        <v>3991</v>
      </c>
      <c r="F3097" t="s">
        <v>30</v>
      </c>
      <c r="G3097" t="s">
        <v>76</v>
      </c>
      <c r="H3097" t="s">
        <v>736</v>
      </c>
      <c r="I3097" t="s">
        <v>17905</v>
      </c>
      <c r="J3097" t="s">
        <v>17907</v>
      </c>
      <c r="K3097" t="s">
        <v>17907</v>
      </c>
      <c r="L3097" t="s">
        <v>17908</v>
      </c>
      <c r="M3097">
        <v>-102.54699707</v>
      </c>
      <c r="N3097">
        <v>36.022598266599999</v>
      </c>
    </row>
    <row r="3098" spans="1:14" x14ac:dyDescent="0.35">
      <c r="A3098" t="s">
        <v>17910</v>
      </c>
      <c r="B3098" t="s">
        <v>1168</v>
      </c>
      <c r="C3098" t="s">
        <v>17911</v>
      </c>
      <c r="D3098">
        <v>2592</v>
      </c>
      <c r="F3098" t="s">
        <v>30</v>
      </c>
      <c r="G3098" t="s">
        <v>168</v>
      </c>
      <c r="H3098" t="s">
        <v>1347</v>
      </c>
      <c r="I3098" t="s">
        <v>17910</v>
      </c>
      <c r="J3098" t="s">
        <v>17912</v>
      </c>
      <c r="K3098" t="s">
        <v>17912</v>
      </c>
      <c r="L3098" t="s">
        <v>17913</v>
      </c>
      <c r="M3098">
        <v>-102.802001953</v>
      </c>
      <c r="N3098">
        <v>46.797401428199997</v>
      </c>
    </row>
    <row r="3099" spans="1:14" x14ac:dyDescent="0.35">
      <c r="A3099" t="s">
        <v>17914</v>
      </c>
      <c r="B3099" t="s">
        <v>32</v>
      </c>
      <c r="C3099" t="s">
        <v>17915</v>
      </c>
      <c r="D3099">
        <v>693</v>
      </c>
      <c r="F3099" t="s">
        <v>30</v>
      </c>
      <c r="G3099" t="s">
        <v>66</v>
      </c>
      <c r="H3099" t="s">
        <v>708</v>
      </c>
      <c r="I3099" t="s">
        <v>17914</v>
      </c>
      <c r="J3099" t="s">
        <v>17916</v>
      </c>
      <c r="K3099" t="s">
        <v>17916</v>
      </c>
      <c r="L3099" t="s">
        <v>17917</v>
      </c>
      <c r="M3099">
        <v>-79.272003170000005</v>
      </c>
      <c r="N3099">
        <v>42.493301389999999</v>
      </c>
    </row>
    <row r="3100" spans="1:14" x14ac:dyDescent="0.35">
      <c r="A3100" t="s">
        <v>17918</v>
      </c>
      <c r="B3100" t="s">
        <v>32</v>
      </c>
      <c r="C3100" t="s">
        <v>17919</v>
      </c>
      <c r="D3100">
        <v>133</v>
      </c>
      <c r="F3100" t="s">
        <v>30</v>
      </c>
      <c r="G3100" t="s">
        <v>72</v>
      </c>
      <c r="H3100" t="s">
        <v>17920</v>
      </c>
      <c r="I3100" t="s">
        <v>17918</v>
      </c>
      <c r="J3100" t="s">
        <v>17921</v>
      </c>
      <c r="K3100" t="s">
        <v>17922</v>
      </c>
      <c r="L3100" t="s">
        <v>17923</v>
      </c>
      <c r="M3100">
        <v>-79.368598938000005</v>
      </c>
      <c r="N3100">
        <v>34.4491004944</v>
      </c>
    </row>
    <row r="3101" spans="1:14" x14ac:dyDescent="0.35">
      <c r="A3101" t="s">
        <v>17924</v>
      </c>
      <c r="B3101" t="s">
        <v>3332</v>
      </c>
      <c r="C3101" t="s">
        <v>17925</v>
      </c>
      <c r="D3101">
        <v>1082</v>
      </c>
      <c r="F3101" t="s">
        <v>30</v>
      </c>
      <c r="G3101" t="s">
        <v>76</v>
      </c>
      <c r="H3101" t="s">
        <v>721</v>
      </c>
      <c r="I3101" t="s">
        <v>17924</v>
      </c>
      <c r="J3101" t="s">
        <v>17926</v>
      </c>
      <c r="K3101" t="s">
        <v>17926</v>
      </c>
      <c r="L3101" t="s">
        <v>17927</v>
      </c>
      <c r="M3101">
        <v>-100.778002</v>
      </c>
      <c r="N3101">
        <v>29.359501000000002</v>
      </c>
    </row>
    <row r="3102" spans="1:14" x14ac:dyDescent="0.35">
      <c r="A3102" t="s">
        <v>17928</v>
      </c>
      <c r="B3102" t="s">
        <v>3332</v>
      </c>
      <c r="C3102" t="s">
        <v>17929</v>
      </c>
      <c r="D3102">
        <v>1428</v>
      </c>
      <c r="F3102" t="s">
        <v>30</v>
      </c>
      <c r="G3102" t="s">
        <v>58</v>
      </c>
      <c r="H3102" t="s">
        <v>1483</v>
      </c>
      <c r="I3102" t="s">
        <v>17928</v>
      </c>
      <c r="J3102" t="s">
        <v>17930</v>
      </c>
      <c r="K3102" t="s">
        <v>17930</v>
      </c>
      <c r="L3102" t="s">
        <v>17931</v>
      </c>
      <c r="M3102">
        <v>-92.193603515599904</v>
      </c>
      <c r="N3102">
        <v>46.8420982361</v>
      </c>
    </row>
    <row r="3103" spans="1:14" x14ac:dyDescent="0.35">
      <c r="A3103" t="s">
        <v>17932</v>
      </c>
      <c r="B3103" t="s">
        <v>32</v>
      </c>
      <c r="C3103" t="s">
        <v>1478</v>
      </c>
      <c r="D3103">
        <v>5241</v>
      </c>
      <c r="F3103" t="s">
        <v>30</v>
      </c>
      <c r="G3103" t="s">
        <v>60</v>
      </c>
      <c r="H3103" t="s">
        <v>17920</v>
      </c>
      <c r="I3103" t="s">
        <v>17932</v>
      </c>
      <c r="J3103" t="s">
        <v>17933</v>
      </c>
      <c r="K3103" t="s">
        <v>17933</v>
      </c>
      <c r="L3103" t="s">
        <v>17934</v>
      </c>
      <c r="M3103">
        <v>-112.553001404</v>
      </c>
      <c r="N3103">
        <v>45.255401611299902</v>
      </c>
    </row>
    <row r="3104" spans="1:14" x14ac:dyDescent="0.35">
      <c r="A3104" t="s">
        <v>17935</v>
      </c>
      <c r="B3104" t="s">
        <v>1168</v>
      </c>
      <c r="C3104" t="s">
        <v>17936</v>
      </c>
      <c r="D3104">
        <v>247</v>
      </c>
      <c r="F3104" t="s">
        <v>30</v>
      </c>
      <c r="G3104" t="s">
        <v>69</v>
      </c>
      <c r="H3104" t="s">
        <v>142</v>
      </c>
      <c r="I3104" t="s">
        <v>17935</v>
      </c>
      <c r="J3104" t="s">
        <v>17937</v>
      </c>
      <c r="K3104" t="s">
        <v>17937</v>
      </c>
      <c r="L3104" t="s">
        <v>17938</v>
      </c>
      <c r="M3104">
        <v>-121.166999817</v>
      </c>
      <c r="N3104">
        <v>45.618499755899997</v>
      </c>
    </row>
    <row r="3105" spans="1:14" x14ac:dyDescent="0.35">
      <c r="A3105" t="s">
        <v>17940</v>
      </c>
      <c r="B3105" t="s">
        <v>1168</v>
      </c>
      <c r="C3105" t="s">
        <v>17941</v>
      </c>
      <c r="D3105">
        <v>2704</v>
      </c>
      <c r="F3105" t="s">
        <v>30</v>
      </c>
      <c r="G3105" t="s">
        <v>40</v>
      </c>
      <c r="H3105" t="s">
        <v>575</v>
      </c>
      <c r="I3105" t="s">
        <v>17940</v>
      </c>
      <c r="J3105" t="s">
        <v>17942</v>
      </c>
      <c r="K3105" t="s">
        <v>17942</v>
      </c>
      <c r="L3105" t="s">
        <v>17943</v>
      </c>
      <c r="M3105">
        <v>-110.883003235</v>
      </c>
      <c r="N3105">
        <v>32.1665000916</v>
      </c>
    </row>
    <row r="3106" spans="1:14" x14ac:dyDescent="0.35">
      <c r="A3106" t="s">
        <v>17944</v>
      </c>
      <c r="B3106" t="s">
        <v>1168</v>
      </c>
      <c r="C3106" t="s">
        <v>17945</v>
      </c>
      <c r="D3106">
        <v>4314</v>
      </c>
      <c r="F3106" t="s">
        <v>30</v>
      </c>
      <c r="G3106" t="s">
        <v>109</v>
      </c>
      <c r="H3106" t="s">
        <v>1108</v>
      </c>
      <c r="I3106" t="s">
        <v>17944</v>
      </c>
      <c r="J3106" t="s">
        <v>17946</v>
      </c>
      <c r="K3106" t="s">
        <v>17946</v>
      </c>
      <c r="L3106" t="s">
        <v>17947</v>
      </c>
      <c r="M3106">
        <v>-107.721000671</v>
      </c>
      <c r="N3106">
        <v>32.262298584</v>
      </c>
    </row>
    <row r="3107" spans="1:14" x14ac:dyDescent="0.35">
      <c r="A3107" t="s">
        <v>17948</v>
      </c>
      <c r="B3107" t="s">
        <v>32</v>
      </c>
      <c r="C3107" t="s">
        <v>17949</v>
      </c>
      <c r="D3107">
        <v>909</v>
      </c>
      <c r="F3107" t="s">
        <v>30</v>
      </c>
      <c r="G3107" t="s">
        <v>59</v>
      </c>
      <c r="H3107" t="s">
        <v>1392</v>
      </c>
      <c r="I3107" t="s">
        <v>17948</v>
      </c>
      <c r="J3107" t="s">
        <v>17950</v>
      </c>
      <c r="K3107" t="s">
        <v>17950</v>
      </c>
      <c r="L3107" t="s">
        <v>17951</v>
      </c>
      <c r="M3107">
        <v>-93.175903320299994</v>
      </c>
      <c r="N3107">
        <v>38.707401275599899</v>
      </c>
    </row>
    <row r="3108" spans="1:14" x14ac:dyDescent="0.35">
      <c r="A3108" t="s">
        <v>17952</v>
      </c>
      <c r="B3108" t="s">
        <v>1168</v>
      </c>
      <c r="C3108" t="s">
        <v>17953</v>
      </c>
      <c r="D3108">
        <v>423</v>
      </c>
      <c r="F3108" t="s">
        <v>30</v>
      </c>
      <c r="G3108" t="s">
        <v>45</v>
      </c>
      <c r="H3108" t="s">
        <v>230</v>
      </c>
      <c r="I3108" t="s">
        <v>17952</v>
      </c>
      <c r="J3108" t="s">
        <v>17954</v>
      </c>
      <c r="K3108" t="s">
        <v>17954</v>
      </c>
      <c r="L3108" t="s">
        <v>17955</v>
      </c>
      <c r="M3108">
        <v>-82.039398193400004</v>
      </c>
      <c r="N3108">
        <v>33.466499328600001</v>
      </c>
    </row>
    <row r="3109" spans="1:14" x14ac:dyDescent="0.35">
      <c r="A3109" t="s">
        <v>17956</v>
      </c>
      <c r="B3109" t="s">
        <v>32</v>
      </c>
      <c r="C3109" t="s">
        <v>17957</v>
      </c>
      <c r="D3109">
        <v>709</v>
      </c>
      <c r="F3109" t="s">
        <v>30</v>
      </c>
      <c r="G3109" t="s">
        <v>45</v>
      </c>
      <c r="H3109" t="s">
        <v>636</v>
      </c>
      <c r="I3109" t="s">
        <v>17956</v>
      </c>
      <c r="J3109" t="s">
        <v>17958</v>
      </c>
      <c r="K3109" t="s">
        <v>17958</v>
      </c>
      <c r="L3109" t="s">
        <v>17959</v>
      </c>
      <c r="M3109">
        <v>-84.870201109999996</v>
      </c>
      <c r="N3109">
        <v>34.72290039</v>
      </c>
    </row>
    <row r="3110" spans="1:14" x14ac:dyDescent="0.35">
      <c r="A3110" t="s">
        <v>17960</v>
      </c>
      <c r="B3110" t="s">
        <v>32</v>
      </c>
      <c r="C3110" t="s">
        <v>17961</v>
      </c>
      <c r="D3110">
        <v>1274</v>
      </c>
      <c r="F3110" t="s">
        <v>30</v>
      </c>
      <c r="G3110" t="s">
        <v>98</v>
      </c>
      <c r="H3110" t="s">
        <v>531</v>
      </c>
      <c r="I3110" t="s">
        <v>17960</v>
      </c>
      <c r="J3110" t="s">
        <v>17962</v>
      </c>
      <c r="K3110" t="s">
        <v>17962</v>
      </c>
      <c r="L3110" t="s">
        <v>17963</v>
      </c>
      <c r="M3110">
        <v>-95.380699160000006</v>
      </c>
      <c r="N3110">
        <v>41.986400600000003</v>
      </c>
    </row>
    <row r="3111" spans="1:14" x14ac:dyDescent="0.35">
      <c r="A3111" t="s">
        <v>17964</v>
      </c>
      <c r="B3111" t="s">
        <v>32</v>
      </c>
      <c r="C3111" t="s">
        <v>17965</v>
      </c>
      <c r="D3111">
        <v>697</v>
      </c>
      <c r="F3111" t="s">
        <v>30</v>
      </c>
      <c r="G3111" t="s">
        <v>49</v>
      </c>
      <c r="H3111" t="s">
        <v>333</v>
      </c>
      <c r="I3111" t="s">
        <v>17964</v>
      </c>
      <c r="J3111" t="s">
        <v>17966</v>
      </c>
      <c r="K3111" t="s">
        <v>17966</v>
      </c>
      <c r="L3111" t="s">
        <v>17967</v>
      </c>
      <c r="M3111">
        <v>-87.595901490000003</v>
      </c>
      <c r="N3111">
        <v>40.19919968</v>
      </c>
    </row>
    <row r="3112" spans="1:14" x14ac:dyDescent="0.35">
      <c r="A3112" t="s">
        <v>17968</v>
      </c>
      <c r="B3112" t="s">
        <v>3332</v>
      </c>
      <c r="C3112" t="s">
        <v>17969</v>
      </c>
      <c r="D3112">
        <v>24</v>
      </c>
      <c r="F3112" t="s">
        <v>30</v>
      </c>
      <c r="G3112" t="s">
        <v>366</v>
      </c>
      <c r="H3112" t="s">
        <v>367</v>
      </c>
      <c r="I3112" t="s">
        <v>17968</v>
      </c>
      <c r="J3112" t="s">
        <v>17970</v>
      </c>
      <c r="K3112" t="s">
        <v>17970</v>
      </c>
      <c r="L3112" t="s">
        <v>17971</v>
      </c>
      <c r="M3112">
        <v>-75.466003420000007</v>
      </c>
      <c r="N3112">
        <v>39.129501339999997</v>
      </c>
    </row>
    <row r="3113" spans="1:14" x14ac:dyDescent="0.35">
      <c r="A3113" t="s">
        <v>17972</v>
      </c>
      <c r="B3113" t="s">
        <v>32</v>
      </c>
      <c r="C3113" t="s">
        <v>17973</v>
      </c>
      <c r="D3113">
        <v>7710</v>
      </c>
      <c r="E3113" t="s">
        <v>161</v>
      </c>
      <c r="F3113" t="s">
        <v>1547</v>
      </c>
      <c r="G3113" t="s">
        <v>2852</v>
      </c>
      <c r="H3113" t="s">
        <v>17974</v>
      </c>
      <c r="I3113" t="s">
        <v>17975</v>
      </c>
      <c r="J3113" t="s">
        <v>17972</v>
      </c>
      <c r="K3113" t="s">
        <v>17972</v>
      </c>
      <c r="L3113" t="s">
        <v>17976</v>
      </c>
      <c r="M3113">
        <v>143.507222222</v>
      </c>
      <c r="N3113">
        <v>-5.8406111111100003</v>
      </c>
    </row>
    <row r="3114" spans="1:14" x14ac:dyDescent="0.35">
      <c r="A3114" t="s">
        <v>17977</v>
      </c>
      <c r="B3114" t="s">
        <v>1168</v>
      </c>
      <c r="C3114" t="s">
        <v>17978</v>
      </c>
      <c r="D3114">
        <v>759</v>
      </c>
      <c r="F3114" t="s">
        <v>30</v>
      </c>
      <c r="G3114" t="s">
        <v>49</v>
      </c>
      <c r="H3114" t="s">
        <v>17979</v>
      </c>
      <c r="I3114" t="s">
        <v>17977</v>
      </c>
      <c r="J3114" t="s">
        <v>17980</v>
      </c>
      <c r="K3114" t="s">
        <v>17980</v>
      </c>
      <c r="L3114" t="s">
        <v>17981</v>
      </c>
      <c r="M3114">
        <v>-88.248596190000001</v>
      </c>
      <c r="N3114">
        <v>41.907798769999999</v>
      </c>
    </row>
    <row r="3115" spans="1:14" x14ac:dyDescent="0.35">
      <c r="A3115" t="s">
        <v>17982</v>
      </c>
      <c r="B3115" t="s">
        <v>32</v>
      </c>
      <c r="C3115" t="s">
        <v>17983</v>
      </c>
      <c r="D3115">
        <v>4349</v>
      </c>
      <c r="F3115" t="s">
        <v>30</v>
      </c>
      <c r="G3115" t="s">
        <v>81</v>
      </c>
      <c r="H3115" t="s">
        <v>17984</v>
      </c>
      <c r="I3115" t="s">
        <v>17982</v>
      </c>
      <c r="J3115" t="s">
        <v>17985</v>
      </c>
      <c r="K3115" t="s">
        <v>17985</v>
      </c>
      <c r="L3115" t="s">
        <v>17986</v>
      </c>
      <c r="M3115">
        <v>-112.93699650000001</v>
      </c>
      <c r="N3115">
        <v>40.199401860000002</v>
      </c>
    </row>
    <row r="3116" spans="1:14" x14ac:dyDescent="0.35">
      <c r="A3116" t="s">
        <v>17988</v>
      </c>
      <c r="B3116" t="s">
        <v>32</v>
      </c>
      <c r="C3116" t="s">
        <v>17989</v>
      </c>
      <c r="D3116">
        <v>1350</v>
      </c>
      <c r="E3116" t="s">
        <v>161</v>
      </c>
      <c r="F3116" t="s">
        <v>1547</v>
      </c>
      <c r="G3116" t="s">
        <v>1983</v>
      </c>
      <c r="H3116" t="s">
        <v>17990</v>
      </c>
      <c r="I3116" t="s">
        <v>17991</v>
      </c>
      <c r="J3116" t="s">
        <v>17988</v>
      </c>
      <c r="K3116" t="s">
        <v>17992</v>
      </c>
      <c r="L3116" t="s">
        <v>17993</v>
      </c>
      <c r="M3116">
        <v>141.05166700000001</v>
      </c>
      <c r="N3116">
        <v>-3.6005560000000001</v>
      </c>
    </row>
    <row r="3117" spans="1:14" x14ac:dyDescent="0.35">
      <c r="A3117" t="s">
        <v>17995</v>
      </c>
      <c r="B3117" t="s">
        <v>1168</v>
      </c>
      <c r="C3117" t="s">
        <v>17996</v>
      </c>
      <c r="D3117">
        <v>3314</v>
      </c>
      <c r="F3117" t="s">
        <v>30</v>
      </c>
      <c r="G3117" t="s">
        <v>111</v>
      </c>
      <c r="H3117" t="s">
        <v>17997</v>
      </c>
      <c r="I3117" t="s">
        <v>17995</v>
      </c>
      <c r="J3117" t="s">
        <v>2253</v>
      </c>
      <c r="K3117" t="s">
        <v>17998</v>
      </c>
      <c r="L3117" t="s">
        <v>17999</v>
      </c>
      <c r="M3117">
        <v>-116.03299699999999</v>
      </c>
      <c r="N3117">
        <v>36.619399999999999</v>
      </c>
    </row>
    <row r="3118" spans="1:14" x14ac:dyDescent="0.35">
      <c r="A3118" t="s">
        <v>18000</v>
      </c>
      <c r="B3118" t="s">
        <v>1168</v>
      </c>
      <c r="C3118" t="s">
        <v>18001</v>
      </c>
      <c r="D3118">
        <v>202</v>
      </c>
      <c r="F3118" t="s">
        <v>30</v>
      </c>
      <c r="G3118" t="s">
        <v>53</v>
      </c>
      <c r="H3118" t="s">
        <v>909</v>
      </c>
      <c r="I3118" t="s">
        <v>18000</v>
      </c>
      <c r="J3118" t="s">
        <v>18002</v>
      </c>
      <c r="K3118" t="s">
        <v>18002</v>
      </c>
      <c r="L3118" t="s">
        <v>18003</v>
      </c>
      <c r="M3118">
        <v>-93.339897155799903</v>
      </c>
      <c r="N3118">
        <v>30.831699371300001</v>
      </c>
    </row>
    <row r="3119" spans="1:14" x14ac:dyDescent="0.35">
      <c r="A3119" t="s">
        <v>18004</v>
      </c>
      <c r="B3119" t="s">
        <v>32</v>
      </c>
      <c r="C3119" t="s">
        <v>18005</v>
      </c>
      <c r="D3119">
        <v>668</v>
      </c>
      <c r="F3119" t="s">
        <v>30</v>
      </c>
      <c r="G3119" t="s">
        <v>56</v>
      </c>
      <c r="H3119" t="s">
        <v>623</v>
      </c>
      <c r="I3119" t="s">
        <v>18004</v>
      </c>
      <c r="J3119" t="s">
        <v>18006</v>
      </c>
      <c r="K3119" t="s">
        <v>18007</v>
      </c>
      <c r="L3119" t="s">
        <v>18008</v>
      </c>
      <c r="M3119">
        <v>-83.743896484399997</v>
      </c>
      <c r="N3119">
        <v>46.009300231899999</v>
      </c>
    </row>
    <row r="3120" spans="1:14" x14ac:dyDescent="0.35">
      <c r="A3120" t="s">
        <v>18009</v>
      </c>
      <c r="B3120" t="s">
        <v>32</v>
      </c>
      <c r="C3120" t="s">
        <v>18010</v>
      </c>
      <c r="D3120">
        <v>6685</v>
      </c>
      <c r="F3120" t="s">
        <v>30</v>
      </c>
      <c r="G3120" t="s">
        <v>42</v>
      </c>
      <c r="H3120" t="s">
        <v>1145</v>
      </c>
      <c r="I3120" t="s">
        <v>18009</v>
      </c>
      <c r="J3120" t="s">
        <v>18011</v>
      </c>
      <c r="K3120" t="s">
        <v>18011</v>
      </c>
      <c r="L3120" t="s">
        <v>18012</v>
      </c>
      <c r="M3120">
        <v>-107.753997803</v>
      </c>
      <c r="N3120">
        <v>37.151500701899998</v>
      </c>
    </row>
    <row r="3121" spans="1:14" x14ac:dyDescent="0.35">
      <c r="A3121" t="s">
        <v>18013</v>
      </c>
      <c r="B3121" t="s">
        <v>1168</v>
      </c>
      <c r="C3121" t="s">
        <v>18014</v>
      </c>
      <c r="D3121">
        <v>1002</v>
      </c>
      <c r="F3121" t="s">
        <v>30</v>
      </c>
      <c r="G3121" t="s">
        <v>76</v>
      </c>
      <c r="H3121" t="s">
        <v>721</v>
      </c>
      <c r="I3121" t="s">
        <v>18013</v>
      </c>
      <c r="J3121" t="s">
        <v>18015</v>
      </c>
      <c r="K3121" t="s">
        <v>18015</v>
      </c>
      <c r="L3121" t="s">
        <v>18016</v>
      </c>
      <c r="M3121">
        <v>-100.927001953</v>
      </c>
      <c r="N3121">
        <v>29.374200820900001</v>
      </c>
    </row>
    <row r="3122" spans="1:14" x14ac:dyDescent="0.35">
      <c r="A3122" t="s">
        <v>18017</v>
      </c>
      <c r="B3122" t="s">
        <v>32</v>
      </c>
      <c r="C3122" t="s">
        <v>18018</v>
      </c>
      <c r="D3122">
        <v>322</v>
      </c>
      <c r="E3122" t="s">
        <v>161</v>
      </c>
      <c r="F3122" t="s">
        <v>1844</v>
      </c>
      <c r="G3122" t="s">
        <v>2674</v>
      </c>
      <c r="H3122" t="s">
        <v>18019</v>
      </c>
      <c r="J3122" t="s">
        <v>18017</v>
      </c>
      <c r="L3122" t="s">
        <v>18020</v>
      </c>
      <c r="M3122">
        <v>139.27850000000001</v>
      </c>
      <c r="N3122">
        <v>-24.338799999999999</v>
      </c>
    </row>
    <row r="3123" spans="1:14" x14ac:dyDescent="0.35">
      <c r="A3123" t="s">
        <v>18021</v>
      </c>
      <c r="B3123" t="s">
        <v>3332</v>
      </c>
      <c r="C3123" t="s">
        <v>18022</v>
      </c>
      <c r="D3123">
        <v>958</v>
      </c>
      <c r="F3123" t="s">
        <v>30</v>
      </c>
      <c r="G3123" t="s">
        <v>98</v>
      </c>
      <c r="H3123" t="s">
        <v>948</v>
      </c>
      <c r="I3123" t="s">
        <v>18021</v>
      </c>
      <c r="J3123" t="s">
        <v>18023</v>
      </c>
      <c r="K3123" t="s">
        <v>18023</v>
      </c>
      <c r="L3123" t="s">
        <v>18024</v>
      </c>
      <c r="M3123">
        <v>-93.663101196289006</v>
      </c>
      <c r="N3123">
        <v>41.534000396728501</v>
      </c>
    </row>
    <row r="3124" spans="1:14" x14ac:dyDescent="0.35">
      <c r="A3124" t="s">
        <v>18025</v>
      </c>
      <c r="B3124" t="s">
        <v>32</v>
      </c>
      <c r="C3124" t="s">
        <v>18026</v>
      </c>
      <c r="D3124">
        <v>662</v>
      </c>
      <c r="F3124" t="s">
        <v>30</v>
      </c>
      <c r="G3124" t="s">
        <v>66</v>
      </c>
      <c r="H3124" t="s">
        <v>18027</v>
      </c>
      <c r="I3124" t="s">
        <v>18025</v>
      </c>
      <c r="J3124" t="s">
        <v>18028</v>
      </c>
      <c r="K3124" t="s">
        <v>18028</v>
      </c>
      <c r="L3124" t="s">
        <v>18029</v>
      </c>
      <c r="M3124">
        <v>-77.713096618700007</v>
      </c>
      <c r="N3124">
        <v>42.570899963399903</v>
      </c>
    </row>
    <row r="3125" spans="1:14" x14ac:dyDescent="0.35">
      <c r="A3125" t="s">
        <v>18030</v>
      </c>
      <c r="B3125" t="s">
        <v>32</v>
      </c>
      <c r="C3125" t="s">
        <v>18031</v>
      </c>
      <c r="D3125">
        <v>4759</v>
      </c>
      <c r="F3125" t="s">
        <v>30</v>
      </c>
      <c r="G3125" t="s">
        <v>81</v>
      </c>
      <c r="H3125" t="s">
        <v>299</v>
      </c>
      <c r="I3125" t="s">
        <v>18030</v>
      </c>
      <c r="J3125" t="s">
        <v>18032</v>
      </c>
      <c r="K3125" t="s">
        <v>18032</v>
      </c>
      <c r="L3125" t="s">
        <v>18033</v>
      </c>
      <c r="M3125">
        <v>-112.508003235</v>
      </c>
      <c r="N3125">
        <v>39.380599975599999</v>
      </c>
    </row>
    <row r="3126" spans="1:14" x14ac:dyDescent="0.35">
      <c r="A3126" t="s">
        <v>18034</v>
      </c>
      <c r="B3126" t="s">
        <v>32</v>
      </c>
      <c r="C3126" t="s">
        <v>18035</v>
      </c>
      <c r="D3126">
        <v>1397</v>
      </c>
      <c r="F3126" t="s">
        <v>30</v>
      </c>
      <c r="G3126" t="s">
        <v>58</v>
      </c>
      <c r="H3126" t="s">
        <v>18036</v>
      </c>
      <c r="I3126" t="s">
        <v>18034</v>
      </c>
      <c r="J3126" t="s">
        <v>18037</v>
      </c>
      <c r="K3126" t="s">
        <v>18037</v>
      </c>
      <c r="L3126" t="s">
        <v>18038</v>
      </c>
      <c r="M3126">
        <v>-95.885696409999994</v>
      </c>
      <c r="N3126">
        <v>46.825199130000001</v>
      </c>
    </row>
    <row r="3127" spans="1:14" x14ac:dyDescent="0.35">
      <c r="A3127" t="s">
        <v>18039</v>
      </c>
      <c r="B3127" t="s">
        <v>32</v>
      </c>
      <c r="C3127" t="s">
        <v>18040</v>
      </c>
      <c r="D3127">
        <v>179</v>
      </c>
      <c r="F3127" t="s">
        <v>30</v>
      </c>
      <c r="G3127" t="s">
        <v>53</v>
      </c>
      <c r="H3127" t="s">
        <v>614</v>
      </c>
      <c r="I3127" t="s">
        <v>18039</v>
      </c>
      <c r="J3127" t="s">
        <v>18041</v>
      </c>
      <c r="K3127" t="s">
        <v>18041</v>
      </c>
      <c r="L3127" t="s">
        <v>18042</v>
      </c>
      <c r="M3127">
        <v>-93.745002746599994</v>
      </c>
      <c r="N3127">
        <v>32.540199279799999</v>
      </c>
    </row>
    <row r="3128" spans="1:14" x14ac:dyDescent="0.35">
      <c r="A3128" t="s">
        <v>18043</v>
      </c>
      <c r="B3128" t="s">
        <v>32</v>
      </c>
      <c r="C3128" t="s">
        <v>18044</v>
      </c>
      <c r="D3128">
        <v>23</v>
      </c>
      <c r="F3128" t="s">
        <v>30</v>
      </c>
      <c r="G3128" t="s">
        <v>43</v>
      </c>
      <c r="H3128" t="s">
        <v>701</v>
      </c>
      <c r="I3128" t="s">
        <v>18043</v>
      </c>
      <c r="J3128" t="s">
        <v>18045</v>
      </c>
      <c r="K3128" t="s">
        <v>18046</v>
      </c>
      <c r="L3128" t="s">
        <v>18047</v>
      </c>
      <c r="M3128">
        <v>-86.471496579999993</v>
      </c>
      <c r="N3128">
        <v>30.40010071</v>
      </c>
    </row>
    <row r="3129" spans="1:14" x14ac:dyDescent="0.35">
      <c r="A3129" t="s">
        <v>18048</v>
      </c>
      <c r="B3129" t="s">
        <v>3332</v>
      </c>
      <c r="C3129" t="s">
        <v>18049</v>
      </c>
      <c r="D3129">
        <v>645</v>
      </c>
      <c r="F3129" t="s">
        <v>30</v>
      </c>
      <c r="G3129" t="s">
        <v>56</v>
      </c>
      <c r="H3129" t="s">
        <v>353</v>
      </c>
      <c r="I3129" t="s">
        <v>18048</v>
      </c>
      <c r="J3129" t="s">
        <v>18050</v>
      </c>
      <c r="K3129" t="s">
        <v>18050</v>
      </c>
      <c r="L3129" t="s">
        <v>18051</v>
      </c>
      <c r="M3129">
        <v>-83.353401184082003</v>
      </c>
      <c r="N3129">
        <v>42.212398529052699</v>
      </c>
    </row>
    <row r="3130" spans="1:14" x14ac:dyDescent="0.35">
      <c r="A3130" t="s">
        <v>18052</v>
      </c>
      <c r="B3130" t="s">
        <v>32</v>
      </c>
      <c r="C3130" t="s">
        <v>18053</v>
      </c>
      <c r="D3130">
        <v>699</v>
      </c>
      <c r="F3130" t="s">
        <v>30</v>
      </c>
      <c r="G3130" t="s">
        <v>39</v>
      </c>
      <c r="H3130" t="s">
        <v>1237</v>
      </c>
      <c r="I3130" t="s">
        <v>18052</v>
      </c>
      <c r="J3130" t="s">
        <v>18054</v>
      </c>
      <c r="K3130" t="s">
        <v>18054</v>
      </c>
      <c r="L3130" t="s">
        <v>18055</v>
      </c>
      <c r="M3130">
        <v>-96.394500730000004</v>
      </c>
      <c r="N3130">
        <v>33.942298890000004</v>
      </c>
    </row>
    <row r="3131" spans="1:14" x14ac:dyDescent="0.35">
      <c r="A3131" t="s">
        <v>18056</v>
      </c>
      <c r="B3131" t="s">
        <v>32</v>
      </c>
      <c r="C3131" t="s">
        <v>18057</v>
      </c>
      <c r="D3131">
        <v>1114</v>
      </c>
      <c r="F3131" t="s">
        <v>30</v>
      </c>
      <c r="G3131" t="s">
        <v>39</v>
      </c>
      <c r="H3131" t="s">
        <v>921</v>
      </c>
      <c r="I3131" t="s">
        <v>18056</v>
      </c>
      <c r="J3131" t="s">
        <v>18058</v>
      </c>
      <c r="K3131" t="s">
        <v>18058</v>
      </c>
      <c r="L3131" t="s">
        <v>18059</v>
      </c>
      <c r="M3131">
        <v>-97.959899899999996</v>
      </c>
      <c r="N3131">
        <v>34.470901490000003</v>
      </c>
    </row>
    <row r="3132" spans="1:14" x14ac:dyDescent="0.35">
      <c r="A3132" t="s">
        <v>18060</v>
      </c>
      <c r="B3132" t="s">
        <v>1168</v>
      </c>
      <c r="C3132" t="s">
        <v>18061</v>
      </c>
      <c r="D3132">
        <v>4154</v>
      </c>
      <c r="F3132" t="s">
        <v>30</v>
      </c>
      <c r="G3132" t="s">
        <v>40</v>
      </c>
      <c r="H3132" t="s">
        <v>18062</v>
      </c>
      <c r="I3132" t="s">
        <v>18060</v>
      </c>
      <c r="J3132" t="s">
        <v>18063</v>
      </c>
      <c r="K3132" t="s">
        <v>18063</v>
      </c>
      <c r="L3132" t="s">
        <v>18064</v>
      </c>
      <c r="M3132">
        <v>-109.60399627699999</v>
      </c>
      <c r="N3132">
        <v>31.468999862699999</v>
      </c>
    </row>
    <row r="3133" spans="1:14" x14ac:dyDescent="0.35">
      <c r="A3133" t="s">
        <v>18065</v>
      </c>
      <c r="B3133" t="s">
        <v>1168</v>
      </c>
      <c r="C3133" t="s">
        <v>18066</v>
      </c>
      <c r="D3133">
        <v>1817</v>
      </c>
      <c r="F3133" t="s">
        <v>30</v>
      </c>
      <c r="G3133" t="s">
        <v>31</v>
      </c>
      <c r="H3133" t="s">
        <v>18067</v>
      </c>
      <c r="I3133" t="s">
        <v>18065</v>
      </c>
      <c r="J3133" t="s">
        <v>18068</v>
      </c>
      <c r="K3133" t="s">
        <v>18068</v>
      </c>
      <c r="L3133" t="s">
        <v>18069</v>
      </c>
      <c r="M3133">
        <v>-78.898696900000004</v>
      </c>
      <c r="N3133">
        <v>41.178298949999999</v>
      </c>
    </row>
    <row r="3134" spans="1:14" x14ac:dyDescent="0.35">
      <c r="A3134" t="s">
        <v>18071</v>
      </c>
      <c r="B3134" t="s">
        <v>32</v>
      </c>
      <c r="C3134" t="s">
        <v>18072</v>
      </c>
      <c r="D3134">
        <v>1456</v>
      </c>
      <c r="F3134" t="s">
        <v>30</v>
      </c>
      <c r="G3134" t="s">
        <v>168</v>
      </c>
      <c r="H3134" t="s">
        <v>1413</v>
      </c>
      <c r="I3134" t="s">
        <v>18071</v>
      </c>
      <c r="J3134" t="s">
        <v>18073</v>
      </c>
      <c r="K3134" t="s">
        <v>18073</v>
      </c>
      <c r="L3134" t="s">
        <v>18074</v>
      </c>
      <c r="M3134">
        <v>-98.908798219999994</v>
      </c>
      <c r="N3134">
        <v>48.114200590000003</v>
      </c>
    </row>
    <row r="3135" spans="1:14" x14ac:dyDescent="0.35">
      <c r="A3135" t="s">
        <v>18075</v>
      </c>
      <c r="B3135" t="s">
        <v>32</v>
      </c>
      <c r="C3135" t="s">
        <v>18076</v>
      </c>
      <c r="D3135">
        <v>751</v>
      </c>
      <c r="F3135" t="s">
        <v>30</v>
      </c>
      <c r="G3135" t="s">
        <v>98</v>
      </c>
      <c r="H3135" t="s">
        <v>533</v>
      </c>
      <c r="I3135" t="s">
        <v>18075</v>
      </c>
      <c r="J3135" t="s">
        <v>18077</v>
      </c>
      <c r="K3135" t="s">
        <v>18077</v>
      </c>
      <c r="L3135" t="s">
        <v>18078</v>
      </c>
      <c r="M3135">
        <v>-90.58830261</v>
      </c>
      <c r="N3135">
        <v>41.610298159999999</v>
      </c>
    </row>
    <row r="3136" spans="1:14" x14ac:dyDescent="0.35">
      <c r="A3136" t="s">
        <v>18079</v>
      </c>
      <c r="B3136" t="s">
        <v>32</v>
      </c>
      <c r="C3136" t="s">
        <v>18080</v>
      </c>
      <c r="D3136">
        <v>2</v>
      </c>
      <c r="F3136" t="s">
        <v>30</v>
      </c>
      <c r="G3136" t="s">
        <v>41</v>
      </c>
      <c r="H3136" t="s">
        <v>18081</v>
      </c>
      <c r="I3136" t="s">
        <v>18079</v>
      </c>
      <c r="J3136" t="s">
        <v>18082</v>
      </c>
      <c r="K3136" t="s">
        <v>18083</v>
      </c>
      <c r="L3136" t="s">
        <v>18084</v>
      </c>
      <c r="M3136">
        <v>-122.55599975586</v>
      </c>
      <c r="N3136">
        <v>38.143600463867003</v>
      </c>
    </row>
    <row r="3137" spans="1:14" x14ac:dyDescent="0.35">
      <c r="A3137" t="s">
        <v>18085</v>
      </c>
      <c r="B3137" t="s">
        <v>32</v>
      </c>
      <c r="C3137" t="s">
        <v>18086</v>
      </c>
      <c r="D3137">
        <v>1623</v>
      </c>
      <c r="F3137" t="s">
        <v>30</v>
      </c>
      <c r="G3137" t="s">
        <v>58</v>
      </c>
      <c r="H3137" t="s">
        <v>18087</v>
      </c>
      <c r="I3137" t="s">
        <v>18085</v>
      </c>
      <c r="J3137" t="s">
        <v>18088</v>
      </c>
      <c r="K3137" t="s">
        <v>18089</v>
      </c>
      <c r="L3137" t="s">
        <v>18090</v>
      </c>
      <c r="M3137">
        <v>-95.782600402832003</v>
      </c>
      <c r="N3137">
        <v>43.986801147461001</v>
      </c>
    </row>
    <row r="3138" spans="1:14" x14ac:dyDescent="0.35">
      <c r="A3138" t="s">
        <v>18091</v>
      </c>
      <c r="B3138" t="s">
        <v>32</v>
      </c>
      <c r="C3138" t="s">
        <v>18092</v>
      </c>
      <c r="D3138">
        <v>1478</v>
      </c>
      <c r="F3138" t="s">
        <v>30</v>
      </c>
      <c r="G3138" t="s">
        <v>40</v>
      </c>
      <c r="H3138" t="s">
        <v>221</v>
      </c>
      <c r="I3138" t="s">
        <v>18091</v>
      </c>
      <c r="J3138" t="s">
        <v>18093</v>
      </c>
      <c r="K3138" t="s">
        <v>18093</v>
      </c>
      <c r="L3138" t="s">
        <v>18094</v>
      </c>
      <c r="M3138">
        <v>-112.083000183</v>
      </c>
      <c r="N3138">
        <v>33.688301086400003</v>
      </c>
    </row>
    <row r="3139" spans="1:14" x14ac:dyDescent="0.35">
      <c r="A3139" t="s">
        <v>18095</v>
      </c>
      <c r="B3139" t="s">
        <v>65</v>
      </c>
      <c r="C3139" t="s">
        <v>18096</v>
      </c>
      <c r="D3139">
        <v>1402</v>
      </c>
      <c r="E3139" t="s">
        <v>1579</v>
      </c>
      <c r="F3139" t="s">
        <v>1640</v>
      </c>
      <c r="G3139" t="s">
        <v>7739</v>
      </c>
      <c r="H3139" t="s">
        <v>18097</v>
      </c>
      <c r="J3139" t="s">
        <v>18095</v>
      </c>
      <c r="L3139" t="s">
        <v>18098</v>
      </c>
      <c r="M3139">
        <v>80.7834</v>
      </c>
      <c r="N3139">
        <v>7.2415000000000003</v>
      </c>
    </row>
    <row r="3140" spans="1:14" x14ac:dyDescent="0.35">
      <c r="A3140" t="s">
        <v>18099</v>
      </c>
      <c r="B3140" t="s">
        <v>36</v>
      </c>
      <c r="C3140" t="s">
        <v>18100</v>
      </c>
      <c r="D3140">
        <v>800</v>
      </c>
      <c r="F3140" t="s">
        <v>30</v>
      </c>
      <c r="G3140" t="s">
        <v>67</v>
      </c>
      <c r="H3140" t="s">
        <v>68</v>
      </c>
      <c r="I3140" t="s">
        <v>18099</v>
      </c>
      <c r="J3140" t="s">
        <v>18101</v>
      </c>
      <c r="K3140" t="s">
        <v>18101</v>
      </c>
      <c r="L3140" t="s">
        <v>18102</v>
      </c>
      <c r="M3140">
        <v>-84.104444444399903</v>
      </c>
      <c r="N3140">
        <v>39.78</v>
      </c>
    </row>
    <row r="3141" spans="1:14" x14ac:dyDescent="0.35">
      <c r="A3141" t="s">
        <v>18103</v>
      </c>
      <c r="B3141" t="s">
        <v>32</v>
      </c>
      <c r="C3141" t="s">
        <v>18104</v>
      </c>
      <c r="D3141">
        <v>152</v>
      </c>
      <c r="F3141" t="s">
        <v>30</v>
      </c>
      <c r="G3141" t="s">
        <v>76</v>
      </c>
      <c r="H3141" t="s">
        <v>185</v>
      </c>
      <c r="I3141" t="s">
        <v>18103</v>
      </c>
      <c r="J3141" t="s">
        <v>18105</v>
      </c>
      <c r="K3141" t="s">
        <v>18105</v>
      </c>
      <c r="L3141" t="s">
        <v>18106</v>
      </c>
      <c r="M3141">
        <v>-95.552803039599993</v>
      </c>
      <c r="N3141">
        <v>30.0618000031</v>
      </c>
    </row>
    <row r="3142" spans="1:14" x14ac:dyDescent="0.35">
      <c r="A3142" t="s">
        <v>18108</v>
      </c>
      <c r="B3142" t="s">
        <v>32</v>
      </c>
      <c r="C3142" t="s">
        <v>18109</v>
      </c>
      <c r="D3142">
        <v>458</v>
      </c>
      <c r="F3142" t="s">
        <v>30</v>
      </c>
      <c r="G3142" t="s">
        <v>93</v>
      </c>
      <c r="H3142" t="s">
        <v>239</v>
      </c>
      <c r="I3142" t="s">
        <v>18108</v>
      </c>
      <c r="J3142" t="s">
        <v>18110</v>
      </c>
      <c r="K3142" t="s">
        <v>18110</v>
      </c>
      <c r="L3142" t="s">
        <v>18111</v>
      </c>
      <c r="M3142">
        <v>-73.482200622599905</v>
      </c>
      <c r="N3142">
        <v>41.371498107899903</v>
      </c>
    </row>
    <row r="3143" spans="1:14" x14ac:dyDescent="0.35">
      <c r="A3143" t="s">
        <v>18113</v>
      </c>
      <c r="B3143" t="s">
        <v>32</v>
      </c>
      <c r="C3143" t="s">
        <v>18114</v>
      </c>
      <c r="D3143">
        <v>394</v>
      </c>
      <c r="F3143" t="s">
        <v>30</v>
      </c>
      <c r="G3143" t="s">
        <v>31</v>
      </c>
      <c r="H3143" t="s">
        <v>1497</v>
      </c>
      <c r="I3143" t="s">
        <v>18113</v>
      </c>
      <c r="J3143" t="s">
        <v>18115</v>
      </c>
      <c r="K3143" t="s">
        <v>18115</v>
      </c>
      <c r="L3143" t="s">
        <v>18116</v>
      </c>
      <c r="M3143">
        <v>-75.122299194299998</v>
      </c>
      <c r="N3143">
        <v>40.333000183099998</v>
      </c>
    </row>
    <row r="3144" spans="1:14" x14ac:dyDescent="0.35">
      <c r="A3144" t="s">
        <v>18118</v>
      </c>
      <c r="B3144" t="s">
        <v>3332</v>
      </c>
      <c r="C3144" t="s">
        <v>18119</v>
      </c>
      <c r="D3144">
        <v>1789</v>
      </c>
      <c r="F3144" t="s">
        <v>30</v>
      </c>
      <c r="G3144" t="s">
        <v>76</v>
      </c>
      <c r="H3144" t="s">
        <v>911</v>
      </c>
      <c r="I3144" t="s">
        <v>18118</v>
      </c>
      <c r="J3144" t="s">
        <v>18120</v>
      </c>
      <c r="K3144" t="s">
        <v>18120</v>
      </c>
      <c r="L3144" t="s">
        <v>18121</v>
      </c>
      <c r="M3144">
        <v>-99.854598999000004</v>
      </c>
      <c r="N3144">
        <v>32.420799255399999</v>
      </c>
    </row>
    <row r="3145" spans="1:14" x14ac:dyDescent="0.35">
      <c r="A3145" t="s">
        <v>18122</v>
      </c>
      <c r="B3145" t="s">
        <v>65</v>
      </c>
      <c r="C3145" t="s">
        <v>18123</v>
      </c>
      <c r="D3145">
        <v>1473</v>
      </c>
      <c r="E3145" t="s">
        <v>1579</v>
      </c>
      <c r="F3145" t="s">
        <v>1640</v>
      </c>
      <c r="G3145" t="s">
        <v>7739</v>
      </c>
      <c r="H3145" t="s">
        <v>18097</v>
      </c>
      <c r="J3145" t="s">
        <v>18122</v>
      </c>
      <c r="L3145" t="s">
        <v>18124</v>
      </c>
      <c r="M3145">
        <v>80.642200000000003</v>
      </c>
      <c r="N3145">
        <v>7.3250999999999999</v>
      </c>
    </row>
    <row r="3146" spans="1:14" x14ac:dyDescent="0.35">
      <c r="A3146" t="s">
        <v>18126</v>
      </c>
      <c r="B3146" t="s">
        <v>32</v>
      </c>
      <c r="C3146" t="s">
        <v>18127</v>
      </c>
      <c r="D3146">
        <v>2000</v>
      </c>
      <c r="E3146" t="s">
        <v>1532</v>
      </c>
      <c r="F3146" t="s">
        <v>4198</v>
      </c>
      <c r="G3146" t="s">
        <v>14640</v>
      </c>
      <c r="H3146" t="s">
        <v>18128</v>
      </c>
      <c r="I3146" t="s">
        <v>14725</v>
      </c>
      <c r="J3146" t="s">
        <v>18129</v>
      </c>
      <c r="L3146" t="s">
        <v>18130</v>
      </c>
      <c r="M3146">
        <v>38.195140838599997</v>
      </c>
      <c r="N3146">
        <v>0.165083006024</v>
      </c>
    </row>
    <row r="3147" spans="1:14" x14ac:dyDescent="0.35">
      <c r="A3147" t="s">
        <v>18132</v>
      </c>
      <c r="B3147" t="s">
        <v>32</v>
      </c>
      <c r="C3147" t="s">
        <v>18133</v>
      </c>
      <c r="D3147">
        <v>86</v>
      </c>
      <c r="E3147" t="s">
        <v>1532</v>
      </c>
      <c r="F3147" t="s">
        <v>4198</v>
      </c>
      <c r="G3147" t="s">
        <v>4199</v>
      </c>
      <c r="H3147" t="s">
        <v>18134</v>
      </c>
      <c r="J3147" t="s">
        <v>18135</v>
      </c>
      <c r="L3147" t="s">
        <v>18136</v>
      </c>
      <c r="M3147">
        <v>39.797388888900002</v>
      </c>
      <c r="N3147">
        <v>-3.80666666667</v>
      </c>
    </row>
    <row r="3148" spans="1:14" x14ac:dyDescent="0.35">
      <c r="A3148" t="s">
        <v>18137</v>
      </c>
      <c r="B3148" t="s">
        <v>32</v>
      </c>
      <c r="C3148" t="s">
        <v>18138</v>
      </c>
      <c r="E3148" t="s">
        <v>1532</v>
      </c>
      <c r="F3148" t="s">
        <v>4198</v>
      </c>
      <c r="G3148" t="s">
        <v>14626</v>
      </c>
      <c r="H3148" t="s">
        <v>18139</v>
      </c>
      <c r="I3148" t="s">
        <v>18140</v>
      </c>
      <c r="J3148" t="s">
        <v>18141</v>
      </c>
      <c r="L3148" t="s">
        <v>18142</v>
      </c>
      <c r="M3148">
        <v>35.027532999999998</v>
      </c>
      <c r="N3148">
        <v>-1.2634970000000001</v>
      </c>
    </row>
    <row r="3149" spans="1:14" x14ac:dyDescent="0.35">
      <c r="A3149" t="s">
        <v>18143</v>
      </c>
      <c r="B3149" t="s">
        <v>32</v>
      </c>
      <c r="C3149" t="s">
        <v>18144</v>
      </c>
      <c r="D3149">
        <v>6500</v>
      </c>
      <c r="E3149" t="s">
        <v>1532</v>
      </c>
      <c r="F3149" t="s">
        <v>4198</v>
      </c>
      <c r="G3149" t="s">
        <v>14626</v>
      </c>
      <c r="J3149" t="s">
        <v>18145</v>
      </c>
      <c r="L3149" t="s">
        <v>18146</v>
      </c>
      <c r="M3149">
        <v>35.378453</v>
      </c>
      <c r="N3149">
        <v>-1.378382</v>
      </c>
    </row>
    <row r="3150" spans="1:14" x14ac:dyDescent="0.35">
      <c r="A3150" t="s">
        <v>18149</v>
      </c>
      <c r="B3150" t="s">
        <v>32</v>
      </c>
      <c r="C3150" t="s">
        <v>18150</v>
      </c>
      <c r="D3150">
        <v>5779</v>
      </c>
      <c r="E3150" t="s">
        <v>1532</v>
      </c>
      <c r="F3150" t="s">
        <v>4198</v>
      </c>
      <c r="G3150" t="s">
        <v>14626</v>
      </c>
      <c r="J3150" t="s">
        <v>18151</v>
      </c>
      <c r="L3150" t="s">
        <v>18152</v>
      </c>
      <c r="M3150">
        <v>35.246105999999997</v>
      </c>
      <c r="N3150">
        <v>-1.3242130000000001</v>
      </c>
    </row>
    <row r="3151" spans="1:14" x14ac:dyDescent="0.35">
      <c r="A3151" t="s">
        <v>18153</v>
      </c>
      <c r="B3151" t="s">
        <v>32</v>
      </c>
      <c r="C3151" t="s">
        <v>18154</v>
      </c>
      <c r="D3151">
        <v>5500</v>
      </c>
      <c r="E3151" t="s">
        <v>1532</v>
      </c>
      <c r="F3151" t="s">
        <v>4198</v>
      </c>
      <c r="G3151" t="s">
        <v>14626</v>
      </c>
      <c r="H3151" t="s">
        <v>18155</v>
      </c>
      <c r="I3151" t="s">
        <v>18156</v>
      </c>
      <c r="J3151" t="s">
        <v>18157</v>
      </c>
      <c r="L3151" t="s">
        <v>18158</v>
      </c>
      <c r="M3151">
        <v>35.124921999999998</v>
      </c>
      <c r="N3151">
        <v>-1.1454200000000001</v>
      </c>
    </row>
    <row r="3152" spans="1:14" x14ac:dyDescent="0.35">
      <c r="A3152" t="s">
        <v>18159</v>
      </c>
      <c r="B3152" t="s">
        <v>32</v>
      </c>
      <c r="C3152" t="s">
        <v>18160</v>
      </c>
      <c r="D3152">
        <v>6180</v>
      </c>
      <c r="E3152" t="s">
        <v>1532</v>
      </c>
      <c r="F3152" t="s">
        <v>4198</v>
      </c>
      <c r="G3152" t="s">
        <v>14626</v>
      </c>
      <c r="H3152" t="s">
        <v>18161</v>
      </c>
      <c r="I3152" t="s">
        <v>18162</v>
      </c>
      <c r="J3152" t="s">
        <v>1986</v>
      </c>
      <c r="L3152" t="s">
        <v>18163</v>
      </c>
      <c r="M3152">
        <v>34.955513000000003</v>
      </c>
      <c r="N3152">
        <v>-1.27156</v>
      </c>
    </row>
    <row r="3153" spans="1:14" x14ac:dyDescent="0.35">
      <c r="A3153" t="s">
        <v>18164</v>
      </c>
      <c r="B3153" t="s">
        <v>32</v>
      </c>
      <c r="C3153" t="s">
        <v>18165</v>
      </c>
      <c r="D3153">
        <v>5011</v>
      </c>
      <c r="E3153" t="s">
        <v>1532</v>
      </c>
      <c r="F3153" t="s">
        <v>4198</v>
      </c>
      <c r="G3153" t="s">
        <v>14626</v>
      </c>
      <c r="H3153" t="s">
        <v>18166</v>
      </c>
      <c r="I3153" t="s">
        <v>18167</v>
      </c>
      <c r="J3153" t="s">
        <v>18168</v>
      </c>
      <c r="L3153" t="s">
        <v>18169</v>
      </c>
      <c r="M3153">
        <v>35.110689000000001</v>
      </c>
      <c r="N3153">
        <v>-1.4085859999999999</v>
      </c>
    </row>
    <row r="3154" spans="1:14" x14ac:dyDescent="0.35">
      <c r="A3154" t="s">
        <v>18170</v>
      </c>
      <c r="B3154" t="s">
        <v>32</v>
      </c>
      <c r="C3154" t="s">
        <v>18171</v>
      </c>
      <c r="D3154">
        <v>4325</v>
      </c>
      <c r="E3154" t="s">
        <v>1532</v>
      </c>
      <c r="F3154" t="s">
        <v>4198</v>
      </c>
      <c r="G3154" t="s">
        <v>14626</v>
      </c>
      <c r="H3154" t="s">
        <v>18172</v>
      </c>
      <c r="J3154" t="s">
        <v>18173</v>
      </c>
      <c r="L3154" t="s">
        <v>18174</v>
      </c>
      <c r="M3154">
        <v>35.662559509277301</v>
      </c>
      <c r="N3154">
        <v>0.31963801383972101</v>
      </c>
    </row>
    <row r="3155" spans="1:14" x14ac:dyDescent="0.35">
      <c r="A3155" t="s">
        <v>18175</v>
      </c>
      <c r="B3155" t="s">
        <v>32</v>
      </c>
      <c r="C3155" t="s">
        <v>3096</v>
      </c>
      <c r="D3155">
        <v>1</v>
      </c>
      <c r="E3155" t="s">
        <v>1532</v>
      </c>
      <c r="F3155" t="s">
        <v>4198</v>
      </c>
      <c r="G3155" t="s">
        <v>4199</v>
      </c>
      <c r="H3155" t="s">
        <v>3097</v>
      </c>
      <c r="J3155" t="s">
        <v>18176</v>
      </c>
      <c r="L3155" t="s">
        <v>18177</v>
      </c>
      <c r="M3155">
        <v>41.484344482421797</v>
      </c>
      <c r="N3155">
        <v>-1.74382901191711</v>
      </c>
    </row>
    <row r="3156" spans="1:14" x14ac:dyDescent="0.35">
      <c r="A3156" t="s">
        <v>18178</v>
      </c>
      <c r="B3156" t="s">
        <v>32</v>
      </c>
      <c r="C3156" t="s">
        <v>18179</v>
      </c>
      <c r="D3156">
        <v>280</v>
      </c>
      <c r="E3156" t="s">
        <v>1532</v>
      </c>
      <c r="F3156" t="s">
        <v>4198</v>
      </c>
      <c r="G3156" t="s">
        <v>14646</v>
      </c>
      <c r="H3156" t="s">
        <v>18180</v>
      </c>
      <c r="J3156" t="s">
        <v>18181</v>
      </c>
      <c r="L3156" t="s">
        <v>18182</v>
      </c>
      <c r="M3156">
        <v>40.881698608398402</v>
      </c>
      <c r="N3156">
        <v>0.34833300113677901</v>
      </c>
    </row>
    <row r="3157" spans="1:14" x14ac:dyDescent="0.35">
      <c r="A3157" t="s">
        <v>18183</v>
      </c>
      <c r="B3157" t="s">
        <v>32</v>
      </c>
      <c r="C3157" t="s">
        <v>18184</v>
      </c>
      <c r="D3157">
        <v>3226</v>
      </c>
      <c r="E3157" t="s">
        <v>1532</v>
      </c>
      <c r="F3157" t="s">
        <v>4198</v>
      </c>
      <c r="G3157" t="s">
        <v>14626</v>
      </c>
      <c r="H3157" t="s">
        <v>18125</v>
      </c>
      <c r="J3157" t="s">
        <v>18185</v>
      </c>
      <c r="L3157" t="s">
        <v>18186</v>
      </c>
      <c r="M3157">
        <v>36.104190826416001</v>
      </c>
      <c r="N3157">
        <v>0.66610300540923995</v>
      </c>
    </row>
    <row r="3158" spans="1:14" x14ac:dyDescent="0.35">
      <c r="A3158" t="s">
        <v>18187</v>
      </c>
      <c r="B3158" t="s">
        <v>32</v>
      </c>
      <c r="C3158" t="s">
        <v>18188</v>
      </c>
      <c r="D3158">
        <v>1300</v>
      </c>
      <c r="E3158" t="s">
        <v>1532</v>
      </c>
      <c r="F3158" t="s">
        <v>4198</v>
      </c>
      <c r="G3158" t="s">
        <v>14626</v>
      </c>
      <c r="H3158" t="s">
        <v>18189</v>
      </c>
      <c r="J3158" t="s">
        <v>18190</v>
      </c>
      <c r="L3158" t="s">
        <v>18191</v>
      </c>
      <c r="M3158">
        <v>35.883331298828097</v>
      </c>
      <c r="N3158">
        <v>3.4166669845581001</v>
      </c>
    </row>
    <row r="3159" spans="1:14" x14ac:dyDescent="0.35">
      <c r="A3159" t="s">
        <v>18192</v>
      </c>
      <c r="B3159" t="s">
        <v>32</v>
      </c>
      <c r="C3159" t="s">
        <v>18193</v>
      </c>
      <c r="D3159">
        <v>5706</v>
      </c>
      <c r="E3159" t="s">
        <v>1532</v>
      </c>
      <c r="F3159" t="s">
        <v>4198</v>
      </c>
      <c r="G3159" t="s">
        <v>14626</v>
      </c>
      <c r="H3159" t="s">
        <v>18194</v>
      </c>
      <c r="J3159" t="s">
        <v>14739</v>
      </c>
      <c r="L3159" t="s">
        <v>18195</v>
      </c>
      <c r="M3159">
        <v>35.111309051513601</v>
      </c>
      <c r="N3159">
        <v>-1.1782759428024201</v>
      </c>
    </row>
    <row r="3160" spans="1:14" x14ac:dyDescent="0.35">
      <c r="A3160" t="s">
        <v>18196</v>
      </c>
      <c r="B3160" t="s">
        <v>32</v>
      </c>
      <c r="C3160" t="s">
        <v>18197</v>
      </c>
      <c r="D3160">
        <v>4163</v>
      </c>
      <c r="E3160" t="s">
        <v>1532</v>
      </c>
      <c r="F3160" t="s">
        <v>4198</v>
      </c>
      <c r="G3160" t="s">
        <v>14634</v>
      </c>
      <c r="H3160" t="s">
        <v>18198</v>
      </c>
      <c r="J3160" t="s">
        <v>18199</v>
      </c>
      <c r="L3160" t="s">
        <v>18200</v>
      </c>
      <c r="M3160">
        <v>34.528233999999998</v>
      </c>
      <c r="N3160">
        <v>0.35539900000000002</v>
      </c>
    </row>
    <row r="3161" spans="1:14" x14ac:dyDescent="0.35">
      <c r="A3161" t="s">
        <v>18201</v>
      </c>
      <c r="B3161" t="s">
        <v>32</v>
      </c>
      <c r="C3161" t="s">
        <v>18202</v>
      </c>
      <c r="D3161">
        <v>2615</v>
      </c>
      <c r="F3161" t="s">
        <v>30</v>
      </c>
      <c r="G3161" t="s">
        <v>76</v>
      </c>
      <c r="H3161" t="s">
        <v>18203</v>
      </c>
      <c r="I3161" t="s">
        <v>18204</v>
      </c>
      <c r="J3161" t="s">
        <v>18205</v>
      </c>
      <c r="K3161" t="s">
        <v>18204</v>
      </c>
      <c r="L3161" t="s">
        <v>18206</v>
      </c>
      <c r="M3161">
        <v>-102.90899658203</v>
      </c>
      <c r="N3161">
        <v>31.582500457763999</v>
      </c>
    </row>
    <row r="3162" spans="1:14" x14ac:dyDescent="0.35">
      <c r="A3162" t="s">
        <v>18207</v>
      </c>
      <c r="B3162" t="s">
        <v>32</v>
      </c>
      <c r="C3162" t="s">
        <v>18208</v>
      </c>
      <c r="D3162">
        <v>2552</v>
      </c>
      <c r="F3162" t="s">
        <v>30</v>
      </c>
      <c r="G3162" t="s">
        <v>76</v>
      </c>
      <c r="H3162" t="s">
        <v>1348</v>
      </c>
      <c r="I3162" t="s">
        <v>18209</v>
      </c>
      <c r="J3162" t="s">
        <v>18210</v>
      </c>
      <c r="K3162" t="s">
        <v>18209</v>
      </c>
      <c r="L3162" t="s">
        <v>18211</v>
      </c>
      <c r="M3162">
        <v>-102.36299896200001</v>
      </c>
      <c r="N3162">
        <v>31.415100097699899</v>
      </c>
    </row>
    <row r="3163" spans="1:14" x14ac:dyDescent="0.35">
      <c r="A3163" t="s">
        <v>18212</v>
      </c>
      <c r="B3163" t="s">
        <v>32</v>
      </c>
      <c r="C3163" t="s">
        <v>18213</v>
      </c>
      <c r="D3163">
        <v>5790</v>
      </c>
      <c r="F3163" t="s">
        <v>30</v>
      </c>
      <c r="G3163" t="s">
        <v>109</v>
      </c>
      <c r="H3163" t="s">
        <v>18214</v>
      </c>
      <c r="I3163" t="s">
        <v>18215</v>
      </c>
      <c r="J3163" t="s">
        <v>18216</v>
      </c>
      <c r="K3163" t="s">
        <v>18215</v>
      </c>
      <c r="L3163" t="s">
        <v>18217</v>
      </c>
      <c r="M3163">
        <v>-106.04599761999999</v>
      </c>
      <c r="N3163">
        <v>36.029998779300001</v>
      </c>
    </row>
    <row r="3164" spans="1:14" x14ac:dyDescent="0.35">
      <c r="A3164" t="s">
        <v>18218</v>
      </c>
      <c r="B3164" t="s">
        <v>32</v>
      </c>
      <c r="C3164" t="s">
        <v>18219</v>
      </c>
      <c r="D3164">
        <v>5153</v>
      </c>
      <c r="F3164" t="s">
        <v>30</v>
      </c>
      <c r="G3164" t="s">
        <v>40</v>
      </c>
      <c r="H3164" t="s">
        <v>18220</v>
      </c>
      <c r="I3164" t="s">
        <v>18221</v>
      </c>
      <c r="J3164" t="s">
        <v>18222</v>
      </c>
      <c r="K3164" t="s">
        <v>18221</v>
      </c>
      <c r="L3164" t="s">
        <v>18223</v>
      </c>
      <c r="M3164">
        <v>-109.9869995</v>
      </c>
      <c r="N3164">
        <v>33.8125</v>
      </c>
    </row>
    <row r="3165" spans="1:14" x14ac:dyDescent="0.35">
      <c r="A3165" t="s">
        <v>18224</v>
      </c>
      <c r="B3165" t="s">
        <v>32</v>
      </c>
      <c r="C3165" t="s">
        <v>18225</v>
      </c>
      <c r="D3165">
        <v>4515</v>
      </c>
      <c r="F3165" t="s">
        <v>30</v>
      </c>
      <c r="G3165" t="s">
        <v>76</v>
      </c>
      <c r="H3165" t="s">
        <v>541</v>
      </c>
      <c r="J3165" t="s">
        <v>18226</v>
      </c>
      <c r="K3165" t="s">
        <v>18227</v>
      </c>
      <c r="L3165" t="s">
        <v>18228</v>
      </c>
      <c r="M3165">
        <v>-103.683998108</v>
      </c>
      <c r="N3165">
        <v>30.384199142499899</v>
      </c>
    </row>
    <row r="3166" spans="1:14" x14ac:dyDescent="0.35">
      <c r="A3166" t="s">
        <v>18229</v>
      </c>
      <c r="B3166" t="s">
        <v>32</v>
      </c>
      <c r="C3166" t="s">
        <v>18230</v>
      </c>
      <c r="D3166">
        <v>4183</v>
      </c>
      <c r="F3166" t="s">
        <v>30</v>
      </c>
      <c r="G3166" t="s">
        <v>40</v>
      </c>
      <c r="H3166" t="s">
        <v>18231</v>
      </c>
      <c r="I3166" t="s">
        <v>18232</v>
      </c>
      <c r="J3166" t="s">
        <v>18233</v>
      </c>
      <c r="K3166" t="s">
        <v>18232</v>
      </c>
      <c r="L3166" t="s">
        <v>18234</v>
      </c>
      <c r="M3166">
        <v>-113.169998169</v>
      </c>
      <c r="N3166">
        <v>34.595901489299997</v>
      </c>
    </row>
    <row r="3167" spans="1:14" x14ac:dyDescent="0.35">
      <c r="A3167" t="s">
        <v>18235</v>
      </c>
      <c r="B3167" t="s">
        <v>32</v>
      </c>
      <c r="C3167" t="s">
        <v>18236</v>
      </c>
      <c r="D3167">
        <v>4776</v>
      </c>
      <c r="F3167" t="s">
        <v>30</v>
      </c>
      <c r="G3167" t="s">
        <v>87</v>
      </c>
      <c r="H3167" t="s">
        <v>1256</v>
      </c>
      <c r="I3167" t="s">
        <v>18235</v>
      </c>
      <c r="J3167" t="s">
        <v>18237</v>
      </c>
      <c r="K3167" t="s">
        <v>18237</v>
      </c>
      <c r="L3167" t="s">
        <v>18238</v>
      </c>
      <c r="M3167">
        <v>-104.929001</v>
      </c>
      <c r="N3167">
        <v>42.055500000000002</v>
      </c>
    </row>
    <row r="3168" spans="1:14" x14ac:dyDescent="0.35">
      <c r="A3168" t="s">
        <v>18239</v>
      </c>
      <c r="B3168" t="s">
        <v>32</v>
      </c>
      <c r="C3168" t="s">
        <v>18240</v>
      </c>
      <c r="D3168">
        <v>2131</v>
      </c>
      <c r="F3168" t="s">
        <v>30</v>
      </c>
      <c r="G3168" t="s">
        <v>106</v>
      </c>
      <c r="H3168" t="s">
        <v>688</v>
      </c>
      <c r="I3168" t="s">
        <v>18239</v>
      </c>
      <c r="J3168" t="s">
        <v>18241</v>
      </c>
      <c r="K3168" t="s">
        <v>18241</v>
      </c>
      <c r="L3168" t="s">
        <v>18242</v>
      </c>
      <c r="M3168">
        <v>-99.006797789999993</v>
      </c>
      <c r="N3168">
        <v>40.727001190000003</v>
      </c>
    </row>
    <row r="3169" spans="1:14" x14ac:dyDescent="0.35">
      <c r="A3169" t="s">
        <v>18243</v>
      </c>
      <c r="B3169" t="s">
        <v>1168</v>
      </c>
      <c r="C3169" t="s">
        <v>18244</v>
      </c>
      <c r="D3169">
        <v>1249</v>
      </c>
      <c r="F3169" t="s">
        <v>30</v>
      </c>
      <c r="G3169" t="s">
        <v>83</v>
      </c>
      <c r="H3169" t="s">
        <v>1009</v>
      </c>
      <c r="I3169" t="s">
        <v>18243</v>
      </c>
      <c r="J3169" t="s">
        <v>18245</v>
      </c>
      <c r="K3169" t="s">
        <v>18245</v>
      </c>
      <c r="L3169" t="s">
        <v>18246</v>
      </c>
      <c r="M3169">
        <v>-120.207000732</v>
      </c>
      <c r="N3169">
        <v>47.398899078399999</v>
      </c>
    </row>
    <row r="3170" spans="1:14" x14ac:dyDescent="0.35">
      <c r="A3170" t="s">
        <v>18247</v>
      </c>
      <c r="B3170" t="s">
        <v>1168</v>
      </c>
      <c r="C3170" t="s">
        <v>18248</v>
      </c>
      <c r="D3170">
        <v>913</v>
      </c>
      <c r="F3170" t="s">
        <v>30</v>
      </c>
      <c r="G3170" t="s">
        <v>84</v>
      </c>
      <c r="H3170" t="s">
        <v>738</v>
      </c>
      <c r="I3170" t="s">
        <v>18247</v>
      </c>
      <c r="J3170" t="s">
        <v>18249</v>
      </c>
      <c r="K3170" t="s">
        <v>18249</v>
      </c>
      <c r="L3170" t="s">
        <v>18250</v>
      </c>
      <c r="M3170">
        <v>-91.484298706054602</v>
      </c>
      <c r="N3170">
        <v>44.865798950195298</v>
      </c>
    </row>
    <row r="3171" spans="1:14" x14ac:dyDescent="0.35">
      <c r="A3171" t="s">
        <v>18251</v>
      </c>
      <c r="B3171" t="s">
        <v>32</v>
      </c>
      <c r="C3171" t="s">
        <v>18252</v>
      </c>
      <c r="D3171">
        <v>27</v>
      </c>
      <c r="F3171" t="s">
        <v>30</v>
      </c>
      <c r="G3171" t="s">
        <v>34</v>
      </c>
      <c r="H3171" t="s">
        <v>1886</v>
      </c>
      <c r="I3171" t="s">
        <v>18251</v>
      </c>
      <c r="J3171" t="s">
        <v>18251</v>
      </c>
      <c r="K3171" t="s">
        <v>18251</v>
      </c>
      <c r="L3171" t="s">
        <v>18253</v>
      </c>
      <c r="M3171">
        <v>-151.92500305199999</v>
      </c>
      <c r="N3171">
        <v>59.352100372300001</v>
      </c>
    </row>
    <row r="3172" spans="1:14" x14ac:dyDescent="0.35">
      <c r="A3172" t="s">
        <v>18255</v>
      </c>
      <c r="B3172" t="s">
        <v>32</v>
      </c>
      <c r="C3172" t="s">
        <v>18256</v>
      </c>
      <c r="D3172">
        <v>1122</v>
      </c>
      <c r="F3172" t="s">
        <v>30</v>
      </c>
      <c r="G3172" t="s">
        <v>98</v>
      </c>
      <c r="H3172" t="s">
        <v>15337</v>
      </c>
      <c r="I3172" t="s">
        <v>18255</v>
      </c>
      <c r="J3172" t="s">
        <v>18257</v>
      </c>
      <c r="K3172" t="s">
        <v>18257</v>
      </c>
      <c r="L3172" t="s">
        <v>18258</v>
      </c>
      <c r="M3172">
        <v>-93.868896480000004</v>
      </c>
      <c r="N3172">
        <v>42.436599729999998</v>
      </c>
    </row>
    <row r="3173" spans="1:14" x14ac:dyDescent="0.35">
      <c r="A3173" t="s">
        <v>18259</v>
      </c>
      <c r="B3173" t="s">
        <v>1168</v>
      </c>
      <c r="C3173" t="s">
        <v>18260</v>
      </c>
      <c r="D3173">
        <v>12</v>
      </c>
      <c r="F3173" t="s">
        <v>30</v>
      </c>
      <c r="G3173" t="s">
        <v>63</v>
      </c>
      <c r="H3173" t="s">
        <v>634</v>
      </c>
      <c r="I3173" t="s">
        <v>18259</v>
      </c>
      <c r="J3173" t="s">
        <v>18261</v>
      </c>
      <c r="K3173" t="s">
        <v>18261</v>
      </c>
      <c r="L3173" t="s">
        <v>18262</v>
      </c>
      <c r="M3173">
        <v>-76.174598689999996</v>
      </c>
      <c r="N3173">
        <v>36.260601039999997</v>
      </c>
    </row>
    <row r="3174" spans="1:14" x14ac:dyDescent="0.35">
      <c r="A3174" t="s">
        <v>18263</v>
      </c>
      <c r="B3174" t="s">
        <v>1168</v>
      </c>
      <c r="C3174" t="s">
        <v>18264</v>
      </c>
      <c r="D3174">
        <v>69</v>
      </c>
      <c r="F3174" t="s">
        <v>30</v>
      </c>
      <c r="G3174" t="s">
        <v>43</v>
      </c>
      <c r="H3174" t="s">
        <v>315</v>
      </c>
      <c r="I3174" t="s">
        <v>18263</v>
      </c>
      <c r="J3174" t="s">
        <v>18265</v>
      </c>
      <c r="K3174" t="s">
        <v>18265</v>
      </c>
      <c r="L3174" t="s">
        <v>18266</v>
      </c>
      <c r="M3174">
        <v>-85.795413999999994</v>
      </c>
      <c r="N3174">
        <v>30.357106000000002</v>
      </c>
    </row>
    <row r="3175" spans="1:14" x14ac:dyDescent="0.35">
      <c r="A3175" t="s">
        <v>18267</v>
      </c>
      <c r="B3175" t="s">
        <v>32</v>
      </c>
      <c r="C3175" t="s">
        <v>18268</v>
      </c>
      <c r="D3175">
        <v>4174</v>
      </c>
      <c r="F3175" t="s">
        <v>30</v>
      </c>
      <c r="G3175" t="s">
        <v>87</v>
      </c>
      <c r="H3175" t="s">
        <v>843</v>
      </c>
      <c r="I3175" t="s">
        <v>18267</v>
      </c>
      <c r="J3175" t="s">
        <v>18269</v>
      </c>
      <c r="K3175" t="s">
        <v>18269</v>
      </c>
      <c r="L3175" t="s">
        <v>18270</v>
      </c>
      <c r="M3175">
        <v>-104.318001</v>
      </c>
      <c r="N3175">
        <v>43.885399</v>
      </c>
    </row>
    <row r="3176" spans="1:14" x14ac:dyDescent="0.35">
      <c r="A3176" t="s">
        <v>18271</v>
      </c>
      <c r="B3176" t="s">
        <v>32</v>
      </c>
      <c r="C3176" t="s">
        <v>18272</v>
      </c>
      <c r="D3176">
        <v>20</v>
      </c>
      <c r="F3176" t="s">
        <v>30</v>
      </c>
      <c r="G3176" t="s">
        <v>63</v>
      </c>
      <c r="H3176" t="s">
        <v>527</v>
      </c>
      <c r="I3176" t="s">
        <v>18271</v>
      </c>
      <c r="J3176" t="s">
        <v>18273</v>
      </c>
      <c r="K3176" t="s">
        <v>18273</v>
      </c>
      <c r="L3176" t="s">
        <v>18274</v>
      </c>
      <c r="M3176">
        <v>-76.567100524899999</v>
      </c>
      <c r="N3176">
        <v>36.027698516799902</v>
      </c>
    </row>
    <row r="3177" spans="1:14" x14ac:dyDescent="0.35">
      <c r="A3177" t="s">
        <v>18275</v>
      </c>
      <c r="B3177" t="s">
        <v>32</v>
      </c>
      <c r="C3177" t="s">
        <v>1418</v>
      </c>
      <c r="D3177">
        <v>361</v>
      </c>
      <c r="F3177" t="s">
        <v>30</v>
      </c>
      <c r="G3177" t="s">
        <v>35</v>
      </c>
      <c r="H3177" t="s">
        <v>201</v>
      </c>
      <c r="I3177" t="s">
        <v>18275</v>
      </c>
      <c r="J3177" t="s">
        <v>18276</v>
      </c>
      <c r="K3177" t="s">
        <v>18277</v>
      </c>
      <c r="L3177" t="s">
        <v>18278</v>
      </c>
      <c r="M3177">
        <v>-85.899902339999997</v>
      </c>
      <c r="N3177">
        <v>31.299699780000001</v>
      </c>
    </row>
    <row r="3178" spans="1:14" x14ac:dyDescent="0.35">
      <c r="A3178" t="s">
        <v>18279</v>
      </c>
      <c r="B3178" t="s">
        <v>3332</v>
      </c>
      <c r="C3178" t="s">
        <v>18280</v>
      </c>
      <c r="D3178">
        <v>2312</v>
      </c>
      <c r="F3178" t="s">
        <v>30</v>
      </c>
      <c r="G3178" t="s">
        <v>41</v>
      </c>
      <c r="H3178" t="s">
        <v>16297</v>
      </c>
      <c r="I3178" t="s">
        <v>18279</v>
      </c>
      <c r="J3178" t="s">
        <v>18281</v>
      </c>
      <c r="K3178" t="s">
        <v>18281</v>
      </c>
      <c r="L3178" t="s">
        <v>18282</v>
      </c>
      <c r="M3178">
        <v>-117.88400300000001</v>
      </c>
      <c r="N3178">
        <v>34.905399000000003</v>
      </c>
    </row>
    <row r="3179" spans="1:14" x14ac:dyDescent="0.35">
      <c r="A3179" t="s">
        <v>18283</v>
      </c>
      <c r="B3179" t="s">
        <v>1168</v>
      </c>
      <c r="C3179" t="s">
        <v>18284</v>
      </c>
      <c r="D3179">
        <v>983</v>
      </c>
      <c r="F3179" t="s">
        <v>30</v>
      </c>
      <c r="G3179" t="s">
        <v>41</v>
      </c>
      <c r="H3179" t="s">
        <v>18285</v>
      </c>
      <c r="I3179" t="s">
        <v>18283</v>
      </c>
      <c r="J3179" t="s">
        <v>18286</v>
      </c>
      <c r="K3179" t="s">
        <v>18286</v>
      </c>
      <c r="L3179" t="s">
        <v>18287</v>
      </c>
      <c r="M3179">
        <v>-114.62300109900001</v>
      </c>
      <c r="N3179">
        <v>34.7663002014</v>
      </c>
    </row>
    <row r="3180" spans="1:14" x14ac:dyDescent="0.35">
      <c r="A3180" t="s">
        <v>18288</v>
      </c>
      <c r="B3180" t="s">
        <v>1168</v>
      </c>
      <c r="C3180" t="s">
        <v>18289</v>
      </c>
      <c r="D3180">
        <v>488</v>
      </c>
      <c r="F3180" t="s">
        <v>30</v>
      </c>
      <c r="G3180" t="s">
        <v>107</v>
      </c>
      <c r="H3180" t="s">
        <v>489</v>
      </c>
      <c r="I3180" t="s">
        <v>18288</v>
      </c>
      <c r="J3180" t="s">
        <v>18290</v>
      </c>
      <c r="K3180" t="s">
        <v>18290</v>
      </c>
      <c r="L3180" t="s">
        <v>18291</v>
      </c>
      <c r="M3180">
        <v>-72.270797729492102</v>
      </c>
      <c r="N3180">
        <v>42.898399353027301</v>
      </c>
    </row>
    <row r="3181" spans="1:14" x14ac:dyDescent="0.35">
      <c r="A3181" t="s">
        <v>18292</v>
      </c>
      <c r="B3181" t="s">
        <v>1168</v>
      </c>
      <c r="C3181" t="s">
        <v>1325</v>
      </c>
      <c r="D3181">
        <v>32</v>
      </c>
      <c r="F3181" t="s">
        <v>30</v>
      </c>
      <c r="G3181" t="s">
        <v>76</v>
      </c>
      <c r="H3181" t="s">
        <v>185</v>
      </c>
      <c r="I3181" t="s">
        <v>18292</v>
      </c>
      <c r="J3181" t="s">
        <v>18293</v>
      </c>
      <c r="K3181" t="s">
        <v>18293</v>
      </c>
      <c r="L3181" t="s">
        <v>18294</v>
      </c>
      <c r="M3181">
        <v>-95.158798217799998</v>
      </c>
      <c r="N3181">
        <v>29.607299804699998</v>
      </c>
    </row>
    <row r="3182" spans="1:14" x14ac:dyDescent="0.35">
      <c r="A3182" t="s">
        <v>18295</v>
      </c>
      <c r="B3182" t="s">
        <v>32</v>
      </c>
      <c r="C3182" t="s">
        <v>18296</v>
      </c>
      <c r="D3182">
        <v>930</v>
      </c>
      <c r="F3182" t="s">
        <v>30</v>
      </c>
      <c r="G3182" t="s">
        <v>187</v>
      </c>
      <c r="H3182" t="s">
        <v>38</v>
      </c>
      <c r="I3182" t="s">
        <v>18295</v>
      </c>
      <c r="J3182" t="s">
        <v>18297</v>
      </c>
      <c r="K3182" t="s">
        <v>18297</v>
      </c>
      <c r="L3182" t="s">
        <v>18298</v>
      </c>
      <c r="M3182">
        <v>-72.229202000000001</v>
      </c>
      <c r="N3182">
        <v>44.888801999999998</v>
      </c>
    </row>
    <row r="3183" spans="1:14" x14ac:dyDescent="0.35">
      <c r="A3183" t="s">
        <v>18299</v>
      </c>
      <c r="B3183" t="s">
        <v>32</v>
      </c>
      <c r="C3183" t="s">
        <v>18300</v>
      </c>
      <c r="D3183">
        <v>1044</v>
      </c>
      <c r="F3183" t="s">
        <v>30</v>
      </c>
      <c r="G3183" t="s">
        <v>98</v>
      </c>
      <c r="H3183" t="s">
        <v>695</v>
      </c>
      <c r="I3183" t="s">
        <v>18299</v>
      </c>
      <c r="J3183" t="s">
        <v>18301</v>
      </c>
      <c r="K3183" t="s">
        <v>18301</v>
      </c>
      <c r="L3183" t="s">
        <v>18302</v>
      </c>
      <c r="M3183">
        <v>-94.342597960000006</v>
      </c>
      <c r="N3183">
        <v>42.010200500000003</v>
      </c>
    </row>
    <row r="3184" spans="1:14" x14ac:dyDescent="0.35">
      <c r="A3184" t="s">
        <v>18303</v>
      </c>
      <c r="B3184" t="s">
        <v>32</v>
      </c>
      <c r="C3184" t="s">
        <v>18304</v>
      </c>
      <c r="D3184">
        <v>8400</v>
      </c>
      <c r="E3184" t="s">
        <v>161</v>
      </c>
      <c r="F3184" t="s">
        <v>1547</v>
      </c>
      <c r="G3184" t="s">
        <v>2875</v>
      </c>
      <c r="H3184" t="s">
        <v>18305</v>
      </c>
      <c r="I3184" t="s">
        <v>18306</v>
      </c>
      <c r="J3184" t="s">
        <v>18303</v>
      </c>
      <c r="K3184" t="s">
        <v>18303</v>
      </c>
      <c r="L3184" t="s">
        <v>18307</v>
      </c>
      <c r="M3184">
        <v>145.097222222</v>
      </c>
      <c r="N3184">
        <v>-5.8327777777799996</v>
      </c>
    </row>
    <row r="3185" spans="1:14" x14ac:dyDescent="0.35">
      <c r="A3185" t="s">
        <v>18308</v>
      </c>
      <c r="B3185" t="s">
        <v>1168</v>
      </c>
      <c r="C3185" t="s">
        <v>18309</v>
      </c>
      <c r="D3185">
        <v>6548</v>
      </c>
      <c r="F3185" t="s">
        <v>30</v>
      </c>
      <c r="G3185" t="s">
        <v>42</v>
      </c>
      <c r="H3185" t="s">
        <v>15706</v>
      </c>
      <c r="I3185" t="s">
        <v>18308</v>
      </c>
      <c r="J3185" t="s">
        <v>18310</v>
      </c>
      <c r="K3185" t="s">
        <v>18310</v>
      </c>
      <c r="L3185" t="s">
        <v>18311</v>
      </c>
      <c r="M3185">
        <v>-106.91799930000001</v>
      </c>
      <c r="N3185">
        <v>39.64260101</v>
      </c>
    </row>
    <row r="3186" spans="1:14" x14ac:dyDescent="0.35">
      <c r="A3186" t="s">
        <v>18312</v>
      </c>
      <c r="B3186" t="s">
        <v>1168</v>
      </c>
      <c r="C3186" t="s">
        <v>18313</v>
      </c>
      <c r="D3186">
        <v>191</v>
      </c>
      <c r="F3186" t="s">
        <v>30</v>
      </c>
      <c r="G3186" t="s">
        <v>43</v>
      </c>
      <c r="H3186" t="s">
        <v>446</v>
      </c>
      <c r="I3186" t="s">
        <v>18312</v>
      </c>
      <c r="J3186" t="s">
        <v>18314</v>
      </c>
      <c r="K3186" t="s">
        <v>18314</v>
      </c>
      <c r="L3186" t="s">
        <v>18315</v>
      </c>
      <c r="M3186">
        <v>-86.522903439999993</v>
      </c>
      <c r="N3186">
        <v>30.65040016</v>
      </c>
    </row>
    <row r="3187" spans="1:14" x14ac:dyDescent="0.35">
      <c r="A3187" t="s">
        <v>18316</v>
      </c>
      <c r="B3187" t="s">
        <v>32</v>
      </c>
      <c r="C3187" t="s">
        <v>18317</v>
      </c>
      <c r="D3187">
        <v>1642</v>
      </c>
      <c r="F3187" t="s">
        <v>30</v>
      </c>
      <c r="G3187" t="s">
        <v>84</v>
      </c>
      <c r="H3187" t="s">
        <v>1024</v>
      </c>
      <c r="I3187" t="s">
        <v>18316</v>
      </c>
      <c r="J3187" t="s">
        <v>18318</v>
      </c>
      <c r="K3187" t="s">
        <v>18318</v>
      </c>
      <c r="L3187" t="s">
        <v>18319</v>
      </c>
      <c r="M3187">
        <v>-89.268302917499994</v>
      </c>
      <c r="N3187">
        <v>45.932300567599903</v>
      </c>
    </row>
    <row r="3188" spans="1:14" x14ac:dyDescent="0.35">
      <c r="A3188" t="s">
        <v>18321</v>
      </c>
      <c r="B3188" t="s">
        <v>32</v>
      </c>
      <c r="C3188" t="s">
        <v>18322</v>
      </c>
      <c r="D3188">
        <v>135</v>
      </c>
      <c r="F3188" t="s">
        <v>30</v>
      </c>
      <c r="G3188" t="s">
        <v>34</v>
      </c>
      <c r="H3188" t="s">
        <v>18323</v>
      </c>
      <c r="I3188" t="s">
        <v>18321</v>
      </c>
      <c r="J3188" t="s">
        <v>18321</v>
      </c>
      <c r="K3188" t="s">
        <v>18321</v>
      </c>
      <c r="L3188" t="s">
        <v>18324</v>
      </c>
      <c r="M3188">
        <v>-157.47099304199199</v>
      </c>
      <c r="N3188">
        <v>59.356800079345703</v>
      </c>
    </row>
    <row r="3189" spans="1:14" x14ac:dyDescent="0.35">
      <c r="A3189" t="s">
        <v>18325</v>
      </c>
      <c r="B3189" t="s">
        <v>1168</v>
      </c>
      <c r="C3189" t="s">
        <v>18326</v>
      </c>
      <c r="D3189">
        <v>7</v>
      </c>
      <c r="F3189" t="s">
        <v>30</v>
      </c>
      <c r="G3189" t="s">
        <v>41</v>
      </c>
      <c r="H3189" t="s">
        <v>1434</v>
      </c>
      <c r="I3189" t="s">
        <v>18325</v>
      </c>
      <c r="J3189" t="s">
        <v>18327</v>
      </c>
      <c r="K3189" t="s">
        <v>18327</v>
      </c>
      <c r="L3189" t="s">
        <v>18328</v>
      </c>
      <c r="M3189">
        <v>-124.11299896200001</v>
      </c>
      <c r="N3189">
        <v>40.803398132299897</v>
      </c>
    </row>
    <row r="3190" spans="1:14" x14ac:dyDescent="0.35">
      <c r="A3190" t="s">
        <v>18329</v>
      </c>
      <c r="B3190" t="s">
        <v>32</v>
      </c>
      <c r="C3190" t="s">
        <v>18330</v>
      </c>
      <c r="D3190">
        <v>778</v>
      </c>
      <c r="F3190" t="s">
        <v>30</v>
      </c>
      <c r="G3190" t="s">
        <v>48</v>
      </c>
      <c r="H3190" t="s">
        <v>940</v>
      </c>
      <c r="I3190" t="s">
        <v>18329</v>
      </c>
      <c r="J3190" t="s">
        <v>18331</v>
      </c>
      <c r="K3190" t="s">
        <v>18332</v>
      </c>
      <c r="L3190" t="s">
        <v>18333</v>
      </c>
      <c r="M3190">
        <v>-86.003196716299996</v>
      </c>
      <c r="N3190">
        <v>41.719398498499999</v>
      </c>
    </row>
    <row r="3191" spans="1:14" x14ac:dyDescent="0.35">
      <c r="A3191" t="s">
        <v>18334</v>
      </c>
      <c r="B3191" t="s">
        <v>1168</v>
      </c>
      <c r="C3191" t="s">
        <v>18335</v>
      </c>
      <c r="D3191">
        <v>1987</v>
      </c>
      <c r="F3191" t="s">
        <v>30</v>
      </c>
      <c r="G3191" t="s">
        <v>85</v>
      </c>
      <c r="H3191" t="s">
        <v>572</v>
      </c>
      <c r="I3191" t="s">
        <v>18334</v>
      </c>
      <c r="J3191" t="s">
        <v>18336</v>
      </c>
      <c r="K3191" t="s">
        <v>18336</v>
      </c>
      <c r="L3191" t="s">
        <v>18337</v>
      </c>
      <c r="M3191">
        <v>-79.857101439999994</v>
      </c>
      <c r="N3191">
        <v>38.889400479999999</v>
      </c>
    </row>
    <row r="3192" spans="1:14" x14ac:dyDescent="0.35">
      <c r="A3192" t="s">
        <v>18338</v>
      </c>
      <c r="B3192" t="s">
        <v>1168</v>
      </c>
      <c r="C3192" t="s">
        <v>18339</v>
      </c>
      <c r="D3192">
        <v>5140</v>
      </c>
      <c r="F3192" t="s">
        <v>30</v>
      </c>
      <c r="G3192" t="s">
        <v>111</v>
      </c>
      <c r="H3192" t="s">
        <v>4941</v>
      </c>
      <c r="I3192" t="s">
        <v>18338</v>
      </c>
      <c r="J3192" t="s">
        <v>18340</v>
      </c>
      <c r="K3192" t="s">
        <v>18340</v>
      </c>
      <c r="L3192" t="s">
        <v>18341</v>
      </c>
      <c r="M3192">
        <v>-115.79199981689401</v>
      </c>
      <c r="N3192">
        <v>40.824901580810497</v>
      </c>
    </row>
    <row r="3193" spans="1:14" x14ac:dyDescent="0.35">
      <c r="A3193" t="s">
        <v>18343</v>
      </c>
      <c r="B3193" t="s">
        <v>32</v>
      </c>
      <c r="C3193" t="s">
        <v>1105</v>
      </c>
      <c r="D3193">
        <v>775</v>
      </c>
      <c r="F3193" t="s">
        <v>30</v>
      </c>
      <c r="G3193" t="s">
        <v>52</v>
      </c>
      <c r="H3193" t="s">
        <v>538</v>
      </c>
      <c r="I3193" t="s">
        <v>18343</v>
      </c>
      <c r="J3193" t="s">
        <v>18344</v>
      </c>
      <c r="K3193" t="s">
        <v>18344</v>
      </c>
      <c r="L3193" t="s">
        <v>18345</v>
      </c>
      <c r="M3193">
        <v>-85.925003051800005</v>
      </c>
      <c r="N3193">
        <v>37.686000823999997</v>
      </c>
    </row>
    <row r="3194" spans="1:14" x14ac:dyDescent="0.35">
      <c r="A3194" t="s">
        <v>18346</v>
      </c>
      <c r="B3194" t="s">
        <v>32</v>
      </c>
      <c r="C3194" t="s">
        <v>18347</v>
      </c>
      <c r="D3194">
        <v>184</v>
      </c>
      <c r="F3194" t="s">
        <v>30</v>
      </c>
      <c r="G3194" t="s">
        <v>76</v>
      </c>
      <c r="H3194" t="s">
        <v>1204</v>
      </c>
      <c r="I3194" t="s">
        <v>18346</v>
      </c>
      <c r="J3194" t="s">
        <v>18348</v>
      </c>
      <c r="K3194" t="s">
        <v>18348</v>
      </c>
      <c r="L3194" t="s">
        <v>18349</v>
      </c>
      <c r="M3194">
        <v>-96.321899414100002</v>
      </c>
      <c r="N3194">
        <v>29.6005992889</v>
      </c>
    </row>
    <row r="3195" spans="1:14" x14ac:dyDescent="0.35">
      <c r="A3195" t="s">
        <v>18350</v>
      </c>
      <c r="B3195" t="s">
        <v>1168</v>
      </c>
      <c r="C3195" t="s">
        <v>18351</v>
      </c>
      <c r="D3195">
        <v>277</v>
      </c>
      <c r="F3195" t="s">
        <v>30</v>
      </c>
      <c r="G3195" t="s">
        <v>37</v>
      </c>
      <c r="H3195" t="s">
        <v>1480</v>
      </c>
      <c r="I3195" t="s">
        <v>18350</v>
      </c>
      <c r="J3195" t="s">
        <v>18352</v>
      </c>
      <c r="K3195" t="s">
        <v>18352</v>
      </c>
      <c r="L3195" t="s">
        <v>18353</v>
      </c>
      <c r="M3195">
        <v>-92.813301086425696</v>
      </c>
      <c r="N3195">
        <v>33.221000671386697</v>
      </c>
    </row>
    <row r="3196" spans="1:14" x14ac:dyDescent="0.35">
      <c r="A3196" t="s">
        <v>18354</v>
      </c>
      <c r="B3196" t="s">
        <v>32</v>
      </c>
      <c r="C3196" t="s">
        <v>18355</v>
      </c>
      <c r="D3196">
        <v>2013</v>
      </c>
      <c r="F3196" t="s">
        <v>30</v>
      </c>
      <c r="G3196" t="s">
        <v>39</v>
      </c>
      <c r="H3196" t="s">
        <v>195</v>
      </c>
      <c r="I3196" t="s">
        <v>18354</v>
      </c>
      <c r="J3196" t="s">
        <v>18356</v>
      </c>
      <c r="K3196" t="s">
        <v>18356</v>
      </c>
      <c r="L3196" t="s">
        <v>18357</v>
      </c>
      <c r="M3196">
        <v>-99.394302370000005</v>
      </c>
      <c r="N3196">
        <v>35.430801389999999</v>
      </c>
    </row>
    <row r="3197" spans="1:14" x14ac:dyDescent="0.35">
      <c r="A3197" t="s">
        <v>18358</v>
      </c>
      <c r="B3197" t="s">
        <v>1168</v>
      </c>
      <c r="C3197" t="s">
        <v>18359</v>
      </c>
      <c r="D3197">
        <v>954</v>
      </c>
      <c r="F3197" t="s">
        <v>30</v>
      </c>
      <c r="G3197" t="s">
        <v>66</v>
      </c>
      <c r="H3197" t="s">
        <v>18360</v>
      </c>
      <c r="I3197" t="s">
        <v>18358</v>
      </c>
      <c r="J3197" t="s">
        <v>2932</v>
      </c>
      <c r="K3197" t="s">
        <v>2932</v>
      </c>
      <c r="L3197" t="s">
        <v>18361</v>
      </c>
      <c r="M3197">
        <v>-76.8916015625</v>
      </c>
      <c r="N3197">
        <v>42.159900665283203</v>
      </c>
    </row>
    <row r="3198" spans="1:14" x14ac:dyDescent="0.35">
      <c r="A3198" t="s">
        <v>18362</v>
      </c>
      <c r="B3198" t="s">
        <v>32</v>
      </c>
      <c r="C3198" t="s">
        <v>18363</v>
      </c>
      <c r="D3198">
        <v>1764</v>
      </c>
      <c r="F3198" t="s">
        <v>30</v>
      </c>
      <c r="G3198" t="s">
        <v>83</v>
      </c>
      <c r="H3198" t="s">
        <v>1299</v>
      </c>
      <c r="I3198" t="s">
        <v>18362</v>
      </c>
      <c r="J3198" t="s">
        <v>18364</v>
      </c>
      <c r="K3198" t="s">
        <v>18364</v>
      </c>
      <c r="L3198" t="s">
        <v>18365</v>
      </c>
      <c r="M3198">
        <v>-120.5309982</v>
      </c>
      <c r="N3198">
        <v>47.033000950000002</v>
      </c>
    </row>
    <row r="3199" spans="1:14" x14ac:dyDescent="0.35">
      <c r="A3199" t="s">
        <v>18366</v>
      </c>
      <c r="B3199" t="s">
        <v>1168</v>
      </c>
      <c r="C3199" t="s">
        <v>18367</v>
      </c>
      <c r="D3199">
        <v>1456</v>
      </c>
      <c r="F3199" t="s">
        <v>30</v>
      </c>
      <c r="G3199" t="s">
        <v>58</v>
      </c>
      <c r="H3199" t="s">
        <v>356</v>
      </c>
      <c r="I3199" t="s">
        <v>18366</v>
      </c>
      <c r="J3199" t="s">
        <v>18368</v>
      </c>
      <c r="K3199" t="s">
        <v>2955</v>
      </c>
      <c r="L3199" t="s">
        <v>18369</v>
      </c>
      <c r="M3199">
        <v>-91.830703740000004</v>
      </c>
      <c r="N3199">
        <v>47.824501040000001</v>
      </c>
    </row>
    <row r="3200" spans="1:14" x14ac:dyDescent="0.35">
      <c r="A3200" t="s">
        <v>18370</v>
      </c>
      <c r="B3200" t="s">
        <v>1168</v>
      </c>
      <c r="C3200" t="s">
        <v>18371</v>
      </c>
      <c r="D3200">
        <v>3959</v>
      </c>
      <c r="F3200" t="s">
        <v>30</v>
      </c>
      <c r="G3200" t="s">
        <v>76</v>
      </c>
      <c r="H3200" t="s">
        <v>602</v>
      </c>
      <c r="I3200" t="s">
        <v>18370</v>
      </c>
      <c r="J3200" t="s">
        <v>2257</v>
      </c>
      <c r="K3200" t="s">
        <v>2257</v>
      </c>
      <c r="L3200" t="s">
        <v>18372</v>
      </c>
      <c r="M3200">
        <v>-106.3779984</v>
      </c>
      <c r="N3200">
        <v>31.807199480000001</v>
      </c>
    </row>
    <row r="3201" spans="1:14" x14ac:dyDescent="0.35">
      <c r="A3201" t="s">
        <v>18373</v>
      </c>
      <c r="B3201" t="s">
        <v>1168</v>
      </c>
      <c r="C3201" t="s">
        <v>18374</v>
      </c>
      <c r="D3201">
        <v>6259</v>
      </c>
      <c r="F3201" t="s">
        <v>30</v>
      </c>
      <c r="G3201" t="s">
        <v>111</v>
      </c>
      <c r="H3201" t="s">
        <v>356</v>
      </c>
      <c r="I3201" t="s">
        <v>18373</v>
      </c>
      <c r="J3201" t="s">
        <v>18375</v>
      </c>
      <c r="K3201" t="s">
        <v>18375</v>
      </c>
      <c r="L3201" t="s">
        <v>18376</v>
      </c>
      <c r="M3201">
        <v>-114.8420029</v>
      </c>
      <c r="N3201">
        <v>39.299701689999999</v>
      </c>
    </row>
    <row r="3202" spans="1:14" x14ac:dyDescent="0.35">
      <c r="A3202" t="s">
        <v>18377</v>
      </c>
      <c r="B3202" t="s">
        <v>32</v>
      </c>
      <c r="C3202" t="s">
        <v>18378</v>
      </c>
      <c r="D3202">
        <v>2124</v>
      </c>
      <c r="F3202" t="s">
        <v>30</v>
      </c>
      <c r="G3202" t="s">
        <v>66</v>
      </c>
      <c r="H3202" t="s">
        <v>270</v>
      </c>
      <c r="I3202" t="s">
        <v>18377</v>
      </c>
      <c r="J3202" t="s">
        <v>2259</v>
      </c>
      <c r="K3202" t="s">
        <v>2259</v>
      </c>
      <c r="L3202" t="s">
        <v>18379</v>
      </c>
      <c r="M3202">
        <v>-77.989997860000003</v>
      </c>
      <c r="N3202">
        <v>42.10950089</v>
      </c>
    </row>
    <row r="3203" spans="1:14" x14ac:dyDescent="0.35">
      <c r="A3203" t="s">
        <v>18380</v>
      </c>
      <c r="B3203" t="s">
        <v>32</v>
      </c>
      <c r="C3203" t="s">
        <v>18381</v>
      </c>
      <c r="D3203">
        <v>7285</v>
      </c>
      <c r="F3203" t="s">
        <v>30</v>
      </c>
      <c r="G3203" t="s">
        <v>87</v>
      </c>
      <c r="H3203" t="s">
        <v>18382</v>
      </c>
      <c r="I3203" t="s">
        <v>18380</v>
      </c>
      <c r="J3203" t="s">
        <v>18383</v>
      </c>
      <c r="K3203" t="s">
        <v>18383</v>
      </c>
      <c r="L3203" t="s">
        <v>18384</v>
      </c>
      <c r="M3203">
        <v>-110.556999207</v>
      </c>
      <c r="N3203">
        <v>41.8241004943999</v>
      </c>
    </row>
    <row r="3204" spans="1:14" x14ac:dyDescent="0.35">
      <c r="A3204" t="s">
        <v>18385</v>
      </c>
      <c r="B3204" t="s">
        <v>32</v>
      </c>
      <c r="C3204" t="s">
        <v>18386</v>
      </c>
      <c r="D3204">
        <v>1208</v>
      </c>
      <c r="F3204" t="s">
        <v>30</v>
      </c>
      <c r="G3204" t="s">
        <v>33</v>
      </c>
      <c r="H3204" t="s">
        <v>499</v>
      </c>
      <c r="I3204" t="s">
        <v>18385</v>
      </c>
      <c r="J3204" t="s">
        <v>18387</v>
      </c>
      <c r="K3204" t="s">
        <v>18387</v>
      </c>
      <c r="L3204" t="s">
        <v>18388</v>
      </c>
      <c r="M3204">
        <v>-96.191200256299993</v>
      </c>
      <c r="N3204">
        <v>38.332099914600001</v>
      </c>
    </row>
    <row r="3205" spans="1:14" x14ac:dyDescent="0.35">
      <c r="A3205" t="s">
        <v>18389</v>
      </c>
      <c r="B3205" t="s">
        <v>32</v>
      </c>
      <c r="C3205" t="s">
        <v>18390</v>
      </c>
      <c r="D3205">
        <v>296</v>
      </c>
      <c r="F3205" t="s">
        <v>30</v>
      </c>
      <c r="G3205" t="s">
        <v>41</v>
      </c>
      <c r="H3205" t="s">
        <v>5284</v>
      </c>
      <c r="I3205" t="s">
        <v>18389</v>
      </c>
      <c r="J3205" t="s">
        <v>18391</v>
      </c>
      <c r="K3205" t="s">
        <v>18391</v>
      </c>
      <c r="L3205" t="s">
        <v>18392</v>
      </c>
      <c r="M3205">
        <v>-118.035004</v>
      </c>
      <c r="N3205">
        <v>34.086101999999997</v>
      </c>
    </row>
    <row r="3206" spans="1:14" x14ac:dyDescent="0.35">
      <c r="A3206" t="s">
        <v>18393</v>
      </c>
      <c r="B3206" t="s">
        <v>3332</v>
      </c>
      <c r="C3206" t="s">
        <v>18394</v>
      </c>
      <c r="D3206">
        <v>1307</v>
      </c>
      <c r="F3206" t="s">
        <v>30</v>
      </c>
      <c r="G3206" t="s">
        <v>39</v>
      </c>
      <c r="H3206" t="s">
        <v>1301</v>
      </c>
      <c r="I3206" t="s">
        <v>18393</v>
      </c>
      <c r="J3206" t="s">
        <v>18395</v>
      </c>
      <c r="K3206" t="s">
        <v>18395</v>
      </c>
      <c r="L3206" t="s">
        <v>18396</v>
      </c>
      <c r="M3206">
        <v>-97.916496276900006</v>
      </c>
      <c r="N3206">
        <v>36.339199066199903</v>
      </c>
    </row>
    <row r="3207" spans="1:14" x14ac:dyDescent="0.35">
      <c r="A3207" t="s">
        <v>18397</v>
      </c>
      <c r="B3207" t="s">
        <v>32</v>
      </c>
      <c r="C3207" t="s">
        <v>18398</v>
      </c>
      <c r="D3207">
        <v>534</v>
      </c>
      <c r="F3207" t="s">
        <v>30</v>
      </c>
      <c r="G3207" t="s">
        <v>49</v>
      </c>
      <c r="H3207" t="s">
        <v>1257</v>
      </c>
      <c r="I3207" t="s">
        <v>18397</v>
      </c>
      <c r="J3207" t="s">
        <v>18399</v>
      </c>
      <c r="K3207" t="s">
        <v>18399</v>
      </c>
      <c r="L3207" t="s">
        <v>18400</v>
      </c>
      <c r="M3207">
        <v>-89.091102600100001</v>
      </c>
      <c r="N3207">
        <v>38.515098571799903</v>
      </c>
    </row>
    <row r="3208" spans="1:14" x14ac:dyDescent="0.35">
      <c r="A3208" t="s">
        <v>18401</v>
      </c>
      <c r="B3208" t="s">
        <v>1168</v>
      </c>
      <c r="C3208" t="s">
        <v>18402</v>
      </c>
      <c r="D3208">
        <v>4237</v>
      </c>
      <c r="F3208" t="s">
        <v>30</v>
      </c>
      <c r="G3208" t="s">
        <v>81</v>
      </c>
      <c r="H3208" t="s">
        <v>18403</v>
      </c>
      <c r="I3208" t="s">
        <v>18401</v>
      </c>
      <c r="J3208" t="s">
        <v>2391</v>
      </c>
      <c r="K3208" t="s">
        <v>2391</v>
      </c>
      <c r="L3208" t="s">
        <v>18404</v>
      </c>
      <c r="M3208">
        <v>-114.03099822999999</v>
      </c>
      <c r="N3208">
        <v>40.718700408899998</v>
      </c>
    </row>
    <row r="3209" spans="1:14" x14ac:dyDescent="0.35">
      <c r="A3209" t="s">
        <v>18405</v>
      </c>
      <c r="B3209" t="s">
        <v>1168</v>
      </c>
      <c r="C3209" t="s">
        <v>18406</v>
      </c>
      <c r="D3209">
        <v>742</v>
      </c>
      <c r="F3209" t="s">
        <v>30</v>
      </c>
      <c r="G3209" t="s">
        <v>84</v>
      </c>
      <c r="H3209" t="s">
        <v>995</v>
      </c>
      <c r="I3209" t="s">
        <v>18405</v>
      </c>
      <c r="J3209" t="s">
        <v>18407</v>
      </c>
      <c r="K3209" t="s">
        <v>18407</v>
      </c>
      <c r="L3209" t="s">
        <v>18408</v>
      </c>
      <c r="M3209">
        <v>-87.927803040000001</v>
      </c>
      <c r="N3209">
        <v>42.595699310000001</v>
      </c>
    </row>
    <row r="3210" spans="1:14" x14ac:dyDescent="0.35">
      <c r="A3210" t="s">
        <v>18409</v>
      </c>
      <c r="B3210" t="s">
        <v>32</v>
      </c>
      <c r="C3210" t="s">
        <v>18410</v>
      </c>
      <c r="D3210">
        <v>671</v>
      </c>
      <c r="F3210" t="s">
        <v>30</v>
      </c>
      <c r="G3210" t="s">
        <v>98</v>
      </c>
      <c r="H3210" t="s">
        <v>950</v>
      </c>
      <c r="I3210" t="s">
        <v>18409</v>
      </c>
      <c r="J3210" t="s">
        <v>18411</v>
      </c>
      <c r="K3210" t="s">
        <v>18411</v>
      </c>
      <c r="L3210" t="s">
        <v>18412</v>
      </c>
      <c r="M3210">
        <v>-91.428497314500007</v>
      </c>
      <c r="N3210">
        <v>40.459899902299902</v>
      </c>
    </row>
    <row r="3211" spans="1:14" x14ac:dyDescent="0.35">
      <c r="A3211" t="s">
        <v>18413</v>
      </c>
      <c r="B3211" t="s">
        <v>32</v>
      </c>
      <c r="C3211" t="s">
        <v>18414</v>
      </c>
      <c r="D3211">
        <v>1276</v>
      </c>
      <c r="F3211" t="s">
        <v>30</v>
      </c>
      <c r="G3211" t="s">
        <v>83</v>
      </c>
      <c r="H3211" t="s">
        <v>18415</v>
      </c>
      <c r="I3211" t="s">
        <v>18413</v>
      </c>
      <c r="J3211" t="s">
        <v>18416</v>
      </c>
      <c r="K3211" t="s">
        <v>18416</v>
      </c>
      <c r="L3211" t="s">
        <v>18417</v>
      </c>
      <c r="M3211">
        <v>-119.51599880000001</v>
      </c>
      <c r="N3211">
        <v>47.307598110000001</v>
      </c>
    </row>
    <row r="3212" spans="1:14" x14ac:dyDescent="0.35">
      <c r="A3212" t="s">
        <v>18418</v>
      </c>
      <c r="B3212" t="s">
        <v>32</v>
      </c>
      <c r="C3212" t="s">
        <v>18419</v>
      </c>
      <c r="D3212">
        <v>1378</v>
      </c>
      <c r="F3212" t="s">
        <v>30</v>
      </c>
      <c r="G3212" t="s">
        <v>33</v>
      </c>
      <c r="H3212" t="s">
        <v>1480</v>
      </c>
      <c r="I3212" t="s">
        <v>18418</v>
      </c>
      <c r="J3212" t="s">
        <v>18420</v>
      </c>
      <c r="K3212" t="s">
        <v>18421</v>
      </c>
      <c r="L3212" t="s">
        <v>18422</v>
      </c>
      <c r="M3212">
        <v>-96.817596435499993</v>
      </c>
      <c r="N3212">
        <v>37.774101257300003</v>
      </c>
    </row>
    <row r="3213" spans="1:14" x14ac:dyDescent="0.35">
      <c r="A3213" t="s">
        <v>18423</v>
      </c>
      <c r="B3213" t="s">
        <v>3332</v>
      </c>
      <c r="C3213" t="s">
        <v>18424</v>
      </c>
      <c r="D3213">
        <v>732</v>
      </c>
      <c r="F3213" t="s">
        <v>30</v>
      </c>
      <c r="G3213" t="s">
        <v>31</v>
      </c>
      <c r="H3213" t="s">
        <v>389</v>
      </c>
      <c r="I3213" t="s">
        <v>18423</v>
      </c>
      <c r="J3213" t="s">
        <v>15405</v>
      </c>
      <c r="K3213" t="s">
        <v>15405</v>
      </c>
      <c r="L3213" t="s">
        <v>18425</v>
      </c>
      <c r="M3213">
        <v>-80.173866748799995</v>
      </c>
      <c r="N3213">
        <v>42.083127013400002</v>
      </c>
    </row>
    <row r="3214" spans="1:14" x14ac:dyDescent="0.35">
      <c r="A3214" t="s">
        <v>18426</v>
      </c>
      <c r="B3214" t="s">
        <v>32</v>
      </c>
      <c r="C3214" t="s">
        <v>18427</v>
      </c>
      <c r="D3214">
        <v>1245</v>
      </c>
      <c r="F3214" t="s">
        <v>30</v>
      </c>
      <c r="G3214" t="s">
        <v>107</v>
      </c>
      <c r="H3214" t="s">
        <v>13255</v>
      </c>
      <c r="I3214" t="s">
        <v>18426</v>
      </c>
      <c r="J3214" t="s">
        <v>18428</v>
      </c>
      <c r="K3214" t="s">
        <v>18428</v>
      </c>
      <c r="L3214" t="s">
        <v>18429</v>
      </c>
      <c r="M3214">
        <v>-71.164199829099999</v>
      </c>
      <c r="N3214">
        <v>44.792499542199998</v>
      </c>
    </row>
    <row r="3215" spans="1:14" x14ac:dyDescent="0.35">
      <c r="A3215" t="s">
        <v>18430</v>
      </c>
      <c r="B3215" t="s">
        <v>32</v>
      </c>
      <c r="C3215" t="s">
        <v>18431</v>
      </c>
      <c r="D3215">
        <v>1617</v>
      </c>
      <c r="F3215" t="s">
        <v>30</v>
      </c>
      <c r="G3215" t="s">
        <v>76</v>
      </c>
      <c r="H3215" t="s">
        <v>690</v>
      </c>
      <c r="I3215" t="s">
        <v>18430</v>
      </c>
      <c r="J3215" t="s">
        <v>18432</v>
      </c>
      <c r="K3215" t="s">
        <v>18432</v>
      </c>
      <c r="L3215" t="s">
        <v>18433</v>
      </c>
      <c r="M3215">
        <v>-99.0857009887999</v>
      </c>
      <c r="N3215">
        <v>29.976699829099999</v>
      </c>
    </row>
    <row r="3216" spans="1:14" x14ac:dyDescent="0.35">
      <c r="A3216" t="s">
        <v>18434</v>
      </c>
      <c r="B3216" t="s">
        <v>32</v>
      </c>
      <c r="C3216" t="s">
        <v>18435</v>
      </c>
      <c r="D3216">
        <v>609</v>
      </c>
      <c r="F3216" t="s">
        <v>30</v>
      </c>
      <c r="G3216" t="s">
        <v>56</v>
      </c>
      <c r="H3216" t="s">
        <v>18436</v>
      </c>
      <c r="I3216" t="s">
        <v>18434</v>
      </c>
      <c r="J3216" t="s">
        <v>18437</v>
      </c>
      <c r="K3216" t="s">
        <v>18437</v>
      </c>
      <c r="L3216" t="s">
        <v>18438</v>
      </c>
      <c r="M3216">
        <v>-87.093696594199997</v>
      </c>
      <c r="N3216">
        <v>45.722698211699999</v>
      </c>
    </row>
    <row r="3217" spans="1:14" x14ac:dyDescent="0.35">
      <c r="A3217" t="s">
        <v>18439</v>
      </c>
      <c r="B3217" t="s">
        <v>1168</v>
      </c>
      <c r="C3217" t="s">
        <v>18440</v>
      </c>
      <c r="D3217">
        <v>112</v>
      </c>
      <c r="F3217" t="s">
        <v>30</v>
      </c>
      <c r="G3217" t="s">
        <v>53</v>
      </c>
      <c r="H3217" t="s">
        <v>196</v>
      </c>
      <c r="I3217" t="s">
        <v>18439</v>
      </c>
      <c r="J3217" t="s">
        <v>18441</v>
      </c>
      <c r="K3217" t="s">
        <v>18441</v>
      </c>
      <c r="L3217" t="s">
        <v>18442</v>
      </c>
      <c r="M3217">
        <v>-92.295799255399999</v>
      </c>
      <c r="N3217">
        <v>31.394899368299999</v>
      </c>
    </row>
    <row r="3218" spans="1:14" x14ac:dyDescent="0.35">
      <c r="A3218" t="s">
        <v>18443</v>
      </c>
      <c r="B3218" t="s">
        <v>32</v>
      </c>
      <c r="C3218" t="s">
        <v>18444</v>
      </c>
      <c r="D3218">
        <v>72</v>
      </c>
      <c r="F3218" t="s">
        <v>30</v>
      </c>
      <c r="G3218" t="s">
        <v>55</v>
      </c>
      <c r="H3218" t="s">
        <v>611</v>
      </c>
      <c r="I3218" t="s">
        <v>18443</v>
      </c>
      <c r="J3218" t="s">
        <v>2260</v>
      </c>
      <c r="K3218" t="s">
        <v>2260</v>
      </c>
      <c r="L3218" t="s">
        <v>18445</v>
      </c>
      <c r="M3218">
        <v>-76.069000244099996</v>
      </c>
      <c r="N3218">
        <v>38.804199218800001</v>
      </c>
    </row>
    <row r="3219" spans="1:14" x14ac:dyDescent="0.35">
      <c r="A3219" t="s">
        <v>18446</v>
      </c>
      <c r="B3219" t="s">
        <v>32</v>
      </c>
      <c r="C3219" t="s">
        <v>18447</v>
      </c>
      <c r="D3219">
        <v>1319</v>
      </c>
      <c r="F3219" t="s">
        <v>30</v>
      </c>
      <c r="G3219" t="s">
        <v>98</v>
      </c>
      <c r="H3219" t="s">
        <v>15334</v>
      </c>
      <c r="I3219" t="s">
        <v>18446</v>
      </c>
      <c r="J3219" t="s">
        <v>5609</v>
      </c>
      <c r="K3219" t="s">
        <v>5609</v>
      </c>
      <c r="L3219" t="s">
        <v>18448</v>
      </c>
      <c r="M3219">
        <v>-94.746398929999998</v>
      </c>
      <c r="N3219">
        <v>43.407398219999997</v>
      </c>
    </row>
    <row r="3220" spans="1:14" x14ac:dyDescent="0.35">
      <c r="A3220" t="s">
        <v>18449</v>
      </c>
      <c r="B3220" t="s">
        <v>32</v>
      </c>
      <c r="C3220" t="s">
        <v>18450</v>
      </c>
      <c r="D3220">
        <v>2226</v>
      </c>
      <c r="F3220" t="s">
        <v>30</v>
      </c>
      <c r="G3220" t="s">
        <v>83</v>
      </c>
      <c r="H3220" t="s">
        <v>611</v>
      </c>
      <c r="I3220" t="s">
        <v>18449</v>
      </c>
      <c r="J3220" t="s">
        <v>18451</v>
      </c>
      <c r="K3220" t="s">
        <v>18451</v>
      </c>
      <c r="L3220" t="s">
        <v>18452</v>
      </c>
      <c r="M3220">
        <v>-121.185997009</v>
      </c>
      <c r="N3220">
        <v>47.254199981699998</v>
      </c>
    </row>
    <row r="3221" spans="1:14" x14ac:dyDescent="0.35">
      <c r="A3221" t="s">
        <v>18453</v>
      </c>
      <c r="B3221" t="s">
        <v>32</v>
      </c>
      <c r="C3221" t="s">
        <v>18454</v>
      </c>
      <c r="D3221">
        <v>887</v>
      </c>
      <c r="F3221" t="s">
        <v>30</v>
      </c>
      <c r="G3221" t="s">
        <v>84</v>
      </c>
      <c r="H3221" t="s">
        <v>848</v>
      </c>
      <c r="I3221" t="s">
        <v>18453</v>
      </c>
      <c r="J3221" t="s">
        <v>2258</v>
      </c>
      <c r="K3221" t="s">
        <v>2258</v>
      </c>
      <c r="L3221" t="s">
        <v>18455</v>
      </c>
      <c r="M3221">
        <v>-88.127899169900004</v>
      </c>
      <c r="N3221">
        <v>43.4221992493</v>
      </c>
    </row>
    <row r="3222" spans="1:14" x14ac:dyDescent="0.35">
      <c r="A3222" t="s">
        <v>18457</v>
      </c>
      <c r="B3222" t="s">
        <v>32</v>
      </c>
      <c r="C3222" t="s">
        <v>18458</v>
      </c>
      <c r="D3222">
        <v>1464</v>
      </c>
      <c r="F3222" t="s">
        <v>30</v>
      </c>
      <c r="G3222" t="s">
        <v>76</v>
      </c>
      <c r="H3222" t="s">
        <v>18459</v>
      </c>
      <c r="I3222" t="s">
        <v>18457</v>
      </c>
      <c r="J3222" t="s">
        <v>18460</v>
      </c>
      <c r="K3222" t="s">
        <v>18460</v>
      </c>
      <c r="L3222" t="s">
        <v>18461</v>
      </c>
      <c r="M3222">
        <v>-98.809799194299998</v>
      </c>
      <c r="N3222">
        <v>32.413501739499999</v>
      </c>
    </row>
    <row r="3223" spans="1:14" x14ac:dyDescent="0.35">
      <c r="A3223" t="s">
        <v>18462</v>
      </c>
      <c r="B3223" t="s">
        <v>32</v>
      </c>
      <c r="C3223" t="s">
        <v>18463</v>
      </c>
      <c r="D3223">
        <v>285</v>
      </c>
      <c r="F3223" t="s">
        <v>30</v>
      </c>
      <c r="G3223" t="s">
        <v>35</v>
      </c>
      <c r="H3223" t="s">
        <v>1494</v>
      </c>
      <c r="I3223" t="s">
        <v>18462</v>
      </c>
      <c r="J3223" t="s">
        <v>18464</v>
      </c>
      <c r="K3223" t="s">
        <v>18464</v>
      </c>
      <c r="L3223" t="s">
        <v>18465</v>
      </c>
      <c r="M3223">
        <v>-85.128898620599998</v>
      </c>
      <c r="N3223">
        <v>31.951299667400001</v>
      </c>
    </row>
    <row r="3224" spans="1:14" x14ac:dyDescent="0.35">
      <c r="A3224" t="s">
        <v>18466</v>
      </c>
      <c r="B3224" t="s">
        <v>1168</v>
      </c>
      <c r="C3224" t="s">
        <v>18467</v>
      </c>
      <c r="D3224">
        <v>374</v>
      </c>
      <c r="F3224" t="s">
        <v>30</v>
      </c>
      <c r="G3224" t="s">
        <v>69</v>
      </c>
      <c r="H3224" t="s">
        <v>895</v>
      </c>
      <c r="I3224" t="s">
        <v>18466</v>
      </c>
      <c r="J3224" t="s">
        <v>18468</v>
      </c>
      <c r="K3224" t="s">
        <v>18468</v>
      </c>
      <c r="L3224" t="s">
        <v>18469</v>
      </c>
      <c r="M3224">
        <v>-123.21199798583901</v>
      </c>
      <c r="N3224">
        <v>44.124599456787102</v>
      </c>
    </row>
    <row r="3225" spans="1:14" x14ac:dyDescent="0.35">
      <c r="A3225" t="s">
        <v>18470</v>
      </c>
      <c r="B3225" t="s">
        <v>32</v>
      </c>
      <c r="C3225" t="s">
        <v>18471</v>
      </c>
      <c r="D3225">
        <v>1379</v>
      </c>
      <c r="F3225" t="s">
        <v>30</v>
      </c>
      <c r="G3225" t="s">
        <v>58</v>
      </c>
      <c r="H3225" t="s">
        <v>1500</v>
      </c>
      <c r="I3225" t="s">
        <v>18470</v>
      </c>
      <c r="J3225" t="s">
        <v>18472</v>
      </c>
      <c r="K3225" t="s">
        <v>18472</v>
      </c>
      <c r="L3225" t="s">
        <v>18473</v>
      </c>
      <c r="M3225">
        <v>-92.498497009999994</v>
      </c>
      <c r="N3225">
        <v>47.425098419999998</v>
      </c>
    </row>
    <row r="3226" spans="1:14" x14ac:dyDescent="0.35">
      <c r="A3226" t="s">
        <v>18474</v>
      </c>
      <c r="B3226" t="s">
        <v>1168</v>
      </c>
      <c r="C3226" t="s">
        <v>18475</v>
      </c>
      <c r="D3226">
        <v>418</v>
      </c>
      <c r="F3226" t="s">
        <v>30</v>
      </c>
      <c r="G3226" t="s">
        <v>48</v>
      </c>
      <c r="H3226" t="s">
        <v>518</v>
      </c>
      <c r="I3226" t="s">
        <v>18474</v>
      </c>
      <c r="J3226" t="s">
        <v>18476</v>
      </c>
      <c r="K3226" t="s">
        <v>18476</v>
      </c>
      <c r="L3226" t="s">
        <v>18477</v>
      </c>
      <c r="M3226">
        <v>-87.532402038599997</v>
      </c>
      <c r="N3226">
        <v>38.036998748800002</v>
      </c>
    </row>
    <row r="3227" spans="1:14" x14ac:dyDescent="0.35">
      <c r="A3227" t="s">
        <v>18478</v>
      </c>
      <c r="B3227" t="s">
        <v>1168</v>
      </c>
      <c r="C3227" t="s">
        <v>18479</v>
      </c>
      <c r="D3227">
        <v>7143</v>
      </c>
      <c r="F3227" t="s">
        <v>30</v>
      </c>
      <c r="G3227" t="s">
        <v>87</v>
      </c>
      <c r="H3227" t="s">
        <v>953</v>
      </c>
      <c r="I3227" t="s">
        <v>18478</v>
      </c>
      <c r="J3227" t="s">
        <v>18480</v>
      </c>
      <c r="K3227" t="s">
        <v>18480</v>
      </c>
      <c r="L3227" t="s">
        <v>18481</v>
      </c>
      <c r="M3227">
        <v>-111.0350037</v>
      </c>
      <c r="N3227">
        <v>41.274799350000002</v>
      </c>
    </row>
    <row r="3228" spans="1:14" x14ac:dyDescent="0.35">
      <c r="A3228" t="s">
        <v>18482</v>
      </c>
      <c r="B3228" t="s">
        <v>1168</v>
      </c>
      <c r="C3228" t="s">
        <v>18483</v>
      </c>
      <c r="D3228">
        <v>80</v>
      </c>
      <c r="F3228" t="s">
        <v>30</v>
      </c>
      <c r="G3228" t="s">
        <v>102</v>
      </c>
      <c r="H3228" t="s">
        <v>1076</v>
      </c>
      <c r="I3228" t="s">
        <v>18482</v>
      </c>
      <c r="J3228" t="s">
        <v>18484</v>
      </c>
      <c r="K3228" t="s">
        <v>18484</v>
      </c>
      <c r="L3228" t="s">
        <v>18485</v>
      </c>
      <c r="M3228">
        <v>-70.956901550292898</v>
      </c>
      <c r="N3228">
        <v>41.676101684570298</v>
      </c>
    </row>
    <row r="3229" spans="1:14" x14ac:dyDescent="0.35">
      <c r="A3229" t="s">
        <v>18486</v>
      </c>
      <c r="B3229" t="s">
        <v>32</v>
      </c>
      <c r="C3229" t="s">
        <v>18487</v>
      </c>
      <c r="D3229">
        <v>1533</v>
      </c>
      <c r="F3229" t="s">
        <v>30</v>
      </c>
      <c r="G3229" t="s">
        <v>33</v>
      </c>
      <c r="H3229" t="s">
        <v>747</v>
      </c>
      <c r="I3229" t="s">
        <v>18486</v>
      </c>
      <c r="J3229" t="s">
        <v>2923</v>
      </c>
      <c r="K3229" t="s">
        <v>2923</v>
      </c>
      <c r="L3229" t="s">
        <v>18488</v>
      </c>
      <c r="M3229">
        <v>-97.274497985799997</v>
      </c>
      <c r="N3229">
        <v>38.058200836199902</v>
      </c>
    </row>
    <row r="3230" spans="1:14" x14ac:dyDescent="0.35">
      <c r="A3230" t="s">
        <v>18489</v>
      </c>
      <c r="B3230" t="s">
        <v>1168</v>
      </c>
      <c r="C3230" t="s">
        <v>18490</v>
      </c>
      <c r="D3230">
        <v>18</v>
      </c>
      <c r="F3230" t="s">
        <v>30</v>
      </c>
      <c r="G3230" t="s">
        <v>63</v>
      </c>
      <c r="H3230" t="s">
        <v>1458</v>
      </c>
      <c r="I3230" t="s">
        <v>18489</v>
      </c>
      <c r="J3230" t="s">
        <v>18491</v>
      </c>
      <c r="K3230" t="s">
        <v>18491</v>
      </c>
      <c r="L3230" t="s">
        <v>18492</v>
      </c>
      <c r="M3230">
        <v>-77.042900085399907</v>
      </c>
      <c r="N3230">
        <v>35.073001861599998</v>
      </c>
    </row>
    <row r="3231" spans="1:14" x14ac:dyDescent="0.35">
      <c r="A3231" t="s">
        <v>18493</v>
      </c>
      <c r="B3231" t="s">
        <v>3332</v>
      </c>
      <c r="C3231" t="s">
        <v>18494</v>
      </c>
      <c r="D3231">
        <v>18</v>
      </c>
      <c r="F3231" t="s">
        <v>30</v>
      </c>
      <c r="G3231" t="s">
        <v>62</v>
      </c>
      <c r="H3231" t="s">
        <v>108</v>
      </c>
      <c r="I3231" t="s">
        <v>18493</v>
      </c>
      <c r="J3231" t="s">
        <v>18495</v>
      </c>
      <c r="K3231" t="s">
        <v>18495</v>
      </c>
      <c r="L3231" t="s">
        <v>18496</v>
      </c>
      <c r="M3231">
        <v>-74.168701171875</v>
      </c>
      <c r="N3231">
        <v>40.692501068115199</v>
      </c>
    </row>
    <row r="3232" spans="1:14" x14ac:dyDescent="0.35">
      <c r="A3232" t="s">
        <v>18497</v>
      </c>
      <c r="B3232" t="s">
        <v>32</v>
      </c>
      <c r="C3232" t="s">
        <v>18498</v>
      </c>
      <c r="D3232">
        <v>4288</v>
      </c>
      <c r="E3232" t="s">
        <v>161</v>
      </c>
      <c r="F3232" t="s">
        <v>1547</v>
      </c>
      <c r="G3232" t="s">
        <v>2872</v>
      </c>
      <c r="H3232" t="s">
        <v>18499</v>
      </c>
      <c r="I3232" t="s">
        <v>18500</v>
      </c>
      <c r="J3232" t="s">
        <v>18497</v>
      </c>
      <c r="K3232" t="s">
        <v>15559</v>
      </c>
      <c r="L3232" t="s">
        <v>18501</v>
      </c>
      <c r="M3232">
        <v>145.905</v>
      </c>
      <c r="N3232">
        <v>-7.5388888888899999</v>
      </c>
    </row>
    <row r="3233" spans="1:14" x14ac:dyDescent="0.35">
      <c r="A3233" t="s">
        <v>18502</v>
      </c>
      <c r="B3233" t="s">
        <v>1168</v>
      </c>
      <c r="C3233" t="s">
        <v>18503</v>
      </c>
      <c r="D3233">
        <v>3</v>
      </c>
      <c r="F3233" t="s">
        <v>30</v>
      </c>
      <c r="G3233" t="s">
        <v>43</v>
      </c>
      <c r="H3233" t="s">
        <v>1329</v>
      </c>
      <c r="I3233" t="s">
        <v>18502</v>
      </c>
      <c r="J3233" t="s">
        <v>18504</v>
      </c>
      <c r="K3233" t="s">
        <v>18504</v>
      </c>
      <c r="L3233" t="s">
        <v>18505</v>
      </c>
      <c r="M3233">
        <v>-81.759597778320298</v>
      </c>
      <c r="N3233">
        <v>24.5561008453369</v>
      </c>
    </row>
    <row r="3234" spans="1:14" x14ac:dyDescent="0.35">
      <c r="A3234" t="s">
        <v>18506</v>
      </c>
      <c r="B3234" t="s">
        <v>65</v>
      </c>
      <c r="C3234" t="s">
        <v>18507</v>
      </c>
      <c r="E3234" t="s">
        <v>1579</v>
      </c>
      <c r="F3234" t="s">
        <v>1640</v>
      </c>
      <c r="G3234" t="s">
        <v>4180</v>
      </c>
      <c r="H3234" t="s">
        <v>4351</v>
      </c>
      <c r="J3234" t="s">
        <v>18506</v>
      </c>
      <c r="L3234" t="s">
        <v>18508</v>
      </c>
      <c r="M3234">
        <v>79.930000000000007</v>
      </c>
      <c r="N3234">
        <v>6.95</v>
      </c>
    </row>
    <row r="3235" spans="1:14" x14ac:dyDescent="0.35">
      <c r="A3235" t="s">
        <v>18510</v>
      </c>
      <c r="B3235" t="s">
        <v>32</v>
      </c>
      <c r="C3235" t="s">
        <v>18511</v>
      </c>
      <c r="D3235">
        <v>1265</v>
      </c>
      <c r="F3235" t="s">
        <v>30</v>
      </c>
      <c r="G3235" t="s">
        <v>76</v>
      </c>
      <c r="H3235" t="s">
        <v>582</v>
      </c>
      <c r="I3235" t="s">
        <v>18512</v>
      </c>
      <c r="J3235" t="s">
        <v>18513</v>
      </c>
      <c r="K3235" t="s">
        <v>18512</v>
      </c>
      <c r="L3235" t="s">
        <v>18514</v>
      </c>
      <c r="M3235">
        <v>-99.283798217799998</v>
      </c>
      <c r="N3235">
        <v>34.225700378399999</v>
      </c>
    </row>
    <row r="3236" spans="1:14" x14ac:dyDescent="0.35">
      <c r="A3236" t="s">
        <v>18518</v>
      </c>
      <c r="B3236" t="s">
        <v>32</v>
      </c>
      <c r="C3236" t="s">
        <v>18519</v>
      </c>
      <c r="D3236">
        <v>1350</v>
      </c>
      <c r="F3236" t="s">
        <v>30</v>
      </c>
      <c r="G3236" t="s">
        <v>41</v>
      </c>
      <c r="H3236" t="s">
        <v>18520</v>
      </c>
      <c r="I3236" t="s">
        <v>18521</v>
      </c>
      <c r="J3236" t="s">
        <v>18522</v>
      </c>
      <c r="K3236" t="s">
        <v>18521</v>
      </c>
      <c r="L3236" t="s">
        <v>18523</v>
      </c>
      <c r="M3236">
        <v>-117.12799835200001</v>
      </c>
      <c r="N3236">
        <v>33.574199676500001</v>
      </c>
    </row>
    <row r="3237" spans="1:14" x14ac:dyDescent="0.35">
      <c r="A3237" t="s">
        <v>18524</v>
      </c>
      <c r="B3237" t="s">
        <v>1168</v>
      </c>
      <c r="C3237" t="s">
        <v>18525</v>
      </c>
      <c r="D3237">
        <v>12</v>
      </c>
      <c r="F3237" t="s">
        <v>30</v>
      </c>
      <c r="G3237" t="s">
        <v>82</v>
      </c>
      <c r="H3237" t="s">
        <v>18526</v>
      </c>
      <c r="I3237" t="s">
        <v>18524</v>
      </c>
      <c r="J3237" t="s">
        <v>18527</v>
      </c>
      <c r="K3237" t="s">
        <v>18527</v>
      </c>
      <c r="L3237" t="s">
        <v>18528</v>
      </c>
      <c r="M3237">
        <v>-76.608802795399995</v>
      </c>
      <c r="N3237">
        <v>37.132499694799897</v>
      </c>
    </row>
    <row r="3238" spans="1:14" x14ac:dyDescent="0.35">
      <c r="A3238" t="s">
        <v>18529</v>
      </c>
      <c r="B3238" t="s">
        <v>32</v>
      </c>
      <c r="C3238" t="s">
        <v>18530</v>
      </c>
      <c r="D3238">
        <v>946</v>
      </c>
      <c r="F3238" t="s">
        <v>30</v>
      </c>
      <c r="G3238" t="s">
        <v>59</v>
      </c>
      <c r="H3238" t="s">
        <v>794</v>
      </c>
      <c r="I3238" t="s">
        <v>18529</v>
      </c>
      <c r="J3238" t="s">
        <v>18531</v>
      </c>
      <c r="K3238" t="s">
        <v>18531</v>
      </c>
      <c r="L3238" t="s">
        <v>18532</v>
      </c>
      <c r="M3238">
        <v>-90.428596499999998</v>
      </c>
      <c r="N3238">
        <v>37.761100769999999</v>
      </c>
    </row>
    <row r="3239" spans="1:14" x14ac:dyDescent="0.35">
      <c r="A3239" t="s">
        <v>18533</v>
      </c>
      <c r="B3239" t="s">
        <v>1168</v>
      </c>
      <c r="C3239" t="s">
        <v>18534</v>
      </c>
      <c r="D3239">
        <v>902</v>
      </c>
      <c r="F3239" t="s">
        <v>30</v>
      </c>
      <c r="G3239" t="s">
        <v>168</v>
      </c>
      <c r="H3239" t="s">
        <v>1273</v>
      </c>
      <c r="I3239" t="s">
        <v>18533</v>
      </c>
      <c r="J3239" t="s">
        <v>18535</v>
      </c>
      <c r="K3239" t="s">
        <v>18535</v>
      </c>
      <c r="L3239" t="s">
        <v>18536</v>
      </c>
      <c r="M3239">
        <v>-96.815803527832003</v>
      </c>
      <c r="N3239">
        <v>46.920700073242102</v>
      </c>
    </row>
    <row r="3240" spans="1:14" x14ac:dyDescent="0.35">
      <c r="A3240" t="s">
        <v>18537</v>
      </c>
      <c r="B3240" t="s">
        <v>1168</v>
      </c>
      <c r="C3240" t="s">
        <v>18538</v>
      </c>
      <c r="D3240">
        <v>336</v>
      </c>
      <c r="F3240" t="s">
        <v>30</v>
      </c>
      <c r="G3240" t="s">
        <v>41</v>
      </c>
      <c r="H3240" t="s">
        <v>915</v>
      </c>
      <c r="I3240" t="s">
        <v>18537</v>
      </c>
      <c r="J3240" t="s">
        <v>18539</v>
      </c>
      <c r="K3240" t="s">
        <v>18539</v>
      </c>
      <c r="L3240" t="s">
        <v>18540</v>
      </c>
      <c r="M3240">
        <v>-119.718002</v>
      </c>
      <c r="N3240">
        <v>36.776198999999998</v>
      </c>
    </row>
    <row r="3241" spans="1:14" x14ac:dyDescent="0.35">
      <c r="A3241" t="s">
        <v>18541</v>
      </c>
      <c r="B3241" t="s">
        <v>1168</v>
      </c>
      <c r="C3241" t="s">
        <v>18542</v>
      </c>
      <c r="D3241">
        <v>189</v>
      </c>
      <c r="F3241" t="s">
        <v>30</v>
      </c>
      <c r="G3241" t="s">
        <v>63</v>
      </c>
      <c r="H3241" t="s">
        <v>260</v>
      </c>
      <c r="I3241" t="s">
        <v>18541</v>
      </c>
      <c r="J3241" t="s">
        <v>18543</v>
      </c>
      <c r="K3241" t="s">
        <v>18543</v>
      </c>
      <c r="L3241" t="s">
        <v>18544</v>
      </c>
      <c r="M3241">
        <v>-78.880302429199205</v>
      </c>
      <c r="N3241">
        <v>34.991199493408203</v>
      </c>
    </row>
    <row r="3242" spans="1:14" x14ac:dyDescent="0.35">
      <c r="A3242" t="s">
        <v>18545</v>
      </c>
      <c r="B3242" t="s">
        <v>1168</v>
      </c>
      <c r="C3242" t="s">
        <v>18546</v>
      </c>
      <c r="D3242">
        <v>244</v>
      </c>
      <c r="F3242" t="s">
        <v>30</v>
      </c>
      <c r="G3242" t="s">
        <v>63</v>
      </c>
      <c r="H3242" t="s">
        <v>1365</v>
      </c>
      <c r="I3242" t="s">
        <v>18545</v>
      </c>
      <c r="J3242" t="s">
        <v>18547</v>
      </c>
      <c r="K3242" t="s">
        <v>18547</v>
      </c>
      <c r="L3242" t="s">
        <v>18548</v>
      </c>
      <c r="M3242">
        <v>-78.936698910000004</v>
      </c>
      <c r="N3242">
        <v>35.131801609999997</v>
      </c>
    </row>
    <row r="3243" spans="1:14" x14ac:dyDescent="0.35">
      <c r="A3243" t="s">
        <v>18549</v>
      </c>
      <c r="B3243" t="s">
        <v>32</v>
      </c>
      <c r="C3243" t="s">
        <v>18550</v>
      </c>
      <c r="D3243">
        <v>1060</v>
      </c>
      <c r="F3243" t="s">
        <v>30</v>
      </c>
      <c r="G3243" t="s">
        <v>58</v>
      </c>
      <c r="H3243" t="s">
        <v>18551</v>
      </c>
      <c r="I3243" t="s">
        <v>18549</v>
      </c>
      <c r="J3243" t="s">
        <v>18552</v>
      </c>
      <c r="K3243" t="s">
        <v>18552</v>
      </c>
      <c r="L3243" t="s">
        <v>18553</v>
      </c>
      <c r="M3243">
        <v>-93.312533999999999</v>
      </c>
      <c r="N3243">
        <v>44.328440000000001</v>
      </c>
    </row>
    <row r="3244" spans="1:14" x14ac:dyDescent="0.35">
      <c r="A3244" t="s">
        <v>18554</v>
      </c>
      <c r="B3244" t="s">
        <v>32</v>
      </c>
      <c r="C3244" t="s">
        <v>18555</v>
      </c>
      <c r="D3244">
        <v>7034</v>
      </c>
      <c r="F3244" t="s">
        <v>30</v>
      </c>
      <c r="G3244" t="s">
        <v>87</v>
      </c>
      <c r="H3244" t="s">
        <v>18556</v>
      </c>
      <c r="I3244" t="s">
        <v>18554</v>
      </c>
      <c r="J3244" t="s">
        <v>18557</v>
      </c>
      <c r="K3244" t="s">
        <v>18557</v>
      </c>
      <c r="L3244" t="s">
        <v>18558</v>
      </c>
      <c r="M3244">
        <v>-110.40699768100001</v>
      </c>
      <c r="N3244">
        <v>41.391899108899999</v>
      </c>
    </row>
    <row r="3245" spans="1:14" x14ac:dyDescent="0.35">
      <c r="A3245" t="s">
        <v>18559</v>
      </c>
      <c r="B3245" t="s">
        <v>32</v>
      </c>
      <c r="C3245" t="s">
        <v>18560</v>
      </c>
      <c r="D3245">
        <v>1479</v>
      </c>
      <c r="F3245" t="s">
        <v>30</v>
      </c>
      <c r="G3245" t="s">
        <v>106</v>
      </c>
      <c r="H3245" t="s">
        <v>539</v>
      </c>
      <c r="I3245" t="s">
        <v>18559</v>
      </c>
      <c r="J3245" t="s">
        <v>18561</v>
      </c>
      <c r="K3245" t="s">
        <v>18561</v>
      </c>
      <c r="L3245" t="s">
        <v>18562</v>
      </c>
      <c r="M3245">
        <v>-97.169296264599893</v>
      </c>
      <c r="N3245">
        <v>40.182998657199903</v>
      </c>
    </row>
    <row r="3246" spans="1:14" x14ac:dyDescent="0.35">
      <c r="A3246" t="s">
        <v>18563</v>
      </c>
      <c r="B3246" t="s">
        <v>32</v>
      </c>
      <c r="C3246" t="s">
        <v>18564</v>
      </c>
      <c r="D3246">
        <v>279</v>
      </c>
      <c r="F3246" t="s">
        <v>30</v>
      </c>
      <c r="G3246" t="s">
        <v>41</v>
      </c>
      <c r="H3246" t="s">
        <v>915</v>
      </c>
      <c r="I3246" t="s">
        <v>18563</v>
      </c>
      <c r="J3246" t="s">
        <v>18565</v>
      </c>
      <c r="K3246" t="s">
        <v>18565</v>
      </c>
      <c r="L3246" t="s">
        <v>18566</v>
      </c>
      <c r="M3246">
        <v>-119.82</v>
      </c>
      <c r="N3246">
        <v>36.732399000000001</v>
      </c>
    </row>
    <row r="3247" spans="1:14" x14ac:dyDescent="0.35">
      <c r="A3247" t="s">
        <v>18567</v>
      </c>
      <c r="B3247" t="s">
        <v>32</v>
      </c>
      <c r="C3247" t="s">
        <v>18568</v>
      </c>
      <c r="D3247">
        <v>906</v>
      </c>
      <c r="F3247" t="s">
        <v>30</v>
      </c>
      <c r="G3247" t="s">
        <v>58</v>
      </c>
      <c r="H3247" t="s">
        <v>893</v>
      </c>
      <c r="I3247" t="s">
        <v>18567</v>
      </c>
      <c r="J3247" t="s">
        <v>18569</v>
      </c>
      <c r="K3247" t="s">
        <v>18569</v>
      </c>
      <c r="L3247" t="s">
        <v>18570</v>
      </c>
      <c r="M3247">
        <v>-93.457099914599993</v>
      </c>
      <c r="N3247">
        <v>44.827201843300003</v>
      </c>
    </row>
    <row r="3248" spans="1:14" x14ac:dyDescent="0.35">
      <c r="A3248" t="s">
        <v>18571</v>
      </c>
      <c r="B3248" t="s">
        <v>1168</v>
      </c>
      <c r="C3248" t="s">
        <v>18572</v>
      </c>
      <c r="D3248">
        <v>5838</v>
      </c>
      <c r="F3248" t="s">
        <v>30</v>
      </c>
      <c r="G3248" t="s">
        <v>42</v>
      </c>
      <c r="H3248" t="s">
        <v>18573</v>
      </c>
      <c r="I3248" t="s">
        <v>18571</v>
      </c>
      <c r="J3248" t="s">
        <v>18574</v>
      </c>
      <c r="K3248" t="s">
        <v>18574</v>
      </c>
      <c r="L3248" t="s">
        <v>18575</v>
      </c>
      <c r="M3248">
        <v>-104.75700380000001</v>
      </c>
      <c r="N3248">
        <v>38.678398129999998</v>
      </c>
    </row>
    <row r="3249" spans="1:14" x14ac:dyDescent="0.35">
      <c r="A3249" t="s">
        <v>18576</v>
      </c>
      <c r="B3249" t="s">
        <v>32</v>
      </c>
      <c r="C3249" t="s">
        <v>18577</v>
      </c>
      <c r="D3249">
        <v>249</v>
      </c>
      <c r="F3249" t="s">
        <v>30</v>
      </c>
      <c r="G3249" t="s">
        <v>37</v>
      </c>
      <c r="H3249" t="s">
        <v>484</v>
      </c>
      <c r="I3249" t="s">
        <v>18576</v>
      </c>
      <c r="J3249" t="s">
        <v>18578</v>
      </c>
      <c r="K3249" t="s">
        <v>18578</v>
      </c>
      <c r="L3249" t="s">
        <v>18579</v>
      </c>
      <c r="M3249">
        <v>-90.775001525899995</v>
      </c>
      <c r="N3249">
        <v>34.942001342799998</v>
      </c>
    </row>
    <row r="3250" spans="1:14" x14ac:dyDescent="0.35">
      <c r="A3250" t="s">
        <v>18580</v>
      </c>
      <c r="B3250" t="s">
        <v>32</v>
      </c>
      <c r="C3250" t="s">
        <v>18581</v>
      </c>
      <c r="D3250">
        <v>303</v>
      </c>
      <c r="F3250" t="s">
        <v>30</v>
      </c>
      <c r="G3250" t="s">
        <v>55</v>
      </c>
      <c r="H3250" t="s">
        <v>961</v>
      </c>
      <c r="I3250" t="s">
        <v>18580</v>
      </c>
      <c r="J3250" t="s">
        <v>18582</v>
      </c>
      <c r="K3250" t="s">
        <v>18582</v>
      </c>
      <c r="L3250" t="s">
        <v>18583</v>
      </c>
      <c r="M3250">
        <v>-77.374298095699999</v>
      </c>
      <c r="N3250">
        <v>39.417598724399902</v>
      </c>
    </row>
    <row r="3251" spans="1:14" x14ac:dyDescent="0.35">
      <c r="A3251" t="s">
        <v>18584</v>
      </c>
      <c r="B3251" t="s">
        <v>32</v>
      </c>
      <c r="C3251" t="s">
        <v>18585</v>
      </c>
      <c r="D3251">
        <v>1258</v>
      </c>
      <c r="F3251" t="s">
        <v>30</v>
      </c>
      <c r="G3251" t="s">
        <v>39</v>
      </c>
      <c r="H3251" t="s">
        <v>961</v>
      </c>
      <c r="I3251" t="s">
        <v>18584</v>
      </c>
      <c r="J3251" t="s">
        <v>18586</v>
      </c>
      <c r="K3251" t="s">
        <v>18586</v>
      </c>
      <c r="L3251" t="s">
        <v>18587</v>
      </c>
      <c r="M3251">
        <v>-98.983901979999999</v>
      </c>
      <c r="N3251">
        <v>34.352001190000003</v>
      </c>
    </row>
    <row r="3252" spans="1:14" x14ac:dyDescent="0.35">
      <c r="A3252" t="s">
        <v>18588</v>
      </c>
      <c r="B3252" t="s">
        <v>1168</v>
      </c>
      <c r="C3252" t="s">
        <v>18589</v>
      </c>
      <c r="D3252">
        <v>813</v>
      </c>
      <c r="F3252" t="s">
        <v>30</v>
      </c>
      <c r="G3252" t="s">
        <v>67</v>
      </c>
      <c r="H3252" t="s">
        <v>750</v>
      </c>
      <c r="I3252" t="s">
        <v>18588</v>
      </c>
      <c r="J3252" t="s">
        <v>18590</v>
      </c>
      <c r="K3252" t="s">
        <v>18590</v>
      </c>
      <c r="L3252" t="s">
        <v>18591</v>
      </c>
      <c r="M3252">
        <v>-83.668701171899997</v>
      </c>
      <c r="N3252">
        <v>41.013500213599997</v>
      </c>
    </row>
    <row r="3253" spans="1:14" x14ac:dyDescent="0.35">
      <c r="A3253" t="s">
        <v>18592</v>
      </c>
      <c r="B3253" t="s">
        <v>32</v>
      </c>
      <c r="C3253" t="s">
        <v>18593</v>
      </c>
      <c r="D3253">
        <v>859</v>
      </c>
      <c r="F3253" t="s">
        <v>30</v>
      </c>
      <c r="G3253" t="s">
        <v>49</v>
      </c>
      <c r="H3253" t="s">
        <v>316</v>
      </c>
      <c r="I3253" t="s">
        <v>18592</v>
      </c>
      <c r="J3253" t="s">
        <v>18594</v>
      </c>
      <c r="K3253" t="s">
        <v>18594</v>
      </c>
      <c r="L3253" t="s">
        <v>18595</v>
      </c>
      <c r="M3253">
        <v>-89.582000732399905</v>
      </c>
      <c r="N3253">
        <v>42.246200561499997</v>
      </c>
    </row>
    <row r="3254" spans="1:14" x14ac:dyDescent="0.35">
      <c r="A3254" t="s">
        <v>18596</v>
      </c>
      <c r="B3254" t="s">
        <v>32</v>
      </c>
      <c r="C3254" t="s">
        <v>18597</v>
      </c>
      <c r="D3254">
        <v>1204</v>
      </c>
      <c r="F3254" t="s">
        <v>30</v>
      </c>
      <c r="G3254" t="s">
        <v>106</v>
      </c>
      <c r="H3254" t="s">
        <v>140</v>
      </c>
      <c r="I3254" t="s">
        <v>18596</v>
      </c>
      <c r="J3254" t="s">
        <v>18598</v>
      </c>
      <c r="K3254" t="s">
        <v>18598</v>
      </c>
      <c r="L3254" t="s">
        <v>18599</v>
      </c>
      <c r="M3254">
        <v>-96.520202639999994</v>
      </c>
      <c r="N3254">
        <v>41.449100489999999</v>
      </c>
    </row>
    <row r="3255" spans="1:14" x14ac:dyDescent="0.35">
      <c r="A3255" t="s">
        <v>18600</v>
      </c>
      <c r="B3255" t="s">
        <v>32</v>
      </c>
      <c r="C3255" t="s">
        <v>18601</v>
      </c>
      <c r="D3255">
        <v>13</v>
      </c>
      <c r="F3255" t="s">
        <v>30</v>
      </c>
      <c r="G3255" t="s">
        <v>63</v>
      </c>
      <c r="H3255" t="s">
        <v>18602</v>
      </c>
      <c r="I3255" t="s">
        <v>18600</v>
      </c>
      <c r="J3255" t="s">
        <v>18603</v>
      </c>
      <c r="K3255" t="s">
        <v>18603</v>
      </c>
      <c r="L3255" t="s">
        <v>18604</v>
      </c>
      <c r="M3255">
        <v>-75.671302795399995</v>
      </c>
      <c r="N3255">
        <v>36.018199920699999</v>
      </c>
    </row>
    <row r="3256" spans="1:14" x14ac:dyDescent="0.35">
      <c r="A3256" t="s">
        <v>18605</v>
      </c>
      <c r="B3256" t="s">
        <v>32</v>
      </c>
      <c r="C3256" t="s">
        <v>18606</v>
      </c>
      <c r="D3256">
        <v>799</v>
      </c>
      <c r="F3256" t="s">
        <v>30</v>
      </c>
      <c r="G3256" t="s">
        <v>98</v>
      </c>
      <c r="H3256" t="s">
        <v>373</v>
      </c>
      <c r="I3256" t="s">
        <v>18605</v>
      </c>
      <c r="J3256" t="s">
        <v>18607</v>
      </c>
      <c r="K3256" t="s">
        <v>18607</v>
      </c>
      <c r="L3256" t="s">
        <v>18608</v>
      </c>
      <c r="M3256">
        <v>-91.978897094700002</v>
      </c>
      <c r="N3256">
        <v>41.053298950200002</v>
      </c>
    </row>
    <row r="3257" spans="1:14" x14ac:dyDescent="0.35">
      <c r="A3257" t="s">
        <v>18609</v>
      </c>
      <c r="B3257" t="s">
        <v>32</v>
      </c>
      <c r="C3257" t="s">
        <v>18610</v>
      </c>
      <c r="D3257">
        <v>1183</v>
      </c>
      <c r="F3257" t="s">
        <v>30</v>
      </c>
      <c r="G3257" t="s">
        <v>58</v>
      </c>
      <c r="H3257" t="s">
        <v>18611</v>
      </c>
      <c r="I3257" t="s">
        <v>18609</v>
      </c>
      <c r="J3257" t="s">
        <v>18612</v>
      </c>
      <c r="K3257" t="s">
        <v>18612</v>
      </c>
      <c r="L3257" t="s">
        <v>18613</v>
      </c>
      <c r="M3257">
        <v>-96.156700130000004</v>
      </c>
      <c r="N3257">
        <v>46.284400939999998</v>
      </c>
    </row>
    <row r="3258" spans="1:14" x14ac:dyDescent="0.35">
      <c r="A3258" t="s">
        <v>18614</v>
      </c>
      <c r="B3258" t="s">
        <v>3332</v>
      </c>
      <c r="C3258" t="s">
        <v>18615</v>
      </c>
      <c r="D3258">
        <v>823</v>
      </c>
      <c r="F3258" t="s">
        <v>30</v>
      </c>
      <c r="G3258" t="s">
        <v>67</v>
      </c>
      <c r="H3258" t="s">
        <v>68</v>
      </c>
      <c r="I3258" t="s">
        <v>18614</v>
      </c>
      <c r="J3258" t="s">
        <v>18616</v>
      </c>
      <c r="K3258" t="s">
        <v>18616</v>
      </c>
      <c r="L3258" t="s">
        <v>18617</v>
      </c>
      <c r="M3258">
        <v>-84.048301696799996</v>
      </c>
      <c r="N3258">
        <v>39.8260993958</v>
      </c>
    </row>
    <row r="3259" spans="1:14" x14ac:dyDescent="0.35">
      <c r="A3259" t="s">
        <v>18618</v>
      </c>
      <c r="B3259" t="s">
        <v>32</v>
      </c>
      <c r="C3259" t="s">
        <v>17795</v>
      </c>
      <c r="D3259">
        <v>806</v>
      </c>
      <c r="F3259" t="s">
        <v>30</v>
      </c>
      <c r="G3259" t="s">
        <v>52</v>
      </c>
      <c r="H3259" t="s">
        <v>133</v>
      </c>
      <c r="I3259" t="s">
        <v>18618</v>
      </c>
      <c r="J3259" t="s">
        <v>18619</v>
      </c>
      <c r="K3259" t="s">
        <v>18619</v>
      </c>
      <c r="L3259" t="s">
        <v>18620</v>
      </c>
      <c r="M3259">
        <v>-84.904701230000001</v>
      </c>
      <c r="N3259">
        <v>38.182498930000001</v>
      </c>
    </row>
    <row r="3260" spans="1:14" x14ac:dyDescent="0.35">
      <c r="A3260" t="s">
        <v>18621</v>
      </c>
      <c r="B3260" t="s">
        <v>32</v>
      </c>
      <c r="C3260" t="s">
        <v>18622</v>
      </c>
      <c r="D3260">
        <v>1394</v>
      </c>
      <c r="F3260" t="s">
        <v>30</v>
      </c>
      <c r="G3260" t="s">
        <v>40</v>
      </c>
      <c r="H3260" t="s">
        <v>246</v>
      </c>
      <c r="I3260" t="s">
        <v>18621</v>
      </c>
      <c r="J3260" t="s">
        <v>18623</v>
      </c>
      <c r="K3260" t="s">
        <v>18624</v>
      </c>
      <c r="L3260" t="s">
        <v>18625</v>
      </c>
      <c r="M3260">
        <v>-111.72799682599999</v>
      </c>
      <c r="N3260">
        <v>33.460800170900001</v>
      </c>
    </row>
    <row r="3261" spans="1:14" x14ac:dyDescent="0.35">
      <c r="A3261" t="s">
        <v>18626</v>
      </c>
      <c r="B3261" t="s">
        <v>32</v>
      </c>
      <c r="C3261" t="s">
        <v>18627</v>
      </c>
      <c r="D3261">
        <v>113</v>
      </c>
      <c r="F3261" t="s">
        <v>30</v>
      </c>
      <c r="G3261" t="s">
        <v>83</v>
      </c>
      <c r="H3261" t="s">
        <v>662</v>
      </c>
      <c r="I3261" t="s">
        <v>18626</v>
      </c>
      <c r="J3261" t="s">
        <v>18628</v>
      </c>
      <c r="K3261" t="s">
        <v>18629</v>
      </c>
      <c r="L3261" t="s">
        <v>18630</v>
      </c>
      <c r="M3261">
        <v>-123.024002075</v>
      </c>
      <c r="N3261">
        <v>48.521999359100001</v>
      </c>
    </row>
    <row r="3262" spans="1:14" x14ac:dyDescent="0.35">
      <c r="A3262" t="s">
        <v>18631</v>
      </c>
      <c r="B3262" t="s">
        <v>1168</v>
      </c>
      <c r="C3262" t="s">
        <v>18632</v>
      </c>
      <c r="D3262">
        <v>4719</v>
      </c>
      <c r="F3262" t="s">
        <v>30</v>
      </c>
      <c r="G3262" t="s">
        <v>40</v>
      </c>
      <c r="H3262" t="s">
        <v>18633</v>
      </c>
      <c r="I3262" t="s">
        <v>18631</v>
      </c>
      <c r="J3262" t="s">
        <v>18634</v>
      </c>
      <c r="K3262" t="s">
        <v>18634</v>
      </c>
      <c r="L3262" t="s">
        <v>18635</v>
      </c>
      <c r="M3262">
        <v>-110.348225</v>
      </c>
      <c r="N3262">
        <v>31.587382999999999</v>
      </c>
    </row>
    <row r="3263" spans="1:14" x14ac:dyDescent="0.35">
      <c r="A3263" t="s">
        <v>18636</v>
      </c>
      <c r="B3263" t="s">
        <v>1168</v>
      </c>
      <c r="C3263" t="s">
        <v>18637</v>
      </c>
      <c r="D3263">
        <v>1540</v>
      </c>
      <c r="F3263" t="s">
        <v>30</v>
      </c>
      <c r="G3263" t="s">
        <v>31</v>
      </c>
      <c r="H3263" t="s">
        <v>340</v>
      </c>
      <c r="I3263" t="s">
        <v>18636</v>
      </c>
      <c r="J3263" t="s">
        <v>18638</v>
      </c>
      <c r="K3263" t="s">
        <v>18638</v>
      </c>
      <c r="L3263" t="s">
        <v>18639</v>
      </c>
      <c r="M3263">
        <v>-79.8603973389</v>
      </c>
      <c r="N3263">
        <v>41.377899169899997</v>
      </c>
    </row>
    <row r="3264" spans="1:14" x14ac:dyDescent="0.35">
      <c r="A3264" t="s">
        <v>18640</v>
      </c>
      <c r="B3264" t="s">
        <v>32</v>
      </c>
      <c r="C3264" t="s">
        <v>18641</v>
      </c>
      <c r="D3264">
        <v>41</v>
      </c>
      <c r="F3264" t="s">
        <v>30</v>
      </c>
      <c r="G3264" t="s">
        <v>82</v>
      </c>
      <c r="H3264" t="s">
        <v>340</v>
      </c>
      <c r="I3264" t="s">
        <v>18640</v>
      </c>
      <c r="J3264" t="s">
        <v>18642</v>
      </c>
      <c r="K3264" t="s">
        <v>18642</v>
      </c>
      <c r="L3264" t="s">
        <v>18643</v>
      </c>
      <c r="M3264">
        <v>-76.903801000000001</v>
      </c>
      <c r="N3264">
        <v>36.698101000000001</v>
      </c>
    </row>
    <row r="3265" spans="1:14" x14ac:dyDescent="0.35">
      <c r="A3265" t="s">
        <v>18645</v>
      </c>
      <c r="B3265" t="s">
        <v>32</v>
      </c>
      <c r="C3265" t="s">
        <v>18646</v>
      </c>
      <c r="D3265">
        <v>808</v>
      </c>
      <c r="F3265" t="s">
        <v>30</v>
      </c>
      <c r="G3265" t="s">
        <v>84</v>
      </c>
      <c r="H3265" t="s">
        <v>18647</v>
      </c>
      <c r="I3265" t="s">
        <v>18645</v>
      </c>
      <c r="J3265" t="s">
        <v>18648</v>
      </c>
      <c r="K3265" t="s">
        <v>18648</v>
      </c>
      <c r="L3265" t="s">
        <v>18649</v>
      </c>
      <c r="M3265">
        <v>-88.488403320299994</v>
      </c>
      <c r="N3265">
        <v>43.771198272699998</v>
      </c>
    </row>
    <row r="3266" spans="1:14" x14ac:dyDescent="0.35">
      <c r="A3266" t="s">
        <v>18650</v>
      </c>
      <c r="B3266" t="s">
        <v>1168</v>
      </c>
      <c r="C3266" t="s">
        <v>18651</v>
      </c>
      <c r="D3266">
        <v>7014</v>
      </c>
      <c r="F3266" t="s">
        <v>30</v>
      </c>
      <c r="G3266" t="s">
        <v>40</v>
      </c>
      <c r="H3266" t="s">
        <v>935</v>
      </c>
      <c r="I3266" t="s">
        <v>18650</v>
      </c>
      <c r="J3266" t="s">
        <v>18652</v>
      </c>
      <c r="K3266" t="s">
        <v>18652</v>
      </c>
      <c r="L3266" t="s">
        <v>18653</v>
      </c>
      <c r="M3266">
        <v>-111.67099760000001</v>
      </c>
      <c r="N3266">
        <v>35.138500209999997</v>
      </c>
    </row>
    <row r="3267" spans="1:14" x14ac:dyDescent="0.35">
      <c r="A3267" t="s">
        <v>18654</v>
      </c>
      <c r="B3267" t="s">
        <v>3332</v>
      </c>
      <c r="C3267" t="s">
        <v>18655</v>
      </c>
      <c r="D3267">
        <v>9</v>
      </c>
      <c r="F3267" t="s">
        <v>30</v>
      </c>
      <c r="G3267" t="s">
        <v>43</v>
      </c>
      <c r="H3267" t="s">
        <v>798</v>
      </c>
      <c r="I3267" t="s">
        <v>18654</v>
      </c>
      <c r="J3267" t="s">
        <v>18656</v>
      </c>
      <c r="K3267" t="s">
        <v>18656</v>
      </c>
      <c r="L3267" t="s">
        <v>18657</v>
      </c>
      <c r="M3267">
        <v>-80.152702000000005</v>
      </c>
      <c r="N3267">
        <v>26.072599</v>
      </c>
    </row>
    <row r="3268" spans="1:14" x14ac:dyDescent="0.35">
      <c r="A3268" t="s">
        <v>18658</v>
      </c>
      <c r="B3268" t="s">
        <v>1168</v>
      </c>
      <c r="C3268" t="s">
        <v>18659</v>
      </c>
      <c r="D3268">
        <v>146</v>
      </c>
      <c r="F3268" t="s">
        <v>30</v>
      </c>
      <c r="G3268" t="s">
        <v>72</v>
      </c>
      <c r="H3268" t="s">
        <v>288</v>
      </c>
      <c r="I3268" t="s">
        <v>18658</v>
      </c>
      <c r="J3268" t="s">
        <v>18660</v>
      </c>
      <c r="K3268" t="s">
        <v>18660</v>
      </c>
      <c r="L3268" t="s">
        <v>18661</v>
      </c>
      <c r="M3268">
        <v>-79.723899841308594</v>
      </c>
      <c r="N3268">
        <v>34.185398101806598</v>
      </c>
    </row>
    <row r="3269" spans="1:14" x14ac:dyDescent="0.35">
      <c r="A3269" t="s">
        <v>18662</v>
      </c>
      <c r="B3269" t="s">
        <v>32</v>
      </c>
      <c r="C3269" t="s">
        <v>18663</v>
      </c>
      <c r="D3269">
        <v>719</v>
      </c>
      <c r="F3269" t="s">
        <v>30</v>
      </c>
      <c r="G3269" t="s">
        <v>37</v>
      </c>
      <c r="H3269" t="s">
        <v>1020</v>
      </c>
      <c r="I3269" t="s">
        <v>18662</v>
      </c>
      <c r="J3269" t="s">
        <v>18664</v>
      </c>
      <c r="K3269" t="s">
        <v>18664</v>
      </c>
      <c r="L3269" t="s">
        <v>18665</v>
      </c>
      <c r="M3269">
        <v>-92.590301510000003</v>
      </c>
      <c r="N3269">
        <v>36.290901179999999</v>
      </c>
    </row>
    <row r="3270" spans="1:14" x14ac:dyDescent="0.35">
      <c r="A3270" t="s">
        <v>18667</v>
      </c>
      <c r="B3270" t="s">
        <v>36</v>
      </c>
      <c r="C3270" t="s">
        <v>18668</v>
      </c>
      <c r="F3270" t="s">
        <v>30</v>
      </c>
      <c r="G3270" t="s">
        <v>66</v>
      </c>
      <c r="H3270" t="s">
        <v>1436</v>
      </c>
      <c r="I3270" t="s">
        <v>18667</v>
      </c>
      <c r="J3270" t="s">
        <v>18669</v>
      </c>
      <c r="L3270" t="s">
        <v>18670</v>
      </c>
      <c r="M3270">
        <v>-73.832603454589801</v>
      </c>
      <c r="N3270">
        <v>40.778701782226499</v>
      </c>
    </row>
    <row r="3271" spans="1:14" x14ac:dyDescent="0.35">
      <c r="A3271" t="s">
        <v>18671</v>
      </c>
      <c r="B3271" t="s">
        <v>32</v>
      </c>
      <c r="C3271" t="s">
        <v>18672</v>
      </c>
      <c r="D3271">
        <v>772</v>
      </c>
      <c r="F3271" t="s">
        <v>30</v>
      </c>
      <c r="G3271" t="s">
        <v>33</v>
      </c>
      <c r="H3271" t="s">
        <v>18673</v>
      </c>
      <c r="I3271" t="s">
        <v>18671</v>
      </c>
      <c r="J3271" t="s">
        <v>18674</v>
      </c>
      <c r="K3271" t="s">
        <v>18674</v>
      </c>
      <c r="L3271" t="s">
        <v>18675</v>
      </c>
      <c r="M3271">
        <v>-94.914703369099996</v>
      </c>
      <c r="N3271">
        <v>39.368301391599999</v>
      </c>
    </row>
    <row r="3272" spans="1:14" x14ac:dyDescent="0.35">
      <c r="A3272" t="s">
        <v>18676</v>
      </c>
      <c r="B3272" t="s">
        <v>32</v>
      </c>
      <c r="C3272" t="s">
        <v>18677</v>
      </c>
      <c r="D3272">
        <v>3963</v>
      </c>
      <c r="F3272" t="s">
        <v>30</v>
      </c>
      <c r="G3272" t="s">
        <v>111</v>
      </c>
      <c r="H3272" t="s">
        <v>639</v>
      </c>
      <c r="I3272" t="s">
        <v>18676</v>
      </c>
      <c r="J3272" t="s">
        <v>18678</v>
      </c>
      <c r="K3272" t="s">
        <v>18678</v>
      </c>
      <c r="L3272" t="s">
        <v>18679</v>
      </c>
      <c r="M3272">
        <v>-118.749000549</v>
      </c>
      <c r="N3272">
        <v>39.499099731400001</v>
      </c>
    </row>
    <row r="3273" spans="1:14" x14ac:dyDescent="0.35">
      <c r="A3273" t="s">
        <v>18680</v>
      </c>
      <c r="B3273" t="s">
        <v>1168</v>
      </c>
      <c r="C3273" t="s">
        <v>18681</v>
      </c>
      <c r="D3273">
        <v>150</v>
      </c>
      <c r="F3273" t="s">
        <v>30</v>
      </c>
      <c r="G3273" t="s">
        <v>55</v>
      </c>
      <c r="H3273" t="s">
        <v>18682</v>
      </c>
      <c r="I3273" t="s">
        <v>18680</v>
      </c>
      <c r="J3273" t="s">
        <v>18683</v>
      </c>
      <c r="K3273" t="s">
        <v>18683</v>
      </c>
      <c r="L3273" t="s">
        <v>18684</v>
      </c>
      <c r="M3273">
        <v>-76.759399414100002</v>
      </c>
      <c r="N3273">
        <v>39.0853996276999</v>
      </c>
    </row>
    <row r="3274" spans="1:14" x14ac:dyDescent="0.35">
      <c r="A3274" t="s">
        <v>18685</v>
      </c>
      <c r="B3274" t="s">
        <v>32</v>
      </c>
      <c r="C3274" t="s">
        <v>18686</v>
      </c>
      <c r="D3274">
        <v>131</v>
      </c>
      <c r="F3274" t="s">
        <v>30</v>
      </c>
      <c r="G3274" t="s">
        <v>102</v>
      </c>
      <c r="H3274" t="s">
        <v>1176</v>
      </c>
      <c r="I3274" t="s">
        <v>18685</v>
      </c>
      <c r="J3274" t="s">
        <v>18687</v>
      </c>
      <c r="K3274" t="s">
        <v>18687</v>
      </c>
      <c r="L3274" t="s">
        <v>18688</v>
      </c>
      <c r="M3274">
        <v>-70.521400451700003</v>
      </c>
      <c r="N3274">
        <v>41.658401489299997</v>
      </c>
    </row>
    <row r="3275" spans="1:14" x14ac:dyDescent="0.35">
      <c r="A3275" t="s">
        <v>18689</v>
      </c>
      <c r="B3275" t="s">
        <v>1168</v>
      </c>
      <c r="C3275" t="s">
        <v>18690</v>
      </c>
      <c r="D3275">
        <v>5506</v>
      </c>
      <c r="F3275" t="s">
        <v>30</v>
      </c>
      <c r="G3275" t="s">
        <v>109</v>
      </c>
      <c r="H3275" t="s">
        <v>794</v>
      </c>
      <c r="I3275" t="s">
        <v>18689</v>
      </c>
      <c r="J3275" t="s">
        <v>2961</v>
      </c>
      <c r="K3275" t="s">
        <v>2961</v>
      </c>
      <c r="L3275" t="s">
        <v>18691</v>
      </c>
      <c r="M3275">
        <v>-108.230003357</v>
      </c>
      <c r="N3275">
        <v>36.741199493399897</v>
      </c>
    </row>
    <row r="3276" spans="1:14" x14ac:dyDescent="0.35">
      <c r="A3276" t="s">
        <v>18692</v>
      </c>
      <c r="B3276" t="s">
        <v>1168</v>
      </c>
      <c r="C3276" t="s">
        <v>18693</v>
      </c>
      <c r="D3276">
        <v>17</v>
      </c>
      <c r="F3276" t="s">
        <v>30</v>
      </c>
      <c r="G3276" t="s">
        <v>43</v>
      </c>
      <c r="H3276" t="s">
        <v>227</v>
      </c>
      <c r="I3276" t="s">
        <v>18692</v>
      </c>
      <c r="J3276" t="s">
        <v>18694</v>
      </c>
      <c r="K3276" t="s">
        <v>18694</v>
      </c>
      <c r="L3276" t="s">
        <v>18695</v>
      </c>
      <c r="M3276">
        <v>-81.863296508799905</v>
      </c>
      <c r="N3276">
        <v>26.58659935</v>
      </c>
    </row>
    <row r="3277" spans="1:14" x14ac:dyDescent="0.35">
      <c r="A3277" t="s">
        <v>18696</v>
      </c>
      <c r="B3277" t="s">
        <v>32</v>
      </c>
      <c r="C3277" t="s">
        <v>18697</v>
      </c>
      <c r="D3277">
        <v>5016</v>
      </c>
      <c r="F3277" t="s">
        <v>30</v>
      </c>
      <c r="G3277" t="s">
        <v>42</v>
      </c>
      <c r="H3277" t="s">
        <v>18698</v>
      </c>
      <c r="I3277" t="s">
        <v>18696</v>
      </c>
      <c r="J3277" t="s">
        <v>18699</v>
      </c>
      <c r="K3277" t="s">
        <v>18699</v>
      </c>
      <c r="L3277" t="s">
        <v>18700</v>
      </c>
      <c r="M3277">
        <v>-105.011</v>
      </c>
      <c r="N3277">
        <v>40.451804000000003</v>
      </c>
    </row>
    <row r="3278" spans="1:14" x14ac:dyDescent="0.35">
      <c r="A3278" t="s">
        <v>18701</v>
      </c>
      <c r="B3278" t="s">
        <v>1168</v>
      </c>
      <c r="C3278" t="s">
        <v>18702</v>
      </c>
      <c r="D3278">
        <v>782</v>
      </c>
      <c r="F3278" t="s">
        <v>30</v>
      </c>
      <c r="G3278" t="s">
        <v>56</v>
      </c>
      <c r="H3278" t="s">
        <v>105</v>
      </c>
      <c r="I3278" t="s">
        <v>18701</v>
      </c>
      <c r="J3278" t="s">
        <v>18703</v>
      </c>
      <c r="K3278" t="s">
        <v>18703</v>
      </c>
      <c r="L3278" t="s">
        <v>18704</v>
      </c>
      <c r="M3278">
        <v>-83.743598937988196</v>
      </c>
      <c r="N3278">
        <v>42.965400695800703</v>
      </c>
    </row>
    <row r="3279" spans="1:14" x14ac:dyDescent="0.35">
      <c r="A3279" t="s">
        <v>18705</v>
      </c>
      <c r="B3279" t="s">
        <v>1168</v>
      </c>
      <c r="C3279" t="s">
        <v>18706</v>
      </c>
      <c r="D3279">
        <v>1156</v>
      </c>
      <c r="F3279" t="s">
        <v>30</v>
      </c>
      <c r="G3279" t="s">
        <v>98</v>
      </c>
      <c r="H3279" t="s">
        <v>15335</v>
      </c>
      <c r="I3279" t="s">
        <v>18705</v>
      </c>
      <c r="J3279" t="s">
        <v>18707</v>
      </c>
      <c r="K3279" t="s">
        <v>18707</v>
      </c>
      <c r="L3279" t="s">
        <v>18708</v>
      </c>
      <c r="M3279">
        <v>-94.192596440000003</v>
      </c>
      <c r="N3279">
        <v>42.551498410000001</v>
      </c>
    </row>
    <row r="3280" spans="1:14" x14ac:dyDescent="0.35">
      <c r="A3280" t="s">
        <v>18709</v>
      </c>
      <c r="B3280" t="s">
        <v>1168</v>
      </c>
      <c r="C3280" t="s">
        <v>18710</v>
      </c>
      <c r="D3280">
        <v>1078</v>
      </c>
      <c r="F3280" t="s">
        <v>30</v>
      </c>
      <c r="G3280" t="s">
        <v>33</v>
      </c>
      <c r="H3280" t="s">
        <v>492</v>
      </c>
      <c r="I3280" t="s">
        <v>18709</v>
      </c>
      <c r="J3280" t="s">
        <v>18711</v>
      </c>
      <c r="K3280" t="s">
        <v>18711</v>
      </c>
      <c r="L3280" t="s">
        <v>18712</v>
      </c>
      <c r="M3280">
        <v>-95.663597106899999</v>
      </c>
      <c r="N3280">
        <v>38.950901031499903</v>
      </c>
    </row>
    <row r="3281" spans="1:14" x14ac:dyDescent="0.35">
      <c r="A3281" t="s">
        <v>18713</v>
      </c>
      <c r="B3281" t="s">
        <v>32</v>
      </c>
      <c r="C3281" t="s">
        <v>18714</v>
      </c>
      <c r="D3281">
        <v>67</v>
      </c>
      <c r="F3281" t="s">
        <v>30</v>
      </c>
      <c r="G3281" t="s">
        <v>66</v>
      </c>
      <c r="H3281" t="s">
        <v>1199</v>
      </c>
      <c r="I3281" t="s">
        <v>18713</v>
      </c>
      <c r="J3281" t="s">
        <v>18715</v>
      </c>
      <c r="K3281" t="s">
        <v>18715</v>
      </c>
      <c r="L3281" t="s">
        <v>18716</v>
      </c>
      <c r="M3281">
        <v>-72.631797790500002</v>
      </c>
      <c r="N3281">
        <v>40.843700408899998</v>
      </c>
    </row>
    <row r="3282" spans="1:14" x14ac:dyDescent="0.35">
      <c r="A3282" t="s">
        <v>18717</v>
      </c>
      <c r="B3282" t="s">
        <v>32</v>
      </c>
      <c r="C3282" t="s">
        <v>18718</v>
      </c>
      <c r="D3282">
        <v>4985</v>
      </c>
      <c r="F3282" t="s">
        <v>30</v>
      </c>
      <c r="G3282" t="s">
        <v>81</v>
      </c>
      <c r="H3282" t="s">
        <v>631</v>
      </c>
      <c r="I3282" t="s">
        <v>18717</v>
      </c>
      <c r="J3282" t="s">
        <v>18719</v>
      </c>
      <c r="K3282" t="s">
        <v>11434</v>
      </c>
      <c r="L3282" t="s">
        <v>18720</v>
      </c>
      <c r="M3282">
        <v>-112.362999</v>
      </c>
      <c r="N3282">
        <v>38.958301540000001</v>
      </c>
    </row>
    <row r="3283" spans="1:14" x14ac:dyDescent="0.35">
      <c r="A3283" t="s">
        <v>18722</v>
      </c>
      <c r="B3283" t="s">
        <v>1168</v>
      </c>
      <c r="C3283" t="s">
        <v>18723</v>
      </c>
      <c r="D3283">
        <v>24</v>
      </c>
      <c r="F3283" t="s">
        <v>30</v>
      </c>
      <c r="G3283" t="s">
        <v>43</v>
      </c>
      <c r="H3283" t="s">
        <v>1300</v>
      </c>
      <c r="I3283" t="s">
        <v>18722</v>
      </c>
      <c r="J3283" t="s">
        <v>18724</v>
      </c>
      <c r="K3283" t="s">
        <v>18724</v>
      </c>
      <c r="L3283" t="s">
        <v>18725</v>
      </c>
      <c r="M3283">
        <v>-80.368301389999999</v>
      </c>
      <c r="N3283">
        <v>27.495100019999999</v>
      </c>
    </row>
    <row r="3284" spans="1:14" x14ac:dyDescent="0.35">
      <c r="A3284" t="s">
        <v>18726</v>
      </c>
      <c r="B3284" t="s">
        <v>1168</v>
      </c>
      <c r="C3284" t="s">
        <v>18727</v>
      </c>
      <c r="D3284">
        <v>82</v>
      </c>
      <c r="F3284" t="s">
        <v>30</v>
      </c>
      <c r="G3284" t="s">
        <v>66</v>
      </c>
      <c r="H3284" t="s">
        <v>900</v>
      </c>
      <c r="I3284" t="s">
        <v>18726</v>
      </c>
      <c r="J3284" t="s">
        <v>18728</v>
      </c>
      <c r="K3284" t="s">
        <v>18728</v>
      </c>
      <c r="L3284" t="s">
        <v>18729</v>
      </c>
      <c r="M3284">
        <v>-73.413398742699997</v>
      </c>
      <c r="N3284">
        <v>40.728801727300002</v>
      </c>
    </row>
    <row r="3285" spans="1:14" x14ac:dyDescent="0.35">
      <c r="A3285" t="s">
        <v>18730</v>
      </c>
      <c r="B3285" t="s">
        <v>32</v>
      </c>
      <c r="C3285" t="s">
        <v>18731</v>
      </c>
      <c r="D3285">
        <v>792</v>
      </c>
      <c r="F3285" t="s">
        <v>30</v>
      </c>
      <c r="G3285" t="s">
        <v>48</v>
      </c>
      <c r="H3285" t="s">
        <v>209</v>
      </c>
      <c r="I3285" t="s">
        <v>18730</v>
      </c>
      <c r="J3285" t="s">
        <v>18732</v>
      </c>
      <c r="K3285" t="s">
        <v>18732</v>
      </c>
      <c r="L3285" t="s">
        <v>18733</v>
      </c>
      <c r="M3285">
        <v>-86.6369018555</v>
      </c>
      <c r="N3285">
        <v>38.506198883099998</v>
      </c>
    </row>
    <row r="3286" spans="1:14" x14ac:dyDescent="0.35">
      <c r="A3286" t="s">
        <v>18734</v>
      </c>
      <c r="B3286" t="s">
        <v>1168</v>
      </c>
      <c r="C3286" t="s">
        <v>18735</v>
      </c>
      <c r="D3286">
        <v>1065</v>
      </c>
      <c r="F3286" t="s">
        <v>30</v>
      </c>
      <c r="G3286" t="s">
        <v>33</v>
      </c>
      <c r="H3286" t="s">
        <v>18736</v>
      </c>
      <c r="I3286" t="s">
        <v>18734</v>
      </c>
      <c r="J3286" t="s">
        <v>18737</v>
      </c>
      <c r="K3286" t="s">
        <v>18737</v>
      </c>
      <c r="L3286" t="s">
        <v>18738</v>
      </c>
      <c r="M3286">
        <v>-96.764503480000002</v>
      </c>
      <c r="N3286">
        <v>39.055301669999999</v>
      </c>
    </row>
    <row r="3287" spans="1:14" x14ac:dyDescent="0.35">
      <c r="A3287" t="s">
        <v>18739</v>
      </c>
      <c r="B3287" t="s">
        <v>32</v>
      </c>
      <c r="C3287" t="s">
        <v>18740</v>
      </c>
      <c r="D3287">
        <v>1162</v>
      </c>
      <c r="F3287" t="s">
        <v>30</v>
      </c>
      <c r="G3287" t="s">
        <v>58</v>
      </c>
      <c r="H3287" t="s">
        <v>1057</v>
      </c>
      <c r="I3287" t="s">
        <v>18739</v>
      </c>
      <c r="J3287" t="s">
        <v>18741</v>
      </c>
      <c r="K3287" t="s">
        <v>18741</v>
      </c>
      <c r="L3287" t="s">
        <v>18742</v>
      </c>
      <c r="M3287">
        <v>-94.415603637700002</v>
      </c>
      <c r="N3287">
        <v>43.643901825</v>
      </c>
    </row>
    <row r="3288" spans="1:14" x14ac:dyDescent="0.35">
      <c r="A3288" t="s">
        <v>18743</v>
      </c>
      <c r="B3288" t="s">
        <v>32</v>
      </c>
      <c r="C3288" t="s">
        <v>18744</v>
      </c>
      <c r="D3288">
        <v>709</v>
      </c>
      <c r="F3288" t="s">
        <v>30</v>
      </c>
      <c r="G3288" t="s">
        <v>82</v>
      </c>
      <c r="H3288" t="s">
        <v>18745</v>
      </c>
      <c r="I3288" t="s">
        <v>18743</v>
      </c>
      <c r="J3288" t="s">
        <v>2967</v>
      </c>
      <c r="K3288" t="s">
        <v>2967</v>
      </c>
      <c r="L3288" t="s">
        <v>18746</v>
      </c>
      <c r="M3288">
        <v>-78.253501892100005</v>
      </c>
      <c r="N3288">
        <v>38.917499542199998</v>
      </c>
    </row>
    <row r="3289" spans="1:14" x14ac:dyDescent="0.35">
      <c r="A3289" t="s">
        <v>18747</v>
      </c>
      <c r="B3289" t="s">
        <v>1168</v>
      </c>
      <c r="C3289" t="s">
        <v>18748</v>
      </c>
      <c r="D3289">
        <v>1429</v>
      </c>
      <c r="F3289" t="s">
        <v>30</v>
      </c>
      <c r="G3289" t="s">
        <v>74</v>
      </c>
      <c r="H3289" t="s">
        <v>652</v>
      </c>
      <c r="I3289" t="s">
        <v>18747</v>
      </c>
      <c r="J3289" t="s">
        <v>18749</v>
      </c>
      <c r="K3289" t="s">
        <v>18749</v>
      </c>
      <c r="L3289" t="s">
        <v>18750</v>
      </c>
      <c r="M3289">
        <v>-96.741897582999997</v>
      </c>
      <c r="N3289">
        <v>43.582000732399997</v>
      </c>
    </row>
    <row r="3290" spans="1:14" x14ac:dyDescent="0.35">
      <c r="A3290" t="s">
        <v>18751</v>
      </c>
      <c r="B3290" t="s">
        <v>1168</v>
      </c>
      <c r="C3290" t="s">
        <v>18752</v>
      </c>
      <c r="D3290">
        <v>1189</v>
      </c>
      <c r="F3290" t="s">
        <v>30</v>
      </c>
      <c r="G3290" t="s">
        <v>39</v>
      </c>
      <c r="H3290" t="s">
        <v>18753</v>
      </c>
      <c r="I3290" t="s">
        <v>18751</v>
      </c>
      <c r="J3290" t="s">
        <v>18754</v>
      </c>
      <c r="K3290" t="s">
        <v>18754</v>
      </c>
      <c r="L3290" t="s">
        <v>18755</v>
      </c>
      <c r="M3290">
        <v>-98.40219879</v>
      </c>
      <c r="N3290">
        <v>34.649799350000002</v>
      </c>
    </row>
    <row r="3291" spans="1:14" x14ac:dyDescent="0.35">
      <c r="A3291" t="s">
        <v>18756</v>
      </c>
      <c r="B3291" t="s">
        <v>32</v>
      </c>
      <c r="C3291" t="s">
        <v>18757</v>
      </c>
      <c r="D3291">
        <v>918</v>
      </c>
      <c r="F3291" t="s">
        <v>30</v>
      </c>
      <c r="G3291" t="s">
        <v>33</v>
      </c>
      <c r="H3291" t="s">
        <v>18758</v>
      </c>
      <c r="I3291" t="s">
        <v>18756</v>
      </c>
      <c r="J3291" t="s">
        <v>18759</v>
      </c>
      <c r="K3291" t="s">
        <v>18759</v>
      </c>
      <c r="L3291" t="s">
        <v>18760</v>
      </c>
      <c r="M3291">
        <v>-94.769401550300003</v>
      </c>
      <c r="N3291">
        <v>37.798400878899997</v>
      </c>
    </row>
    <row r="3292" spans="1:14" x14ac:dyDescent="0.35">
      <c r="A3292" t="s">
        <v>18761</v>
      </c>
      <c r="B3292" t="s">
        <v>3332</v>
      </c>
      <c r="C3292" t="s">
        <v>18762</v>
      </c>
      <c r="D3292">
        <v>469</v>
      </c>
      <c r="F3292" t="s">
        <v>30</v>
      </c>
      <c r="G3292" t="s">
        <v>37</v>
      </c>
      <c r="H3292" t="s">
        <v>1486</v>
      </c>
      <c r="I3292" t="s">
        <v>18761</v>
      </c>
      <c r="J3292" t="s">
        <v>18763</v>
      </c>
      <c r="K3292" t="s">
        <v>18763</v>
      </c>
      <c r="L3292" t="s">
        <v>18764</v>
      </c>
      <c r="M3292">
        <v>-94.367401123046804</v>
      </c>
      <c r="N3292">
        <v>35.336601257324197</v>
      </c>
    </row>
    <row r="3293" spans="1:14" x14ac:dyDescent="0.35">
      <c r="A3293" t="s">
        <v>18765</v>
      </c>
      <c r="B3293" t="s">
        <v>1168</v>
      </c>
      <c r="C3293" t="s">
        <v>18766</v>
      </c>
      <c r="D3293">
        <v>3011</v>
      </c>
      <c r="F3293" t="s">
        <v>30</v>
      </c>
      <c r="G3293" t="s">
        <v>76</v>
      </c>
      <c r="H3293" t="s">
        <v>1104</v>
      </c>
      <c r="I3293" t="s">
        <v>18765</v>
      </c>
      <c r="J3293" t="s">
        <v>18767</v>
      </c>
      <c r="K3293" t="s">
        <v>18767</v>
      </c>
      <c r="L3293" t="s">
        <v>18768</v>
      </c>
      <c r="M3293">
        <v>-102.91600036600001</v>
      </c>
      <c r="N3293">
        <v>30.9157009125</v>
      </c>
    </row>
    <row r="3294" spans="1:14" x14ac:dyDescent="0.35">
      <c r="A3294" t="s">
        <v>18769</v>
      </c>
      <c r="B3294" t="s">
        <v>32</v>
      </c>
      <c r="C3294" t="s">
        <v>18770</v>
      </c>
      <c r="D3294">
        <v>4165</v>
      </c>
      <c r="F3294" t="s">
        <v>30</v>
      </c>
      <c r="G3294" t="s">
        <v>109</v>
      </c>
      <c r="H3294" t="s">
        <v>18771</v>
      </c>
      <c r="I3294" t="s">
        <v>18769</v>
      </c>
      <c r="J3294" t="s">
        <v>18772</v>
      </c>
      <c r="K3294" t="s">
        <v>18772</v>
      </c>
      <c r="L3294" t="s">
        <v>18773</v>
      </c>
      <c r="M3294">
        <v>-104.217002869</v>
      </c>
      <c r="N3294">
        <v>34.4833984375</v>
      </c>
    </row>
    <row r="3295" spans="1:14" x14ac:dyDescent="0.35">
      <c r="A3295" t="s">
        <v>18774</v>
      </c>
      <c r="B3295" t="s">
        <v>32</v>
      </c>
      <c r="C3295" t="s">
        <v>18775</v>
      </c>
      <c r="D3295">
        <v>724</v>
      </c>
      <c r="F3295" t="s">
        <v>30</v>
      </c>
      <c r="G3295" t="s">
        <v>98</v>
      </c>
      <c r="H3295" t="s">
        <v>18776</v>
      </c>
      <c r="I3295" t="s">
        <v>18774</v>
      </c>
      <c r="J3295" t="s">
        <v>18777</v>
      </c>
      <c r="K3295" t="s">
        <v>18778</v>
      </c>
      <c r="L3295" t="s">
        <v>18779</v>
      </c>
      <c r="M3295">
        <v>-91.326796999999999</v>
      </c>
      <c r="N3295">
        <v>40.659301999999997</v>
      </c>
    </row>
    <row r="3296" spans="1:14" x14ac:dyDescent="0.35">
      <c r="A3296" t="s">
        <v>18781</v>
      </c>
      <c r="B3296" t="s">
        <v>1168</v>
      </c>
      <c r="C3296" t="s">
        <v>18782</v>
      </c>
      <c r="D3296">
        <v>756</v>
      </c>
      <c r="F3296" t="s">
        <v>30</v>
      </c>
      <c r="G3296" t="s">
        <v>52</v>
      </c>
      <c r="H3296" t="s">
        <v>18783</v>
      </c>
      <c r="I3296" t="s">
        <v>18781</v>
      </c>
      <c r="J3296" t="s">
        <v>18784</v>
      </c>
      <c r="K3296" t="s">
        <v>18784</v>
      </c>
      <c r="L3296" t="s">
        <v>18785</v>
      </c>
      <c r="M3296">
        <v>-85.9720993042</v>
      </c>
      <c r="N3296">
        <v>37.907100677499997</v>
      </c>
    </row>
    <row r="3297" spans="1:14" x14ac:dyDescent="0.35">
      <c r="A3297" t="s">
        <v>18786</v>
      </c>
      <c r="B3297" t="s">
        <v>3332</v>
      </c>
      <c r="C3297" t="s">
        <v>18787</v>
      </c>
      <c r="D3297">
        <v>710</v>
      </c>
      <c r="F3297" t="s">
        <v>30</v>
      </c>
      <c r="G3297" t="s">
        <v>76</v>
      </c>
      <c r="H3297" t="s">
        <v>77</v>
      </c>
      <c r="I3297" t="s">
        <v>18786</v>
      </c>
      <c r="J3297" t="s">
        <v>18788</v>
      </c>
      <c r="K3297" t="s">
        <v>18788</v>
      </c>
      <c r="L3297" t="s">
        <v>18789</v>
      </c>
      <c r="M3297">
        <v>-97.362396000000004</v>
      </c>
      <c r="N3297">
        <v>32.819800999999998</v>
      </c>
    </row>
    <row r="3298" spans="1:14" x14ac:dyDescent="0.35">
      <c r="A3298" t="s">
        <v>18790</v>
      </c>
      <c r="B3298" t="s">
        <v>1168</v>
      </c>
      <c r="C3298" t="s">
        <v>18791</v>
      </c>
      <c r="D3298">
        <v>841</v>
      </c>
      <c r="F3298" t="s">
        <v>30</v>
      </c>
      <c r="G3298" t="s">
        <v>45</v>
      </c>
      <c r="H3298" t="s">
        <v>596</v>
      </c>
      <c r="I3298" t="s">
        <v>18790</v>
      </c>
      <c r="J3298" t="s">
        <v>18792</v>
      </c>
      <c r="K3298" t="s">
        <v>18792</v>
      </c>
      <c r="L3298" t="s">
        <v>18793</v>
      </c>
      <c r="M3298">
        <v>-84.521400451700003</v>
      </c>
      <c r="N3298">
        <v>33.779098510700003</v>
      </c>
    </row>
    <row r="3299" spans="1:14" x14ac:dyDescent="0.35">
      <c r="A3299" t="s">
        <v>18794</v>
      </c>
      <c r="B3299" t="s">
        <v>32</v>
      </c>
      <c r="C3299" t="s">
        <v>18795</v>
      </c>
      <c r="D3299">
        <v>96</v>
      </c>
      <c r="F3299" t="s">
        <v>30</v>
      </c>
      <c r="G3299" t="s">
        <v>41</v>
      </c>
      <c r="H3299" t="s">
        <v>1274</v>
      </c>
      <c r="I3299" t="s">
        <v>18794</v>
      </c>
      <c r="J3299" t="s">
        <v>12481</v>
      </c>
      <c r="K3299" t="s">
        <v>12481</v>
      </c>
      <c r="L3299" t="s">
        <v>18796</v>
      </c>
      <c r="M3299">
        <v>-117.980003357</v>
      </c>
      <c r="N3299">
        <v>33.872001647899999</v>
      </c>
    </row>
    <row r="3300" spans="1:14" x14ac:dyDescent="0.35">
      <c r="A3300" t="s">
        <v>18797</v>
      </c>
      <c r="B3300" t="s">
        <v>32</v>
      </c>
      <c r="C3300" t="s">
        <v>18798</v>
      </c>
      <c r="D3300">
        <v>988</v>
      </c>
      <c r="F3300" t="s">
        <v>30</v>
      </c>
      <c r="G3300" t="s">
        <v>104</v>
      </c>
      <c r="H3300" t="s">
        <v>18799</v>
      </c>
      <c r="I3300" t="s">
        <v>18797</v>
      </c>
      <c r="J3300" t="s">
        <v>18800</v>
      </c>
      <c r="K3300" t="s">
        <v>18801</v>
      </c>
      <c r="L3300" t="s">
        <v>18802</v>
      </c>
      <c r="M3300">
        <v>-68.312797546399906</v>
      </c>
      <c r="N3300">
        <v>47.285499572799999</v>
      </c>
    </row>
    <row r="3301" spans="1:14" x14ac:dyDescent="0.35">
      <c r="A3301" t="s">
        <v>18803</v>
      </c>
      <c r="B3301" t="s">
        <v>3332</v>
      </c>
      <c r="C3301" t="s">
        <v>18804</v>
      </c>
      <c r="D3301">
        <v>814</v>
      </c>
      <c r="F3301" t="s">
        <v>30</v>
      </c>
      <c r="G3301" t="s">
        <v>48</v>
      </c>
      <c r="H3301" t="s">
        <v>466</v>
      </c>
      <c r="I3301" t="s">
        <v>18803</v>
      </c>
      <c r="J3301" t="s">
        <v>18805</v>
      </c>
      <c r="K3301" t="s">
        <v>18805</v>
      </c>
      <c r="L3301" t="s">
        <v>18806</v>
      </c>
      <c r="M3301">
        <v>-85.195098880000003</v>
      </c>
      <c r="N3301">
        <v>40.978500369999999</v>
      </c>
    </row>
    <row r="3302" spans="1:14" x14ac:dyDescent="0.35">
      <c r="A3302" t="s">
        <v>18807</v>
      </c>
      <c r="B3302" t="s">
        <v>1168</v>
      </c>
      <c r="C3302" t="s">
        <v>18808</v>
      </c>
      <c r="D3302">
        <v>13</v>
      </c>
      <c r="F3302" t="s">
        <v>30</v>
      </c>
      <c r="G3302" t="s">
        <v>43</v>
      </c>
      <c r="H3302" t="s">
        <v>798</v>
      </c>
      <c r="I3302" t="s">
        <v>18807</v>
      </c>
      <c r="J3302" t="s">
        <v>18809</v>
      </c>
      <c r="K3302" t="s">
        <v>18809</v>
      </c>
      <c r="L3302" t="s">
        <v>18810</v>
      </c>
      <c r="M3302">
        <v>-80.170700073199995</v>
      </c>
      <c r="N3302">
        <v>26.1972999573</v>
      </c>
    </row>
    <row r="3303" spans="1:14" x14ac:dyDescent="0.35">
      <c r="A3303" t="s">
        <v>18811</v>
      </c>
      <c r="B3303" t="s">
        <v>32</v>
      </c>
      <c r="C3303" t="s">
        <v>18812</v>
      </c>
      <c r="D3303">
        <v>1229</v>
      </c>
      <c r="F3303" t="s">
        <v>30</v>
      </c>
      <c r="G3303" t="s">
        <v>98</v>
      </c>
      <c r="H3303" t="s">
        <v>1244</v>
      </c>
      <c r="I3303" t="s">
        <v>18811</v>
      </c>
      <c r="J3303" t="s">
        <v>18813</v>
      </c>
      <c r="K3303" t="s">
        <v>18813</v>
      </c>
      <c r="L3303" t="s">
        <v>18814</v>
      </c>
      <c r="M3303">
        <v>-93.624099729999998</v>
      </c>
      <c r="N3303">
        <v>43.234699249999998</v>
      </c>
    </row>
    <row r="3304" spans="1:14" x14ac:dyDescent="0.35">
      <c r="A3304" t="s">
        <v>18816</v>
      </c>
      <c r="B3304" t="s">
        <v>32</v>
      </c>
      <c r="C3304" t="s">
        <v>18817</v>
      </c>
      <c r="D3304">
        <v>984</v>
      </c>
      <c r="F3304" t="s">
        <v>30</v>
      </c>
      <c r="G3304" t="s">
        <v>78</v>
      </c>
      <c r="H3304" t="s">
        <v>260</v>
      </c>
      <c r="I3304" t="s">
        <v>18816</v>
      </c>
      <c r="J3304" t="s">
        <v>18818</v>
      </c>
      <c r="K3304" t="s">
        <v>18818</v>
      </c>
      <c r="L3304" t="s">
        <v>18819</v>
      </c>
      <c r="M3304">
        <v>-86.564002990700004</v>
      </c>
      <c r="N3304">
        <v>35.059700012199997</v>
      </c>
    </row>
    <row r="3305" spans="1:14" x14ac:dyDescent="0.35">
      <c r="A3305" t="s">
        <v>18820</v>
      </c>
      <c r="B3305" t="s">
        <v>1168</v>
      </c>
      <c r="C3305" t="s">
        <v>15715</v>
      </c>
      <c r="D3305">
        <v>1251</v>
      </c>
      <c r="F3305" t="s">
        <v>30</v>
      </c>
      <c r="G3305" t="s">
        <v>37</v>
      </c>
      <c r="H3305" t="s">
        <v>260</v>
      </c>
      <c r="I3305" t="s">
        <v>18820</v>
      </c>
      <c r="J3305" t="s">
        <v>18821</v>
      </c>
      <c r="K3305" t="s">
        <v>18821</v>
      </c>
      <c r="L3305" t="s">
        <v>18822</v>
      </c>
      <c r="M3305">
        <v>-94.170097351074205</v>
      </c>
      <c r="N3305">
        <v>36.005100250244098</v>
      </c>
    </row>
    <row r="3306" spans="1:14" x14ac:dyDescent="0.35">
      <c r="A3306" t="s">
        <v>18829</v>
      </c>
      <c r="B3306" t="s">
        <v>32</v>
      </c>
      <c r="C3306" t="s">
        <v>18830</v>
      </c>
      <c r="D3306">
        <v>569</v>
      </c>
      <c r="F3306" t="s">
        <v>30</v>
      </c>
      <c r="G3306" t="s">
        <v>35</v>
      </c>
      <c r="H3306" t="s">
        <v>286</v>
      </c>
      <c r="I3306" t="s">
        <v>18829</v>
      </c>
      <c r="J3306" t="s">
        <v>18831</v>
      </c>
      <c r="K3306" t="s">
        <v>18831</v>
      </c>
      <c r="L3306" t="s">
        <v>18832</v>
      </c>
      <c r="M3306">
        <v>-86.088995999999995</v>
      </c>
      <c r="N3306">
        <v>33.972599000000002</v>
      </c>
    </row>
    <row r="3307" spans="1:14" x14ac:dyDescent="0.35">
      <c r="A3307" t="s">
        <v>18833</v>
      </c>
      <c r="B3307" t="s">
        <v>32</v>
      </c>
      <c r="C3307" t="s">
        <v>467</v>
      </c>
      <c r="D3307">
        <v>2223</v>
      </c>
      <c r="F3307" t="s">
        <v>30</v>
      </c>
      <c r="G3307" t="s">
        <v>39</v>
      </c>
      <c r="H3307" t="s">
        <v>18834</v>
      </c>
      <c r="I3307" t="s">
        <v>18833</v>
      </c>
      <c r="J3307" t="s">
        <v>18835</v>
      </c>
      <c r="K3307" t="s">
        <v>18835</v>
      </c>
      <c r="L3307" t="s">
        <v>18836</v>
      </c>
      <c r="M3307">
        <v>-99.776397705099996</v>
      </c>
      <c r="N3307">
        <v>36.295501709</v>
      </c>
    </row>
    <row r="3308" spans="1:14" x14ac:dyDescent="0.35">
      <c r="A3308" t="s">
        <v>18837</v>
      </c>
      <c r="B3308" t="s">
        <v>32</v>
      </c>
      <c r="C3308" t="s">
        <v>18838</v>
      </c>
      <c r="D3308">
        <v>539</v>
      </c>
      <c r="F3308" t="s">
        <v>30</v>
      </c>
      <c r="G3308" t="s">
        <v>55</v>
      </c>
      <c r="H3308" t="s">
        <v>18839</v>
      </c>
      <c r="I3308" t="s">
        <v>18837</v>
      </c>
      <c r="J3308" t="s">
        <v>2137</v>
      </c>
      <c r="K3308" t="s">
        <v>2137</v>
      </c>
      <c r="L3308" t="s">
        <v>18840</v>
      </c>
      <c r="M3308">
        <v>-77.166000366199995</v>
      </c>
      <c r="N3308">
        <v>39.168300628699903</v>
      </c>
    </row>
    <row r="3309" spans="1:14" x14ac:dyDescent="0.35">
      <c r="A3309" t="s">
        <v>18842</v>
      </c>
      <c r="B3309" t="s">
        <v>32</v>
      </c>
      <c r="C3309" t="s">
        <v>18843</v>
      </c>
      <c r="D3309">
        <v>1887</v>
      </c>
      <c r="F3309" t="s">
        <v>30</v>
      </c>
      <c r="G3309" t="s">
        <v>33</v>
      </c>
      <c r="H3309" t="s">
        <v>18844</v>
      </c>
      <c r="I3309" t="s">
        <v>18842</v>
      </c>
      <c r="J3309" t="s">
        <v>18845</v>
      </c>
      <c r="K3309" t="s">
        <v>18845</v>
      </c>
      <c r="L3309" t="s">
        <v>18846</v>
      </c>
      <c r="M3309">
        <v>-98.859199523900003</v>
      </c>
      <c r="N3309">
        <v>38.344299316399997</v>
      </c>
    </row>
    <row r="3310" spans="1:14" x14ac:dyDescent="0.35">
      <c r="A3310" t="s">
        <v>18847</v>
      </c>
      <c r="B3310" t="s">
        <v>32</v>
      </c>
      <c r="C3310" t="s">
        <v>18848</v>
      </c>
      <c r="D3310">
        <v>764</v>
      </c>
      <c r="F3310" t="s">
        <v>30</v>
      </c>
      <c r="G3310" t="s">
        <v>49</v>
      </c>
      <c r="H3310" t="s">
        <v>824</v>
      </c>
      <c r="I3310" t="s">
        <v>18847</v>
      </c>
      <c r="J3310" t="s">
        <v>18849</v>
      </c>
      <c r="K3310" t="s">
        <v>18849</v>
      </c>
      <c r="L3310" t="s">
        <v>18850</v>
      </c>
      <c r="M3310">
        <v>-90.431098938000005</v>
      </c>
      <c r="N3310">
        <v>40.937999725299903</v>
      </c>
    </row>
    <row r="3311" spans="1:14" x14ac:dyDescent="0.35">
      <c r="A3311" t="s">
        <v>18852</v>
      </c>
      <c r="B3311" t="s">
        <v>32</v>
      </c>
      <c r="C3311" t="s">
        <v>18853</v>
      </c>
      <c r="D3311">
        <v>739</v>
      </c>
      <c r="F3311" t="s">
        <v>30</v>
      </c>
      <c r="G3311" t="s">
        <v>102</v>
      </c>
      <c r="H3311" t="s">
        <v>18854</v>
      </c>
      <c r="I3311" t="s">
        <v>18852</v>
      </c>
      <c r="J3311" t="s">
        <v>18855</v>
      </c>
      <c r="K3311" t="s">
        <v>18855</v>
      </c>
      <c r="L3311" t="s">
        <v>18856</v>
      </c>
      <c r="M3311">
        <v>-73.403198239999995</v>
      </c>
      <c r="N3311">
        <v>42.18420029</v>
      </c>
    </row>
    <row r="3312" spans="1:14" x14ac:dyDescent="0.35">
      <c r="A3312" t="s">
        <v>18857</v>
      </c>
      <c r="B3312" t="s">
        <v>1168</v>
      </c>
      <c r="C3312" t="s">
        <v>18858</v>
      </c>
      <c r="D3312">
        <v>4365</v>
      </c>
      <c r="F3312" t="s">
        <v>30</v>
      </c>
      <c r="G3312" t="s">
        <v>87</v>
      </c>
      <c r="H3312" t="s">
        <v>18859</v>
      </c>
      <c r="I3312" t="s">
        <v>18857</v>
      </c>
      <c r="J3312" t="s">
        <v>18860</v>
      </c>
      <c r="K3312" t="s">
        <v>18860</v>
      </c>
      <c r="L3312" t="s">
        <v>18861</v>
      </c>
      <c r="M3312">
        <v>-105.539001465</v>
      </c>
      <c r="N3312">
        <v>44.348899841299897</v>
      </c>
    </row>
    <row r="3313" spans="1:14" x14ac:dyDescent="0.35">
      <c r="A3313" t="s">
        <v>18862</v>
      </c>
      <c r="B3313" t="s">
        <v>32</v>
      </c>
      <c r="C3313" t="s">
        <v>18863</v>
      </c>
      <c r="D3313">
        <v>3703</v>
      </c>
      <c r="F3313" t="s">
        <v>30</v>
      </c>
      <c r="G3313" t="s">
        <v>69</v>
      </c>
      <c r="H3313" t="s">
        <v>18864</v>
      </c>
      <c r="I3313" t="s">
        <v>18862</v>
      </c>
      <c r="J3313" t="s">
        <v>2309</v>
      </c>
      <c r="K3313" t="s">
        <v>16154</v>
      </c>
      <c r="L3313" t="s">
        <v>18865</v>
      </c>
      <c r="M3313">
        <v>-118.96299740000001</v>
      </c>
      <c r="N3313">
        <v>44.40420151</v>
      </c>
    </row>
    <row r="3314" spans="1:14" x14ac:dyDescent="0.35">
      <c r="A3314" t="s">
        <v>18866</v>
      </c>
      <c r="B3314" t="s">
        <v>1168</v>
      </c>
      <c r="C3314" t="s">
        <v>18867</v>
      </c>
      <c r="D3314">
        <v>2891</v>
      </c>
      <c r="F3314" t="s">
        <v>30</v>
      </c>
      <c r="G3314" t="s">
        <v>33</v>
      </c>
      <c r="H3314" t="s">
        <v>725</v>
      </c>
      <c r="I3314" t="s">
        <v>18866</v>
      </c>
      <c r="J3314" t="s">
        <v>18868</v>
      </c>
      <c r="K3314" t="s">
        <v>18868</v>
      </c>
      <c r="L3314" t="s">
        <v>18869</v>
      </c>
      <c r="M3314">
        <v>-100.723999023</v>
      </c>
      <c r="N3314">
        <v>37.927501678500001</v>
      </c>
    </row>
    <row r="3315" spans="1:14" x14ac:dyDescent="0.35">
      <c r="A3315" t="s">
        <v>18871</v>
      </c>
      <c r="B3315" t="s">
        <v>1168</v>
      </c>
      <c r="C3315" t="s">
        <v>18872</v>
      </c>
      <c r="D3315">
        <v>6609</v>
      </c>
      <c r="F3315" t="s">
        <v>30</v>
      </c>
      <c r="G3315" t="s">
        <v>40</v>
      </c>
      <c r="H3315" t="s">
        <v>16159</v>
      </c>
      <c r="I3315" t="s">
        <v>18871</v>
      </c>
      <c r="J3315" t="s">
        <v>18873</v>
      </c>
      <c r="K3315" t="s">
        <v>18873</v>
      </c>
      <c r="L3315" t="s">
        <v>18874</v>
      </c>
      <c r="M3315">
        <v>-112.147003173828</v>
      </c>
      <c r="N3315">
        <v>35.952400207519503</v>
      </c>
    </row>
    <row r="3316" spans="1:14" x14ac:dyDescent="0.35">
      <c r="A3316" t="s">
        <v>18875</v>
      </c>
      <c r="B3316" t="s">
        <v>32</v>
      </c>
      <c r="C3316" t="s">
        <v>18876</v>
      </c>
      <c r="D3316">
        <v>1608</v>
      </c>
      <c r="F3316" t="s">
        <v>30</v>
      </c>
      <c r="G3316" t="s">
        <v>78</v>
      </c>
      <c r="H3316" t="s">
        <v>1303</v>
      </c>
      <c r="I3316" t="s">
        <v>18875</v>
      </c>
      <c r="J3316" t="s">
        <v>18877</v>
      </c>
      <c r="K3316" t="s">
        <v>18877</v>
      </c>
      <c r="L3316" t="s">
        <v>18878</v>
      </c>
      <c r="M3316">
        <v>-82.815101999999996</v>
      </c>
      <c r="N3316">
        <v>36.193001000000002</v>
      </c>
    </row>
    <row r="3317" spans="1:14" x14ac:dyDescent="0.35">
      <c r="A3317" t="s">
        <v>18879</v>
      </c>
      <c r="B3317" t="s">
        <v>32</v>
      </c>
      <c r="C3317" t="s">
        <v>16114</v>
      </c>
      <c r="D3317">
        <v>955</v>
      </c>
      <c r="F3317" t="s">
        <v>30</v>
      </c>
      <c r="G3317" t="s">
        <v>102</v>
      </c>
      <c r="H3317" t="s">
        <v>51</v>
      </c>
      <c r="I3317" t="s">
        <v>18879</v>
      </c>
      <c r="J3317" t="s">
        <v>18880</v>
      </c>
      <c r="K3317" t="s">
        <v>18880</v>
      </c>
      <c r="L3317" t="s">
        <v>18881</v>
      </c>
      <c r="M3317">
        <v>-72.016098022500003</v>
      </c>
      <c r="N3317">
        <v>42.549999237100003</v>
      </c>
    </row>
    <row r="3318" spans="1:14" x14ac:dyDescent="0.35">
      <c r="A3318" t="s">
        <v>18882</v>
      </c>
      <c r="B3318" t="s">
        <v>1168</v>
      </c>
      <c r="C3318" t="s">
        <v>18883</v>
      </c>
      <c r="D3318">
        <v>2458</v>
      </c>
      <c r="F3318" t="s">
        <v>30</v>
      </c>
      <c r="G3318" t="s">
        <v>60</v>
      </c>
      <c r="H3318" t="s">
        <v>18884</v>
      </c>
      <c r="I3318" t="s">
        <v>18882</v>
      </c>
      <c r="J3318" t="s">
        <v>18885</v>
      </c>
      <c r="K3318" t="s">
        <v>18885</v>
      </c>
      <c r="L3318" t="s">
        <v>18886</v>
      </c>
      <c r="M3318">
        <v>-104.80699920000001</v>
      </c>
      <c r="N3318">
        <v>47.138698580000003</v>
      </c>
    </row>
    <row r="3319" spans="1:14" x14ac:dyDescent="0.35">
      <c r="A3319" t="s">
        <v>18887</v>
      </c>
      <c r="B3319" t="s">
        <v>32</v>
      </c>
      <c r="C3319" t="s">
        <v>18888</v>
      </c>
      <c r="D3319">
        <v>776</v>
      </c>
      <c r="F3319" t="s">
        <v>30</v>
      </c>
      <c r="G3319" t="s">
        <v>56</v>
      </c>
      <c r="H3319" t="s">
        <v>350</v>
      </c>
      <c r="I3319" t="s">
        <v>18887</v>
      </c>
      <c r="J3319" t="s">
        <v>18889</v>
      </c>
      <c r="K3319" t="s">
        <v>18889</v>
      </c>
      <c r="L3319" t="s">
        <v>18890</v>
      </c>
      <c r="M3319">
        <v>-84.474998474100005</v>
      </c>
      <c r="N3319">
        <v>43.970600128199997</v>
      </c>
    </row>
    <row r="3320" spans="1:14" x14ac:dyDescent="0.35">
      <c r="A3320" t="s">
        <v>18891</v>
      </c>
      <c r="B3320" t="s">
        <v>32</v>
      </c>
      <c r="C3320" t="s">
        <v>18892</v>
      </c>
      <c r="D3320">
        <v>53</v>
      </c>
      <c r="F3320" t="s">
        <v>30</v>
      </c>
      <c r="G3320" t="s">
        <v>366</v>
      </c>
      <c r="H3320" t="s">
        <v>203</v>
      </c>
      <c r="I3320" t="s">
        <v>18891</v>
      </c>
      <c r="J3320" t="s">
        <v>18893</v>
      </c>
      <c r="K3320" t="s">
        <v>18893</v>
      </c>
      <c r="L3320" t="s">
        <v>18894</v>
      </c>
      <c r="M3320">
        <v>-75.358901979999999</v>
      </c>
      <c r="N3320">
        <v>38.689201349999998</v>
      </c>
    </row>
    <row r="3321" spans="1:14" x14ac:dyDescent="0.35">
      <c r="A3321" t="s">
        <v>18895</v>
      </c>
      <c r="B3321" t="s">
        <v>3332</v>
      </c>
      <c r="C3321" t="s">
        <v>18896</v>
      </c>
      <c r="D3321">
        <v>2376</v>
      </c>
      <c r="F3321" t="s">
        <v>30</v>
      </c>
      <c r="G3321" t="s">
        <v>83</v>
      </c>
      <c r="H3321" t="s">
        <v>188</v>
      </c>
      <c r="I3321" t="s">
        <v>18895</v>
      </c>
      <c r="J3321" t="s">
        <v>18897</v>
      </c>
      <c r="K3321" t="s">
        <v>18897</v>
      </c>
      <c r="L3321" t="s">
        <v>18898</v>
      </c>
      <c r="M3321">
        <v>-117.53399658203099</v>
      </c>
      <c r="N3321">
        <v>47.619899749755803</v>
      </c>
    </row>
    <row r="3322" spans="1:14" x14ac:dyDescent="0.35">
      <c r="A3322" t="s">
        <v>18900</v>
      </c>
      <c r="B3322" t="s">
        <v>32</v>
      </c>
      <c r="C3322" t="s">
        <v>18901</v>
      </c>
      <c r="D3322">
        <v>3939</v>
      </c>
      <c r="F3322" t="s">
        <v>30</v>
      </c>
      <c r="G3322" t="s">
        <v>87</v>
      </c>
      <c r="H3322" t="s">
        <v>18902</v>
      </c>
      <c r="I3322" t="s">
        <v>18900</v>
      </c>
      <c r="J3322" t="s">
        <v>18903</v>
      </c>
      <c r="K3322" t="s">
        <v>18903</v>
      </c>
      <c r="L3322" t="s">
        <v>18904</v>
      </c>
      <c r="M3322">
        <v>-108.0830002</v>
      </c>
      <c r="N3322">
        <v>44.516799929999998</v>
      </c>
    </row>
    <row r="3323" spans="1:14" x14ac:dyDescent="0.35">
      <c r="A3323" t="s">
        <v>18905</v>
      </c>
      <c r="B3323" t="s">
        <v>29</v>
      </c>
      <c r="C3323" t="s">
        <v>18906</v>
      </c>
      <c r="D3323">
        <v>3472</v>
      </c>
      <c r="F3323" t="s">
        <v>30</v>
      </c>
      <c r="G3323" t="s">
        <v>60</v>
      </c>
      <c r="H3323" t="s">
        <v>894</v>
      </c>
      <c r="I3323" t="s">
        <v>18905</v>
      </c>
      <c r="J3323" t="s">
        <v>18907</v>
      </c>
      <c r="K3323" t="s">
        <v>18907</v>
      </c>
      <c r="L3323" t="s">
        <v>18908</v>
      </c>
      <c r="M3323">
        <v>-111.18699646</v>
      </c>
      <c r="N3323">
        <v>47.504699707</v>
      </c>
    </row>
    <row r="3324" spans="1:14" x14ac:dyDescent="0.35">
      <c r="A3324" t="s">
        <v>18909</v>
      </c>
      <c r="B3324" t="s">
        <v>1168</v>
      </c>
      <c r="C3324" t="s">
        <v>18910</v>
      </c>
      <c r="D3324">
        <v>845</v>
      </c>
      <c r="F3324" t="s">
        <v>30</v>
      </c>
      <c r="G3324" t="s">
        <v>168</v>
      </c>
      <c r="H3324" t="s">
        <v>834</v>
      </c>
      <c r="I3324" t="s">
        <v>18909</v>
      </c>
      <c r="J3324" t="s">
        <v>18911</v>
      </c>
      <c r="K3324" t="s">
        <v>18911</v>
      </c>
      <c r="L3324" t="s">
        <v>18912</v>
      </c>
      <c r="M3324">
        <v>-97.176102</v>
      </c>
      <c r="N3324">
        <v>47.949299000000003</v>
      </c>
    </row>
    <row r="3325" spans="1:14" x14ac:dyDescent="0.35">
      <c r="A3325" t="s">
        <v>18913</v>
      </c>
      <c r="B3325" t="s">
        <v>1168</v>
      </c>
      <c r="C3325" t="s">
        <v>18914</v>
      </c>
      <c r="D3325">
        <v>328</v>
      </c>
      <c r="F3325" t="s">
        <v>30</v>
      </c>
      <c r="G3325" t="s">
        <v>66</v>
      </c>
      <c r="H3325" t="s">
        <v>18915</v>
      </c>
      <c r="I3325" t="s">
        <v>18913</v>
      </c>
      <c r="J3325" t="s">
        <v>18916</v>
      </c>
      <c r="K3325" t="s">
        <v>18916</v>
      </c>
      <c r="L3325" t="s">
        <v>18917</v>
      </c>
      <c r="M3325">
        <v>-73.610298156699997</v>
      </c>
      <c r="N3325">
        <v>43.341201782200002</v>
      </c>
    </row>
    <row r="3326" spans="1:14" x14ac:dyDescent="0.35">
      <c r="A3326" t="s">
        <v>18918</v>
      </c>
      <c r="B3326" t="s">
        <v>32</v>
      </c>
      <c r="C3326" t="s">
        <v>18919</v>
      </c>
      <c r="D3326">
        <v>39</v>
      </c>
      <c r="F3326" t="s">
        <v>30</v>
      </c>
      <c r="G3326" t="s">
        <v>72</v>
      </c>
      <c r="H3326" t="s">
        <v>203</v>
      </c>
      <c r="I3326" t="s">
        <v>18918</v>
      </c>
      <c r="J3326" t="s">
        <v>18920</v>
      </c>
      <c r="K3326" t="s">
        <v>18920</v>
      </c>
      <c r="L3326" t="s">
        <v>18921</v>
      </c>
      <c r="M3326">
        <v>-79.319602966299996</v>
      </c>
      <c r="N3326">
        <v>33.311698913599997</v>
      </c>
    </row>
    <row r="3327" spans="1:14" x14ac:dyDescent="0.35">
      <c r="A3327" t="s">
        <v>18922</v>
      </c>
      <c r="B3327" t="s">
        <v>1168</v>
      </c>
      <c r="C3327" t="s">
        <v>18923</v>
      </c>
      <c r="D3327">
        <v>365</v>
      </c>
      <c r="F3327" t="s">
        <v>30</v>
      </c>
      <c r="G3327" t="s">
        <v>76</v>
      </c>
      <c r="H3327" t="s">
        <v>869</v>
      </c>
      <c r="I3327" t="s">
        <v>18922</v>
      </c>
      <c r="J3327" t="s">
        <v>18924</v>
      </c>
      <c r="K3327" t="s">
        <v>18924</v>
      </c>
      <c r="L3327" t="s">
        <v>18925</v>
      </c>
      <c r="M3327">
        <v>-94.711502075195298</v>
      </c>
      <c r="N3327">
        <v>32.383998870849602</v>
      </c>
    </row>
    <row r="3328" spans="1:14" x14ac:dyDescent="0.35">
      <c r="A3328" t="s">
        <v>18926</v>
      </c>
      <c r="B3328" t="s">
        <v>1168</v>
      </c>
      <c r="C3328" t="s">
        <v>18927</v>
      </c>
      <c r="D3328">
        <v>2296</v>
      </c>
      <c r="F3328" t="s">
        <v>30</v>
      </c>
      <c r="G3328" t="s">
        <v>60</v>
      </c>
      <c r="H3328" t="s">
        <v>234</v>
      </c>
      <c r="I3328" t="s">
        <v>18926</v>
      </c>
      <c r="J3328" t="s">
        <v>18928</v>
      </c>
      <c r="K3328" t="s">
        <v>18928</v>
      </c>
      <c r="L3328" t="s">
        <v>18929</v>
      </c>
      <c r="M3328">
        <v>-106.614998</v>
      </c>
      <c r="N3328">
        <v>48.212502000000001</v>
      </c>
    </row>
    <row r="3329" spans="1:14" x14ac:dyDescent="0.35">
      <c r="A3329" t="s">
        <v>18930</v>
      </c>
      <c r="B3329" t="s">
        <v>32</v>
      </c>
      <c r="C3329" t="s">
        <v>18931</v>
      </c>
      <c r="D3329">
        <v>768</v>
      </c>
      <c r="F3329" t="s">
        <v>30</v>
      </c>
      <c r="G3329" t="s">
        <v>78</v>
      </c>
      <c r="H3329" t="s">
        <v>290</v>
      </c>
      <c r="I3329" t="s">
        <v>18930</v>
      </c>
      <c r="J3329" t="s">
        <v>18932</v>
      </c>
      <c r="K3329" t="s">
        <v>18932</v>
      </c>
      <c r="L3329" t="s">
        <v>18933</v>
      </c>
      <c r="M3329">
        <v>-87.445396423299997</v>
      </c>
      <c r="N3329">
        <v>35.8373985291</v>
      </c>
    </row>
    <row r="3330" spans="1:14" x14ac:dyDescent="0.35">
      <c r="A3330" t="s">
        <v>18934</v>
      </c>
      <c r="B3330" t="s">
        <v>32</v>
      </c>
      <c r="C3330" t="s">
        <v>18935</v>
      </c>
      <c r="D3330">
        <v>145</v>
      </c>
      <c r="F3330" t="s">
        <v>30</v>
      </c>
      <c r="G3330" t="s">
        <v>43</v>
      </c>
      <c r="H3330" t="s">
        <v>1216</v>
      </c>
      <c r="I3330" t="s">
        <v>18934</v>
      </c>
      <c r="J3330" t="s">
        <v>18936</v>
      </c>
      <c r="K3330" t="s">
        <v>18936</v>
      </c>
      <c r="L3330" t="s">
        <v>18937</v>
      </c>
      <c r="M3330">
        <v>-81.753304</v>
      </c>
      <c r="N3330">
        <v>28.062901</v>
      </c>
    </row>
    <row r="3331" spans="1:14" x14ac:dyDescent="0.35">
      <c r="A3331" t="s">
        <v>18938</v>
      </c>
      <c r="B3331" t="s">
        <v>1168</v>
      </c>
      <c r="C3331" t="s">
        <v>18939</v>
      </c>
      <c r="D3331">
        <v>4858</v>
      </c>
      <c r="F3331" t="s">
        <v>30</v>
      </c>
      <c r="G3331" t="s">
        <v>42</v>
      </c>
      <c r="H3331" t="s">
        <v>755</v>
      </c>
      <c r="I3331" t="s">
        <v>18938</v>
      </c>
      <c r="J3331" t="s">
        <v>18940</v>
      </c>
      <c r="K3331" t="s">
        <v>18940</v>
      </c>
      <c r="L3331" t="s">
        <v>18941</v>
      </c>
      <c r="M3331">
        <v>-108.527000427</v>
      </c>
      <c r="N3331">
        <v>39.122398376500001</v>
      </c>
    </row>
    <row r="3332" spans="1:14" x14ac:dyDescent="0.35">
      <c r="A3332" t="s">
        <v>18942</v>
      </c>
      <c r="B3332" t="s">
        <v>32</v>
      </c>
      <c r="C3332" t="s">
        <v>18943</v>
      </c>
      <c r="D3332">
        <v>1399</v>
      </c>
      <c r="F3332" t="s">
        <v>30</v>
      </c>
      <c r="G3332" t="s">
        <v>31</v>
      </c>
      <c r="H3332" t="s">
        <v>359</v>
      </c>
      <c r="I3332" t="s">
        <v>18942</v>
      </c>
      <c r="J3332" t="s">
        <v>18944</v>
      </c>
      <c r="K3332" t="s">
        <v>18945</v>
      </c>
      <c r="L3332" t="s">
        <v>18946</v>
      </c>
      <c r="M3332">
        <v>-80.21469879</v>
      </c>
      <c r="N3332">
        <v>41.626499180000003</v>
      </c>
    </row>
    <row r="3333" spans="1:14" x14ac:dyDescent="0.35">
      <c r="A3333" t="s">
        <v>18947</v>
      </c>
      <c r="B3333" t="s">
        <v>32</v>
      </c>
      <c r="C3333" t="s">
        <v>18948</v>
      </c>
      <c r="D3333">
        <v>1014</v>
      </c>
      <c r="F3333" t="s">
        <v>30</v>
      </c>
      <c r="G3333" t="s">
        <v>78</v>
      </c>
      <c r="H3333" t="s">
        <v>169</v>
      </c>
      <c r="I3333" t="s">
        <v>18947</v>
      </c>
      <c r="J3333" t="s">
        <v>18949</v>
      </c>
      <c r="K3333" t="s">
        <v>18949</v>
      </c>
      <c r="L3333" t="s">
        <v>18950</v>
      </c>
      <c r="M3333">
        <v>-83.528701782199903</v>
      </c>
      <c r="N3333">
        <v>35.857799530000001</v>
      </c>
    </row>
    <row r="3334" spans="1:14" x14ac:dyDescent="0.35">
      <c r="A3334" t="s">
        <v>18951</v>
      </c>
      <c r="B3334" t="s">
        <v>1168</v>
      </c>
      <c r="C3334" t="s">
        <v>18952</v>
      </c>
      <c r="D3334">
        <v>3656</v>
      </c>
      <c r="F3334" t="s">
        <v>30</v>
      </c>
      <c r="G3334" t="s">
        <v>33</v>
      </c>
      <c r="H3334" t="s">
        <v>748</v>
      </c>
      <c r="I3334" t="s">
        <v>18951</v>
      </c>
      <c r="J3334" t="s">
        <v>18953</v>
      </c>
      <c r="K3334" t="s">
        <v>18953</v>
      </c>
      <c r="L3334" t="s">
        <v>18954</v>
      </c>
      <c r="M3334">
        <v>-101.6989975</v>
      </c>
      <c r="N3334">
        <v>39.370601649999998</v>
      </c>
    </row>
    <row r="3335" spans="1:14" x14ac:dyDescent="0.35">
      <c r="A3335" t="s">
        <v>18955</v>
      </c>
      <c r="B3335" t="s">
        <v>32</v>
      </c>
      <c r="C3335" t="s">
        <v>18956</v>
      </c>
      <c r="D3335">
        <v>845</v>
      </c>
      <c r="F3335" t="s">
        <v>30</v>
      </c>
      <c r="G3335" t="s">
        <v>76</v>
      </c>
      <c r="H3335" t="s">
        <v>448</v>
      </c>
      <c r="I3335" t="s">
        <v>18955</v>
      </c>
      <c r="J3335" t="s">
        <v>18957</v>
      </c>
      <c r="K3335" t="s">
        <v>18957</v>
      </c>
      <c r="L3335" t="s">
        <v>18958</v>
      </c>
      <c r="M3335">
        <v>-97.196998596200004</v>
      </c>
      <c r="N3335">
        <v>33.651401519799997</v>
      </c>
    </row>
    <row r="3336" spans="1:14" x14ac:dyDescent="0.35">
      <c r="A3336" t="s">
        <v>18959</v>
      </c>
      <c r="B3336" t="s">
        <v>1168</v>
      </c>
      <c r="C3336" t="s">
        <v>18960</v>
      </c>
      <c r="D3336">
        <v>131</v>
      </c>
      <c r="F3336" t="s">
        <v>30</v>
      </c>
      <c r="G3336" t="s">
        <v>126</v>
      </c>
      <c r="H3336" t="s">
        <v>136</v>
      </c>
      <c r="I3336" t="s">
        <v>18959</v>
      </c>
      <c r="J3336" t="s">
        <v>2280</v>
      </c>
      <c r="K3336" t="s">
        <v>2280</v>
      </c>
      <c r="L3336" t="s">
        <v>18961</v>
      </c>
      <c r="M3336">
        <v>-90.985603332519503</v>
      </c>
      <c r="N3336">
        <v>33.482898712158203</v>
      </c>
    </row>
    <row r="3337" spans="1:14" x14ac:dyDescent="0.35">
      <c r="A3337" t="s">
        <v>18962</v>
      </c>
      <c r="B3337" t="s">
        <v>32</v>
      </c>
      <c r="C3337" t="s">
        <v>18963</v>
      </c>
      <c r="D3337">
        <v>1328</v>
      </c>
      <c r="F3337" t="s">
        <v>30</v>
      </c>
      <c r="G3337" t="s">
        <v>56</v>
      </c>
      <c r="H3337" t="s">
        <v>16210</v>
      </c>
      <c r="I3337" t="s">
        <v>18962</v>
      </c>
      <c r="J3337" t="s">
        <v>18964</v>
      </c>
      <c r="K3337" t="s">
        <v>18964</v>
      </c>
      <c r="L3337" t="s">
        <v>18965</v>
      </c>
      <c r="M3337">
        <v>-84.703598022500003</v>
      </c>
      <c r="N3337">
        <v>45.013500213599997</v>
      </c>
    </row>
    <row r="3338" spans="1:14" x14ac:dyDescent="0.35">
      <c r="A3338" t="s">
        <v>18966</v>
      </c>
      <c r="B3338" t="s">
        <v>1168</v>
      </c>
      <c r="C3338" t="s">
        <v>18967</v>
      </c>
      <c r="D3338">
        <v>6</v>
      </c>
      <c r="F3338" t="s">
        <v>30</v>
      </c>
      <c r="G3338" t="s">
        <v>76</v>
      </c>
      <c r="H3338" t="s">
        <v>1182</v>
      </c>
      <c r="I3338" t="s">
        <v>18966</v>
      </c>
      <c r="J3338" t="s">
        <v>18968</v>
      </c>
      <c r="K3338" t="s">
        <v>18968</v>
      </c>
      <c r="L3338" t="s">
        <v>18969</v>
      </c>
      <c r="M3338">
        <v>-94.860397338867102</v>
      </c>
      <c r="N3338">
        <v>29.265300750732401</v>
      </c>
    </row>
    <row r="3339" spans="1:14" x14ac:dyDescent="0.35">
      <c r="A3339" t="s">
        <v>18970</v>
      </c>
      <c r="B3339" t="s">
        <v>32</v>
      </c>
      <c r="C3339" t="s">
        <v>18971</v>
      </c>
      <c r="D3339">
        <v>716</v>
      </c>
      <c r="F3339" t="s">
        <v>30</v>
      </c>
      <c r="G3339" t="s">
        <v>52</v>
      </c>
      <c r="H3339" t="s">
        <v>234</v>
      </c>
      <c r="I3339" t="s">
        <v>18970</v>
      </c>
      <c r="J3339" t="s">
        <v>18972</v>
      </c>
      <c r="K3339" t="s">
        <v>18972</v>
      </c>
      <c r="L3339" t="s">
        <v>18973</v>
      </c>
      <c r="M3339">
        <v>-85.953697199999993</v>
      </c>
      <c r="N3339">
        <v>37.031799319999998</v>
      </c>
    </row>
    <row r="3340" spans="1:14" x14ac:dyDescent="0.35">
      <c r="A3340" t="s">
        <v>18974</v>
      </c>
      <c r="B3340" t="s">
        <v>1168</v>
      </c>
      <c r="C3340" t="s">
        <v>18975</v>
      </c>
      <c r="D3340">
        <v>1048</v>
      </c>
      <c r="F3340" t="s">
        <v>30</v>
      </c>
      <c r="G3340" t="s">
        <v>72</v>
      </c>
      <c r="H3340" t="s">
        <v>136</v>
      </c>
      <c r="I3340" t="s">
        <v>18974</v>
      </c>
      <c r="J3340" t="s">
        <v>18976</v>
      </c>
      <c r="K3340" t="s">
        <v>18976</v>
      </c>
      <c r="L3340" t="s">
        <v>18977</v>
      </c>
      <c r="M3340">
        <v>-82.349998474100005</v>
      </c>
      <c r="N3340">
        <v>34.847900390599897</v>
      </c>
    </row>
    <row r="3341" spans="1:14" x14ac:dyDescent="0.35">
      <c r="A3341" t="s">
        <v>18979</v>
      </c>
      <c r="B3341" t="s">
        <v>32</v>
      </c>
      <c r="C3341" t="s">
        <v>18980</v>
      </c>
      <c r="D3341">
        <v>3732</v>
      </c>
      <c r="F3341" t="s">
        <v>30</v>
      </c>
      <c r="G3341" t="s">
        <v>47</v>
      </c>
      <c r="H3341" t="s">
        <v>600</v>
      </c>
      <c r="I3341" t="s">
        <v>18979</v>
      </c>
      <c r="J3341" t="s">
        <v>18981</v>
      </c>
      <c r="K3341" t="s">
        <v>18981</v>
      </c>
      <c r="L3341" t="s">
        <v>18982</v>
      </c>
      <c r="M3341">
        <v>-114.76499939999999</v>
      </c>
      <c r="N3341">
        <v>42.91719818</v>
      </c>
    </row>
    <row r="3342" spans="1:14" x14ac:dyDescent="0.35">
      <c r="A3342" t="s">
        <v>18983</v>
      </c>
      <c r="B3342" t="s">
        <v>32</v>
      </c>
      <c r="C3342" t="s">
        <v>18984</v>
      </c>
      <c r="D3342">
        <v>6537</v>
      </c>
      <c r="F3342" t="s">
        <v>30</v>
      </c>
      <c r="G3342" t="s">
        <v>109</v>
      </c>
      <c r="H3342" t="s">
        <v>18985</v>
      </c>
      <c r="I3342" t="s">
        <v>18983</v>
      </c>
      <c r="J3342" t="s">
        <v>18986</v>
      </c>
      <c r="K3342" t="s">
        <v>18986</v>
      </c>
      <c r="L3342" t="s">
        <v>18987</v>
      </c>
      <c r="M3342">
        <v>-107.902000427</v>
      </c>
      <c r="N3342">
        <v>35.167301178000002</v>
      </c>
    </row>
    <row r="3343" spans="1:14" x14ac:dyDescent="0.35">
      <c r="A3343" t="s">
        <v>18988</v>
      </c>
      <c r="B3343" t="s">
        <v>1168</v>
      </c>
      <c r="C3343" t="s">
        <v>18989</v>
      </c>
      <c r="D3343">
        <v>152</v>
      </c>
      <c r="F3343" t="s">
        <v>30</v>
      </c>
      <c r="G3343" t="s">
        <v>43</v>
      </c>
      <c r="H3343" t="s">
        <v>448</v>
      </c>
      <c r="I3343" t="s">
        <v>18988</v>
      </c>
      <c r="J3343" t="s">
        <v>2286</v>
      </c>
      <c r="K3343" t="s">
        <v>2286</v>
      </c>
      <c r="L3343" t="s">
        <v>18990</v>
      </c>
      <c r="M3343">
        <v>-82.271797180199997</v>
      </c>
      <c r="N3343">
        <v>29.690099716199999</v>
      </c>
    </row>
    <row r="3344" spans="1:14" x14ac:dyDescent="0.35">
      <c r="A3344" t="s">
        <v>18991</v>
      </c>
      <c r="B3344" t="s">
        <v>32</v>
      </c>
      <c r="C3344" t="s">
        <v>18992</v>
      </c>
      <c r="D3344">
        <v>1069</v>
      </c>
      <c r="F3344" t="s">
        <v>30</v>
      </c>
      <c r="G3344" t="s">
        <v>39</v>
      </c>
      <c r="H3344" t="s">
        <v>382</v>
      </c>
      <c r="I3344" t="s">
        <v>18991</v>
      </c>
      <c r="J3344" t="s">
        <v>18993</v>
      </c>
      <c r="K3344" t="s">
        <v>18993</v>
      </c>
      <c r="L3344" t="s">
        <v>18994</v>
      </c>
      <c r="M3344">
        <v>-97.41560364</v>
      </c>
      <c r="N3344">
        <v>35.849800109999997</v>
      </c>
    </row>
    <row r="3345" spans="1:14" x14ac:dyDescent="0.35">
      <c r="A3345" t="s">
        <v>18995</v>
      </c>
      <c r="B3345" t="s">
        <v>1168</v>
      </c>
      <c r="C3345" t="s">
        <v>18996</v>
      </c>
      <c r="D3345">
        <v>9</v>
      </c>
      <c r="F3345" t="s">
        <v>30</v>
      </c>
      <c r="G3345" t="s">
        <v>93</v>
      </c>
      <c r="H3345" t="s">
        <v>18997</v>
      </c>
      <c r="I3345" t="s">
        <v>18995</v>
      </c>
      <c r="J3345" t="s">
        <v>18998</v>
      </c>
      <c r="K3345" t="s">
        <v>18998</v>
      </c>
      <c r="L3345" t="s">
        <v>18999</v>
      </c>
      <c r="M3345">
        <v>-72.045097351074205</v>
      </c>
      <c r="N3345">
        <v>41.330101013183501</v>
      </c>
    </row>
    <row r="3346" spans="1:14" x14ac:dyDescent="0.35">
      <c r="A3346" t="s">
        <v>19003</v>
      </c>
      <c r="B3346" t="s">
        <v>1168</v>
      </c>
      <c r="C3346" t="s">
        <v>19004</v>
      </c>
      <c r="D3346">
        <v>2977</v>
      </c>
      <c r="F3346" t="s">
        <v>30</v>
      </c>
      <c r="G3346" t="s">
        <v>60</v>
      </c>
      <c r="H3346" t="s">
        <v>537</v>
      </c>
      <c r="I3346" t="s">
        <v>19003</v>
      </c>
      <c r="J3346" t="s">
        <v>19005</v>
      </c>
      <c r="K3346" t="s">
        <v>19006</v>
      </c>
      <c r="L3346" t="s">
        <v>19007</v>
      </c>
      <c r="M3346">
        <v>-114.25599670410099</v>
      </c>
      <c r="N3346">
        <v>48.310501098632798</v>
      </c>
    </row>
    <row r="3347" spans="1:14" x14ac:dyDescent="0.35">
      <c r="A3347" t="s">
        <v>19008</v>
      </c>
      <c r="B3347" t="s">
        <v>3332</v>
      </c>
      <c r="C3347" t="s">
        <v>19009</v>
      </c>
      <c r="D3347">
        <v>28</v>
      </c>
      <c r="F3347" t="s">
        <v>30</v>
      </c>
      <c r="G3347" t="s">
        <v>126</v>
      </c>
      <c r="H3347" t="s">
        <v>361</v>
      </c>
      <c r="I3347" t="s">
        <v>19008</v>
      </c>
      <c r="J3347" t="s">
        <v>19010</v>
      </c>
      <c r="K3347" t="s">
        <v>19010</v>
      </c>
      <c r="L3347" t="s">
        <v>19011</v>
      </c>
      <c r="M3347">
        <v>-89.070098876953097</v>
      </c>
      <c r="N3347">
        <v>30.407300949096602</v>
      </c>
    </row>
    <row r="3348" spans="1:14" x14ac:dyDescent="0.35">
      <c r="A3348" t="s">
        <v>19012</v>
      </c>
      <c r="B3348" t="s">
        <v>32</v>
      </c>
      <c r="C3348" t="s">
        <v>19013</v>
      </c>
      <c r="D3348">
        <v>1355</v>
      </c>
      <c r="F3348" t="s">
        <v>30</v>
      </c>
      <c r="G3348" t="s">
        <v>58</v>
      </c>
      <c r="H3348" t="s">
        <v>349</v>
      </c>
      <c r="I3348" t="s">
        <v>19012</v>
      </c>
      <c r="J3348" t="s">
        <v>19014</v>
      </c>
      <c r="K3348" t="s">
        <v>19014</v>
      </c>
      <c r="L3348" t="s">
        <v>19015</v>
      </c>
      <c r="M3348">
        <v>-93.509803770000005</v>
      </c>
      <c r="N3348">
        <v>47.211101530000001</v>
      </c>
    </row>
    <row r="3349" spans="1:14" x14ac:dyDescent="0.35">
      <c r="A3349" t="s">
        <v>19016</v>
      </c>
      <c r="B3349" t="s">
        <v>32</v>
      </c>
      <c r="C3349" t="s">
        <v>19017</v>
      </c>
      <c r="D3349">
        <v>1224</v>
      </c>
      <c r="F3349" t="s">
        <v>30</v>
      </c>
      <c r="G3349" t="s">
        <v>67</v>
      </c>
      <c r="H3349" t="s">
        <v>114</v>
      </c>
      <c r="I3349" t="s">
        <v>19016</v>
      </c>
      <c r="J3349" t="s">
        <v>19018</v>
      </c>
      <c r="K3349" t="s">
        <v>19018</v>
      </c>
      <c r="L3349" t="s">
        <v>19019</v>
      </c>
      <c r="M3349">
        <v>-82.723800659199995</v>
      </c>
      <c r="N3349">
        <v>40.753398895300002</v>
      </c>
    </row>
    <row r="3350" spans="1:14" x14ac:dyDescent="0.35">
      <c r="A3350" t="s">
        <v>19020</v>
      </c>
      <c r="B3350" t="s">
        <v>3332</v>
      </c>
      <c r="C3350" t="s">
        <v>19021</v>
      </c>
      <c r="D3350">
        <v>695</v>
      </c>
      <c r="F3350" t="s">
        <v>30</v>
      </c>
      <c r="G3350" t="s">
        <v>84</v>
      </c>
      <c r="H3350" t="s">
        <v>908</v>
      </c>
      <c r="I3350" t="s">
        <v>19020</v>
      </c>
      <c r="J3350" t="s">
        <v>19022</v>
      </c>
      <c r="K3350" t="s">
        <v>19022</v>
      </c>
      <c r="L3350" t="s">
        <v>19023</v>
      </c>
      <c r="M3350">
        <v>-88.129600524902301</v>
      </c>
      <c r="N3350">
        <v>44.485099792480398</v>
      </c>
    </row>
    <row r="3351" spans="1:14" x14ac:dyDescent="0.35">
      <c r="A3351" t="s">
        <v>19024</v>
      </c>
      <c r="B3351" t="s">
        <v>32</v>
      </c>
      <c r="C3351" t="s">
        <v>19025</v>
      </c>
      <c r="D3351">
        <v>631</v>
      </c>
      <c r="F3351" t="s">
        <v>30</v>
      </c>
      <c r="G3351" t="s">
        <v>72</v>
      </c>
      <c r="H3351" t="s">
        <v>1180</v>
      </c>
      <c r="I3351" t="s">
        <v>19024</v>
      </c>
      <c r="J3351" t="s">
        <v>19026</v>
      </c>
      <c r="K3351" t="s">
        <v>19026</v>
      </c>
      <c r="L3351" t="s">
        <v>19027</v>
      </c>
      <c r="M3351">
        <v>-82.159103393599906</v>
      </c>
      <c r="N3351">
        <v>34.2486991882</v>
      </c>
    </row>
    <row r="3352" spans="1:14" x14ac:dyDescent="0.35">
      <c r="A3352" t="s">
        <v>19028</v>
      </c>
      <c r="B3352" t="s">
        <v>32</v>
      </c>
      <c r="C3352" t="s">
        <v>19029</v>
      </c>
      <c r="D3352">
        <v>541</v>
      </c>
      <c r="F3352" t="s">
        <v>30</v>
      </c>
      <c r="G3352" t="s">
        <v>49</v>
      </c>
      <c r="H3352" t="s">
        <v>136</v>
      </c>
      <c r="I3352" t="s">
        <v>19028</v>
      </c>
      <c r="J3352" t="s">
        <v>19030</v>
      </c>
      <c r="K3352" t="s">
        <v>19030</v>
      </c>
      <c r="L3352" t="s">
        <v>19031</v>
      </c>
      <c r="M3352">
        <v>-89.378402710000003</v>
      </c>
      <c r="N3352">
        <v>38.836200714100002</v>
      </c>
    </row>
    <row r="3353" spans="1:14" x14ac:dyDescent="0.35">
      <c r="A3353" t="s">
        <v>19032</v>
      </c>
      <c r="B3353" t="s">
        <v>1168</v>
      </c>
      <c r="C3353" t="s">
        <v>19033</v>
      </c>
      <c r="D3353">
        <v>300</v>
      </c>
      <c r="F3353" t="s">
        <v>30</v>
      </c>
      <c r="G3353" t="s">
        <v>83</v>
      </c>
      <c r="H3353" t="s">
        <v>19034</v>
      </c>
      <c r="I3353" t="s">
        <v>19032</v>
      </c>
      <c r="J3353" t="s">
        <v>19035</v>
      </c>
      <c r="K3353" t="s">
        <v>19035</v>
      </c>
      <c r="L3353" t="s">
        <v>19036</v>
      </c>
      <c r="M3353">
        <v>-122.5810013</v>
      </c>
      <c r="N3353">
        <v>47.079200739999997</v>
      </c>
    </row>
    <row r="3354" spans="1:14" x14ac:dyDescent="0.35">
      <c r="A3354" t="s">
        <v>19037</v>
      </c>
      <c r="B3354" t="s">
        <v>1168</v>
      </c>
      <c r="C3354" t="s">
        <v>19038</v>
      </c>
      <c r="D3354">
        <v>1847</v>
      </c>
      <c r="F3354" t="s">
        <v>30</v>
      </c>
      <c r="G3354" t="s">
        <v>106</v>
      </c>
      <c r="H3354" t="s">
        <v>19039</v>
      </c>
      <c r="I3354" t="s">
        <v>19037</v>
      </c>
      <c r="J3354" t="s">
        <v>19040</v>
      </c>
      <c r="K3354" t="s">
        <v>19040</v>
      </c>
      <c r="L3354" t="s">
        <v>19041</v>
      </c>
      <c r="M3354">
        <v>-98.309600830078097</v>
      </c>
      <c r="N3354">
        <v>40.967498779296797</v>
      </c>
    </row>
    <row r="3355" spans="1:14" x14ac:dyDescent="0.35">
      <c r="A3355" t="s">
        <v>19042</v>
      </c>
      <c r="B3355" t="s">
        <v>1168</v>
      </c>
      <c r="C3355" t="s">
        <v>19043</v>
      </c>
      <c r="D3355">
        <v>1015</v>
      </c>
      <c r="F3355" t="s">
        <v>30</v>
      </c>
      <c r="G3355" t="s">
        <v>76</v>
      </c>
      <c r="H3355" t="s">
        <v>19044</v>
      </c>
      <c r="I3355" t="s">
        <v>19042</v>
      </c>
      <c r="J3355" t="s">
        <v>19045</v>
      </c>
      <c r="K3355" t="s">
        <v>19045</v>
      </c>
      <c r="L3355" t="s">
        <v>19046</v>
      </c>
      <c r="M3355">
        <v>-97.828903198199995</v>
      </c>
      <c r="N3355">
        <v>31.067199707</v>
      </c>
    </row>
    <row r="3356" spans="1:14" x14ac:dyDescent="0.35">
      <c r="A3356" t="s">
        <v>19047</v>
      </c>
      <c r="B3356" t="s">
        <v>32</v>
      </c>
      <c r="C3356" t="s">
        <v>19048</v>
      </c>
      <c r="D3356">
        <v>3562</v>
      </c>
      <c r="F3356" t="s">
        <v>30</v>
      </c>
      <c r="G3356" t="s">
        <v>106</v>
      </c>
      <c r="H3356" t="s">
        <v>836</v>
      </c>
      <c r="I3356" t="s">
        <v>19047</v>
      </c>
      <c r="J3356" t="s">
        <v>19049</v>
      </c>
      <c r="K3356" t="s">
        <v>19049</v>
      </c>
      <c r="L3356" t="s">
        <v>19050</v>
      </c>
      <c r="M3356">
        <v>-102.17500305199999</v>
      </c>
      <c r="N3356">
        <v>42.805999755899997</v>
      </c>
    </row>
    <row r="3357" spans="1:14" x14ac:dyDescent="0.35">
      <c r="A3357" t="s">
        <v>19051</v>
      </c>
      <c r="B3357" t="s">
        <v>1168</v>
      </c>
      <c r="C3357" t="s">
        <v>19052</v>
      </c>
      <c r="D3357">
        <v>794</v>
      </c>
      <c r="F3357" t="s">
        <v>30</v>
      </c>
      <c r="G3357" t="s">
        <v>56</v>
      </c>
      <c r="H3357" t="s">
        <v>349</v>
      </c>
      <c r="I3357" t="s">
        <v>19051</v>
      </c>
      <c r="J3357" t="s">
        <v>19053</v>
      </c>
      <c r="K3357" t="s">
        <v>19053</v>
      </c>
      <c r="L3357" t="s">
        <v>19054</v>
      </c>
      <c r="M3357">
        <v>-85.522796630000002</v>
      </c>
      <c r="N3357">
        <v>42.880798339999998</v>
      </c>
    </row>
    <row r="3358" spans="1:14" x14ac:dyDescent="0.35">
      <c r="A3358" t="s">
        <v>19055</v>
      </c>
      <c r="B3358" t="s">
        <v>3332</v>
      </c>
      <c r="C3358" t="s">
        <v>19056</v>
      </c>
      <c r="D3358">
        <v>109</v>
      </c>
      <c r="F3358" t="s">
        <v>30</v>
      </c>
      <c r="G3358" t="s">
        <v>63</v>
      </c>
      <c r="H3358" t="s">
        <v>368</v>
      </c>
      <c r="I3358" t="s">
        <v>19055</v>
      </c>
      <c r="J3358" t="s">
        <v>19057</v>
      </c>
      <c r="K3358" t="s">
        <v>19057</v>
      </c>
      <c r="L3358" t="s">
        <v>19058</v>
      </c>
      <c r="M3358">
        <v>-77.96060181</v>
      </c>
      <c r="N3358">
        <v>35.339401250000002</v>
      </c>
    </row>
    <row r="3359" spans="1:14" x14ac:dyDescent="0.35">
      <c r="A3359" t="s">
        <v>19059</v>
      </c>
      <c r="B3359" t="s">
        <v>32</v>
      </c>
      <c r="C3359" t="s">
        <v>19060</v>
      </c>
      <c r="D3359">
        <v>827</v>
      </c>
      <c r="F3359" t="s">
        <v>30</v>
      </c>
      <c r="G3359" t="s">
        <v>48</v>
      </c>
      <c r="H3359" t="s">
        <v>330</v>
      </c>
      <c r="I3359" t="s">
        <v>19059</v>
      </c>
      <c r="J3359" t="s">
        <v>19061</v>
      </c>
      <c r="K3359" t="s">
        <v>19061</v>
      </c>
      <c r="L3359" t="s">
        <v>19062</v>
      </c>
      <c r="M3359">
        <v>-85.792900085399907</v>
      </c>
      <c r="N3359">
        <v>41.526401519799997</v>
      </c>
    </row>
    <row r="3360" spans="1:14" x14ac:dyDescent="0.35">
      <c r="A3360" t="s">
        <v>19063</v>
      </c>
      <c r="B3360" t="s">
        <v>3332</v>
      </c>
      <c r="C3360" t="s">
        <v>19064</v>
      </c>
      <c r="D3360">
        <v>925</v>
      </c>
      <c r="F3360" t="s">
        <v>30</v>
      </c>
      <c r="G3360" t="s">
        <v>63</v>
      </c>
      <c r="H3360" t="s">
        <v>761</v>
      </c>
      <c r="I3360" t="s">
        <v>19063</v>
      </c>
      <c r="J3360" t="s">
        <v>19065</v>
      </c>
      <c r="K3360" t="s">
        <v>19065</v>
      </c>
      <c r="L3360" t="s">
        <v>19066</v>
      </c>
      <c r="M3360">
        <v>-79.937301635742102</v>
      </c>
      <c r="N3360">
        <v>36.097801208496001</v>
      </c>
    </row>
    <row r="3361" spans="1:14" x14ac:dyDescent="0.35">
      <c r="A3361" t="s">
        <v>19067</v>
      </c>
      <c r="B3361" t="s">
        <v>3332</v>
      </c>
      <c r="C3361" t="s">
        <v>19068</v>
      </c>
      <c r="D3361">
        <v>964</v>
      </c>
      <c r="F3361" t="s">
        <v>30</v>
      </c>
      <c r="G3361" t="s">
        <v>72</v>
      </c>
      <c r="H3361" t="s">
        <v>136</v>
      </c>
      <c r="I3361" t="s">
        <v>19067</v>
      </c>
      <c r="J3361" t="s">
        <v>3003</v>
      </c>
      <c r="K3361" t="s">
        <v>3003</v>
      </c>
      <c r="L3361" t="s">
        <v>19069</v>
      </c>
      <c r="M3361">
        <v>-82.218902587900004</v>
      </c>
      <c r="N3361">
        <v>34.895698547400002</v>
      </c>
    </row>
    <row r="3362" spans="1:14" x14ac:dyDescent="0.35">
      <c r="A3362" t="s">
        <v>19070</v>
      </c>
      <c r="B3362" t="s">
        <v>36</v>
      </c>
      <c r="C3362" t="s">
        <v>19071</v>
      </c>
      <c r="D3362">
        <v>568</v>
      </c>
      <c r="F3362" t="s">
        <v>30</v>
      </c>
      <c r="G3362" t="s">
        <v>76</v>
      </c>
      <c r="H3362" t="s">
        <v>77</v>
      </c>
      <c r="I3362" t="s">
        <v>19070</v>
      </c>
      <c r="J3362" t="s">
        <v>19072</v>
      </c>
      <c r="K3362" t="s">
        <v>19072</v>
      </c>
      <c r="L3362" t="s">
        <v>19073</v>
      </c>
      <c r="M3362">
        <v>-97.0491886139</v>
      </c>
      <c r="N3362">
        <v>32.8308104547</v>
      </c>
    </row>
    <row r="3363" spans="1:14" x14ac:dyDescent="0.35">
      <c r="A3363" t="s">
        <v>19075</v>
      </c>
      <c r="B3363" t="s">
        <v>1168</v>
      </c>
      <c r="C3363" t="s">
        <v>19076</v>
      </c>
      <c r="D3363">
        <v>3680</v>
      </c>
      <c r="F3363" t="s">
        <v>30</v>
      </c>
      <c r="G3363" t="s">
        <v>60</v>
      </c>
      <c r="H3363" t="s">
        <v>894</v>
      </c>
      <c r="I3363" t="s">
        <v>19075</v>
      </c>
      <c r="J3363" t="s">
        <v>19077</v>
      </c>
      <c r="K3363" t="s">
        <v>19077</v>
      </c>
      <c r="L3363" t="s">
        <v>19078</v>
      </c>
      <c r="M3363">
        <v>-111.37100220000001</v>
      </c>
      <c r="N3363">
        <v>47.481998439999998</v>
      </c>
    </row>
    <row r="3364" spans="1:14" x14ac:dyDescent="0.35">
      <c r="A3364" t="s">
        <v>19079</v>
      </c>
      <c r="B3364" t="s">
        <v>32</v>
      </c>
      <c r="C3364" t="s">
        <v>19080</v>
      </c>
      <c r="D3364">
        <v>927</v>
      </c>
      <c r="F3364" t="s">
        <v>30</v>
      </c>
      <c r="G3364" t="s">
        <v>84</v>
      </c>
      <c r="H3364" t="s">
        <v>15719</v>
      </c>
      <c r="I3364" t="s">
        <v>19079</v>
      </c>
      <c r="J3364" t="s">
        <v>19081</v>
      </c>
      <c r="K3364" t="s">
        <v>19081</v>
      </c>
      <c r="L3364" t="s">
        <v>19082</v>
      </c>
      <c r="M3364">
        <v>-92.664398193400004</v>
      </c>
      <c r="N3364">
        <v>45.798099517799997</v>
      </c>
    </row>
    <row r="3365" spans="1:14" x14ac:dyDescent="0.35">
      <c r="A3365" t="s">
        <v>19083</v>
      </c>
      <c r="B3365" t="s">
        <v>1168</v>
      </c>
      <c r="C3365" t="s">
        <v>19084</v>
      </c>
      <c r="D3365">
        <v>264</v>
      </c>
      <c r="F3365" t="s">
        <v>30</v>
      </c>
      <c r="G3365" t="s">
        <v>126</v>
      </c>
      <c r="H3365" t="s">
        <v>19085</v>
      </c>
      <c r="I3365" t="s">
        <v>19083</v>
      </c>
      <c r="J3365" t="s">
        <v>19086</v>
      </c>
      <c r="K3365" t="s">
        <v>19086</v>
      </c>
      <c r="L3365" t="s">
        <v>19087</v>
      </c>
      <c r="M3365">
        <v>-88.591400146500007</v>
      </c>
      <c r="N3365">
        <v>33.450298309299903</v>
      </c>
    </row>
    <row r="3366" spans="1:14" x14ac:dyDescent="0.35">
      <c r="A3366" t="s">
        <v>19088</v>
      </c>
      <c r="B3366" t="s">
        <v>32</v>
      </c>
      <c r="C3366" t="s">
        <v>19089</v>
      </c>
      <c r="D3366">
        <v>7680</v>
      </c>
      <c r="F3366" t="s">
        <v>30</v>
      </c>
      <c r="G3366" t="s">
        <v>42</v>
      </c>
      <c r="H3366" t="s">
        <v>5020</v>
      </c>
      <c r="I3366" t="s">
        <v>19088</v>
      </c>
      <c r="J3366" t="s">
        <v>19090</v>
      </c>
      <c r="K3366" t="s">
        <v>19090</v>
      </c>
      <c r="L3366" t="s">
        <v>19091</v>
      </c>
      <c r="M3366">
        <v>-106.9329987</v>
      </c>
      <c r="N3366">
        <v>38.533901210000003</v>
      </c>
    </row>
    <row r="3367" spans="1:14" x14ac:dyDescent="0.35">
      <c r="A3367" t="s">
        <v>19092</v>
      </c>
      <c r="B3367" t="s">
        <v>1168</v>
      </c>
      <c r="C3367" t="s">
        <v>19093</v>
      </c>
      <c r="D3367">
        <v>6472</v>
      </c>
      <c r="F3367" t="s">
        <v>30</v>
      </c>
      <c r="G3367" t="s">
        <v>109</v>
      </c>
      <c r="H3367" t="s">
        <v>19094</v>
      </c>
      <c r="I3367" t="s">
        <v>19092</v>
      </c>
      <c r="J3367" t="s">
        <v>13468</v>
      </c>
      <c r="K3367" t="s">
        <v>13468</v>
      </c>
      <c r="L3367" t="s">
        <v>19095</v>
      </c>
      <c r="M3367">
        <v>-108.789001465</v>
      </c>
      <c r="N3367">
        <v>35.511100769000002</v>
      </c>
    </row>
    <row r="3368" spans="1:14" x14ac:dyDescent="0.35">
      <c r="A3368" t="s">
        <v>19096</v>
      </c>
      <c r="B3368" t="s">
        <v>3332</v>
      </c>
      <c r="C3368" t="s">
        <v>19097</v>
      </c>
      <c r="D3368">
        <v>812</v>
      </c>
      <c r="F3368" t="s">
        <v>30</v>
      </c>
      <c r="G3368" t="s">
        <v>48</v>
      </c>
      <c r="H3368" t="s">
        <v>1014</v>
      </c>
      <c r="I3368" t="s">
        <v>19096</v>
      </c>
      <c r="J3368" t="s">
        <v>19098</v>
      </c>
      <c r="K3368" t="s">
        <v>19098</v>
      </c>
      <c r="L3368" t="s">
        <v>19099</v>
      </c>
      <c r="M3368">
        <v>-86.152099609399997</v>
      </c>
      <c r="N3368">
        <v>40.648101806599897</v>
      </c>
    </row>
    <row r="3369" spans="1:14" x14ac:dyDescent="0.35">
      <c r="A3369" t="s">
        <v>19100</v>
      </c>
      <c r="B3369" t="s">
        <v>1168</v>
      </c>
      <c r="C3369" t="s">
        <v>19101</v>
      </c>
      <c r="D3369">
        <v>3123</v>
      </c>
      <c r="F3369" t="s">
        <v>30</v>
      </c>
      <c r="G3369" t="s">
        <v>39</v>
      </c>
      <c r="H3369" t="s">
        <v>19102</v>
      </c>
      <c r="I3369" t="s">
        <v>19100</v>
      </c>
      <c r="J3369" t="s">
        <v>19103</v>
      </c>
      <c r="K3369" t="s">
        <v>19103</v>
      </c>
      <c r="L3369" t="s">
        <v>19104</v>
      </c>
      <c r="M3369">
        <v>-101.508003235</v>
      </c>
      <c r="N3369">
        <v>36.685100555399998</v>
      </c>
    </row>
    <row r="3370" spans="1:14" x14ac:dyDescent="0.35">
      <c r="A3370" t="s">
        <v>19105</v>
      </c>
      <c r="B3370" t="s">
        <v>32</v>
      </c>
      <c r="C3370" t="s">
        <v>19106</v>
      </c>
      <c r="D3370">
        <v>1276</v>
      </c>
      <c r="F3370" t="s">
        <v>30</v>
      </c>
      <c r="G3370" t="s">
        <v>45</v>
      </c>
      <c r="H3370" t="s">
        <v>448</v>
      </c>
      <c r="I3370" t="s">
        <v>19105</v>
      </c>
      <c r="J3370" t="s">
        <v>19107</v>
      </c>
      <c r="K3370" t="s">
        <v>19107</v>
      </c>
      <c r="L3370" t="s">
        <v>19108</v>
      </c>
      <c r="M3370">
        <v>-83.830200199999993</v>
      </c>
      <c r="N3370">
        <v>34.272598270000003</v>
      </c>
    </row>
    <row r="3371" spans="1:14" x14ac:dyDescent="0.35">
      <c r="A3371" t="s">
        <v>19109</v>
      </c>
      <c r="B3371" t="s">
        <v>32</v>
      </c>
      <c r="C3371" t="s">
        <v>1252</v>
      </c>
      <c r="D3371">
        <v>535</v>
      </c>
      <c r="F3371" t="s">
        <v>30</v>
      </c>
      <c r="G3371" t="s">
        <v>76</v>
      </c>
      <c r="H3371" t="s">
        <v>136</v>
      </c>
      <c r="I3371" t="s">
        <v>19109</v>
      </c>
      <c r="J3371" t="s">
        <v>19110</v>
      </c>
      <c r="K3371" t="s">
        <v>19110</v>
      </c>
      <c r="L3371" t="s">
        <v>19111</v>
      </c>
      <c r="M3371">
        <v>-96.065299987800003</v>
      </c>
      <c r="N3371">
        <v>33.067798614499999</v>
      </c>
    </row>
    <row r="3372" spans="1:14" x14ac:dyDescent="0.35">
      <c r="A3372" t="s">
        <v>19112</v>
      </c>
      <c r="B3372" t="s">
        <v>36</v>
      </c>
      <c r="C3372" t="s">
        <v>19113</v>
      </c>
      <c r="D3372">
        <v>1093</v>
      </c>
      <c r="F3372" t="s">
        <v>30</v>
      </c>
      <c r="G3372" t="s">
        <v>59</v>
      </c>
      <c r="H3372" t="s">
        <v>1223</v>
      </c>
      <c r="I3372" t="s">
        <v>19112</v>
      </c>
      <c r="J3372" t="s">
        <v>19114</v>
      </c>
      <c r="L3372" t="s">
        <v>19115</v>
      </c>
      <c r="M3372">
        <v>-94.559997558593693</v>
      </c>
      <c r="N3372">
        <v>38.844200134277301</v>
      </c>
    </row>
    <row r="3373" spans="1:14" x14ac:dyDescent="0.35">
      <c r="A3373" t="s">
        <v>19116</v>
      </c>
      <c r="B3373" t="s">
        <v>32</v>
      </c>
      <c r="C3373" t="s">
        <v>19117</v>
      </c>
      <c r="D3373">
        <v>4200</v>
      </c>
      <c r="E3373" t="s">
        <v>161</v>
      </c>
      <c r="F3373" t="s">
        <v>1547</v>
      </c>
      <c r="G3373" t="s">
        <v>1554</v>
      </c>
      <c r="H3373" t="s">
        <v>19118</v>
      </c>
      <c r="I3373" t="s">
        <v>19119</v>
      </c>
      <c r="J3373" t="s">
        <v>19116</v>
      </c>
      <c r="K3373" t="s">
        <v>19120</v>
      </c>
      <c r="L3373" t="s">
        <v>19121</v>
      </c>
      <c r="M3373">
        <v>147.66944444399999</v>
      </c>
      <c r="N3373">
        <v>-9.1359166666699991</v>
      </c>
    </row>
    <row r="3374" spans="1:14" x14ac:dyDescent="0.35">
      <c r="A3374" t="s">
        <v>19122</v>
      </c>
      <c r="B3374" t="s">
        <v>1168</v>
      </c>
      <c r="C3374" t="s">
        <v>46212</v>
      </c>
      <c r="D3374">
        <v>162</v>
      </c>
      <c r="F3374" t="s">
        <v>30</v>
      </c>
      <c r="G3374" t="s">
        <v>126</v>
      </c>
      <c r="H3374" t="s">
        <v>1180</v>
      </c>
      <c r="I3374" t="s">
        <v>19122</v>
      </c>
      <c r="J3374" t="s">
        <v>19123</v>
      </c>
      <c r="K3374" t="s">
        <v>19123</v>
      </c>
      <c r="L3374" t="s">
        <v>19124</v>
      </c>
      <c r="M3374">
        <v>-90.084701538100006</v>
      </c>
      <c r="N3374">
        <v>33.494300842299999</v>
      </c>
    </row>
    <row r="3375" spans="1:14" x14ac:dyDescent="0.35">
      <c r="A3375" t="s">
        <v>19125</v>
      </c>
      <c r="B3375" t="s">
        <v>32</v>
      </c>
      <c r="C3375" t="s">
        <v>19126</v>
      </c>
      <c r="D3375">
        <v>5916</v>
      </c>
      <c r="F3375" t="s">
        <v>30</v>
      </c>
      <c r="G3375" t="s">
        <v>42</v>
      </c>
      <c r="H3375" t="s">
        <v>5021</v>
      </c>
      <c r="I3375" t="s">
        <v>19125</v>
      </c>
      <c r="J3375" t="s">
        <v>19127</v>
      </c>
      <c r="K3375" t="s">
        <v>19127</v>
      </c>
      <c r="L3375" t="s">
        <v>19128</v>
      </c>
      <c r="M3375">
        <v>-107.310997009</v>
      </c>
      <c r="N3375">
        <v>39.508300781199999</v>
      </c>
    </row>
    <row r="3376" spans="1:14" x14ac:dyDescent="0.35">
      <c r="A3376" t="s">
        <v>19129</v>
      </c>
      <c r="B3376" t="s">
        <v>32</v>
      </c>
      <c r="C3376" t="s">
        <v>19130</v>
      </c>
      <c r="D3376">
        <v>99</v>
      </c>
      <c r="F3376" t="s">
        <v>30</v>
      </c>
      <c r="G3376" t="s">
        <v>34</v>
      </c>
      <c r="H3376" t="s">
        <v>351</v>
      </c>
      <c r="I3376" t="s">
        <v>19131</v>
      </c>
      <c r="J3376" t="s">
        <v>19129</v>
      </c>
      <c r="K3376" t="s">
        <v>19129</v>
      </c>
      <c r="L3376" t="s">
        <v>19132</v>
      </c>
      <c r="M3376">
        <v>-160.06628900000001</v>
      </c>
      <c r="N3376">
        <v>62.895187</v>
      </c>
    </row>
    <row r="3377" spans="1:14" x14ac:dyDescent="0.35">
      <c r="A3377" t="s">
        <v>19133</v>
      </c>
      <c r="B3377" t="s">
        <v>32</v>
      </c>
      <c r="C3377" t="s">
        <v>46213</v>
      </c>
      <c r="D3377">
        <v>4697</v>
      </c>
      <c r="F3377" t="s">
        <v>30</v>
      </c>
      <c r="G3377" t="s">
        <v>42</v>
      </c>
      <c r="H3377" t="s">
        <v>1453</v>
      </c>
      <c r="I3377" t="s">
        <v>19133</v>
      </c>
      <c r="J3377" t="s">
        <v>19134</v>
      </c>
      <c r="K3377" t="s">
        <v>19134</v>
      </c>
      <c r="L3377" t="s">
        <v>19135</v>
      </c>
      <c r="M3377">
        <v>-104.633003235</v>
      </c>
      <c r="N3377">
        <v>40.437400817899999</v>
      </c>
    </row>
    <row r="3378" spans="1:14" x14ac:dyDescent="0.35">
      <c r="A3378" t="s">
        <v>19136</v>
      </c>
      <c r="B3378" t="s">
        <v>32</v>
      </c>
      <c r="C3378" t="s">
        <v>19137</v>
      </c>
      <c r="D3378">
        <v>955</v>
      </c>
      <c r="F3378" t="s">
        <v>30</v>
      </c>
      <c r="G3378" t="s">
        <v>72</v>
      </c>
      <c r="H3378" t="s">
        <v>136</v>
      </c>
      <c r="I3378" t="s">
        <v>19136</v>
      </c>
      <c r="J3378" t="s">
        <v>19138</v>
      </c>
      <c r="K3378" t="s">
        <v>19139</v>
      </c>
      <c r="L3378" t="s">
        <v>19140</v>
      </c>
      <c r="M3378">
        <v>-82.376403999999994</v>
      </c>
      <c r="N3378">
        <v>34.758301000000003</v>
      </c>
    </row>
    <row r="3379" spans="1:14" x14ac:dyDescent="0.35">
      <c r="A3379" t="s">
        <v>19141</v>
      </c>
      <c r="B3379" t="s">
        <v>32</v>
      </c>
      <c r="C3379" t="s">
        <v>19142</v>
      </c>
      <c r="D3379">
        <v>749</v>
      </c>
      <c r="F3379" t="s">
        <v>30</v>
      </c>
      <c r="G3379" t="s">
        <v>76</v>
      </c>
      <c r="H3379" t="s">
        <v>19143</v>
      </c>
      <c r="I3379" t="s">
        <v>19141</v>
      </c>
      <c r="J3379" t="s">
        <v>19144</v>
      </c>
      <c r="K3379" t="s">
        <v>14906</v>
      </c>
      <c r="L3379" t="s">
        <v>19145</v>
      </c>
      <c r="M3379">
        <v>-96.673698425300003</v>
      </c>
      <c r="N3379">
        <v>33.714099883999999</v>
      </c>
    </row>
    <row r="3380" spans="1:14" x14ac:dyDescent="0.35">
      <c r="A3380" t="s">
        <v>19147</v>
      </c>
      <c r="B3380" t="s">
        <v>32</v>
      </c>
      <c r="C3380" t="s">
        <v>19148</v>
      </c>
      <c r="D3380">
        <v>968</v>
      </c>
      <c r="F3380" t="s">
        <v>30</v>
      </c>
      <c r="G3380" t="s">
        <v>40</v>
      </c>
      <c r="H3380" t="s">
        <v>1306</v>
      </c>
      <c r="I3380" t="s">
        <v>19147</v>
      </c>
      <c r="J3380" t="s">
        <v>19149</v>
      </c>
      <c r="K3380" t="s">
        <v>19149</v>
      </c>
      <c r="L3380" t="s">
        <v>19150</v>
      </c>
      <c r="M3380">
        <v>-112.375999451</v>
      </c>
      <c r="N3380">
        <v>33.4225006104</v>
      </c>
    </row>
    <row r="3381" spans="1:14" x14ac:dyDescent="0.35">
      <c r="A3381" t="s">
        <v>19151</v>
      </c>
      <c r="B3381" t="s">
        <v>1168</v>
      </c>
      <c r="C3381" t="s">
        <v>19152</v>
      </c>
      <c r="D3381">
        <v>591</v>
      </c>
      <c r="F3381" t="s">
        <v>30</v>
      </c>
      <c r="G3381" t="s">
        <v>48</v>
      </c>
      <c r="H3381" t="s">
        <v>75</v>
      </c>
      <c r="I3381" t="s">
        <v>19151</v>
      </c>
      <c r="J3381" t="s">
        <v>19153</v>
      </c>
      <c r="K3381" t="s">
        <v>19153</v>
      </c>
      <c r="L3381" t="s">
        <v>19154</v>
      </c>
      <c r="M3381">
        <v>-87.412803649902301</v>
      </c>
      <c r="N3381">
        <v>41.616298675537102</v>
      </c>
    </row>
    <row r="3382" spans="1:14" x14ac:dyDescent="0.35">
      <c r="A3382" t="s">
        <v>19155</v>
      </c>
      <c r="B3382" t="s">
        <v>32</v>
      </c>
      <c r="C3382" t="s">
        <v>19156</v>
      </c>
      <c r="D3382">
        <v>2380</v>
      </c>
      <c r="F3382" t="s">
        <v>30</v>
      </c>
      <c r="G3382" t="s">
        <v>34</v>
      </c>
      <c r="H3382" t="s">
        <v>19157</v>
      </c>
      <c r="I3382" t="s">
        <v>19155</v>
      </c>
      <c r="J3382" t="s">
        <v>19155</v>
      </c>
      <c r="K3382" t="s">
        <v>19155</v>
      </c>
      <c r="L3382" t="s">
        <v>19158</v>
      </c>
      <c r="M3382">
        <v>-142.38099670400001</v>
      </c>
      <c r="N3382">
        <v>61.4551010132</v>
      </c>
    </row>
    <row r="3383" spans="1:14" x14ac:dyDescent="0.35">
      <c r="A3383" t="s">
        <v>19159</v>
      </c>
      <c r="B3383" t="s">
        <v>32</v>
      </c>
      <c r="C3383" t="s">
        <v>19160</v>
      </c>
      <c r="D3383">
        <v>436</v>
      </c>
      <c r="F3383" t="s">
        <v>30</v>
      </c>
      <c r="G3383" t="s">
        <v>35</v>
      </c>
      <c r="H3383" t="s">
        <v>362</v>
      </c>
      <c r="I3383" t="s">
        <v>19159</v>
      </c>
      <c r="J3383" t="s">
        <v>2292</v>
      </c>
      <c r="K3383" t="s">
        <v>2292</v>
      </c>
      <c r="L3383" t="s">
        <v>19161</v>
      </c>
      <c r="M3383">
        <v>-87.998199459999995</v>
      </c>
      <c r="N3383">
        <v>34.117599490000003</v>
      </c>
    </row>
    <row r="3384" spans="1:14" x14ac:dyDescent="0.35">
      <c r="A3384" t="s">
        <v>19162</v>
      </c>
      <c r="B3384" t="s">
        <v>32</v>
      </c>
      <c r="C3384" t="s">
        <v>19163</v>
      </c>
      <c r="D3384">
        <v>66</v>
      </c>
      <c r="F3384" t="s">
        <v>30</v>
      </c>
      <c r="G3384" t="s">
        <v>41</v>
      </c>
      <c r="H3384" t="s">
        <v>19164</v>
      </c>
      <c r="I3384" t="s">
        <v>19162</v>
      </c>
      <c r="J3384" t="s">
        <v>19165</v>
      </c>
      <c r="K3384" t="s">
        <v>19165</v>
      </c>
      <c r="L3384" t="s">
        <v>19166</v>
      </c>
      <c r="M3384">
        <v>-122.500999451</v>
      </c>
      <c r="N3384">
        <v>37.513401031499903</v>
      </c>
    </row>
    <row r="3385" spans="1:14" x14ac:dyDescent="0.35">
      <c r="A3385" t="s">
        <v>19167</v>
      </c>
      <c r="B3385" t="s">
        <v>32</v>
      </c>
      <c r="C3385" t="s">
        <v>19168</v>
      </c>
      <c r="D3385">
        <v>824</v>
      </c>
      <c r="F3385" t="s">
        <v>30</v>
      </c>
      <c r="G3385" t="s">
        <v>56</v>
      </c>
      <c r="H3385" t="s">
        <v>673</v>
      </c>
      <c r="I3385" t="s">
        <v>19167</v>
      </c>
      <c r="J3385" t="s">
        <v>2371</v>
      </c>
      <c r="K3385" t="s">
        <v>2371</v>
      </c>
      <c r="L3385" t="s">
        <v>19169</v>
      </c>
      <c r="M3385">
        <v>-85.593399047899993</v>
      </c>
      <c r="N3385">
        <v>41.959800720200001</v>
      </c>
    </row>
    <row r="3386" spans="1:14" x14ac:dyDescent="0.35">
      <c r="A3386" t="s">
        <v>19170</v>
      </c>
      <c r="B3386" t="s">
        <v>32</v>
      </c>
      <c r="C3386" t="s">
        <v>19171</v>
      </c>
      <c r="D3386">
        <v>633</v>
      </c>
      <c r="F3386" t="s">
        <v>30</v>
      </c>
      <c r="G3386" t="s">
        <v>67</v>
      </c>
      <c r="H3386" t="s">
        <v>362</v>
      </c>
      <c r="I3386" t="s">
        <v>19170</v>
      </c>
      <c r="J3386" t="s">
        <v>19172</v>
      </c>
      <c r="K3386" t="s">
        <v>19172</v>
      </c>
      <c r="L3386" t="s">
        <v>19173</v>
      </c>
      <c r="M3386">
        <v>-84.522003173800002</v>
      </c>
      <c r="N3386">
        <v>39.363800048799902</v>
      </c>
    </row>
    <row r="3387" spans="1:14" x14ac:dyDescent="0.35">
      <c r="A3387" t="s">
        <v>19174</v>
      </c>
      <c r="B3387" t="s">
        <v>36</v>
      </c>
      <c r="C3387" t="s">
        <v>19175</v>
      </c>
      <c r="D3387">
        <v>627</v>
      </c>
      <c r="F3387" t="s">
        <v>30</v>
      </c>
      <c r="G3387" t="s">
        <v>39</v>
      </c>
      <c r="H3387" t="s">
        <v>503</v>
      </c>
      <c r="I3387" t="s">
        <v>19174</v>
      </c>
      <c r="J3387" t="s">
        <v>19176</v>
      </c>
      <c r="K3387" t="s">
        <v>19176</v>
      </c>
      <c r="L3387" t="s">
        <v>19177</v>
      </c>
      <c r="M3387">
        <v>-95.412803649899999</v>
      </c>
      <c r="N3387">
        <v>35.745899200399997</v>
      </c>
    </row>
    <row r="3388" spans="1:14" x14ac:dyDescent="0.35">
      <c r="A3388" t="s">
        <v>19178</v>
      </c>
      <c r="B3388" t="s">
        <v>1168</v>
      </c>
      <c r="C3388" t="s">
        <v>19179</v>
      </c>
      <c r="D3388">
        <v>151</v>
      </c>
      <c r="F3388" t="s">
        <v>30</v>
      </c>
      <c r="G3388" t="s">
        <v>126</v>
      </c>
      <c r="H3388" t="s">
        <v>1117</v>
      </c>
      <c r="I3388" t="s">
        <v>19178</v>
      </c>
      <c r="J3388" t="s">
        <v>19180</v>
      </c>
      <c r="K3388" t="s">
        <v>19180</v>
      </c>
      <c r="L3388" t="s">
        <v>19181</v>
      </c>
      <c r="M3388">
        <v>-89.25279999</v>
      </c>
      <c r="N3388">
        <v>31.264799119999999</v>
      </c>
    </row>
    <row r="3389" spans="1:14" x14ac:dyDescent="0.35">
      <c r="A3389" t="s">
        <v>19182</v>
      </c>
      <c r="B3389" t="s">
        <v>1168</v>
      </c>
      <c r="C3389" t="s">
        <v>19183</v>
      </c>
      <c r="D3389">
        <v>1563</v>
      </c>
      <c r="F3389" t="s">
        <v>30</v>
      </c>
      <c r="G3389" t="s">
        <v>39</v>
      </c>
      <c r="H3389" t="s">
        <v>50</v>
      </c>
      <c r="I3389" t="s">
        <v>19182</v>
      </c>
      <c r="J3389" t="s">
        <v>2533</v>
      </c>
      <c r="K3389" t="s">
        <v>2533</v>
      </c>
      <c r="L3389" t="s">
        <v>19184</v>
      </c>
      <c r="M3389">
        <v>-99.051312999999993</v>
      </c>
      <c r="N3389">
        <v>34.991317000000002</v>
      </c>
    </row>
    <row r="3390" spans="1:14" x14ac:dyDescent="0.35">
      <c r="A3390" t="s">
        <v>19185</v>
      </c>
      <c r="B3390" t="s">
        <v>32</v>
      </c>
      <c r="C3390" t="s">
        <v>19186</v>
      </c>
      <c r="D3390">
        <v>2313</v>
      </c>
      <c r="F3390" t="s">
        <v>30</v>
      </c>
      <c r="G3390" t="s">
        <v>106</v>
      </c>
      <c r="H3390" t="s">
        <v>970</v>
      </c>
      <c r="I3390" t="s">
        <v>19185</v>
      </c>
      <c r="J3390" t="s">
        <v>19187</v>
      </c>
      <c r="K3390" t="s">
        <v>19187</v>
      </c>
      <c r="L3390" t="s">
        <v>19188</v>
      </c>
      <c r="M3390">
        <v>-99.336501999999996</v>
      </c>
      <c r="N3390">
        <v>40.452098999999997</v>
      </c>
    </row>
    <row r="3391" spans="1:14" x14ac:dyDescent="0.35">
      <c r="A3391" t="s">
        <v>19189</v>
      </c>
      <c r="B3391" t="s">
        <v>32</v>
      </c>
      <c r="C3391" t="s">
        <v>19190</v>
      </c>
      <c r="D3391">
        <v>6606</v>
      </c>
      <c r="F3391" t="s">
        <v>30</v>
      </c>
      <c r="G3391" t="s">
        <v>42</v>
      </c>
      <c r="H3391" t="s">
        <v>19191</v>
      </c>
      <c r="I3391" t="s">
        <v>19189</v>
      </c>
      <c r="J3391" t="s">
        <v>19192</v>
      </c>
      <c r="K3391" t="s">
        <v>19192</v>
      </c>
      <c r="L3391" t="s">
        <v>19193</v>
      </c>
      <c r="M3391">
        <v>-107.21800229999999</v>
      </c>
      <c r="N3391">
        <v>40.481201169999999</v>
      </c>
    </row>
    <row r="3392" spans="1:14" x14ac:dyDescent="0.35">
      <c r="A3392" t="s">
        <v>19194</v>
      </c>
      <c r="B3392" t="s">
        <v>32</v>
      </c>
      <c r="C3392" t="s">
        <v>19195</v>
      </c>
      <c r="D3392">
        <v>242</v>
      </c>
      <c r="F3392" t="s">
        <v>30</v>
      </c>
      <c r="G3392" t="s">
        <v>37</v>
      </c>
      <c r="H3392" t="s">
        <v>19196</v>
      </c>
      <c r="I3392" t="s">
        <v>19194</v>
      </c>
      <c r="J3392" t="s">
        <v>19197</v>
      </c>
      <c r="K3392" t="s">
        <v>19197</v>
      </c>
      <c r="L3392" t="s">
        <v>19198</v>
      </c>
      <c r="M3392">
        <v>-90.676159999999996</v>
      </c>
      <c r="N3392">
        <v>34.576571000000001</v>
      </c>
    </row>
    <row r="3393" spans="1:14" x14ac:dyDescent="0.35">
      <c r="A3393" t="s">
        <v>19199</v>
      </c>
      <c r="B3393" t="s">
        <v>32</v>
      </c>
      <c r="C3393" t="s">
        <v>19200</v>
      </c>
      <c r="D3393">
        <v>192</v>
      </c>
      <c r="F3393" t="s">
        <v>30</v>
      </c>
      <c r="G3393" t="s">
        <v>82</v>
      </c>
      <c r="H3393" t="s">
        <v>752</v>
      </c>
      <c r="I3393" t="s">
        <v>19199</v>
      </c>
      <c r="J3393" t="s">
        <v>19201</v>
      </c>
      <c r="K3393" t="s">
        <v>19202</v>
      </c>
      <c r="L3393" t="s">
        <v>19203</v>
      </c>
      <c r="M3393">
        <v>-77.515403750000004</v>
      </c>
      <c r="N3393">
        <v>38.721401210000003</v>
      </c>
    </row>
    <row r="3394" spans="1:14" x14ac:dyDescent="0.35">
      <c r="A3394" t="s">
        <v>19204</v>
      </c>
      <c r="B3394" t="s">
        <v>32</v>
      </c>
      <c r="C3394" t="s">
        <v>19205</v>
      </c>
      <c r="D3394">
        <v>272</v>
      </c>
      <c r="F3394" t="s">
        <v>30</v>
      </c>
      <c r="G3394" t="s">
        <v>126</v>
      </c>
      <c r="H3394" t="s">
        <v>19206</v>
      </c>
      <c r="I3394" t="s">
        <v>19204</v>
      </c>
      <c r="J3394" t="s">
        <v>19207</v>
      </c>
      <c r="K3394" t="s">
        <v>19207</v>
      </c>
      <c r="L3394" t="s">
        <v>19208</v>
      </c>
      <c r="M3394">
        <v>-91.297313000000003</v>
      </c>
      <c r="N3394">
        <v>31.613738000000001</v>
      </c>
    </row>
    <row r="3395" spans="1:14" x14ac:dyDescent="0.35">
      <c r="A3395" t="s">
        <v>19209</v>
      </c>
      <c r="B3395" t="s">
        <v>1168</v>
      </c>
      <c r="C3395" t="s">
        <v>19210</v>
      </c>
      <c r="D3395">
        <v>18</v>
      </c>
      <c r="F3395" t="s">
        <v>30</v>
      </c>
      <c r="G3395" t="s">
        <v>93</v>
      </c>
      <c r="H3395" t="s">
        <v>256</v>
      </c>
      <c r="I3395" t="s">
        <v>19209</v>
      </c>
      <c r="J3395" t="s">
        <v>19211</v>
      </c>
      <c r="K3395" t="s">
        <v>19211</v>
      </c>
      <c r="L3395" t="s">
        <v>19212</v>
      </c>
      <c r="M3395">
        <v>-72.649398803710994</v>
      </c>
      <c r="N3395">
        <v>41.736698150635</v>
      </c>
    </row>
    <row r="3396" spans="1:14" x14ac:dyDescent="0.35">
      <c r="A3396" t="s">
        <v>19213</v>
      </c>
      <c r="B3396" t="s">
        <v>32</v>
      </c>
      <c r="C3396" t="s">
        <v>19214</v>
      </c>
      <c r="D3396">
        <v>376</v>
      </c>
      <c r="F3396" t="s">
        <v>30</v>
      </c>
      <c r="G3396" t="s">
        <v>63</v>
      </c>
      <c r="H3396" t="s">
        <v>19215</v>
      </c>
      <c r="I3396" t="s">
        <v>19213</v>
      </c>
      <c r="J3396" t="s">
        <v>19216</v>
      </c>
      <c r="K3396" t="s">
        <v>19216</v>
      </c>
      <c r="L3396" t="s">
        <v>19217</v>
      </c>
      <c r="M3396">
        <v>-79.497754999999998</v>
      </c>
      <c r="N3396">
        <v>35.036287999999999</v>
      </c>
    </row>
    <row r="3397" spans="1:14" x14ac:dyDescent="0.35">
      <c r="A3397" t="s">
        <v>19218</v>
      </c>
      <c r="B3397" t="s">
        <v>1168</v>
      </c>
      <c r="C3397" t="s">
        <v>19219</v>
      </c>
      <c r="D3397">
        <v>703</v>
      </c>
      <c r="F3397" t="s">
        <v>30</v>
      </c>
      <c r="G3397" t="s">
        <v>55</v>
      </c>
      <c r="H3397" t="s">
        <v>620</v>
      </c>
      <c r="I3397" t="s">
        <v>19218</v>
      </c>
      <c r="J3397" t="s">
        <v>19220</v>
      </c>
      <c r="K3397" t="s">
        <v>19220</v>
      </c>
      <c r="L3397" t="s">
        <v>19221</v>
      </c>
      <c r="M3397">
        <v>-77.729499820000001</v>
      </c>
      <c r="N3397">
        <v>39.707901</v>
      </c>
    </row>
    <row r="3398" spans="1:14" x14ac:dyDescent="0.35">
      <c r="A3398" t="s">
        <v>19222</v>
      </c>
      <c r="B3398" t="s">
        <v>1168</v>
      </c>
      <c r="C3398" t="s">
        <v>19223</v>
      </c>
      <c r="D3398">
        <v>66</v>
      </c>
      <c r="F3398" t="s">
        <v>30</v>
      </c>
      <c r="G3398" t="s">
        <v>41</v>
      </c>
      <c r="H3398" t="s">
        <v>19224</v>
      </c>
      <c r="I3398" t="s">
        <v>19222</v>
      </c>
      <c r="J3398" t="s">
        <v>19225</v>
      </c>
      <c r="K3398" t="s">
        <v>19225</v>
      </c>
      <c r="L3398" t="s">
        <v>19226</v>
      </c>
      <c r="M3398">
        <v>-118.334999</v>
      </c>
      <c r="N3398">
        <v>33.922798</v>
      </c>
    </row>
    <row r="3399" spans="1:14" x14ac:dyDescent="0.35">
      <c r="A3399" t="s">
        <v>19227</v>
      </c>
      <c r="B3399" t="s">
        <v>32</v>
      </c>
      <c r="C3399" t="s">
        <v>19228</v>
      </c>
      <c r="D3399">
        <v>572</v>
      </c>
      <c r="F3399" t="s">
        <v>30</v>
      </c>
      <c r="G3399" t="s">
        <v>39</v>
      </c>
      <c r="H3399" t="s">
        <v>5638</v>
      </c>
      <c r="I3399" t="s">
        <v>19227</v>
      </c>
      <c r="J3399" t="s">
        <v>19229</v>
      </c>
      <c r="K3399" t="s">
        <v>2296</v>
      </c>
      <c r="L3399" t="s">
        <v>19230</v>
      </c>
      <c r="M3399">
        <v>-95.541900630000001</v>
      </c>
      <c r="N3399">
        <v>34.034801479999999</v>
      </c>
    </row>
    <row r="3400" spans="1:14" x14ac:dyDescent="0.35">
      <c r="A3400" t="s">
        <v>19231</v>
      </c>
      <c r="B3400" t="s">
        <v>3332</v>
      </c>
      <c r="C3400" t="s">
        <v>19232</v>
      </c>
      <c r="D3400">
        <v>1354</v>
      </c>
      <c r="F3400" t="s">
        <v>30</v>
      </c>
      <c r="G3400" t="s">
        <v>58</v>
      </c>
      <c r="H3400" t="s">
        <v>1190</v>
      </c>
      <c r="I3400" t="s">
        <v>19231</v>
      </c>
      <c r="J3400" t="s">
        <v>19233</v>
      </c>
      <c r="K3400" t="s">
        <v>19233</v>
      </c>
      <c r="L3400" t="s">
        <v>19234</v>
      </c>
      <c r="M3400">
        <v>-92.838996890000004</v>
      </c>
      <c r="N3400">
        <v>47.386600489999999</v>
      </c>
    </row>
    <row r="3401" spans="1:14" x14ac:dyDescent="0.35">
      <c r="A3401" t="s">
        <v>19235</v>
      </c>
      <c r="B3401" t="s">
        <v>32</v>
      </c>
      <c r="C3401" t="s">
        <v>19236</v>
      </c>
      <c r="D3401">
        <v>1074</v>
      </c>
      <c r="F3401" t="s">
        <v>30</v>
      </c>
      <c r="G3401" t="s">
        <v>107</v>
      </c>
      <c r="H3401" t="s">
        <v>19237</v>
      </c>
      <c r="I3401" t="s">
        <v>19235</v>
      </c>
      <c r="J3401" t="s">
        <v>19238</v>
      </c>
      <c r="K3401" t="s">
        <v>19238</v>
      </c>
      <c r="L3401" t="s">
        <v>19239</v>
      </c>
      <c r="M3401">
        <v>-71.544501999999994</v>
      </c>
      <c r="N3401">
        <v>44.367637000000002</v>
      </c>
    </row>
    <row r="3402" spans="1:14" x14ac:dyDescent="0.35">
      <c r="A3402" t="s">
        <v>19240</v>
      </c>
      <c r="B3402" t="s">
        <v>1168</v>
      </c>
      <c r="C3402" t="s">
        <v>19241</v>
      </c>
      <c r="D3402">
        <v>4789</v>
      </c>
      <c r="F3402" t="s">
        <v>30</v>
      </c>
      <c r="G3402" t="s">
        <v>81</v>
      </c>
      <c r="H3402" t="s">
        <v>19242</v>
      </c>
      <c r="I3402" t="s">
        <v>19240</v>
      </c>
      <c r="J3402" t="s">
        <v>19243</v>
      </c>
      <c r="K3402" t="s">
        <v>19243</v>
      </c>
      <c r="L3402" t="s">
        <v>19244</v>
      </c>
      <c r="M3402">
        <v>-111.973086</v>
      </c>
      <c r="N3402">
        <v>41.124029999999998</v>
      </c>
    </row>
    <row r="3403" spans="1:14" x14ac:dyDescent="0.35">
      <c r="A3403" t="s">
        <v>19246</v>
      </c>
      <c r="B3403" t="s">
        <v>32</v>
      </c>
      <c r="C3403" t="s">
        <v>19247</v>
      </c>
      <c r="D3403">
        <v>783</v>
      </c>
      <c r="F3403" t="s">
        <v>30</v>
      </c>
      <c r="G3403" t="s">
        <v>40</v>
      </c>
      <c r="H3403" t="s">
        <v>1291</v>
      </c>
      <c r="I3403" t="s">
        <v>19246</v>
      </c>
      <c r="J3403" t="s">
        <v>19248</v>
      </c>
      <c r="K3403" t="s">
        <v>19248</v>
      </c>
      <c r="L3403" t="s">
        <v>19249</v>
      </c>
      <c r="M3403">
        <v>-114.358002</v>
      </c>
      <c r="N3403">
        <v>34.571097999999999</v>
      </c>
    </row>
    <row r="3404" spans="1:14" x14ac:dyDescent="0.35">
      <c r="A3404" t="s">
        <v>19250</v>
      </c>
      <c r="B3404" t="s">
        <v>1168</v>
      </c>
      <c r="C3404" t="s">
        <v>19251</v>
      </c>
      <c r="D3404">
        <v>208</v>
      </c>
      <c r="F3404" t="s">
        <v>30</v>
      </c>
      <c r="G3404" t="s">
        <v>69</v>
      </c>
      <c r="H3404" t="s">
        <v>696</v>
      </c>
      <c r="I3404" t="s">
        <v>19250</v>
      </c>
      <c r="J3404" t="s">
        <v>19252</v>
      </c>
      <c r="K3404" t="s">
        <v>19252</v>
      </c>
      <c r="L3404" t="s">
        <v>19253</v>
      </c>
      <c r="M3404">
        <v>-122.949997</v>
      </c>
      <c r="N3404">
        <v>45.540401000000003</v>
      </c>
    </row>
    <row r="3405" spans="1:14" x14ac:dyDescent="0.35">
      <c r="A3405" t="s">
        <v>19254</v>
      </c>
      <c r="B3405" t="s">
        <v>32</v>
      </c>
      <c r="C3405" t="s">
        <v>19255</v>
      </c>
      <c r="D3405">
        <v>255</v>
      </c>
      <c r="F3405" t="s">
        <v>30</v>
      </c>
      <c r="G3405" t="s">
        <v>37</v>
      </c>
      <c r="H3405" t="s">
        <v>2630</v>
      </c>
      <c r="I3405" t="s">
        <v>19254</v>
      </c>
      <c r="J3405" t="s">
        <v>19256</v>
      </c>
      <c r="K3405" t="s">
        <v>19256</v>
      </c>
      <c r="L3405" t="s">
        <v>19257</v>
      </c>
      <c r="M3405">
        <v>-89.830802917499994</v>
      </c>
      <c r="N3405">
        <v>35.940399169899997</v>
      </c>
    </row>
    <row r="3406" spans="1:14" x14ac:dyDescent="0.35">
      <c r="A3406" t="s">
        <v>19258</v>
      </c>
      <c r="B3406" t="s">
        <v>32</v>
      </c>
      <c r="C3406" t="s">
        <v>1435</v>
      </c>
      <c r="D3406">
        <v>341</v>
      </c>
      <c r="F3406" t="s">
        <v>30</v>
      </c>
      <c r="G3406" t="s">
        <v>126</v>
      </c>
      <c r="H3406" t="s">
        <v>199</v>
      </c>
      <c r="I3406" t="s">
        <v>19258</v>
      </c>
      <c r="J3406" t="s">
        <v>19259</v>
      </c>
      <c r="K3406" t="s">
        <v>19259</v>
      </c>
      <c r="L3406" t="s">
        <v>19260</v>
      </c>
      <c r="M3406">
        <v>-90.222198489999997</v>
      </c>
      <c r="N3406">
        <v>32.334499360000002</v>
      </c>
    </row>
    <row r="3407" spans="1:14" x14ac:dyDescent="0.35">
      <c r="A3407" t="s">
        <v>19261</v>
      </c>
      <c r="B3407" t="s">
        <v>1168</v>
      </c>
      <c r="C3407" t="s">
        <v>19262</v>
      </c>
      <c r="D3407">
        <v>1190</v>
      </c>
      <c r="F3407" t="s">
        <v>30</v>
      </c>
      <c r="G3407" t="s">
        <v>63</v>
      </c>
      <c r="H3407" t="s">
        <v>487</v>
      </c>
      <c r="I3407" t="s">
        <v>19261</v>
      </c>
      <c r="J3407" t="s">
        <v>19263</v>
      </c>
      <c r="K3407" t="s">
        <v>19263</v>
      </c>
      <c r="L3407" t="s">
        <v>19264</v>
      </c>
      <c r="M3407">
        <v>-81.389503480000002</v>
      </c>
      <c r="N3407">
        <v>35.74110031</v>
      </c>
    </row>
    <row r="3408" spans="1:14" x14ac:dyDescent="0.35">
      <c r="A3408" t="s">
        <v>19265</v>
      </c>
      <c r="B3408" t="s">
        <v>36</v>
      </c>
      <c r="C3408" t="s">
        <v>19266</v>
      </c>
      <c r="D3408">
        <v>21</v>
      </c>
      <c r="E3408" t="s">
        <v>1579</v>
      </c>
      <c r="F3408" t="s">
        <v>19267</v>
      </c>
      <c r="G3408" t="s">
        <v>19268</v>
      </c>
      <c r="H3408" t="s">
        <v>19269</v>
      </c>
      <c r="J3408" t="s">
        <v>19265</v>
      </c>
      <c r="L3408" t="s">
        <v>19270</v>
      </c>
      <c r="M3408">
        <v>89.645399999999995</v>
      </c>
      <c r="N3408">
        <v>22.648599999999998</v>
      </c>
    </row>
    <row r="3409" spans="1:14" x14ac:dyDescent="0.35">
      <c r="A3409" t="s">
        <v>19271</v>
      </c>
      <c r="B3409" t="s">
        <v>32</v>
      </c>
      <c r="C3409" t="s">
        <v>19272</v>
      </c>
      <c r="D3409">
        <v>973</v>
      </c>
      <c r="F3409" t="s">
        <v>30</v>
      </c>
      <c r="G3409" t="s">
        <v>48</v>
      </c>
      <c r="H3409" t="s">
        <v>829</v>
      </c>
      <c r="I3409" t="s">
        <v>19271</v>
      </c>
      <c r="J3409" t="s">
        <v>3037</v>
      </c>
      <c r="K3409" t="s">
        <v>3037</v>
      </c>
      <c r="L3409" t="s">
        <v>19273</v>
      </c>
      <c r="M3409">
        <v>-85.258300781199907</v>
      </c>
      <c r="N3409">
        <v>39.344501495399903</v>
      </c>
    </row>
    <row r="3410" spans="1:14" x14ac:dyDescent="0.35">
      <c r="A3410" t="s">
        <v>19274</v>
      </c>
      <c r="B3410" t="s">
        <v>32</v>
      </c>
      <c r="C3410" t="s">
        <v>19275</v>
      </c>
      <c r="D3410">
        <v>2238</v>
      </c>
      <c r="F3410" t="s">
        <v>30</v>
      </c>
      <c r="G3410" t="s">
        <v>33</v>
      </c>
      <c r="H3410" t="s">
        <v>242</v>
      </c>
      <c r="I3410" t="s">
        <v>19274</v>
      </c>
      <c r="J3410" t="s">
        <v>2316</v>
      </c>
      <c r="K3410" t="s">
        <v>2316</v>
      </c>
      <c r="L3410" t="s">
        <v>19276</v>
      </c>
      <c r="M3410">
        <v>-99.831497189999993</v>
      </c>
      <c r="N3410">
        <v>39.378799440000002</v>
      </c>
    </row>
    <row r="3411" spans="1:14" x14ac:dyDescent="0.35">
      <c r="A3411" t="s">
        <v>19277</v>
      </c>
      <c r="B3411" t="s">
        <v>1168</v>
      </c>
      <c r="C3411" t="s">
        <v>19278</v>
      </c>
      <c r="D3411">
        <v>1195</v>
      </c>
      <c r="F3411" t="s">
        <v>30</v>
      </c>
      <c r="G3411" t="s">
        <v>85</v>
      </c>
      <c r="H3411" t="s">
        <v>865</v>
      </c>
      <c r="I3411" t="s">
        <v>19277</v>
      </c>
      <c r="J3411" t="s">
        <v>14527</v>
      </c>
      <c r="K3411" t="s">
        <v>14527</v>
      </c>
      <c r="L3411" t="s">
        <v>19279</v>
      </c>
      <c r="M3411">
        <v>-80.6463012695</v>
      </c>
      <c r="N3411">
        <v>40.174999237100003</v>
      </c>
    </row>
    <row r="3412" spans="1:14" x14ac:dyDescent="0.35">
      <c r="A3412" t="s">
        <v>19280</v>
      </c>
      <c r="B3412" t="s">
        <v>32</v>
      </c>
      <c r="C3412" t="s">
        <v>19281</v>
      </c>
      <c r="D3412">
        <v>603</v>
      </c>
      <c r="F3412" t="s">
        <v>30</v>
      </c>
      <c r="G3412" t="s">
        <v>56</v>
      </c>
      <c r="H3412" t="s">
        <v>861</v>
      </c>
      <c r="I3412" t="s">
        <v>19280</v>
      </c>
      <c r="J3412" t="s">
        <v>2320</v>
      </c>
      <c r="K3412" t="s">
        <v>2320</v>
      </c>
      <c r="L3412" t="s">
        <v>19282</v>
      </c>
      <c r="M3412">
        <v>-86.162002563499996</v>
      </c>
      <c r="N3412">
        <v>42.7958984375</v>
      </c>
    </row>
    <row r="3413" spans="1:14" x14ac:dyDescent="0.35">
      <c r="A3413" t="s">
        <v>19283</v>
      </c>
      <c r="B3413" t="s">
        <v>1168</v>
      </c>
      <c r="C3413" t="s">
        <v>19284</v>
      </c>
      <c r="D3413">
        <v>3877</v>
      </c>
      <c r="F3413" t="s">
        <v>30</v>
      </c>
      <c r="G3413" t="s">
        <v>60</v>
      </c>
      <c r="H3413" t="s">
        <v>628</v>
      </c>
      <c r="I3413" t="s">
        <v>19283</v>
      </c>
      <c r="J3413" t="s">
        <v>19285</v>
      </c>
      <c r="K3413" t="s">
        <v>19285</v>
      </c>
      <c r="L3413" t="s">
        <v>19286</v>
      </c>
      <c r="M3413">
        <v>-111.98300170898401</v>
      </c>
      <c r="N3413">
        <v>46.606800079345703</v>
      </c>
    </row>
    <row r="3414" spans="1:14" x14ac:dyDescent="0.35">
      <c r="A3414" t="s">
        <v>19287</v>
      </c>
      <c r="B3414" t="s">
        <v>1168</v>
      </c>
      <c r="C3414" t="s">
        <v>19288</v>
      </c>
      <c r="D3414">
        <v>924</v>
      </c>
      <c r="F3414" t="s">
        <v>30</v>
      </c>
      <c r="G3414" t="s">
        <v>76</v>
      </c>
      <c r="H3414" t="s">
        <v>713</v>
      </c>
      <c r="I3414" t="s">
        <v>19287</v>
      </c>
      <c r="J3414" t="s">
        <v>2602</v>
      </c>
      <c r="K3414" t="s">
        <v>2602</v>
      </c>
      <c r="L3414" t="s">
        <v>19289</v>
      </c>
      <c r="M3414">
        <v>-97.714500427199994</v>
      </c>
      <c r="N3414">
        <v>31.138700485199902</v>
      </c>
    </row>
    <row r="3415" spans="1:14" x14ac:dyDescent="0.35">
      <c r="A3415" t="s">
        <v>19291</v>
      </c>
      <c r="B3415" t="s">
        <v>3332</v>
      </c>
      <c r="C3415" t="s">
        <v>19292</v>
      </c>
      <c r="D3415">
        <v>4093</v>
      </c>
      <c r="F3415" t="s">
        <v>30</v>
      </c>
      <c r="G3415" t="s">
        <v>109</v>
      </c>
      <c r="H3415" t="s">
        <v>1128</v>
      </c>
      <c r="I3415" t="s">
        <v>19291</v>
      </c>
      <c r="J3415" t="s">
        <v>19293</v>
      </c>
      <c r="K3415" t="s">
        <v>19293</v>
      </c>
      <c r="L3415" t="s">
        <v>19294</v>
      </c>
      <c r="M3415">
        <v>-106.10700225799999</v>
      </c>
      <c r="N3415">
        <v>32.852500915500002</v>
      </c>
    </row>
    <row r="3416" spans="1:14" x14ac:dyDescent="0.35">
      <c r="A3416" t="s">
        <v>19295</v>
      </c>
      <c r="B3416" t="s">
        <v>32</v>
      </c>
      <c r="C3416" t="s">
        <v>19296</v>
      </c>
      <c r="D3416">
        <v>1512</v>
      </c>
      <c r="F3416" t="s">
        <v>30</v>
      </c>
      <c r="G3416" t="s">
        <v>41</v>
      </c>
      <c r="H3416" t="s">
        <v>1391</v>
      </c>
      <c r="I3416" t="s">
        <v>19295</v>
      </c>
      <c r="J3416" t="s">
        <v>2444</v>
      </c>
      <c r="K3416" t="s">
        <v>2444</v>
      </c>
      <c r="L3416" t="s">
        <v>19297</v>
      </c>
      <c r="M3416">
        <v>-117.023002625</v>
      </c>
      <c r="N3416">
        <v>33.7340011597</v>
      </c>
    </row>
    <row r="3417" spans="1:14" x14ac:dyDescent="0.35">
      <c r="A3417" t="s">
        <v>19298</v>
      </c>
      <c r="B3417" t="s">
        <v>32</v>
      </c>
      <c r="C3417" t="s">
        <v>19299</v>
      </c>
      <c r="D3417">
        <v>529</v>
      </c>
      <c r="F3417" t="s">
        <v>30</v>
      </c>
      <c r="G3417" t="s">
        <v>48</v>
      </c>
      <c r="H3417" t="s">
        <v>15714</v>
      </c>
      <c r="I3417" t="s">
        <v>19298</v>
      </c>
      <c r="J3417" t="s">
        <v>19300</v>
      </c>
      <c r="K3417" t="s">
        <v>19300</v>
      </c>
      <c r="L3417" t="s">
        <v>19301</v>
      </c>
      <c r="M3417">
        <v>-86.953697204599905</v>
      </c>
      <c r="N3417">
        <v>38.2490005493</v>
      </c>
    </row>
    <row r="3418" spans="1:14" x14ac:dyDescent="0.35">
      <c r="A3418" t="s">
        <v>19302</v>
      </c>
      <c r="B3418" t="s">
        <v>32</v>
      </c>
      <c r="C3418" t="s">
        <v>19303</v>
      </c>
      <c r="D3418">
        <v>2492</v>
      </c>
      <c r="F3418" t="s">
        <v>30</v>
      </c>
      <c r="G3418" t="s">
        <v>111</v>
      </c>
      <c r="H3418" t="s">
        <v>12</v>
      </c>
      <c r="I3418" t="s">
        <v>19302</v>
      </c>
      <c r="J3418" t="s">
        <v>2299</v>
      </c>
      <c r="K3418" t="s">
        <v>19304</v>
      </c>
      <c r="L3418" t="s">
        <v>19305</v>
      </c>
      <c r="M3418">
        <v>-115.134002686</v>
      </c>
      <c r="N3418">
        <v>35.972801208500002</v>
      </c>
    </row>
    <row r="3419" spans="1:14" x14ac:dyDescent="0.35">
      <c r="A3419" t="s">
        <v>19306</v>
      </c>
      <c r="B3419" t="s">
        <v>1168</v>
      </c>
      <c r="C3419" t="s">
        <v>19307</v>
      </c>
      <c r="D3419">
        <v>3661</v>
      </c>
      <c r="F3419" t="s">
        <v>30</v>
      </c>
      <c r="G3419" t="s">
        <v>109</v>
      </c>
      <c r="H3419" t="s">
        <v>19308</v>
      </c>
      <c r="I3419" t="s">
        <v>19306</v>
      </c>
      <c r="J3419" t="s">
        <v>2373</v>
      </c>
      <c r="K3419" t="s">
        <v>2373</v>
      </c>
      <c r="L3419" t="s">
        <v>19309</v>
      </c>
      <c r="M3419">
        <v>-103.2170029</v>
      </c>
      <c r="N3419">
        <v>32.6875</v>
      </c>
    </row>
    <row r="3420" spans="1:14" x14ac:dyDescent="0.35">
      <c r="A3420" t="s">
        <v>19311</v>
      </c>
      <c r="B3420" t="s">
        <v>1168</v>
      </c>
      <c r="C3420" t="s">
        <v>19312</v>
      </c>
      <c r="D3420">
        <v>1289</v>
      </c>
      <c r="F3420" t="s">
        <v>30</v>
      </c>
      <c r="G3420" t="s">
        <v>74</v>
      </c>
      <c r="H3420" t="s">
        <v>438</v>
      </c>
      <c r="I3420" t="s">
        <v>19311</v>
      </c>
      <c r="J3420" t="s">
        <v>19313</v>
      </c>
      <c r="K3420" t="s">
        <v>19313</v>
      </c>
      <c r="L3420" t="s">
        <v>19314</v>
      </c>
      <c r="M3420">
        <v>-98.228500366210895</v>
      </c>
      <c r="N3420">
        <v>44.385200500488203</v>
      </c>
    </row>
    <row r="3421" spans="1:14" x14ac:dyDescent="0.35">
      <c r="A3421" t="s">
        <v>19315</v>
      </c>
      <c r="B3421" t="s">
        <v>1168</v>
      </c>
      <c r="C3421" t="s">
        <v>19316</v>
      </c>
      <c r="D3421">
        <v>573</v>
      </c>
      <c r="F3421" t="s">
        <v>30</v>
      </c>
      <c r="G3421" t="s">
        <v>52</v>
      </c>
      <c r="H3421" t="s">
        <v>19317</v>
      </c>
      <c r="I3421" t="s">
        <v>19315</v>
      </c>
      <c r="J3421" t="s">
        <v>19318</v>
      </c>
      <c r="K3421" t="s">
        <v>19318</v>
      </c>
      <c r="L3421" t="s">
        <v>19319</v>
      </c>
      <c r="M3421">
        <v>-87.496200561500004</v>
      </c>
      <c r="N3421">
        <v>36.668598175</v>
      </c>
    </row>
    <row r="3422" spans="1:14" x14ac:dyDescent="0.35">
      <c r="A3422" t="s">
        <v>19320</v>
      </c>
      <c r="B3422" t="s">
        <v>1168</v>
      </c>
      <c r="C3422" t="s">
        <v>19321</v>
      </c>
      <c r="D3422">
        <v>540</v>
      </c>
      <c r="F3422" t="s">
        <v>30</v>
      </c>
      <c r="G3422" t="s">
        <v>37</v>
      </c>
      <c r="H3422" t="s">
        <v>291</v>
      </c>
      <c r="I3422" t="s">
        <v>19320</v>
      </c>
      <c r="J3422" t="s">
        <v>3045</v>
      </c>
      <c r="K3422" t="s">
        <v>3045</v>
      </c>
      <c r="L3422" t="s">
        <v>19322</v>
      </c>
      <c r="M3422">
        <v>-93.096199035644503</v>
      </c>
      <c r="N3422">
        <v>34.478000640869098</v>
      </c>
    </row>
    <row r="3423" spans="1:14" x14ac:dyDescent="0.35">
      <c r="A3423" t="s">
        <v>19323</v>
      </c>
      <c r="B3423" t="s">
        <v>3332</v>
      </c>
      <c r="C3423" t="s">
        <v>19324</v>
      </c>
      <c r="D3423">
        <v>46</v>
      </c>
      <c r="F3423" t="s">
        <v>30</v>
      </c>
      <c r="G3423" t="s">
        <v>76</v>
      </c>
      <c r="H3423" t="s">
        <v>185</v>
      </c>
      <c r="I3423" t="s">
        <v>19323</v>
      </c>
      <c r="J3423" t="s">
        <v>19325</v>
      </c>
      <c r="K3423" t="s">
        <v>19325</v>
      </c>
      <c r="L3423" t="s">
        <v>19326</v>
      </c>
      <c r="M3423">
        <v>-95.278900149999998</v>
      </c>
      <c r="N3423">
        <v>29.645399090000002</v>
      </c>
    </row>
    <row r="3424" spans="1:14" x14ac:dyDescent="0.35">
      <c r="A3424" t="s">
        <v>19327</v>
      </c>
      <c r="B3424" t="s">
        <v>1168</v>
      </c>
      <c r="C3424" t="s">
        <v>19328</v>
      </c>
      <c r="D3424">
        <v>439</v>
      </c>
      <c r="F3424" t="s">
        <v>30</v>
      </c>
      <c r="G3424" t="s">
        <v>66</v>
      </c>
      <c r="H3424" t="s">
        <v>19329</v>
      </c>
      <c r="I3424" t="s">
        <v>19327</v>
      </c>
      <c r="J3424" t="s">
        <v>2374</v>
      </c>
      <c r="K3424" t="s">
        <v>2374</v>
      </c>
      <c r="L3424" t="s">
        <v>19330</v>
      </c>
      <c r="M3424">
        <v>-73.707603454589801</v>
      </c>
      <c r="N3424">
        <v>41.067001342773402</v>
      </c>
    </row>
    <row r="3425" spans="1:14" x14ac:dyDescent="0.35">
      <c r="A3425" t="s">
        <v>19331</v>
      </c>
      <c r="B3425" t="s">
        <v>32</v>
      </c>
      <c r="C3425" t="s">
        <v>16033</v>
      </c>
      <c r="D3425">
        <v>1176</v>
      </c>
      <c r="F3425" t="s">
        <v>30</v>
      </c>
      <c r="G3425" t="s">
        <v>98</v>
      </c>
      <c r="H3425" t="s">
        <v>320</v>
      </c>
      <c r="I3425" t="s">
        <v>19331</v>
      </c>
      <c r="J3425" t="s">
        <v>2603</v>
      </c>
      <c r="K3425" t="s">
        <v>2603</v>
      </c>
      <c r="L3425" t="s">
        <v>19332</v>
      </c>
      <c r="M3425">
        <v>-93.226303100599907</v>
      </c>
      <c r="N3425">
        <v>42.723701477100001</v>
      </c>
    </row>
    <row r="3426" spans="1:14" x14ac:dyDescent="0.35">
      <c r="A3426" t="s">
        <v>19333</v>
      </c>
      <c r="B3426" t="s">
        <v>32</v>
      </c>
      <c r="C3426" t="s">
        <v>19334</v>
      </c>
      <c r="D3426">
        <v>34</v>
      </c>
      <c r="F3426" t="s">
        <v>30</v>
      </c>
      <c r="G3426" t="s">
        <v>76</v>
      </c>
      <c r="H3426" t="s">
        <v>80</v>
      </c>
      <c r="I3426" t="s">
        <v>19333</v>
      </c>
      <c r="J3426" t="s">
        <v>19335</v>
      </c>
      <c r="K3426" t="s">
        <v>19335</v>
      </c>
      <c r="L3426" t="s">
        <v>19336</v>
      </c>
      <c r="M3426">
        <v>-94.952697753899997</v>
      </c>
      <c r="N3426">
        <v>29.786100387599902</v>
      </c>
    </row>
    <row r="3427" spans="1:14" x14ac:dyDescent="0.35">
      <c r="A3427" t="s">
        <v>19337</v>
      </c>
      <c r="B3427" t="s">
        <v>1168</v>
      </c>
      <c r="C3427" t="s">
        <v>19338</v>
      </c>
      <c r="D3427">
        <v>18</v>
      </c>
      <c r="F3427" t="s">
        <v>30</v>
      </c>
      <c r="G3427" t="s">
        <v>83</v>
      </c>
      <c r="H3427" t="s">
        <v>19339</v>
      </c>
      <c r="I3427" t="s">
        <v>19337</v>
      </c>
      <c r="J3427" t="s">
        <v>19340</v>
      </c>
      <c r="K3427" t="s">
        <v>19340</v>
      </c>
      <c r="L3427" t="s">
        <v>19341</v>
      </c>
      <c r="M3427">
        <v>-123.93699646</v>
      </c>
      <c r="N3427">
        <v>46.971199035599902</v>
      </c>
    </row>
    <row r="3428" spans="1:14" x14ac:dyDescent="0.35">
      <c r="A3428" t="s">
        <v>19342</v>
      </c>
      <c r="B3428" t="s">
        <v>32</v>
      </c>
      <c r="C3428" t="s">
        <v>19343</v>
      </c>
      <c r="D3428">
        <v>644</v>
      </c>
      <c r="F3428" t="s">
        <v>30</v>
      </c>
      <c r="G3428" t="s">
        <v>69</v>
      </c>
      <c r="H3428" t="s">
        <v>19344</v>
      </c>
      <c r="I3428" t="s">
        <v>19342</v>
      </c>
      <c r="J3428" t="s">
        <v>2182</v>
      </c>
      <c r="K3428" t="s">
        <v>2293</v>
      </c>
      <c r="L3428" t="s">
        <v>19345</v>
      </c>
      <c r="M3428">
        <v>-119.259024</v>
      </c>
      <c r="N3428">
        <v>45.828223000000001</v>
      </c>
    </row>
    <row r="3429" spans="1:14" x14ac:dyDescent="0.35">
      <c r="A3429" t="s">
        <v>19346</v>
      </c>
      <c r="B3429" t="s">
        <v>1168</v>
      </c>
      <c r="C3429" t="s">
        <v>19347</v>
      </c>
      <c r="D3429">
        <v>36</v>
      </c>
      <c r="F3429" t="s">
        <v>30</v>
      </c>
      <c r="G3429" t="s">
        <v>76</v>
      </c>
      <c r="H3429" t="s">
        <v>858</v>
      </c>
      <c r="I3429" t="s">
        <v>19346</v>
      </c>
      <c r="J3429" t="s">
        <v>19348</v>
      </c>
      <c r="K3429" t="s">
        <v>19348</v>
      </c>
      <c r="L3429" t="s">
        <v>19349</v>
      </c>
      <c r="M3429">
        <v>-97.654403686523395</v>
      </c>
      <c r="N3429">
        <v>26.228500366210898</v>
      </c>
    </row>
    <row r="3430" spans="1:14" x14ac:dyDescent="0.35">
      <c r="A3430" t="s">
        <v>19350</v>
      </c>
      <c r="B3430" t="s">
        <v>1168</v>
      </c>
      <c r="C3430" t="s">
        <v>16251</v>
      </c>
      <c r="D3430">
        <v>1365</v>
      </c>
      <c r="F3430" t="s">
        <v>30</v>
      </c>
      <c r="G3430" t="s">
        <v>37</v>
      </c>
      <c r="H3430" t="s">
        <v>155</v>
      </c>
      <c r="I3430" t="s">
        <v>19350</v>
      </c>
      <c r="J3430" t="s">
        <v>19351</v>
      </c>
      <c r="K3430" t="s">
        <v>19351</v>
      </c>
      <c r="L3430" t="s">
        <v>19352</v>
      </c>
      <c r="M3430">
        <v>-93.154701232910099</v>
      </c>
      <c r="N3430">
        <v>36.261501312255803</v>
      </c>
    </row>
    <row r="3431" spans="1:14" x14ac:dyDescent="0.35">
      <c r="A3431" t="s">
        <v>19353</v>
      </c>
      <c r="B3431" t="s">
        <v>32</v>
      </c>
      <c r="C3431" t="s">
        <v>19354</v>
      </c>
      <c r="D3431">
        <v>398</v>
      </c>
      <c r="F3431" t="s">
        <v>30</v>
      </c>
      <c r="G3431" t="s">
        <v>49</v>
      </c>
      <c r="H3431" t="s">
        <v>202</v>
      </c>
      <c r="I3431" t="s">
        <v>19353</v>
      </c>
      <c r="J3431" t="s">
        <v>19355</v>
      </c>
      <c r="K3431" t="s">
        <v>19355</v>
      </c>
      <c r="L3431" t="s">
        <v>19356</v>
      </c>
      <c r="M3431">
        <v>-88.5503006</v>
      </c>
      <c r="N3431">
        <v>37.811298370000003</v>
      </c>
    </row>
    <row r="3432" spans="1:14" x14ac:dyDescent="0.35">
      <c r="A3432" t="s">
        <v>19357</v>
      </c>
      <c r="B3432" t="s">
        <v>32</v>
      </c>
      <c r="C3432" t="s">
        <v>19358</v>
      </c>
      <c r="D3432">
        <v>17</v>
      </c>
      <c r="F3432" t="s">
        <v>30</v>
      </c>
      <c r="G3432" t="s">
        <v>63</v>
      </c>
      <c r="H3432" t="s">
        <v>19359</v>
      </c>
      <c r="I3432" t="s">
        <v>19357</v>
      </c>
      <c r="J3432" t="s">
        <v>19360</v>
      </c>
      <c r="K3432" t="s">
        <v>19361</v>
      </c>
      <c r="L3432" t="s">
        <v>19362</v>
      </c>
      <c r="M3432">
        <v>-75.617797851562003</v>
      </c>
      <c r="N3432">
        <v>35.232799530028998</v>
      </c>
    </row>
    <row r="3433" spans="1:14" x14ac:dyDescent="0.35">
      <c r="A3433" t="s">
        <v>19363</v>
      </c>
      <c r="B3433" t="s">
        <v>32</v>
      </c>
      <c r="C3433" t="s">
        <v>19364</v>
      </c>
      <c r="D3433">
        <v>4895</v>
      </c>
      <c r="F3433" t="s">
        <v>30</v>
      </c>
      <c r="G3433" t="s">
        <v>87</v>
      </c>
      <c r="H3433" t="s">
        <v>19365</v>
      </c>
      <c r="I3433" t="s">
        <v>19363</v>
      </c>
      <c r="J3433" t="s">
        <v>19366</v>
      </c>
      <c r="K3433" t="s">
        <v>2414</v>
      </c>
      <c r="L3433" t="s">
        <v>19367</v>
      </c>
      <c r="M3433">
        <v>-108.389687</v>
      </c>
      <c r="N3433">
        <v>43.713602000000002</v>
      </c>
    </row>
    <row r="3434" spans="1:14" x14ac:dyDescent="0.35">
      <c r="A3434" t="s">
        <v>19368</v>
      </c>
      <c r="B3434" t="s">
        <v>32</v>
      </c>
      <c r="C3434" t="s">
        <v>19369</v>
      </c>
      <c r="D3434">
        <v>1961</v>
      </c>
      <c r="F3434" t="s">
        <v>30</v>
      </c>
      <c r="G3434" t="s">
        <v>106</v>
      </c>
      <c r="H3434" t="s">
        <v>463</v>
      </c>
      <c r="I3434" t="s">
        <v>19368</v>
      </c>
      <c r="J3434" t="s">
        <v>19370</v>
      </c>
      <c r="K3434" t="s">
        <v>19370</v>
      </c>
      <c r="L3434" t="s">
        <v>19371</v>
      </c>
      <c r="M3434">
        <v>-98.427902221699995</v>
      </c>
      <c r="N3434">
        <v>40.605300903299998</v>
      </c>
    </row>
    <row r="3435" spans="1:14" x14ac:dyDescent="0.35">
      <c r="A3435" t="s">
        <v>19372</v>
      </c>
      <c r="B3435" t="s">
        <v>32</v>
      </c>
      <c r="C3435" t="s">
        <v>11475</v>
      </c>
      <c r="D3435">
        <v>3793</v>
      </c>
      <c r="F3435" t="s">
        <v>30</v>
      </c>
      <c r="G3435" t="s">
        <v>82</v>
      </c>
      <c r="H3435" t="s">
        <v>291</v>
      </c>
      <c r="I3435" t="s">
        <v>19372</v>
      </c>
      <c r="J3435" t="s">
        <v>2535</v>
      </c>
      <c r="K3435" t="s">
        <v>2535</v>
      </c>
      <c r="L3435" t="s">
        <v>19373</v>
      </c>
      <c r="M3435">
        <v>-79.833900450000002</v>
      </c>
      <c r="N3435">
        <v>37.951400759999999</v>
      </c>
    </row>
    <row r="3436" spans="1:14" x14ac:dyDescent="0.35">
      <c r="A3436" t="s">
        <v>19374</v>
      </c>
      <c r="B3436" t="s">
        <v>1168</v>
      </c>
      <c r="C3436" t="s">
        <v>19375</v>
      </c>
      <c r="D3436">
        <v>5</v>
      </c>
      <c r="F3436" t="s">
        <v>30</v>
      </c>
      <c r="G3436" t="s">
        <v>43</v>
      </c>
      <c r="H3436" t="s">
        <v>174</v>
      </c>
      <c r="I3436" t="s">
        <v>19374</v>
      </c>
      <c r="J3436" t="s">
        <v>19376</v>
      </c>
      <c r="K3436" t="s">
        <v>19376</v>
      </c>
      <c r="L3436" t="s">
        <v>19377</v>
      </c>
      <c r="M3436">
        <v>-80.383598329999998</v>
      </c>
      <c r="N3436">
        <v>25.488599780000001</v>
      </c>
    </row>
    <row r="3437" spans="1:14" x14ac:dyDescent="0.35">
      <c r="A3437" t="s">
        <v>19378</v>
      </c>
      <c r="B3437" t="s">
        <v>3332</v>
      </c>
      <c r="C3437" t="s">
        <v>19379</v>
      </c>
      <c r="D3437">
        <v>629</v>
      </c>
      <c r="F3437" t="s">
        <v>30</v>
      </c>
      <c r="G3437" t="s">
        <v>35</v>
      </c>
      <c r="H3437" t="s">
        <v>284</v>
      </c>
      <c r="I3437" t="s">
        <v>19378</v>
      </c>
      <c r="J3437" t="s">
        <v>19380</v>
      </c>
      <c r="K3437" t="s">
        <v>19380</v>
      </c>
      <c r="L3437" t="s">
        <v>19381</v>
      </c>
      <c r="M3437">
        <v>-86.775100708007997</v>
      </c>
      <c r="N3437">
        <v>34.637199401855</v>
      </c>
    </row>
    <row r="3438" spans="1:14" x14ac:dyDescent="0.35">
      <c r="A3438" t="s">
        <v>19382</v>
      </c>
      <c r="B3438" t="s">
        <v>32</v>
      </c>
      <c r="C3438" t="s">
        <v>19383</v>
      </c>
      <c r="D3438">
        <v>4215</v>
      </c>
      <c r="F3438" t="s">
        <v>30</v>
      </c>
      <c r="G3438" t="s">
        <v>111</v>
      </c>
      <c r="H3438" t="s">
        <v>19224</v>
      </c>
      <c r="I3438" t="s">
        <v>19382</v>
      </c>
      <c r="J3438" t="s">
        <v>19384</v>
      </c>
      <c r="K3438" t="s">
        <v>19384</v>
      </c>
      <c r="L3438" t="s">
        <v>19385</v>
      </c>
      <c r="M3438">
        <v>-118.634002</v>
      </c>
      <c r="N3438">
        <v>38.544398999999999</v>
      </c>
    </row>
    <row r="3439" spans="1:14" x14ac:dyDescent="0.35">
      <c r="A3439" t="s">
        <v>19386</v>
      </c>
      <c r="B3439" t="s">
        <v>32</v>
      </c>
      <c r="C3439" t="s">
        <v>19387</v>
      </c>
      <c r="D3439">
        <v>1150</v>
      </c>
      <c r="F3439" t="s">
        <v>30</v>
      </c>
      <c r="G3439" t="s">
        <v>56</v>
      </c>
      <c r="H3439" t="s">
        <v>19388</v>
      </c>
      <c r="I3439" t="s">
        <v>19386</v>
      </c>
      <c r="J3439" t="s">
        <v>2262</v>
      </c>
      <c r="K3439" t="s">
        <v>2262</v>
      </c>
      <c r="L3439" t="s">
        <v>19389</v>
      </c>
      <c r="M3439">
        <v>-84.671094999999994</v>
      </c>
      <c r="N3439">
        <v>44.359797999999998</v>
      </c>
    </row>
    <row r="3440" spans="1:14" x14ac:dyDescent="0.35">
      <c r="A3440" t="s">
        <v>19390</v>
      </c>
      <c r="B3440" t="s">
        <v>32</v>
      </c>
      <c r="C3440" t="s">
        <v>19391</v>
      </c>
      <c r="D3440">
        <v>55</v>
      </c>
      <c r="F3440" t="s">
        <v>30</v>
      </c>
      <c r="G3440" t="s">
        <v>66</v>
      </c>
      <c r="H3440" t="s">
        <v>1084</v>
      </c>
      <c r="I3440" t="s">
        <v>19390</v>
      </c>
      <c r="J3440" t="s">
        <v>19392</v>
      </c>
      <c r="K3440" t="s">
        <v>19392</v>
      </c>
      <c r="L3440" t="s">
        <v>19393</v>
      </c>
      <c r="M3440">
        <v>-72.251800540000005</v>
      </c>
      <c r="N3440">
        <v>40.959598540000002</v>
      </c>
    </row>
    <row r="3441" spans="1:14" x14ac:dyDescent="0.35">
      <c r="A3441" t="s">
        <v>19394</v>
      </c>
      <c r="B3441" t="s">
        <v>3332</v>
      </c>
      <c r="C3441" t="s">
        <v>19395</v>
      </c>
      <c r="D3441">
        <v>828</v>
      </c>
      <c r="F3441" t="s">
        <v>30</v>
      </c>
      <c r="G3441" t="s">
        <v>85</v>
      </c>
      <c r="H3441" t="s">
        <v>638</v>
      </c>
      <c r="I3441" t="s">
        <v>19394</v>
      </c>
      <c r="J3441" t="s">
        <v>2267</v>
      </c>
      <c r="K3441" t="s">
        <v>2267</v>
      </c>
      <c r="L3441" t="s">
        <v>19396</v>
      </c>
      <c r="M3441">
        <v>-82.557998659999996</v>
      </c>
      <c r="N3441">
        <v>38.366699220000001</v>
      </c>
    </row>
    <row r="3442" spans="1:14" x14ac:dyDescent="0.35">
      <c r="A3442" t="s">
        <v>19397</v>
      </c>
      <c r="B3442" t="s">
        <v>32</v>
      </c>
      <c r="C3442" t="s">
        <v>19398</v>
      </c>
      <c r="D3442">
        <v>568</v>
      </c>
      <c r="F3442" t="s">
        <v>30</v>
      </c>
      <c r="G3442" t="s">
        <v>67</v>
      </c>
      <c r="H3442" t="s">
        <v>19399</v>
      </c>
      <c r="I3442" t="s">
        <v>19397</v>
      </c>
      <c r="J3442" t="s">
        <v>19400</v>
      </c>
      <c r="K3442" t="s">
        <v>19400</v>
      </c>
      <c r="L3442" t="s">
        <v>19401</v>
      </c>
      <c r="M3442">
        <v>-82.494300999999993</v>
      </c>
      <c r="N3442">
        <v>38.4193</v>
      </c>
    </row>
    <row r="3443" spans="1:14" x14ac:dyDescent="0.35">
      <c r="A3443" t="s">
        <v>19402</v>
      </c>
      <c r="B3443" t="s">
        <v>1168</v>
      </c>
      <c r="C3443" t="s">
        <v>19403</v>
      </c>
      <c r="D3443">
        <v>684</v>
      </c>
      <c r="F3443" t="s">
        <v>30</v>
      </c>
      <c r="G3443" t="s">
        <v>35</v>
      </c>
      <c r="H3443" t="s">
        <v>19404</v>
      </c>
      <c r="I3443" t="s">
        <v>19402</v>
      </c>
      <c r="J3443" t="s">
        <v>19405</v>
      </c>
      <c r="K3443" t="s">
        <v>19405</v>
      </c>
      <c r="L3443" t="s">
        <v>19406</v>
      </c>
      <c r="M3443">
        <v>-86.684799190000007</v>
      </c>
      <c r="N3443">
        <v>34.67869949</v>
      </c>
    </row>
    <row r="3444" spans="1:14" x14ac:dyDescent="0.35">
      <c r="A3444" t="s">
        <v>19407</v>
      </c>
      <c r="B3444" t="s">
        <v>1168</v>
      </c>
      <c r="C3444" t="s">
        <v>19408</v>
      </c>
      <c r="D3444">
        <v>589</v>
      </c>
      <c r="F3444" t="s">
        <v>30</v>
      </c>
      <c r="G3444" t="s">
        <v>48</v>
      </c>
      <c r="H3444" t="s">
        <v>1217</v>
      </c>
      <c r="I3444" t="s">
        <v>19407</v>
      </c>
      <c r="J3444" t="s">
        <v>19409</v>
      </c>
      <c r="K3444" t="s">
        <v>19409</v>
      </c>
      <c r="L3444" t="s">
        <v>19410</v>
      </c>
      <c r="M3444">
        <v>-87.307602000000003</v>
      </c>
      <c r="N3444">
        <v>39.451500000000003</v>
      </c>
    </row>
    <row r="3445" spans="1:14" x14ac:dyDescent="0.35">
      <c r="A3445" t="s">
        <v>19411</v>
      </c>
      <c r="B3445" t="s">
        <v>1168</v>
      </c>
      <c r="C3445" t="s">
        <v>19412</v>
      </c>
      <c r="D3445">
        <v>489</v>
      </c>
      <c r="F3445" t="s">
        <v>30</v>
      </c>
      <c r="G3445" t="s">
        <v>104</v>
      </c>
      <c r="H3445" t="s">
        <v>1322</v>
      </c>
      <c r="I3445" t="s">
        <v>19411</v>
      </c>
      <c r="J3445" t="s">
        <v>15411</v>
      </c>
      <c r="K3445" t="s">
        <v>15411</v>
      </c>
      <c r="L3445" t="s">
        <v>19413</v>
      </c>
      <c r="M3445">
        <v>-67.792098999000004</v>
      </c>
      <c r="N3445">
        <v>46.123100280800003</v>
      </c>
    </row>
    <row r="3446" spans="1:14" x14ac:dyDescent="0.35">
      <c r="A3446" t="s">
        <v>19414</v>
      </c>
      <c r="B3446" t="s">
        <v>32</v>
      </c>
      <c r="C3446" t="s">
        <v>19415</v>
      </c>
      <c r="D3446">
        <v>10</v>
      </c>
      <c r="F3446" t="s">
        <v>30</v>
      </c>
      <c r="G3446" t="s">
        <v>53</v>
      </c>
      <c r="H3446" t="s">
        <v>686</v>
      </c>
      <c r="I3446" t="s">
        <v>19414</v>
      </c>
      <c r="J3446" t="s">
        <v>2481</v>
      </c>
      <c r="K3446" t="s">
        <v>2481</v>
      </c>
      <c r="L3446" t="s">
        <v>19416</v>
      </c>
      <c r="M3446">
        <v>-90.660400390600003</v>
      </c>
      <c r="N3446">
        <v>29.5664997101</v>
      </c>
    </row>
    <row r="3447" spans="1:14" x14ac:dyDescent="0.35">
      <c r="A3447" t="s">
        <v>19417</v>
      </c>
      <c r="B3447" t="s">
        <v>1168</v>
      </c>
      <c r="C3447" t="s">
        <v>19418</v>
      </c>
      <c r="D3447">
        <v>1543</v>
      </c>
      <c r="F3447" t="s">
        <v>30</v>
      </c>
      <c r="G3447" t="s">
        <v>33</v>
      </c>
      <c r="H3447" t="s">
        <v>610</v>
      </c>
      <c r="I3447" t="s">
        <v>19417</v>
      </c>
      <c r="J3447" t="s">
        <v>19419</v>
      </c>
      <c r="K3447" t="s">
        <v>19419</v>
      </c>
      <c r="L3447" t="s">
        <v>19420</v>
      </c>
      <c r="M3447">
        <v>-97.860603332500006</v>
      </c>
      <c r="N3447">
        <v>38.065498352100001</v>
      </c>
    </row>
    <row r="3448" spans="1:14" x14ac:dyDescent="0.35">
      <c r="A3448" t="s">
        <v>19421</v>
      </c>
      <c r="B3448" t="s">
        <v>32</v>
      </c>
      <c r="C3448" t="s">
        <v>19422</v>
      </c>
      <c r="D3448">
        <v>4444</v>
      </c>
      <c r="F3448" t="s">
        <v>30</v>
      </c>
      <c r="G3448" t="s">
        <v>81</v>
      </c>
      <c r="H3448" t="s">
        <v>19423</v>
      </c>
      <c r="I3448" t="s">
        <v>19421</v>
      </c>
      <c r="J3448" t="s">
        <v>19424</v>
      </c>
      <c r="K3448" t="s">
        <v>19424</v>
      </c>
      <c r="L3448" t="s">
        <v>19425</v>
      </c>
      <c r="M3448">
        <v>-110.70400238000001</v>
      </c>
      <c r="N3448">
        <v>38.417999267599903</v>
      </c>
    </row>
    <row r="3449" spans="1:14" x14ac:dyDescent="0.35">
      <c r="A3449" t="s">
        <v>19426</v>
      </c>
      <c r="B3449" t="s">
        <v>1168</v>
      </c>
      <c r="C3449" t="s">
        <v>19427</v>
      </c>
      <c r="D3449">
        <v>12</v>
      </c>
      <c r="F3449" t="s">
        <v>30</v>
      </c>
      <c r="G3449" t="s">
        <v>93</v>
      </c>
      <c r="H3449" t="s">
        <v>176</v>
      </c>
      <c r="I3449" t="s">
        <v>19426</v>
      </c>
      <c r="J3449" t="s">
        <v>19428</v>
      </c>
      <c r="K3449" t="s">
        <v>19428</v>
      </c>
      <c r="L3449" t="s">
        <v>19429</v>
      </c>
      <c r="M3449">
        <v>-72.886802669999994</v>
      </c>
      <c r="N3449">
        <v>41.263698580000003</v>
      </c>
    </row>
    <row r="3450" spans="1:14" x14ac:dyDescent="0.35">
      <c r="A3450" t="s">
        <v>19430</v>
      </c>
      <c r="B3450" t="s">
        <v>1168</v>
      </c>
      <c r="C3450" t="s">
        <v>19431</v>
      </c>
      <c r="D3450">
        <v>2591</v>
      </c>
      <c r="F3450" t="s">
        <v>30</v>
      </c>
      <c r="G3450" t="s">
        <v>60</v>
      </c>
      <c r="H3450" t="s">
        <v>61</v>
      </c>
      <c r="I3450" t="s">
        <v>19430</v>
      </c>
      <c r="J3450" t="s">
        <v>19432</v>
      </c>
      <c r="K3450" t="s">
        <v>19432</v>
      </c>
      <c r="L3450" t="s">
        <v>19433</v>
      </c>
      <c r="M3450">
        <v>-109.762001</v>
      </c>
      <c r="N3450">
        <v>48.542999270000003</v>
      </c>
    </row>
    <row r="3451" spans="1:14" x14ac:dyDescent="0.35">
      <c r="A3451" t="s">
        <v>19434</v>
      </c>
      <c r="B3451" t="s">
        <v>32</v>
      </c>
      <c r="C3451" t="s">
        <v>19435</v>
      </c>
      <c r="D3451">
        <v>364</v>
      </c>
      <c r="F3451" t="s">
        <v>30</v>
      </c>
      <c r="G3451" t="s">
        <v>72</v>
      </c>
      <c r="H3451" t="s">
        <v>982</v>
      </c>
      <c r="I3451" t="s">
        <v>19434</v>
      </c>
      <c r="J3451" t="s">
        <v>19436</v>
      </c>
      <c r="K3451" t="s">
        <v>19436</v>
      </c>
      <c r="L3451" t="s">
        <v>19437</v>
      </c>
      <c r="M3451">
        <v>-80.119201660199906</v>
      </c>
      <c r="N3451">
        <v>34.403099060099997</v>
      </c>
    </row>
    <row r="3452" spans="1:14" x14ac:dyDescent="0.35">
      <c r="A3452" t="s">
        <v>19438</v>
      </c>
      <c r="B3452" t="s">
        <v>32</v>
      </c>
      <c r="C3452" t="s">
        <v>19439</v>
      </c>
      <c r="D3452">
        <v>52</v>
      </c>
      <c r="F3452" t="s">
        <v>30</v>
      </c>
      <c r="G3452" t="s">
        <v>41</v>
      </c>
      <c r="H3452" t="s">
        <v>19440</v>
      </c>
      <c r="I3452" t="s">
        <v>19438</v>
      </c>
      <c r="J3452" t="s">
        <v>19441</v>
      </c>
      <c r="K3452" t="s">
        <v>19441</v>
      </c>
      <c r="L3452" t="s">
        <v>19442</v>
      </c>
      <c r="M3452">
        <v>-122.12200164799999</v>
      </c>
      <c r="N3452">
        <v>37.659198760999999</v>
      </c>
    </row>
    <row r="3453" spans="1:14" x14ac:dyDescent="0.35">
      <c r="A3453" t="s">
        <v>19443</v>
      </c>
      <c r="B3453" t="s">
        <v>32</v>
      </c>
      <c r="C3453" t="s">
        <v>19444</v>
      </c>
      <c r="D3453">
        <v>8</v>
      </c>
      <c r="F3453" t="s">
        <v>30</v>
      </c>
      <c r="G3453" t="s">
        <v>43</v>
      </c>
      <c r="H3453" t="s">
        <v>1308</v>
      </c>
      <c r="I3453" t="s">
        <v>19443</v>
      </c>
      <c r="J3453" t="s">
        <v>3042</v>
      </c>
      <c r="K3453" t="s">
        <v>3042</v>
      </c>
      <c r="L3453" t="s">
        <v>19445</v>
      </c>
      <c r="M3453">
        <v>-80.240700000000004</v>
      </c>
      <c r="N3453">
        <v>26.001200000000001</v>
      </c>
    </row>
    <row r="3454" spans="1:14" x14ac:dyDescent="0.35">
      <c r="A3454" t="s">
        <v>19446</v>
      </c>
      <c r="B3454" t="s">
        <v>32</v>
      </c>
      <c r="C3454" t="s">
        <v>19447</v>
      </c>
      <c r="D3454">
        <v>81</v>
      </c>
      <c r="F3454" t="s">
        <v>30</v>
      </c>
      <c r="G3454" t="s">
        <v>66</v>
      </c>
      <c r="H3454" t="s">
        <v>819</v>
      </c>
      <c r="I3454" t="s">
        <v>19446</v>
      </c>
      <c r="J3454" t="s">
        <v>19448</v>
      </c>
      <c r="K3454" t="s">
        <v>19449</v>
      </c>
      <c r="L3454" t="s">
        <v>19450</v>
      </c>
      <c r="M3454">
        <v>-72.869400024399994</v>
      </c>
      <c r="N3454">
        <v>40.821899414100002</v>
      </c>
    </row>
    <row r="3455" spans="1:14" x14ac:dyDescent="0.35">
      <c r="A3455" t="s">
        <v>19451</v>
      </c>
      <c r="B3455" t="s">
        <v>32</v>
      </c>
      <c r="C3455" t="s">
        <v>19452</v>
      </c>
      <c r="D3455">
        <v>19</v>
      </c>
      <c r="F3455" t="s">
        <v>30</v>
      </c>
      <c r="G3455" t="s">
        <v>72</v>
      </c>
      <c r="H3455" t="s">
        <v>19453</v>
      </c>
      <c r="I3455" t="s">
        <v>19451</v>
      </c>
      <c r="J3455" t="s">
        <v>19454</v>
      </c>
      <c r="K3455" t="s">
        <v>19455</v>
      </c>
      <c r="L3455" t="s">
        <v>19456</v>
      </c>
      <c r="M3455">
        <v>-80.697502136200001</v>
      </c>
      <c r="N3455">
        <v>32.224399566700001</v>
      </c>
    </row>
    <row r="3456" spans="1:14" x14ac:dyDescent="0.35">
      <c r="A3456" t="s">
        <v>19457</v>
      </c>
      <c r="B3456" t="s">
        <v>1168</v>
      </c>
      <c r="C3456" t="s">
        <v>19458</v>
      </c>
      <c r="D3456">
        <v>54</v>
      </c>
      <c r="F3456" t="s">
        <v>30</v>
      </c>
      <c r="G3456" t="s">
        <v>102</v>
      </c>
      <c r="H3456" t="s">
        <v>1491</v>
      </c>
      <c r="I3456" t="s">
        <v>19457</v>
      </c>
      <c r="J3456" t="s">
        <v>19459</v>
      </c>
      <c r="K3456" t="s">
        <v>19459</v>
      </c>
      <c r="L3456" t="s">
        <v>19460</v>
      </c>
      <c r="M3456">
        <v>-70.280403140000004</v>
      </c>
      <c r="N3456">
        <v>41.669300079999999</v>
      </c>
    </row>
    <row r="3457" spans="1:14" x14ac:dyDescent="0.35">
      <c r="A3457" t="s">
        <v>19461</v>
      </c>
      <c r="B3457" t="s">
        <v>1168</v>
      </c>
      <c r="C3457" t="s">
        <v>19462</v>
      </c>
      <c r="D3457">
        <v>1216</v>
      </c>
      <c r="F3457" t="s">
        <v>30</v>
      </c>
      <c r="G3457" t="s">
        <v>84</v>
      </c>
      <c r="H3457" t="s">
        <v>19440</v>
      </c>
      <c r="I3457" t="s">
        <v>19461</v>
      </c>
      <c r="J3457" t="s">
        <v>19463</v>
      </c>
      <c r="K3457" t="s">
        <v>19463</v>
      </c>
      <c r="L3457" t="s">
        <v>19464</v>
      </c>
      <c r="M3457">
        <v>-91.444297790500002</v>
      </c>
      <c r="N3457">
        <v>46.025199890099998</v>
      </c>
    </row>
    <row r="3458" spans="1:14" x14ac:dyDescent="0.35">
      <c r="A3458" t="s">
        <v>19465</v>
      </c>
      <c r="B3458" t="s">
        <v>1168</v>
      </c>
      <c r="C3458" t="s">
        <v>19466</v>
      </c>
      <c r="D3458">
        <v>1999</v>
      </c>
      <c r="F3458" t="s">
        <v>30</v>
      </c>
      <c r="G3458" t="s">
        <v>33</v>
      </c>
      <c r="H3458" t="s">
        <v>1295</v>
      </c>
      <c r="I3458" t="s">
        <v>19465</v>
      </c>
      <c r="J3458" t="s">
        <v>19467</v>
      </c>
      <c r="K3458" t="s">
        <v>19467</v>
      </c>
      <c r="L3458" t="s">
        <v>19468</v>
      </c>
      <c r="M3458">
        <v>-99.273200990000007</v>
      </c>
      <c r="N3458">
        <v>38.842201230000001</v>
      </c>
    </row>
    <row r="3459" spans="1:14" x14ac:dyDescent="0.35">
      <c r="A3459" t="s">
        <v>19469</v>
      </c>
      <c r="B3459" t="s">
        <v>32</v>
      </c>
      <c r="C3459" t="s">
        <v>19470</v>
      </c>
      <c r="D3459">
        <v>1603</v>
      </c>
      <c r="F3459" t="s">
        <v>30</v>
      </c>
      <c r="G3459" t="s">
        <v>31</v>
      </c>
      <c r="H3459" t="s">
        <v>19471</v>
      </c>
      <c r="I3459" t="s">
        <v>19469</v>
      </c>
      <c r="J3459" t="s">
        <v>19472</v>
      </c>
      <c r="K3459" t="s">
        <v>19472</v>
      </c>
      <c r="L3459" t="s">
        <v>19473</v>
      </c>
      <c r="M3459">
        <v>-75.994903564500007</v>
      </c>
      <c r="N3459">
        <v>40.986801147499897</v>
      </c>
    </row>
    <row r="3460" spans="1:14" x14ac:dyDescent="0.35">
      <c r="A3460" t="s">
        <v>19474</v>
      </c>
      <c r="B3460" t="s">
        <v>32</v>
      </c>
      <c r="C3460" t="s">
        <v>19475</v>
      </c>
      <c r="D3460">
        <v>924</v>
      </c>
      <c r="F3460" t="s">
        <v>30</v>
      </c>
      <c r="G3460" t="s">
        <v>67</v>
      </c>
      <c r="H3460" t="s">
        <v>1415</v>
      </c>
      <c r="I3460" t="s">
        <v>19474</v>
      </c>
      <c r="J3460" t="s">
        <v>19476</v>
      </c>
      <c r="K3460" t="s">
        <v>19477</v>
      </c>
      <c r="L3460" t="s">
        <v>19478</v>
      </c>
      <c r="M3460">
        <v>-80.695503234900002</v>
      </c>
      <c r="N3460">
        <v>41.777999877900001</v>
      </c>
    </row>
    <row r="3461" spans="1:14" x14ac:dyDescent="0.35">
      <c r="A3461" t="s">
        <v>3127</v>
      </c>
      <c r="B3461" t="s">
        <v>36</v>
      </c>
      <c r="C3461" t="s">
        <v>19483</v>
      </c>
      <c r="D3461">
        <v>1030</v>
      </c>
      <c r="E3461" t="s">
        <v>161</v>
      </c>
      <c r="F3461" t="s">
        <v>1547</v>
      </c>
      <c r="G3461" t="s">
        <v>1607</v>
      </c>
      <c r="H3461" t="s">
        <v>19484</v>
      </c>
      <c r="J3461" t="s">
        <v>3127</v>
      </c>
      <c r="L3461" t="s">
        <v>19485</v>
      </c>
      <c r="M3461">
        <v>146.27000000000001</v>
      </c>
      <c r="N3461">
        <v>-6.2750000000000004</v>
      </c>
    </row>
    <row r="3462" spans="1:14" x14ac:dyDescent="0.35">
      <c r="A3462" t="s">
        <v>19486</v>
      </c>
      <c r="B3462" t="s">
        <v>1168</v>
      </c>
      <c r="C3462" t="s">
        <v>19487</v>
      </c>
      <c r="D3462">
        <v>1371</v>
      </c>
      <c r="F3462" t="s">
        <v>30</v>
      </c>
      <c r="G3462" t="s">
        <v>33</v>
      </c>
      <c r="H3462" t="s">
        <v>210</v>
      </c>
      <c r="I3462" t="s">
        <v>19486</v>
      </c>
      <c r="J3462" t="s">
        <v>19488</v>
      </c>
      <c r="K3462" t="s">
        <v>19488</v>
      </c>
      <c r="L3462" t="s">
        <v>19489</v>
      </c>
      <c r="M3462">
        <v>-97.268203740000004</v>
      </c>
      <c r="N3462">
        <v>37.621898649999999</v>
      </c>
    </row>
    <row r="3463" spans="1:14" x14ac:dyDescent="0.35">
      <c r="A3463" t="s">
        <v>19490</v>
      </c>
      <c r="B3463" t="s">
        <v>3332</v>
      </c>
      <c r="C3463" t="s">
        <v>19491</v>
      </c>
      <c r="D3463">
        <v>312</v>
      </c>
      <c r="F3463" t="s">
        <v>30</v>
      </c>
      <c r="G3463" t="s">
        <v>274</v>
      </c>
      <c r="H3463" t="s">
        <v>235</v>
      </c>
      <c r="I3463" t="s">
        <v>19490</v>
      </c>
      <c r="J3463" t="s">
        <v>19492</v>
      </c>
      <c r="K3463" t="s">
        <v>19492</v>
      </c>
      <c r="L3463" t="s">
        <v>19493</v>
      </c>
      <c r="M3463">
        <v>-77.455802919999996</v>
      </c>
      <c r="N3463">
        <v>38.944499970000003</v>
      </c>
    </row>
    <row r="3464" spans="1:14" x14ac:dyDescent="0.35">
      <c r="A3464" t="s">
        <v>19494</v>
      </c>
      <c r="B3464" t="s">
        <v>1168</v>
      </c>
      <c r="C3464" t="s">
        <v>19495</v>
      </c>
      <c r="D3464">
        <v>589</v>
      </c>
      <c r="F3464" t="s">
        <v>30</v>
      </c>
      <c r="G3464" t="s">
        <v>66</v>
      </c>
      <c r="H3464" t="s">
        <v>1292</v>
      </c>
      <c r="I3464" t="s">
        <v>19494</v>
      </c>
      <c r="J3464" t="s">
        <v>19496</v>
      </c>
      <c r="K3464" t="s">
        <v>19496</v>
      </c>
      <c r="L3464" t="s">
        <v>19497</v>
      </c>
      <c r="M3464">
        <v>-78.946197509765597</v>
      </c>
      <c r="N3464">
        <v>43.1072998046875</v>
      </c>
    </row>
    <row r="3465" spans="1:14" x14ac:dyDescent="0.35">
      <c r="A3465" t="s">
        <v>19498</v>
      </c>
      <c r="B3465" t="s">
        <v>3332</v>
      </c>
      <c r="C3465" t="s">
        <v>19499</v>
      </c>
      <c r="D3465">
        <v>97</v>
      </c>
      <c r="F3465" t="s">
        <v>30</v>
      </c>
      <c r="G3465" t="s">
        <v>76</v>
      </c>
      <c r="H3465" t="s">
        <v>185</v>
      </c>
      <c r="I3465" t="s">
        <v>19498</v>
      </c>
      <c r="J3465" t="s">
        <v>19500</v>
      </c>
      <c r="K3465" t="s">
        <v>19500</v>
      </c>
      <c r="L3465" t="s">
        <v>19501</v>
      </c>
      <c r="M3465">
        <v>-95.341400146484304</v>
      </c>
      <c r="N3465">
        <v>29.984399795532202</v>
      </c>
    </row>
    <row r="3466" spans="1:14" x14ac:dyDescent="0.35">
      <c r="A3466" t="s">
        <v>19502</v>
      </c>
      <c r="B3466" t="s">
        <v>65</v>
      </c>
      <c r="C3466" t="s">
        <v>19503</v>
      </c>
      <c r="D3466">
        <v>0</v>
      </c>
      <c r="F3466" t="s">
        <v>30</v>
      </c>
      <c r="G3466" t="s">
        <v>34</v>
      </c>
      <c r="H3466" t="s">
        <v>19504</v>
      </c>
      <c r="I3466" t="s">
        <v>19502</v>
      </c>
      <c r="J3466" t="s">
        <v>19502</v>
      </c>
      <c r="K3466" t="s">
        <v>19502</v>
      </c>
      <c r="L3466" t="s">
        <v>19505</v>
      </c>
      <c r="M3466">
        <v>-159.48899841299999</v>
      </c>
      <c r="N3466">
        <v>55.897499084499998</v>
      </c>
    </row>
    <row r="3467" spans="1:14" x14ac:dyDescent="0.35">
      <c r="A3467" t="s">
        <v>19506</v>
      </c>
      <c r="B3467" t="s">
        <v>32</v>
      </c>
      <c r="C3467" t="s">
        <v>19507</v>
      </c>
      <c r="D3467">
        <v>996</v>
      </c>
      <c r="F3467" t="s">
        <v>30</v>
      </c>
      <c r="G3467" t="s">
        <v>98</v>
      </c>
      <c r="H3467" t="s">
        <v>19508</v>
      </c>
      <c r="I3467" t="s">
        <v>19506</v>
      </c>
      <c r="J3467" t="s">
        <v>19509</v>
      </c>
      <c r="K3467" t="s">
        <v>19509</v>
      </c>
      <c r="L3467" t="s">
        <v>19510</v>
      </c>
      <c r="M3467">
        <v>-95.026397709999998</v>
      </c>
      <c r="N3467">
        <v>40.721801759999998</v>
      </c>
    </row>
    <row r="3468" spans="1:14" x14ac:dyDescent="0.35">
      <c r="A3468" t="s">
        <v>19511</v>
      </c>
      <c r="B3468" t="s">
        <v>3332</v>
      </c>
      <c r="C3468" t="s">
        <v>19512</v>
      </c>
      <c r="D3468">
        <v>1333</v>
      </c>
      <c r="F3468" t="s">
        <v>30</v>
      </c>
      <c r="G3468" t="s">
        <v>33</v>
      </c>
      <c r="H3468" t="s">
        <v>210</v>
      </c>
      <c r="I3468" t="s">
        <v>19511</v>
      </c>
      <c r="J3468" t="s">
        <v>19513</v>
      </c>
      <c r="K3468" t="s">
        <v>19513</v>
      </c>
      <c r="L3468" t="s">
        <v>19514</v>
      </c>
      <c r="M3468">
        <v>-97.433098000000001</v>
      </c>
      <c r="N3468">
        <v>37.649898999999998</v>
      </c>
    </row>
    <row r="3469" spans="1:14" x14ac:dyDescent="0.35">
      <c r="A3469" t="s">
        <v>19515</v>
      </c>
      <c r="B3469" t="s">
        <v>1168</v>
      </c>
      <c r="C3469" t="s">
        <v>19516</v>
      </c>
      <c r="D3469">
        <v>4744</v>
      </c>
      <c r="F3469" t="s">
        <v>30</v>
      </c>
      <c r="G3469" t="s">
        <v>47</v>
      </c>
      <c r="H3469" t="s">
        <v>15705</v>
      </c>
      <c r="I3469" t="s">
        <v>19515</v>
      </c>
      <c r="J3469" t="s">
        <v>19517</v>
      </c>
      <c r="K3469" t="s">
        <v>19517</v>
      </c>
      <c r="L3469" t="s">
        <v>19518</v>
      </c>
      <c r="M3469">
        <v>-112.070999</v>
      </c>
      <c r="N3469">
        <v>43.514598999999997</v>
      </c>
    </row>
    <row r="3470" spans="1:14" x14ac:dyDescent="0.35">
      <c r="A3470" t="s">
        <v>19519</v>
      </c>
      <c r="B3470" t="s">
        <v>32</v>
      </c>
      <c r="C3470" t="s">
        <v>19520</v>
      </c>
      <c r="D3470">
        <v>1405</v>
      </c>
      <c r="F3470" t="s">
        <v>30</v>
      </c>
      <c r="G3470" t="s">
        <v>31</v>
      </c>
      <c r="H3470" t="s">
        <v>1133</v>
      </c>
      <c r="I3470" t="s">
        <v>19519</v>
      </c>
      <c r="J3470" t="s">
        <v>19521</v>
      </c>
      <c r="K3470" t="s">
        <v>19521</v>
      </c>
      <c r="L3470" t="s">
        <v>19522</v>
      </c>
      <c r="M3470">
        <v>-79.105499269999996</v>
      </c>
      <c r="N3470">
        <v>40.632198330000001</v>
      </c>
    </row>
    <row r="3471" spans="1:14" x14ac:dyDescent="0.35">
      <c r="A3471" t="s">
        <v>19523</v>
      </c>
      <c r="B3471" t="s">
        <v>32</v>
      </c>
      <c r="C3471" t="s">
        <v>19524</v>
      </c>
      <c r="D3471">
        <v>825</v>
      </c>
      <c r="F3471" t="s">
        <v>30</v>
      </c>
      <c r="G3471" t="s">
        <v>33</v>
      </c>
      <c r="H3471" t="s">
        <v>828</v>
      </c>
      <c r="I3471" t="s">
        <v>19523</v>
      </c>
      <c r="J3471" t="s">
        <v>19525</v>
      </c>
      <c r="K3471" t="s">
        <v>19525</v>
      </c>
      <c r="L3471" t="s">
        <v>19526</v>
      </c>
      <c r="M3471">
        <v>-95.778396606399994</v>
      </c>
      <c r="N3471">
        <v>37.158401489299997</v>
      </c>
    </row>
    <row r="3472" spans="1:14" x14ac:dyDescent="0.35">
      <c r="A3472" t="s">
        <v>19527</v>
      </c>
      <c r="B3472" t="s">
        <v>32</v>
      </c>
      <c r="C3472" t="s">
        <v>19528</v>
      </c>
      <c r="D3472">
        <v>3333</v>
      </c>
      <c r="F3472" t="s">
        <v>30</v>
      </c>
      <c r="G3472" t="s">
        <v>74</v>
      </c>
      <c r="H3472" t="s">
        <v>19529</v>
      </c>
      <c r="I3472" t="s">
        <v>19527</v>
      </c>
      <c r="J3472" t="s">
        <v>19530</v>
      </c>
      <c r="K3472" t="s">
        <v>19531</v>
      </c>
      <c r="L3472" t="s">
        <v>19532</v>
      </c>
      <c r="M3472">
        <v>-102.511001587</v>
      </c>
      <c r="N3472">
        <v>43.022499084499998</v>
      </c>
    </row>
    <row r="3473" spans="1:14" x14ac:dyDescent="0.35">
      <c r="A3473" t="s">
        <v>19533</v>
      </c>
      <c r="B3473" t="s">
        <v>32</v>
      </c>
      <c r="C3473" t="s">
        <v>19534</v>
      </c>
      <c r="D3473">
        <v>1137</v>
      </c>
      <c r="F3473" t="s">
        <v>30</v>
      </c>
      <c r="G3473" t="s">
        <v>98</v>
      </c>
      <c r="H3473" t="s">
        <v>1058</v>
      </c>
      <c r="I3473" t="s">
        <v>19533</v>
      </c>
      <c r="J3473" t="s">
        <v>19535</v>
      </c>
      <c r="K3473" t="s">
        <v>19535</v>
      </c>
      <c r="L3473" t="s">
        <v>19536</v>
      </c>
      <c r="M3473">
        <v>-93.269996643100001</v>
      </c>
      <c r="N3473">
        <v>42.4707984924</v>
      </c>
    </row>
    <row r="3474" spans="1:14" x14ac:dyDescent="0.35">
      <c r="A3474" t="s">
        <v>19537</v>
      </c>
      <c r="B3474" t="s">
        <v>32</v>
      </c>
      <c r="C3474" t="s">
        <v>19538</v>
      </c>
      <c r="D3474">
        <v>701</v>
      </c>
      <c r="F3474" t="s">
        <v>30</v>
      </c>
      <c r="G3474" t="s">
        <v>40</v>
      </c>
      <c r="H3474" t="s">
        <v>576</v>
      </c>
      <c r="I3474" t="s">
        <v>19537</v>
      </c>
      <c r="J3474" t="s">
        <v>19539</v>
      </c>
      <c r="K3474" t="s">
        <v>19539</v>
      </c>
      <c r="L3474" t="s">
        <v>19540</v>
      </c>
      <c r="M3474">
        <v>-114.5599976</v>
      </c>
      <c r="N3474">
        <v>35.157398219999997</v>
      </c>
    </row>
    <row r="3475" spans="1:14" x14ac:dyDescent="0.35">
      <c r="A3475" t="s">
        <v>19541</v>
      </c>
      <c r="B3475" t="s">
        <v>32</v>
      </c>
      <c r="C3475" t="s">
        <v>19542</v>
      </c>
      <c r="D3475">
        <v>3449</v>
      </c>
      <c r="F3475" t="s">
        <v>30</v>
      </c>
      <c r="G3475" t="s">
        <v>40</v>
      </c>
      <c r="H3475" t="s">
        <v>1048</v>
      </c>
      <c r="I3475" t="s">
        <v>19541</v>
      </c>
      <c r="J3475" t="s">
        <v>19543</v>
      </c>
      <c r="K3475" t="s">
        <v>19543</v>
      </c>
      <c r="L3475" t="s">
        <v>19544</v>
      </c>
      <c r="M3475">
        <v>-113.93800354003901</v>
      </c>
      <c r="N3475">
        <v>35.259498596191399</v>
      </c>
    </row>
    <row r="3476" spans="1:14" x14ac:dyDescent="0.35">
      <c r="A3476" t="s">
        <v>19545</v>
      </c>
      <c r="B3476" t="s">
        <v>1168</v>
      </c>
      <c r="C3476" t="s">
        <v>19546</v>
      </c>
      <c r="D3476">
        <v>630</v>
      </c>
      <c r="F3476" t="s">
        <v>30</v>
      </c>
      <c r="G3476" t="s">
        <v>49</v>
      </c>
      <c r="H3476" t="s">
        <v>433</v>
      </c>
      <c r="I3476" t="s">
        <v>19545</v>
      </c>
      <c r="J3476" t="s">
        <v>19547</v>
      </c>
      <c r="K3476" t="s">
        <v>19547</v>
      </c>
      <c r="L3476" t="s">
        <v>19548</v>
      </c>
      <c r="M3476">
        <v>-87.846298217799998</v>
      </c>
      <c r="N3476">
        <v>41.071399688699898</v>
      </c>
    </row>
    <row r="3477" spans="1:14" x14ac:dyDescent="0.35">
      <c r="A3477" t="s">
        <v>19549</v>
      </c>
      <c r="B3477" t="s">
        <v>32</v>
      </c>
      <c r="C3477" t="s">
        <v>19550</v>
      </c>
      <c r="D3477">
        <v>3120</v>
      </c>
      <c r="E3477" t="s">
        <v>1532</v>
      </c>
      <c r="F3477" t="s">
        <v>5010</v>
      </c>
      <c r="G3477" t="s">
        <v>5013</v>
      </c>
      <c r="H3477" t="s">
        <v>19551</v>
      </c>
      <c r="J3477" t="s">
        <v>19549</v>
      </c>
      <c r="L3477" t="s">
        <v>19552</v>
      </c>
      <c r="M3477">
        <v>28.326899999999998</v>
      </c>
      <c r="N3477">
        <v>-9.2886000000000006</v>
      </c>
    </row>
    <row r="3478" spans="1:14" x14ac:dyDescent="0.35">
      <c r="A3478" t="s">
        <v>19553</v>
      </c>
      <c r="B3478" t="s">
        <v>32</v>
      </c>
      <c r="C3478" t="s">
        <v>19554</v>
      </c>
      <c r="D3478">
        <v>848</v>
      </c>
      <c r="F3478" t="s">
        <v>30</v>
      </c>
      <c r="G3478" t="s">
        <v>76</v>
      </c>
      <c r="H3478" t="s">
        <v>1238</v>
      </c>
      <c r="I3478" t="s">
        <v>19553</v>
      </c>
      <c r="J3478" t="s">
        <v>19555</v>
      </c>
      <c r="K3478" t="s">
        <v>19555</v>
      </c>
      <c r="L3478" t="s">
        <v>19556</v>
      </c>
      <c r="M3478">
        <v>-97.686500549300007</v>
      </c>
      <c r="N3478">
        <v>31.085800170900001</v>
      </c>
    </row>
    <row r="3479" spans="1:14" x14ac:dyDescent="0.35">
      <c r="A3479" t="s">
        <v>19557</v>
      </c>
      <c r="B3479" t="s">
        <v>1168</v>
      </c>
      <c r="C3479" t="s">
        <v>19558</v>
      </c>
      <c r="D3479">
        <v>80</v>
      </c>
      <c r="F3479" t="s">
        <v>30</v>
      </c>
      <c r="G3479" t="s">
        <v>366</v>
      </c>
      <c r="H3479" t="s">
        <v>514</v>
      </c>
      <c r="I3479" t="s">
        <v>19557</v>
      </c>
      <c r="J3479" t="s">
        <v>15412</v>
      </c>
      <c r="K3479" t="s">
        <v>15412</v>
      </c>
      <c r="L3479" t="s">
        <v>19559</v>
      </c>
      <c r="M3479">
        <v>-75.606498720000005</v>
      </c>
      <c r="N3479">
        <v>39.67869949</v>
      </c>
    </row>
    <row r="3480" spans="1:14" x14ac:dyDescent="0.35">
      <c r="A3480" t="s">
        <v>19560</v>
      </c>
      <c r="B3480" t="s">
        <v>1168</v>
      </c>
      <c r="C3480" t="s">
        <v>19561</v>
      </c>
      <c r="D3480">
        <v>32</v>
      </c>
      <c r="F3480" t="s">
        <v>30</v>
      </c>
      <c r="G3480" t="s">
        <v>63</v>
      </c>
      <c r="H3480" t="s">
        <v>514</v>
      </c>
      <c r="I3480" t="s">
        <v>19560</v>
      </c>
      <c r="J3480" t="s">
        <v>19562</v>
      </c>
      <c r="K3480" t="s">
        <v>19562</v>
      </c>
      <c r="L3480" t="s">
        <v>19563</v>
      </c>
      <c r="M3480">
        <v>-77.902603149414006</v>
      </c>
      <c r="N3480">
        <v>34.270599365234297</v>
      </c>
    </row>
    <row r="3481" spans="1:14" x14ac:dyDescent="0.35">
      <c r="A3481" t="s">
        <v>19564</v>
      </c>
      <c r="B3481" t="s">
        <v>1168</v>
      </c>
      <c r="C3481" t="s">
        <v>19565</v>
      </c>
      <c r="D3481">
        <v>1077</v>
      </c>
      <c r="F3481" t="s">
        <v>30</v>
      </c>
      <c r="G3481" t="s">
        <v>67</v>
      </c>
      <c r="H3481" t="s">
        <v>514</v>
      </c>
      <c r="I3481" t="s">
        <v>19564</v>
      </c>
      <c r="J3481" t="s">
        <v>19566</v>
      </c>
      <c r="K3481" t="s">
        <v>19566</v>
      </c>
      <c r="L3481" t="s">
        <v>19567</v>
      </c>
      <c r="M3481">
        <v>-83.792098999000004</v>
      </c>
      <c r="N3481">
        <v>39.427898407000001</v>
      </c>
    </row>
    <row r="3482" spans="1:14" x14ac:dyDescent="0.35">
      <c r="A3482" t="s">
        <v>19568</v>
      </c>
      <c r="B3482" t="s">
        <v>32</v>
      </c>
      <c r="C3482" t="s">
        <v>19569</v>
      </c>
      <c r="D3482">
        <v>3275</v>
      </c>
      <c r="F3482" t="s">
        <v>30</v>
      </c>
      <c r="G3482" t="s">
        <v>106</v>
      </c>
      <c r="H3482" t="s">
        <v>5265</v>
      </c>
      <c r="I3482" t="s">
        <v>19568</v>
      </c>
      <c r="J3482" t="s">
        <v>19570</v>
      </c>
      <c r="K3482" t="s">
        <v>19570</v>
      </c>
      <c r="L3482" t="s">
        <v>19571</v>
      </c>
      <c r="M3482">
        <v>-101.62100220000001</v>
      </c>
      <c r="N3482">
        <v>40.509300230000001</v>
      </c>
    </row>
    <row r="3483" spans="1:14" x14ac:dyDescent="0.35">
      <c r="A3483" t="s">
        <v>19572</v>
      </c>
      <c r="B3483" t="s">
        <v>32</v>
      </c>
      <c r="C3483" t="s">
        <v>19573</v>
      </c>
      <c r="D3483">
        <v>37</v>
      </c>
      <c r="F3483" t="s">
        <v>30</v>
      </c>
      <c r="G3483" t="s">
        <v>43</v>
      </c>
      <c r="H3483" t="s">
        <v>1162</v>
      </c>
      <c r="I3483" t="s">
        <v>19572</v>
      </c>
      <c r="J3483" t="s">
        <v>19574</v>
      </c>
      <c r="K3483" t="s">
        <v>19574</v>
      </c>
      <c r="L3483" t="s">
        <v>19575</v>
      </c>
      <c r="M3483">
        <v>-81.401000980000006</v>
      </c>
      <c r="N3483">
        <v>26.433200840000001</v>
      </c>
    </row>
    <row r="3484" spans="1:14" x14ac:dyDescent="0.35">
      <c r="A3484" t="s">
        <v>19576</v>
      </c>
      <c r="B3484" t="s">
        <v>32</v>
      </c>
      <c r="C3484" t="s">
        <v>16217</v>
      </c>
      <c r="D3484">
        <v>819</v>
      </c>
      <c r="F3484" t="s">
        <v>30</v>
      </c>
      <c r="G3484" t="s">
        <v>48</v>
      </c>
      <c r="H3484" t="s">
        <v>370</v>
      </c>
      <c r="I3484" t="s">
        <v>19576</v>
      </c>
      <c r="J3484" t="s">
        <v>19577</v>
      </c>
      <c r="K3484" t="s">
        <v>19578</v>
      </c>
      <c r="L3484" t="s">
        <v>19579</v>
      </c>
      <c r="M3484">
        <v>-85.465499879999996</v>
      </c>
      <c r="N3484">
        <v>38.75889969</v>
      </c>
    </row>
    <row r="3485" spans="1:14" x14ac:dyDescent="0.35">
      <c r="A3485" t="s">
        <v>19580</v>
      </c>
      <c r="B3485" t="s">
        <v>32</v>
      </c>
      <c r="C3485" t="s">
        <v>19581</v>
      </c>
      <c r="D3485">
        <v>1182</v>
      </c>
      <c r="F3485" t="s">
        <v>30</v>
      </c>
      <c r="G3485" t="s">
        <v>56</v>
      </c>
      <c r="H3485" t="s">
        <v>19582</v>
      </c>
      <c r="I3485" t="s">
        <v>19580</v>
      </c>
      <c r="J3485" t="s">
        <v>19583</v>
      </c>
      <c r="K3485" t="s">
        <v>19583</v>
      </c>
      <c r="L3485" t="s">
        <v>19584</v>
      </c>
      <c r="M3485">
        <v>-88.114501953100003</v>
      </c>
      <c r="N3485">
        <v>45.818401336699999</v>
      </c>
    </row>
    <row r="3486" spans="1:14" x14ac:dyDescent="0.35">
      <c r="A3486" t="s">
        <v>19585</v>
      </c>
      <c r="B3486" t="s">
        <v>3332</v>
      </c>
      <c r="C3486" t="s">
        <v>19586</v>
      </c>
      <c r="D3486">
        <v>797</v>
      </c>
      <c r="F3486" t="s">
        <v>30</v>
      </c>
      <c r="G3486" t="s">
        <v>48</v>
      </c>
      <c r="H3486" t="s">
        <v>334</v>
      </c>
      <c r="I3486" t="s">
        <v>19585</v>
      </c>
      <c r="J3486" t="s">
        <v>19587</v>
      </c>
      <c r="K3486" t="s">
        <v>19587</v>
      </c>
      <c r="L3486" t="s">
        <v>19588</v>
      </c>
      <c r="M3486">
        <v>-86.294403000000003</v>
      </c>
      <c r="N3486">
        <v>39.717300000000002</v>
      </c>
    </row>
    <row r="3487" spans="1:14" x14ac:dyDescent="0.35">
      <c r="A3487" t="s">
        <v>19590</v>
      </c>
      <c r="B3487" t="s">
        <v>1168</v>
      </c>
      <c r="C3487" t="s">
        <v>19591</v>
      </c>
      <c r="D3487">
        <v>2822</v>
      </c>
      <c r="F3487" t="s">
        <v>30</v>
      </c>
      <c r="G3487" t="s">
        <v>76</v>
      </c>
      <c r="H3487" t="s">
        <v>19592</v>
      </c>
      <c r="I3487" t="s">
        <v>19590</v>
      </c>
      <c r="J3487" t="s">
        <v>19593</v>
      </c>
      <c r="K3487" t="s">
        <v>19593</v>
      </c>
      <c r="L3487" t="s">
        <v>19594</v>
      </c>
      <c r="M3487">
        <v>-103.200996399</v>
      </c>
      <c r="N3487">
        <v>31.7796001433999</v>
      </c>
    </row>
    <row r="3488" spans="1:14" x14ac:dyDescent="0.35">
      <c r="A3488" t="s">
        <v>19595</v>
      </c>
      <c r="B3488" t="s">
        <v>1168</v>
      </c>
      <c r="C3488" t="s">
        <v>19596</v>
      </c>
      <c r="D3488">
        <v>1185</v>
      </c>
      <c r="F3488" t="s">
        <v>30</v>
      </c>
      <c r="G3488" t="s">
        <v>58</v>
      </c>
      <c r="H3488" t="s">
        <v>267</v>
      </c>
      <c r="I3488" t="s">
        <v>19595</v>
      </c>
      <c r="J3488" t="s">
        <v>19597</v>
      </c>
      <c r="K3488" t="s">
        <v>19597</v>
      </c>
      <c r="L3488" t="s">
        <v>19598</v>
      </c>
      <c r="M3488">
        <v>-93.403099060058594</v>
      </c>
      <c r="N3488">
        <v>48.566200256347599</v>
      </c>
    </row>
    <row r="3489" spans="1:14" x14ac:dyDescent="0.35">
      <c r="A3489" t="s">
        <v>19599</v>
      </c>
      <c r="B3489" t="s">
        <v>32</v>
      </c>
      <c r="C3489" t="s">
        <v>19600</v>
      </c>
      <c r="D3489">
        <v>3133</v>
      </c>
      <c r="F3489" t="s">
        <v>30</v>
      </c>
      <c r="G3489" t="s">
        <v>111</v>
      </c>
      <c r="H3489" t="s">
        <v>1454</v>
      </c>
      <c r="I3489" t="s">
        <v>19599</v>
      </c>
      <c r="J3489" t="s">
        <v>19601</v>
      </c>
      <c r="K3489" t="s">
        <v>19601</v>
      </c>
      <c r="L3489" t="s">
        <v>19602</v>
      </c>
      <c r="M3489">
        <v>-115.672996521</v>
      </c>
      <c r="N3489">
        <v>36.587200164799903</v>
      </c>
    </row>
    <row r="3490" spans="1:14" x14ac:dyDescent="0.35">
      <c r="A3490" t="s">
        <v>19603</v>
      </c>
      <c r="B3490" t="s">
        <v>1168</v>
      </c>
      <c r="C3490" t="s">
        <v>19604</v>
      </c>
      <c r="D3490">
        <v>969</v>
      </c>
      <c r="F3490" t="s">
        <v>30</v>
      </c>
      <c r="G3490" t="s">
        <v>63</v>
      </c>
      <c r="H3490" t="s">
        <v>19605</v>
      </c>
      <c r="I3490" t="s">
        <v>19603</v>
      </c>
      <c r="J3490" t="s">
        <v>19606</v>
      </c>
      <c r="K3490" t="s">
        <v>19606</v>
      </c>
      <c r="L3490" t="s">
        <v>19607</v>
      </c>
      <c r="M3490">
        <v>-80.222000122070298</v>
      </c>
      <c r="N3490">
        <v>36.133701324462798</v>
      </c>
    </row>
    <row r="3491" spans="1:14" x14ac:dyDescent="0.35">
      <c r="A3491" t="s">
        <v>19608</v>
      </c>
      <c r="B3491" t="s">
        <v>1168</v>
      </c>
      <c r="C3491" t="s">
        <v>19609</v>
      </c>
      <c r="D3491">
        <v>4941</v>
      </c>
      <c r="F3491" t="s">
        <v>30</v>
      </c>
      <c r="G3491" t="s">
        <v>40</v>
      </c>
      <c r="H3491" t="s">
        <v>684</v>
      </c>
      <c r="I3491" t="s">
        <v>19608</v>
      </c>
      <c r="J3491" t="s">
        <v>19610</v>
      </c>
      <c r="K3491" t="s">
        <v>19610</v>
      </c>
      <c r="L3491" t="s">
        <v>19611</v>
      </c>
      <c r="M3491">
        <v>-110.722999573</v>
      </c>
      <c r="N3491">
        <v>35.021900176999999</v>
      </c>
    </row>
    <row r="3492" spans="1:14" x14ac:dyDescent="0.35">
      <c r="A3492" t="s">
        <v>19612</v>
      </c>
      <c r="B3492" t="s">
        <v>32</v>
      </c>
      <c r="C3492" t="s">
        <v>19613</v>
      </c>
      <c r="D3492">
        <v>668</v>
      </c>
      <c r="F3492" t="s">
        <v>30</v>
      </c>
      <c r="G3492" t="s">
        <v>98</v>
      </c>
      <c r="H3492" t="s">
        <v>599</v>
      </c>
      <c r="I3492" t="s">
        <v>19612</v>
      </c>
      <c r="J3492" t="s">
        <v>19614</v>
      </c>
      <c r="K3492" t="s">
        <v>19614</v>
      </c>
      <c r="L3492" t="s">
        <v>19615</v>
      </c>
      <c r="M3492">
        <v>-91.5465011597</v>
      </c>
      <c r="N3492">
        <v>41.639198303199997</v>
      </c>
    </row>
    <row r="3493" spans="1:14" x14ac:dyDescent="0.35">
      <c r="A3493" t="s">
        <v>19616</v>
      </c>
      <c r="B3493" t="s">
        <v>1168</v>
      </c>
      <c r="C3493" t="s">
        <v>19617</v>
      </c>
      <c r="D3493">
        <v>-54</v>
      </c>
      <c r="F3493" t="s">
        <v>30</v>
      </c>
      <c r="G3493" t="s">
        <v>41</v>
      </c>
      <c r="H3493" t="s">
        <v>5265</v>
      </c>
      <c r="I3493" t="s">
        <v>19616</v>
      </c>
      <c r="J3493" t="s">
        <v>19618</v>
      </c>
      <c r="K3493" t="s">
        <v>19618</v>
      </c>
      <c r="L3493" t="s">
        <v>19619</v>
      </c>
      <c r="M3493">
        <v>-115.57900238000001</v>
      </c>
      <c r="N3493">
        <v>32.834201812699902</v>
      </c>
    </row>
    <row r="3494" spans="1:14" x14ac:dyDescent="0.35">
      <c r="A3494" t="s">
        <v>19620</v>
      </c>
      <c r="B3494" t="s">
        <v>1168</v>
      </c>
      <c r="C3494" t="s">
        <v>19621</v>
      </c>
      <c r="D3494">
        <v>529</v>
      </c>
      <c r="F3494" t="s">
        <v>30</v>
      </c>
      <c r="G3494" t="s">
        <v>31</v>
      </c>
      <c r="H3494" t="s">
        <v>981</v>
      </c>
      <c r="I3494" t="s">
        <v>19620</v>
      </c>
      <c r="J3494" t="s">
        <v>19622</v>
      </c>
      <c r="K3494" t="s">
        <v>19622</v>
      </c>
      <c r="L3494" t="s">
        <v>19623</v>
      </c>
      <c r="M3494">
        <v>-76.921096801757798</v>
      </c>
      <c r="N3494">
        <v>41.241798400878899</v>
      </c>
    </row>
    <row r="3495" spans="1:14" x14ac:dyDescent="0.35">
      <c r="A3495" t="s">
        <v>19624</v>
      </c>
      <c r="B3495" t="s">
        <v>32</v>
      </c>
      <c r="C3495" t="s">
        <v>19625</v>
      </c>
      <c r="D3495">
        <v>1700</v>
      </c>
      <c r="E3495" t="s">
        <v>161</v>
      </c>
      <c r="F3495" t="s">
        <v>1547</v>
      </c>
      <c r="G3495" t="s">
        <v>1646</v>
      </c>
      <c r="H3495" t="s">
        <v>19626</v>
      </c>
      <c r="I3495" t="s">
        <v>19627</v>
      </c>
      <c r="J3495" t="s">
        <v>19624</v>
      </c>
      <c r="K3495" t="s">
        <v>19628</v>
      </c>
      <c r="L3495" t="s">
        <v>19629</v>
      </c>
      <c r="M3495">
        <v>147.332027778</v>
      </c>
      <c r="N3495">
        <v>-8.0651111111099993</v>
      </c>
    </row>
    <row r="3496" spans="1:14" x14ac:dyDescent="0.35">
      <c r="A3496" t="s">
        <v>19630</v>
      </c>
      <c r="B3496" t="s">
        <v>1168</v>
      </c>
      <c r="C3496" t="s">
        <v>19631</v>
      </c>
      <c r="D3496">
        <v>966</v>
      </c>
      <c r="F3496" t="s">
        <v>30</v>
      </c>
      <c r="G3496" t="s">
        <v>59</v>
      </c>
      <c r="H3496" t="s">
        <v>19632</v>
      </c>
      <c r="I3496" t="s">
        <v>19630</v>
      </c>
      <c r="J3496" t="s">
        <v>19633</v>
      </c>
      <c r="K3496" t="s">
        <v>19633</v>
      </c>
      <c r="L3496" t="s">
        <v>19634</v>
      </c>
      <c r="M3496">
        <v>-92.544898986816406</v>
      </c>
      <c r="N3496">
        <v>40.093498229980398</v>
      </c>
    </row>
    <row r="3497" spans="1:14" x14ac:dyDescent="0.35">
      <c r="A3497" t="s">
        <v>19635</v>
      </c>
      <c r="B3497" t="s">
        <v>32</v>
      </c>
      <c r="C3497" t="s">
        <v>19636</v>
      </c>
      <c r="D3497">
        <v>924</v>
      </c>
      <c r="F3497" t="s">
        <v>30</v>
      </c>
      <c r="G3497" t="s">
        <v>56</v>
      </c>
      <c r="H3497" t="s">
        <v>847</v>
      </c>
      <c r="I3497" t="s">
        <v>19635</v>
      </c>
      <c r="J3497" t="s">
        <v>19637</v>
      </c>
      <c r="K3497" t="s">
        <v>19637</v>
      </c>
      <c r="L3497" t="s">
        <v>19638</v>
      </c>
      <c r="M3497">
        <v>-85.439002990000006</v>
      </c>
      <c r="N3497">
        <v>41.813301090000003</v>
      </c>
    </row>
    <row r="3498" spans="1:14" x14ac:dyDescent="0.35">
      <c r="A3498" t="s">
        <v>19640</v>
      </c>
      <c r="B3498" t="s">
        <v>1168</v>
      </c>
      <c r="C3498" t="s">
        <v>19641</v>
      </c>
      <c r="D3498">
        <v>82</v>
      </c>
      <c r="F3498" t="s">
        <v>30</v>
      </c>
      <c r="G3498" t="s">
        <v>43</v>
      </c>
      <c r="H3498" t="s">
        <v>95</v>
      </c>
      <c r="I3498" t="s">
        <v>19640</v>
      </c>
      <c r="J3498" t="s">
        <v>19642</v>
      </c>
      <c r="K3498" t="s">
        <v>19642</v>
      </c>
      <c r="L3498" t="s">
        <v>19643</v>
      </c>
      <c r="M3498">
        <v>-81.437103271500007</v>
      </c>
      <c r="N3498">
        <v>28.289800643900001</v>
      </c>
    </row>
    <row r="3499" spans="1:14" x14ac:dyDescent="0.35">
      <c r="A3499" t="s">
        <v>19644</v>
      </c>
      <c r="B3499" t="s">
        <v>1168</v>
      </c>
      <c r="C3499" t="s">
        <v>19645</v>
      </c>
      <c r="D3499">
        <v>1982</v>
      </c>
      <c r="F3499" t="s">
        <v>30</v>
      </c>
      <c r="G3499" t="s">
        <v>168</v>
      </c>
      <c r="H3499" t="s">
        <v>1081</v>
      </c>
      <c r="I3499" t="s">
        <v>19644</v>
      </c>
      <c r="J3499" t="s">
        <v>19646</v>
      </c>
      <c r="K3499" t="s">
        <v>19646</v>
      </c>
      <c r="L3499" t="s">
        <v>19647</v>
      </c>
      <c r="M3499">
        <v>-103.64199829099999</v>
      </c>
      <c r="N3499">
        <v>48.177898407000001</v>
      </c>
    </row>
    <row r="3500" spans="1:14" x14ac:dyDescent="0.35">
      <c r="A3500" t="s">
        <v>19648</v>
      </c>
      <c r="B3500" t="s">
        <v>1168</v>
      </c>
      <c r="C3500" t="s">
        <v>19649</v>
      </c>
      <c r="D3500">
        <v>93</v>
      </c>
      <c r="F3500" t="s">
        <v>30</v>
      </c>
      <c r="G3500" t="s">
        <v>63</v>
      </c>
      <c r="H3500" t="s">
        <v>1142</v>
      </c>
      <c r="I3500" t="s">
        <v>19648</v>
      </c>
      <c r="J3500" t="s">
        <v>3849</v>
      </c>
      <c r="K3500" t="s">
        <v>3849</v>
      </c>
      <c r="L3500" t="s">
        <v>19650</v>
      </c>
      <c r="M3500">
        <v>-77.608802795399995</v>
      </c>
      <c r="N3500">
        <v>35.331401825</v>
      </c>
    </row>
    <row r="3501" spans="1:14" x14ac:dyDescent="0.35">
      <c r="A3501" t="s">
        <v>19651</v>
      </c>
      <c r="B3501" t="s">
        <v>1168</v>
      </c>
      <c r="C3501" t="s">
        <v>19652</v>
      </c>
      <c r="D3501">
        <v>99</v>
      </c>
      <c r="F3501" t="s">
        <v>30</v>
      </c>
      <c r="G3501" t="s">
        <v>66</v>
      </c>
      <c r="H3501" t="s">
        <v>19653</v>
      </c>
      <c r="I3501" t="s">
        <v>19651</v>
      </c>
      <c r="J3501" t="s">
        <v>19654</v>
      </c>
      <c r="K3501" t="s">
        <v>19654</v>
      </c>
      <c r="L3501" t="s">
        <v>19655</v>
      </c>
      <c r="M3501">
        <v>-73.100196839999995</v>
      </c>
      <c r="N3501">
        <v>40.795200350000002</v>
      </c>
    </row>
    <row r="3502" spans="1:14" x14ac:dyDescent="0.35">
      <c r="A3502" t="s">
        <v>19656</v>
      </c>
      <c r="B3502" t="s">
        <v>32</v>
      </c>
      <c r="C3502" t="s">
        <v>19657</v>
      </c>
      <c r="D3502">
        <v>684</v>
      </c>
      <c r="F3502" t="s">
        <v>30</v>
      </c>
      <c r="G3502" t="s">
        <v>56</v>
      </c>
      <c r="H3502" t="s">
        <v>19658</v>
      </c>
      <c r="I3502" t="s">
        <v>19656</v>
      </c>
      <c r="J3502" t="s">
        <v>19659</v>
      </c>
      <c r="K3502" t="s">
        <v>19659</v>
      </c>
      <c r="L3502" t="s">
        <v>19660</v>
      </c>
      <c r="M3502">
        <v>-86.171798710000004</v>
      </c>
      <c r="N3502">
        <v>45.974601749999998</v>
      </c>
    </row>
    <row r="3503" spans="1:14" x14ac:dyDescent="0.35">
      <c r="A3503" t="s">
        <v>19661</v>
      </c>
      <c r="B3503" t="s">
        <v>32</v>
      </c>
      <c r="C3503" t="s">
        <v>19662</v>
      </c>
      <c r="D3503">
        <v>1021</v>
      </c>
      <c r="F3503" t="s">
        <v>30</v>
      </c>
      <c r="G3503" t="s">
        <v>84</v>
      </c>
      <c r="H3503" t="s">
        <v>1287</v>
      </c>
      <c r="I3503" t="s">
        <v>19661</v>
      </c>
      <c r="J3503" t="s">
        <v>19663</v>
      </c>
      <c r="K3503" t="s">
        <v>19663</v>
      </c>
      <c r="L3503" t="s">
        <v>19664</v>
      </c>
      <c r="M3503">
        <v>-89.838996887199997</v>
      </c>
      <c r="N3503">
        <v>44.360298156699997</v>
      </c>
    </row>
    <row r="3504" spans="1:14" x14ac:dyDescent="0.35">
      <c r="A3504" t="s">
        <v>19665</v>
      </c>
      <c r="B3504" t="s">
        <v>1168</v>
      </c>
      <c r="C3504" t="s">
        <v>19666</v>
      </c>
      <c r="D3504">
        <v>1099</v>
      </c>
      <c r="F3504" t="s">
        <v>30</v>
      </c>
      <c r="G3504" t="s">
        <v>66</v>
      </c>
      <c r="H3504" t="s">
        <v>19667</v>
      </c>
      <c r="I3504" t="s">
        <v>19665</v>
      </c>
      <c r="J3504" t="s">
        <v>19668</v>
      </c>
      <c r="K3504" t="s">
        <v>19668</v>
      </c>
      <c r="L3504" t="s">
        <v>19669</v>
      </c>
      <c r="M3504">
        <v>-76.458396911621094</v>
      </c>
      <c r="N3504">
        <v>42.491001129150298</v>
      </c>
    </row>
    <row r="3505" spans="1:14" x14ac:dyDescent="0.35">
      <c r="A3505" t="s">
        <v>19670</v>
      </c>
      <c r="B3505" t="s">
        <v>1168</v>
      </c>
      <c r="C3505" t="s">
        <v>19671</v>
      </c>
      <c r="D3505">
        <v>1382</v>
      </c>
      <c r="F3505" t="s">
        <v>30</v>
      </c>
      <c r="G3505" t="s">
        <v>40</v>
      </c>
      <c r="H3505" t="s">
        <v>221</v>
      </c>
      <c r="I3505" t="s">
        <v>19670</v>
      </c>
      <c r="J3505" t="s">
        <v>19672</v>
      </c>
      <c r="K3505" t="s">
        <v>19673</v>
      </c>
      <c r="L3505" t="s">
        <v>19674</v>
      </c>
      <c r="M3505">
        <v>-111.6549988</v>
      </c>
      <c r="N3505">
        <v>33.307800290000003</v>
      </c>
    </row>
    <row r="3506" spans="1:14" x14ac:dyDescent="0.35">
      <c r="A3506" t="s">
        <v>19675</v>
      </c>
      <c r="B3506" t="s">
        <v>32</v>
      </c>
      <c r="C3506" t="s">
        <v>19676</v>
      </c>
      <c r="D3506">
        <v>1230</v>
      </c>
      <c r="F3506" t="s">
        <v>30</v>
      </c>
      <c r="G3506" t="s">
        <v>56</v>
      </c>
      <c r="H3506" t="s">
        <v>19677</v>
      </c>
      <c r="I3506" t="s">
        <v>19675</v>
      </c>
      <c r="J3506" t="s">
        <v>19678</v>
      </c>
      <c r="K3506" t="s">
        <v>19678</v>
      </c>
      <c r="L3506" t="s">
        <v>19679</v>
      </c>
      <c r="M3506">
        <v>-90.131401061999995</v>
      </c>
      <c r="N3506">
        <v>46.527500152599998</v>
      </c>
    </row>
    <row r="3507" spans="1:14" x14ac:dyDescent="0.35">
      <c r="A3507" t="s">
        <v>19680</v>
      </c>
      <c r="B3507" t="s">
        <v>32</v>
      </c>
      <c r="C3507" t="s">
        <v>19681</v>
      </c>
      <c r="D3507">
        <v>70</v>
      </c>
      <c r="F3507" t="s">
        <v>30</v>
      </c>
      <c r="G3507" t="s">
        <v>104</v>
      </c>
      <c r="H3507" t="s">
        <v>19682</v>
      </c>
      <c r="I3507" t="s">
        <v>19680</v>
      </c>
      <c r="J3507" t="s">
        <v>19683</v>
      </c>
      <c r="K3507" t="s">
        <v>19684</v>
      </c>
      <c r="L3507" t="s">
        <v>19685</v>
      </c>
      <c r="M3507">
        <v>-69.712600707999997</v>
      </c>
      <c r="N3507">
        <v>43.961399078399999</v>
      </c>
    </row>
    <row r="3508" spans="1:14" x14ac:dyDescent="0.35">
      <c r="A3508" t="s">
        <v>19686</v>
      </c>
      <c r="B3508" t="s">
        <v>32</v>
      </c>
      <c r="C3508" t="s">
        <v>19687</v>
      </c>
      <c r="D3508">
        <v>111</v>
      </c>
      <c r="F3508" t="s">
        <v>30</v>
      </c>
      <c r="G3508" t="s">
        <v>76</v>
      </c>
      <c r="H3508" t="s">
        <v>185</v>
      </c>
      <c r="I3508" t="s">
        <v>19686</v>
      </c>
      <c r="J3508" t="s">
        <v>19688</v>
      </c>
      <c r="K3508" t="s">
        <v>19688</v>
      </c>
      <c r="L3508" t="s">
        <v>19689</v>
      </c>
      <c r="M3508">
        <v>-95.672599792499994</v>
      </c>
      <c r="N3508">
        <v>29.818199157699901</v>
      </c>
    </row>
    <row r="3509" spans="1:14" x14ac:dyDescent="0.35">
      <c r="A3509" t="s">
        <v>19692</v>
      </c>
      <c r="B3509" t="s">
        <v>32</v>
      </c>
      <c r="C3509" t="s">
        <v>19693</v>
      </c>
      <c r="D3509">
        <v>1087</v>
      </c>
      <c r="F3509" t="s">
        <v>30</v>
      </c>
      <c r="G3509" t="s">
        <v>33</v>
      </c>
      <c r="H3509" t="s">
        <v>583</v>
      </c>
      <c r="I3509" t="s">
        <v>19692</v>
      </c>
      <c r="J3509" t="s">
        <v>19694</v>
      </c>
      <c r="K3509" t="s">
        <v>19695</v>
      </c>
      <c r="L3509" t="s">
        <v>19696</v>
      </c>
      <c r="M3509">
        <v>-94.890296935999999</v>
      </c>
      <c r="N3509">
        <v>38.830898284900002</v>
      </c>
    </row>
    <row r="3510" spans="1:14" x14ac:dyDescent="0.35">
      <c r="A3510" t="s">
        <v>19697</v>
      </c>
      <c r="B3510" t="s">
        <v>32</v>
      </c>
      <c r="C3510" t="s">
        <v>19698</v>
      </c>
      <c r="D3510">
        <v>2457</v>
      </c>
      <c r="F3510" t="s">
        <v>30</v>
      </c>
      <c r="G3510" t="s">
        <v>41</v>
      </c>
      <c r="H3510" t="s">
        <v>19699</v>
      </c>
      <c r="I3510" t="s">
        <v>19697</v>
      </c>
      <c r="J3510" t="s">
        <v>19700</v>
      </c>
      <c r="K3510" t="s">
        <v>19700</v>
      </c>
      <c r="L3510" t="s">
        <v>19701</v>
      </c>
      <c r="M3510">
        <v>-117.83000180000001</v>
      </c>
      <c r="N3510">
        <v>35.658798220000001</v>
      </c>
    </row>
    <row r="3511" spans="1:14" x14ac:dyDescent="0.35">
      <c r="A3511" t="s">
        <v>19702</v>
      </c>
      <c r="B3511" t="s">
        <v>36</v>
      </c>
      <c r="C3511" t="s">
        <v>19703</v>
      </c>
      <c r="D3511">
        <v>95</v>
      </c>
      <c r="E3511" t="s">
        <v>161</v>
      </c>
      <c r="F3511" t="s">
        <v>1547</v>
      </c>
      <c r="G3511" t="s">
        <v>1646</v>
      </c>
      <c r="H3511" t="s">
        <v>19704</v>
      </c>
      <c r="J3511" t="s">
        <v>19702</v>
      </c>
      <c r="L3511" t="s">
        <v>19705</v>
      </c>
      <c r="M3511">
        <v>147.93090000000001</v>
      </c>
      <c r="N3511">
        <v>-8.5283999999999995</v>
      </c>
    </row>
    <row r="3512" spans="1:14" x14ac:dyDescent="0.35">
      <c r="A3512" t="s">
        <v>19706</v>
      </c>
      <c r="B3512" t="s">
        <v>32</v>
      </c>
      <c r="C3512" t="s">
        <v>19707</v>
      </c>
      <c r="D3512">
        <v>674</v>
      </c>
      <c r="F3512" t="s">
        <v>30</v>
      </c>
      <c r="G3512" t="s">
        <v>41</v>
      </c>
      <c r="H3512" t="s">
        <v>298</v>
      </c>
      <c r="I3512" t="s">
        <v>19706</v>
      </c>
      <c r="J3512" t="s">
        <v>19708</v>
      </c>
      <c r="K3512" t="s">
        <v>19709</v>
      </c>
      <c r="L3512" t="s">
        <v>19710</v>
      </c>
      <c r="M3512">
        <v>-120.07599639999999</v>
      </c>
      <c r="N3512">
        <v>34.606800079999999</v>
      </c>
    </row>
    <row r="3513" spans="1:14" x14ac:dyDescent="0.35">
      <c r="A3513" t="s">
        <v>19711</v>
      </c>
      <c r="B3513" t="s">
        <v>32</v>
      </c>
      <c r="C3513" t="s">
        <v>19712</v>
      </c>
      <c r="D3513">
        <v>454</v>
      </c>
      <c r="F3513" t="s">
        <v>30</v>
      </c>
      <c r="G3513" t="s">
        <v>104</v>
      </c>
      <c r="H3513" t="s">
        <v>1007</v>
      </c>
      <c r="I3513" t="s">
        <v>19711</v>
      </c>
      <c r="J3513" t="s">
        <v>19713</v>
      </c>
      <c r="K3513" t="s">
        <v>19714</v>
      </c>
      <c r="L3513" t="s">
        <v>19715</v>
      </c>
      <c r="M3513">
        <v>-70.947898864699994</v>
      </c>
      <c r="N3513">
        <v>43.991100311299903</v>
      </c>
    </row>
    <row r="3514" spans="1:14" x14ac:dyDescent="0.35">
      <c r="A3514" t="s">
        <v>19716</v>
      </c>
      <c r="B3514" t="s">
        <v>1168</v>
      </c>
      <c r="C3514" t="s">
        <v>19717</v>
      </c>
      <c r="D3514">
        <v>6451</v>
      </c>
      <c r="F3514" t="s">
        <v>30</v>
      </c>
      <c r="G3514" t="s">
        <v>87</v>
      </c>
      <c r="H3514" t="s">
        <v>199</v>
      </c>
      <c r="I3514" t="s">
        <v>19716</v>
      </c>
      <c r="J3514" t="s">
        <v>19718</v>
      </c>
      <c r="K3514" t="s">
        <v>19718</v>
      </c>
      <c r="L3514" t="s">
        <v>19719</v>
      </c>
      <c r="M3514">
        <v>-110.737998962402</v>
      </c>
      <c r="N3514">
        <v>43.6072998046875</v>
      </c>
    </row>
    <row r="3515" spans="1:14" x14ac:dyDescent="0.35">
      <c r="A3515" t="s">
        <v>19720</v>
      </c>
      <c r="B3515" t="s">
        <v>3332</v>
      </c>
      <c r="C3515" t="s">
        <v>19721</v>
      </c>
      <c r="D3515">
        <v>346</v>
      </c>
      <c r="F3515" t="s">
        <v>30</v>
      </c>
      <c r="G3515" t="s">
        <v>126</v>
      </c>
      <c r="H3515" t="s">
        <v>199</v>
      </c>
      <c r="I3515" t="s">
        <v>19720</v>
      </c>
      <c r="J3515" t="s">
        <v>19722</v>
      </c>
      <c r="K3515" t="s">
        <v>19722</v>
      </c>
      <c r="L3515" t="s">
        <v>19723</v>
      </c>
      <c r="M3515">
        <v>-90.075897216800001</v>
      </c>
      <c r="N3515">
        <v>32.3111991882</v>
      </c>
    </row>
    <row r="3516" spans="1:14" x14ac:dyDescent="0.35">
      <c r="A3516" t="s">
        <v>19724</v>
      </c>
      <c r="B3516" t="s">
        <v>32</v>
      </c>
      <c r="C3516" t="s">
        <v>19725</v>
      </c>
      <c r="D3516">
        <v>213</v>
      </c>
      <c r="F3516" t="s">
        <v>30</v>
      </c>
      <c r="G3516" t="s">
        <v>76</v>
      </c>
      <c r="H3516" t="s">
        <v>253</v>
      </c>
      <c r="I3516" t="s">
        <v>19724</v>
      </c>
      <c r="J3516" t="s">
        <v>19726</v>
      </c>
      <c r="K3516" t="s">
        <v>19726</v>
      </c>
      <c r="L3516" t="s">
        <v>19727</v>
      </c>
      <c r="M3516">
        <v>-94.034896849999996</v>
      </c>
      <c r="N3516">
        <v>30.885700230000001</v>
      </c>
    </row>
    <row r="3517" spans="1:14" x14ac:dyDescent="0.35">
      <c r="A3517" t="s">
        <v>19729</v>
      </c>
      <c r="B3517" t="s">
        <v>3332</v>
      </c>
      <c r="C3517" t="s">
        <v>19730</v>
      </c>
      <c r="D3517">
        <v>30</v>
      </c>
      <c r="F3517" t="s">
        <v>30</v>
      </c>
      <c r="G3517" t="s">
        <v>43</v>
      </c>
      <c r="H3517" t="s">
        <v>318</v>
      </c>
      <c r="I3517" t="s">
        <v>19729</v>
      </c>
      <c r="J3517" t="s">
        <v>19731</v>
      </c>
      <c r="K3517" t="s">
        <v>19731</v>
      </c>
      <c r="L3517" t="s">
        <v>19732</v>
      </c>
      <c r="M3517">
        <v>-81.687896728515597</v>
      </c>
      <c r="N3517">
        <v>30.4941005706787</v>
      </c>
    </row>
    <row r="3518" spans="1:14" x14ac:dyDescent="0.35">
      <c r="A3518" t="s">
        <v>19733</v>
      </c>
      <c r="B3518" t="s">
        <v>1168</v>
      </c>
      <c r="C3518" t="s">
        <v>19734</v>
      </c>
      <c r="D3518">
        <v>262</v>
      </c>
      <c r="F3518" t="s">
        <v>30</v>
      </c>
      <c r="G3518" t="s">
        <v>37</v>
      </c>
      <c r="H3518" t="s">
        <v>197</v>
      </c>
      <c r="I3518" t="s">
        <v>19733</v>
      </c>
      <c r="J3518" t="s">
        <v>19735</v>
      </c>
      <c r="K3518" t="s">
        <v>19735</v>
      </c>
      <c r="L3518" t="s">
        <v>19736</v>
      </c>
      <c r="M3518">
        <v>-90.646400451660099</v>
      </c>
      <c r="N3518">
        <v>35.831699371337798</v>
      </c>
    </row>
    <row r="3519" spans="1:14" x14ac:dyDescent="0.35">
      <c r="A3519" t="s">
        <v>19737</v>
      </c>
      <c r="B3519" t="s">
        <v>1168</v>
      </c>
      <c r="C3519" t="s">
        <v>19738</v>
      </c>
      <c r="D3519">
        <v>1749</v>
      </c>
      <c r="F3519" t="s">
        <v>30</v>
      </c>
      <c r="G3519" t="s">
        <v>76</v>
      </c>
      <c r="H3519" t="s">
        <v>546</v>
      </c>
      <c r="I3519" t="s">
        <v>19737</v>
      </c>
      <c r="J3519" t="s">
        <v>19739</v>
      </c>
      <c r="K3519" t="s">
        <v>19739</v>
      </c>
      <c r="L3519" t="s">
        <v>19740</v>
      </c>
      <c r="M3519">
        <v>-99.763496398900003</v>
      </c>
      <c r="N3519">
        <v>30.5112991333</v>
      </c>
    </row>
    <row r="3520" spans="1:14" x14ac:dyDescent="0.35">
      <c r="A3520" t="s">
        <v>19741</v>
      </c>
      <c r="B3520" t="s">
        <v>32</v>
      </c>
      <c r="C3520" t="s">
        <v>983</v>
      </c>
      <c r="D3520">
        <v>2662</v>
      </c>
      <c r="F3520" t="s">
        <v>30</v>
      </c>
      <c r="G3520" t="s">
        <v>60</v>
      </c>
      <c r="H3520" t="s">
        <v>1485</v>
      </c>
      <c r="I3520" t="s">
        <v>19741</v>
      </c>
      <c r="J3520" t="s">
        <v>19742</v>
      </c>
      <c r="K3520" t="s">
        <v>19742</v>
      </c>
      <c r="L3520" t="s">
        <v>19743</v>
      </c>
      <c r="M3520">
        <v>-106.95300293</v>
      </c>
      <c r="N3520">
        <v>47.3288002014</v>
      </c>
    </row>
    <row r="3521" spans="1:14" x14ac:dyDescent="0.35">
      <c r="A3521" t="s">
        <v>19744</v>
      </c>
      <c r="B3521" t="s">
        <v>32</v>
      </c>
      <c r="C3521" t="s">
        <v>19745</v>
      </c>
      <c r="D3521">
        <v>549</v>
      </c>
      <c r="F3521" t="s">
        <v>30</v>
      </c>
      <c r="G3521" t="s">
        <v>59</v>
      </c>
      <c r="H3521" t="s">
        <v>19746</v>
      </c>
      <c r="I3521" t="s">
        <v>19744</v>
      </c>
      <c r="J3521" t="s">
        <v>19747</v>
      </c>
      <c r="K3521" t="s">
        <v>19747</v>
      </c>
      <c r="L3521" t="s">
        <v>19748</v>
      </c>
      <c r="M3521">
        <v>-92.156097412099996</v>
      </c>
      <c r="N3521">
        <v>38.591201782200002</v>
      </c>
    </row>
    <row r="3522" spans="1:14" x14ac:dyDescent="0.35">
      <c r="A3522" t="s">
        <v>19749</v>
      </c>
      <c r="B3522" t="s">
        <v>3332</v>
      </c>
      <c r="C3522" t="s">
        <v>19750</v>
      </c>
      <c r="D3522">
        <v>13</v>
      </c>
      <c r="F3522" t="s">
        <v>30</v>
      </c>
      <c r="G3522" t="s">
        <v>66</v>
      </c>
      <c r="H3522" t="s">
        <v>1266</v>
      </c>
      <c r="I3522" t="s">
        <v>19749</v>
      </c>
      <c r="J3522" t="s">
        <v>9</v>
      </c>
      <c r="K3522" t="s">
        <v>9</v>
      </c>
      <c r="L3522" t="s">
        <v>19751</v>
      </c>
      <c r="M3522">
        <v>-73.778899999999993</v>
      </c>
      <c r="N3522">
        <v>40.639800999999999</v>
      </c>
    </row>
    <row r="3523" spans="1:14" x14ac:dyDescent="0.35">
      <c r="A3523" t="s">
        <v>19752</v>
      </c>
      <c r="B3523" t="s">
        <v>1168</v>
      </c>
      <c r="C3523" t="s">
        <v>19753</v>
      </c>
      <c r="D3523">
        <v>1723</v>
      </c>
      <c r="F3523" t="s">
        <v>30</v>
      </c>
      <c r="G3523" t="s">
        <v>66</v>
      </c>
      <c r="H3523" t="s">
        <v>247</v>
      </c>
      <c r="I3523" t="s">
        <v>19752</v>
      </c>
      <c r="J3523" t="s">
        <v>19754</v>
      </c>
      <c r="K3523" t="s">
        <v>19754</v>
      </c>
      <c r="L3523" t="s">
        <v>19755</v>
      </c>
      <c r="M3523">
        <v>-79.25800323</v>
      </c>
      <c r="N3523">
        <v>42.153400419999997</v>
      </c>
    </row>
    <row r="3524" spans="1:14" x14ac:dyDescent="0.35">
      <c r="A3524" t="s">
        <v>19756</v>
      </c>
      <c r="B3524" t="s">
        <v>32</v>
      </c>
      <c r="C3524" t="s">
        <v>19757</v>
      </c>
      <c r="D3524">
        <v>17</v>
      </c>
      <c r="F3524" t="s">
        <v>30</v>
      </c>
      <c r="G3524" t="s">
        <v>35</v>
      </c>
      <c r="H3524" t="s">
        <v>244</v>
      </c>
      <c r="I3524" t="s">
        <v>19756</v>
      </c>
      <c r="J3524" t="s">
        <v>19758</v>
      </c>
      <c r="K3524" t="s">
        <v>19759</v>
      </c>
      <c r="L3524" t="s">
        <v>19760</v>
      </c>
      <c r="M3524">
        <v>-87.671798710000004</v>
      </c>
      <c r="N3524">
        <v>30.290500640000001</v>
      </c>
    </row>
    <row r="3525" spans="1:14" x14ac:dyDescent="0.35">
      <c r="A3525" t="s">
        <v>19762</v>
      </c>
      <c r="B3525" t="s">
        <v>3332</v>
      </c>
      <c r="C3525" t="s">
        <v>19763</v>
      </c>
      <c r="D3525">
        <v>981</v>
      </c>
      <c r="F3525" t="s">
        <v>30</v>
      </c>
      <c r="G3525" t="s">
        <v>59</v>
      </c>
      <c r="H3525" t="s">
        <v>1192</v>
      </c>
      <c r="I3525" t="s">
        <v>19762</v>
      </c>
      <c r="J3525" t="s">
        <v>19764</v>
      </c>
      <c r="K3525" t="s">
        <v>19764</v>
      </c>
      <c r="L3525" t="s">
        <v>19765</v>
      </c>
      <c r="M3525">
        <v>-94.498298645019503</v>
      </c>
      <c r="N3525">
        <v>37.151798248291001</v>
      </c>
    </row>
    <row r="3526" spans="1:14" x14ac:dyDescent="0.35">
      <c r="A3526" t="s">
        <v>19766</v>
      </c>
      <c r="B3526" t="s">
        <v>1168</v>
      </c>
      <c r="C3526" t="s">
        <v>19767</v>
      </c>
      <c r="D3526">
        <v>1500</v>
      </c>
      <c r="F3526" t="s">
        <v>30</v>
      </c>
      <c r="G3526" t="s">
        <v>168</v>
      </c>
      <c r="H3526" t="s">
        <v>247</v>
      </c>
      <c r="I3526" t="s">
        <v>19766</v>
      </c>
      <c r="J3526" t="s">
        <v>19768</v>
      </c>
      <c r="K3526" t="s">
        <v>19768</v>
      </c>
      <c r="L3526" t="s">
        <v>19769</v>
      </c>
      <c r="M3526">
        <v>-98.678199770000006</v>
      </c>
      <c r="N3526">
        <v>46.929698940000002</v>
      </c>
    </row>
    <row r="3527" spans="1:14" x14ac:dyDescent="0.35">
      <c r="A3527" t="s">
        <v>19771</v>
      </c>
      <c r="B3527" t="s">
        <v>32</v>
      </c>
      <c r="C3527" t="s">
        <v>19772</v>
      </c>
      <c r="D3527">
        <v>582</v>
      </c>
      <c r="F3527" t="s">
        <v>30</v>
      </c>
      <c r="G3527" t="s">
        <v>49</v>
      </c>
      <c r="H3527" t="s">
        <v>269</v>
      </c>
      <c r="I3527" t="s">
        <v>19771</v>
      </c>
      <c r="J3527" t="s">
        <v>19773</v>
      </c>
      <c r="K3527" t="s">
        <v>19773</v>
      </c>
      <c r="L3527" t="s">
        <v>19774</v>
      </c>
      <c r="M3527">
        <v>-88.175498959999999</v>
      </c>
      <c r="N3527">
        <v>41.51779938</v>
      </c>
    </row>
    <row r="3528" spans="1:14" x14ac:dyDescent="0.35">
      <c r="A3528" t="s">
        <v>19775</v>
      </c>
      <c r="B3528" t="s">
        <v>32</v>
      </c>
      <c r="C3528" t="s">
        <v>19776</v>
      </c>
      <c r="D3528">
        <v>705</v>
      </c>
      <c r="F3528" t="s">
        <v>30</v>
      </c>
      <c r="G3528" t="s">
        <v>63</v>
      </c>
      <c r="H3528" t="s">
        <v>594</v>
      </c>
      <c r="I3528" t="s">
        <v>19775</v>
      </c>
      <c r="J3528" t="s">
        <v>19777</v>
      </c>
      <c r="K3528" t="s">
        <v>19778</v>
      </c>
      <c r="L3528" t="s">
        <v>19779</v>
      </c>
      <c r="M3528">
        <v>-80.709098999999995</v>
      </c>
      <c r="N3528">
        <v>35.387797999999997</v>
      </c>
    </row>
    <row r="3529" spans="1:14" x14ac:dyDescent="0.35">
      <c r="A3529" t="s">
        <v>19780</v>
      </c>
      <c r="B3529" t="s">
        <v>32</v>
      </c>
      <c r="C3529" t="s">
        <v>16183</v>
      </c>
      <c r="D3529">
        <v>677</v>
      </c>
      <c r="F3529" t="s">
        <v>30</v>
      </c>
      <c r="G3529" t="s">
        <v>76</v>
      </c>
      <c r="H3529" t="s">
        <v>318</v>
      </c>
      <c r="I3529" t="s">
        <v>19780</v>
      </c>
      <c r="J3529" t="s">
        <v>19781</v>
      </c>
      <c r="K3529" t="s">
        <v>19782</v>
      </c>
      <c r="L3529" t="s">
        <v>19783</v>
      </c>
      <c r="M3529">
        <v>-95.2173995972</v>
      </c>
      <c r="N3529">
        <v>31.869300842299999</v>
      </c>
    </row>
    <row r="3530" spans="1:14" x14ac:dyDescent="0.35">
      <c r="A3530" t="s">
        <v>19784</v>
      </c>
      <c r="B3530" t="s">
        <v>1168</v>
      </c>
      <c r="C3530" t="s">
        <v>19785</v>
      </c>
      <c r="D3530">
        <v>2284</v>
      </c>
      <c r="F3530" t="s">
        <v>30</v>
      </c>
      <c r="G3530" t="s">
        <v>31</v>
      </c>
      <c r="H3530" t="s">
        <v>1201</v>
      </c>
      <c r="I3530" t="s">
        <v>19784</v>
      </c>
      <c r="J3530" t="s">
        <v>19786</v>
      </c>
      <c r="K3530" t="s">
        <v>19786</v>
      </c>
      <c r="L3530" t="s">
        <v>19787</v>
      </c>
      <c r="M3530">
        <v>-78.833900451660099</v>
      </c>
      <c r="N3530">
        <v>40.3161010742187</v>
      </c>
    </row>
    <row r="3531" spans="1:14" x14ac:dyDescent="0.35">
      <c r="A3531" t="s">
        <v>19788</v>
      </c>
      <c r="B3531" t="s">
        <v>36</v>
      </c>
      <c r="C3531" t="s">
        <v>19789</v>
      </c>
      <c r="D3531">
        <v>40</v>
      </c>
      <c r="E3531" t="s">
        <v>161</v>
      </c>
      <c r="F3531" t="s">
        <v>1547</v>
      </c>
      <c r="G3531" t="s">
        <v>2656</v>
      </c>
      <c r="H3531" t="s">
        <v>19790</v>
      </c>
      <c r="J3531" t="s">
        <v>19788</v>
      </c>
      <c r="L3531" t="s">
        <v>19791</v>
      </c>
      <c r="M3531">
        <v>151.90770000000001</v>
      </c>
      <c r="N3531">
        <v>-3.1995</v>
      </c>
    </row>
    <row r="3532" spans="1:14" x14ac:dyDescent="0.35">
      <c r="A3532" t="s">
        <v>19792</v>
      </c>
      <c r="B3532" t="s">
        <v>32</v>
      </c>
      <c r="C3532" t="s">
        <v>19793</v>
      </c>
      <c r="D3532">
        <v>808</v>
      </c>
      <c r="F3532" t="s">
        <v>30</v>
      </c>
      <c r="G3532" t="s">
        <v>84</v>
      </c>
      <c r="H3532" t="s">
        <v>863</v>
      </c>
      <c r="I3532" t="s">
        <v>19792</v>
      </c>
      <c r="J3532" t="s">
        <v>19794</v>
      </c>
      <c r="K3532" t="s">
        <v>19794</v>
      </c>
      <c r="L3532" t="s">
        <v>19795</v>
      </c>
      <c r="M3532">
        <v>-89.041603088399995</v>
      </c>
      <c r="N3532">
        <v>42.620300293</v>
      </c>
    </row>
    <row r="3533" spans="1:14" x14ac:dyDescent="0.35">
      <c r="A3533" t="s">
        <v>19797</v>
      </c>
      <c r="B3533" t="s">
        <v>1168</v>
      </c>
      <c r="C3533" t="s">
        <v>19798</v>
      </c>
      <c r="D3533">
        <v>1001</v>
      </c>
      <c r="F3533" t="s">
        <v>30</v>
      </c>
      <c r="G3533" t="s">
        <v>56</v>
      </c>
      <c r="H3533" t="s">
        <v>199</v>
      </c>
      <c r="I3533" t="s">
        <v>19797</v>
      </c>
      <c r="J3533" t="s">
        <v>19799</v>
      </c>
      <c r="K3533" t="s">
        <v>19799</v>
      </c>
      <c r="L3533" t="s">
        <v>19800</v>
      </c>
      <c r="M3533">
        <v>-84.459396362299998</v>
      </c>
      <c r="N3533">
        <v>42.259799957299997</v>
      </c>
    </row>
    <row r="3534" spans="1:14" x14ac:dyDescent="0.35">
      <c r="A3534" t="s">
        <v>19805</v>
      </c>
      <c r="B3534" t="s">
        <v>65</v>
      </c>
      <c r="C3534" t="s">
        <v>19806</v>
      </c>
      <c r="D3534">
        <v>0</v>
      </c>
      <c r="F3534" t="s">
        <v>30</v>
      </c>
      <c r="G3534" t="s">
        <v>34</v>
      </c>
      <c r="H3534" t="s">
        <v>19807</v>
      </c>
      <c r="I3534" t="s">
        <v>19805</v>
      </c>
      <c r="J3534" t="s">
        <v>19805</v>
      </c>
      <c r="K3534" t="s">
        <v>19805</v>
      </c>
      <c r="L3534" t="s">
        <v>19808</v>
      </c>
      <c r="M3534">
        <v>-152.369995117</v>
      </c>
      <c r="N3534">
        <v>58.190898895300002</v>
      </c>
    </row>
    <row r="3535" spans="1:14" x14ac:dyDescent="0.35">
      <c r="A3535" t="s">
        <v>19811</v>
      </c>
      <c r="B3535" t="s">
        <v>32</v>
      </c>
      <c r="C3535" t="s">
        <v>19812</v>
      </c>
      <c r="D3535">
        <v>370</v>
      </c>
      <c r="F3535" t="s">
        <v>30</v>
      </c>
      <c r="G3535" t="s">
        <v>41</v>
      </c>
      <c r="H3535" t="s">
        <v>265</v>
      </c>
      <c r="I3535" t="s">
        <v>19811</v>
      </c>
      <c r="J3535" t="s">
        <v>19813</v>
      </c>
      <c r="K3535" t="s">
        <v>19813</v>
      </c>
      <c r="L3535" t="s">
        <v>19814</v>
      </c>
      <c r="M3535">
        <v>-121.12200164799999</v>
      </c>
      <c r="N3535">
        <v>36.228000640899999</v>
      </c>
    </row>
    <row r="3536" spans="1:14" x14ac:dyDescent="0.35">
      <c r="A3536" t="s">
        <v>19815</v>
      </c>
      <c r="B3536" t="s">
        <v>65</v>
      </c>
      <c r="C3536" t="s">
        <v>19816</v>
      </c>
      <c r="D3536">
        <v>368</v>
      </c>
      <c r="F3536" t="s">
        <v>30</v>
      </c>
      <c r="G3536" t="s">
        <v>34</v>
      </c>
      <c r="H3536" t="s">
        <v>19817</v>
      </c>
      <c r="I3536" t="s">
        <v>19815</v>
      </c>
      <c r="J3536" t="s">
        <v>19815</v>
      </c>
      <c r="K3536" t="s">
        <v>19815</v>
      </c>
      <c r="L3536" t="s">
        <v>19818</v>
      </c>
      <c r="M3536">
        <v>-154.027999878</v>
      </c>
      <c r="N3536">
        <v>57.367000579799999</v>
      </c>
    </row>
    <row r="3537" spans="1:14" x14ac:dyDescent="0.35">
      <c r="A3537" t="s">
        <v>19819</v>
      </c>
      <c r="B3537" t="s">
        <v>1168</v>
      </c>
      <c r="C3537" t="s">
        <v>19820</v>
      </c>
      <c r="D3537">
        <v>20</v>
      </c>
      <c r="F3537" t="s">
        <v>30</v>
      </c>
      <c r="G3537" t="s">
        <v>83</v>
      </c>
      <c r="H3537" t="s">
        <v>1012</v>
      </c>
      <c r="I3537" t="s">
        <v>19819</v>
      </c>
      <c r="J3537" t="s">
        <v>19821</v>
      </c>
      <c r="K3537" t="s">
        <v>19821</v>
      </c>
      <c r="L3537" t="s">
        <v>19822</v>
      </c>
      <c r="M3537">
        <v>-122.898002625</v>
      </c>
      <c r="N3537">
        <v>46.1180000304999</v>
      </c>
    </row>
    <row r="3538" spans="1:14" x14ac:dyDescent="0.35">
      <c r="A3538" t="s">
        <v>19823</v>
      </c>
      <c r="B3538" t="s">
        <v>32</v>
      </c>
      <c r="C3538" t="s">
        <v>19824</v>
      </c>
      <c r="D3538">
        <v>30</v>
      </c>
      <c r="F3538" t="s">
        <v>30</v>
      </c>
      <c r="G3538" t="s">
        <v>34</v>
      </c>
      <c r="H3538" t="s">
        <v>19825</v>
      </c>
      <c r="I3538" t="s">
        <v>19823</v>
      </c>
      <c r="J3538" t="s">
        <v>19823</v>
      </c>
      <c r="K3538" t="s">
        <v>19823</v>
      </c>
      <c r="L3538" t="s">
        <v>19826</v>
      </c>
      <c r="M3538">
        <v>-158.55900573700001</v>
      </c>
      <c r="N3538">
        <v>58.8111991882</v>
      </c>
    </row>
    <row r="3539" spans="1:14" x14ac:dyDescent="0.35">
      <c r="A3539" t="s">
        <v>19827</v>
      </c>
      <c r="B3539" t="s">
        <v>32</v>
      </c>
      <c r="C3539" t="s">
        <v>19828</v>
      </c>
      <c r="D3539">
        <v>-210</v>
      </c>
      <c r="F3539" t="s">
        <v>30</v>
      </c>
      <c r="G3539" t="s">
        <v>41</v>
      </c>
      <c r="H3539" t="s">
        <v>19829</v>
      </c>
      <c r="J3539" t="s">
        <v>19830</v>
      </c>
      <c r="K3539" t="s">
        <v>19831</v>
      </c>
      <c r="L3539" t="s">
        <v>19832</v>
      </c>
      <c r="M3539">
        <v>-116.88099699999999</v>
      </c>
      <c r="N3539">
        <v>36.463799000000002</v>
      </c>
    </row>
    <row r="3540" spans="1:14" x14ac:dyDescent="0.35">
      <c r="A3540" t="s">
        <v>19833</v>
      </c>
      <c r="B3540" t="s">
        <v>32</v>
      </c>
      <c r="C3540" t="s">
        <v>19834</v>
      </c>
      <c r="D3540">
        <v>520</v>
      </c>
      <c r="F3540" t="s">
        <v>30</v>
      </c>
      <c r="G3540" t="s">
        <v>41</v>
      </c>
      <c r="H3540" t="s">
        <v>1155</v>
      </c>
      <c r="I3540" t="s">
        <v>19835</v>
      </c>
      <c r="J3540" t="s">
        <v>19836</v>
      </c>
      <c r="K3540" t="s">
        <v>19835</v>
      </c>
      <c r="L3540" t="s">
        <v>19837</v>
      </c>
      <c r="M3540">
        <v>-116.32099914600001</v>
      </c>
      <c r="N3540">
        <v>33.258998870799999</v>
      </c>
    </row>
    <row r="3541" spans="1:14" x14ac:dyDescent="0.35">
      <c r="A3541" t="s">
        <v>19838</v>
      </c>
      <c r="B3541" t="s">
        <v>32</v>
      </c>
      <c r="C3541" t="s">
        <v>19839</v>
      </c>
      <c r="D3541">
        <v>6752</v>
      </c>
      <c r="F3541" t="s">
        <v>30</v>
      </c>
      <c r="G3541" t="s">
        <v>41</v>
      </c>
      <c r="H3541" t="s">
        <v>19840</v>
      </c>
      <c r="I3541" t="s">
        <v>19841</v>
      </c>
      <c r="J3541" t="s">
        <v>19842</v>
      </c>
      <c r="K3541" t="s">
        <v>19841</v>
      </c>
      <c r="L3541" t="s">
        <v>19843</v>
      </c>
      <c r="M3541">
        <v>-116.856002808</v>
      </c>
      <c r="N3541">
        <v>34.263801574699997</v>
      </c>
    </row>
    <row r="3542" spans="1:14" x14ac:dyDescent="0.35">
      <c r="A3542" t="s">
        <v>19845</v>
      </c>
      <c r="B3542" t="s">
        <v>32</v>
      </c>
      <c r="C3542" t="s">
        <v>19846</v>
      </c>
      <c r="D3542">
        <v>1716</v>
      </c>
      <c r="F3542" t="s">
        <v>30</v>
      </c>
      <c r="G3542" t="s">
        <v>41</v>
      </c>
      <c r="H3542" t="s">
        <v>19847</v>
      </c>
      <c r="I3542" t="s">
        <v>19848</v>
      </c>
      <c r="J3542" t="s">
        <v>19849</v>
      </c>
      <c r="K3542" t="s">
        <v>19848</v>
      </c>
      <c r="L3542" t="s">
        <v>19850</v>
      </c>
      <c r="M3542">
        <v>-117.327003479</v>
      </c>
      <c r="N3542">
        <v>35.8125</v>
      </c>
    </row>
    <row r="3543" spans="1:14" x14ac:dyDescent="0.35">
      <c r="A3543" t="s">
        <v>19851</v>
      </c>
      <c r="B3543" t="s">
        <v>32</v>
      </c>
      <c r="C3543" t="s">
        <v>19852</v>
      </c>
      <c r="D3543">
        <v>3706</v>
      </c>
      <c r="F3543" t="s">
        <v>30</v>
      </c>
      <c r="G3543" t="s">
        <v>42</v>
      </c>
      <c r="H3543" t="s">
        <v>303</v>
      </c>
      <c r="I3543" t="s">
        <v>19851</v>
      </c>
      <c r="J3543" t="s">
        <v>19853</v>
      </c>
      <c r="K3543" t="s">
        <v>19853</v>
      </c>
      <c r="L3543" t="s">
        <v>19854</v>
      </c>
      <c r="M3543">
        <v>-102.683201</v>
      </c>
      <c r="N3543">
        <v>38.064852000000002</v>
      </c>
    </row>
    <row r="3544" spans="1:14" x14ac:dyDescent="0.35">
      <c r="A3544" t="s">
        <v>19855</v>
      </c>
      <c r="B3544" t="s">
        <v>1168</v>
      </c>
      <c r="C3544" t="s">
        <v>19856</v>
      </c>
      <c r="D3544">
        <v>606</v>
      </c>
      <c r="F3544" t="s">
        <v>30</v>
      </c>
      <c r="G3544" t="s">
        <v>48</v>
      </c>
      <c r="H3544" t="s">
        <v>302</v>
      </c>
      <c r="I3544" t="s">
        <v>19855</v>
      </c>
      <c r="J3544" t="s">
        <v>19857</v>
      </c>
      <c r="K3544" t="s">
        <v>19857</v>
      </c>
      <c r="L3544" t="s">
        <v>19858</v>
      </c>
      <c r="M3544">
        <v>-86.936897277832003</v>
      </c>
      <c r="N3544">
        <v>40.412300109863203</v>
      </c>
    </row>
    <row r="3545" spans="1:14" x14ac:dyDescent="0.35">
      <c r="A3545" t="s">
        <v>19859</v>
      </c>
      <c r="B3545" t="s">
        <v>1168</v>
      </c>
      <c r="C3545" t="s">
        <v>19860</v>
      </c>
      <c r="D3545">
        <v>142</v>
      </c>
      <c r="F3545" t="s">
        <v>30</v>
      </c>
      <c r="G3545" t="s">
        <v>43</v>
      </c>
      <c r="H3545" t="s">
        <v>1003</v>
      </c>
      <c r="I3545" t="s">
        <v>19859</v>
      </c>
      <c r="J3545" t="s">
        <v>19861</v>
      </c>
      <c r="K3545" t="s">
        <v>19861</v>
      </c>
      <c r="L3545" t="s">
        <v>19862</v>
      </c>
      <c r="M3545">
        <v>-82.018602000000001</v>
      </c>
      <c r="N3545">
        <v>27.988899</v>
      </c>
    </row>
    <row r="3546" spans="1:14" x14ac:dyDescent="0.35">
      <c r="A3546" t="s">
        <v>19863</v>
      </c>
      <c r="B3546" t="s">
        <v>32</v>
      </c>
      <c r="C3546" t="s">
        <v>19864</v>
      </c>
      <c r="D3546">
        <v>7171</v>
      </c>
      <c r="F3546" t="s">
        <v>30</v>
      </c>
      <c r="G3546" t="s">
        <v>109</v>
      </c>
      <c r="H3546" t="s">
        <v>19865</v>
      </c>
      <c r="I3546" t="s">
        <v>19863</v>
      </c>
      <c r="J3546" t="s">
        <v>2279</v>
      </c>
      <c r="K3546" t="s">
        <v>2279</v>
      </c>
      <c r="L3546" t="s">
        <v>19866</v>
      </c>
      <c r="M3546">
        <v>-106.268997192</v>
      </c>
      <c r="N3546">
        <v>35.879798889200003</v>
      </c>
    </row>
    <row r="3547" spans="1:14" x14ac:dyDescent="0.35">
      <c r="A3547" t="s">
        <v>19867</v>
      </c>
      <c r="B3547" t="s">
        <v>1168</v>
      </c>
      <c r="C3547" t="s">
        <v>17795</v>
      </c>
      <c r="D3547">
        <v>861</v>
      </c>
      <c r="F3547" t="s">
        <v>30</v>
      </c>
      <c r="G3547" t="s">
        <v>56</v>
      </c>
      <c r="H3547" t="s">
        <v>252</v>
      </c>
      <c r="I3547" t="s">
        <v>19867</v>
      </c>
      <c r="J3547" t="s">
        <v>2618</v>
      </c>
      <c r="K3547" t="s">
        <v>2618</v>
      </c>
      <c r="L3547" t="s">
        <v>19868</v>
      </c>
      <c r="M3547">
        <v>-84.58740234375</v>
      </c>
      <c r="N3547">
        <v>42.778701782226499</v>
      </c>
    </row>
    <row r="3548" spans="1:14" x14ac:dyDescent="0.35">
      <c r="A3548" t="s">
        <v>19869</v>
      </c>
      <c r="B3548" t="s">
        <v>1168</v>
      </c>
      <c r="C3548" t="s">
        <v>19870</v>
      </c>
      <c r="D3548">
        <v>7284</v>
      </c>
      <c r="F3548" t="s">
        <v>30</v>
      </c>
      <c r="G3548" t="s">
        <v>87</v>
      </c>
      <c r="H3548" t="s">
        <v>19871</v>
      </c>
      <c r="I3548" t="s">
        <v>19869</v>
      </c>
      <c r="J3548" t="s">
        <v>19872</v>
      </c>
      <c r="K3548" t="s">
        <v>19872</v>
      </c>
      <c r="L3548" t="s">
        <v>19873</v>
      </c>
      <c r="M3548">
        <v>-105.675003051757</v>
      </c>
      <c r="N3548">
        <v>41.312099456787102</v>
      </c>
    </row>
    <row r="3549" spans="1:14" x14ac:dyDescent="0.35">
      <c r="A3549" t="s">
        <v>19874</v>
      </c>
      <c r="B3549" t="s">
        <v>3332</v>
      </c>
      <c r="C3549" t="s">
        <v>19875</v>
      </c>
      <c r="D3549">
        <v>2181</v>
      </c>
      <c r="F3549" t="s">
        <v>30</v>
      </c>
      <c r="G3549" t="s">
        <v>111</v>
      </c>
      <c r="H3549" t="s">
        <v>12</v>
      </c>
      <c r="I3549" t="s">
        <v>19874</v>
      </c>
      <c r="J3549" t="s">
        <v>19876</v>
      </c>
      <c r="K3549" t="s">
        <v>19876</v>
      </c>
      <c r="L3549" t="s">
        <v>19877</v>
      </c>
      <c r="M3549">
        <v>-115.15200040000001</v>
      </c>
      <c r="N3549">
        <v>36.08010101</v>
      </c>
    </row>
    <row r="3550" spans="1:14" x14ac:dyDescent="0.35">
      <c r="A3550" t="s">
        <v>19878</v>
      </c>
      <c r="B3550" t="s">
        <v>1168</v>
      </c>
      <c r="C3550" t="s">
        <v>19879</v>
      </c>
      <c r="D3550">
        <v>1110</v>
      </c>
      <c r="F3550" t="s">
        <v>30</v>
      </c>
      <c r="G3550" t="s">
        <v>39</v>
      </c>
      <c r="H3550" t="s">
        <v>545</v>
      </c>
      <c r="I3550" t="s">
        <v>19878</v>
      </c>
      <c r="J3550" t="s">
        <v>19880</v>
      </c>
      <c r="K3550" t="s">
        <v>19880</v>
      </c>
      <c r="L3550" t="s">
        <v>19881</v>
      </c>
      <c r="M3550">
        <v>-98.416603088399995</v>
      </c>
      <c r="N3550">
        <v>34.567699432399998</v>
      </c>
    </row>
    <row r="3551" spans="1:14" x14ac:dyDescent="0.35">
      <c r="A3551" t="s">
        <v>19882</v>
      </c>
      <c r="B3551" t="s">
        <v>3332</v>
      </c>
      <c r="C3551" t="s">
        <v>19883</v>
      </c>
      <c r="D3551">
        <v>125</v>
      </c>
      <c r="F3551" t="s">
        <v>30</v>
      </c>
      <c r="G3551" t="s">
        <v>41</v>
      </c>
      <c r="H3551" t="s">
        <v>91</v>
      </c>
      <c r="I3551" t="s">
        <v>19882</v>
      </c>
      <c r="J3551" t="s">
        <v>19884</v>
      </c>
      <c r="K3551" t="s">
        <v>19884</v>
      </c>
      <c r="L3551" t="s">
        <v>19885</v>
      </c>
      <c r="M3551">
        <v>-118.40799699999999</v>
      </c>
      <c r="N3551">
        <v>33.942501</v>
      </c>
    </row>
    <row r="3552" spans="1:14" x14ac:dyDescent="0.35">
      <c r="A3552" t="s">
        <v>19886</v>
      </c>
      <c r="B3552" t="s">
        <v>3332</v>
      </c>
      <c r="C3552" t="s">
        <v>19887</v>
      </c>
      <c r="D3552">
        <v>3282</v>
      </c>
      <c r="F3552" t="s">
        <v>30</v>
      </c>
      <c r="G3552" t="s">
        <v>76</v>
      </c>
      <c r="H3552" t="s">
        <v>424</v>
      </c>
      <c r="I3552" t="s">
        <v>19886</v>
      </c>
      <c r="J3552" t="s">
        <v>19888</v>
      </c>
      <c r="K3552" t="s">
        <v>19888</v>
      </c>
      <c r="L3552" t="s">
        <v>19889</v>
      </c>
      <c r="M3552">
        <v>-101.822998</v>
      </c>
      <c r="N3552">
        <v>33.663601</v>
      </c>
    </row>
    <row r="3553" spans="1:14" x14ac:dyDescent="0.35">
      <c r="A3553" t="s">
        <v>19890</v>
      </c>
      <c r="B3553" t="s">
        <v>1168</v>
      </c>
      <c r="C3553" t="s">
        <v>19891</v>
      </c>
      <c r="D3553">
        <v>1199</v>
      </c>
      <c r="F3553" t="s">
        <v>30</v>
      </c>
      <c r="G3553" t="s">
        <v>31</v>
      </c>
      <c r="H3553" t="s">
        <v>19892</v>
      </c>
      <c r="I3553" t="s">
        <v>19890</v>
      </c>
      <c r="J3553" t="s">
        <v>19893</v>
      </c>
      <c r="K3553" t="s">
        <v>19893</v>
      </c>
      <c r="L3553" t="s">
        <v>19894</v>
      </c>
      <c r="M3553">
        <v>-79.404800420000001</v>
      </c>
      <c r="N3553">
        <v>40.275901789999999</v>
      </c>
    </row>
    <row r="3554" spans="1:14" x14ac:dyDescent="0.35">
      <c r="A3554" t="s">
        <v>19895</v>
      </c>
      <c r="B3554" t="s">
        <v>1168</v>
      </c>
      <c r="C3554" t="s">
        <v>19896</v>
      </c>
      <c r="D3554">
        <v>2777</v>
      </c>
      <c r="F3554" t="s">
        <v>30</v>
      </c>
      <c r="G3554" t="s">
        <v>106</v>
      </c>
      <c r="H3554" t="s">
        <v>1033</v>
      </c>
      <c r="I3554" t="s">
        <v>19895</v>
      </c>
      <c r="J3554" t="s">
        <v>19897</v>
      </c>
      <c r="K3554" t="s">
        <v>19897</v>
      </c>
      <c r="L3554" t="s">
        <v>19898</v>
      </c>
      <c r="M3554">
        <v>-100.6839981</v>
      </c>
      <c r="N3554">
        <v>41.126201629999997</v>
      </c>
    </row>
    <row r="3555" spans="1:14" x14ac:dyDescent="0.35">
      <c r="A3555" t="s">
        <v>19899</v>
      </c>
      <c r="B3555" t="s">
        <v>1168</v>
      </c>
      <c r="C3555" t="s">
        <v>19900</v>
      </c>
      <c r="D3555">
        <v>2885</v>
      </c>
      <c r="F3555" t="s">
        <v>30</v>
      </c>
      <c r="G3555" t="s">
        <v>33</v>
      </c>
      <c r="H3555" t="s">
        <v>19901</v>
      </c>
      <c r="I3555" t="s">
        <v>19899</v>
      </c>
      <c r="J3555" t="s">
        <v>19902</v>
      </c>
      <c r="K3555" t="s">
        <v>19902</v>
      </c>
      <c r="L3555" t="s">
        <v>19903</v>
      </c>
      <c r="M3555">
        <v>-100.9599991</v>
      </c>
      <c r="N3555">
        <v>37.0442009</v>
      </c>
    </row>
    <row r="3556" spans="1:14" x14ac:dyDescent="0.35">
      <c r="A3556" t="s">
        <v>19905</v>
      </c>
      <c r="B3556" t="s">
        <v>1168</v>
      </c>
      <c r="C3556" t="s">
        <v>19906</v>
      </c>
      <c r="D3556">
        <v>126</v>
      </c>
      <c r="F3556" t="s">
        <v>30</v>
      </c>
      <c r="G3556" t="s">
        <v>63</v>
      </c>
      <c r="H3556" t="s">
        <v>1131</v>
      </c>
      <c r="I3556" t="s">
        <v>19905</v>
      </c>
      <c r="J3556" t="s">
        <v>19907</v>
      </c>
      <c r="K3556" t="s">
        <v>19907</v>
      </c>
      <c r="L3556" t="s">
        <v>19908</v>
      </c>
      <c r="M3556">
        <v>-79.059402465799906</v>
      </c>
      <c r="N3556">
        <v>34.609901428199997</v>
      </c>
    </row>
    <row r="3557" spans="1:14" x14ac:dyDescent="0.35">
      <c r="A3557" t="s">
        <v>19909</v>
      </c>
      <c r="B3557" t="s">
        <v>1168</v>
      </c>
      <c r="C3557" t="s">
        <v>19910</v>
      </c>
      <c r="D3557">
        <v>25</v>
      </c>
      <c r="F3557" t="s">
        <v>30</v>
      </c>
      <c r="G3557" t="s">
        <v>76</v>
      </c>
      <c r="H3557" t="s">
        <v>19911</v>
      </c>
      <c r="I3557" t="s">
        <v>19909</v>
      </c>
      <c r="J3557" t="s">
        <v>2341</v>
      </c>
      <c r="K3557" t="s">
        <v>19912</v>
      </c>
      <c r="L3557" t="s">
        <v>19913</v>
      </c>
      <c r="M3557">
        <v>-95.462097168</v>
      </c>
      <c r="N3557">
        <v>29.108600616499999</v>
      </c>
    </row>
    <row r="3558" spans="1:14" x14ac:dyDescent="0.35">
      <c r="A3558" t="s">
        <v>19915</v>
      </c>
      <c r="B3558" t="s">
        <v>1168</v>
      </c>
      <c r="C3558" t="s">
        <v>19916</v>
      </c>
      <c r="D3558">
        <v>15</v>
      </c>
      <c r="F3558" t="s">
        <v>30</v>
      </c>
      <c r="G3558" t="s">
        <v>53</v>
      </c>
      <c r="H3558" t="s">
        <v>765</v>
      </c>
      <c r="I3558" t="s">
        <v>19915</v>
      </c>
      <c r="J3558" t="s">
        <v>19917</v>
      </c>
      <c r="K3558" t="s">
        <v>19917</v>
      </c>
      <c r="L3558" t="s">
        <v>19918</v>
      </c>
      <c r="M3558">
        <v>-93.223297119140597</v>
      </c>
      <c r="N3558">
        <v>30.126100540161101</v>
      </c>
    </row>
    <row r="3559" spans="1:14" x14ac:dyDescent="0.35">
      <c r="A3559" t="s">
        <v>19919</v>
      </c>
      <c r="B3559" t="s">
        <v>32</v>
      </c>
      <c r="C3559" t="s">
        <v>19920</v>
      </c>
      <c r="D3559">
        <v>545</v>
      </c>
      <c r="F3559" t="s">
        <v>30</v>
      </c>
      <c r="G3559" t="s">
        <v>107</v>
      </c>
      <c r="H3559" t="s">
        <v>758</v>
      </c>
      <c r="I3559" t="s">
        <v>19919</v>
      </c>
      <c r="J3559" t="s">
        <v>19921</v>
      </c>
      <c r="K3559" t="s">
        <v>19921</v>
      </c>
      <c r="L3559" t="s">
        <v>19922</v>
      </c>
      <c r="M3559">
        <v>-71.4188995361</v>
      </c>
      <c r="N3559">
        <v>43.572700500499998</v>
      </c>
    </row>
    <row r="3560" spans="1:14" x14ac:dyDescent="0.35">
      <c r="A3560" t="s">
        <v>19923</v>
      </c>
      <c r="B3560" t="s">
        <v>3332</v>
      </c>
      <c r="C3560" t="s">
        <v>19924</v>
      </c>
      <c r="D3560">
        <v>744</v>
      </c>
      <c r="F3560" t="s">
        <v>30</v>
      </c>
      <c r="G3560" t="s">
        <v>67</v>
      </c>
      <c r="H3560" t="s">
        <v>97</v>
      </c>
      <c r="I3560" t="s">
        <v>19923</v>
      </c>
      <c r="J3560" t="s">
        <v>19925</v>
      </c>
      <c r="K3560" t="s">
        <v>19925</v>
      </c>
      <c r="L3560" t="s">
        <v>19926</v>
      </c>
      <c r="M3560">
        <v>-82.927802999999997</v>
      </c>
      <c r="N3560">
        <v>39.813800999999998</v>
      </c>
    </row>
    <row r="3561" spans="1:14" x14ac:dyDescent="0.35">
      <c r="A3561" t="s">
        <v>19927</v>
      </c>
      <c r="B3561" t="s">
        <v>32</v>
      </c>
      <c r="C3561" t="s">
        <v>19928</v>
      </c>
      <c r="D3561">
        <v>201</v>
      </c>
      <c r="F3561" t="s">
        <v>30</v>
      </c>
      <c r="G3561" t="s">
        <v>43</v>
      </c>
      <c r="H3561" t="s">
        <v>498</v>
      </c>
      <c r="I3561" t="s">
        <v>19927</v>
      </c>
      <c r="J3561" t="s">
        <v>19929</v>
      </c>
      <c r="K3561" t="s">
        <v>19929</v>
      </c>
      <c r="L3561" t="s">
        <v>19930</v>
      </c>
      <c r="M3561">
        <v>-82.576896667499994</v>
      </c>
      <c r="N3561">
        <v>30.181999206499999</v>
      </c>
    </row>
    <row r="3562" spans="1:14" x14ac:dyDescent="0.35">
      <c r="A3562" t="s">
        <v>19931</v>
      </c>
      <c r="B3562" t="s">
        <v>32</v>
      </c>
      <c r="C3562" t="s">
        <v>19932</v>
      </c>
      <c r="D3562">
        <v>23</v>
      </c>
      <c r="F3562" t="s">
        <v>30</v>
      </c>
      <c r="G3562" t="s">
        <v>62</v>
      </c>
      <c r="H3562" t="s">
        <v>1017</v>
      </c>
      <c r="I3562" t="s">
        <v>19931</v>
      </c>
      <c r="J3562" t="s">
        <v>19933</v>
      </c>
      <c r="K3562" t="s">
        <v>19933</v>
      </c>
      <c r="L3562" t="s">
        <v>19934</v>
      </c>
      <c r="M3562">
        <v>-74.244598388699998</v>
      </c>
      <c r="N3562">
        <v>40.617401123</v>
      </c>
    </row>
    <row r="3563" spans="1:14" x14ac:dyDescent="0.35">
      <c r="A3563" t="s">
        <v>19935</v>
      </c>
      <c r="B3563" t="s">
        <v>32</v>
      </c>
      <c r="C3563" t="s">
        <v>16132</v>
      </c>
      <c r="D3563">
        <v>646</v>
      </c>
      <c r="F3563" t="s">
        <v>30</v>
      </c>
      <c r="G3563" t="s">
        <v>56</v>
      </c>
      <c r="H3563" t="s">
        <v>57</v>
      </c>
      <c r="I3563" t="s">
        <v>19935</v>
      </c>
      <c r="J3563" t="s">
        <v>19936</v>
      </c>
      <c r="K3563" t="s">
        <v>19936</v>
      </c>
      <c r="L3563" t="s">
        <v>19937</v>
      </c>
      <c r="M3563">
        <v>-86.407897950000006</v>
      </c>
      <c r="N3563">
        <v>43.962501529999997</v>
      </c>
    </row>
    <row r="3564" spans="1:14" x14ac:dyDescent="0.35">
      <c r="A3564" t="s">
        <v>19938</v>
      </c>
      <c r="B3564" t="s">
        <v>1168</v>
      </c>
      <c r="C3564" t="s">
        <v>19939</v>
      </c>
      <c r="D3564">
        <v>603</v>
      </c>
      <c r="F3564" t="s">
        <v>30</v>
      </c>
      <c r="G3564" t="s">
        <v>107</v>
      </c>
      <c r="H3564" t="s">
        <v>186</v>
      </c>
      <c r="I3564" t="s">
        <v>19938</v>
      </c>
      <c r="J3564" t="s">
        <v>19940</v>
      </c>
      <c r="K3564" t="s">
        <v>19940</v>
      </c>
      <c r="L3564" t="s">
        <v>19941</v>
      </c>
      <c r="M3564">
        <v>-72.304199218799994</v>
      </c>
      <c r="N3564">
        <v>43.626098632799902</v>
      </c>
    </row>
    <row r="3565" spans="1:14" x14ac:dyDescent="0.35">
      <c r="A3565" t="s">
        <v>19942</v>
      </c>
      <c r="B3565" t="s">
        <v>1168</v>
      </c>
      <c r="C3565" t="s">
        <v>19943</v>
      </c>
      <c r="D3565">
        <v>76</v>
      </c>
      <c r="F3565" t="s">
        <v>30</v>
      </c>
      <c r="G3565" t="s">
        <v>43</v>
      </c>
      <c r="H3565" t="s">
        <v>431</v>
      </c>
      <c r="I3565" t="s">
        <v>19942</v>
      </c>
      <c r="J3565" t="s">
        <v>19944</v>
      </c>
      <c r="K3565" t="s">
        <v>19944</v>
      </c>
      <c r="L3565" t="s">
        <v>19945</v>
      </c>
      <c r="M3565">
        <v>-81.808700560000005</v>
      </c>
      <c r="N3565">
        <v>28.82309914</v>
      </c>
    </row>
    <row r="3566" spans="1:14" x14ac:dyDescent="0.35">
      <c r="A3566" t="s">
        <v>19946</v>
      </c>
      <c r="B3566" t="s">
        <v>32</v>
      </c>
      <c r="C3566" t="s">
        <v>19947</v>
      </c>
      <c r="D3566">
        <v>2571</v>
      </c>
      <c r="F3566" t="s">
        <v>30</v>
      </c>
      <c r="G3566" t="s">
        <v>74</v>
      </c>
      <c r="H3566" t="s">
        <v>19948</v>
      </c>
      <c r="I3566" t="s">
        <v>19946</v>
      </c>
      <c r="J3566" t="s">
        <v>19949</v>
      </c>
      <c r="K3566" t="s">
        <v>19949</v>
      </c>
      <c r="L3566" t="s">
        <v>19950</v>
      </c>
      <c r="M3566">
        <v>-102.106002808</v>
      </c>
      <c r="N3566">
        <v>45.918701171899997</v>
      </c>
    </row>
    <row r="3567" spans="1:14" x14ac:dyDescent="0.35">
      <c r="A3567" t="s">
        <v>19951</v>
      </c>
      <c r="B3567" t="s">
        <v>32</v>
      </c>
      <c r="C3567" t="s">
        <v>19952</v>
      </c>
      <c r="D3567">
        <v>288</v>
      </c>
      <c r="F3567" t="s">
        <v>30</v>
      </c>
      <c r="G3567" t="s">
        <v>104</v>
      </c>
      <c r="H3567" t="s">
        <v>19953</v>
      </c>
      <c r="I3567" t="s">
        <v>19951</v>
      </c>
      <c r="J3567" t="s">
        <v>19954</v>
      </c>
      <c r="K3567" t="s">
        <v>19954</v>
      </c>
      <c r="L3567" t="s">
        <v>19955</v>
      </c>
      <c r="M3567">
        <v>-70.283500671400006</v>
      </c>
      <c r="N3567">
        <v>44.048500060999999</v>
      </c>
    </row>
    <row r="3568" spans="1:14" x14ac:dyDescent="0.35">
      <c r="A3568" t="s">
        <v>19956</v>
      </c>
      <c r="B3568" t="s">
        <v>3332</v>
      </c>
      <c r="C3568" t="s">
        <v>19957</v>
      </c>
      <c r="D3568">
        <v>979</v>
      </c>
      <c r="F3568" t="s">
        <v>30</v>
      </c>
      <c r="G3568" t="s">
        <v>52</v>
      </c>
      <c r="H3568" t="s">
        <v>613</v>
      </c>
      <c r="I3568" t="s">
        <v>19956</v>
      </c>
      <c r="J3568" t="s">
        <v>19958</v>
      </c>
      <c r="K3568" t="s">
        <v>19958</v>
      </c>
      <c r="L3568" t="s">
        <v>19959</v>
      </c>
      <c r="M3568">
        <v>-84.605903625488196</v>
      </c>
      <c r="N3568">
        <v>38.0364990234375</v>
      </c>
    </row>
    <row r="3569" spans="1:14" x14ac:dyDescent="0.35">
      <c r="A3569" t="s">
        <v>19960</v>
      </c>
      <c r="B3569" t="s">
        <v>3332</v>
      </c>
      <c r="C3569" t="s">
        <v>19961</v>
      </c>
      <c r="D3569">
        <v>11</v>
      </c>
      <c r="F3569" t="s">
        <v>30</v>
      </c>
      <c r="G3569" t="s">
        <v>82</v>
      </c>
      <c r="H3569" t="s">
        <v>320</v>
      </c>
      <c r="I3569" t="s">
        <v>19960</v>
      </c>
      <c r="J3569" t="s">
        <v>19962</v>
      </c>
      <c r="K3569" t="s">
        <v>19962</v>
      </c>
      <c r="L3569" t="s">
        <v>19963</v>
      </c>
      <c r="M3569">
        <v>-76.360496521000002</v>
      </c>
      <c r="N3569">
        <v>37.082901001000003</v>
      </c>
    </row>
    <row r="3570" spans="1:14" x14ac:dyDescent="0.35">
      <c r="A3570" t="s">
        <v>19964</v>
      </c>
      <c r="B3570" t="s">
        <v>1168</v>
      </c>
      <c r="C3570" t="s">
        <v>19965</v>
      </c>
      <c r="D3570">
        <v>296</v>
      </c>
      <c r="F3570" t="s">
        <v>30</v>
      </c>
      <c r="G3570" t="s">
        <v>76</v>
      </c>
      <c r="H3570" t="s">
        <v>737</v>
      </c>
      <c r="I3570" t="s">
        <v>19964</v>
      </c>
      <c r="J3570" t="s">
        <v>19966</v>
      </c>
      <c r="K3570" t="s">
        <v>19966</v>
      </c>
      <c r="L3570" t="s">
        <v>19967</v>
      </c>
      <c r="M3570">
        <v>-94.75</v>
      </c>
      <c r="N3570">
        <v>31.233999252299999</v>
      </c>
    </row>
    <row r="3571" spans="1:14" x14ac:dyDescent="0.35">
      <c r="A3571" t="s">
        <v>19968</v>
      </c>
      <c r="B3571" t="s">
        <v>3332</v>
      </c>
      <c r="C3571" t="s">
        <v>19969</v>
      </c>
      <c r="D3571">
        <v>42</v>
      </c>
      <c r="F3571" t="s">
        <v>30</v>
      </c>
      <c r="G3571" t="s">
        <v>53</v>
      </c>
      <c r="H3571" t="s">
        <v>302</v>
      </c>
      <c r="I3571" t="s">
        <v>19968</v>
      </c>
      <c r="J3571" t="s">
        <v>19970</v>
      </c>
      <c r="K3571" t="s">
        <v>19970</v>
      </c>
      <c r="L3571" t="s">
        <v>19971</v>
      </c>
      <c r="M3571">
        <v>-91.987602229999993</v>
      </c>
      <c r="N3571">
        <v>30.20529938</v>
      </c>
    </row>
    <row r="3572" spans="1:14" x14ac:dyDescent="0.35">
      <c r="A3572" t="s">
        <v>19972</v>
      </c>
      <c r="B3572" t="s">
        <v>3332</v>
      </c>
      <c r="C3572" t="s">
        <v>19973</v>
      </c>
      <c r="D3572">
        <v>21</v>
      </c>
      <c r="F3572" t="s">
        <v>30</v>
      </c>
      <c r="G3572" t="s">
        <v>66</v>
      </c>
      <c r="H3572" t="s">
        <v>1266</v>
      </c>
      <c r="I3572" t="s">
        <v>19972</v>
      </c>
      <c r="J3572" t="s">
        <v>19974</v>
      </c>
      <c r="K3572" t="s">
        <v>19974</v>
      </c>
      <c r="L3572" t="s">
        <v>19975</v>
      </c>
      <c r="M3572">
        <v>-73.872596999999999</v>
      </c>
      <c r="N3572">
        <v>40.777199000000003</v>
      </c>
    </row>
    <row r="3573" spans="1:14" x14ac:dyDescent="0.35">
      <c r="A3573" t="s">
        <v>19976</v>
      </c>
      <c r="B3573" t="s">
        <v>1168</v>
      </c>
      <c r="C3573" t="s">
        <v>19977</v>
      </c>
      <c r="D3573">
        <v>60</v>
      </c>
      <c r="F3573" t="s">
        <v>30</v>
      </c>
      <c r="G3573" t="s">
        <v>41</v>
      </c>
      <c r="H3573" t="s">
        <v>885</v>
      </c>
      <c r="I3573" t="s">
        <v>19976</v>
      </c>
      <c r="J3573" t="s">
        <v>19978</v>
      </c>
      <c r="K3573" t="s">
        <v>19978</v>
      </c>
      <c r="L3573" t="s">
        <v>19979</v>
      </c>
      <c r="M3573">
        <v>-118.15200040000001</v>
      </c>
      <c r="N3573">
        <v>33.817699429999998</v>
      </c>
    </row>
    <row r="3574" spans="1:14" x14ac:dyDescent="0.35">
      <c r="A3574" t="s">
        <v>19980</v>
      </c>
      <c r="B3574" t="s">
        <v>32</v>
      </c>
      <c r="C3574" t="s">
        <v>19981</v>
      </c>
      <c r="D3574">
        <v>693</v>
      </c>
      <c r="F3574" t="s">
        <v>30</v>
      </c>
      <c r="G3574" t="s">
        <v>45</v>
      </c>
      <c r="H3574" t="s">
        <v>250</v>
      </c>
      <c r="I3574" t="s">
        <v>19980</v>
      </c>
      <c r="J3574" t="s">
        <v>19982</v>
      </c>
      <c r="K3574" t="s">
        <v>19982</v>
      </c>
      <c r="L3574" t="s">
        <v>19983</v>
      </c>
      <c r="M3574">
        <v>-85.072601000000006</v>
      </c>
      <c r="N3574">
        <v>33.008899999999997</v>
      </c>
    </row>
    <row r="3575" spans="1:14" x14ac:dyDescent="0.35">
      <c r="A3575" t="s">
        <v>19984</v>
      </c>
      <c r="B3575" t="s">
        <v>32</v>
      </c>
      <c r="C3575" t="s">
        <v>19985</v>
      </c>
      <c r="D3575">
        <v>2717</v>
      </c>
      <c r="F3575" t="s">
        <v>30</v>
      </c>
      <c r="G3575" t="s">
        <v>69</v>
      </c>
      <c r="H3575" t="s">
        <v>979</v>
      </c>
      <c r="I3575" t="s">
        <v>19984</v>
      </c>
      <c r="J3575" t="s">
        <v>15420</v>
      </c>
      <c r="K3575" t="s">
        <v>15420</v>
      </c>
      <c r="L3575" t="s">
        <v>19986</v>
      </c>
      <c r="M3575">
        <v>-118.00700378400001</v>
      </c>
      <c r="N3575">
        <v>45.290199279799999</v>
      </c>
    </row>
    <row r="3576" spans="1:14" x14ac:dyDescent="0.35">
      <c r="A3576" t="s">
        <v>19987</v>
      </c>
      <c r="B3576" t="s">
        <v>32</v>
      </c>
      <c r="C3576" t="s">
        <v>19988</v>
      </c>
      <c r="D3576">
        <v>433</v>
      </c>
      <c r="F3576" t="s">
        <v>30</v>
      </c>
      <c r="G3576" t="s">
        <v>40</v>
      </c>
      <c r="H3576" t="s">
        <v>788</v>
      </c>
      <c r="I3576" t="s">
        <v>19987</v>
      </c>
      <c r="J3576" t="s">
        <v>19989</v>
      </c>
      <c r="K3576" t="s">
        <v>19989</v>
      </c>
      <c r="L3576" t="s">
        <v>19990</v>
      </c>
      <c r="M3576">
        <v>-114.3970032</v>
      </c>
      <c r="N3576">
        <v>32.86000061</v>
      </c>
    </row>
    <row r="3577" spans="1:14" x14ac:dyDescent="0.35">
      <c r="A3577" t="s">
        <v>19991</v>
      </c>
      <c r="B3577" t="s">
        <v>1168</v>
      </c>
      <c r="C3577" t="s">
        <v>19992</v>
      </c>
      <c r="D3577">
        <v>4457</v>
      </c>
      <c r="F3577" t="s">
        <v>30</v>
      </c>
      <c r="G3577" t="s">
        <v>81</v>
      </c>
      <c r="H3577" t="s">
        <v>16254</v>
      </c>
      <c r="I3577" t="s">
        <v>19991</v>
      </c>
      <c r="J3577" t="s">
        <v>19993</v>
      </c>
      <c r="K3577" t="s">
        <v>19993</v>
      </c>
      <c r="L3577" t="s">
        <v>19994</v>
      </c>
      <c r="M3577">
        <v>-111.851997375</v>
      </c>
      <c r="N3577">
        <v>41.7911987305</v>
      </c>
    </row>
    <row r="3578" spans="1:14" x14ac:dyDescent="0.35">
      <c r="A3578" t="s">
        <v>19995</v>
      </c>
      <c r="B3578" t="s">
        <v>36</v>
      </c>
      <c r="C3578" t="s">
        <v>650</v>
      </c>
      <c r="D3578">
        <v>308</v>
      </c>
      <c r="F3578" t="s">
        <v>30</v>
      </c>
      <c r="G3578" t="s">
        <v>78</v>
      </c>
      <c r="H3578" t="s">
        <v>117</v>
      </c>
      <c r="I3578" t="s">
        <v>19995</v>
      </c>
      <c r="J3578" t="s">
        <v>19996</v>
      </c>
      <c r="L3578" t="s">
        <v>19997</v>
      </c>
      <c r="M3578">
        <v>-89.672500610351506</v>
      </c>
      <c r="N3578">
        <v>35.2831001281738</v>
      </c>
    </row>
    <row r="3579" spans="1:14" x14ac:dyDescent="0.35">
      <c r="A3579" t="s">
        <v>19998</v>
      </c>
      <c r="B3579" t="s">
        <v>32</v>
      </c>
      <c r="C3579" t="s">
        <v>19999</v>
      </c>
      <c r="D3579">
        <v>556</v>
      </c>
      <c r="F3579" t="s">
        <v>30</v>
      </c>
      <c r="G3579" t="s">
        <v>31</v>
      </c>
      <c r="H3579" t="s">
        <v>1091</v>
      </c>
      <c r="I3579" t="s">
        <v>19998</v>
      </c>
      <c r="J3579" t="s">
        <v>20000</v>
      </c>
      <c r="K3579" t="s">
        <v>20000</v>
      </c>
      <c r="L3579" t="s">
        <v>20001</v>
      </c>
      <c r="M3579">
        <v>-77.422302250000001</v>
      </c>
      <c r="N3579">
        <v>41.135601039999997</v>
      </c>
    </row>
    <row r="3580" spans="1:14" x14ac:dyDescent="0.35">
      <c r="A3580" t="s">
        <v>20002</v>
      </c>
      <c r="B3580" t="s">
        <v>32</v>
      </c>
      <c r="C3580" t="s">
        <v>20003</v>
      </c>
      <c r="D3580">
        <v>45</v>
      </c>
      <c r="F3580" t="s">
        <v>30</v>
      </c>
      <c r="G3580" t="s">
        <v>45</v>
      </c>
      <c r="H3580" t="s">
        <v>20004</v>
      </c>
      <c r="I3580" t="s">
        <v>20002</v>
      </c>
      <c r="J3580" t="s">
        <v>20005</v>
      </c>
      <c r="K3580" t="s">
        <v>20006</v>
      </c>
      <c r="L3580" t="s">
        <v>20007</v>
      </c>
      <c r="M3580">
        <v>-81.562303</v>
      </c>
      <c r="N3580">
        <v>31.889099000000002</v>
      </c>
    </row>
    <row r="3581" spans="1:14" x14ac:dyDescent="0.35">
      <c r="A3581" t="s">
        <v>20008</v>
      </c>
      <c r="B3581" t="s">
        <v>32</v>
      </c>
      <c r="C3581" t="s">
        <v>20009</v>
      </c>
      <c r="D3581">
        <v>369</v>
      </c>
      <c r="F3581" t="s">
        <v>30</v>
      </c>
      <c r="G3581" t="s">
        <v>63</v>
      </c>
      <c r="H3581" t="s">
        <v>64</v>
      </c>
      <c r="I3581" t="s">
        <v>20008</v>
      </c>
      <c r="J3581" t="s">
        <v>20010</v>
      </c>
      <c r="K3581" t="s">
        <v>20011</v>
      </c>
      <c r="L3581" t="s">
        <v>20012</v>
      </c>
      <c r="M3581">
        <v>-78.330298999999997</v>
      </c>
      <c r="N3581">
        <v>36.023299999999999</v>
      </c>
    </row>
    <row r="3582" spans="1:14" x14ac:dyDescent="0.35">
      <c r="A3582" t="s">
        <v>20013</v>
      </c>
      <c r="B3582" t="s">
        <v>32</v>
      </c>
      <c r="C3582" t="s">
        <v>20014</v>
      </c>
      <c r="D3582">
        <v>5374</v>
      </c>
      <c r="F3582" t="s">
        <v>30</v>
      </c>
      <c r="G3582" t="s">
        <v>42</v>
      </c>
      <c r="H3582" t="s">
        <v>20015</v>
      </c>
      <c r="I3582" t="s">
        <v>20013</v>
      </c>
      <c r="J3582" t="s">
        <v>20016</v>
      </c>
      <c r="K3582" t="s">
        <v>20016</v>
      </c>
      <c r="L3582" t="s">
        <v>20017</v>
      </c>
      <c r="M3582">
        <v>-103.66600036600001</v>
      </c>
      <c r="N3582">
        <v>39.274799346899997</v>
      </c>
    </row>
    <row r="3583" spans="1:14" x14ac:dyDescent="0.35">
      <c r="A3583" t="s">
        <v>20018</v>
      </c>
      <c r="B3583" t="s">
        <v>3332</v>
      </c>
      <c r="C3583" t="s">
        <v>20019</v>
      </c>
      <c r="D3583">
        <v>262</v>
      </c>
      <c r="F3583" t="s">
        <v>30</v>
      </c>
      <c r="G3583" t="s">
        <v>37</v>
      </c>
      <c r="H3583" t="s">
        <v>124</v>
      </c>
      <c r="I3583" t="s">
        <v>20018</v>
      </c>
      <c r="J3583" t="s">
        <v>20020</v>
      </c>
      <c r="K3583" t="s">
        <v>20020</v>
      </c>
      <c r="L3583" t="s">
        <v>20021</v>
      </c>
      <c r="M3583">
        <v>-92.224296569800003</v>
      </c>
      <c r="N3583">
        <v>34.729400634799902</v>
      </c>
    </row>
    <row r="3584" spans="1:14" x14ac:dyDescent="0.35">
      <c r="A3584" t="s">
        <v>20022</v>
      </c>
      <c r="B3584" t="s">
        <v>32</v>
      </c>
      <c r="C3584" t="s">
        <v>20023</v>
      </c>
      <c r="D3584">
        <v>1747</v>
      </c>
      <c r="F3584" t="s">
        <v>30</v>
      </c>
      <c r="G3584" t="s">
        <v>66</v>
      </c>
      <c r="H3584" t="s">
        <v>151</v>
      </c>
      <c r="I3584" t="s">
        <v>20022</v>
      </c>
      <c r="J3584" t="s">
        <v>20024</v>
      </c>
      <c r="K3584" t="s">
        <v>20024</v>
      </c>
      <c r="L3584" t="s">
        <v>20025</v>
      </c>
      <c r="M3584">
        <v>-73.961898803699995</v>
      </c>
      <c r="N3584">
        <v>44.264499664299997</v>
      </c>
    </row>
    <row r="3585" spans="1:14" x14ac:dyDescent="0.35">
      <c r="A3585" t="s">
        <v>20026</v>
      </c>
      <c r="B3585" t="s">
        <v>32</v>
      </c>
      <c r="C3585" t="s">
        <v>20027</v>
      </c>
      <c r="D3585">
        <v>493</v>
      </c>
      <c r="F3585" t="s">
        <v>30</v>
      </c>
      <c r="G3585" t="s">
        <v>82</v>
      </c>
      <c r="H3585" t="s">
        <v>1431</v>
      </c>
      <c r="I3585" t="s">
        <v>20026</v>
      </c>
      <c r="J3585" t="s">
        <v>3155</v>
      </c>
      <c r="K3585" t="s">
        <v>18190</v>
      </c>
      <c r="L3585" t="s">
        <v>20028</v>
      </c>
      <c r="M3585">
        <v>-77.970100400000007</v>
      </c>
      <c r="N3585">
        <v>38.009799960000002</v>
      </c>
    </row>
    <row r="3586" spans="1:14" x14ac:dyDescent="0.35">
      <c r="A3586" t="s">
        <v>20029</v>
      </c>
      <c r="B3586" t="s">
        <v>32</v>
      </c>
      <c r="C3586" t="s">
        <v>20030</v>
      </c>
      <c r="D3586">
        <v>4733</v>
      </c>
      <c r="F3586" t="s">
        <v>30</v>
      </c>
      <c r="G3586" t="s">
        <v>69</v>
      </c>
      <c r="H3586" t="s">
        <v>709</v>
      </c>
      <c r="I3586" t="s">
        <v>20029</v>
      </c>
      <c r="J3586" t="s">
        <v>20031</v>
      </c>
      <c r="K3586" t="s">
        <v>20031</v>
      </c>
      <c r="L3586" t="s">
        <v>20032</v>
      </c>
      <c r="M3586">
        <v>-120.399002075</v>
      </c>
      <c r="N3586">
        <v>42.161098480199897</v>
      </c>
    </row>
    <row r="3587" spans="1:14" x14ac:dyDescent="0.35">
      <c r="A3587" t="s">
        <v>20033</v>
      </c>
      <c r="B3587" t="s">
        <v>32</v>
      </c>
      <c r="C3587" t="s">
        <v>20034</v>
      </c>
      <c r="D3587">
        <v>5072</v>
      </c>
      <c r="F3587" t="s">
        <v>30</v>
      </c>
      <c r="G3587" t="s">
        <v>47</v>
      </c>
      <c r="H3587" t="s">
        <v>1457</v>
      </c>
      <c r="I3587" t="s">
        <v>20033</v>
      </c>
      <c r="J3587" t="s">
        <v>20035</v>
      </c>
      <c r="K3587" t="s">
        <v>20036</v>
      </c>
      <c r="L3587" t="s">
        <v>20037</v>
      </c>
      <c r="M3587">
        <v>-114.218002</v>
      </c>
      <c r="N3587">
        <v>44.522998999999999</v>
      </c>
    </row>
    <row r="3588" spans="1:14" x14ac:dyDescent="0.35">
      <c r="A3588" t="s">
        <v>20038</v>
      </c>
      <c r="B3588" t="s">
        <v>32</v>
      </c>
      <c r="C3588" t="s">
        <v>20039</v>
      </c>
      <c r="D3588">
        <v>575</v>
      </c>
      <c r="F3588" t="s">
        <v>30</v>
      </c>
      <c r="G3588" t="s">
        <v>126</v>
      </c>
      <c r="H3588" t="s">
        <v>231</v>
      </c>
      <c r="I3588" t="s">
        <v>20038</v>
      </c>
      <c r="J3588" t="s">
        <v>20040</v>
      </c>
      <c r="K3588" t="s">
        <v>20040</v>
      </c>
      <c r="L3588" t="s">
        <v>20041</v>
      </c>
      <c r="M3588">
        <v>-89.0625</v>
      </c>
      <c r="N3588">
        <v>33.146198272699998</v>
      </c>
    </row>
    <row r="3589" spans="1:14" x14ac:dyDescent="0.35">
      <c r="A3589" t="s">
        <v>20042</v>
      </c>
      <c r="B3589" t="s">
        <v>1168</v>
      </c>
      <c r="C3589" t="s">
        <v>20043</v>
      </c>
      <c r="D3589">
        <v>4095</v>
      </c>
      <c r="F3589" t="s">
        <v>30</v>
      </c>
      <c r="G3589" t="s">
        <v>69</v>
      </c>
      <c r="H3589" t="s">
        <v>976</v>
      </c>
      <c r="I3589" t="s">
        <v>20042</v>
      </c>
      <c r="J3589" t="s">
        <v>20044</v>
      </c>
      <c r="K3589" t="s">
        <v>20044</v>
      </c>
      <c r="L3589" t="s">
        <v>20045</v>
      </c>
      <c r="M3589">
        <v>-121.733002</v>
      </c>
      <c r="N3589">
        <v>42.156101</v>
      </c>
    </row>
    <row r="3590" spans="1:14" x14ac:dyDescent="0.35">
      <c r="A3590" t="s">
        <v>20046</v>
      </c>
      <c r="B3590" t="s">
        <v>32</v>
      </c>
      <c r="C3590" t="s">
        <v>20047</v>
      </c>
      <c r="D3590">
        <v>14</v>
      </c>
      <c r="F3590" t="s">
        <v>30</v>
      </c>
      <c r="G3590" t="s">
        <v>43</v>
      </c>
      <c r="H3590" t="s">
        <v>152</v>
      </c>
      <c r="I3590" t="s">
        <v>20046</v>
      </c>
      <c r="J3590" t="s">
        <v>20048</v>
      </c>
      <c r="K3590" t="s">
        <v>20048</v>
      </c>
      <c r="L3590" t="s">
        <v>20049</v>
      </c>
      <c r="M3590">
        <v>-80.085098270000003</v>
      </c>
      <c r="N3590">
        <v>26.593000409999998</v>
      </c>
    </row>
    <row r="3591" spans="1:14" x14ac:dyDescent="0.35">
      <c r="A3591" t="s">
        <v>20052</v>
      </c>
      <c r="B3591" t="s">
        <v>1168</v>
      </c>
      <c r="C3591" t="s">
        <v>20053</v>
      </c>
      <c r="D3591">
        <v>5586</v>
      </c>
      <c r="F3591" t="s">
        <v>30</v>
      </c>
      <c r="G3591" t="s">
        <v>87</v>
      </c>
      <c r="H3591" t="s">
        <v>20054</v>
      </c>
      <c r="I3591" t="s">
        <v>20052</v>
      </c>
      <c r="J3591" t="s">
        <v>20055</v>
      </c>
      <c r="K3591" t="s">
        <v>20055</v>
      </c>
      <c r="L3591" t="s">
        <v>20056</v>
      </c>
      <c r="M3591">
        <v>-108.730003357</v>
      </c>
      <c r="N3591">
        <v>42.815200805700002</v>
      </c>
    </row>
    <row r="3592" spans="1:14" x14ac:dyDescent="0.35">
      <c r="A3592" t="s">
        <v>20057</v>
      </c>
      <c r="B3592" t="s">
        <v>1168</v>
      </c>
      <c r="C3592" t="s">
        <v>2342</v>
      </c>
      <c r="D3592">
        <v>1219</v>
      </c>
      <c r="F3592" t="s">
        <v>30</v>
      </c>
      <c r="G3592" t="s">
        <v>106</v>
      </c>
      <c r="H3592" t="s">
        <v>391</v>
      </c>
      <c r="I3592" t="s">
        <v>20057</v>
      </c>
      <c r="J3592" t="s">
        <v>20058</v>
      </c>
      <c r="K3592" t="s">
        <v>20058</v>
      </c>
      <c r="L3592" t="s">
        <v>20059</v>
      </c>
      <c r="M3592">
        <v>-96.759201049804602</v>
      </c>
      <c r="N3592">
        <v>40.851001739501903</v>
      </c>
    </row>
    <row r="3593" spans="1:14" x14ac:dyDescent="0.35">
      <c r="A3593" t="s">
        <v>20061</v>
      </c>
      <c r="B3593" t="s">
        <v>32</v>
      </c>
      <c r="C3593" t="s">
        <v>20062</v>
      </c>
      <c r="D3593">
        <v>626</v>
      </c>
      <c r="F3593" t="s">
        <v>30</v>
      </c>
      <c r="G3593" t="s">
        <v>67</v>
      </c>
      <c r="H3593" t="s">
        <v>20063</v>
      </c>
      <c r="I3593" t="s">
        <v>20061</v>
      </c>
      <c r="J3593" t="s">
        <v>20064</v>
      </c>
      <c r="K3593" t="s">
        <v>20064</v>
      </c>
      <c r="L3593" t="s">
        <v>20065</v>
      </c>
      <c r="M3593">
        <v>-81.389702</v>
      </c>
      <c r="N3593">
        <v>41.683998000000003</v>
      </c>
    </row>
    <row r="3594" spans="1:14" x14ac:dyDescent="0.35">
      <c r="A3594" t="s">
        <v>20066</v>
      </c>
      <c r="B3594" t="s">
        <v>32</v>
      </c>
      <c r="C3594" t="s">
        <v>20067</v>
      </c>
      <c r="D3594">
        <v>2684</v>
      </c>
      <c r="F3594" t="s">
        <v>30</v>
      </c>
      <c r="G3594" t="s">
        <v>82</v>
      </c>
      <c r="H3594" t="s">
        <v>20068</v>
      </c>
      <c r="I3594" t="s">
        <v>20066</v>
      </c>
      <c r="J3594" t="s">
        <v>20069</v>
      </c>
      <c r="K3594" t="s">
        <v>20069</v>
      </c>
      <c r="L3594" t="s">
        <v>20070</v>
      </c>
      <c r="M3594">
        <v>-82.529998779300001</v>
      </c>
      <c r="N3594">
        <v>36.987499237100003</v>
      </c>
    </row>
    <row r="3595" spans="1:14" x14ac:dyDescent="0.35">
      <c r="A3595" t="s">
        <v>20071</v>
      </c>
      <c r="B3595" t="s">
        <v>32</v>
      </c>
      <c r="C3595" t="s">
        <v>20072</v>
      </c>
      <c r="D3595">
        <v>717</v>
      </c>
      <c r="F3595" t="s">
        <v>30</v>
      </c>
      <c r="G3595" t="s">
        <v>84</v>
      </c>
      <c r="H3595" t="s">
        <v>20073</v>
      </c>
      <c r="I3595" t="s">
        <v>20071</v>
      </c>
      <c r="J3595" t="s">
        <v>20074</v>
      </c>
      <c r="K3595" t="s">
        <v>20074</v>
      </c>
      <c r="L3595" t="s">
        <v>20075</v>
      </c>
      <c r="M3595">
        <v>-90.181602478000002</v>
      </c>
      <c r="N3595">
        <v>43.2117004395</v>
      </c>
    </row>
    <row r="3596" spans="1:14" x14ac:dyDescent="0.35">
      <c r="A3596" t="s">
        <v>20076</v>
      </c>
      <c r="B3596" t="s">
        <v>1168</v>
      </c>
      <c r="C3596" t="s">
        <v>20050</v>
      </c>
      <c r="D3596">
        <v>403</v>
      </c>
      <c r="F3596" t="s">
        <v>30</v>
      </c>
      <c r="G3596" t="s">
        <v>31</v>
      </c>
      <c r="H3596" t="s">
        <v>257</v>
      </c>
      <c r="I3596" t="s">
        <v>20076</v>
      </c>
      <c r="J3596" t="s">
        <v>20077</v>
      </c>
      <c r="K3596" t="s">
        <v>20077</v>
      </c>
      <c r="L3596" t="s">
        <v>20078</v>
      </c>
      <c r="M3596">
        <v>-76.296096801757798</v>
      </c>
      <c r="N3596">
        <v>40.121700286865199</v>
      </c>
    </row>
    <row r="3597" spans="1:14" x14ac:dyDescent="0.35">
      <c r="A3597" t="s">
        <v>20079</v>
      </c>
      <c r="B3597" t="s">
        <v>1168</v>
      </c>
      <c r="C3597" t="s">
        <v>20080</v>
      </c>
      <c r="D3597">
        <v>3904</v>
      </c>
      <c r="F3597" t="s">
        <v>30</v>
      </c>
      <c r="G3597" t="s">
        <v>111</v>
      </c>
      <c r="H3597" t="s">
        <v>20081</v>
      </c>
      <c r="I3597" t="s">
        <v>20079</v>
      </c>
      <c r="J3597" t="s">
        <v>20082</v>
      </c>
      <c r="K3597" t="s">
        <v>20082</v>
      </c>
      <c r="L3597" t="s">
        <v>20083</v>
      </c>
      <c r="M3597">
        <v>-118.565002441</v>
      </c>
      <c r="N3597">
        <v>40.066398620599998</v>
      </c>
    </row>
    <row r="3598" spans="1:14" x14ac:dyDescent="0.35">
      <c r="A3598" t="s">
        <v>20084</v>
      </c>
      <c r="B3598" t="s">
        <v>32</v>
      </c>
      <c r="C3598" t="s">
        <v>855</v>
      </c>
      <c r="D3598">
        <v>302</v>
      </c>
      <c r="F3598" t="s">
        <v>30</v>
      </c>
      <c r="G3598" t="s">
        <v>31</v>
      </c>
      <c r="H3598" t="s">
        <v>184</v>
      </c>
      <c r="I3598" t="s">
        <v>20084</v>
      </c>
      <c r="J3598" t="s">
        <v>20085</v>
      </c>
      <c r="K3598" t="s">
        <v>20086</v>
      </c>
      <c r="L3598" t="s">
        <v>20087</v>
      </c>
      <c r="M3598">
        <v>-75.265098571799996</v>
      </c>
      <c r="N3598">
        <v>40.137500762899997</v>
      </c>
    </row>
    <row r="3599" spans="1:14" x14ac:dyDescent="0.35">
      <c r="A3599" t="s">
        <v>20088</v>
      </c>
      <c r="B3599" t="s">
        <v>32</v>
      </c>
      <c r="C3599" t="s">
        <v>20089</v>
      </c>
      <c r="D3599">
        <v>679</v>
      </c>
      <c r="F3599" t="s">
        <v>30</v>
      </c>
      <c r="G3599" t="s">
        <v>49</v>
      </c>
      <c r="H3599" t="s">
        <v>20090</v>
      </c>
      <c r="I3599" t="s">
        <v>20088</v>
      </c>
      <c r="J3599" t="s">
        <v>20091</v>
      </c>
      <c r="K3599" t="s">
        <v>20091</v>
      </c>
      <c r="L3599" t="s">
        <v>20092</v>
      </c>
      <c r="M3599">
        <v>-88.096199040000002</v>
      </c>
      <c r="N3599">
        <v>41.6072998</v>
      </c>
    </row>
    <row r="3600" spans="1:14" x14ac:dyDescent="0.35">
      <c r="A3600" t="s">
        <v>20093</v>
      </c>
      <c r="B3600" t="s">
        <v>1168</v>
      </c>
      <c r="C3600" t="s">
        <v>1227</v>
      </c>
      <c r="D3600">
        <v>546</v>
      </c>
      <c r="F3600" t="s">
        <v>30</v>
      </c>
      <c r="G3600" t="s">
        <v>52</v>
      </c>
      <c r="H3600" t="s">
        <v>231</v>
      </c>
      <c r="I3600" t="s">
        <v>20093</v>
      </c>
      <c r="J3600" t="s">
        <v>20094</v>
      </c>
      <c r="K3600" t="s">
        <v>20094</v>
      </c>
      <c r="L3600" t="s">
        <v>20095</v>
      </c>
      <c r="M3600">
        <v>-85.663696289100002</v>
      </c>
      <c r="N3600">
        <v>38.228000640899999</v>
      </c>
    </row>
    <row r="3601" spans="1:14" x14ac:dyDescent="0.35">
      <c r="A3601" t="s">
        <v>20096</v>
      </c>
      <c r="B3601" t="s">
        <v>1168</v>
      </c>
      <c r="C3601" t="s">
        <v>20097</v>
      </c>
      <c r="D3601">
        <v>1212</v>
      </c>
      <c r="F3601" t="s">
        <v>30</v>
      </c>
      <c r="G3601" t="s">
        <v>52</v>
      </c>
      <c r="H3601" t="s">
        <v>960</v>
      </c>
      <c r="I3601" t="s">
        <v>20096</v>
      </c>
      <c r="J3601" t="s">
        <v>20098</v>
      </c>
      <c r="K3601" t="s">
        <v>20098</v>
      </c>
      <c r="L3601" t="s">
        <v>20099</v>
      </c>
      <c r="M3601">
        <v>-84.084899902299995</v>
      </c>
      <c r="N3601">
        <v>37.082199096700002</v>
      </c>
    </row>
    <row r="3602" spans="1:14" x14ac:dyDescent="0.35">
      <c r="A3602" t="s">
        <v>20100</v>
      </c>
      <c r="B3602" t="s">
        <v>32</v>
      </c>
      <c r="C3602" t="s">
        <v>20101</v>
      </c>
      <c r="D3602">
        <v>88</v>
      </c>
      <c r="F3602" t="s">
        <v>30</v>
      </c>
      <c r="G3602" t="s">
        <v>41</v>
      </c>
      <c r="H3602" t="s">
        <v>4749</v>
      </c>
      <c r="I3602" t="s">
        <v>20100</v>
      </c>
      <c r="J3602" t="s">
        <v>20102</v>
      </c>
      <c r="K3602" t="s">
        <v>20102</v>
      </c>
      <c r="L3602" t="s">
        <v>20103</v>
      </c>
      <c r="M3602">
        <v>-120.46800231899999</v>
      </c>
      <c r="N3602">
        <v>34.665599823000001</v>
      </c>
    </row>
    <row r="3603" spans="1:14" x14ac:dyDescent="0.35">
      <c r="A3603" t="s">
        <v>20104</v>
      </c>
      <c r="B3603" t="s">
        <v>32</v>
      </c>
      <c r="C3603" t="s">
        <v>19802</v>
      </c>
      <c r="D3603">
        <v>1013</v>
      </c>
      <c r="F3603" t="s">
        <v>30</v>
      </c>
      <c r="G3603" t="s">
        <v>72</v>
      </c>
      <c r="H3603" t="s">
        <v>1323</v>
      </c>
      <c r="I3603" t="s">
        <v>20104</v>
      </c>
      <c r="J3603" t="s">
        <v>20105</v>
      </c>
      <c r="K3603" t="s">
        <v>20105</v>
      </c>
      <c r="L3603" t="s">
        <v>20106</v>
      </c>
      <c r="M3603">
        <v>-82.702903747599905</v>
      </c>
      <c r="N3603">
        <v>34.810001373299997</v>
      </c>
    </row>
    <row r="3604" spans="1:14" x14ac:dyDescent="0.35">
      <c r="A3604" t="s">
        <v>20107</v>
      </c>
      <c r="B3604" t="s">
        <v>1168</v>
      </c>
      <c r="C3604" t="s">
        <v>20108</v>
      </c>
      <c r="D3604">
        <v>508</v>
      </c>
      <c r="F3604" t="s">
        <v>30</v>
      </c>
      <c r="G3604" t="s">
        <v>76</v>
      </c>
      <c r="H3604" t="s">
        <v>399</v>
      </c>
      <c r="I3604" t="s">
        <v>20107</v>
      </c>
      <c r="J3604" t="s">
        <v>20109</v>
      </c>
      <c r="K3604" t="s">
        <v>20109</v>
      </c>
      <c r="L3604" t="s">
        <v>20110</v>
      </c>
      <c r="M3604">
        <v>-99.461601257324205</v>
      </c>
      <c r="N3604">
        <v>27.543800354003899</v>
      </c>
    </row>
    <row r="3605" spans="1:14" x14ac:dyDescent="0.35">
      <c r="A3605" t="s">
        <v>20111</v>
      </c>
      <c r="B3605" t="s">
        <v>1168</v>
      </c>
      <c r="C3605" t="s">
        <v>20112</v>
      </c>
      <c r="D3605">
        <v>311</v>
      </c>
      <c r="F3605" t="s">
        <v>30</v>
      </c>
      <c r="G3605" t="s">
        <v>37</v>
      </c>
      <c r="H3605" t="s">
        <v>318</v>
      </c>
      <c r="I3605" t="s">
        <v>20111</v>
      </c>
      <c r="J3605" t="s">
        <v>20113</v>
      </c>
      <c r="K3605" t="s">
        <v>20113</v>
      </c>
      <c r="L3605" t="s">
        <v>20114</v>
      </c>
      <c r="M3605">
        <v>-92.149696350100001</v>
      </c>
      <c r="N3605">
        <v>34.916900634799902</v>
      </c>
    </row>
    <row r="3606" spans="1:14" x14ac:dyDescent="0.35">
      <c r="A3606" t="s">
        <v>20116</v>
      </c>
      <c r="B3606" t="s">
        <v>32</v>
      </c>
      <c r="C3606" t="s">
        <v>20117</v>
      </c>
      <c r="D3606">
        <v>1197</v>
      </c>
      <c r="F3606" t="s">
        <v>30</v>
      </c>
      <c r="G3606" t="s">
        <v>98</v>
      </c>
      <c r="H3606" t="s">
        <v>20118</v>
      </c>
      <c r="I3606" t="s">
        <v>20116</v>
      </c>
      <c r="J3606" t="s">
        <v>20119</v>
      </c>
      <c r="K3606" t="s">
        <v>20119</v>
      </c>
      <c r="L3606" t="s">
        <v>20120</v>
      </c>
      <c r="M3606">
        <v>-96.193702700000003</v>
      </c>
      <c r="N3606">
        <v>42.777999880000003</v>
      </c>
    </row>
    <row r="3607" spans="1:14" x14ac:dyDescent="0.35">
      <c r="A3607" t="s">
        <v>20122</v>
      </c>
      <c r="B3607" t="s">
        <v>1168</v>
      </c>
      <c r="C3607" t="s">
        <v>20123</v>
      </c>
      <c r="D3607">
        <v>4456</v>
      </c>
      <c r="F3607" t="s">
        <v>30</v>
      </c>
      <c r="G3607" t="s">
        <v>109</v>
      </c>
      <c r="H3607" t="s">
        <v>20124</v>
      </c>
      <c r="I3607" t="s">
        <v>20122</v>
      </c>
      <c r="J3607" t="s">
        <v>20125</v>
      </c>
      <c r="K3607" t="s">
        <v>20125</v>
      </c>
      <c r="L3607" t="s">
        <v>20126</v>
      </c>
      <c r="M3607">
        <v>-106.921997070312</v>
      </c>
      <c r="N3607">
        <v>32.289398193359297</v>
      </c>
    </row>
    <row r="3608" spans="1:14" x14ac:dyDescent="0.35">
      <c r="A3608" t="s">
        <v>20127</v>
      </c>
      <c r="B3608" t="s">
        <v>32</v>
      </c>
      <c r="C3608" t="s">
        <v>20128</v>
      </c>
      <c r="D3608">
        <v>4289</v>
      </c>
      <c r="F3608" t="s">
        <v>30</v>
      </c>
      <c r="G3608" t="s">
        <v>109</v>
      </c>
      <c r="H3608" t="s">
        <v>20129</v>
      </c>
      <c r="I3608" t="s">
        <v>20127</v>
      </c>
      <c r="J3608" t="s">
        <v>20130</v>
      </c>
      <c r="K3608" t="s">
        <v>20130</v>
      </c>
      <c r="L3608" t="s">
        <v>20131</v>
      </c>
      <c r="M3608">
        <v>-108.692001343</v>
      </c>
      <c r="N3608">
        <v>32.3334999084</v>
      </c>
    </row>
    <row r="3609" spans="1:14" x14ac:dyDescent="0.35">
      <c r="A3609" t="s">
        <v>20132</v>
      </c>
      <c r="B3609" t="s">
        <v>1168</v>
      </c>
      <c r="C3609" t="s">
        <v>20133</v>
      </c>
      <c r="D3609">
        <v>655</v>
      </c>
      <c r="F3609" t="s">
        <v>30</v>
      </c>
      <c r="G3609" t="s">
        <v>84</v>
      </c>
      <c r="H3609" t="s">
        <v>1240</v>
      </c>
      <c r="I3609" t="s">
        <v>20132</v>
      </c>
      <c r="J3609" t="s">
        <v>15380</v>
      </c>
      <c r="K3609" t="s">
        <v>15380</v>
      </c>
      <c r="L3609" t="s">
        <v>20134</v>
      </c>
      <c r="M3609">
        <v>-91.256698999999998</v>
      </c>
      <c r="N3609">
        <v>43.879002</v>
      </c>
    </row>
    <row r="3610" spans="1:14" x14ac:dyDescent="0.35">
      <c r="A3610" t="s">
        <v>20135</v>
      </c>
      <c r="B3610" t="s">
        <v>1168</v>
      </c>
      <c r="C3610" t="s">
        <v>20136</v>
      </c>
      <c r="D3610">
        <v>232</v>
      </c>
      <c r="F3610" t="s">
        <v>30</v>
      </c>
      <c r="G3610" t="s">
        <v>45</v>
      </c>
      <c r="H3610" t="s">
        <v>13175</v>
      </c>
      <c r="I3610" t="s">
        <v>20135</v>
      </c>
      <c r="J3610" t="s">
        <v>20137</v>
      </c>
      <c r="K3610" t="s">
        <v>20137</v>
      </c>
      <c r="L3610" t="s">
        <v>20138</v>
      </c>
      <c r="M3610">
        <v>-84.991302490199999</v>
      </c>
      <c r="N3610">
        <v>32.337299346899997</v>
      </c>
    </row>
    <row r="3611" spans="1:14" x14ac:dyDescent="0.35">
      <c r="A3611" t="s">
        <v>20139</v>
      </c>
      <c r="B3611" t="s">
        <v>32</v>
      </c>
      <c r="C3611" t="s">
        <v>20140</v>
      </c>
      <c r="D3611">
        <v>4964</v>
      </c>
      <c r="F3611" t="s">
        <v>30</v>
      </c>
      <c r="G3611" t="s">
        <v>87</v>
      </c>
      <c r="H3611" t="s">
        <v>20141</v>
      </c>
      <c r="I3611" t="s">
        <v>20139</v>
      </c>
      <c r="J3611" t="s">
        <v>20142</v>
      </c>
      <c r="K3611" t="s">
        <v>20142</v>
      </c>
      <c r="L3611" t="s">
        <v>20143</v>
      </c>
      <c r="M3611">
        <v>-104.404998779</v>
      </c>
      <c r="N3611">
        <v>42.753799438499897</v>
      </c>
    </row>
    <row r="3612" spans="1:14" x14ac:dyDescent="0.35">
      <c r="A3612" t="s">
        <v>20144</v>
      </c>
      <c r="B3612" t="s">
        <v>32</v>
      </c>
      <c r="C3612" t="s">
        <v>20145</v>
      </c>
      <c r="D3612">
        <v>121</v>
      </c>
      <c r="F3612" t="s">
        <v>30</v>
      </c>
      <c r="G3612" t="s">
        <v>41</v>
      </c>
      <c r="H3612" t="s">
        <v>377</v>
      </c>
      <c r="I3612" t="s">
        <v>20144</v>
      </c>
      <c r="J3612" t="s">
        <v>20146</v>
      </c>
      <c r="K3612" t="s">
        <v>20146</v>
      </c>
      <c r="L3612" t="s">
        <v>20147</v>
      </c>
      <c r="M3612">
        <v>-120.8690033</v>
      </c>
      <c r="N3612">
        <v>37.062900540000001</v>
      </c>
    </row>
    <row r="3613" spans="1:14" x14ac:dyDescent="0.35">
      <c r="A3613" t="s">
        <v>20148</v>
      </c>
      <c r="B3613" t="s">
        <v>1168</v>
      </c>
      <c r="C3613" t="s">
        <v>20149</v>
      </c>
      <c r="D3613">
        <v>1870</v>
      </c>
      <c r="F3613" t="s">
        <v>30</v>
      </c>
      <c r="G3613" t="s">
        <v>111</v>
      </c>
      <c r="H3613" t="s">
        <v>12</v>
      </c>
      <c r="I3613" t="s">
        <v>20148</v>
      </c>
      <c r="J3613" t="s">
        <v>20150</v>
      </c>
      <c r="K3613" t="s">
        <v>20150</v>
      </c>
      <c r="L3613" t="s">
        <v>20151</v>
      </c>
      <c r="M3613">
        <v>-115.033996582</v>
      </c>
      <c r="N3613">
        <v>36.236198425300003</v>
      </c>
    </row>
    <row r="3614" spans="1:14" x14ac:dyDescent="0.35">
      <c r="A3614" t="s">
        <v>20152</v>
      </c>
      <c r="B3614" t="s">
        <v>3332</v>
      </c>
      <c r="C3614" t="s">
        <v>20153</v>
      </c>
      <c r="D3614">
        <v>1382</v>
      </c>
      <c r="F3614" t="s">
        <v>30</v>
      </c>
      <c r="G3614" t="s">
        <v>39</v>
      </c>
      <c r="H3614" t="s">
        <v>1135</v>
      </c>
      <c r="I3614" t="s">
        <v>20152</v>
      </c>
      <c r="J3614" t="s">
        <v>20154</v>
      </c>
      <c r="K3614" t="s">
        <v>20154</v>
      </c>
      <c r="L3614" t="s">
        <v>20155</v>
      </c>
      <c r="M3614">
        <v>-99.266700744600001</v>
      </c>
      <c r="N3614">
        <v>34.667098998999997</v>
      </c>
    </row>
    <row r="3615" spans="1:14" x14ac:dyDescent="0.35">
      <c r="A3615" t="s">
        <v>20156</v>
      </c>
      <c r="B3615" t="s">
        <v>3332</v>
      </c>
      <c r="C3615" t="s">
        <v>20157</v>
      </c>
      <c r="D3615">
        <v>1085</v>
      </c>
      <c r="F3615" t="s">
        <v>30</v>
      </c>
      <c r="G3615" t="s">
        <v>40</v>
      </c>
      <c r="H3615" t="s">
        <v>206</v>
      </c>
      <c r="I3615" t="s">
        <v>20156</v>
      </c>
      <c r="J3615" t="s">
        <v>20158</v>
      </c>
      <c r="K3615" t="s">
        <v>20158</v>
      </c>
      <c r="L3615" t="s">
        <v>20159</v>
      </c>
      <c r="M3615">
        <v>-112.383003235</v>
      </c>
      <c r="N3615">
        <v>33.534999847399902</v>
      </c>
    </row>
    <row r="3616" spans="1:14" x14ac:dyDescent="0.35">
      <c r="A3616" t="s">
        <v>20161</v>
      </c>
      <c r="B3616" t="s">
        <v>1168</v>
      </c>
      <c r="C3616" t="s">
        <v>20162</v>
      </c>
      <c r="D3616">
        <v>483</v>
      </c>
      <c r="F3616" t="s">
        <v>30</v>
      </c>
      <c r="G3616" t="s">
        <v>67</v>
      </c>
      <c r="H3616" t="s">
        <v>1087</v>
      </c>
      <c r="I3616" t="s">
        <v>20161</v>
      </c>
      <c r="J3616" t="s">
        <v>20163</v>
      </c>
      <c r="K3616" t="s">
        <v>20163</v>
      </c>
      <c r="L3616" t="s">
        <v>20164</v>
      </c>
      <c r="M3616">
        <v>-84.418601989999999</v>
      </c>
      <c r="N3616">
        <v>39.103298189999997</v>
      </c>
    </row>
    <row r="3617" spans="1:14" x14ac:dyDescent="0.35">
      <c r="A3617" t="s">
        <v>20165</v>
      </c>
      <c r="B3617" t="s">
        <v>32</v>
      </c>
      <c r="C3617" t="s">
        <v>20166</v>
      </c>
      <c r="D3617">
        <v>238</v>
      </c>
      <c r="F3617" t="s">
        <v>30</v>
      </c>
      <c r="G3617" t="s">
        <v>126</v>
      </c>
      <c r="H3617" t="s">
        <v>254</v>
      </c>
      <c r="I3617" t="s">
        <v>20165</v>
      </c>
      <c r="J3617" t="s">
        <v>20167</v>
      </c>
      <c r="K3617" t="s">
        <v>20167</v>
      </c>
      <c r="L3617" t="s">
        <v>20168</v>
      </c>
      <c r="M3617">
        <v>-89.172203064000001</v>
      </c>
      <c r="N3617">
        <v>31.672599792499899</v>
      </c>
    </row>
    <row r="3618" spans="1:14" x14ac:dyDescent="0.35">
      <c r="A3618" t="s">
        <v>20170</v>
      </c>
      <c r="B3618" t="s">
        <v>32</v>
      </c>
      <c r="C3618" t="s">
        <v>20171</v>
      </c>
      <c r="D3618">
        <v>400</v>
      </c>
      <c r="F3618" t="s">
        <v>30</v>
      </c>
      <c r="G3618" t="s">
        <v>41</v>
      </c>
      <c r="H3618" t="s">
        <v>1225</v>
      </c>
      <c r="I3618" t="s">
        <v>20170</v>
      </c>
      <c r="J3618" t="s">
        <v>20172</v>
      </c>
      <c r="K3618" t="s">
        <v>20172</v>
      </c>
      <c r="L3618" t="s">
        <v>20173</v>
      </c>
      <c r="M3618">
        <v>-121.81999969500001</v>
      </c>
      <c r="N3618">
        <v>37.693401336699999</v>
      </c>
    </row>
    <row r="3619" spans="1:14" x14ac:dyDescent="0.35">
      <c r="A3619" t="s">
        <v>20174</v>
      </c>
      <c r="B3619" t="s">
        <v>32</v>
      </c>
      <c r="C3619" t="s">
        <v>20175</v>
      </c>
      <c r="D3619">
        <v>329</v>
      </c>
      <c r="F3619" t="s">
        <v>30</v>
      </c>
      <c r="G3619" t="s">
        <v>82</v>
      </c>
      <c r="H3619" t="s">
        <v>615</v>
      </c>
      <c r="I3619" t="s">
        <v>20174</v>
      </c>
      <c r="J3619" t="s">
        <v>2338</v>
      </c>
      <c r="K3619" t="s">
        <v>2338</v>
      </c>
      <c r="L3619" t="s">
        <v>20176</v>
      </c>
      <c r="M3619">
        <v>-77.794296000000003</v>
      </c>
      <c r="N3619">
        <v>36.772799999999997</v>
      </c>
    </row>
    <row r="3620" spans="1:14" x14ac:dyDescent="0.35">
      <c r="A3620" t="s">
        <v>20177</v>
      </c>
      <c r="B3620" t="s">
        <v>1168</v>
      </c>
      <c r="C3620" t="s">
        <v>20178</v>
      </c>
      <c r="D3620">
        <v>4660</v>
      </c>
      <c r="F3620" t="s">
        <v>30</v>
      </c>
      <c r="G3620" t="s">
        <v>60</v>
      </c>
      <c r="H3620" t="s">
        <v>255</v>
      </c>
      <c r="I3620" t="s">
        <v>20177</v>
      </c>
      <c r="J3620" t="s">
        <v>2489</v>
      </c>
      <c r="K3620" t="s">
        <v>2489</v>
      </c>
      <c r="L3620" t="s">
        <v>20179</v>
      </c>
      <c r="M3620">
        <v>-110.447998047</v>
      </c>
      <c r="N3620">
        <v>45.6994018555</v>
      </c>
    </row>
    <row r="3621" spans="1:14" x14ac:dyDescent="0.35">
      <c r="A3621" t="s">
        <v>20180</v>
      </c>
      <c r="B3621" t="s">
        <v>1168</v>
      </c>
      <c r="C3621" t="s">
        <v>20181</v>
      </c>
      <c r="D3621">
        <v>6877</v>
      </c>
      <c r="F3621" t="s">
        <v>30</v>
      </c>
      <c r="G3621" t="s">
        <v>109</v>
      </c>
      <c r="H3621" t="s">
        <v>12</v>
      </c>
      <c r="I3621" t="s">
        <v>20180</v>
      </c>
      <c r="J3621" t="s">
        <v>20182</v>
      </c>
      <c r="K3621" t="s">
        <v>20182</v>
      </c>
      <c r="L3621" t="s">
        <v>20183</v>
      </c>
      <c r="M3621">
        <v>-105.14199829099999</v>
      </c>
      <c r="N3621">
        <v>35.6542015076</v>
      </c>
    </row>
    <row r="3622" spans="1:14" x14ac:dyDescent="0.35">
      <c r="A3622" t="s">
        <v>20185</v>
      </c>
      <c r="B3622" t="s">
        <v>1168</v>
      </c>
      <c r="C3622" t="s">
        <v>20186</v>
      </c>
      <c r="D3622">
        <v>2302</v>
      </c>
      <c r="F3622" t="s">
        <v>30</v>
      </c>
      <c r="G3622" t="s">
        <v>85</v>
      </c>
      <c r="H3622" t="s">
        <v>980</v>
      </c>
      <c r="I3622" t="s">
        <v>20185</v>
      </c>
      <c r="J3622" t="s">
        <v>20187</v>
      </c>
      <c r="K3622" t="s">
        <v>20187</v>
      </c>
      <c r="L3622" t="s">
        <v>20188</v>
      </c>
      <c r="M3622">
        <v>-80.399497985799997</v>
      </c>
      <c r="N3622">
        <v>37.858299255399999</v>
      </c>
    </row>
    <row r="3623" spans="1:14" x14ac:dyDescent="0.35">
      <c r="A3623" t="s">
        <v>20189</v>
      </c>
      <c r="B3623" t="s">
        <v>32</v>
      </c>
      <c r="C3623" t="s">
        <v>20190</v>
      </c>
      <c r="D3623">
        <v>833</v>
      </c>
      <c r="F3623" t="s">
        <v>30</v>
      </c>
      <c r="G3623" t="s">
        <v>33</v>
      </c>
      <c r="H3623" t="s">
        <v>179</v>
      </c>
      <c r="I3623" t="s">
        <v>20189</v>
      </c>
      <c r="J3623" t="s">
        <v>20191</v>
      </c>
      <c r="K3623" t="s">
        <v>20191</v>
      </c>
      <c r="L3623" t="s">
        <v>20192</v>
      </c>
      <c r="M3623">
        <v>-95.216598509999997</v>
      </c>
      <c r="N3623">
        <v>39.011199949999998</v>
      </c>
    </row>
    <row r="3624" spans="1:14" x14ac:dyDescent="0.35">
      <c r="A3624" t="s">
        <v>20193</v>
      </c>
      <c r="B3624" t="s">
        <v>32</v>
      </c>
      <c r="C3624" t="s">
        <v>20194</v>
      </c>
      <c r="D3624">
        <v>5772</v>
      </c>
      <c r="F3624" t="s">
        <v>30</v>
      </c>
      <c r="G3624" t="s">
        <v>111</v>
      </c>
      <c r="H3624" t="s">
        <v>1241</v>
      </c>
      <c r="I3624" t="s">
        <v>20193</v>
      </c>
      <c r="J3624" t="s">
        <v>20195</v>
      </c>
      <c r="K3624" t="s">
        <v>20195</v>
      </c>
      <c r="L3624" t="s">
        <v>20196</v>
      </c>
      <c r="M3624">
        <v>-114.92199707</v>
      </c>
      <c r="N3624">
        <v>41.117099762000002</v>
      </c>
    </row>
    <row r="3625" spans="1:14" x14ac:dyDescent="0.35">
      <c r="A3625" t="s">
        <v>20197</v>
      </c>
      <c r="B3625" t="s">
        <v>1168</v>
      </c>
      <c r="C3625" t="s">
        <v>20190</v>
      </c>
      <c r="D3625">
        <v>148</v>
      </c>
      <c r="F3625" t="s">
        <v>30</v>
      </c>
      <c r="G3625" t="s">
        <v>102</v>
      </c>
      <c r="H3625" t="s">
        <v>179</v>
      </c>
      <c r="I3625" t="s">
        <v>20197</v>
      </c>
      <c r="J3625" t="s">
        <v>20198</v>
      </c>
      <c r="K3625" t="s">
        <v>20198</v>
      </c>
      <c r="L3625" t="s">
        <v>20199</v>
      </c>
      <c r="M3625">
        <v>-71.123397827100007</v>
      </c>
      <c r="N3625">
        <v>42.717201232899903</v>
      </c>
    </row>
    <row r="3626" spans="1:14" x14ac:dyDescent="0.35">
      <c r="A3626" t="s">
        <v>20200</v>
      </c>
      <c r="B3626" t="s">
        <v>1168</v>
      </c>
      <c r="C3626" t="s">
        <v>20201</v>
      </c>
      <c r="D3626">
        <v>1442</v>
      </c>
      <c r="F3626" t="s">
        <v>30</v>
      </c>
      <c r="G3626" t="s">
        <v>47</v>
      </c>
      <c r="H3626" t="s">
        <v>352</v>
      </c>
      <c r="I3626" t="s">
        <v>20200</v>
      </c>
      <c r="J3626" t="s">
        <v>20202</v>
      </c>
      <c r="K3626" t="s">
        <v>20202</v>
      </c>
      <c r="L3626" t="s">
        <v>20203</v>
      </c>
      <c r="M3626">
        <v>-117.014999389648</v>
      </c>
      <c r="N3626">
        <v>46.374500274658203</v>
      </c>
    </row>
    <row r="3627" spans="1:14" x14ac:dyDescent="0.35">
      <c r="A3627" t="s">
        <v>20204</v>
      </c>
      <c r="B3627" t="s">
        <v>1168</v>
      </c>
      <c r="C3627" t="s">
        <v>20205</v>
      </c>
      <c r="D3627">
        <v>4170</v>
      </c>
      <c r="F3627" t="s">
        <v>30</v>
      </c>
      <c r="G3627" t="s">
        <v>60</v>
      </c>
      <c r="H3627" t="s">
        <v>488</v>
      </c>
      <c r="I3627" t="s">
        <v>20204</v>
      </c>
      <c r="J3627" t="s">
        <v>20206</v>
      </c>
      <c r="K3627" t="s">
        <v>20206</v>
      </c>
      <c r="L3627" t="s">
        <v>20207</v>
      </c>
      <c r="M3627">
        <v>-109.467002868652</v>
      </c>
      <c r="N3627">
        <v>47.049301147460902</v>
      </c>
    </row>
    <row r="3628" spans="1:14" x14ac:dyDescent="0.35">
      <c r="A3628" t="s">
        <v>20208</v>
      </c>
      <c r="B3628" t="s">
        <v>32</v>
      </c>
      <c r="C3628" t="s">
        <v>20209</v>
      </c>
      <c r="D3628">
        <v>430</v>
      </c>
      <c r="F3628" t="s">
        <v>30</v>
      </c>
      <c r="G3628" t="s">
        <v>49</v>
      </c>
      <c r="H3628" t="s">
        <v>615</v>
      </c>
      <c r="I3628" t="s">
        <v>20208</v>
      </c>
      <c r="J3628" t="s">
        <v>20210</v>
      </c>
      <c r="K3628" t="s">
        <v>20210</v>
      </c>
      <c r="L3628" t="s">
        <v>20211</v>
      </c>
      <c r="M3628">
        <v>-87.605499267599996</v>
      </c>
      <c r="N3628">
        <v>38.7643013</v>
      </c>
    </row>
    <row r="3629" spans="1:14" x14ac:dyDescent="0.35">
      <c r="A3629" t="s">
        <v>20212</v>
      </c>
      <c r="B3629" t="s">
        <v>32</v>
      </c>
      <c r="C3629" t="s">
        <v>20213</v>
      </c>
      <c r="D3629">
        <v>2413</v>
      </c>
      <c r="F3629" t="s">
        <v>30</v>
      </c>
      <c r="G3629" t="s">
        <v>106</v>
      </c>
      <c r="H3629" t="s">
        <v>613</v>
      </c>
      <c r="I3629" t="s">
        <v>20212</v>
      </c>
      <c r="J3629" t="s">
        <v>20214</v>
      </c>
      <c r="K3629" t="s">
        <v>20214</v>
      </c>
      <c r="L3629" t="s">
        <v>20215</v>
      </c>
      <c r="M3629">
        <v>-99.7772979736</v>
      </c>
      <c r="N3629">
        <v>40.791000366199903</v>
      </c>
    </row>
    <row r="3630" spans="1:14" x14ac:dyDescent="0.35">
      <c r="A3630" t="s">
        <v>20216</v>
      </c>
      <c r="B3630" t="s">
        <v>32</v>
      </c>
      <c r="C3630" t="s">
        <v>20030</v>
      </c>
      <c r="D3630">
        <v>9927</v>
      </c>
      <c r="F3630" t="s">
        <v>30</v>
      </c>
      <c r="G3630" t="s">
        <v>42</v>
      </c>
      <c r="H3630" t="s">
        <v>92</v>
      </c>
      <c r="I3630" t="s">
        <v>20216</v>
      </c>
      <c r="J3630" t="s">
        <v>20217</v>
      </c>
      <c r="K3630" t="s">
        <v>20217</v>
      </c>
      <c r="L3630" t="s">
        <v>20218</v>
      </c>
      <c r="M3630">
        <v>-106.317001343</v>
      </c>
      <c r="N3630">
        <v>39.220298767099997</v>
      </c>
    </row>
    <row r="3631" spans="1:14" x14ac:dyDescent="0.35">
      <c r="A3631" t="s">
        <v>20219</v>
      </c>
      <c r="B3631" t="s">
        <v>1168</v>
      </c>
      <c r="C3631" t="s">
        <v>20220</v>
      </c>
      <c r="D3631">
        <v>938</v>
      </c>
      <c r="F3631" t="s">
        <v>30</v>
      </c>
      <c r="G3631" t="s">
        <v>82</v>
      </c>
      <c r="H3631" t="s">
        <v>635</v>
      </c>
      <c r="I3631" t="s">
        <v>20219</v>
      </c>
      <c r="J3631" t="s">
        <v>20221</v>
      </c>
      <c r="K3631" t="s">
        <v>20221</v>
      </c>
      <c r="L3631" t="s">
        <v>20222</v>
      </c>
      <c r="M3631">
        <v>-79.200401306152301</v>
      </c>
      <c r="N3631">
        <v>37.326698303222599</v>
      </c>
    </row>
    <row r="3632" spans="1:14" x14ac:dyDescent="0.35">
      <c r="A3632" t="s">
        <v>20223</v>
      </c>
      <c r="B3632" t="s">
        <v>32</v>
      </c>
      <c r="C3632" t="s">
        <v>20224</v>
      </c>
      <c r="D3632">
        <v>1691</v>
      </c>
      <c r="F3632" t="s">
        <v>30</v>
      </c>
      <c r="G3632" t="s">
        <v>33</v>
      </c>
      <c r="H3632" t="s">
        <v>762</v>
      </c>
      <c r="I3632" t="s">
        <v>20223</v>
      </c>
      <c r="J3632" t="s">
        <v>20225</v>
      </c>
      <c r="K3632" t="s">
        <v>20225</v>
      </c>
      <c r="L3632" t="s">
        <v>20226</v>
      </c>
      <c r="M3632">
        <v>-98.22689819</v>
      </c>
      <c r="N3632">
        <v>38.342800140000001</v>
      </c>
    </row>
    <row r="3633" spans="1:14" x14ac:dyDescent="0.35">
      <c r="A3633" t="s">
        <v>20227</v>
      </c>
      <c r="B3633" t="s">
        <v>32</v>
      </c>
      <c r="C3633" t="s">
        <v>20228</v>
      </c>
      <c r="D3633">
        <v>1061</v>
      </c>
      <c r="F3633" t="s">
        <v>30</v>
      </c>
      <c r="G3633" t="s">
        <v>45</v>
      </c>
      <c r="H3633" t="s">
        <v>615</v>
      </c>
      <c r="I3633" t="s">
        <v>20227</v>
      </c>
      <c r="J3633" t="s">
        <v>20229</v>
      </c>
      <c r="K3633" t="s">
        <v>20229</v>
      </c>
      <c r="L3633" t="s">
        <v>20230</v>
      </c>
      <c r="M3633">
        <v>-83.962402339999997</v>
      </c>
      <c r="N3633">
        <v>33.978099819999997</v>
      </c>
    </row>
    <row r="3634" spans="1:14" x14ac:dyDescent="0.35">
      <c r="A3634" t="s">
        <v>20232</v>
      </c>
      <c r="B3634" t="s">
        <v>32</v>
      </c>
      <c r="C3634" t="s">
        <v>20233</v>
      </c>
      <c r="D3634">
        <v>320</v>
      </c>
      <c r="F3634" t="s">
        <v>30</v>
      </c>
      <c r="G3634" t="s">
        <v>126</v>
      </c>
      <c r="H3634" t="s">
        <v>20234</v>
      </c>
      <c r="I3634" t="s">
        <v>20235</v>
      </c>
      <c r="J3634" t="s">
        <v>20236</v>
      </c>
      <c r="K3634" t="s">
        <v>20235</v>
      </c>
      <c r="L3634" t="s">
        <v>20237</v>
      </c>
      <c r="M3634">
        <v>-89.504501342772997</v>
      </c>
      <c r="N3634">
        <v>30.785999298096002</v>
      </c>
    </row>
    <row r="3635" spans="1:14" x14ac:dyDescent="0.35">
      <c r="A3635" t="s">
        <v>20238</v>
      </c>
      <c r="B3635" t="s">
        <v>32</v>
      </c>
      <c r="C3635" t="s">
        <v>20239</v>
      </c>
      <c r="D3635">
        <v>2254</v>
      </c>
      <c r="F3635" t="s">
        <v>30</v>
      </c>
      <c r="G3635" t="s">
        <v>60</v>
      </c>
      <c r="H3635" t="s">
        <v>229</v>
      </c>
      <c r="I3635" t="s">
        <v>20240</v>
      </c>
      <c r="J3635" t="s">
        <v>20241</v>
      </c>
      <c r="K3635" t="s">
        <v>20240</v>
      </c>
      <c r="L3635" t="s">
        <v>20242</v>
      </c>
      <c r="M3635">
        <v>-107.918998718</v>
      </c>
      <c r="N3635">
        <v>48.366901397699998</v>
      </c>
    </row>
    <row r="3636" spans="1:14" x14ac:dyDescent="0.35">
      <c r="A3636" t="s">
        <v>20244</v>
      </c>
      <c r="B3636" t="s">
        <v>32</v>
      </c>
      <c r="C3636" t="s">
        <v>20245</v>
      </c>
      <c r="D3636">
        <v>437</v>
      </c>
      <c r="F3636" t="s">
        <v>30</v>
      </c>
      <c r="G3636" t="s">
        <v>45</v>
      </c>
      <c r="H3636" t="s">
        <v>820</v>
      </c>
      <c r="I3636" t="s">
        <v>20244</v>
      </c>
      <c r="J3636" t="s">
        <v>2354</v>
      </c>
      <c r="K3636" t="s">
        <v>2354</v>
      </c>
      <c r="L3636" t="s">
        <v>20246</v>
      </c>
      <c r="M3636">
        <v>-83.561996460000003</v>
      </c>
      <c r="N3636">
        <v>32.822101590000003</v>
      </c>
    </row>
    <row r="3637" spans="1:14" x14ac:dyDescent="0.35">
      <c r="A3637" t="s">
        <v>20247</v>
      </c>
      <c r="B3637" t="s">
        <v>32</v>
      </c>
      <c r="C3637" t="s">
        <v>20248</v>
      </c>
      <c r="D3637">
        <v>255</v>
      </c>
      <c r="F3637" t="s">
        <v>30</v>
      </c>
      <c r="G3637" t="s">
        <v>41</v>
      </c>
      <c r="H3637" t="s">
        <v>941</v>
      </c>
      <c r="I3637" t="s">
        <v>20247</v>
      </c>
      <c r="J3637" t="s">
        <v>20249</v>
      </c>
      <c r="K3637" t="s">
        <v>20249</v>
      </c>
      <c r="L3637" t="s">
        <v>20250</v>
      </c>
      <c r="M3637">
        <v>-120.111999512</v>
      </c>
      <c r="N3637">
        <v>36.988601684599999</v>
      </c>
    </row>
    <row r="3638" spans="1:14" x14ac:dyDescent="0.35">
      <c r="A3638" t="s">
        <v>20251</v>
      </c>
      <c r="B3638" t="s">
        <v>1168</v>
      </c>
      <c r="C3638" t="s">
        <v>20252</v>
      </c>
      <c r="D3638">
        <v>2871</v>
      </c>
      <c r="F3638" t="s">
        <v>30</v>
      </c>
      <c r="G3638" t="s">
        <v>76</v>
      </c>
      <c r="H3638" t="s">
        <v>840</v>
      </c>
      <c r="I3638" t="s">
        <v>20251</v>
      </c>
      <c r="J3638" t="s">
        <v>20253</v>
      </c>
      <c r="K3638" t="s">
        <v>20253</v>
      </c>
      <c r="L3638" t="s">
        <v>20254</v>
      </c>
      <c r="M3638">
        <v>-102.202003479003</v>
      </c>
      <c r="N3638">
        <v>31.942499160766602</v>
      </c>
    </row>
    <row r="3639" spans="1:14" x14ac:dyDescent="0.35">
      <c r="A3639" t="s">
        <v>20257</v>
      </c>
      <c r="B3639" t="s">
        <v>32</v>
      </c>
      <c r="C3639" t="s">
        <v>20258</v>
      </c>
      <c r="D3639">
        <v>294</v>
      </c>
      <c r="F3639" t="s">
        <v>30</v>
      </c>
      <c r="G3639" t="s">
        <v>59</v>
      </c>
      <c r="H3639" t="s">
        <v>20259</v>
      </c>
      <c r="I3639" t="s">
        <v>20257</v>
      </c>
      <c r="J3639" t="s">
        <v>20260</v>
      </c>
      <c r="K3639" t="s">
        <v>20260</v>
      </c>
      <c r="L3639" t="s">
        <v>20261</v>
      </c>
      <c r="M3639">
        <v>-89.992202759999998</v>
      </c>
      <c r="N3639">
        <v>36.6006012</v>
      </c>
    </row>
    <row r="3640" spans="1:14" x14ac:dyDescent="0.35">
      <c r="A3640" t="s">
        <v>20262</v>
      </c>
      <c r="B3640" t="s">
        <v>32</v>
      </c>
      <c r="C3640" t="s">
        <v>20263</v>
      </c>
      <c r="D3640">
        <v>3000</v>
      </c>
      <c r="E3640" t="s">
        <v>161</v>
      </c>
      <c r="F3640" t="s">
        <v>1547</v>
      </c>
      <c r="G3640" t="s">
        <v>2902</v>
      </c>
      <c r="H3640" t="s">
        <v>20264</v>
      </c>
      <c r="I3640" t="s">
        <v>20265</v>
      </c>
      <c r="J3640" t="s">
        <v>20262</v>
      </c>
      <c r="K3640" t="s">
        <v>20266</v>
      </c>
      <c r="L3640" t="s">
        <v>20267</v>
      </c>
      <c r="M3640">
        <v>144.60694444399999</v>
      </c>
      <c r="N3640">
        <v>-5.4874999999999998</v>
      </c>
    </row>
    <row r="3641" spans="1:14" x14ac:dyDescent="0.35">
      <c r="A3641" t="s">
        <v>20268</v>
      </c>
      <c r="B3641" t="s">
        <v>1168</v>
      </c>
      <c r="C3641" t="s">
        <v>20269</v>
      </c>
      <c r="D3641">
        <v>1716</v>
      </c>
      <c r="F3641" t="s">
        <v>30</v>
      </c>
      <c r="G3641" t="s">
        <v>74</v>
      </c>
      <c r="H3641" t="s">
        <v>20270</v>
      </c>
      <c r="I3641" t="s">
        <v>20268</v>
      </c>
      <c r="J3641" t="s">
        <v>20271</v>
      </c>
      <c r="K3641" t="s">
        <v>20271</v>
      </c>
      <c r="L3641" t="s">
        <v>20272</v>
      </c>
      <c r="M3641">
        <v>-100.4079971</v>
      </c>
      <c r="N3641">
        <v>45.546501159999998</v>
      </c>
    </row>
    <row r="3642" spans="1:14" x14ac:dyDescent="0.35">
      <c r="A3642" t="s">
        <v>20273</v>
      </c>
      <c r="B3642" t="s">
        <v>32</v>
      </c>
      <c r="C3642" t="s">
        <v>20274</v>
      </c>
      <c r="D3642">
        <v>621</v>
      </c>
      <c r="F3642" t="s">
        <v>30</v>
      </c>
      <c r="G3642" t="s">
        <v>56</v>
      </c>
      <c r="H3642" t="s">
        <v>20275</v>
      </c>
      <c r="I3642" t="s">
        <v>20273</v>
      </c>
      <c r="J3642" t="s">
        <v>2200</v>
      </c>
      <c r="K3642" t="s">
        <v>2200</v>
      </c>
      <c r="L3642" t="s">
        <v>20276</v>
      </c>
      <c r="M3642">
        <v>-86.246902469999995</v>
      </c>
      <c r="N3642">
        <v>44.272399900000003</v>
      </c>
    </row>
    <row r="3643" spans="1:14" x14ac:dyDescent="0.35">
      <c r="A3643" t="s">
        <v>20277</v>
      </c>
      <c r="B3643" t="s">
        <v>32</v>
      </c>
      <c r="C3643" t="s">
        <v>20278</v>
      </c>
      <c r="D3643">
        <v>326</v>
      </c>
      <c r="F3643" t="s">
        <v>30</v>
      </c>
      <c r="G3643" t="s">
        <v>126</v>
      </c>
      <c r="H3643" t="s">
        <v>370</v>
      </c>
      <c r="I3643" t="s">
        <v>20277</v>
      </c>
      <c r="J3643" t="s">
        <v>18107</v>
      </c>
      <c r="K3643" t="s">
        <v>20279</v>
      </c>
      <c r="L3643" t="s">
        <v>20280</v>
      </c>
      <c r="M3643">
        <v>-90.103104000000002</v>
      </c>
      <c r="N3643">
        <v>32.438701999999999</v>
      </c>
    </row>
    <row r="3644" spans="1:14" x14ac:dyDescent="0.35">
      <c r="A3644" t="s">
        <v>20281</v>
      </c>
      <c r="B3644" t="s">
        <v>3332</v>
      </c>
      <c r="C3644" t="s">
        <v>20282</v>
      </c>
      <c r="D3644">
        <v>668</v>
      </c>
      <c r="F3644" t="s">
        <v>30</v>
      </c>
      <c r="G3644" t="s">
        <v>56</v>
      </c>
      <c r="H3644" t="s">
        <v>436</v>
      </c>
      <c r="I3644" t="s">
        <v>20281</v>
      </c>
      <c r="J3644" t="s">
        <v>20283</v>
      </c>
      <c r="K3644" t="s">
        <v>20283</v>
      </c>
      <c r="L3644" t="s">
        <v>20284</v>
      </c>
      <c r="M3644">
        <v>-84.079597473144503</v>
      </c>
      <c r="N3644">
        <v>43.532901763916001</v>
      </c>
    </row>
    <row r="3645" spans="1:14" x14ac:dyDescent="0.35">
      <c r="A3645" t="s">
        <v>20286</v>
      </c>
      <c r="B3645" t="s">
        <v>32</v>
      </c>
      <c r="C3645" t="s">
        <v>20287</v>
      </c>
      <c r="D3645">
        <v>867</v>
      </c>
      <c r="F3645" t="s">
        <v>30</v>
      </c>
      <c r="G3645" t="s">
        <v>59</v>
      </c>
      <c r="H3645" t="s">
        <v>1191</v>
      </c>
      <c r="I3645" t="s">
        <v>20286</v>
      </c>
      <c r="J3645" t="s">
        <v>20288</v>
      </c>
      <c r="K3645" t="s">
        <v>20288</v>
      </c>
      <c r="L3645" t="s">
        <v>20289</v>
      </c>
      <c r="M3645">
        <v>-92.427001953100003</v>
      </c>
      <c r="N3645">
        <v>39.463901519799997</v>
      </c>
    </row>
    <row r="3646" spans="1:14" x14ac:dyDescent="0.35">
      <c r="A3646" t="s">
        <v>20290</v>
      </c>
      <c r="B3646" t="s">
        <v>1168</v>
      </c>
      <c r="C3646" t="s">
        <v>20291</v>
      </c>
      <c r="D3646">
        <v>413</v>
      </c>
      <c r="F3646" t="s">
        <v>30</v>
      </c>
      <c r="G3646" t="s">
        <v>126</v>
      </c>
      <c r="H3646" t="s">
        <v>20292</v>
      </c>
      <c r="I3646" t="s">
        <v>20290</v>
      </c>
      <c r="J3646" t="s">
        <v>20293</v>
      </c>
      <c r="K3646" t="s">
        <v>20293</v>
      </c>
      <c r="L3646" t="s">
        <v>20294</v>
      </c>
      <c r="M3646">
        <v>-90.471900939999998</v>
      </c>
      <c r="N3646">
        <v>31.178499219999999</v>
      </c>
    </row>
    <row r="3647" spans="1:14" x14ac:dyDescent="0.35">
      <c r="A3647" t="s">
        <v>20295</v>
      </c>
      <c r="B3647" t="s">
        <v>1168</v>
      </c>
      <c r="C3647" t="s">
        <v>20296</v>
      </c>
      <c r="D3647">
        <v>77</v>
      </c>
      <c r="F3647" t="s">
        <v>30</v>
      </c>
      <c r="G3647" t="s">
        <v>41</v>
      </c>
      <c r="H3647" t="s">
        <v>536</v>
      </c>
      <c r="I3647" t="s">
        <v>20295</v>
      </c>
      <c r="J3647" t="s">
        <v>20297</v>
      </c>
      <c r="K3647" t="s">
        <v>20297</v>
      </c>
      <c r="L3647" t="s">
        <v>20298</v>
      </c>
      <c r="M3647">
        <v>-121.40100099999999</v>
      </c>
      <c r="N3647">
        <v>38.667598720000001</v>
      </c>
    </row>
    <row r="3648" spans="1:14" x14ac:dyDescent="0.35">
      <c r="A3648" t="s">
        <v>20299</v>
      </c>
      <c r="B3648" t="s">
        <v>32</v>
      </c>
      <c r="C3648" t="s">
        <v>20300</v>
      </c>
      <c r="D3648">
        <v>739</v>
      </c>
      <c r="F3648" t="s">
        <v>30</v>
      </c>
      <c r="G3648" t="s">
        <v>56</v>
      </c>
      <c r="H3648" t="s">
        <v>20301</v>
      </c>
      <c r="I3648" t="s">
        <v>20299</v>
      </c>
      <c r="J3648" t="s">
        <v>20302</v>
      </c>
      <c r="K3648" t="s">
        <v>20302</v>
      </c>
      <c r="L3648" t="s">
        <v>20303</v>
      </c>
      <c r="M3648">
        <v>-84.637298580000007</v>
      </c>
      <c r="N3648">
        <v>45.864898680000003</v>
      </c>
    </row>
    <row r="3649" spans="1:14" x14ac:dyDescent="0.35">
      <c r="A3649" t="s">
        <v>20304</v>
      </c>
      <c r="B3649" t="s">
        <v>1168</v>
      </c>
      <c r="C3649" t="s">
        <v>20305</v>
      </c>
      <c r="D3649">
        <v>155</v>
      </c>
      <c r="F3649" t="s">
        <v>30</v>
      </c>
      <c r="G3649" t="s">
        <v>41</v>
      </c>
      <c r="H3649" t="s">
        <v>496</v>
      </c>
      <c r="I3649" t="s">
        <v>20304</v>
      </c>
      <c r="J3649" t="s">
        <v>20306</v>
      </c>
      <c r="K3649" t="s">
        <v>20306</v>
      </c>
      <c r="L3649" t="s">
        <v>20307</v>
      </c>
      <c r="M3649">
        <v>-120.5139999</v>
      </c>
      <c r="N3649">
        <v>37.284698489999997</v>
      </c>
    </row>
    <row r="3650" spans="1:14" x14ac:dyDescent="0.35">
      <c r="A3650" t="s">
        <v>20308</v>
      </c>
      <c r="B3650" t="s">
        <v>3332</v>
      </c>
      <c r="C3650" t="s">
        <v>20309</v>
      </c>
      <c r="D3650">
        <v>14</v>
      </c>
      <c r="F3650" t="s">
        <v>30</v>
      </c>
      <c r="G3650" t="s">
        <v>43</v>
      </c>
      <c r="H3650" t="s">
        <v>590</v>
      </c>
      <c r="I3650" t="s">
        <v>20308</v>
      </c>
      <c r="J3650" t="s">
        <v>20310</v>
      </c>
      <c r="K3650" t="s">
        <v>20310</v>
      </c>
      <c r="L3650" t="s">
        <v>20311</v>
      </c>
      <c r="M3650">
        <v>-82.521202090000003</v>
      </c>
      <c r="N3650">
        <v>27.849300379999999</v>
      </c>
    </row>
    <row r="3651" spans="1:14" x14ac:dyDescent="0.35">
      <c r="A3651" t="s">
        <v>20312</v>
      </c>
      <c r="B3651" t="s">
        <v>3332</v>
      </c>
      <c r="C3651" t="s">
        <v>20313</v>
      </c>
      <c r="D3651">
        <v>1026</v>
      </c>
      <c r="F3651" t="s">
        <v>30</v>
      </c>
      <c r="G3651" t="s">
        <v>59</v>
      </c>
      <c r="H3651" t="s">
        <v>357</v>
      </c>
      <c r="I3651" t="s">
        <v>20312</v>
      </c>
      <c r="J3651" t="s">
        <v>20314</v>
      </c>
      <c r="K3651" t="s">
        <v>20314</v>
      </c>
      <c r="L3651" t="s">
        <v>20315</v>
      </c>
      <c r="M3651">
        <v>-94.713898</v>
      </c>
      <c r="N3651">
        <v>39.297600000000003</v>
      </c>
    </row>
    <row r="3652" spans="1:14" x14ac:dyDescent="0.35">
      <c r="A3652" t="s">
        <v>20316</v>
      </c>
      <c r="B3652" t="s">
        <v>1168</v>
      </c>
      <c r="C3652" t="s">
        <v>20317</v>
      </c>
      <c r="D3652">
        <v>2583</v>
      </c>
      <c r="F3652" t="s">
        <v>30</v>
      </c>
      <c r="G3652" t="s">
        <v>106</v>
      </c>
      <c r="H3652" t="s">
        <v>20318</v>
      </c>
      <c r="I3652" t="s">
        <v>20316</v>
      </c>
      <c r="J3652" t="s">
        <v>20319</v>
      </c>
      <c r="K3652" t="s">
        <v>20319</v>
      </c>
      <c r="L3652" t="s">
        <v>20320</v>
      </c>
      <c r="M3652">
        <v>-100.5920029</v>
      </c>
      <c r="N3652">
        <v>40.206298830000001</v>
      </c>
    </row>
    <row r="3653" spans="1:14" x14ac:dyDescent="0.35">
      <c r="A3653" t="s">
        <v>20321</v>
      </c>
      <c r="B3653" t="s">
        <v>1168</v>
      </c>
      <c r="C3653" t="s">
        <v>20322</v>
      </c>
      <c r="D3653">
        <v>354</v>
      </c>
      <c r="F3653" t="s">
        <v>30</v>
      </c>
      <c r="G3653" t="s">
        <v>45</v>
      </c>
      <c r="H3653" t="s">
        <v>820</v>
      </c>
      <c r="I3653" t="s">
        <v>20321</v>
      </c>
      <c r="J3653" t="s">
        <v>20323</v>
      </c>
      <c r="K3653" t="s">
        <v>20323</v>
      </c>
      <c r="L3653" t="s">
        <v>20324</v>
      </c>
      <c r="M3653">
        <v>-83.649200439453097</v>
      </c>
      <c r="N3653">
        <v>32.692798614501903</v>
      </c>
    </row>
    <row r="3654" spans="1:14" x14ac:dyDescent="0.35">
      <c r="A3654" t="s">
        <v>20325</v>
      </c>
      <c r="B3654" t="s">
        <v>3332</v>
      </c>
      <c r="C3654" t="s">
        <v>20326</v>
      </c>
      <c r="D3654">
        <v>96</v>
      </c>
      <c r="F3654" t="s">
        <v>30</v>
      </c>
      <c r="G3654" t="s">
        <v>43</v>
      </c>
      <c r="H3654" t="s">
        <v>95</v>
      </c>
      <c r="I3654" t="s">
        <v>20325</v>
      </c>
      <c r="J3654" t="s">
        <v>2132</v>
      </c>
      <c r="K3654" t="s">
        <v>2132</v>
      </c>
      <c r="L3654" t="s">
        <v>20327</v>
      </c>
      <c r="M3654">
        <v>-81.308998107910099</v>
      </c>
      <c r="N3654">
        <v>28.429399490356399</v>
      </c>
    </row>
    <row r="3655" spans="1:14" x14ac:dyDescent="0.35">
      <c r="A3655" t="s">
        <v>20328</v>
      </c>
      <c r="B3655" t="s">
        <v>1168</v>
      </c>
      <c r="C3655" t="s">
        <v>20329</v>
      </c>
      <c r="D3655">
        <v>1213</v>
      </c>
      <c r="F3655" t="s">
        <v>30</v>
      </c>
      <c r="G3655" t="s">
        <v>98</v>
      </c>
      <c r="H3655" t="s">
        <v>1294</v>
      </c>
      <c r="I3655" t="s">
        <v>20328</v>
      </c>
      <c r="J3655" t="s">
        <v>20330</v>
      </c>
      <c r="K3655" t="s">
        <v>20330</v>
      </c>
      <c r="L3655" t="s">
        <v>20331</v>
      </c>
      <c r="M3655">
        <v>-93.331298828100003</v>
      </c>
      <c r="N3655">
        <v>43.157798767099997</v>
      </c>
    </row>
    <row r="3656" spans="1:14" x14ac:dyDescent="0.35">
      <c r="A3656" t="s">
        <v>20334</v>
      </c>
      <c r="B3656" t="s">
        <v>29</v>
      </c>
      <c r="C3656" t="s">
        <v>20335</v>
      </c>
      <c r="D3656">
        <v>674</v>
      </c>
      <c r="F3656" t="s">
        <v>30</v>
      </c>
      <c r="G3656" t="s">
        <v>76</v>
      </c>
      <c r="H3656" t="s">
        <v>275</v>
      </c>
      <c r="I3656" t="s">
        <v>20334</v>
      </c>
      <c r="J3656" t="s">
        <v>20336</v>
      </c>
      <c r="K3656" t="s">
        <v>20336</v>
      </c>
      <c r="L3656" t="s">
        <v>20337</v>
      </c>
      <c r="M3656">
        <v>-98.377799987800003</v>
      </c>
      <c r="N3656">
        <v>29.431299209599999</v>
      </c>
    </row>
    <row r="3657" spans="1:14" x14ac:dyDescent="0.35">
      <c r="A3657" t="s">
        <v>20338</v>
      </c>
      <c r="B3657" t="s">
        <v>32</v>
      </c>
      <c r="C3657" t="s">
        <v>20339</v>
      </c>
      <c r="D3657">
        <v>2803</v>
      </c>
      <c r="F3657" t="s">
        <v>30</v>
      </c>
      <c r="G3657" t="s">
        <v>76</v>
      </c>
      <c r="H3657" t="s">
        <v>840</v>
      </c>
      <c r="I3657" t="s">
        <v>20338</v>
      </c>
      <c r="J3657" t="s">
        <v>20340</v>
      </c>
      <c r="K3657" t="s">
        <v>20340</v>
      </c>
      <c r="L3657" t="s">
        <v>20341</v>
      </c>
      <c r="M3657">
        <v>-102.100997925</v>
      </c>
      <c r="N3657">
        <v>32.036499023399998</v>
      </c>
    </row>
    <row r="3658" spans="1:14" x14ac:dyDescent="0.35">
      <c r="A3658" t="s">
        <v>20343</v>
      </c>
      <c r="B3658" t="s">
        <v>1168</v>
      </c>
      <c r="C3658" t="s">
        <v>20344</v>
      </c>
      <c r="D3658">
        <v>411</v>
      </c>
      <c r="F3658" t="s">
        <v>30</v>
      </c>
      <c r="G3658" t="s">
        <v>49</v>
      </c>
      <c r="H3658" t="s">
        <v>20345</v>
      </c>
      <c r="I3658" t="s">
        <v>20343</v>
      </c>
      <c r="J3658" t="s">
        <v>20346</v>
      </c>
      <c r="K3658" t="s">
        <v>20346</v>
      </c>
      <c r="L3658" t="s">
        <v>20347</v>
      </c>
      <c r="M3658">
        <v>-89.251998901367102</v>
      </c>
      <c r="N3658">
        <v>37.778099060058501</v>
      </c>
    </row>
    <row r="3659" spans="1:14" x14ac:dyDescent="0.35">
      <c r="A3659" t="s">
        <v>20349</v>
      </c>
      <c r="B3659" t="s">
        <v>32</v>
      </c>
      <c r="C3659" t="s">
        <v>16217</v>
      </c>
      <c r="D3659">
        <v>1718</v>
      </c>
      <c r="F3659" t="s">
        <v>30</v>
      </c>
      <c r="G3659" t="s">
        <v>74</v>
      </c>
      <c r="H3659" t="s">
        <v>370</v>
      </c>
      <c r="I3659" t="s">
        <v>20349</v>
      </c>
      <c r="J3659" t="s">
        <v>20350</v>
      </c>
      <c r="K3659" t="s">
        <v>20351</v>
      </c>
      <c r="L3659" t="s">
        <v>20352</v>
      </c>
      <c r="M3659">
        <v>-97.085899350000005</v>
      </c>
      <c r="N3659">
        <v>44.015998840000002</v>
      </c>
    </row>
    <row r="3660" spans="1:14" x14ac:dyDescent="0.35">
      <c r="A3660" t="s">
        <v>20353</v>
      </c>
      <c r="B3660" t="s">
        <v>1168</v>
      </c>
      <c r="C3660" t="s">
        <v>20354</v>
      </c>
      <c r="D3660">
        <v>310</v>
      </c>
      <c r="F3660" t="s">
        <v>30</v>
      </c>
      <c r="G3660" t="s">
        <v>31</v>
      </c>
      <c r="H3660" t="s">
        <v>202</v>
      </c>
      <c r="I3660" t="s">
        <v>20353</v>
      </c>
      <c r="J3660" t="s">
        <v>20355</v>
      </c>
      <c r="K3660" t="s">
        <v>20355</v>
      </c>
      <c r="L3660" t="s">
        <v>20356</v>
      </c>
      <c r="M3660">
        <v>-76.763397216800001</v>
      </c>
      <c r="N3660">
        <v>40.193500518800001</v>
      </c>
    </row>
    <row r="3661" spans="1:14" x14ac:dyDescent="0.35">
      <c r="A3661" t="s">
        <v>20357</v>
      </c>
      <c r="B3661" t="s">
        <v>3332</v>
      </c>
      <c r="C3661" t="s">
        <v>20358</v>
      </c>
      <c r="D3661">
        <v>620</v>
      </c>
      <c r="F3661" t="s">
        <v>30</v>
      </c>
      <c r="G3661" t="s">
        <v>49</v>
      </c>
      <c r="H3661" t="s">
        <v>1006</v>
      </c>
      <c r="I3661" t="s">
        <v>20357</v>
      </c>
      <c r="J3661" t="s">
        <v>20359</v>
      </c>
      <c r="K3661" t="s">
        <v>20359</v>
      </c>
      <c r="L3661" t="s">
        <v>20360</v>
      </c>
      <c r="M3661">
        <v>-87.752403000000001</v>
      </c>
      <c r="N3661">
        <v>41.785998999999997</v>
      </c>
    </row>
    <row r="3662" spans="1:14" x14ac:dyDescent="0.35">
      <c r="A3662" t="s">
        <v>20361</v>
      </c>
      <c r="B3662" t="s">
        <v>32</v>
      </c>
      <c r="C3662" t="s">
        <v>16310</v>
      </c>
      <c r="D3662">
        <v>1478</v>
      </c>
      <c r="F3662" t="s">
        <v>30</v>
      </c>
      <c r="G3662" t="s">
        <v>84</v>
      </c>
      <c r="H3662" t="s">
        <v>383</v>
      </c>
      <c r="I3662" t="s">
        <v>20361</v>
      </c>
      <c r="J3662" t="s">
        <v>20342</v>
      </c>
      <c r="K3662" t="s">
        <v>20362</v>
      </c>
      <c r="L3662" t="s">
        <v>20363</v>
      </c>
      <c r="M3662">
        <v>-90.303298949999999</v>
      </c>
      <c r="N3662">
        <v>45.101001740000001</v>
      </c>
    </row>
    <row r="3663" spans="1:14" x14ac:dyDescent="0.35">
      <c r="A3663" t="s">
        <v>20364</v>
      </c>
      <c r="B3663" t="s">
        <v>32</v>
      </c>
      <c r="C3663" t="s">
        <v>20365</v>
      </c>
      <c r="D3663">
        <v>216</v>
      </c>
      <c r="F3663" t="s">
        <v>30</v>
      </c>
      <c r="G3663" t="s">
        <v>63</v>
      </c>
      <c r="H3663" t="s">
        <v>20366</v>
      </c>
      <c r="I3663" t="s">
        <v>20364</v>
      </c>
      <c r="J3663" t="s">
        <v>20367</v>
      </c>
      <c r="K3663" t="s">
        <v>20368</v>
      </c>
      <c r="L3663" t="s">
        <v>20369</v>
      </c>
      <c r="M3663">
        <v>-79.365798999999996</v>
      </c>
      <c r="N3663">
        <v>34.791901000000003</v>
      </c>
    </row>
    <row r="3664" spans="1:14" x14ac:dyDescent="0.35">
      <c r="A3664" t="s">
        <v>20370</v>
      </c>
      <c r="B3664" t="s">
        <v>1168</v>
      </c>
      <c r="C3664" t="s">
        <v>20371</v>
      </c>
      <c r="D3664">
        <v>297</v>
      </c>
      <c r="F3664" t="s">
        <v>30</v>
      </c>
      <c r="G3664" t="s">
        <v>126</v>
      </c>
      <c r="H3664" t="s">
        <v>358</v>
      </c>
      <c r="I3664" t="s">
        <v>20370</v>
      </c>
      <c r="J3664" t="s">
        <v>20372</v>
      </c>
      <c r="K3664" t="s">
        <v>20372</v>
      </c>
      <c r="L3664" t="s">
        <v>20373</v>
      </c>
      <c r="M3664">
        <v>-88.751899719238196</v>
      </c>
      <c r="N3664">
        <v>32.3325996398925</v>
      </c>
    </row>
    <row r="3665" spans="1:14" x14ac:dyDescent="0.35">
      <c r="A3665" t="s">
        <v>20374</v>
      </c>
      <c r="B3665" t="s">
        <v>3332</v>
      </c>
      <c r="C3665" t="s">
        <v>20375</v>
      </c>
      <c r="D3665">
        <v>341</v>
      </c>
      <c r="F3665" t="s">
        <v>30</v>
      </c>
      <c r="G3665" t="s">
        <v>78</v>
      </c>
      <c r="H3665" t="s">
        <v>493</v>
      </c>
      <c r="I3665" t="s">
        <v>20374</v>
      </c>
      <c r="J3665" t="s">
        <v>20376</v>
      </c>
      <c r="K3665" t="s">
        <v>20376</v>
      </c>
      <c r="L3665" t="s">
        <v>20377</v>
      </c>
      <c r="M3665">
        <v>-89.976699829101506</v>
      </c>
      <c r="N3665">
        <v>35.042400360107401</v>
      </c>
    </row>
    <row r="3666" spans="1:14" x14ac:dyDescent="0.35">
      <c r="A3666" t="s">
        <v>20378</v>
      </c>
      <c r="B3666" t="s">
        <v>1168</v>
      </c>
      <c r="C3666" t="s">
        <v>20379</v>
      </c>
      <c r="D3666">
        <v>191</v>
      </c>
      <c r="F3666" t="s">
        <v>30</v>
      </c>
      <c r="G3666" t="s">
        <v>41</v>
      </c>
      <c r="H3666" t="s">
        <v>496</v>
      </c>
      <c r="I3666" t="s">
        <v>20378</v>
      </c>
      <c r="J3666" t="s">
        <v>15424</v>
      </c>
      <c r="K3666" t="s">
        <v>15424</v>
      </c>
      <c r="L3666" t="s">
        <v>20380</v>
      </c>
      <c r="M3666">
        <v>-120.56800079999999</v>
      </c>
      <c r="N3666">
        <v>37.380500789999999</v>
      </c>
    </row>
    <row r="3667" spans="1:14" x14ac:dyDescent="0.35">
      <c r="A3667" t="s">
        <v>20381</v>
      </c>
      <c r="B3667" t="s">
        <v>32</v>
      </c>
      <c r="C3667" t="s">
        <v>20382</v>
      </c>
      <c r="D3667">
        <v>4722</v>
      </c>
      <c r="F3667" t="s">
        <v>30</v>
      </c>
      <c r="G3667" t="s">
        <v>111</v>
      </c>
      <c r="H3667" t="s">
        <v>1424</v>
      </c>
      <c r="I3667" t="s">
        <v>20381</v>
      </c>
      <c r="J3667" t="s">
        <v>20383</v>
      </c>
      <c r="K3667" t="s">
        <v>20383</v>
      </c>
      <c r="L3667" t="s">
        <v>20384</v>
      </c>
      <c r="M3667">
        <v>-119.75099950000001</v>
      </c>
      <c r="N3667">
        <v>39.000301360000002</v>
      </c>
    </row>
    <row r="3668" spans="1:14" x14ac:dyDescent="0.35">
      <c r="A3668" t="s">
        <v>20386</v>
      </c>
      <c r="B3668" t="s">
        <v>32</v>
      </c>
      <c r="C3668" t="s">
        <v>20387</v>
      </c>
      <c r="D3668">
        <v>2157</v>
      </c>
      <c r="E3668" t="s">
        <v>161</v>
      </c>
      <c r="F3668" t="s">
        <v>1547</v>
      </c>
      <c r="G3668" t="s">
        <v>2872</v>
      </c>
      <c r="H3668" t="s">
        <v>20388</v>
      </c>
      <c r="I3668" t="s">
        <v>20389</v>
      </c>
      <c r="J3668" t="s">
        <v>20386</v>
      </c>
      <c r="K3668" t="s">
        <v>13093</v>
      </c>
      <c r="L3668" t="s">
        <v>20390</v>
      </c>
      <c r="M3668">
        <v>145.95694444399999</v>
      </c>
      <c r="N3668">
        <v>-7.6492500000000003</v>
      </c>
    </row>
    <row r="3669" spans="1:14" x14ac:dyDescent="0.35">
      <c r="A3669" t="s">
        <v>20391</v>
      </c>
      <c r="B3669" t="s">
        <v>1168</v>
      </c>
      <c r="C3669" t="s">
        <v>20392</v>
      </c>
      <c r="D3669">
        <v>1297</v>
      </c>
      <c r="F3669" t="s">
        <v>30</v>
      </c>
      <c r="G3669" t="s">
        <v>67</v>
      </c>
      <c r="H3669" t="s">
        <v>178</v>
      </c>
      <c r="I3669" t="s">
        <v>20391</v>
      </c>
      <c r="J3669" t="s">
        <v>20393</v>
      </c>
      <c r="K3669" t="s">
        <v>20393</v>
      </c>
      <c r="L3669" t="s">
        <v>20394</v>
      </c>
      <c r="M3669">
        <v>-82.5166015625</v>
      </c>
      <c r="N3669">
        <v>40.821399688699898</v>
      </c>
    </row>
    <row r="3670" spans="1:14" x14ac:dyDescent="0.35">
      <c r="A3670" t="s">
        <v>20395</v>
      </c>
      <c r="B3670" t="s">
        <v>1168</v>
      </c>
      <c r="C3670" t="s">
        <v>20396</v>
      </c>
      <c r="D3670">
        <v>107</v>
      </c>
      <c r="F3670" t="s">
        <v>30</v>
      </c>
      <c r="G3670" t="s">
        <v>76</v>
      </c>
      <c r="H3670" t="s">
        <v>20397</v>
      </c>
      <c r="I3670" t="s">
        <v>20395</v>
      </c>
      <c r="J3670" t="s">
        <v>20398</v>
      </c>
      <c r="K3670" t="s">
        <v>20398</v>
      </c>
      <c r="L3670" t="s">
        <v>20399</v>
      </c>
      <c r="M3670">
        <v>-98.238601680000002</v>
      </c>
      <c r="N3670">
        <v>26.17580032</v>
      </c>
    </row>
    <row r="3671" spans="1:14" x14ac:dyDescent="0.35">
      <c r="A3671" t="s">
        <v>20400</v>
      </c>
      <c r="B3671" t="s">
        <v>32</v>
      </c>
      <c r="C3671" t="s">
        <v>20401</v>
      </c>
      <c r="D3671">
        <v>1277</v>
      </c>
      <c r="F3671" t="s">
        <v>30</v>
      </c>
      <c r="G3671" t="s">
        <v>84</v>
      </c>
      <c r="H3671" t="s">
        <v>13256</v>
      </c>
      <c r="I3671" t="s">
        <v>20400</v>
      </c>
      <c r="J3671" t="s">
        <v>20402</v>
      </c>
      <c r="K3671" t="s">
        <v>20402</v>
      </c>
      <c r="L3671" t="s">
        <v>20403</v>
      </c>
      <c r="M3671">
        <v>-90.189300537099996</v>
      </c>
      <c r="N3671">
        <v>44.6369018555</v>
      </c>
    </row>
    <row r="3672" spans="1:14" x14ac:dyDescent="0.35">
      <c r="A3672" t="s">
        <v>20404</v>
      </c>
      <c r="B3672" t="s">
        <v>1168</v>
      </c>
      <c r="C3672" t="s">
        <v>20405</v>
      </c>
      <c r="D3672">
        <v>1335</v>
      </c>
      <c r="F3672" t="s">
        <v>30</v>
      </c>
      <c r="G3672" t="s">
        <v>69</v>
      </c>
      <c r="H3672" t="s">
        <v>383</v>
      </c>
      <c r="I3672" t="s">
        <v>20404</v>
      </c>
      <c r="J3672" t="s">
        <v>20406</v>
      </c>
      <c r="K3672" t="s">
        <v>20406</v>
      </c>
      <c r="L3672" t="s">
        <v>20407</v>
      </c>
      <c r="M3672">
        <v>-122.873001098632</v>
      </c>
      <c r="N3672">
        <v>42.374198913574197</v>
      </c>
    </row>
    <row r="3673" spans="1:14" x14ac:dyDescent="0.35">
      <c r="A3673" t="s">
        <v>20408</v>
      </c>
      <c r="B3673" t="s">
        <v>32</v>
      </c>
      <c r="C3673" t="s">
        <v>20409</v>
      </c>
      <c r="D3673">
        <v>47</v>
      </c>
      <c r="F3673" t="s">
        <v>30</v>
      </c>
      <c r="G3673" t="s">
        <v>82</v>
      </c>
      <c r="H3673" t="s">
        <v>20410</v>
      </c>
      <c r="I3673" t="s">
        <v>20408</v>
      </c>
      <c r="J3673" t="s">
        <v>20411</v>
      </c>
      <c r="K3673" t="s">
        <v>20411</v>
      </c>
      <c r="L3673" t="s">
        <v>20412</v>
      </c>
      <c r="M3673">
        <v>-75.761100768999995</v>
      </c>
      <c r="N3673">
        <v>37.646900176999999</v>
      </c>
    </row>
    <row r="3674" spans="1:14" x14ac:dyDescent="0.35">
      <c r="A3674" t="s">
        <v>20413</v>
      </c>
      <c r="B3674" t="s">
        <v>32</v>
      </c>
      <c r="C3674" t="s">
        <v>20414</v>
      </c>
      <c r="D3674">
        <v>655</v>
      </c>
      <c r="F3674" t="s">
        <v>30</v>
      </c>
      <c r="G3674" t="s">
        <v>48</v>
      </c>
      <c r="H3674" t="s">
        <v>764</v>
      </c>
      <c r="I3674" t="s">
        <v>20413</v>
      </c>
      <c r="J3674" t="s">
        <v>20415</v>
      </c>
      <c r="K3674" t="s">
        <v>20415</v>
      </c>
      <c r="L3674" t="s">
        <v>20416</v>
      </c>
      <c r="M3674">
        <v>-86.821197509800001</v>
      </c>
      <c r="N3674">
        <v>41.703300476099997</v>
      </c>
    </row>
    <row r="3675" spans="1:14" x14ac:dyDescent="0.35">
      <c r="A3675" t="s">
        <v>20417</v>
      </c>
      <c r="B3675" t="s">
        <v>3332</v>
      </c>
      <c r="C3675" t="s">
        <v>20418</v>
      </c>
      <c r="D3675">
        <v>1068</v>
      </c>
      <c r="F3675" t="s">
        <v>30</v>
      </c>
      <c r="G3675" t="s">
        <v>45</v>
      </c>
      <c r="H3675" t="s">
        <v>517</v>
      </c>
      <c r="I3675" t="s">
        <v>20417</v>
      </c>
      <c r="J3675" t="s">
        <v>20419</v>
      </c>
      <c r="K3675" t="s">
        <v>20419</v>
      </c>
      <c r="L3675" t="s">
        <v>20420</v>
      </c>
      <c r="M3675">
        <v>-84.516296389999994</v>
      </c>
      <c r="N3675">
        <v>33.915401459999998</v>
      </c>
    </row>
    <row r="3676" spans="1:14" x14ac:dyDescent="0.35">
      <c r="A3676" t="s">
        <v>20422</v>
      </c>
      <c r="B3676" t="s">
        <v>32</v>
      </c>
      <c r="C3676" t="s">
        <v>20423</v>
      </c>
      <c r="D3676">
        <v>364</v>
      </c>
      <c r="F3676" t="s">
        <v>30</v>
      </c>
      <c r="G3676" t="s">
        <v>66</v>
      </c>
      <c r="H3676" t="s">
        <v>571</v>
      </c>
      <c r="I3676" t="s">
        <v>20422</v>
      </c>
      <c r="J3676" t="s">
        <v>20424</v>
      </c>
      <c r="K3676" t="s">
        <v>20424</v>
      </c>
      <c r="L3676" t="s">
        <v>20425</v>
      </c>
      <c r="M3676">
        <v>-74.264602659999994</v>
      </c>
      <c r="N3676">
        <v>41.509998320000001</v>
      </c>
    </row>
    <row r="3677" spans="1:14" x14ac:dyDescent="0.35">
      <c r="A3677" t="s">
        <v>20426</v>
      </c>
      <c r="B3677" t="s">
        <v>3332</v>
      </c>
      <c r="C3677" t="s">
        <v>20427</v>
      </c>
      <c r="D3677">
        <v>221</v>
      </c>
      <c r="F3677" t="s">
        <v>30</v>
      </c>
      <c r="G3677" t="s">
        <v>35</v>
      </c>
      <c r="H3677" t="s">
        <v>571</v>
      </c>
      <c r="I3677" t="s">
        <v>20426</v>
      </c>
      <c r="J3677" t="s">
        <v>20428</v>
      </c>
      <c r="K3677" t="s">
        <v>20428</v>
      </c>
      <c r="L3677" t="s">
        <v>20429</v>
      </c>
      <c r="M3677">
        <v>-86.393997189999993</v>
      </c>
      <c r="N3677">
        <v>32.300598139999998</v>
      </c>
    </row>
    <row r="3678" spans="1:14" x14ac:dyDescent="0.35">
      <c r="A3678" t="s">
        <v>20431</v>
      </c>
      <c r="B3678" t="s">
        <v>32</v>
      </c>
      <c r="C3678" t="s">
        <v>20432</v>
      </c>
      <c r="D3678">
        <v>294</v>
      </c>
      <c r="F3678" t="s">
        <v>30</v>
      </c>
      <c r="G3678" t="s">
        <v>45</v>
      </c>
      <c r="H3678" t="s">
        <v>266</v>
      </c>
      <c r="I3678" t="s">
        <v>20431</v>
      </c>
      <c r="J3678" t="s">
        <v>20433</v>
      </c>
      <c r="K3678" t="s">
        <v>20433</v>
      </c>
      <c r="L3678" t="s">
        <v>20434</v>
      </c>
      <c r="M3678">
        <v>-83.803298950200002</v>
      </c>
      <c r="N3678">
        <v>31.084899902299998</v>
      </c>
    </row>
    <row r="3679" spans="1:14" x14ac:dyDescent="0.35">
      <c r="A3679" t="s">
        <v>20435</v>
      </c>
      <c r="B3679" t="s">
        <v>1168</v>
      </c>
      <c r="C3679" t="s">
        <v>20436</v>
      </c>
      <c r="D3679">
        <v>1248</v>
      </c>
      <c r="F3679" t="s">
        <v>30</v>
      </c>
      <c r="G3679" t="s">
        <v>85</v>
      </c>
      <c r="H3679" t="s">
        <v>189</v>
      </c>
      <c r="I3679" t="s">
        <v>20435</v>
      </c>
      <c r="J3679" t="s">
        <v>20437</v>
      </c>
      <c r="K3679" t="s">
        <v>20437</v>
      </c>
      <c r="L3679" t="s">
        <v>20438</v>
      </c>
      <c r="M3679">
        <v>-79.916297909999997</v>
      </c>
      <c r="N3679">
        <v>39.642898559999999</v>
      </c>
    </row>
    <row r="3680" spans="1:14" x14ac:dyDescent="0.35">
      <c r="A3680" t="s">
        <v>20439</v>
      </c>
      <c r="B3680" t="s">
        <v>32</v>
      </c>
      <c r="C3680" t="s">
        <v>20440</v>
      </c>
      <c r="D3680">
        <v>957</v>
      </c>
      <c r="F3680" t="s">
        <v>30</v>
      </c>
      <c r="G3680" t="s">
        <v>67</v>
      </c>
      <c r="H3680" t="s">
        <v>68</v>
      </c>
      <c r="I3680" t="s">
        <v>20439</v>
      </c>
      <c r="J3680" t="s">
        <v>20441</v>
      </c>
      <c r="K3680" t="s">
        <v>20441</v>
      </c>
      <c r="L3680" t="s">
        <v>20442</v>
      </c>
      <c r="M3680">
        <v>-84.224899292000003</v>
      </c>
      <c r="N3680">
        <v>39.589000701899998</v>
      </c>
    </row>
    <row r="3681" spans="1:14" x14ac:dyDescent="0.35">
      <c r="A3681" t="s">
        <v>20443</v>
      </c>
      <c r="B3681" t="s">
        <v>32</v>
      </c>
      <c r="C3681" t="s">
        <v>20444</v>
      </c>
      <c r="D3681">
        <v>1304</v>
      </c>
      <c r="F3681" t="s">
        <v>30</v>
      </c>
      <c r="G3681" t="s">
        <v>74</v>
      </c>
      <c r="H3681" t="s">
        <v>183</v>
      </c>
      <c r="I3681" t="s">
        <v>20443</v>
      </c>
      <c r="J3681" t="s">
        <v>20445</v>
      </c>
      <c r="K3681" t="s">
        <v>20445</v>
      </c>
      <c r="L3681" t="s">
        <v>20446</v>
      </c>
      <c r="M3681">
        <v>-98.038597106899999</v>
      </c>
      <c r="N3681">
        <v>43.774799346899997</v>
      </c>
    </row>
    <row r="3682" spans="1:14" x14ac:dyDescent="0.35">
      <c r="A3682" t="s">
        <v>20447</v>
      </c>
      <c r="B3682" t="s">
        <v>1168</v>
      </c>
      <c r="C3682" t="s">
        <v>20448</v>
      </c>
      <c r="D3682">
        <v>1057</v>
      </c>
      <c r="F3682" t="s">
        <v>30</v>
      </c>
      <c r="G3682" t="s">
        <v>33</v>
      </c>
      <c r="H3682" t="s">
        <v>959</v>
      </c>
      <c r="I3682" t="s">
        <v>20447</v>
      </c>
      <c r="J3682" t="s">
        <v>20449</v>
      </c>
      <c r="K3682" t="s">
        <v>20449</v>
      </c>
      <c r="L3682" t="s">
        <v>20450</v>
      </c>
      <c r="M3682">
        <v>-96.670799255371094</v>
      </c>
      <c r="N3682">
        <v>39.140998840332003</v>
      </c>
    </row>
    <row r="3683" spans="1:14" x14ac:dyDescent="0.35">
      <c r="A3683" t="s">
        <v>20451</v>
      </c>
      <c r="B3683" t="s">
        <v>32</v>
      </c>
      <c r="C3683" t="s">
        <v>20452</v>
      </c>
      <c r="D3683">
        <v>779</v>
      </c>
      <c r="F3683" t="s">
        <v>30</v>
      </c>
      <c r="G3683" t="s">
        <v>59</v>
      </c>
      <c r="H3683" t="s">
        <v>658</v>
      </c>
      <c r="I3683" t="s">
        <v>20451</v>
      </c>
      <c r="J3683" t="s">
        <v>20453</v>
      </c>
      <c r="K3683" t="s">
        <v>20453</v>
      </c>
      <c r="L3683" t="s">
        <v>20454</v>
      </c>
      <c r="M3683">
        <v>-93.202903747599905</v>
      </c>
      <c r="N3683">
        <v>39.0957984924</v>
      </c>
    </row>
    <row r="3684" spans="1:14" x14ac:dyDescent="0.35">
      <c r="A3684" t="s">
        <v>20456</v>
      </c>
      <c r="B3684" t="s">
        <v>1168</v>
      </c>
      <c r="C3684" t="s">
        <v>20457</v>
      </c>
      <c r="D3684">
        <v>98</v>
      </c>
      <c r="F3684" t="s">
        <v>30</v>
      </c>
      <c r="G3684" t="s">
        <v>41</v>
      </c>
      <c r="H3684" t="s">
        <v>536</v>
      </c>
      <c r="I3684" t="s">
        <v>20456</v>
      </c>
      <c r="J3684" t="s">
        <v>20458</v>
      </c>
      <c r="K3684" t="s">
        <v>20458</v>
      </c>
      <c r="L3684" t="s">
        <v>20459</v>
      </c>
      <c r="M3684">
        <v>-121.2979965</v>
      </c>
      <c r="N3684">
        <v>38.553901670000002</v>
      </c>
    </row>
    <row r="3685" spans="1:14" x14ac:dyDescent="0.35">
      <c r="A3685" t="s">
        <v>20460</v>
      </c>
      <c r="B3685" t="s">
        <v>3332</v>
      </c>
      <c r="C3685" t="s">
        <v>20461</v>
      </c>
      <c r="D3685">
        <v>266</v>
      </c>
      <c r="F3685" t="s">
        <v>30</v>
      </c>
      <c r="G3685" t="s">
        <v>107</v>
      </c>
      <c r="H3685" t="s">
        <v>79</v>
      </c>
      <c r="I3685" t="s">
        <v>20460</v>
      </c>
      <c r="J3685" t="s">
        <v>20462</v>
      </c>
      <c r="K3685" t="s">
        <v>20462</v>
      </c>
      <c r="L3685" t="s">
        <v>20463</v>
      </c>
      <c r="M3685">
        <v>-71.435699</v>
      </c>
      <c r="N3685">
        <v>42.932597999999999</v>
      </c>
    </row>
    <row r="3686" spans="1:14" x14ac:dyDescent="0.35">
      <c r="A3686" t="s">
        <v>20464</v>
      </c>
      <c r="B3686" t="s">
        <v>32</v>
      </c>
      <c r="C3686" t="s">
        <v>20465</v>
      </c>
      <c r="D3686">
        <v>2801</v>
      </c>
      <c r="F3686" t="s">
        <v>30</v>
      </c>
      <c r="G3686" t="s">
        <v>41</v>
      </c>
      <c r="H3686" t="s">
        <v>580</v>
      </c>
      <c r="I3686" t="s">
        <v>20464</v>
      </c>
      <c r="J3686" t="s">
        <v>20466</v>
      </c>
      <c r="K3686" t="s">
        <v>20466</v>
      </c>
      <c r="L3686" t="s">
        <v>20467</v>
      </c>
      <c r="M3686">
        <v>-118.15200040000001</v>
      </c>
      <c r="N3686">
        <v>35.059398649999999</v>
      </c>
    </row>
    <row r="3687" spans="1:14" x14ac:dyDescent="0.35">
      <c r="A3687" t="s">
        <v>20468</v>
      </c>
      <c r="B3687" t="s">
        <v>3332</v>
      </c>
      <c r="C3687" t="s">
        <v>20469</v>
      </c>
      <c r="D3687">
        <v>8</v>
      </c>
      <c r="F3687" t="s">
        <v>30</v>
      </c>
      <c r="G3687" t="s">
        <v>43</v>
      </c>
      <c r="H3687" t="s">
        <v>312</v>
      </c>
      <c r="I3687" t="s">
        <v>20468</v>
      </c>
      <c r="J3687" t="s">
        <v>20470</v>
      </c>
      <c r="K3687" t="s">
        <v>20470</v>
      </c>
      <c r="L3687" t="s">
        <v>20471</v>
      </c>
      <c r="M3687">
        <v>-80.290603637695298</v>
      </c>
      <c r="N3687">
        <v>25.793199539184499</v>
      </c>
    </row>
    <row r="3688" spans="1:14" x14ac:dyDescent="0.35">
      <c r="A3688" t="s">
        <v>20472</v>
      </c>
      <c r="B3688" t="s">
        <v>1168</v>
      </c>
      <c r="C3688" t="s">
        <v>20473</v>
      </c>
      <c r="D3688">
        <v>1667</v>
      </c>
      <c r="F3688" t="s">
        <v>30</v>
      </c>
      <c r="G3688" t="s">
        <v>168</v>
      </c>
      <c r="H3688" t="s">
        <v>835</v>
      </c>
      <c r="I3688" t="s">
        <v>20472</v>
      </c>
      <c r="J3688" t="s">
        <v>20474</v>
      </c>
      <c r="K3688" t="s">
        <v>20474</v>
      </c>
      <c r="L3688" t="s">
        <v>20475</v>
      </c>
      <c r="M3688">
        <v>-101.358002</v>
      </c>
      <c r="N3688">
        <v>48.415599999999998</v>
      </c>
    </row>
    <row r="3689" spans="1:14" x14ac:dyDescent="0.35">
      <c r="A3689" t="s">
        <v>20476</v>
      </c>
      <c r="B3689" t="s">
        <v>1168</v>
      </c>
      <c r="C3689" t="s">
        <v>20477</v>
      </c>
      <c r="D3689">
        <v>937</v>
      </c>
      <c r="F3689" t="s">
        <v>30</v>
      </c>
      <c r="G3689" t="s">
        <v>48</v>
      </c>
      <c r="H3689" t="s">
        <v>130</v>
      </c>
      <c r="I3689" t="s">
        <v>20476</v>
      </c>
      <c r="J3689" t="s">
        <v>20478</v>
      </c>
      <c r="K3689" t="s">
        <v>20478</v>
      </c>
      <c r="L3689" t="s">
        <v>20479</v>
      </c>
      <c r="M3689">
        <v>-85.395896911621094</v>
      </c>
      <c r="N3689">
        <v>40.242298126220703</v>
      </c>
    </row>
    <row r="3690" spans="1:14" x14ac:dyDescent="0.35">
      <c r="A3690" t="s">
        <v>20480</v>
      </c>
      <c r="B3690" t="s">
        <v>32</v>
      </c>
      <c r="C3690" t="s">
        <v>20481</v>
      </c>
      <c r="D3690">
        <v>424</v>
      </c>
      <c r="F3690" t="s">
        <v>30</v>
      </c>
      <c r="G3690" t="s">
        <v>41</v>
      </c>
      <c r="H3690" t="s">
        <v>20482</v>
      </c>
      <c r="I3690" t="s">
        <v>20480</v>
      </c>
      <c r="J3690" t="s">
        <v>20483</v>
      </c>
      <c r="K3690" t="s">
        <v>20483</v>
      </c>
      <c r="L3690" t="s">
        <v>20484</v>
      </c>
      <c r="M3690">
        <v>-119.192002</v>
      </c>
      <c r="N3690">
        <v>35.507401000000002</v>
      </c>
    </row>
    <row r="3691" spans="1:14" x14ac:dyDescent="0.35">
      <c r="A3691" t="s">
        <v>20485</v>
      </c>
      <c r="B3691" t="s">
        <v>1168</v>
      </c>
      <c r="C3691" t="s">
        <v>20486</v>
      </c>
      <c r="D3691">
        <v>85</v>
      </c>
      <c r="F3691" t="s">
        <v>30</v>
      </c>
      <c r="G3691" t="s">
        <v>62</v>
      </c>
      <c r="H3691" t="s">
        <v>565</v>
      </c>
      <c r="I3691" t="s">
        <v>20485</v>
      </c>
      <c r="J3691" t="s">
        <v>20487</v>
      </c>
      <c r="K3691" t="s">
        <v>20487</v>
      </c>
      <c r="L3691" t="s">
        <v>20488</v>
      </c>
      <c r="M3691">
        <v>-75.072197000000003</v>
      </c>
      <c r="N3691">
        <v>39.367801999999998</v>
      </c>
    </row>
    <row r="3692" spans="1:14" x14ac:dyDescent="0.35">
      <c r="A3692" t="s">
        <v>20490</v>
      </c>
      <c r="B3692" t="s">
        <v>32</v>
      </c>
      <c r="C3692" t="s">
        <v>20491</v>
      </c>
      <c r="D3692">
        <v>82</v>
      </c>
      <c r="F3692" t="s">
        <v>30</v>
      </c>
      <c r="G3692" t="s">
        <v>62</v>
      </c>
      <c r="H3692" t="s">
        <v>1441</v>
      </c>
      <c r="I3692" t="s">
        <v>20490</v>
      </c>
      <c r="J3692" t="s">
        <v>20492</v>
      </c>
      <c r="K3692" t="s">
        <v>20492</v>
      </c>
      <c r="L3692" t="s">
        <v>20493</v>
      </c>
      <c r="M3692">
        <v>-74.292396550000007</v>
      </c>
      <c r="N3692">
        <v>39.927501679999999</v>
      </c>
    </row>
    <row r="3693" spans="1:14" x14ac:dyDescent="0.35">
      <c r="A3693" t="s">
        <v>20495</v>
      </c>
      <c r="B3693" t="s">
        <v>1168</v>
      </c>
      <c r="C3693" t="s">
        <v>20496</v>
      </c>
      <c r="D3693">
        <v>759</v>
      </c>
      <c r="F3693" t="s">
        <v>30</v>
      </c>
      <c r="G3693" t="s">
        <v>59</v>
      </c>
      <c r="H3693" t="s">
        <v>357</v>
      </c>
      <c r="I3693" t="s">
        <v>20495</v>
      </c>
      <c r="J3693" t="s">
        <v>20497</v>
      </c>
      <c r="K3693" t="s">
        <v>20497</v>
      </c>
      <c r="L3693" t="s">
        <v>20498</v>
      </c>
      <c r="M3693">
        <v>-94.592796325683594</v>
      </c>
      <c r="N3693">
        <v>39.123199462890597</v>
      </c>
    </row>
    <row r="3694" spans="1:14" x14ac:dyDescent="0.35">
      <c r="A3694" t="s">
        <v>20499</v>
      </c>
      <c r="B3694" t="s">
        <v>3332</v>
      </c>
      <c r="C3694" t="s">
        <v>20500</v>
      </c>
      <c r="D3694">
        <v>723</v>
      </c>
      <c r="F3694" t="s">
        <v>30</v>
      </c>
      <c r="G3694" t="s">
        <v>84</v>
      </c>
      <c r="H3694" t="s">
        <v>418</v>
      </c>
      <c r="I3694" t="s">
        <v>20499</v>
      </c>
      <c r="J3694" t="s">
        <v>20501</v>
      </c>
      <c r="K3694" t="s">
        <v>20501</v>
      </c>
      <c r="L3694" t="s">
        <v>20502</v>
      </c>
      <c r="M3694">
        <v>-87.896598815917898</v>
      </c>
      <c r="N3694">
        <v>42.947200775146399</v>
      </c>
    </row>
    <row r="3695" spans="1:14" x14ac:dyDescent="0.35">
      <c r="A3695" t="s">
        <v>20503</v>
      </c>
      <c r="B3695" t="s">
        <v>1168</v>
      </c>
      <c r="C3695" t="s">
        <v>20504</v>
      </c>
      <c r="D3695">
        <v>629</v>
      </c>
      <c r="F3695" t="s">
        <v>30</v>
      </c>
      <c r="G3695" t="s">
        <v>56</v>
      </c>
      <c r="H3695" t="s">
        <v>1411</v>
      </c>
      <c r="I3695" t="s">
        <v>20503</v>
      </c>
      <c r="J3695" t="s">
        <v>20505</v>
      </c>
      <c r="K3695" t="s">
        <v>20505</v>
      </c>
      <c r="L3695" t="s">
        <v>20506</v>
      </c>
      <c r="M3695">
        <v>-86.238197</v>
      </c>
      <c r="N3695">
        <v>43.169497999999997</v>
      </c>
    </row>
    <row r="3696" spans="1:14" x14ac:dyDescent="0.35">
      <c r="A3696" t="s">
        <v>20507</v>
      </c>
      <c r="B3696" t="s">
        <v>1168</v>
      </c>
      <c r="C3696" t="s">
        <v>20508</v>
      </c>
      <c r="D3696">
        <v>434</v>
      </c>
      <c r="F3696" t="s">
        <v>30</v>
      </c>
      <c r="G3696" t="s">
        <v>78</v>
      </c>
      <c r="H3696" t="s">
        <v>199</v>
      </c>
      <c r="I3696" t="s">
        <v>20507</v>
      </c>
      <c r="J3696" t="s">
        <v>20509</v>
      </c>
      <c r="K3696" t="s">
        <v>20509</v>
      </c>
      <c r="L3696" t="s">
        <v>20510</v>
      </c>
      <c r="M3696">
        <v>-88.915604000000002</v>
      </c>
      <c r="N3696">
        <v>35.599899000000001</v>
      </c>
    </row>
    <row r="3697" spans="1:14" x14ac:dyDescent="0.35">
      <c r="A3697" t="s">
        <v>20514</v>
      </c>
      <c r="B3697" t="s">
        <v>32</v>
      </c>
      <c r="C3697" t="s">
        <v>20515</v>
      </c>
      <c r="D3697">
        <v>5</v>
      </c>
      <c r="F3697" t="s">
        <v>30</v>
      </c>
      <c r="G3697" t="s">
        <v>43</v>
      </c>
      <c r="H3697" t="s">
        <v>20516</v>
      </c>
      <c r="I3697" t="s">
        <v>20514</v>
      </c>
      <c r="J3697" t="s">
        <v>20517</v>
      </c>
      <c r="K3697" t="s">
        <v>20518</v>
      </c>
      <c r="L3697" t="s">
        <v>20519</v>
      </c>
      <c r="M3697">
        <v>-81.672500999999997</v>
      </c>
      <c r="N3697">
        <v>25.995000999999998</v>
      </c>
    </row>
    <row r="3698" spans="1:14" x14ac:dyDescent="0.35">
      <c r="A3698" t="s">
        <v>20520</v>
      </c>
      <c r="B3698" t="s">
        <v>1168</v>
      </c>
      <c r="C3698" t="s">
        <v>20521</v>
      </c>
      <c r="D3698">
        <v>33</v>
      </c>
      <c r="F3698" t="s">
        <v>30</v>
      </c>
      <c r="G3698" t="s">
        <v>43</v>
      </c>
      <c r="H3698" t="s">
        <v>890</v>
      </c>
      <c r="I3698" t="s">
        <v>20520</v>
      </c>
      <c r="J3698" t="s">
        <v>20522</v>
      </c>
      <c r="K3698" t="s">
        <v>20522</v>
      </c>
      <c r="L3698" t="s">
        <v>20523</v>
      </c>
      <c r="M3698">
        <v>-80.645301818847599</v>
      </c>
      <c r="N3698">
        <v>28.102800369262599</v>
      </c>
    </row>
    <row r="3699" spans="1:14" x14ac:dyDescent="0.35">
      <c r="A3699" t="s">
        <v>20524</v>
      </c>
      <c r="B3699" t="s">
        <v>1168</v>
      </c>
      <c r="C3699" t="s">
        <v>20525</v>
      </c>
      <c r="D3699">
        <v>770</v>
      </c>
      <c r="F3699" t="s">
        <v>30</v>
      </c>
      <c r="G3699" t="s">
        <v>39</v>
      </c>
      <c r="H3699" t="s">
        <v>475</v>
      </c>
      <c r="I3699" t="s">
        <v>20524</v>
      </c>
      <c r="J3699" t="s">
        <v>20526</v>
      </c>
      <c r="K3699" t="s">
        <v>20526</v>
      </c>
      <c r="L3699" t="s">
        <v>20527</v>
      </c>
      <c r="M3699">
        <v>-95.783501000000001</v>
      </c>
      <c r="N3699">
        <v>34.882401000000002</v>
      </c>
    </row>
    <row r="3700" spans="1:14" x14ac:dyDescent="0.35">
      <c r="A3700" t="s">
        <v>20529</v>
      </c>
      <c r="B3700" t="s">
        <v>3332</v>
      </c>
      <c r="C3700" t="s">
        <v>20530</v>
      </c>
      <c r="D3700">
        <v>590</v>
      </c>
      <c r="F3700" t="s">
        <v>30</v>
      </c>
      <c r="G3700" t="s">
        <v>49</v>
      </c>
      <c r="H3700" t="s">
        <v>817</v>
      </c>
      <c r="I3700" t="s">
        <v>20529</v>
      </c>
      <c r="J3700" t="s">
        <v>20531</v>
      </c>
      <c r="K3700" t="s">
        <v>20531</v>
      </c>
      <c r="L3700" t="s">
        <v>20532</v>
      </c>
      <c r="M3700">
        <v>-90.507499694824205</v>
      </c>
      <c r="N3700">
        <v>41.448501586913999</v>
      </c>
    </row>
    <row r="3701" spans="1:14" x14ac:dyDescent="0.35">
      <c r="A3701" t="s">
        <v>20533</v>
      </c>
      <c r="B3701" t="s">
        <v>1168</v>
      </c>
      <c r="C3701" t="s">
        <v>20534</v>
      </c>
      <c r="D3701">
        <v>2630</v>
      </c>
      <c r="F3701" t="s">
        <v>30</v>
      </c>
      <c r="G3701" t="s">
        <v>60</v>
      </c>
      <c r="H3701" t="s">
        <v>629</v>
      </c>
      <c r="I3701" t="s">
        <v>20533</v>
      </c>
      <c r="J3701" t="s">
        <v>20535</v>
      </c>
      <c r="K3701" t="s">
        <v>20535</v>
      </c>
      <c r="L3701" t="s">
        <v>20536</v>
      </c>
      <c r="M3701">
        <v>-105.88600158691401</v>
      </c>
      <c r="N3701">
        <v>46.428001403808501</v>
      </c>
    </row>
    <row r="3702" spans="1:14" x14ac:dyDescent="0.35">
      <c r="A3702" t="s">
        <v>20537</v>
      </c>
      <c r="B3702" t="s">
        <v>3332</v>
      </c>
      <c r="C3702" t="s">
        <v>20538</v>
      </c>
      <c r="D3702">
        <v>79</v>
      </c>
      <c r="F3702" t="s">
        <v>30</v>
      </c>
      <c r="G3702" t="s">
        <v>53</v>
      </c>
      <c r="H3702" t="s">
        <v>232</v>
      </c>
      <c r="I3702" t="s">
        <v>20537</v>
      </c>
      <c r="J3702" t="s">
        <v>20539</v>
      </c>
      <c r="K3702" t="s">
        <v>20539</v>
      </c>
      <c r="L3702" t="s">
        <v>20540</v>
      </c>
      <c r="M3702">
        <v>-92.037696838378906</v>
      </c>
      <c r="N3702">
        <v>32.510898590087798</v>
      </c>
    </row>
    <row r="3703" spans="1:14" x14ac:dyDescent="0.35">
      <c r="A3703" t="s">
        <v>15564</v>
      </c>
      <c r="B3703" t="s">
        <v>32</v>
      </c>
      <c r="C3703" t="s">
        <v>20541</v>
      </c>
      <c r="D3703">
        <v>26</v>
      </c>
      <c r="E3703" t="s">
        <v>1579</v>
      </c>
      <c r="F3703" t="s">
        <v>7799</v>
      </c>
      <c r="G3703" t="s">
        <v>7800</v>
      </c>
      <c r="H3703" t="s">
        <v>20542</v>
      </c>
      <c r="J3703" t="s">
        <v>15564</v>
      </c>
      <c r="L3703" t="s">
        <v>20543</v>
      </c>
      <c r="M3703">
        <v>138.852005005</v>
      </c>
      <c r="N3703">
        <v>-7.9781999588000003</v>
      </c>
    </row>
    <row r="3704" spans="1:14" x14ac:dyDescent="0.35">
      <c r="A3704" t="s">
        <v>20544</v>
      </c>
      <c r="B3704" t="s">
        <v>32</v>
      </c>
      <c r="C3704" t="s">
        <v>20545</v>
      </c>
      <c r="D3704">
        <v>7135</v>
      </c>
      <c r="F3704" t="s">
        <v>30</v>
      </c>
      <c r="G3704" t="s">
        <v>41</v>
      </c>
      <c r="H3704" t="s">
        <v>20546</v>
      </c>
      <c r="I3704" t="s">
        <v>20544</v>
      </c>
      <c r="J3704" t="s">
        <v>20547</v>
      </c>
      <c r="K3704" t="s">
        <v>20547</v>
      </c>
      <c r="L3704" t="s">
        <v>20548</v>
      </c>
      <c r="M3704">
        <v>-118.83799740000001</v>
      </c>
      <c r="N3704">
        <v>37.624099729999998</v>
      </c>
    </row>
    <row r="3705" spans="1:14" x14ac:dyDescent="0.35">
      <c r="A3705" t="s">
        <v>20549</v>
      </c>
      <c r="B3705" t="s">
        <v>32</v>
      </c>
      <c r="C3705" t="s">
        <v>20550</v>
      </c>
      <c r="D3705">
        <v>875</v>
      </c>
      <c r="F3705" t="s">
        <v>30</v>
      </c>
      <c r="G3705" t="s">
        <v>78</v>
      </c>
      <c r="H3705" t="s">
        <v>121</v>
      </c>
      <c r="I3705" t="s">
        <v>20549</v>
      </c>
      <c r="J3705" t="s">
        <v>20551</v>
      </c>
      <c r="K3705" t="s">
        <v>20551</v>
      </c>
      <c r="L3705" t="s">
        <v>20552</v>
      </c>
      <c r="M3705">
        <v>-84.562599180000007</v>
      </c>
      <c r="N3705">
        <v>35.397300719999997</v>
      </c>
    </row>
    <row r="3706" spans="1:14" x14ac:dyDescent="0.35">
      <c r="A3706" t="s">
        <v>20554</v>
      </c>
      <c r="B3706" t="s">
        <v>32</v>
      </c>
      <c r="C3706" t="s">
        <v>20555</v>
      </c>
      <c r="D3706">
        <v>1183</v>
      </c>
      <c r="F3706" t="s">
        <v>30</v>
      </c>
      <c r="G3706" t="s">
        <v>58</v>
      </c>
      <c r="H3706" t="s">
        <v>658</v>
      </c>
      <c r="I3706" t="s">
        <v>20554</v>
      </c>
      <c r="J3706" t="s">
        <v>20556</v>
      </c>
      <c r="K3706" t="s">
        <v>20556</v>
      </c>
      <c r="L3706" t="s">
        <v>20557</v>
      </c>
      <c r="M3706">
        <v>-95.82189941</v>
      </c>
      <c r="N3706">
        <v>44.450500490000003</v>
      </c>
    </row>
    <row r="3707" spans="1:14" x14ac:dyDescent="0.35">
      <c r="A3707" t="s">
        <v>20558</v>
      </c>
      <c r="B3707" t="s">
        <v>32</v>
      </c>
      <c r="C3707" t="s">
        <v>20559</v>
      </c>
      <c r="D3707">
        <v>162</v>
      </c>
      <c r="F3707" t="s">
        <v>30</v>
      </c>
      <c r="G3707" t="s">
        <v>126</v>
      </c>
      <c r="H3707" t="s">
        <v>20560</v>
      </c>
      <c r="I3707" t="s">
        <v>20558</v>
      </c>
      <c r="J3707" t="s">
        <v>20561</v>
      </c>
      <c r="K3707" t="s">
        <v>20561</v>
      </c>
      <c r="L3707" t="s">
        <v>20562</v>
      </c>
      <c r="M3707">
        <v>-90.289596557599907</v>
      </c>
      <c r="N3707">
        <v>34.231498718300003</v>
      </c>
    </row>
    <row r="3708" spans="1:14" x14ac:dyDescent="0.35">
      <c r="A3708" t="s">
        <v>20563</v>
      </c>
      <c r="B3708" t="s">
        <v>1168</v>
      </c>
      <c r="C3708" t="s">
        <v>20564</v>
      </c>
      <c r="D3708">
        <v>254</v>
      </c>
      <c r="F3708" t="s">
        <v>30</v>
      </c>
      <c r="G3708" t="s">
        <v>72</v>
      </c>
      <c r="H3708" t="s">
        <v>20565</v>
      </c>
      <c r="I3708" t="s">
        <v>20563</v>
      </c>
      <c r="J3708" t="s">
        <v>20566</v>
      </c>
      <c r="K3708" t="s">
        <v>20566</v>
      </c>
      <c r="L3708" t="s">
        <v>20567</v>
      </c>
      <c r="M3708">
        <v>-80.801300049999995</v>
      </c>
      <c r="N3708">
        <v>33.920799260000003</v>
      </c>
    </row>
    <row r="3709" spans="1:14" x14ac:dyDescent="0.35">
      <c r="A3709" t="s">
        <v>20568</v>
      </c>
      <c r="B3709" t="s">
        <v>1168</v>
      </c>
      <c r="C3709" t="s">
        <v>20569</v>
      </c>
      <c r="D3709">
        <v>187</v>
      </c>
      <c r="F3709" t="s">
        <v>30</v>
      </c>
      <c r="G3709" t="s">
        <v>62</v>
      </c>
      <c r="H3709" t="s">
        <v>295</v>
      </c>
      <c r="I3709" t="s">
        <v>20568</v>
      </c>
      <c r="J3709" t="s">
        <v>20570</v>
      </c>
      <c r="K3709" t="s">
        <v>20570</v>
      </c>
      <c r="L3709" t="s">
        <v>20571</v>
      </c>
      <c r="M3709">
        <v>-74.414901733398395</v>
      </c>
      <c r="N3709">
        <v>40.799400329589801</v>
      </c>
    </row>
    <row r="3710" spans="1:14" x14ac:dyDescent="0.35">
      <c r="A3710" t="s">
        <v>20576</v>
      </c>
      <c r="B3710" t="s">
        <v>32</v>
      </c>
      <c r="C3710" t="s">
        <v>20577</v>
      </c>
      <c r="D3710">
        <v>625</v>
      </c>
      <c r="F3710" t="s">
        <v>30</v>
      </c>
      <c r="G3710" t="s">
        <v>56</v>
      </c>
      <c r="H3710" t="s">
        <v>20578</v>
      </c>
      <c r="I3710" t="s">
        <v>20576</v>
      </c>
      <c r="J3710" t="s">
        <v>20579</v>
      </c>
      <c r="K3710" t="s">
        <v>20579</v>
      </c>
      <c r="L3710" t="s">
        <v>20580</v>
      </c>
      <c r="M3710">
        <v>-87.638396999999998</v>
      </c>
      <c r="N3710">
        <v>45.126700999999997</v>
      </c>
    </row>
    <row r="3711" spans="1:14" x14ac:dyDescent="0.35">
      <c r="A3711" t="s">
        <v>20581</v>
      </c>
      <c r="B3711" t="s">
        <v>32</v>
      </c>
      <c r="C3711" t="s">
        <v>1015</v>
      </c>
      <c r="D3711">
        <v>993</v>
      </c>
      <c r="F3711" t="s">
        <v>30</v>
      </c>
      <c r="G3711" t="s">
        <v>67</v>
      </c>
      <c r="H3711" t="s">
        <v>363</v>
      </c>
      <c r="I3711" t="s">
        <v>20581</v>
      </c>
      <c r="J3711" t="s">
        <v>20582</v>
      </c>
      <c r="K3711" t="s">
        <v>20582</v>
      </c>
      <c r="L3711" t="s">
        <v>20583</v>
      </c>
      <c r="M3711">
        <v>-83.063499450699993</v>
      </c>
      <c r="N3711">
        <v>40.616199493400003</v>
      </c>
    </row>
    <row r="3712" spans="1:14" x14ac:dyDescent="0.35">
      <c r="A3712" t="s">
        <v>20584</v>
      </c>
      <c r="B3712" t="s">
        <v>3332</v>
      </c>
      <c r="C3712" t="s">
        <v>20585</v>
      </c>
      <c r="D3712">
        <v>219</v>
      </c>
      <c r="F3712" t="s">
        <v>30</v>
      </c>
      <c r="G3712" t="s">
        <v>35</v>
      </c>
      <c r="H3712" t="s">
        <v>294</v>
      </c>
      <c r="I3712" t="s">
        <v>20584</v>
      </c>
      <c r="J3712" t="s">
        <v>20586</v>
      </c>
      <c r="K3712" t="s">
        <v>20586</v>
      </c>
      <c r="L3712" t="s">
        <v>20587</v>
      </c>
      <c r="M3712">
        <v>-88.242797851562003</v>
      </c>
      <c r="N3712">
        <v>30.691200256348001</v>
      </c>
    </row>
    <row r="3713" spans="1:14" x14ac:dyDescent="0.35">
      <c r="A3713" t="s">
        <v>20588</v>
      </c>
      <c r="B3713" t="s">
        <v>1168</v>
      </c>
      <c r="C3713" t="s">
        <v>20589</v>
      </c>
      <c r="D3713">
        <v>97</v>
      </c>
      <c r="F3713" t="s">
        <v>30</v>
      </c>
      <c r="G3713" t="s">
        <v>41</v>
      </c>
      <c r="H3713" t="s">
        <v>1052</v>
      </c>
      <c r="I3713" t="s">
        <v>20588</v>
      </c>
      <c r="J3713" t="s">
        <v>20590</v>
      </c>
      <c r="K3713" t="s">
        <v>20590</v>
      </c>
      <c r="L3713" t="s">
        <v>20591</v>
      </c>
      <c r="M3713">
        <v>-120.95400239999999</v>
      </c>
      <c r="N3713">
        <v>37.625801090000003</v>
      </c>
    </row>
    <row r="3714" spans="1:14" x14ac:dyDescent="0.35">
      <c r="A3714" t="s">
        <v>20593</v>
      </c>
      <c r="B3714" t="s">
        <v>1168</v>
      </c>
      <c r="C3714" t="s">
        <v>20594</v>
      </c>
      <c r="D3714">
        <v>1716</v>
      </c>
      <c r="F3714" t="s">
        <v>30</v>
      </c>
      <c r="G3714" t="s">
        <v>168</v>
      </c>
      <c r="H3714" t="s">
        <v>835</v>
      </c>
      <c r="I3714" t="s">
        <v>20593</v>
      </c>
      <c r="J3714" t="s">
        <v>20595</v>
      </c>
      <c r="K3714" t="s">
        <v>20595</v>
      </c>
      <c r="L3714" t="s">
        <v>20596</v>
      </c>
      <c r="M3714">
        <v>-101.27999877929599</v>
      </c>
      <c r="N3714">
        <v>48.2593994140625</v>
      </c>
    </row>
    <row r="3715" spans="1:14" x14ac:dyDescent="0.35">
      <c r="A3715" t="s">
        <v>20599</v>
      </c>
      <c r="B3715" t="s">
        <v>32</v>
      </c>
      <c r="C3715" t="s">
        <v>20600</v>
      </c>
      <c r="D3715">
        <v>2254</v>
      </c>
      <c r="F3715" t="s">
        <v>30</v>
      </c>
      <c r="G3715" t="s">
        <v>41</v>
      </c>
      <c r="H3715" t="s">
        <v>1177</v>
      </c>
      <c r="I3715" t="s">
        <v>20599</v>
      </c>
      <c r="J3715" t="s">
        <v>20601</v>
      </c>
      <c r="K3715" t="s">
        <v>20602</v>
      </c>
      <c r="L3715" t="s">
        <v>20603</v>
      </c>
      <c r="M3715">
        <v>-120.040000916</v>
      </c>
      <c r="N3715">
        <v>37.510898590099998</v>
      </c>
    </row>
    <row r="3716" spans="1:14" x14ac:dyDescent="0.35">
      <c r="A3716" t="s">
        <v>20604</v>
      </c>
      <c r="B3716" t="s">
        <v>32</v>
      </c>
      <c r="C3716" t="s">
        <v>20605</v>
      </c>
      <c r="D3716">
        <v>923</v>
      </c>
      <c r="F3716" t="s">
        <v>30</v>
      </c>
      <c r="G3716" t="s">
        <v>37</v>
      </c>
      <c r="H3716" t="s">
        <v>220</v>
      </c>
      <c r="I3716" t="s">
        <v>20604</v>
      </c>
      <c r="J3716" t="s">
        <v>20606</v>
      </c>
      <c r="K3716" t="s">
        <v>20606</v>
      </c>
      <c r="L3716" t="s">
        <v>20607</v>
      </c>
      <c r="M3716">
        <v>-92.909201999999993</v>
      </c>
      <c r="N3716">
        <v>35.138900999999997</v>
      </c>
    </row>
    <row r="3717" spans="1:14" x14ac:dyDescent="0.35">
      <c r="A3717" t="s">
        <v>20608</v>
      </c>
      <c r="B3717" t="s">
        <v>32</v>
      </c>
      <c r="C3717" t="s">
        <v>20609</v>
      </c>
      <c r="D3717">
        <v>1915</v>
      </c>
      <c r="F3717" t="s">
        <v>30</v>
      </c>
      <c r="G3717" t="s">
        <v>31</v>
      </c>
      <c r="H3717" t="s">
        <v>1284</v>
      </c>
      <c r="I3717" t="s">
        <v>20608</v>
      </c>
      <c r="J3717" t="s">
        <v>3324</v>
      </c>
      <c r="K3717" t="s">
        <v>3324</v>
      </c>
      <c r="L3717" t="s">
        <v>20610</v>
      </c>
      <c r="M3717">
        <v>-75.378896999999995</v>
      </c>
      <c r="N3717">
        <v>41.137503000000002</v>
      </c>
    </row>
    <row r="3718" spans="1:14" x14ac:dyDescent="0.35">
      <c r="A3718" t="s">
        <v>20611</v>
      </c>
      <c r="B3718" t="s">
        <v>1168</v>
      </c>
      <c r="C3718" t="s">
        <v>20612</v>
      </c>
      <c r="D3718">
        <v>1166</v>
      </c>
      <c r="F3718" t="s">
        <v>30</v>
      </c>
      <c r="G3718" t="s">
        <v>187</v>
      </c>
      <c r="H3718" t="s">
        <v>20613</v>
      </c>
      <c r="I3718" t="s">
        <v>20611</v>
      </c>
      <c r="J3718" t="s">
        <v>20614</v>
      </c>
      <c r="K3718" t="s">
        <v>20614</v>
      </c>
      <c r="L3718" t="s">
        <v>20615</v>
      </c>
      <c r="M3718">
        <v>-72.562301640000001</v>
      </c>
      <c r="N3718">
        <v>44.203498840000002</v>
      </c>
    </row>
    <row r="3719" spans="1:14" x14ac:dyDescent="0.35">
      <c r="A3719" t="s">
        <v>20616</v>
      </c>
      <c r="B3719" t="s">
        <v>32</v>
      </c>
      <c r="C3719" t="s">
        <v>20592</v>
      </c>
      <c r="D3719">
        <v>730</v>
      </c>
      <c r="F3719" t="s">
        <v>30</v>
      </c>
      <c r="G3719" t="s">
        <v>98</v>
      </c>
      <c r="H3719" t="s">
        <v>731</v>
      </c>
      <c r="I3719" t="s">
        <v>20616</v>
      </c>
      <c r="J3719" t="s">
        <v>20617</v>
      </c>
      <c r="K3719" t="s">
        <v>20617</v>
      </c>
      <c r="L3719" t="s">
        <v>20618</v>
      </c>
      <c r="M3719">
        <v>-91.511100769999999</v>
      </c>
      <c r="N3719">
        <v>40.946601870000002</v>
      </c>
    </row>
    <row r="3720" spans="1:14" x14ac:dyDescent="0.35">
      <c r="A3720" t="s">
        <v>20619</v>
      </c>
      <c r="B3720" t="s">
        <v>32</v>
      </c>
      <c r="C3720" t="s">
        <v>20620</v>
      </c>
      <c r="D3720">
        <v>707</v>
      </c>
      <c r="F3720" t="s">
        <v>30</v>
      </c>
      <c r="G3720" t="s">
        <v>49</v>
      </c>
      <c r="H3720" t="s">
        <v>1022</v>
      </c>
      <c r="I3720" t="s">
        <v>20619</v>
      </c>
      <c r="J3720" t="s">
        <v>20621</v>
      </c>
      <c r="K3720" t="s">
        <v>20621</v>
      </c>
      <c r="L3720" t="s">
        <v>20622</v>
      </c>
      <c r="M3720">
        <v>-90.652397155799903</v>
      </c>
      <c r="N3720">
        <v>40.520099639899897</v>
      </c>
    </row>
    <row r="3721" spans="1:14" x14ac:dyDescent="0.35">
      <c r="A3721" t="s">
        <v>20623</v>
      </c>
      <c r="B3721" t="s">
        <v>32</v>
      </c>
      <c r="C3721" t="s">
        <v>20624</v>
      </c>
      <c r="D3721">
        <v>13</v>
      </c>
      <c r="F3721" t="s">
        <v>30</v>
      </c>
      <c r="G3721" t="s">
        <v>63</v>
      </c>
      <c r="H3721" t="s">
        <v>20625</v>
      </c>
      <c r="I3721" t="s">
        <v>20623</v>
      </c>
      <c r="J3721" t="s">
        <v>20626</v>
      </c>
      <c r="K3721" t="s">
        <v>20627</v>
      </c>
      <c r="L3721" t="s">
        <v>20628</v>
      </c>
      <c r="M3721">
        <v>-75.69550323</v>
      </c>
      <c r="N3721">
        <v>35.918998719999998</v>
      </c>
    </row>
    <row r="3722" spans="1:14" x14ac:dyDescent="0.35">
      <c r="A3722" t="s">
        <v>20630</v>
      </c>
      <c r="B3722" t="s">
        <v>32</v>
      </c>
      <c r="C3722" t="s">
        <v>20631</v>
      </c>
      <c r="D3722">
        <v>660</v>
      </c>
      <c r="F3722" t="s">
        <v>30</v>
      </c>
      <c r="G3722" t="s">
        <v>31</v>
      </c>
      <c r="H3722" t="s">
        <v>71</v>
      </c>
      <c r="I3722" t="s">
        <v>20630</v>
      </c>
      <c r="J3722" t="s">
        <v>20632</v>
      </c>
      <c r="K3722" t="s">
        <v>20633</v>
      </c>
      <c r="L3722" t="s">
        <v>20634</v>
      </c>
      <c r="M3722">
        <v>-75.865501399999999</v>
      </c>
      <c r="N3722">
        <v>39.97900009</v>
      </c>
    </row>
    <row r="3723" spans="1:14" x14ac:dyDescent="0.35">
      <c r="A3723" t="s">
        <v>20635</v>
      </c>
      <c r="B3723" t="s">
        <v>1168</v>
      </c>
      <c r="C3723" t="s">
        <v>919</v>
      </c>
      <c r="D3723">
        <v>543</v>
      </c>
      <c r="F3723" t="s">
        <v>30</v>
      </c>
      <c r="G3723" t="s">
        <v>78</v>
      </c>
      <c r="H3723" t="s">
        <v>920</v>
      </c>
      <c r="I3723" t="s">
        <v>20635</v>
      </c>
      <c r="J3723" t="s">
        <v>20636</v>
      </c>
      <c r="K3723" t="s">
        <v>20636</v>
      </c>
      <c r="L3723" t="s">
        <v>20637</v>
      </c>
      <c r="M3723">
        <v>-86.520103454600005</v>
      </c>
      <c r="N3723">
        <v>36.008998870799999</v>
      </c>
    </row>
    <row r="3724" spans="1:14" x14ac:dyDescent="0.35">
      <c r="A3724" t="s">
        <v>20638</v>
      </c>
      <c r="B3724" t="s">
        <v>1168</v>
      </c>
      <c r="C3724" t="s">
        <v>20639</v>
      </c>
      <c r="D3724">
        <v>565</v>
      </c>
      <c r="F3724" t="s">
        <v>30</v>
      </c>
      <c r="G3724" t="s">
        <v>85</v>
      </c>
      <c r="H3724" t="s">
        <v>1136</v>
      </c>
      <c r="I3724" t="s">
        <v>20638</v>
      </c>
      <c r="J3724" t="s">
        <v>20640</v>
      </c>
      <c r="K3724" t="s">
        <v>20640</v>
      </c>
      <c r="L3724" t="s">
        <v>20641</v>
      </c>
      <c r="M3724">
        <v>-77.984596249999996</v>
      </c>
      <c r="N3724">
        <v>39.401901250000002</v>
      </c>
    </row>
    <row r="3725" spans="1:14" x14ac:dyDescent="0.35">
      <c r="A3725" t="s">
        <v>20642</v>
      </c>
      <c r="B3725" t="s">
        <v>32</v>
      </c>
      <c r="C3725" t="s">
        <v>20643</v>
      </c>
      <c r="D3725">
        <v>681</v>
      </c>
      <c r="F3725" t="s">
        <v>30</v>
      </c>
      <c r="G3725" t="s">
        <v>78</v>
      </c>
      <c r="H3725" t="s">
        <v>20644</v>
      </c>
      <c r="I3725" t="s">
        <v>20642</v>
      </c>
      <c r="J3725" t="s">
        <v>20645</v>
      </c>
      <c r="K3725" t="s">
        <v>20645</v>
      </c>
      <c r="L3725" t="s">
        <v>20646</v>
      </c>
      <c r="M3725">
        <v>-87.178901672399903</v>
      </c>
      <c r="N3725">
        <v>35.554100036599998</v>
      </c>
    </row>
    <row r="3726" spans="1:14" x14ac:dyDescent="0.35">
      <c r="A3726" t="s">
        <v>20647</v>
      </c>
      <c r="B3726" t="s">
        <v>32</v>
      </c>
      <c r="C3726" t="s">
        <v>20648</v>
      </c>
      <c r="D3726">
        <v>4849</v>
      </c>
      <c r="F3726" t="s">
        <v>30</v>
      </c>
      <c r="G3726" t="s">
        <v>76</v>
      </c>
      <c r="H3726" t="s">
        <v>397</v>
      </c>
      <c r="I3726" t="s">
        <v>20647</v>
      </c>
      <c r="J3726" t="s">
        <v>20649</v>
      </c>
      <c r="K3726" t="s">
        <v>20649</v>
      </c>
      <c r="L3726" t="s">
        <v>20650</v>
      </c>
      <c r="M3726">
        <v>-104.01799699999999</v>
      </c>
      <c r="N3726">
        <v>30.371099000000001</v>
      </c>
    </row>
    <row r="3727" spans="1:14" x14ac:dyDescent="0.35">
      <c r="A3727" t="s">
        <v>20652</v>
      </c>
      <c r="B3727" t="s">
        <v>32</v>
      </c>
      <c r="C3727" t="s">
        <v>20653</v>
      </c>
      <c r="D3727">
        <v>1270</v>
      </c>
      <c r="F3727" t="s">
        <v>30</v>
      </c>
      <c r="G3727" t="s">
        <v>63</v>
      </c>
      <c r="H3727" t="s">
        <v>969</v>
      </c>
      <c r="I3727" t="s">
        <v>20652</v>
      </c>
      <c r="J3727" t="s">
        <v>20654</v>
      </c>
      <c r="K3727" t="s">
        <v>20654</v>
      </c>
      <c r="L3727" t="s">
        <v>20655</v>
      </c>
      <c r="M3727">
        <v>-81.611396999999997</v>
      </c>
      <c r="N3727">
        <v>35.820202000000002</v>
      </c>
    </row>
    <row r="3728" spans="1:14" x14ac:dyDescent="0.35">
      <c r="A3728" t="s">
        <v>20657</v>
      </c>
      <c r="B3728" t="s">
        <v>1168</v>
      </c>
      <c r="C3728" t="s">
        <v>20658</v>
      </c>
      <c r="D3728">
        <v>257</v>
      </c>
      <c r="F3728" t="s">
        <v>30</v>
      </c>
      <c r="G3728" t="s">
        <v>41</v>
      </c>
      <c r="H3728" t="s">
        <v>1352</v>
      </c>
      <c r="I3728" t="s">
        <v>20657</v>
      </c>
      <c r="J3728" t="s">
        <v>20659</v>
      </c>
      <c r="K3728" t="s">
        <v>20659</v>
      </c>
      <c r="L3728" t="s">
        <v>20660</v>
      </c>
      <c r="M3728">
        <v>-121.843002319335</v>
      </c>
      <c r="N3728">
        <v>36.587001800537102</v>
      </c>
    </row>
    <row r="3729" spans="1:14" x14ac:dyDescent="0.35">
      <c r="A3729" t="s">
        <v>20661</v>
      </c>
      <c r="B3729" t="s">
        <v>1168</v>
      </c>
      <c r="C3729" t="s">
        <v>20662</v>
      </c>
      <c r="D3729">
        <v>551</v>
      </c>
      <c r="F3729" t="s">
        <v>30</v>
      </c>
      <c r="G3729" t="s">
        <v>35</v>
      </c>
      <c r="H3729" t="s">
        <v>1174</v>
      </c>
      <c r="I3729" t="s">
        <v>20661</v>
      </c>
      <c r="J3729" t="s">
        <v>3505</v>
      </c>
      <c r="K3729" t="s">
        <v>3505</v>
      </c>
      <c r="L3729" t="s">
        <v>20663</v>
      </c>
      <c r="M3729">
        <v>-87.610198969999999</v>
      </c>
      <c r="N3729">
        <v>34.745300290000003</v>
      </c>
    </row>
    <row r="3730" spans="1:14" x14ac:dyDescent="0.35">
      <c r="A3730" t="s">
        <v>20664</v>
      </c>
      <c r="B3730" t="s">
        <v>3332</v>
      </c>
      <c r="C3730" t="s">
        <v>20665</v>
      </c>
      <c r="D3730">
        <v>887</v>
      </c>
      <c r="F3730" t="s">
        <v>30</v>
      </c>
      <c r="G3730" t="s">
        <v>84</v>
      </c>
      <c r="H3730" t="s">
        <v>370</v>
      </c>
      <c r="I3730" t="s">
        <v>20664</v>
      </c>
      <c r="J3730" t="s">
        <v>20666</v>
      </c>
      <c r="K3730" t="s">
        <v>20666</v>
      </c>
      <c r="L3730" t="s">
        <v>20667</v>
      </c>
      <c r="M3730">
        <v>-89.337501525878906</v>
      </c>
      <c r="N3730">
        <v>43.139900207519503</v>
      </c>
    </row>
    <row r="3731" spans="1:14" x14ac:dyDescent="0.35">
      <c r="A3731" t="s">
        <v>20668</v>
      </c>
      <c r="B3731" t="s">
        <v>1168</v>
      </c>
      <c r="C3731" t="s">
        <v>20669</v>
      </c>
      <c r="D3731">
        <v>3206</v>
      </c>
      <c r="F3731" t="s">
        <v>30</v>
      </c>
      <c r="G3731" t="s">
        <v>60</v>
      </c>
      <c r="H3731" t="s">
        <v>830</v>
      </c>
      <c r="I3731" t="s">
        <v>20668</v>
      </c>
      <c r="J3731" t="s">
        <v>20670</v>
      </c>
      <c r="K3731" t="s">
        <v>20670</v>
      </c>
      <c r="L3731" t="s">
        <v>20671</v>
      </c>
      <c r="M3731">
        <v>-114.09100340000001</v>
      </c>
      <c r="N3731">
        <v>46.916301730000001</v>
      </c>
    </row>
    <row r="3732" spans="1:14" x14ac:dyDescent="0.35">
      <c r="A3732" t="s">
        <v>20672</v>
      </c>
      <c r="B3732" t="s">
        <v>3332</v>
      </c>
      <c r="C3732" t="s">
        <v>20673</v>
      </c>
      <c r="D3732">
        <v>841</v>
      </c>
      <c r="F3732" t="s">
        <v>30</v>
      </c>
      <c r="G3732" t="s">
        <v>58</v>
      </c>
      <c r="H3732" t="s">
        <v>893</v>
      </c>
      <c r="I3732" t="s">
        <v>20672</v>
      </c>
      <c r="J3732" t="s">
        <v>2357</v>
      </c>
      <c r="K3732" t="s">
        <v>2357</v>
      </c>
      <c r="L3732" t="s">
        <v>20674</v>
      </c>
      <c r="M3732">
        <v>-93.221801999999997</v>
      </c>
      <c r="N3732">
        <v>44.881999999999998</v>
      </c>
    </row>
    <row r="3733" spans="1:14" x14ac:dyDescent="0.35">
      <c r="A3733" t="s">
        <v>20675</v>
      </c>
      <c r="B3733" t="s">
        <v>1168</v>
      </c>
      <c r="C3733" t="s">
        <v>20676</v>
      </c>
      <c r="D3733">
        <v>215</v>
      </c>
      <c r="F3733" t="s">
        <v>30</v>
      </c>
      <c r="G3733" t="s">
        <v>66</v>
      </c>
      <c r="H3733" t="s">
        <v>20677</v>
      </c>
      <c r="I3733" t="s">
        <v>20675</v>
      </c>
      <c r="J3733" t="s">
        <v>20678</v>
      </c>
      <c r="K3733" t="s">
        <v>20678</v>
      </c>
      <c r="L3733" t="s">
        <v>20679</v>
      </c>
      <c r="M3733">
        <v>-74.845596313476506</v>
      </c>
      <c r="N3733">
        <v>44.935798645019503</v>
      </c>
    </row>
    <row r="3734" spans="1:14" x14ac:dyDescent="0.35">
      <c r="A3734" t="s">
        <v>20680</v>
      </c>
      <c r="B3734" t="s">
        <v>32</v>
      </c>
      <c r="C3734" t="s">
        <v>20681</v>
      </c>
      <c r="D3734">
        <v>1403</v>
      </c>
      <c r="F3734" t="s">
        <v>30</v>
      </c>
      <c r="G3734" t="s">
        <v>66</v>
      </c>
      <c r="H3734" t="s">
        <v>236</v>
      </c>
      <c r="I3734" t="s">
        <v>20680</v>
      </c>
      <c r="J3734" t="s">
        <v>20682</v>
      </c>
      <c r="K3734" t="s">
        <v>20682</v>
      </c>
      <c r="L3734" t="s">
        <v>20683</v>
      </c>
      <c r="M3734">
        <v>-74.794996999999995</v>
      </c>
      <c r="N3734">
        <v>41.701596000000002</v>
      </c>
    </row>
    <row r="3735" spans="1:14" x14ac:dyDescent="0.35">
      <c r="A3735" t="s">
        <v>20684</v>
      </c>
      <c r="B3735" t="s">
        <v>3332</v>
      </c>
      <c r="C3735" t="s">
        <v>20685</v>
      </c>
      <c r="D3735">
        <v>4</v>
      </c>
      <c r="F3735" t="s">
        <v>30</v>
      </c>
      <c r="G3735" t="s">
        <v>53</v>
      </c>
      <c r="H3735" t="s">
        <v>1027</v>
      </c>
      <c r="I3735" t="s">
        <v>20684</v>
      </c>
      <c r="J3735" t="s">
        <v>2956</v>
      </c>
      <c r="K3735" t="s">
        <v>2956</v>
      </c>
      <c r="L3735" t="s">
        <v>20686</v>
      </c>
      <c r="M3735">
        <v>-90.258003234863196</v>
      </c>
      <c r="N3735">
        <v>29.993400573730401</v>
      </c>
    </row>
    <row r="3736" spans="1:14" x14ac:dyDescent="0.35">
      <c r="A3736" t="s">
        <v>3880</v>
      </c>
      <c r="B3736" t="s">
        <v>36</v>
      </c>
      <c r="C3736" t="s">
        <v>20687</v>
      </c>
      <c r="D3736">
        <v>44</v>
      </c>
      <c r="E3736" t="s">
        <v>1579</v>
      </c>
      <c r="F3736" t="s">
        <v>20688</v>
      </c>
      <c r="G3736" t="s">
        <v>20689</v>
      </c>
      <c r="H3736" t="s">
        <v>20690</v>
      </c>
      <c r="J3736" t="s">
        <v>3880</v>
      </c>
      <c r="L3736" t="s">
        <v>20691</v>
      </c>
      <c r="M3736">
        <v>104.1617</v>
      </c>
      <c r="N3736">
        <v>10.6343</v>
      </c>
    </row>
    <row r="3737" spans="1:14" x14ac:dyDescent="0.35">
      <c r="A3737" t="s">
        <v>20692</v>
      </c>
      <c r="B3737" t="s">
        <v>1168</v>
      </c>
      <c r="C3737" t="s">
        <v>20693</v>
      </c>
      <c r="D3737">
        <v>580</v>
      </c>
      <c r="F3737" t="s">
        <v>30</v>
      </c>
      <c r="G3737" t="s">
        <v>56</v>
      </c>
      <c r="H3737" t="s">
        <v>20694</v>
      </c>
      <c r="I3737" t="s">
        <v>20692</v>
      </c>
      <c r="J3737" t="s">
        <v>20695</v>
      </c>
      <c r="K3737" t="s">
        <v>20695</v>
      </c>
      <c r="L3737" t="s">
        <v>20696</v>
      </c>
      <c r="M3737">
        <v>-82.836918999999995</v>
      </c>
      <c r="N3737">
        <v>42.613463000000003</v>
      </c>
    </row>
    <row r="3738" spans="1:14" x14ac:dyDescent="0.35">
      <c r="A3738" t="s">
        <v>20697</v>
      </c>
      <c r="B3738" t="s">
        <v>1168</v>
      </c>
      <c r="C3738" t="s">
        <v>20698</v>
      </c>
      <c r="D3738">
        <v>5</v>
      </c>
      <c r="F3738" t="s">
        <v>30</v>
      </c>
      <c r="G3738" t="s">
        <v>43</v>
      </c>
      <c r="H3738" t="s">
        <v>273</v>
      </c>
      <c r="I3738" t="s">
        <v>20697</v>
      </c>
      <c r="J3738" t="s">
        <v>20699</v>
      </c>
      <c r="K3738" t="s">
        <v>20699</v>
      </c>
      <c r="L3738" t="s">
        <v>20700</v>
      </c>
      <c r="M3738">
        <v>-81.051399000000004</v>
      </c>
      <c r="N3738">
        <v>24.726101</v>
      </c>
    </row>
    <row r="3739" spans="1:14" x14ac:dyDescent="0.35">
      <c r="A3739" t="s">
        <v>20701</v>
      </c>
      <c r="B3739" t="s">
        <v>1168</v>
      </c>
      <c r="C3739" t="s">
        <v>20702</v>
      </c>
      <c r="D3739">
        <v>5759</v>
      </c>
      <c r="F3739" t="s">
        <v>30</v>
      </c>
      <c r="G3739" t="s">
        <v>42</v>
      </c>
      <c r="H3739" t="s">
        <v>710</v>
      </c>
      <c r="I3739" t="s">
        <v>20701</v>
      </c>
      <c r="J3739" t="s">
        <v>20703</v>
      </c>
      <c r="K3739" t="s">
        <v>20703</v>
      </c>
      <c r="L3739" t="s">
        <v>20704</v>
      </c>
      <c r="M3739">
        <v>-107.893997192</v>
      </c>
      <c r="N3739">
        <v>38.509799957299997</v>
      </c>
    </row>
    <row r="3740" spans="1:14" x14ac:dyDescent="0.35">
      <c r="A3740" t="s">
        <v>20705</v>
      </c>
      <c r="B3740" t="s">
        <v>1168</v>
      </c>
      <c r="C3740" t="s">
        <v>20706</v>
      </c>
      <c r="D3740">
        <v>21</v>
      </c>
      <c r="F3740" t="s">
        <v>30</v>
      </c>
      <c r="G3740" t="s">
        <v>55</v>
      </c>
      <c r="H3740" t="s">
        <v>212</v>
      </c>
      <c r="I3740" t="s">
        <v>20705</v>
      </c>
      <c r="J3740" t="s">
        <v>2362</v>
      </c>
      <c r="K3740" t="s">
        <v>2362</v>
      </c>
      <c r="L3740" t="s">
        <v>20707</v>
      </c>
      <c r="M3740">
        <v>-76.413803000000001</v>
      </c>
      <c r="N3740">
        <v>39.325699</v>
      </c>
    </row>
    <row r="3741" spans="1:14" x14ac:dyDescent="0.35">
      <c r="A3741" t="s">
        <v>20708</v>
      </c>
      <c r="B3741" t="s">
        <v>32</v>
      </c>
      <c r="C3741" t="s">
        <v>20709</v>
      </c>
      <c r="D3741">
        <v>722</v>
      </c>
      <c r="F3741" t="s">
        <v>30</v>
      </c>
      <c r="G3741" t="s">
        <v>49</v>
      </c>
      <c r="H3741" t="s">
        <v>20710</v>
      </c>
      <c r="I3741" t="s">
        <v>20708</v>
      </c>
      <c r="J3741" t="s">
        <v>20711</v>
      </c>
      <c r="K3741" t="s">
        <v>20711</v>
      </c>
      <c r="L3741" t="s">
        <v>20712</v>
      </c>
      <c r="M3741">
        <v>-88.279197999999994</v>
      </c>
      <c r="N3741">
        <v>39.477901000000003</v>
      </c>
    </row>
    <row r="3742" spans="1:14" x14ac:dyDescent="0.35">
      <c r="A3742" t="s">
        <v>20713</v>
      </c>
      <c r="B3742" t="s">
        <v>32</v>
      </c>
      <c r="C3742" t="s">
        <v>20714</v>
      </c>
      <c r="D3742">
        <v>6</v>
      </c>
      <c r="F3742" t="s">
        <v>30</v>
      </c>
      <c r="G3742" t="s">
        <v>66</v>
      </c>
      <c r="H3742" t="s">
        <v>20715</v>
      </c>
      <c r="I3742" t="s">
        <v>20713</v>
      </c>
      <c r="J3742" t="s">
        <v>20716</v>
      </c>
      <c r="K3742" t="s">
        <v>20716</v>
      </c>
      <c r="L3742" t="s">
        <v>20717</v>
      </c>
      <c r="M3742">
        <v>-71.920796999999993</v>
      </c>
      <c r="N3742">
        <v>41.076500000000003</v>
      </c>
    </row>
    <row r="3743" spans="1:14" x14ac:dyDescent="0.35">
      <c r="A3743" t="s">
        <v>20719</v>
      </c>
      <c r="B3743" t="s">
        <v>32</v>
      </c>
      <c r="C3743" t="s">
        <v>20720</v>
      </c>
      <c r="D3743">
        <v>651</v>
      </c>
      <c r="F3743" t="s">
        <v>30</v>
      </c>
      <c r="G3743" t="s">
        <v>84</v>
      </c>
      <c r="H3743" t="s">
        <v>996</v>
      </c>
      <c r="I3743" t="s">
        <v>20719</v>
      </c>
      <c r="J3743" t="s">
        <v>20721</v>
      </c>
      <c r="K3743" t="s">
        <v>20721</v>
      </c>
      <c r="L3743" t="s">
        <v>20722</v>
      </c>
      <c r="M3743">
        <v>-87.680601999999993</v>
      </c>
      <c r="N3743">
        <v>44.128799000000001</v>
      </c>
    </row>
    <row r="3744" spans="1:14" x14ac:dyDescent="0.35">
      <c r="A3744" t="s">
        <v>20723</v>
      </c>
      <c r="B3744" t="s">
        <v>1168</v>
      </c>
      <c r="C3744" t="s">
        <v>20724</v>
      </c>
      <c r="D3744">
        <v>488</v>
      </c>
      <c r="F3744" t="s">
        <v>30</v>
      </c>
      <c r="G3744" t="s">
        <v>31</v>
      </c>
      <c r="H3744" t="s">
        <v>20725</v>
      </c>
      <c r="I3744" t="s">
        <v>20723</v>
      </c>
      <c r="J3744" t="s">
        <v>3638</v>
      </c>
      <c r="K3744" t="s">
        <v>3638</v>
      </c>
      <c r="L3744" t="s">
        <v>20726</v>
      </c>
      <c r="M3744">
        <v>-76.569396999999995</v>
      </c>
      <c r="N3744">
        <v>40.434798999999998</v>
      </c>
    </row>
    <row r="3745" spans="1:14" x14ac:dyDescent="0.35">
      <c r="A3745" t="s">
        <v>20727</v>
      </c>
      <c r="B3745" t="s">
        <v>3332</v>
      </c>
      <c r="C3745" t="s">
        <v>20728</v>
      </c>
      <c r="D3745">
        <v>2996</v>
      </c>
      <c r="F3745" t="s">
        <v>30</v>
      </c>
      <c r="G3745" t="s">
        <v>47</v>
      </c>
      <c r="H3745" t="s">
        <v>326</v>
      </c>
      <c r="I3745" t="s">
        <v>20727</v>
      </c>
      <c r="J3745" t="s">
        <v>20729</v>
      </c>
      <c r="K3745" t="s">
        <v>20729</v>
      </c>
      <c r="L3745" t="s">
        <v>20730</v>
      </c>
      <c r="M3745">
        <v>-115.87200199999999</v>
      </c>
      <c r="N3745">
        <v>43.043598000000003</v>
      </c>
    </row>
    <row r="3746" spans="1:14" x14ac:dyDescent="0.35">
      <c r="A3746" t="s">
        <v>20731</v>
      </c>
      <c r="B3746" t="s">
        <v>32</v>
      </c>
      <c r="C3746" t="s">
        <v>20732</v>
      </c>
      <c r="D3746">
        <v>547</v>
      </c>
      <c r="F3746" t="s">
        <v>30</v>
      </c>
      <c r="G3746" t="s">
        <v>98</v>
      </c>
      <c r="H3746" t="s">
        <v>1408</v>
      </c>
      <c r="I3746" t="s">
        <v>20731</v>
      </c>
      <c r="J3746" t="s">
        <v>20733</v>
      </c>
      <c r="K3746" t="s">
        <v>20733</v>
      </c>
      <c r="L3746" t="s">
        <v>20734</v>
      </c>
      <c r="M3746">
        <v>-91.148201</v>
      </c>
      <c r="N3746">
        <v>41.367803000000002</v>
      </c>
    </row>
    <row r="3747" spans="1:14" x14ac:dyDescent="0.35">
      <c r="A3747" t="s">
        <v>20735</v>
      </c>
      <c r="B3747" t="s">
        <v>32</v>
      </c>
      <c r="C3747" t="s">
        <v>20736</v>
      </c>
      <c r="D3747">
        <v>419</v>
      </c>
      <c r="F3747" t="s">
        <v>30</v>
      </c>
      <c r="G3747" t="s">
        <v>35</v>
      </c>
      <c r="H3747" t="s">
        <v>143</v>
      </c>
      <c r="I3747" t="s">
        <v>20735</v>
      </c>
      <c r="J3747" t="s">
        <v>20737</v>
      </c>
      <c r="K3747" t="s">
        <v>20737</v>
      </c>
      <c r="L3747" t="s">
        <v>20738</v>
      </c>
      <c r="M3747">
        <v>-87.350995999999995</v>
      </c>
      <c r="N3747">
        <v>31.457999999999998</v>
      </c>
    </row>
    <row r="3748" spans="1:14" x14ac:dyDescent="0.35">
      <c r="A3748" t="s">
        <v>20739</v>
      </c>
      <c r="B3748" t="s">
        <v>32</v>
      </c>
      <c r="C3748" t="s">
        <v>20740</v>
      </c>
      <c r="D3748">
        <v>1034</v>
      </c>
      <c r="F3748" t="s">
        <v>30</v>
      </c>
      <c r="G3748" t="s">
        <v>58</v>
      </c>
      <c r="H3748" t="s">
        <v>826</v>
      </c>
      <c r="I3748" t="s">
        <v>20739</v>
      </c>
      <c r="J3748" t="s">
        <v>20741</v>
      </c>
      <c r="K3748" t="s">
        <v>20741</v>
      </c>
      <c r="L3748" t="s">
        <v>20742</v>
      </c>
      <c r="M3748">
        <v>-95.710296999999997</v>
      </c>
      <c r="N3748">
        <v>44.969101000000002</v>
      </c>
    </row>
    <row r="3749" spans="1:14" x14ac:dyDescent="0.35">
      <c r="A3749" t="s">
        <v>20744</v>
      </c>
      <c r="B3749" t="s">
        <v>32</v>
      </c>
      <c r="C3749" t="s">
        <v>20745</v>
      </c>
      <c r="D3749">
        <v>732</v>
      </c>
      <c r="F3749" t="s">
        <v>30</v>
      </c>
      <c r="G3749" t="s">
        <v>187</v>
      </c>
      <c r="H3749" t="s">
        <v>20746</v>
      </c>
      <c r="I3749" t="s">
        <v>20744</v>
      </c>
      <c r="J3749" t="s">
        <v>20747</v>
      </c>
      <c r="K3749" t="s">
        <v>20747</v>
      </c>
      <c r="L3749" t="s">
        <v>20748</v>
      </c>
      <c r="M3749">
        <v>-72.613998413100006</v>
      </c>
      <c r="N3749">
        <v>44.534599304199901</v>
      </c>
    </row>
    <row r="3750" spans="1:14" x14ac:dyDescent="0.35">
      <c r="A3750" t="s">
        <v>20749</v>
      </c>
      <c r="B3750" t="s">
        <v>32</v>
      </c>
      <c r="C3750" t="s">
        <v>20750</v>
      </c>
      <c r="D3750">
        <v>67</v>
      </c>
      <c r="F3750" t="s">
        <v>30</v>
      </c>
      <c r="G3750" t="s">
        <v>102</v>
      </c>
      <c r="H3750" t="s">
        <v>20751</v>
      </c>
      <c r="I3750" t="s">
        <v>20749</v>
      </c>
      <c r="J3750" t="s">
        <v>20752</v>
      </c>
      <c r="K3750" t="s">
        <v>20752</v>
      </c>
      <c r="L3750" t="s">
        <v>20753</v>
      </c>
      <c r="M3750">
        <v>-70.6143035889</v>
      </c>
      <c r="N3750">
        <v>41.393100738500003</v>
      </c>
    </row>
    <row r="3751" spans="1:14" x14ac:dyDescent="0.35">
      <c r="A3751" t="s">
        <v>20754</v>
      </c>
      <c r="B3751" t="s">
        <v>32</v>
      </c>
      <c r="C3751" t="s">
        <v>20755</v>
      </c>
      <c r="D3751">
        <v>472</v>
      </c>
      <c r="F3751" t="s">
        <v>30</v>
      </c>
      <c r="G3751" t="s">
        <v>49</v>
      </c>
      <c r="H3751" t="s">
        <v>363</v>
      </c>
      <c r="I3751" t="s">
        <v>20754</v>
      </c>
      <c r="J3751" t="s">
        <v>20756</v>
      </c>
      <c r="K3751" t="s">
        <v>20756</v>
      </c>
      <c r="L3751" t="s">
        <v>20757</v>
      </c>
      <c r="M3751">
        <v>-89.011100769999999</v>
      </c>
      <c r="N3751">
        <v>37.755001069999999</v>
      </c>
    </row>
    <row r="3752" spans="1:14" x14ac:dyDescent="0.35">
      <c r="A3752" t="s">
        <v>20758</v>
      </c>
      <c r="B3752" t="s">
        <v>32</v>
      </c>
      <c r="C3752" t="s">
        <v>20759</v>
      </c>
      <c r="D3752">
        <v>745</v>
      </c>
      <c r="F3752" t="s">
        <v>30</v>
      </c>
      <c r="G3752" t="s">
        <v>84</v>
      </c>
      <c r="H3752" t="s">
        <v>418</v>
      </c>
      <c r="I3752" t="s">
        <v>20758</v>
      </c>
      <c r="J3752" t="s">
        <v>20760</v>
      </c>
      <c r="K3752" t="s">
        <v>20760</v>
      </c>
      <c r="L3752" t="s">
        <v>20761</v>
      </c>
      <c r="M3752">
        <v>-88.034401000000003</v>
      </c>
      <c r="N3752">
        <v>43.110401000000003</v>
      </c>
    </row>
    <row r="3753" spans="1:14" x14ac:dyDescent="0.35">
      <c r="A3753" t="s">
        <v>20762</v>
      </c>
      <c r="B3753" t="s">
        <v>1168</v>
      </c>
      <c r="C3753" t="s">
        <v>20763</v>
      </c>
      <c r="D3753">
        <v>1189</v>
      </c>
      <c r="F3753" t="s">
        <v>30</v>
      </c>
      <c r="G3753" t="s">
        <v>83</v>
      </c>
      <c r="H3753" t="s">
        <v>20764</v>
      </c>
      <c r="I3753" t="s">
        <v>20762</v>
      </c>
      <c r="J3753" t="s">
        <v>20765</v>
      </c>
      <c r="K3753" t="s">
        <v>20765</v>
      </c>
      <c r="L3753" t="s">
        <v>20766</v>
      </c>
      <c r="M3753">
        <v>-119.3199997</v>
      </c>
      <c r="N3753">
        <v>47.207698819999997</v>
      </c>
    </row>
    <row r="3754" spans="1:14" x14ac:dyDescent="0.35">
      <c r="A3754" t="s">
        <v>20767</v>
      </c>
      <c r="B3754" t="s">
        <v>32</v>
      </c>
      <c r="C3754" t="s">
        <v>20768</v>
      </c>
      <c r="D3754">
        <v>974</v>
      </c>
      <c r="F3754" t="s">
        <v>30</v>
      </c>
      <c r="G3754" t="s">
        <v>76</v>
      </c>
      <c r="H3754" t="s">
        <v>408</v>
      </c>
      <c r="I3754" t="s">
        <v>20767</v>
      </c>
      <c r="J3754" t="s">
        <v>20769</v>
      </c>
      <c r="K3754" t="s">
        <v>20769</v>
      </c>
      <c r="L3754" t="s">
        <v>20770</v>
      </c>
      <c r="M3754">
        <v>-98.060203999999999</v>
      </c>
      <c r="N3754">
        <v>32.781601000000002</v>
      </c>
    </row>
    <row r="3755" spans="1:14" x14ac:dyDescent="0.35">
      <c r="A3755" t="s">
        <v>20771</v>
      </c>
      <c r="B3755" t="s">
        <v>32</v>
      </c>
      <c r="C3755" t="s">
        <v>20772</v>
      </c>
      <c r="D3755">
        <v>650</v>
      </c>
      <c r="F3755" t="s">
        <v>30</v>
      </c>
      <c r="G3755" t="s">
        <v>67</v>
      </c>
      <c r="H3755" t="s">
        <v>214</v>
      </c>
      <c r="I3755" t="s">
        <v>20771</v>
      </c>
      <c r="J3755" t="s">
        <v>20773</v>
      </c>
      <c r="K3755" t="s">
        <v>20773</v>
      </c>
      <c r="L3755" t="s">
        <v>20774</v>
      </c>
      <c r="M3755">
        <v>-84.395302000000001</v>
      </c>
      <c r="N3755">
        <v>39.530997999999997</v>
      </c>
    </row>
    <row r="3756" spans="1:14" x14ac:dyDescent="0.35">
      <c r="A3756" t="s">
        <v>20775</v>
      </c>
      <c r="B3756" t="s">
        <v>32</v>
      </c>
      <c r="C3756" t="s">
        <v>20776</v>
      </c>
      <c r="D3756">
        <v>242</v>
      </c>
      <c r="F3756" t="s">
        <v>30</v>
      </c>
      <c r="G3756" t="s">
        <v>37</v>
      </c>
      <c r="H3756" t="s">
        <v>16168</v>
      </c>
      <c r="I3756" t="s">
        <v>20775</v>
      </c>
      <c r="J3756" t="s">
        <v>20777</v>
      </c>
      <c r="K3756" t="s">
        <v>20777</v>
      </c>
      <c r="L3756" t="s">
        <v>20778</v>
      </c>
      <c r="M3756">
        <v>-90.154601999999997</v>
      </c>
      <c r="N3756">
        <v>35.894401999999999</v>
      </c>
    </row>
    <row r="3757" spans="1:14" x14ac:dyDescent="0.35">
      <c r="A3757" t="s">
        <v>20779</v>
      </c>
      <c r="B3757" t="s">
        <v>1168</v>
      </c>
      <c r="C3757" t="s">
        <v>20780</v>
      </c>
      <c r="D3757">
        <v>171</v>
      </c>
      <c r="F3757" t="s">
        <v>30</v>
      </c>
      <c r="G3757" t="s">
        <v>35</v>
      </c>
      <c r="H3757" t="s">
        <v>571</v>
      </c>
      <c r="I3757" t="s">
        <v>20779</v>
      </c>
      <c r="J3757" t="s">
        <v>20781</v>
      </c>
      <c r="K3757" t="s">
        <v>20781</v>
      </c>
      <c r="L3757" t="s">
        <v>20782</v>
      </c>
      <c r="M3757">
        <v>-86.365798999999996</v>
      </c>
      <c r="N3757">
        <v>32.382899999999999</v>
      </c>
    </row>
    <row r="3758" spans="1:14" x14ac:dyDescent="0.35">
      <c r="A3758" t="s">
        <v>20783</v>
      </c>
      <c r="B3758" t="s">
        <v>32</v>
      </c>
      <c r="C3758" t="s">
        <v>20784</v>
      </c>
      <c r="D3758">
        <v>427</v>
      </c>
      <c r="F3758" t="s">
        <v>30</v>
      </c>
      <c r="G3758" t="s">
        <v>41</v>
      </c>
      <c r="H3758" t="s">
        <v>791</v>
      </c>
      <c r="I3758" t="s">
        <v>20783</v>
      </c>
      <c r="J3758" t="s">
        <v>20785</v>
      </c>
      <c r="K3758" t="s">
        <v>20785</v>
      </c>
      <c r="L3758" t="s">
        <v>20786</v>
      </c>
      <c r="M3758">
        <v>-117.139999</v>
      </c>
      <c r="N3758">
        <v>32.8157</v>
      </c>
    </row>
    <row r="3759" spans="1:14" x14ac:dyDescent="0.35">
      <c r="A3759" t="s">
        <v>20788</v>
      </c>
      <c r="B3759" t="s">
        <v>1168</v>
      </c>
      <c r="C3759" t="s">
        <v>20789</v>
      </c>
      <c r="D3759">
        <v>5024</v>
      </c>
      <c r="F3759" t="s">
        <v>30</v>
      </c>
      <c r="G3759" t="s">
        <v>47</v>
      </c>
      <c r="H3759" t="s">
        <v>801</v>
      </c>
      <c r="I3759" t="s">
        <v>20788</v>
      </c>
      <c r="J3759" t="s">
        <v>20790</v>
      </c>
      <c r="K3759" t="s">
        <v>20790</v>
      </c>
      <c r="L3759" t="s">
        <v>20791</v>
      </c>
      <c r="M3759">
        <v>-116.1009979</v>
      </c>
      <c r="N3759">
        <v>44.889701840000001</v>
      </c>
    </row>
    <row r="3760" spans="1:14" x14ac:dyDescent="0.35">
      <c r="A3760" t="s">
        <v>20792</v>
      </c>
      <c r="B3760" t="s">
        <v>1168</v>
      </c>
      <c r="C3760" t="s">
        <v>20793</v>
      </c>
      <c r="D3760">
        <v>25</v>
      </c>
      <c r="F3760" t="s">
        <v>30</v>
      </c>
      <c r="G3760" t="s">
        <v>72</v>
      </c>
      <c r="H3760" t="s">
        <v>20794</v>
      </c>
      <c r="I3760" t="s">
        <v>20792</v>
      </c>
      <c r="J3760" t="s">
        <v>20795</v>
      </c>
      <c r="K3760" t="s">
        <v>20795</v>
      </c>
      <c r="L3760" t="s">
        <v>20796</v>
      </c>
      <c r="M3760">
        <v>-78.928298950200002</v>
      </c>
      <c r="N3760">
        <v>33.679698944099997</v>
      </c>
    </row>
    <row r="3761" spans="1:14" x14ac:dyDescent="0.35">
      <c r="A3761" t="s">
        <v>20797</v>
      </c>
      <c r="B3761" t="s">
        <v>1168</v>
      </c>
      <c r="C3761" t="s">
        <v>20798</v>
      </c>
      <c r="D3761">
        <v>64</v>
      </c>
      <c r="F3761" t="s">
        <v>30</v>
      </c>
      <c r="G3761" t="s">
        <v>41</v>
      </c>
      <c r="H3761" t="s">
        <v>700</v>
      </c>
      <c r="I3761" t="s">
        <v>20797</v>
      </c>
      <c r="J3761" t="s">
        <v>20799</v>
      </c>
      <c r="K3761" t="s">
        <v>20799</v>
      </c>
      <c r="L3761" t="s">
        <v>20800</v>
      </c>
      <c r="M3761">
        <v>-121.5699997</v>
      </c>
      <c r="N3761">
        <v>39.09780121</v>
      </c>
    </row>
    <row r="3762" spans="1:14" x14ac:dyDescent="0.35">
      <c r="A3762" t="s">
        <v>20802</v>
      </c>
      <c r="B3762" t="s">
        <v>32</v>
      </c>
      <c r="C3762" t="s">
        <v>20803</v>
      </c>
      <c r="D3762">
        <v>1893</v>
      </c>
      <c r="F3762" t="s">
        <v>30</v>
      </c>
      <c r="G3762" t="s">
        <v>40</v>
      </c>
      <c r="H3762" t="s">
        <v>293</v>
      </c>
      <c r="I3762" t="s">
        <v>20802</v>
      </c>
      <c r="J3762" t="s">
        <v>20804</v>
      </c>
      <c r="K3762" t="s">
        <v>20804</v>
      </c>
      <c r="L3762" t="s">
        <v>20805</v>
      </c>
      <c r="M3762">
        <v>-111.32800293</v>
      </c>
      <c r="N3762">
        <v>32.510601043699999</v>
      </c>
    </row>
    <row r="3763" spans="1:14" x14ac:dyDescent="0.35">
      <c r="A3763" t="s">
        <v>20806</v>
      </c>
      <c r="B3763" t="s">
        <v>32</v>
      </c>
      <c r="C3763" t="s">
        <v>1015</v>
      </c>
      <c r="D3763">
        <v>859</v>
      </c>
      <c r="F3763" t="s">
        <v>30</v>
      </c>
      <c r="G3763" t="s">
        <v>48</v>
      </c>
      <c r="H3763" t="s">
        <v>363</v>
      </c>
      <c r="I3763" t="s">
        <v>20806</v>
      </c>
      <c r="J3763" t="s">
        <v>20807</v>
      </c>
      <c r="K3763" t="s">
        <v>20807</v>
      </c>
      <c r="L3763" t="s">
        <v>20808</v>
      </c>
      <c r="M3763">
        <v>-85.679702758800005</v>
      </c>
      <c r="N3763">
        <v>40.489898681600003</v>
      </c>
    </row>
    <row r="3764" spans="1:14" x14ac:dyDescent="0.35">
      <c r="A3764" t="s">
        <v>20809</v>
      </c>
      <c r="B3764" t="s">
        <v>32</v>
      </c>
      <c r="C3764" t="s">
        <v>20810</v>
      </c>
      <c r="D3764">
        <v>1198</v>
      </c>
      <c r="F3764" t="s">
        <v>30</v>
      </c>
      <c r="G3764" t="s">
        <v>66</v>
      </c>
      <c r="H3764" t="s">
        <v>1416</v>
      </c>
      <c r="I3764" t="s">
        <v>20809</v>
      </c>
      <c r="J3764" t="s">
        <v>20811</v>
      </c>
      <c r="K3764" t="s">
        <v>20812</v>
      </c>
      <c r="L3764" t="s">
        <v>20813</v>
      </c>
      <c r="M3764">
        <v>-76.214897160000007</v>
      </c>
      <c r="N3764">
        <v>42.592601780000003</v>
      </c>
    </row>
    <row r="3765" spans="1:14" x14ac:dyDescent="0.35">
      <c r="A3765" t="s">
        <v>20814</v>
      </c>
      <c r="B3765" t="s">
        <v>32</v>
      </c>
      <c r="C3765" t="s">
        <v>19482</v>
      </c>
      <c r="D3765">
        <v>1027</v>
      </c>
      <c r="F3765" t="s">
        <v>30</v>
      </c>
      <c r="G3765" t="s">
        <v>66</v>
      </c>
      <c r="H3765" t="s">
        <v>647</v>
      </c>
      <c r="I3765" t="s">
        <v>20815</v>
      </c>
      <c r="J3765" t="s">
        <v>20816</v>
      </c>
      <c r="K3765" t="s">
        <v>20815</v>
      </c>
      <c r="L3765" t="s">
        <v>20817</v>
      </c>
      <c r="M3765">
        <v>-75.416000366210994</v>
      </c>
      <c r="N3765">
        <v>42.302600860596002</v>
      </c>
    </row>
    <row r="3766" spans="1:14" x14ac:dyDescent="0.35">
      <c r="A3766" t="s">
        <v>20819</v>
      </c>
      <c r="B3766" t="s">
        <v>32</v>
      </c>
      <c r="C3766" t="s">
        <v>20820</v>
      </c>
      <c r="D3766">
        <v>480</v>
      </c>
      <c r="F3766" t="s">
        <v>30</v>
      </c>
      <c r="G3766" t="s">
        <v>31</v>
      </c>
      <c r="H3766" t="s">
        <v>10396</v>
      </c>
      <c r="I3766" t="s">
        <v>20819</v>
      </c>
      <c r="J3766" t="s">
        <v>10394</v>
      </c>
      <c r="K3766" t="s">
        <v>20821</v>
      </c>
      <c r="L3766" t="s">
        <v>20822</v>
      </c>
      <c r="M3766">
        <v>-75.160598754899993</v>
      </c>
      <c r="N3766">
        <v>41.035800933799997</v>
      </c>
    </row>
    <row r="3767" spans="1:14" x14ac:dyDescent="0.35">
      <c r="A3767" t="s">
        <v>20824</v>
      </c>
      <c r="B3767" t="s">
        <v>1168</v>
      </c>
      <c r="C3767" t="s">
        <v>20825</v>
      </c>
      <c r="D3767">
        <v>2</v>
      </c>
      <c r="F3767" t="s">
        <v>30</v>
      </c>
      <c r="G3767" t="s">
        <v>53</v>
      </c>
      <c r="H3767" t="s">
        <v>1027</v>
      </c>
      <c r="I3767" t="s">
        <v>20824</v>
      </c>
      <c r="J3767" t="s">
        <v>20826</v>
      </c>
      <c r="K3767" t="s">
        <v>20826</v>
      </c>
      <c r="L3767" t="s">
        <v>20827</v>
      </c>
      <c r="M3767">
        <v>-90.035003660000001</v>
      </c>
      <c r="N3767">
        <v>29.825300219999999</v>
      </c>
    </row>
    <row r="3768" spans="1:14" x14ac:dyDescent="0.35">
      <c r="A3768" t="s">
        <v>20828</v>
      </c>
      <c r="B3768" t="s">
        <v>32</v>
      </c>
      <c r="C3768" t="s">
        <v>20829</v>
      </c>
      <c r="D3768">
        <v>54</v>
      </c>
      <c r="F3768" t="s">
        <v>30</v>
      </c>
      <c r="G3768" t="s">
        <v>35</v>
      </c>
      <c r="H3768" t="s">
        <v>123</v>
      </c>
      <c r="I3768" t="s">
        <v>20828</v>
      </c>
      <c r="J3768" t="s">
        <v>20830</v>
      </c>
      <c r="K3768" t="s">
        <v>20831</v>
      </c>
      <c r="L3768" t="s">
        <v>20832</v>
      </c>
      <c r="M3768">
        <v>-87.635299682599907</v>
      </c>
      <c r="N3768">
        <v>30.389099121099999</v>
      </c>
    </row>
    <row r="3769" spans="1:14" x14ac:dyDescent="0.35">
      <c r="A3769" t="s">
        <v>20834</v>
      </c>
      <c r="B3769" t="s">
        <v>32</v>
      </c>
      <c r="C3769" t="s">
        <v>20835</v>
      </c>
      <c r="D3769">
        <v>18</v>
      </c>
      <c r="F3769" t="s">
        <v>30</v>
      </c>
      <c r="G3769" t="s">
        <v>82</v>
      </c>
      <c r="H3769" t="s">
        <v>746</v>
      </c>
      <c r="I3769" t="s">
        <v>20834</v>
      </c>
      <c r="J3769" t="s">
        <v>20836</v>
      </c>
      <c r="K3769" t="s">
        <v>9160</v>
      </c>
      <c r="L3769" t="s">
        <v>20837</v>
      </c>
      <c r="M3769">
        <v>-77.037200929999997</v>
      </c>
      <c r="N3769">
        <v>38.332500459999999</v>
      </c>
    </row>
    <row r="3770" spans="1:14" x14ac:dyDescent="0.35">
      <c r="A3770" t="s">
        <v>20838</v>
      </c>
      <c r="B3770" t="s">
        <v>1168</v>
      </c>
      <c r="C3770" t="s">
        <v>20839</v>
      </c>
      <c r="D3770">
        <v>101</v>
      </c>
      <c r="F3770" t="s">
        <v>30</v>
      </c>
      <c r="G3770" t="s">
        <v>62</v>
      </c>
      <c r="H3770" t="s">
        <v>20840</v>
      </c>
      <c r="I3770" t="s">
        <v>20838</v>
      </c>
      <c r="J3770" t="s">
        <v>20841</v>
      </c>
      <c r="K3770" t="s">
        <v>20841</v>
      </c>
      <c r="L3770" t="s">
        <v>20842</v>
      </c>
      <c r="M3770">
        <v>-74.353301999999999</v>
      </c>
      <c r="N3770">
        <v>40.03329849</v>
      </c>
    </row>
    <row r="3771" spans="1:14" x14ac:dyDescent="0.35">
      <c r="A3771" t="s">
        <v>20843</v>
      </c>
      <c r="B3771" t="s">
        <v>32</v>
      </c>
      <c r="C3771" t="s">
        <v>20844</v>
      </c>
      <c r="D3771">
        <v>99</v>
      </c>
      <c r="F3771" t="s">
        <v>30</v>
      </c>
      <c r="G3771" t="s">
        <v>43</v>
      </c>
      <c r="H3771" t="s">
        <v>318</v>
      </c>
      <c r="I3771" t="s">
        <v>20843</v>
      </c>
      <c r="J3771" t="s">
        <v>15425</v>
      </c>
      <c r="K3771" t="s">
        <v>15425</v>
      </c>
      <c r="L3771" t="s">
        <v>20845</v>
      </c>
      <c r="M3771">
        <v>-81.87190246582</v>
      </c>
      <c r="N3771">
        <v>30.353900909423999</v>
      </c>
    </row>
    <row r="3772" spans="1:14" x14ac:dyDescent="0.35">
      <c r="A3772" t="s">
        <v>20846</v>
      </c>
      <c r="B3772" t="s">
        <v>1168</v>
      </c>
      <c r="C3772" t="s">
        <v>20847</v>
      </c>
      <c r="D3772">
        <v>8</v>
      </c>
      <c r="F3772" t="s">
        <v>30</v>
      </c>
      <c r="G3772" t="s">
        <v>53</v>
      </c>
      <c r="H3772" t="s">
        <v>1027</v>
      </c>
      <c r="I3772" t="s">
        <v>20846</v>
      </c>
      <c r="J3772" t="s">
        <v>20848</v>
      </c>
      <c r="K3772" t="s">
        <v>20848</v>
      </c>
      <c r="L3772" t="s">
        <v>20849</v>
      </c>
      <c r="M3772">
        <v>-90.028297424315994</v>
      </c>
      <c r="N3772">
        <v>30.042400360106999</v>
      </c>
    </row>
    <row r="3773" spans="1:14" x14ac:dyDescent="0.35">
      <c r="A3773" t="s">
        <v>20851</v>
      </c>
      <c r="B3773" t="s">
        <v>1168</v>
      </c>
      <c r="C3773" t="s">
        <v>20852</v>
      </c>
      <c r="D3773">
        <v>3934</v>
      </c>
      <c r="F3773" t="s">
        <v>30</v>
      </c>
      <c r="G3773" t="s">
        <v>111</v>
      </c>
      <c r="H3773" t="s">
        <v>639</v>
      </c>
      <c r="I3773" t="s">
        <v>20851</v>
      </c>
      <c r="J3773" t="s">
        <v>20853</v>
      </c>
      <c r="K3773" t="s">
        <v>20853</v>
      </c>
      <c r="L3773" t="s">
        <v>20854</v>
      </c>
      <c r="M3773">
        <v>-118.70099639999999</v>
      </c>
      <c r="N3773">
        <v>39.416599269999999</v>
      </c>
    </row>
    <row r="3774" spans="1:14" x14ac:dyDescent="0.35">
      <c r="A3774" t="s">
        <v>20855</v>
      </c>
      <c r="B3774" t="s">
        <v>1168</v>
      </c>
      <c r="C3774" t="s">
        <v>20856</v>
      </c>
      <c r="D3774">
        <v>650</v>
      </c>
      <c r="F3774" t="s">
        <v>30</v>
      </c>
      <c r="G3774" t="s">
        <v>76</v>
      </c>
      <c r="H3774" t="s">
        <v>77</v>
      </c>
      <c r="I3774" t="s">
        <v>20855</v>
      </c>
      <c r="J3774" t="s">
        <v>20857</v>
      </c>
      <c r="K3774" t="s">
        <v>20858</v>
      </c>
      <c r="L3774" t="s">
        <v>20859</v>
      </c>
      <c r="M3774">
        <v>-97.441497799999993</v>
      </c>
      <c r="N3774">
        <v>32.769199370000003</v>
      </c>
    </row>
    <row r="3775" spans="1:14" x14ac:dyDescent="0.35">
      <c r="A3775" t="s">
        <v>20861</v>
      </c>
      <c r="B3775" t="s">
        <v>1168</v>
      </c>
      <c r="C3775" t="s">
        <v>20862</v>
      </c>
      <c r="D3775">
        <v>17</v>
      </c>
      <c r="F3775" t="s">
        <v>30</v>
      </c>
      <c r="G3775" t="s">
        <v>82</v>
      </c>
      <c r="H3775" t="s">
        <v>13252</v>
      </c>
      <c r="I3775" t="s">
        <v>20861</v>
      </c>
      <c r="J3775" t="s">
        <v>20863</v>
      </c>
      <c r="K3775" t="s">
        <v>20863</v>
      </c>
      <c r="L3775" t="s">
        <v>20864</v>
      </c>
      <c r="M3775">
        <v>-76.289299</v>
      </c>
      <c r="N3775">
        <v>36.937598999999999</v>
      </c>
    </row>
    <row r="3776" spans="1:14" x14ac:dyDescent="0.35">
      <c r="A3776" t="s">
        <v>20865</v>
      </c>
      <c r="B3776" t="s">
        <v>36</v>
      </c>
      <c r="C3776" t="s">
        <v>20866</v>
      </c>
      <c r="D3776">
        <v>10</v>
      </c>
      <c r="F3776" t="s">
        <v>30</v>
      </c>
      <c r="G3776" t="s">
        <v>41</v>
      </c>
      <c r="H3776" t="s">
        <v>20867</v>
      </c>
      <c r="I3776" t="s">
        <v>20865</v>
      </c>
      <c r="J3776" t="s">
        <v>20868</v>
      </c>
      <c r="L3776" t="s">
        <v>20869</v>
      </c>
      <c r="M3776">
        <v>-122.31999969482401</v>
      </c>
      <c r="N3776">
        <v>37.7888984680175</v>
      </c>
    </row>
    <row r="3777" spans="1:14" x14ac:dyDescent="0.35">
      <c r="A3777" t="s">
        <v>20870</v>
      </c>
      <c r="B3777" t="s">
        <v>1168</v>
      </c>
      <c r="C3777" t="s">
        <v>20871</v>
      </c>
      <c r="D3777">
        <v>39</v>
      </c>
      <c r="F3777" t="s">
        <v>30</v>
      </c>
      <c r="G3777" t="s">
        <v>55</v>
      </c>
      <c r="H3777" t="s">
        <v>20872</v>
      </c>
      <c r="I3777" t="s">
        <v>20870</v>
      </c>
      <c r="J3777" t="s">
        <v>20873</v>
      </c>
      <c r="K3777" t="s">
        <v>20873</v>
      </c>
      <c r="L3777" t="s">
        <v>20874</v>
      </c>
      <c r="M3777">
        <v>-76.411797000000007</v>
      </c>
      <c r="N3777">
        <v>38.285998999999997</v>
      </c>
    </row>
    <row r="3778" spans="1:14" x14ac:dyDescent="0.35">
      <c r="A3778" t="s">
        <v>20875</v>
      </c>
      <c r="B3778" t="s">
        <v>1168</v>
      </c>
      <c r="C3778" t="s">
        <v>20876</v>
      </c>
      <c r="D3778">
        <v>72</v>
      </c>
      <c r="F3778" t="s">
        <v>30</v>
      </c>
      <c r="G3778" t="s">
        <v>104</v>
      </c>
      <c r="H3778" t="s">
        <v>13348</v>
      </c>
      <c r="I3778" t="s">
        <v>20877</v>
      </c>
      <c r="J3778" t="s">
        <v>20878</v>
      </c>
      <c r="K3778" t="s">
        <v>15496</v>
      </c>
      <c r="L3778" t="s">
        <v>20879</v>
      </c>
      <c r="M3778">
        <v>-69.938598630000001</v>
      </c>
      <c r="N3778">
        <v>43.892200469999999</v>
      </c>
    </row>
    <row r="3779" spans="1:14" x14ac:dyDescent="0.35">
      <c r="A3779" t="s">
        <v>20880</v>
      </c>
      <c r="B3779" t="s">
        <v>1168</v>
      </c>
      <c r="C3779" t="s">
        <v>20881</v>
      </c>
      <c r="D3779">
        <v>21</v>
      </c>
      <c r="F3779" t="s">
        <v>30</v>
      </c>
      <c r="G3779" t="s">
        <v>43</v>
      </c>
      <c r="H3779" t="s">
        <v>318</v>
      </c>
      <c r="I3779" t="s">
        <v>20880</v>
      </c>
      <c r="J3779" t="s">
        <v>15427</v>
      </c>
      <c r="K3779" t="s">
        <v>15427</v>
      </c>
      <c r="L3779" t="s">
        <v>20882</v>
      </c>
      <c r="M3779">
        <v>-81.680603000000005</v>
      </c>
      <c r="N3779">
        <v>30.235800000000001</v>
      </c>
    </row>
    <row r="3780" spans="1:14" x14ac:dyDescent="0.35">
      <c r="A3780" t="s">
        <v>20883</v>
      </c>
      <c r="B3780" t="s">
        <v>1168</v>
      </c>
      <c r="C3780" t="s">
        <v>20884</v>
      </c>
      <c r="D3780">
        <v>-42</v>
      </c>
      <c r="F3780" t="s">
        <v>30</v>
      </c>
      <c r="G3780" t="s">
        <v>41</v>
      </c>
      <c r="H3780" t="s">
        <v>714</v>
      </c>
      <c r="I3780" t="s">
        <v>20883</v>
      </c>
      <c r="J3780" t="s">
        <v>20885</v>
      </c>
      <c r="K3780" t="s">
        <v>20885</v>
      </c>
      <c r="L3780" t="s">
        <v>20886</v>
      </c>
      <c r="M3780">
        <v>-115.67199599999999</v>
      </c>
      <c r="N3780">
        <v>32.829200999999998</v>
      </c>
    </row>
    <row r="3781" spans="1:14" x14ac:dyDescent="0.35">
      <c r="A3781" t="s">
        <v>20888</v>
      </c>
      <c r="B3781" t="s">
        <v>1168</v>
      </c>
      <c r="C3781" t="s">
        <v>20889</v>
      </c>
      <c r="D3781">
        <v>477</v>
      </c>
      <c r="F3781" t="s">
        <v>30</v>
      </c>
      <c r="G3781" t="s">
        <v>41</v>
      </c>
      <c r="H3781" t="s">
        <v>791</v>
      </c>
      <c r="I3781" t="s">
        <v>20888</v>
      </c>
      <c r="J3781" t="s">
        <v>20890</v>
      </c>
      <c r="K3781" t="s">
        <v>20890</v>
      </c>
      <c r="L3781" t="s">
        <v>20891</v>
      </c>
      <c r="M3781">
        <v>-117.1429977</v>
      </c>
      <c r="N3781">
        <v>32.868400569999999</v>
      </c>
    </row>
    <row r="3782" spans="1:14" x14ac:dyDescent="0.35">
      <c r="A3782" t="s">
        <v>20892</v>
      </c>
      <c r="B3782" t="s">
        <v>36</v>
      </c>
      <c r="C3782" t="s">
        <v>20893</v>
      </c>
      <c r="D3782">
        <v>40</v>
      </c>
      <c r="E3782" t="s">
        <v>161</v>
      </c>
      <c r="F3782" t="s">
        <v>1547</v>
      </c>
      <c r="G3782" t="s">
        <v>1607</v>
      </c>
      <c r="H3782" t="s">
        <v>20894</v>
      </c>
      <c r="J3782" t="s">
        <v>20892</v>
      </c>
      <c r="L3782" t="s">
        <v>20895</v>
      </c>
      <c r="M3782">
        <v>147.49</v>
      </c>
      <c r="N3782">
        <v>-6.01</v>
      </c>
    </row>
    <row r="3783" spans="1:14" x14ac:dyDescent="0.35">
      <c r="A3783" t="s">
        <v>20896</v>
      </c>
      <c r="B3783" t="s">
        <v>1168</v>
      </c>
      <c r="C3783" t="s">
        <v>20897</v>
      </c>
      <c r="D3783">
        <v>232</v>
      </c>
      <c r="F3783" t="s">
        <v>30</v>
      </c>
      <c r="G3783" t="s">
        <v>41</v>
      </c>
      <c r="H3783" t="s">
        <v>898</v>
      </c>
      <c r="I3783" t="s">
        <v>20896</v>
      </c>
      <c r="J3783" t="s">
        <v>20898</v>
      </c>
      <c r="K3783" t="s">
        <v>20898</v>
      </c>
      <c r="L3783" t="s">
        <v>20899</v>
      </c>
      <c r="M3783">
        <v>-119.9520035</v>
      </c>
      <c r="N3783">
        <v>36.333000179999999</v>
      </c>
    </row>
    <row r="3784" spans="1:14" x14ac:dyDescent="0.35">
      <c r="A3784" t="s">
        <v>20900</v>
      </c>
      <c r="B3784" t="s">
        <v>1168</v>
      </c>
      <c r="C3784" t="s">
        <v>20901</v>
      </c>
      <c r="D3784">
        <v>28</v>
      </c>
      <c r="F3784" t="s">
        <v>30</v>
      </c>
      <c r="G3784" t="s">
        <v>43</v>
      </c>
      <c r="H3784" t="s">
        <v>1369</v>
      </c>
      <c r="I3784" t="s">
        <v>20900</v>
      </c>
      <c r="J3784" t="s">
        <v>2575</v>
      </c>
      <c r="K3784" t="s">
        <v>2575</v>
      </c>
      <c r="L3784" t="s">
        <v>20902</v>
      </c>
      <c r="M3784">
        <v>-87.318603519999996</v>
      </c>
      <c r="N3784">
        <v>30.35269928</v>
      </c>
    </row>
    <row r="3785" spans="1:14" x14ac:dyDescent="0.35">
      <c r="A3785" t="s">
        <v>20903</v>
      </c>
      <c r="B3785" t="s">
        <v>1168</v>
      </c>
      <c r="C3785" t="s">
        <v>20904</v>
      </c>
      <c r="D3785">
        <v>320</v>
      </c>
      <c r="F3785" t="s">
        <v>30</v>
      </c>
      <c r="G3785" t="s">
        <v>78</v>
      </c>
      <c r="H3785" t="s">
        <v>856</v>
      </c>
      <c r="I3785" t="s">
        <v>20903</v>
      </c>
      <c r="J3785" t="s">
        <v>20905</v>
      </c>
      <c r="K3785" t="s">
        <v>20905</v>
      </c>
      <c r="L3785" t="s">
        <v>20906</v>
      </c>
      <c r="M3785">
        <v>-89.8703</v>
      </c>
      <c r="N3785">
        <v>35.356701000000001</v>
      </c>
    </row>
    <row r="3786" spans="1:14" x14ac:dyDescent="0.35">
      <c r="A3786" t="s">
        <v>20907</v>
      </c>
      <c r="B3786" t="s">
        <v>1168</v>
      </c>
      <c r="C3786" t="s">
        <v>20908</v>
      </c>
      <c r="D3786">
        <v>50</v>
      </c>
      <c r="F3786" t="s">
        <v>30</v>
      </c>
      <c r="G3786" t="s">
        <v>76</v>
      </c>
      <c r="H3786" t="s">
        <v>380</v>
      </c>
      <c r="I3786" t="s">
        <v>20907</v>
      </c>
      <c r="J3786" t="s">
        <v>20909</v>
      </c>
      <c r="K3786" t="s">
        <v>20909</v>
      </c>
      <c r="L3786" t="s">
        <v>20910</v>
      </c>
      <c r="M3786">
        <v>-97.809700012199997</v>
      </c>
      <c r="N3786">
        <v>27.507200241100001</v>
      </c>
    </row>
    <row r="3787" spans="1:14" x14ac:dyDescent="0.35">
      <c r="A3787" t="s">
        <v>20911</v>
      </c>
      <c r="B3787" t="s">
        <v>1168</v>
      </c>
      <c r="C3787" t="s">
        <v>20912</v>
      </c>
      <c r="D3787">
        <v>6</v>
      </c>
      <c r="F3787" t="s">
        <v>30</v>
      </c>
      <c r="G3787" t="s">
        <v>43</v>
      </c>
      <c r="H3787" t="s">
        <v>1329</v>
      </c>
      <c r="I3787" t="s">
        <v>20911</v>
      </c>
      <c r="J3787" t="s">
        <v>20913</v>
      </c>
      <c r="K3787" t="s">
        <v>20913</v>
      </c>
      <c r="L3787" t="s">
        <v>20914</v>
      </c>
      <c r="M3787">
        <v>-81.688903809999999</v>
      </c>
      <c r="N3787">
        <v>24.57579994</v>
      </c>
    </row>
    <row r="3788" spans="1:14" x14ac:dyDescent="0.35">
      <c r="A3788" t="s">
        <v>20916</v>
      </c>
      <c r="B3788" t="s">
        <v>1168</v>
      </c>
      <c r="C3788" t="s">
        <v>20917</v>
      </c>
      <c r="D3788">
        <v>15</v>
      </c>
      <c r="F3788" t="s">
        <v>30</v>
      </c>
      <c r="G3788" t="s">
        <v>43</v>
      </c>
      <c r="H3788" t="s">
        <v>20918</v>
      </c>
      <c r="I3788" t="s">
        <v>20916</v>
      </c>
      <c r="J3788" t="s">
        <v>20919</v>
      </c>
      <c r="K3788" t="s">
        <v>20919</v>
      </c>
      <c r="L3788" t="s">
        <v>20920</v>
      </c>
      <c r="M3788">
        <v>-81.424697879999997</v>
      </c>
      <c r="N3788">
        <v>30.391099929999999</v>
      </c>
    </row>
    <row r="3789" spans="1:14" x14ac:dyDescent="0.35">
      <c r="A3789" t="s">
        <v>20921</v>
      </c>
      <c r="B3789" t="s">
        <v>32</v>
      </c>
      <c r="C3789" t="s">
        <v>20922</v>
      </c>
      <c r="D3789">
        <v>24</v>
      </c>
      <c r="F3789" t="s">
        <v>30</v>
      </c>
      <c r="G3789" t="s">
        <v>41</v>
      </c>
      <c r="H3789" t="s">
        <v>20923</v>
      </c>
      <c r="I3789" t="s">
        <v>20921</v>
      </c>
      <c r="J3789" t="s">
        <v>20924</v>
      </c>
      <c r="K3789" t="s">
        <v>20924</v>
      </c>
      <c r="L3789" t="s">
        <v>20925</v>
      </c>
      <c r="M3789">
        <v>-117.116997</v>
      </c>
      <c r="N3789">
        <v>32.566699999999997</v>
      </c>
    </row>
    <row r="3790" spans="1:14" x14ac:dyDescent="0.35">
      <c r="A3790" t="s">
        <v>20926</v>
      </c>
      <c r="B3790" t="s">
        <v>1168</v>
      </c>
      <c r="C3790" t="s">
        <v>20927</v>
      </c>
      <c r="D3790">
        <v>199</v>
      </c>
      <c r="F3790" t="s">
        <v>30</v>
      </c>
      <c r="G3790" t="s">
        <v>43</v>
      </c>
      <c r="H3790" t="s">
        <v>516</v>
      </c>
      <c r="I3790" t="s">
        <v>20926</v>
      </c>
      <c r="J3790" t="s">
        <v>20928</v>
      </c>
      <c r="K3790" t="s">
        <v>20928</v>
      </c>
      <c r="L3790" t="s">
        <v>20929</v>
      </c>
      <c r="M3790">
        <v>-87.02189636</v>
      </c>
      <c r="N3790">
        <v>30.724199299999999</v>
      </c>
    </row>
    <row r="3791" spans="1:14" x14ac:dyDescent="0.35">
      <c r="A3791" t="s">
        <v>20930</v>
      </c>
      <c r="B3791" t="s">
        <v>1168</v>
      </c>
      <c r="C3791" t="s">
        <v>20931</v>
      </c>
      <c r="D3791">
        <v>13</v>
      </c>
      <c r="F3791" t="s">
        <v>30</v>
      </c>
      <c r="G3791" t="s">
        <v>41</v>
      </c>
      <c r="H3791" t="s">
        <v>20932</v>
      </c>
      <c r="I3791" t="s">
        <v>20930</v>
      </c>
      <c r="J3791" t="s">
        <v>20933</v>
      </c>
      <c r="K3791" t="s">
        <v>20933</v>
      </c>
      <c r="L3791" t="s">
        <v>20934</v>
      </c>
      <c r="M3791">
        <v>-119.121002197</v>
      </c>
      <c r="N3791">
        <v>34.120300293</v>
      </c>
    </row>
    <row r="3792" spans="1:14" x14ac:dyDescent="0.35">
      <c r="A3792" t="s">
        <v>20935</v>
      </c>
      <c r="B3792" t="s">
        <v>1168</v>
      </c>
      <c r="C3792" t="s">
        <v>20936</v>
      </c>
      <c r="D3792">
        <v>23</v>
      </c>
      <c r="F3792" t="s">
        <v>30</v>
      </c>
      <c r="G3792" t="s">
        <v>82</v>
      </c>
      <c r="H3792" t="s">
        <v>860</v>
      </c>
      <c r="I3792" t="s">
        <v>20935</v>
      </c>
      <c r="J3792" t="s">
        <v>20937</v>
      </c>
      <c r="K3792" t="s">
        <v>20937</v>
      </c>
      <c r="L3792" t="s">
        <v>20938</v>
      </c>
      <c r="M3792">
        <v>-76.033501000000001</v>
      </c>
      <c r="N3792">
        <v>36.820701999999997</v>
      </c>
    </row>
    <row r="3793" spans="1:14" x14ac:dyDescent="0.35">
      <c r="A3793" t="s">
        <v>20940</v>
      </c>
      <c r="B3793" t="s">
        <v>1168</v>
      </c>
      <c r="C3793" t="s">
        <v>20941</v>
      </c>
      <c r="D3793">
        <v>32</v>
      </c>
      <c r="F3793" t="s">
        <v>30</v>
      </c>
      <c r="G3793" t="s">
        <v>41</v>
      </c>
      <c r="H3793" t="s">
        <v>784</v>
      </c>
      <c r="I3793" t="s">
        <v>20940</v>
      </c>
      <c r="J3793" t="s">
        <v>20942</v>
      </c>
      <c r="K3793" t="s">
        <v>20942</v>
      </c>
      <c r="L3793" t="s">
        <v>20943</v>
      </c>
      <c r="M3793">
        <v>-122.049004</v>
      </c>
      <c r="N3793">
        <v>37.4161</v>
      </c>
    </row>
    <row r="3794" spans="1:14" x14ac:dyDescent="0.35">
      <c r="A3794" t="s">
        <v>20944</v>
      </c>
      <c r="B3794" t="s">
        <v>1168</v>
      </c>
      <c r="C3794" t="s">
        <v>20945</v>
      </c>
      <c r="D3794">
        <v>47</v>
      </c>
      <c r="F3794" t="s">
        <v>30</v>
      </c>
      <c r="G3794" t="s">
        <v>83</v>
      </c>
      <c r="H3794" t="s">
        <v>994</v>
      </c>
      <c r="I3794" t="s">
        <v>20944</v>
      </c>
      <c r="J3794" t="s">
        <v>20946</v>
      </c>
      <c r="K3794" t="s">
        <v>20946</v>
      </c>
      <c r="L3794" t="s">
        <v>20947</v>
      </c>
      <c r="M3794">
        <v>-122.655998</v>
      </c>
      <c r="N3794">
        <v>48.351799</v>
      </c>
    </row>
    <row r="3795" spans="1:14" x14ac:dyDescent="0.35">
      <c r="A3795" t="s">
        <v>20950</v>
      </c>
      <c r="B3795" t="s">
        <v>1168</v>
      </c>
      <c r="C3795" t="s">
        <v>20951</v>
      </c>
      <c r="D3795">
        <v>213</v>
      </c>
      <c r="F3795" t="s">
        <v>30</v>
      </c>
      <c r="G3795" t="s">
        <v>40</v>
      </c>
      <c r="H3795" t="s">
        <v>191</v>
      </c>
      <c r="I3795" t="s">
        <v>20950</v>
      </c>
      <c r="J3795" t="s">
        <v>20952</v>
      </c>
      <c r="K3795" t="s">
        <v>20953</v>
      </c>
      <c r="L3795" t="s">
        <v>20954</v>
      </c>
      <c r="M3795">
        <v>-114.6060028</v>
      </c>
      <c r="N3795">
        <v>32.656600949999998</v>
      </c>
    </row>
    <row r="3796" spans="1:14" x14ac:dyDescent="0.35">
      <c r="A3796" t="s">
        <v>20955</v>
      </c>
      <c r="B3796" t="s">
        <v>1168</v>
      </c>
      <c r="C3796" t="s">
        <v>20956</v>
      </c>
      <c r="D3796">
        <v>26</v>
      </c>
      <c r="F3796" t="s">
        <v>30</v>
      </c>
      <c r="G3796" t="s">
        <v>41</v>
      </c>
      <c r="H3796" t="s">
        <v>791</v>
      </c>
      <c r="I3796" t="s">
        <v>20955</v>
      </c>
      <c r="J3796" t="s">
        <v>20957</v>
      </c>
      <c r="K3796" t="s">
        <v>20957</v>
      </c>
      <c r="L3796" t="s">
        <v>20958</v>
      </c>
      <c r="M3796">
        <v>-117.2149963</v>
      </c>
      <c r="N3796">
        <v>32.69919968</v>
      </c>
    </row>
    <row r="3797" spans="1:14" x14ac:dyDescent="0.35">
      <c r="A3797" t="s">
        <v>20959</v>
      </c>
      <c r="B3797" t="s">
        <v>32</v>
      </c>
      <c r="C3797" t="s">
        <v>20960</v>
      </c>
      <c r="D3797">
        <v>4900</v>
      </c>
      <c r="F3797" t="s">
        <v>30</v>
      </c>
      <c r="G3797" t="s">
        <v>41</v>
      </c>
      <c r="H3797" t="s">
        <v>20961</v>
      </c>
      <c r="I3797" t="s">
        <v>20959</v>
      </c>
      <c r="J3797" t="s">
        <v>20962</v>
      </c>
      <c r="K3797" t="s">
        <v>20963</v>
      </c>
      <c r="L3797" t="s">
        <v>20964</v>
      </c>
      <c r="M3797">
        <v>-120.35299682599999</v>
      </c>
      <c r="N3797">
        <v>39.818500518800001</v>
      </c>
    </row>
    <row r="3798" spans="1:14" x14ac:dyDescent="0.35">
      <c r="A3798" t="s">
        <v>20965</v>
      </c>
      <c r="B3798" t="s">
        <v>32</v>
      </c>
      <c r="C3798" t="s">
        <v>16193</v>
      </c>
      <c r="D3798">
        <v>2118</v>
      </c>
      <c r="F3798" t="s">
        <v>30</v>
      </c>
      <c r="G3798" t="s">
        <v>41</v>
      </c>
      <c r="H3798" t="s">
        <v>219</v>
      </c>
      <c r="I3798" t="s">
        <v>20966</v>
      </c>
      <c r="J3798" t="s">
        <v>2555</v>
      </c>
      <c r="K3798" t="s">
        <v>20966</v>
      </c>
      <c r="L3798" t="s">
        <v>20967</v>
      </c>
      <c r="M3798">
        <v>-120.415000916</v>
      </c>
      <c r="N3798">
        <v>38.030399322499903</v>
      </c>
    </row>
    <row r="3799" spans="1:14" x14ac:dyDescent="0.35">
      <c r="A3799" t="s">
        <v>20968</v>
      </c>
      <c r="B3799" t="s">
        <v>32</v>
      </c>
      <c r="C3799" t="s">
        <v>20969</v>
      </c>
      <c r="D3799">
        <v>237</v>
      </c>
      <c r="F3799" t="s">
        <v>30</v>
      </c>
      <c r="G3799" t="s">
        <v>41</v>
      </c>
      <c r="H3799" t="s">
        <v>528</v>
      </c>
      <c r="I3799" t="s">
        <v>20970</v>
      </c>
      <c r="J3799" t="s">
        <v>20971</v>
      </c>
      <c r="K3799" t="s">
        <v>20970</v>
      </c>
      <c r="L3799" t="s">
        <v>20972</v>
      </c>
      <c r="M3799">
        <v>-120.8000031</v>
      </c>
      <c r="N3799">
        <v>37.756301880000002</v>
      </c>
    </row>
    <row r="3800" spans="1:14" x14ac:dyDescent="0.35">
      <c r="A3800" t="s">
        <v>20973</v>
      </c>
      <c r="B3800" t="s">
        <v>32</v>
      </c>
      <c r="C3800" t="s">
        <v>20974</v>
      </c>
      <c r="D3800">
        <v>4378</v>
      </c>
      <c r="F3800" t="s">
        <v>30</v>
      </c>
      <c r="G3800" t="s">
        <v>111</v>
      </c>
      <c r="H3800" t="s">
        <v>112</v>
      </c>
      <c r="I3800" t="s">
        <v>20975</v>
      </c>
      <c r="J3800" t="s">
        <v>20976</v>
      </c>
      <c r="K3800" t="s">
        <v>20975</v>
      </c>
      <c r="L3800" t="s">
        <v>20977</v>
      </c>
      <c r="M3800">
        <v>-119.157997131</v>
      </c>
      <c r="N3800">
        <v>39.004100799600003</v>
      </c>
    </row>
    <row r="3801" spans="1:14" x14ac:dyDescent="0.35">
      <c r="A3801" t="s">
        <v>20979</v>
      </c>
      <c r="B3801" t="s">
        <v>1168</v>
      </c>
      <c r="C3801" t="s">
        <v>20980</v>
      </c>
      <c r="D3801">
        <v>94</v>
      </c>
      <c r="F3801" t="s">
        <v>30</v>
      </c>
      <c r="G3801" t="s">
        <v>63</v>
      </c>
      <c r="H3801" t="s">
        <v>318</v>
      </c>
      <c r="I3801" t="s">
        <v>20979</v>
      </c>
      <c r="J3801" t="s">
        <v>20981</v>
      </c>
      <c r="K3801" t="s">
        <v>20981</v>
      </c>
      <c r="L3801" t="s">
        <v>20982</v>
      </c>
      <c r="M3801">
        <v>-77.612098693799993</v>
      </c>
      <c r="N3801">
        <v>34.829200744600001</v>
      </c>
    </row>
    <row r="3802" spans="1:14" x14ac:dyDescent="0.35">
      <c r="A3802" t="s">
        <v>20983</v>
      </c>
      <c r="B3802" t="s">
        <v>3332</v>
      </c>
      <c r="C3802" t="s">
        <v>20984</v>
      </c>
      <c r="D3802">
        <v>9</v>
      </c>
      <c r="F3802" t="s">
        <v>30</v>
      </c>
      <c r="G3802" t="s">
        <v>41</v>
      </c>
      <c r="H3802" t="s">
        <v>314</v>
      </c>
      <c r="I3802" t="s">
        <v>20983</v>
      </c>
      <c r="J3802" t="s">
        <v>20985</v>
      </c>
      <c r="K3802" t="s">
        <v>20985</v>
      </c>
      <c r="L3802" t="s">
        <v>20986</v>
      </c>
      <c r="M3802">
        <v>-122.221001</v>
      </c>
      <c r="N3802">
        <v>37.721297999999997</v>
      </c>
    </row>
    <row r="3803" spans="1:14" x14ac:dyDescent="0.35">
      <c r="A3803" t="s">
        <v>20987</v>
      </c>
      <c r="B3803" t="s">
        <v>32</v>
      </c>
      <c r="C3803" t="s">
        <v>20988</v>
      </c>
      <c r="D3803">
        <v>137</v>
      </c>
      <c r="F3803" t="s">
        <v>30</v>
      </c>
      <c r="G3803" t="s">
        <v>41</v>
      </c>
      <c r="H3803" t="s">
        <v>20989</v>
      </c>
      <c r="I3803" t="s">
        <v>20987</v>
      </c>
      <c r="J3803" t="s">
        <v>20990</v>
      </c>
      <c r="K3803" t="s">
        <v>20990</v>
      </c>
      <c r="L3803" t="s">
        <v>20991</v>
      </c>
      <c r="M3803">
        <v>-121.762001</v>
      </c>
      <c r="N3803">
        <v>36.68190002</v>
      </c>
    </row>
    <row r="3804" spans="1:14" x14ac:dyDescent="0.35">
      <c r="A3804" t="s">
        <v>20992</v>
      </c>
      <c r="B3804" t="s">
        <v>32</v>
      </c>
      <c r="C3804" t="s">
        <v>20993</v>
      </c>
      <c r="D3804">
        <v>34</v>
      </c>
      <c r="F3804" t="s">
        <v>30</v>
      </c>
      <c r="G3804" t="s">
        <v>43</v>
      </c>
      <c r="H3804" t="s">
        <v>44</v>
      </c>
      <c r="I3804" t="s">
        <v>20992</v>
      </c>
      <c r="J3804" t="s">
        <v>20994</v>
      </c>
      <c r="K3804" t="s">
        <v>20994</v>
      </c>
      <c r="L3804" t="s">
        <v>20995</v>
      </c>
      <c r="M3804">
        <v>-80.849800109900002</v>
      </c>
      <c r="N3804">
        <v>27.262800216699901</v>
      </c>
    </row>
    <row r="3805" spans="1:14" x14ac:dyDescent="0.35">
      <c r="A3805" t="s">
        <v>20997</v>
      </c>
      <c r="B3805" t="s">
        <v>32</v>
      </c>
      <c r="C3805" t="s">
        <v>20998</v>
      </c>
      <c r="D3805">
        <v>90</v>
      </c>
      <c r="F3805" t="s">
        <v>30</v>
      </c>
      <c r="G3805" t="s">
        <v>43</v>
      </c>
      <c r="H3805" t="s">
        <v>535</v>
      </c>
      <c r="I3805" t="s">
        <v>20997</v>
      </c>
      <c r="J3805" t="s">
        <v>20999</v>
      </c>
      <c r="K3805" t="s">
        <v>20999</v>
      </c>
      <c r="L3805" t="s">
        <v>21000</v>
      </c>
      <c r="M3805">
        <v>-82.22419739</v>
      </c>
      <c r="N3805">
        <v>29.17259979</v>
      </c>
    </row>
    <row r="3806" spans="1:14" x14ac:dyDescent="0.35">
      <c r="A3806" t="s">
        <v>21001</v>
      </c>
      <c r="B3806" t="s">
        <v>32</v>
      </c>
      <c r="C3806" t="s">
        <v>21002</v>
      </c>
      <c r="D3806">
        <v>355</v>
      </c>
      <c r="F3806" t="s">
        <v>30</v>
      </c>
      <c r="G3806" t="s">
        <v>76</v>
      </c>
      <c r="H3806" t="s">
        <v>21003</v>
      </c>
      <c r="I3806" t="s">
        <v>21001</v>
      </c>
      <c r="J3806" t="s">
        <v>21004</v>
      </c>
      <c r="K3806" t="s">
        <v>21004</v>
      </c>
      <c r="L3806" t="s">
        <v>21005</v>
      </c>
      <c r="M3806">
        <v>-94.709503170000005</v>
      </c>
      <c r="N3806">
        <v>31.57799911</v>
      </c>
    </row>
    <row r="3807" spans="1:14" x14ac:dyDescent="0.35">
      <c r="A3807" t="s">
        <v>21006</v>
      </c>
      <c r="B3807" t="s">
        <v>32</v>
      </c>
      <c r="C3807" t="s">
        <v>947</v>
      </c>
      <c r="D3807">
        <v>38</v>
      </c>
      <c r="F3807" t="s">
        <v>30</v>
      </c>
      <c r="G3807" t="s">
        <v>63</v>
      </c>
      <c r="H3807" t="s">
        <v>235</v>
      </c>
      <c r="I3807" t="s">
        <v>21006</v>
      </c>
      <c r="J3807" t="s">
        <v>21007</v>
      </c>
      <c r="K3807" t="s">
        <v>21007</v>
      </c>
      <c r="L3807" t="s">
        <v>21008</v>
      </c>
      <c r="M3807">
        <v>-77.049797058105</v>
      </c>
      <c r="N3807">
        <v>35.570499420166001</v>
      </c>
    </row>
    <row r="3808" spans="1:14" x14ac:dyDescent="0.35">
      <c r="A3808" t="s">
        <v>21010</v>
      </c>
      <c r="B3808" t="s">
        <v>32</v>
      </c>
      <c r="C3808" t="s">
        <v>21011</v>
      </c>
      <c r="D3808">
        <v>414</v>
      </c>
      <c r="F3808" t="s">
        <v>30</v>
      </c>
      <c r="G3808" t="s">
        <v>48</v>
      </c>
      <c r="H3808" t="s">
        <v>724</v>
      </c>
      <c r="I3808" t="s">
        <v>21010</v>
      </c>
      <c r="J3808" t="s">
        <v>21012</v>
      </c>
      <c r="K3808" t="s">
        <v>21012</v>
      </c>
      <c r="L3808" t="s">
        <v>21013</v>
      </c>
      <c r="M3808">
        <v>-87.552200317399993</v>
      </c>
      <c r="N3808">
        <v>38.691398620599998</v>
      </c>
    </row>
    <row r="3809" spans="1:14" x14ac:dyDescent="0.35">
      <c r="A3809" t="s">
        <v>21015</v>
      </c>
      <c r="B3809" t="s">
        <v>32</v>
      </c>
      <c r="C3809" t="s">
        <v>21016</v>
      </c>
      <c r="D3809">
        <v>903</v>
      </c>
      <c r="F3809" t="s">
        <v>30</v>
      </c>
      <c r="G3809" t="s">
        <v>84</v>
      </c>
      <c r="H3809" t="s">
        <v>966</v>
      </c>
      <c r="I3809" t="s">
        <v>21015</v>
      </c>
      <c r="J3809" t="s">
        <v>21017</v>
      </c>
      <c r="K3809" t="s">
        <v>21017</v>
      </c>
      <c r="L3809" t="s">
        <v>21018</v>
      </c>
      <c r="M3809">
        <v>-92.691902160645</v>
      </c>
      <c r="N3809">
        <v>45.310001373291001</v>
      </c>
    </row>
    <row r="3810" spans="1:14" x14ac:dyDescent="0.35">
      <c r="A3810" t="s">
        <v>21019</v>
      </c>
      <c r="B3810" t="s">
        <v>1168</v>
      </c>
      <c r="C3810" t="s">
        <v>21020</v>
      </c>
      <c r="D3810">
        <v>1052</v>
      </c>
      <c r="F3810" t="s">
        <v>30</v>
      </c>
      <c r="G3810" t="s">
        <v>106</v>
      </c>
      <c r="H3810" t="s">
        <v>437</v>
      </c>
      <c r="I3810" t="s">
        <v>21019</v>
      </c>
      <c r="J3810" t="s">
        <v>21021</v>
      </c>
      <c r="K3810" t="s">
        <v>21021</v>
      </c>
      <c r="L3810" t="s">
        <v>21022</v>
      </c>
      <c r="M3810">
        <v>-95.912498474120994</v>
      </c>
      <c r="N3810">
        <v>41.118301391602003</v>
      </c>
    </row>
    <row r="3811" spans="1:14" x14ac:dyDescent="0.35">
      <c r="A3811" t="s">
        <v>21023</v>
      </c>
      <c r="B3811" t="s">
        <v>1168</v>
      </c>
      <c r="C3811" t="s">
        <v>21024</v>
      </c>
      <c r="D3811">
        <v>1573</v>
      </c>
      <c r="F3811" t="s">
        <v>30</v>
      </c>
      <c r="G3811" t="s">
        <v>106</v>
      </c>
      <c r="H3811" t="s">
        <v>13252</v>
      </c>
      <c r="I3811" t="s">
        <v>21023</v>
      </c>
      <c r="J3811" t="s">
        <v>21025</v>
      </c>
      <c r="K3811" t="s">
        <v>21025</v>
      </c>
      <c r="L3811" t="s">
        <v>21026</v>
      </c>
      <c r="M3811">
        <v>-97.435096740722997</v>
      </c>
      <c r="N3811">
        <v>41.985500335692997</v>
      </c>
    </row>
    <row r="3812" spans="1:14" x14ac:dyDescent="0.35">
      <c r="A3812" t="s">
        <v>21027</v>
      </c>
      <c r="B3812" t="s">
        <v>32</v>
      </c>
      <c r="C3812" t="s">
        <v>21028</v>
      </c>
      <c r="D3812">
        <v>3279</v>
      </c>
      <c r="F3812" t="s">
        <v>30</v>
      </c>
      <c r="G3812" t="s">
        <v>106</v>
      </c>
      <c r="H3812" t="s">
        <v>910</v>
      </c>
      <c r="I3812" t="s">
        <v>21027</v>
      </c>
      <c r="J3812" t="s">
        <v>21029</v>
      </c>
      <c r="K3812" t="s">
        <v>21029</v>
      </c>
      <c r="L3812" t="s">
        <v>21030</v>
      </c>
      <c r="M3812">
        <v>-101.7699966</v>
      </c>
      <c r="N3812">
        <v>41.119499210000001</v>
      </c>
    </row>
    <row r="3813" spans="1:14" x14ac:dyDescent="0.35">
      <c r="A3813" t="s">
        <v>21031</v>
      </c>
      <c r="B3813" t="s">
        <v>1168</v>
      </c>
      <c r="C3813" t="s">
        <v>21032</v>
      </c>
      <c r="D3813">
        <v>195</v>
      </c>
      <c r="F3813" t="s">
        <v>30</v>
      </c>
      <c r="G3813" t="s">
        <v>72</v>
      </c>
      <c r="H3813" t="s">
        <v>587</v>
      </c>
      <c r="I3813" t="s">
        <v>21031</v>
      </c>
      <c r="J3813" t="s">
        <v>2135</v>
      </c>
      <c r="K3813" t="s">
        <v>2135</v>
      </c>
      <c r="L3813" t="s">
        <v>21033</v>
      </c>
      <c r="M3813">
        <v>-80.859497070312003</v>
      </c>
      <c r="N3813">
        <v>33.456798553467003</v>
      </c>
    </row>
    <row r="3814" spans="1:14" x14ac:dyDescent="0.35">
      <c r="A3814" t="s">
        <v>21034</v>
      </c>
      <c r="B3814" t="s">
        <v>1168</v>
      </c>
      <c r="C3814" t="s">
        <v>21035</v>
      </c>
      <c r="D3814">
        <v>4473</v>
      </c>
      <c r="F3814" t="s">
        <v>30</v>
      </c>
      <c r="G3814" t="s">
        <v>81</v>
      </c>
      <c r="H3814" t="s">
        <v>19242</v>
      </c>
      <c r="I3814" t="s">
        <v>21034</v>
      </c>
      <c r="J3814" t="s">
        <v>21036</v>
      </c>
      <c r="K3814" t="s">
        <v>21036</v>
      </c>
      <c r="L3814" t="s">
        <v>21037</v>
      </c>
      <c r="M3814">
        <v>-112.0120010376</v>
      </c>
      <c r="N3814">
        <v>41.195899963378999</v>
      </c>
    </row>
    <row r="3815" spans="1:14" x14ac:dyDescent="0.35">
      <c r="A3815" t="s">
        <v>21039</v>
      </c>
      <c r="B3815" t="s">
        <v>32</v>
      </c>
      <c r="C3815" t="s">
        <v>21040</v>
      </c>
      <c r="D3815">
        <v>297</v>
      </c>
      <c r="F3815" t="s">
        <v>30</v>
      </c>
      <c r="G3815" t="s">
        <v>66</v>
      </c>
      <c r="H3815" t="s">
        <v>21041</v>
      </c>
      <c r="I3815" t="s">
        <v>21039</v>
      </c>
      <c r="J3815" t="s">
        <v>21042</v>
      </c>
      <c r="K3815" t="s">
        <v>21042</v>
      </c>
      <c r="L3815" t="s">
        <v>21043</v>
      </c>
      <c r="M3815">
        <v>-75.465499877900001</v>
      </c>
      <c r="N3815">
        <v>44.681900024400001</v>
      </c>
    </row>
    <row r="3816" spans="1:14" x14ac:dyDescent="0.35">
      <c r="A3816" t="s">
        <v>21044</v>
      </c>
      <c r="B3816" t="s">
        <v>32</v>
      </c>
      <c r="C3816" t="s">
        <v>21045</v>
      </c>
      <c r="D3816">
        <v>1025</v>
      </c>
      <c r="F3816" t="s">
        <v>30</v>
      </c>
      <c r="G3816" t="s">
        <v>66</v>
      </c>
      <c r="H3816" t="s">
        <v>1031</v>
      </c>
      <c r="I3816" t="s">
        <v>21044</v>
      </c>
      <c r="J3816" t="s">
        <v>21046</v>
      </c>
      <c r="K3816" t="s">
        <v>21046</v>
      </c>
      <c r="L3816" t="s">
        <v>21047</v>
      </c>
      <c r="M3816">
        <v>-75.524101257324006</v>
      </c>
      <c r="N3816">
        <v>42.566600799561002</v>
      </c>
    </row>
    <row r="3817" spans="1:14" x14ac:dyDescent="0.35">
      <c r="A3817" t="s">
        <v>21048</v>
      </c>
      <c r="B3817" t="s">
        <v>36</v>
      </c>
      <c r="C3817" t="s">
        <v>21049</v>
      </c>
      <c r="D3817">
        <v>1552</v>
      </c>
      <c r="F3817" t="s">
        <v>30</v>
      </c>
      <c r="G3817" t="s">
        <v>31</v>
      </c>
      <c r="H3817" t="s">
        <v>1179</v>
      </c>
      <c r="I3817" t="s">
        <v>21048</v>
      </c>
      <c r="J3817" t="s">
        <v>21050</v>
      </c>
      <c r="K3817" t="s">
        <v>21050</v>
      </c>
      <c r="L3817" t="s">
        <v>21051</v>
      </c>
      <c r="M3817">
        <v>-79.744900000000001</v>
      </c>
      <c r="N3817">
        <v>41.481299999999997</v>
      </c>
    </row>
    <row r="3818" spans="1:14" x14ac:dyDescent="0.35">
      <c r="A3818" t="s">
        <v>21052</v>
      </c>
      <c r="B3818" t="s">
        <v>32</v>
      </c>
      <c r="C3818" t="s">
        <v>21053</v>
      </c>
      <c r="D3818">
        <v>1096</v>
      </c>
      <c r="F3818" t="s">
        <v>30</v>
      </c>
      <c r="G3818" t="s">
        <v>33</v>
      </c>
      <c r="H3818" t="s">
        <v>583</v>
      </c>
      <c r="I3818" t="s">
        <v>21052</v>
      </c>
      <c r="J3818" t="s">
        <v>21054</v>
      </c>
      <c r="K3818" t="s">
        <v>21054</v>
      </c>
      <c r="L3818" t="s">
        <v>21055</v>
      </c>
      <c r="M3818">
        <v>-94.737602229999993</v>
      </c>
      <c r="N3818">
        <v>38.847599029999998</v>
      </c>
    </row>
    <row r="3819" spans="1:14" x14ac:dyDescent="0.35">
      <c r="A3819" t="s">
        <v>21056</v>
      </c>
      <c r="B3819" t="s">
        <v>32</v>
      </c>
      <c r="C3819" t="s">
        <v>21057</v>
      </c>
      <c r="D3819">
        <v>28</v>
      </c>
      <c r="F3819" t="s">
        <v>30</v>
      </c>
      <c r="G3819" t="s">
        <v>41</v>
      </c>
      <c r="H3819" t="s">
        <v>912</v>
      </c>
      <c r="I3819" t="s">
        <v>21056</v>
      </c>
      <c r="J3819" t="s">
        <v>21058</v>
      </c>
      <c r="K3819" t="s">
        <v>2773</v>
      </c>
      <c r="L3819" t="s">
        <v>21059</v>
      </c>
      <c r="M3819">
        <v>-117.35399627686</v>
      </c>
      <c r="N3819">
        <v>33.217300415038999</v>
      </c>
    </row>
    <row r="3820" spans="1:14" x14ac:dyDescent="0.35">
      <c r="A3820" t="s">
        <v>21060</v>
      </c>
      <c r="B3820" t="s">
        <v>3332</v>
      </c>
      <c r="C3820" t="s">
        <v>21061</v>
      </c>
      <c r="D3820">
        <v>1295</v>
      </c>
      <c r="F3820" t="s">
        <v>30</v>
      </c>
      <c r="G3820" t="s">
        <v>39</v>
      </c>
      <c r="H3820" t="s">
        <v>141</v>
      </c>
      <c r="I3820" t="s">
        <v>21060</v>
      </c>
      <c r="J3820" t="s">
        <v>21062</v>
      </c>
      <c r="K3820" t="s">
        <v>21062</v>
      </c>
      <c r="L3820" t="s">
        <v>21063</v>
      </c>
      <c r="M3820">
        <v>-97.600700378417898</v>
      </c>
      <c r="N3820">
        <v>35.393100738525298</v>
      </c>
    </row>
    <row r="3821" spans="1:14" x14ac:dyDescent="0.35">
      <c r="A3821" t="s">
        <v>21064</v>
      </c>
      <c r="B3821" t="s">
        <v>32</v>
      </c>
      <c r="C3821" t="s">
        <v>21065</v>
      </c>
      <c r="D3821">
        <v>193</v>
      </c>
      <c r="F3821" t="s">
        <v>30</v>
      </c>
      <c r="G3821" t="s">
        <v>83</v>
      </c>
      <c r="H3821" t="s">
        <v>994</v>
      </c>
      <c r="I3821" t="s">
        <v>21064</v>
      </c>
      <c r="J3821" t="s">
        <v>21066</v>
      </c>
      <c r="K3821" t="s">
        <v>9566</v>
      </c>
      <c r="L3821" t="s">
        <v>21067</v>
      </c>
      <c r="M3821">
        <v>-122.674003601</v>
      </c>
      <c r="N3821">
        <v>48.251499176000003</v>
      </c>
    </row>
    <row r="3822" spans="1:14" x14ac:dyDescent="0.35">
      <c r="A3822" t="s">
        <v>21068</v>
      </c>
      <c r="B3822" t="s">
        <v>32</v>
      </c>
      <c r="C3822" t="s">
        <v>21069</v>
      </c>
      <c r="D3822">
        <v>830</v>
      </c>
      <c r="F3822" t="s">
        <v>30</v>
      </c>
      <c r="G3822" t="s">
        <v>48</v>
      </c>
      <c r="H3822" t="s">
        <v>808</v>
      </c>
      <c r="I3822" t="s">
        <v>21068</v>
      </c>
      <c r="J3822" t="s">
        <v>21070</v>
      </c>
      <c r="K3822" t="s">
        <v>21070</v>
      </c>
      <c r="L3822" t="s">
        <v>21071</v>
      </c>
      <c r="M3822">
        <v>-86.05899810791</v>
      </c>
      <c r="N3822">
        <v>40.528198242187997</v>
      </c>
    </row>
    <row r="3823" spans="1:14" x14ac:dyDescent="0.35">
      <c r="A3823" t="s">
        <v>21072</v>
      </c>
      <c r="B3823" t="s">
        <v>32</v>
      </c>
      <c r="C3823" t="s">
        <v>21073</v>
      </c>
      <c r="D3823">
        <v>720</v>
      </c>
      <c r="F3823" t="s">
        <v>30</v>
      </c>
      <c r="G3823" t="s">
        <v>39</v>
      </c>
      <c r="H3823" t="s">
        <v>559</v>
      </c>
      <c r="I3823" t="s">
        <v>21072</v>
      </c>
      <c r="J3823" t="s">
        <v>21074</v>
      </c>
      <c r="K3823" t="s">
        <v>21074</v>
      </c>
      <c r="L3823" t="s">
        <v>21075</v>
      </c>
      <c r="M3823">
        <v>-95.948699951172003</v>
      </c>
      <c r="N3823">
        <v>35.668098449707003</v>
      </c>
    </row>
    <row r="3824" spans="1:14" x14ac:dyDescent="0.35">
      <c r="A3824" t="s">
        <v>21076</v>
      </c>
      <c r="B3824" t="s">
        <v>32</v>
      </c>
      <c r="C3824" t="s">
        <v>21077</v>
      </c>
      <c r="D3824">
        <v>3394</v>
      </c>
      <c r="F3824" t="s">
        <v>30</v>
      </c>
      <c r="G3824" t="s">
        <v>106</v>
      </c>
      <c r="H3824" t="s">
        <v>663</v>
      </c>
      <c r="I3824" t="s">
        <v>21076</v>
      </c>
      <c r="J3824" t="s">
        <v>3280</v>
      </c>
      <c r="K3824" t="s">
        <v>3280</v>
      </c>
      <c r="L3824" t="s">
        <v>21078</v>
      </c>
      <c r="M3824">
        <v>-102.355003</v>
      </c>
      <c r="N3824">
        <v>41.401001000000001</v>
      </c>
    </row>
    <row r="3825" spans="1:14" x14ac:dyDescent="0.35">
      <c r="A3825" t="s">
        <v>21079</v>
      </c>
      <c r="B3825" t="s">
        <v>32</v>
      </c>
      <c r="C3825" t="s">
        <v>21080</v>
      </c>
      <c r="D3825">
        <v>726</v>
      </c>
      <c r="F3825" t="s">
        <v>30</v>
      </c>
      <c r="G3825" t="s">
        <v>82</v>
      </c>
      <c r="H3825" t="s">
        <v>530</v>
      </c>
      <c r="I3825" t="s">
        <v>21079</v>
      </c>
      <c r="J3825" t="s">
        <v>21081</v>
      </c>
      <c r="K3825" t="s">
        <v>21082</v>
      </c>
      <c r="L3825" t="s">
        <v>21083</v>
      </c>
      <c r="M3825">
        <v>-78.144401549999998</v>
      </c>
      <c r="N3825">
        <v>39.143501280000002</v>
      </c>
    </row>
    <row r="3826" spans="1:14" x14ac:dyDescent="0.35">
      <c r="A3826" t="s">
        <v>21084</v>
      </c>
      <c r="B3826" t="s">
        <v>36</v>
      </c>
      <c r="C3826" t="s">
        <v>21085</v>
      </c>
      <c r="D3826">
        <v>2175</v>
      </c>
      <c r="E3826" t="s">
        <v>1532</v>
      </c>
      <c r="F3826" t="s">
        <v>5081</v>
      </c>
      <c r="G3826" t="s">
        <v>5082</v>
      </c>
      <c r="H3826" t="s">
        <v>21086</v>
      </c>
      <c r="J3826" t="s">
        <v>21084</v>
      </c>
      <c r="L3826" t="s">
        <v>21087</v>
      </c>
      <c r="M3826">
        <v>21.256499999999999</v>
      </c>
      <c r="N3826">
        <v>8.4964999999999993</v>
      </c>
    </row>
    <row r="3827" spans="1:14" x14ac:dyDescent="0.35">
      <c r="A3827" t="s">
        <v>21088</v>
      </c>
      <c r="B3827" t="s">
        <v>32</v>
      </c>
      <c r="C3827" t="s">
        <v>21089</v>
      </c>
      <c r="D3827">
        <v>126</v>
      </c>
      <c r="F3827" t="s">
        <v>30</v>
      </c>
      <c r="G3827" t="s">
        <v>104</v>
      </c>
      <c r="H3827" t="s">
        <v>317</v>
      </c>
      <c r="I3827" t="s">
        <v>21088</v>
      </c>
      <c r="J3827" t="s">
        <v>21090</v>
      </c>
      <c r="K3827" t="s">
        <v>21090</v>
      </c>
      <c r="L3827" t="s">
        <v>21091</v>
      </c>
      <c r="M3827">
        <v>-68.674301150000005</v>
      </c>
      <c r="N3827">
        <v>44.952800750000002</v>
      </c>
    </row>
    <row r="3828" spans="1:14" x14ac:dyDescent="0.35">
      <c r="A3828" t="s">
        <v>21092</v>
      </c>
      <c r="B3828" t="s">
        <v>1168</v>
      </c>
      <c r="C3828" t="s">
        <v>21093</v>
      </c>
      <c r="D3828">
        <v>1986</v>
      </c>
      <c r="F3828" t="s">
        <v>30</v>
      </c>
      <c r="G3828" t="s">
        <v>60</v>
      </c>
      <c r="H3828" t="s">
        <v>1193</v>
      </c>
      <c r="I3828" t="s">
        <v>21092</v>
      </c>
      <c r="J3828" t="s">
        <v>21094</v>
      </c>
      <c r="K3828" t="s">
        <v>21094</v>
      </c>
      <c r="L3828" t="s">
        <v>21095</v>
      </c>
      <c r="M3828">
        <v>-105.57499694800001</v>
      </c>
      <c r="N3828">
        <v>48.094501495399903</v>
      </c>
    </row>
    <row r="3829" spans="1:14" x14ac:dyDescent="0.35">
      <c r="A3829" t="s">
        <v>21096</v>
      </c>
      <c r="B3829" t="s">
        <v>1168</v>
      </c>
      <c r="C3829" t="s">
        <v>21097</v>
      </c>
      <c r="D3829">
        <v>209</v>
      </c>
      <c r="F3829" t="s">
        <v>30</v>
      </c>
      <c r="G3829" t="s">
        <v>83</v>
      </c>
      <c r="H3829" t="s">
        <v>420</v>
      </c>
      <c r="I3829" t="s">
        <v>21096</v>
      </c>
      <c r="J3829" t="s">
        <v>21098</v>
      </c>
      <c r="K3829" t="s">
        <v>21098</v>
      </c>
      <c r="L3829" t="s">
        <v>21099</v>
      </c>
      <c r="M3829">
        <v>-122.9029999</v>
      </c>
      <c r="N3829">
        <v>46.969398499999997</v>
      </c>
    </row>
    <row r="3830" spans="1:14" x14ac:dyDescent="0.35">
      <c r="A3830" t="s">
        <v>21100</v>
      </c>
      <c r="B3830" t="s">
        <v>1168</v>
      </c>
      <c r="C3830" t="s">
        <v>21101</v>
      </c>
      <c r="D3830">
        <v>3955</v>
      </c>
      <c r="F3830" t="s">
        <v>30</v>
      </c>
      <c r="G3830" t="s">
        <v>40</v>
      </c>
      <c r="H3830" t="s">
        <v>21102</v>
      </c>
      <c r="I3830" t="s">
        <v>21100</v>
      </c>
      <c r="J3830" t="s">
        <v>21103</v>
      </c>
      <c r="K3830" t="s">
        <v>21103</v>
      </c>
      <c r="L3830" t="s">
        <v>21104</v>
      </c>
      <c r="M3830">
        <v>-110.848</v>
      </c>
      <c r="N3830">
        <v>31.4177</v>
      </c>
    </row>
    <row r="3831" spans="1:14" x14ac:dyDescent="0.35">
      <c r="A3831" t="s">
        <v>21105</v>
      </c>
      <c r="B3831" t="s">
        <v>32</v>
      </c>
      <c r="C3831" t="s">
        <v>21106</v>
      </c>
      <c r="D3831">
        <v>402</v>
      </c>
      <c r="F3831" t="s">
        <v>30</v>
      </c>
      <c r="G3831" t="s">
        <v>126</v>
      </c>
      <c r="H3831" t="s">
        <v>21107</v>
      </c>
      <c r="I3831" t="s">
        <v>21105</v>
      </c>
      <c r="J3831" t="s">
        <v>2372</v>
      </c>
      <c r="K3831" t="s">
        <v>2372</v>
      </c>
      <c r="L3831" t="s">
        <v>21108</v>
      </c>
      <c r="M3831">
        <v>-89.786903381299993</v>
      </c>
      <c r="N3831">
        <v>34.9786987305</v>
      </c>
    </row>
    <row r="3832" spans="1:14" x14ac:dyDescent="0.35">
      <c r="A3832" t="s">
        <v>2854</v>
      </c>
      <c r="B3832" t="s">
        <v>32</v>
      </c>
      <c r="C3832" t="s">
        <v>21110</v>
      </c>
      <c r="D3832">
        <v>5057</v>
      </c>
      <c r="E3832" t="s">
        <v>161</v>
      </c>
      <c r="F3832" t="s">
        <v>1547</v>
      </c>
      <c r="G3832" t="s">
        <v>2856</v>
      </c>
      <c r="H3832" t="s">
        <v>21111</v>
      </c>
      <c r="I3832" t="s">
        <v>21112</v>
      </c>
      <c r="J3832" t="s">
        <v>2854</v>
      </c>
      <c r="K3832" t="s">
        <v>21113</v>
      </c>
      <c r="L3832" t="s">
        <v>21114</v>
      </c>
      <c r="M3832">
        <v>142.85980000000001</v>
      </c>
      <c r="N3832">
        <v>-6.0682</v>
      </c>
    </row>
    <row r="3833" spans="1:14" x14ac:dyDescent="0.35">
      <c r="A3833" t="s">
        <v>21115</v>
      </c>
      <c r="B3833" t="s">
        <v>3332</v>
      </c>
      <c r="C3833" t="s">
        <v>21116</v>
      </c>
      <c r="D3833">
        <v>984</v>
      </c>
      <c r="F3833" t="s">
        <v>30</v>
      </c>
      <c r="G3833" t="s">
        <v>106</v>
      </c>
      <c r="H3833" t="s">
        <v>437</v>
      </c>
      <c r="I3833" t="s">
        <v>21115</v>
      </c>
      <c r="J3833" t="s">
        <v>21117</v>
      </c>
      <c r="K3833" t="s">
        <v>21117</v>
      </c>
      <c r="L3833" t="s">
        <v>21118</v>
      </c>
      <c r="M3833">
        <v>-95.894096000000005</v>
      </c>
      <c r="N3833">
        <v>41.303199999999997</v>
      </c>
    </row>
    <row r="3834" spans="1:14" x14ac:dyDescent="0.35">
      <c r="A3834" t="s">
        <v>21120</v>
      </c>
      <c r="B3834" t="s">
        <v>32</v>
      </c>
      <c r="C3834" t="s">
        <v>21121</v>
      </c>
      <c r="D3834">
        <v>1305</v>
      </c>
      <c r="F3834" t="s">
        <v>30</v>
      </c>
      <c r="G3834" t="s">
        <v>83</v>
      </c>
      <c r="H3834" t="s">
        <v>421</v>
      </c>
      <c r="I3834" t="s">
        <v>21120</v>
      </c>
      <c r="J3834" t="s">
        <v>21122</v>
      </c>
      <c r="K3834" t="s">
        <v>21122</v>
      </c>
      <c r="L3834" t="s">
        <v>21123</v>
      </c>
      <c r="M3834">
        <v>-119.51799774200001</v>
      </c>
      <c r="N3834">
        <v>48.464401245099999</v>
      </c>
    </row>
    <row r="3835" spans="1:14" x14ac:dyDescent="0.35">
      <c r="A3835" t="s">
        <v>21125</v>
      </c>
      <c r="B3835" t="s">
        <v>32</v>
      </c>
      <c r="C3835" t="s">
        <v>21126</v>
      </c>
      <c r="D3835">
        <v>2031</v>
      </c>
      <c r="F3835" t="s">
        <v>30</v>
      </c>
      <c r="G3835" t="s">
        <v>106</v>
      </c>
      <c r="H3835" t="s">
        <v>21127</v>
      </c>
      <c r="I3835" t="s">
        <v>21125</v>
      </c>
      <c r="J3835" t="s">
        <v>21128</v>
      </c>
      <c r="K3835" t="s">
        <v>21128</v>
      </c>
      <c r="L3835" t="s">
        <v>21129</v>
      </c>
      <c r="M3835">
        <v>-98.688102999999998</v>
      </c>
      <c r="N3835">
        <v>42.469898000000001</v>
      </c>
    </row>
    <row r="3836" spans="1:14" x14ac:dyDescent="0.35">
      <c r="A3836" t="s">
        <v>21130</v>
      </c>
      <c r="B3836" t="s">
        <v>32</v>
      </c>
      <c r="C3836" t="s">
        <v>21131</v>
      </c>
      <c r="D3836">
        <v>2193</v>
      </c>
      <c r="F3836" t="s">
        <v>30</v>
      </c>
      <c r="G3836" t="s">
        <v>69</v>
      </c>
      <c r="H3836" t="s">
        <v>1202</v>
      </c>
      <c r="I3836" t="s">
        <v>21130</v>
      </c>
      <c r="J3836" t="s">
        <v>21132</v>
      </c>
      <c r="K3836" t="s">
        <v>21132</v>
      </c>
      <c r="L3836" t="s">
        <v>21133</v>
      </c>
      <c r="M3836">
        <v>-117.01399993896</v>
      </c>
      <c r="N3836">
        <v>44.020500183105</v>
      </c>
    </row>
    <row r="3837" spans="1:14" x14ac:dyDescent="0.35">
      <c r="A3837" t="s">
        <v>21134</v>
      </c>
      <c r="B3837" t="s">
        <v>1168</v>
      </c>
      <c r="C3837" t="s">
        <v>21135</v>
      </c>
      <c r="D3837">
        <v>160</v>
      </c>
      <c r="F3837" t="s">
        <v>30</v>
      </c>
      <c r="G3837" t="s">
        <v>69</v>
      </c>
      <c r="H3837" t="s">
        <v>38</v>
      </c>
      <c r="I3837" t="s">
        <v>21134</v>
      </c>
      <c r="J3837" t="s">
        <v>21136</v>
      </c>
      <c r="K3837" t="s">
        <v>21136</v>
      </c>
      <c r="L3837" t="s">
        <v>21137</v>
      </c>
      <c r="M3837">
        <v>-124.057999</v>
      </c>
      <c r="N3837">
        <v>44.580399</v>
      </c>
    </row>
    <row r="3838" spans="1:14" x14ac:dyDescent="0.35">
      <c r="A3838" t="s">
        <v>21138</v>
      </c>
      <c r="B3838" t="s">
        <v>3332</v>
      </c>
      <c r="C3838" t="s">
        <v>21139</v>
      </c>
      <c r="D3838">
        <v>944</v>
      </c>
      <c r="F3838" t="s">
        <v>30</v>
      </c>
      <c r="G3838" t="s">
        <v>41</v>
      </c>
      <c r="H3838" t="s">
        <v>1202</v>
      </c>
      <c r="I3838" t="s">
        <v>21138</v>
      </c>
      <c r="J3838" t="s">
        <v>21140</v>
      </c>
      <c r="K3838" t="s">
        <v>21140</v>
      </c>
      <c r="L3838" t="s">
        <v>21141</v>
      </c>
      <c r="M3838">
        <v>-117.60099792480401</v>
      </c>
      <c r="N3838">
        <v>34.055999755859297</v>
      </c>
    </row>
    <row r="3839" spans="1:14" x14ac:dyDescent="0.35">
      <c r="A3839" t="s">
        <v>21144</v>
      </c>
      <c r="B3839" t="s">
        <v>1168</v>
      </c>
      <c r="C3839" t="s">
        <v>21145</v>
      </c>
      <c r="D3839">
        <v>8</v>
      </c>
      <c r="F3839" t="s">
        <v>30</v>
      </c>
      <c r="G3839" t="s">
        <v>43</v>
      </c>
      <c r="H3839" t="s">
        <v>312</v>
      </c>
      <c r="I3839" t="s">
        <v>21144</v>
      </c>
      <c r="J3839" t="s">
        <v>21146</v>
      </c>
      <c r="K3839" t="s">
        <v>21146</v>
      </c>
      <c r="L3839" t="s">
        <v>21147</v>
      </c>
      <c r="M3839">
        <v>-80.278396999999998</v>
      </c>
      <c r="N3839">
        <v>25.907</v>
      </c>
    </row>
    <row r="3840" spans="1:14" x14ac:dyDescent="0.35">
      <c r="A3840" t="s">
        <v>21148</v>
      </c>
      <c r="B3840" t="s">
        <v>1168</v>
      </c>
      <c r="C3840" t="s">
        <v>21149</v>
      </c>
      <c r="D3840">
        <v>18</v>
      </c>
      <c r="F3840" t="s">
        <v>30</v>
      </c>
      <c r="G3840" t="s">
        <v>259</v>
      </c>
      <c r="H3840" t="s">
        <v>21150</v>
      </c>
      <c r="I3840" t="s">
        <v>21148</v>
      </c>
      <c r="J3840" t="s">
        <v>21151</v>
      </c>
      <c r="K3840" t="s">
        <v>21152</v>
      </c>
      <c r="L3840" t="s">
        <v>21153</v>
      </c>
      <c r="M3840">
        <v>-71.412101745605</v>
      </c>
      <c r="N3840">
        <v>41.597099304198998</v>
      </c>
    </row>
    <row r="3841" spans="1:14" x14ac:dyDescent="0.35">
      <c r="A3841" t="s">
        <v>15415</v>
      </c>
      <c r="B3841" t="s">
        <v>32</v>
      </c>
      <c r="C3841" t="s">
        <v>21154</v>
      </c>
      <c r="D3841">
        <v>230</v>
      </c>
      <c r="E3841" t="s">
        <v>161</v>
      </c>
      <c r="F3841" t="s">
        <v>1547</v>
      </c>
      <c r="G3841" t="s">
        <v>2872</v>
      </c>
      <c r="H3841" t="s">
        <v>21155</v>
      </c>
      <c r="I3841" t="s">
        <v>21156</v>
      </c>
      <c r="J3841" t="s">
        <v>15415</v>
      </c>
      <c r="K3841" t="s">
        <v>21157</v>
      </c>
      <c r="L3841" t="s">
        <v>21158</v>
      </c>
      <c r="M3841">
        <v>146.5335</v>
      </c>
      <c r="N3841">
        <v>-7.8346666666699996</v>
      </c>
    </row>
    <row r="3842" spans="1:14" x14ac:dyDescent="0.35">
      <c r="A3842" t="s">
        <v>21160</v>
      </c>
      <c r="B3842" t="s">
        <v>3332</v>
      </c>
      <c r="C3842" t="s">
        <v>21161</v>
      </c>
      <c r="D3842">
        <v>672</v>
      </c>
      <c r="F3842" t="s">
        <v>30</v>
      </c>
      <c r="G3842" t="s">
        <v>49</v>
      </c>
      <c r="H3842" t="s">
        <v>1006</v>
      </c>
      <c r="I3842" t="s">
        <v>21160</v>
      </c>
      <c r="J3842" t="s">
        <v>21162</v>
      </c>
      <c r="K3842" t="s">
        <v>21162</v>
      </c>
      <c r="L3842" t="s">
        <v>21163</v>
      </c>
      <c r="M3842">
        <v>-87.904799999999994</v>
      </c>
      <c r="N3842">
        <v>41.9786</v>
      </c>
    </row>
    <row r="3843" spans="1:14" x14ac:dyDescent="0.35">
      <c r="A3843" t="s">
        <v>21165</v>
      </c>
      <c r="B3843" t="s">
        <v>3332</v>
      </c>
      <c r="C3843" t="s">
        <v>21166</v>
      </c>
      <c r="D3843">
        <v>26</v>
      </c>
      <c r="F3843" t="s">
        <v>30</v>
      </c>
      <c r="G3843" t="s">
        <v>82</v>
      </c>
      <c r="H3843" t="s">
        <v>13252</v>
      </c>
      <c r="I3843" t="s">
        <v>21165</v>
      </c>
      <c r="J3843" t="s">
        <v>21167</v>
      </c>
      <c r="K3843" t="s">
        <v>21167</v>
      </c>
      <c r="L3843" t="s">
        <v>21168</v>
      </c>
      <c r="M3843">
        <v>-76.201202392578097</v>
      </c>
      <c r="N3843">
        <v>36.894599914550703</v>
      </c>
    </row>
    <row r="3844" spans="1:14" x14ac:dyDescent="0.35">
      <c r="A3844" t="s">
        <v>21170</v>
      </c>
      <c r="B3844" t="s">
        <v>1168</v>
      </c>
      <c r="C3844" t="s">
        <v>21171</v>
      </c>
      <c r="D3844">
        <v>1009</v>
      </c>
      <c r="F3844" t="s">
        <v>30</v>
      </c>
      <c r="G3844" t="s">
        <v>102</v>
      </c>
      <c r="H3844" t="s">
        <v>619</v>
      </c>
      <c r="I3844" t="s">
        <v>21170</v>
      </c>
      <c r="J3844" t="s">
        <v>21172</v>
      </c>
      <c r="K3844" t="s">
        <v>21172</v>
      </c>
      <c r="L3844" t="s">
        <v>21173</v>
      </c>
      <c r="M3844">
        <v>-71.875701904296804</v>
      </c>
      <c r="N3844">
        <v>42.267299652099602</v>
      </c>
    </row>
    <row r="3845" spans="1:14" x14ac:dyDescent="0.35">
      <c r="A3845" t="s">
        <v>21174</v>
      </c>
      <c r="B3845" t="s">
        <v>32</v>
      </c>
      <c r="C3845" t="s">
        <v>21175</v>
      </c>
      <c r="D3845">
        <v>113</v>
      </c>
      <c r="F3845" t="s">
        <v>30</v>
      </c>
      <c r="G3845" t="s">
        <v>43</v>
      </c>
      <c r="H3845" t="s">
        <v>95</v>
      </c>
      <c r="I3845" t="s">
        <v>21174</v>
      </c>
      <c r="J3845" t="s">
        <v>21176</v>
      </c>
      <c r="K3845" t="s">
        <v>21176</v>
      </c>
      <c r="L3845" t="s">
        <v>21177</v>
      </c>
      <c r="M3845">
        <v>-81.332901000000007</v>
      </c>
      <c r="N3845">
        <v>28.545500000000001</v>
      </c>
    </row>
    <row r="3846" spans="1:14" x14ac:dyDescent="0.35">
      <c r="A3846" t="s">
        <v>21178</v>
      </c>
      <c r="B3846" t="s">
        <v>32</v>
      </c>
      <c r="C3846" t="s">
        <v>21179</v>
      </c>
      <c r="D3846">
        <v>31</v>
      </c>
      <c r="F3846" t="s">
        <v>30</v>
      </c>
      <c r="G3846" t="s">
        <v>83</v>
      </c>
      <c r="H3846" t="s">
        <v>21180</v>
      </c>
      <c r="I3846" t="s">
        <v>21178</v>
      </c>
      <c r="J3846" t="s">
        <v>21181</v>
      </c>
      <c r="K3846" t="s">
        <v>21182</v>
      </c>
      <c r="L3846" t="s">
        <v>21183</v>
      </c>
      <c r="M3846">
        <v>-122.91000366199999</v>
      </c>
      <c r="N3846">
        <v>48.708198547400002</v>
      </c>
    </row>
    <row r="3847" spans="1:14" x14ac:dyDescent="0.35">
      <c r="A3847" t="s">
        <v>21185</v>
      </c>
      <c r="B3847" t="s">
        <v>32</v>
      </c>
      <c r="C3847" t="s">
        <v>21186</v>
      </c>
      <c r="D3847">
        <v>633</v>
      </c>
      <c r="F3847" t="s">
        <v>30</v>
      </c>
      <c r="G3847" t="s">
        <v>56</v>
      </c>
      <c r="H3847" t="s">
        <v>21187</v>
      </c>
      <c r="I3847" t="s">
        <v>21185</v>
      </c>
      <c r="J3847" t="s">
        <v>21188</v>
      </c>
      <c r="K3847" t="s">
        <v>21188</v>
      </c>
      <c r="L3847" t="s">
        <v>21189</v>
      </c>
      <c r="M3847">
        <v>-83.394096000000005</v>
      </c>
      <c r="N3847">
        <v>44.451599000000002</v>
      </c>
    </row>
    <row r="3848" spans="1:14" x14ac:dyDescent="0.35">
      <c r="A3848" t="s">
        <v>21190</v>
      </c>
      <c r="B3848" t="s">
        <v>1168</v>
      </c>
      <c r="C3848" t="s">
        <v>21191</v>
      </c>
      <c r="D3848">
        <v>808</v>
      </c>
      <c r="F3848" t="s">
        <v>30</v>
      </c>
      <c r="G3848" t="s">
        <v>84</v>
      </c>
      <c r="H3848" t="s">
        <v>663</v>
      </c>
      <c r="I3848" t="s">
        <v>21190</v>
      </c>
      <c r="J3848" t="s">
        <v>21192</v>
      </c>
      <c r="K3848" t="s">
        <v>21192</v>
      </c>
      <c r="L3848" t="s">
        <v>21193</v>
      </c>
      <c r="M3848">
        <v>-88.556999206542898</v>
      </c>
      <c r="N3848">
        <v>43.984401702880803</v>
      </c>
    </row>
    <row r="3849" spans="1:14" x14ac:dyDescent="0.35">
      <c r="A3849" t="s">
        <v>21194</v>
      </c>
      <c r="B3849" t="s">
        <v>1168</v>
      </c>
      <c r="C3849" t="s">
        <v>21195</v>
      </c>
      <c r="D3849">
        <v>905</v>
      </c>
      <c r="F3849" t="s">
        <v>30</v>
      </c>
      <c r="G3849" t="s">
        <v>67</v>
      </c>
      <c r="H3849" t="s">
        <v>97</v>
      </c>
      <c r="I3849" t="s">
        <v>21194</v>
      </c>
      <c r="J3849" t="s">
        <v>21196</v>
      </c>
      <c r="K3849" t="s">
        <v>21196</v>
      </c>
      <c r="L3849" t="s">
        <v>21197</v>
      </c>
      <c r="M3849">
        <v>-83.072997999999998</v>
      </c>
      <c r="N3849">
        <v>40.079799999999999</v>
      </c>
    </row>
    <row r="3850" spans="1:14" x14ac:dyDescent="0.35">
      <c r="A3850" t="s">
        <v>21198</v>
      </c>
      <c r="B3850" t="s">
        <v>1168</v>
      </c>
      <c r="C3850" t="s">
        <v>21199</v>
      </c>
      <c r="D3850">
        <v>17</v>
      </c>
      <c r="F3850" t="s">
        <v>30</v>
      </c>
      <c r="G3850" t="s">
        <v>69</v>
      </c>
      <c r="H3850" t="s">
        <v>648</v>
      </c>
      <c r="I3850" t="s">
        <v>21198</v>
      </c>
      <c r="J3850" t="s">
        <v>21200</v>
      </c>
      <c r="K3850" t="s">
        <v>21200</v>
      </c>
      <c r="L3850" t="s">
        <v>21201</v>
      </c>
      <c r="M3850">
        <v>-124.246002197265</v>
      </c>
      <c r="N3850">
        <v>43.417098999023402</v>
      </c>
    </row>
    <row r="3851" spans="1:14" x14ac:dyDescent="0.35">
      <c r="A3851" t="s">
        <v>21202</v>
      </c>
      <c r="B3851" t="s">
        <v>1168</v>
      </c>
      <c r="C3851" t="s">
        <v>21203</v>
      </c>
      <c r="D3851">
        <v>845</v>
      </c>
      <c r="F3851" t="s">
        <v>30</v>
      </c>
      <c r="G3851" t="s">
        <v>98</v>
      </c>
      <c r="H3851" t="s">
        <v>949</v>
      </c>
      <c r="I3851" t="s">
        <v>21202</v>
      </c>
      <c r="J3851" t="s">
        <v>21204</v>
      </c>
      <c r="K3851" t="s">
        <v>21204</v>
      </c>
      <c r="L3851" t="s">
        <v>21205</v>
      </c>
      <c r="M3851">
        <v>-92.447898859999995</v>
      </c>
      <c r="N3851">
        <v>41.10660172</v>
      </c>
    </row>
    <row r="3852" spans="1:14" x14ac:dyDescent="0.35">
      <c r="A3852" t="s">
        <v>21206</v>
      </c>
      <c r="B3852" t="s">
        <v>32</v>
      </c>
      <c r="C3852" t="s">
        <v>21207</v>
      </c>
      <c r="D3852">
        <v>1182</v>
      </c>
      <c r="F3852" t="s">
        <v>30</v>
      </c>
      <c r="G3852" t="s">
        <v>39</v>
      </c>
      <c r="H3852" t="s">
        <v>439</v>
      </c>
      <c r="I3852" t="s">
        <v>21206</v>
      </c>
      <c r="J3852" t="s">
        <v>21208</v>
      </c>
      <c r="K3852" t="s">
        <v>21208</v>
      </c>
      <c r="L3852" t="s">
        <v>21209</v>
      </c>
      <c r="M3852">
        <v>-97.472099</v>
      </c>
      <c r="N3852">
        <v>35.245600000000003</v>
      </c>
    </row>
    <row r="3853" spans="1:14" x14ac:dyDescent="0.35">
      <c r="A3853" t="s">
        <v>21210</v>
      </c>
      <c r="B3853" t="s">
        <v>32</v>
      </c>
      <c r="C3853" t="s">
        <v>21211</v>
      </c>
      <c r="D3853">
        <v>192</v>
      </c>
      <c r="F3853" t="s">
        <v>30</v>
      </c>
      <c r="G3853" t="s">
        <v>41</v>
      </c>
      <c r="H3853" t="s">
        <v>1304</v>
      </c>
      <c r="I3853" t="s">
        <v>21210</v>
      </c>
      <c r="J3853" t="s">
        <v>21212</v>
      </c>
      <c r="K3853" t="s">
        <v>21212</v>
      </c>
      <c r="L3853" t="s">
        <v>21213</v>
      </c>
      <c r="M3853">
        <v>-121.62200164795</v>
      </c>
      <c r="N3853">
        <v>39.487800598145</v>
      </c>
    </row>
    <row r="3854" spans="1:14" x14ac:dyDescent="0.35">
      <c r="A3854" t="s">
        <v>21216</v>
      </c>
      <c r="B3854" t="s">
        <v>32</v>
      </c>
      <c r="C3854" t="s">
        <v>21217</v>
      </c>
      <c r="D3854">
        <v>1145</v>
      </c>
      <c r="F3854" t="s">
        <v>30</v>
      </c>
      <c r="G3854" t="s">
        <v>58</v>
      </c>
      <c r="H3854" t="s">
        <v>964</v>
      </c>
      <c r="I3854" t="s">
        <v>21216</v>
      </c>
      <c r="J3854" t="s">
        <v>21218</v>
      </c>
      <c r="K3854" t="s">
        <v>21218</v>
      </c>
      <c r="L3854" t="s">
        <v>21219</v>
      </c>
      <c r="M3854">
        <v>-93.260597230000002</v>
      </c>
      <c r="N3854">
        <v>44.123401639999997</v>
      </c>
    </row>
    <row r="3855" spans="1:14" x14ac:dyDescent="0.35">
      <c r="A3855" t="s">
        <v>21220</v>
      </c>
      <c r="B3855" t="s">
        <v>1168</v>
      </c>
      <c r="C3855" t="s">
        <v>21221</v>
      </c>
      <c r="D3855">
        <v>407</v>
      </c>
      <c r="F3855" t="s">
        <v>30</v>
      </c>
      <c r="G3855" t="s">
        <v>52</v>
      </c>
      <c r="H3855" t="s">
        <v>341</v>
      </c>
      <c r="I3855" t="s">
        <v>21220</v>
      </c>
      <c r="J3855" t="s">
        <v>21222</v>
      </c>
      <c r="K3855" t="s">
        <v>21222</v>
      </c>
      <c r="L3855" t="s">
        <v>21223</v>
      </c>
      <c r="M3855">
        <v>-87.166801449999994</v>
      </c>
      <c r="N3855">
        <v>37.740100859999998</v>
      </c>
    </row>
    <row r="3856" spans="1:14" x14ac:dyDescent="0.35">
      <c r="A3856" t="s">
        <v>21224</v>
      </c>
      <c r="B3856" t="s">
        <v>1168</v>
      </c>
      <c r="C3856" t="s">
        <v>21225</v>
      </c>
      <c r="D3856">
        <v>49</v>
      </c>
      <c r="F3856" t="s">
        <v>30</v>
      </c>
      <c r="G3856" t="s">
        <v>102</v>
      </c>
      <c r="H3856" t="s">
        <v>309</v>
      </c>
      <c r="I3856" t="s">
        <v>21224</v>
      </c>
      <c r="J3856" t="s">
        <v>21226</v>
      </c>
      <c r="K3856" t="s">
        <v>21226</v>
      </c>
      <c r="L3856" t="s">
        <v>21227</v>
      </c>
      <c r="M3856">
        <v>-71.1728973389</v>
      </c>
      <c r="N3856">
        <v>42.190498352100001</v>
      </c>
    </row>
    <row r="3857" spans="1:14" x14ac:dyDescent="0.35">
      <c r="A3857" t="s">
        <v>21228</v>
      </c>
      <c r="B3857" t="s">
        <v>32</v>
      </c>
      <c r="C3857" t="s">
        <v>21229</v>
      </c>
      <c r="D3857">
        <v>270</v>
      </c>
      <c r="F3857" t="s">
        <v>30</v>
      </c>
      <c r="G3857" t="s">
        <v>104</v>
      </c>
      <c r="H3857" t="s">
        <v>21230</v>
      </c>
      <c r="I3857" t="s">
        <v>21228</v>
      </c>
      <c r="J3857" t="s">
        <v>21231</v>
      </c>
      <c r="K3857" t="s">
        <v>21231</v>
      </c>
      <c r="L3857" t="s">
        <v>21232</v>
      </c>
      <c r="M3857">
        <v>-69.866500849999994</v>
      </c>
      <c r="N3857">
        <v>44.715499880000003</v>
      </c>
    </row>
    <row r="3858" spans="1:14" x14ac:dyDescent="0.35">
      <c r="A3858" t="s">
        <v>21233</v>
      </c>
      <c r="B3858" t="s">
        <v>32</v>
      </c>
      <c r="C3858" t="s">
        <v>740</v>
      </c>
      <c r="D3858">
        <v>11</v>
      </c>
      <c r="F3858" t="s">
        <v>30</v>
      </c>
      <c r="G3858" t="s">
        <v>55</v>
      </c>
      <c r="H3858" t="s">
        <v>741</v>
      </c>
      <c r="I3858" t="s">
        <v>21233</v>
      </c>
      <c r="J3858" t="s">
        <v>21234</v>
      </c>
      <c r="K3858" t="s">
        <v>13425</v>
      </c>
      <c r="L3858" t="s">
        <v>21235</v>
      </c>
      <c r="M3858">
        <v>-75.124000549315994</v>
      </c>
      <c r="N3858">
        <v>38.310398101807003</v>
      </c>
    </row>
    <row r="3859" spans="1:14" x14ac:dyDescent="0.35">
      <c r="A3859" t="s">
        <v>21236</v>
      </c>
      <c r="B3859" t="s">
        <v>32</v>
      </c>
      <c r="C3859" t="s">
        <v>21237</v>
      </c>
      <c r="D3859">
        <v>726</v>
      </c>
      <c r="F3859" t="s">
        <v>30</v>
      </c>
      <c r="G3859" t="s">
        <v>93</v>
      </c>
      <c r="H3859" t="s">
        <v>360</v>
      </c>
      <c r="I3859" t="s">
        <v>21236</v>
      </c>
      <c r="J3859" t="s">
        <v>21238</v>
      </c>
      <c r="K3859" t="s">
        <v>21238</v>
      </c>
      <c r="L3859" t="s">
        <v>21239</v>
      </c>
      <c r="M3859">
        <v>-73.135200500487997</v>
      </c>
      <c r="N3859">
        <v>41.47859954834</v>
      </c>
    </row>
    <row r="3860" spans="1:14" x14ac:dyDescent="0.35">
      <c r="A3860" t="s">
        <v>21240</v>
      </c>
      <c r="B3860" t="s">
        <v>32</v>
      </c>
      <c r="C3860" t="s">
        <v>21241</v>
      </c>
      <c r="D3860">
        <v>1041</v>
      </c>
      <c r="F3860" t="s">
        <v>30</v>
      </c>
      <c r="G3860" t="s">
        <v>67</v>
      </c>
      <c r="H3860" t="s">
        <v>360</v>
      </c>
      <c r="I3860" t="s">
        <v>21240</v>
      </c>
      <c r="J3860" t="s">
        <v>21242</v>
      </c>
      <c r="K3860" t="s">
        <v>21242</v>
      </c>
      <c r="L3860" t="s">
        <v>21243</v>
      </c>
      <c r="M3860">
        <v>-84.784400939999998</v>
      </c>
      <c r="N3860">
        <v>39.502300259999998</v>
      </c>
    </row>
    <row r="3861" spans="1:14" x14ac:dyDescent="0.35">
      <c r="A3861" t="s">
        <v>21244</v>
      </c>
      <c r="B3861" t="s">
        <v>1168</v>
      </c>
      <c r="C3861" t="s">
        <v>21245</v>
      </c>
      <c r="D3861">
        <v>45</v>
      </c>
      <c r="F3861" t="s">
        <v>30</v>
      </c>
      <c r="G3861" t="s">
        <v>41</v>
      </c>
      <c r="H3861" t="s">
        <v>789</v>
      </c>
      <c r="I3861" t="s">
        <v>21244</v>
      </c>
      <c r="J3861" t="s">
        <v>21246</v>
      </c>
      <c r="K3861" t="s">
        <v>21246</v>
      </c>
      <c r="L3861" t="s">
        <v>21247</v>
      </c>
      <c r="M3861">
        <v>-119.20700073242</v>
      </c>
      <c r="N3861">
        <v>34.200801849365</v>
      </c>
    </row>
    <row r="3862" spans="1:14" x14ac:dyDescent="0.35">
      <c r="A3862" t="s">
        <v>21248</v>
      </c>
      <c r="B3862" t="s">
        <v>65</v>
      </c>
      <c r="C3862" t="s">
        <v>21249</v>
      </c>
      <c r="D3862">
        <v>0</v>
      </c>
      <c r="F3862" t="s">
        <v>30</v>
      </c>
      <c r="G3862" t="s">
        <v>34</v>
      </c>
      <c r="H3862" t="s">
        <v>21250</v>
      </c>
      <c r="I3862" t="s">
        <v>21248</v>
      </c>
      <c r="J3862" t="s">
        <v>21248</v>
      </c>
      <c r="K3862" t="s">
        <v>21248</v>
      </c>
      <c r="L3862" t="s">
        <v>21251</v>
      </c>
      <c r="M3862">
        <v>-154.22999572800001</v>
      </c>
      <c r="N3862">
        <v>57.161499023399998</v>
      </c>
    </row>
    <row r="3863" spans="1:14" x14ac:dyDescent="0.35">
      <c r="A3863" t="s">
        <v>21252</v>
      </c>
      <c r="B3863" t="s">
        <v>32</v>
      </c>
      <c r="C3863" t="s">
        <v>21253</v>
      </c>
      <c r="D3863">
        <v>1934</v>
      </c>
      <c r="F3863" t="s">
        <v>30</v>
      </c>
      <c r="G3863" t="s">
        <v>31</v>
      </c>
      <c r="H3863" t="s">
        <v>131</v>
      </c>
      <c r="I3863" t="s">
        <v>21252</v>
      </c>
      <c r="J3863" t="s">
        <v>21254</v>
      </c>
      <c r="K3863" t="s">
        <v>21255</v>
      </c>
      <c r="L3863" t="s">
        <v>21256</v>
      </c>
      <c r="M3863">
        <v>-78.502601623535</v>
      </c>
      <c r="N3863">
        <v>41.412498474121001</v>
      </c>
    </row>
    <row r="3864" spans="1:14" x14ac:dyDescent="0.35">
      <c r="A3864" t="s">
        <v>21257</v>
      </c>
      <c r="B3864" t="s">
        <v>32</v>
      </c>
      <c r="C3864" t="s">
        <v>21258</v>
      </c>
      <c r="D3864">
        <v>2381</v>
      </c>
      <c r="F3864" t="s">
        <v>30</v>
      </c>
      <c r="G3864" t="s">
        <v>76</v>
      </c>
      <c r="H3864" t="s">
        <v>1096</v>
      </c>
      <c r="I3864" t="s">
        <v>21257</v>
      </c>
      <c r="J3864" t="s">
        <v>21259</v>
      </c>
      <c r="K3864" t="s">
        <v>21259</v>
      </c>
      <c r="L3864" t="s">
        <v>21260</v>
      </c>
      <c r="M3864">
        <v>-101.20300292969</v>
      </c>
      <c r="N3864">
        <v>30.735300064086999</v>
      </c>
    </row>
    <row r="3865" spans="1:14" x14ac:dyDescent="0.35">
      <c r="A3865" t="s">
        <v>21261</v>
      </c>
      <c r="B3865" t="s">
        <v>1168</v>
      </c>
      <c r="C3865" t="s">
        <v>21262</v>
      </c>
      <c r="D3865">
        <v>301</v>
      </c>
      <c r="F3865" t="s">
        <v>30</v>
      </c>
      <c r="G3865" t="s">
        <v>35</v>
      </c>
      <c r="H3865" t="s">
        <v>444</v>
      </c>
      <c r="I3865" t="s">
        <v>21261</v>
      </c>
      <c r="J3865" t="s">
        <v>21263</v>
      </c>
      <c r="K3865" t="s">
        <v>21263</v>
      </c>
      <c r="L3865" t="s">
        <v>21264</v>
      </c>
      <c r="M3865">
        <v>-85.713401790000006</v>
      </c>
      <c r="N3865">
        <v>31.275699620000001</v>
      </c>
    </row>
    <row r="3866" spans="1:14" x14ac:dyDescent="0.35">
      <c r="A3866" t="s">
        <v>21272</v>
      </c>
      <c r="B3866" t="s">
        <v>32</v>
      </c>
      <c r="C3866" t="s">
        <v>46214</v>
      </c>
      <c r="D3866">
        <v>4547</v>
      </c>
      <c r="E3866" t="s">
        <v>1579</v>
      </c>
      <c r="F3866" t="s">
        <v>21265</v>
      </c>
      <c r="G3866" t="s">
        <v>21273</v>
      </c>
      <c r="H3866" t="s">
        <v>46215</v>
      </c>
      <c r="I3866" t="s">
        <v>21274</v>
      </c>
      <c r="J3866" t="s">
        <v>21275</v>
      </c>
      <c r="L3866" t="s">
        <v>21276</v>
      </c>
      <c r="M3866">
        <v>128.40983399999999</v>
      </c>
      <c r="N3866">
        <v>41.907131999999997</v>
      </c>
    </row>
    <row r="3867" spans="1:14" x14ac:dyDescent="0.35">
      <c r="A3867" t="s">
        <v>21277</v>
      </c>
      <c r="B3867" t="s">
        <v>1168</v>
      </c>
      <c r="C3867" t="s">
        <v>21278</v>
      </c>
      <c r="D3867">
        <v>12</v>
      </c>
      <c r="E3867" t="s">
        <v>1579</v>
      </c>
      <c r="F3867" t="s">
        <v>21265</v>
      </c>
      <c r="G3867" t="s">
        <v>21266</v>
      </c>
      <c r="H3867" t="s">
        <v>21279</v>
      </c>
      <c r="I3867" t="s">
        <v>21280</v>
      </c>
      <c r="J3867" t="s">
        <v>21281</v>
      </c>
      <c r="L3867" t="s">
        <v>21282</v>
      </c>
      <c r="M3867">
        <v>129.64755500000001</v>
      </c>
      <c r="N3867">
        <v>41.428538000000003</v>
      </c>
    </row>
    <row r="3868" spans="1:14" x14ac:dyDescent="0.35">
      <c r="A3868" t="s">
        <v>21283</v>
      </c>
      <c r="B3868" t="s">
        <v>32</v>
      </c>
      <c r="C3868" t="s">
        <v>21284</v>
      </c>
      <c r="D3868">
        <v>4780</v>
      </c>
      <c r="F3868" t="s">
        <v>30</v>
      </c>
      <c r="G3868" t="s">
        <v>40</v>
      </c>
      <c r="H3868" t="s">
        <v>1246</v>
      </c>
      <c r="I3868" t="s">
        <v>21285</v>
      </c>
      <c r="J3868" t="s">
        <v>21286</v>
      </c>
      <c r="K3868" t="s">
        <v>21285</v>
      </c>
      <c r="L3868" t="s">
        <v>21287</v>
      </c>
      <c r="M3868">
        <v>-109.883003235</v>
      </c>
      <c r="N3868">
        <v>31.364000320399999</v>
      </c>
    </row>
    <row r="3869" spans="1:14" x14ac:dyDescent="0.35">
      <c r="A3869" t="s">
        <v>21288</v>
      </c>
      <c r="B3869" t="s">
        <v>32</v>
      </c>
      <c r="C3869" t="s">
        <v>21289</v>
      </c>
      <c r="D3869">
        <v>5573</v>
      </c>
      <c r="F3869" t="s">
        <v>30</v>
      </c>
      <c r="G3869" t="s">
        <v>40</v>
      </c>
      <c r="H3869" t="s">
        <v>21290</v>
      </c>
      <c r="I3869" t="s">
        <v>21291</v>
      </c>
      <c r="J3869" t="s">
        <v>21292</v>
      </c>
      <c r="K3869" t="s">
        <v>21291</v>
      </c>
      <c r="L3869" t="s">
        <v>21293</v>
      </c>
      <c r="M3869">
        <v>-110.422996521</v>
      </c>
      <c r="N3869">
        <v>35.791698455800002</v>
      </c>
    </row>
    <row r="3870" spans="1:14" x14ac:dyDescent="0.35">
      <c r="A3870" t="s">
        <v>21294</v>
      </c>
      <c r="B3870" t="s">
        <v>32</v>
      </c>
      <c r="C3870" t="s">
        <v>21295</v>
      </c>
      <c r="D3870">
        <v>3261</v>
      </c>
      <c r="F3870" t="s">
        <v>30</v>
      </c>
      <c r="G3870" t="s">
        <v>40</v>
      </c>
      <c r="H3870" t="s">
        <v>21296</v>
      </c>
      <c r="I3870" t="s">
        <v>21297</v>
      </c>
      <c r="J3870" t="s">
        <v>21298</v>
      </c>
      <c r="K3870" t="s">
        <v>21297</v>
      </c>
      <c r="L3870" t="s">
        <v>21299</v>
      </c>
      <c r="M3870">
        <v>-110.666999817</v>
      </c>
      <c r="N3870">
        <v>33.353099823000001</v>
      </c>
    </row>
    <row r="3871" spans="1:14" x14ac:dyDescent="0.35">
      <c r="A3871" t="s">
        <v>21300</v>
      </c>
      <c r="B3871" t="s">
        <v>32</v>
      </c>
      <c r="C3871" t="s">
        <v>21301</v>
      </c>
      <c r="D3871">
        <v>5262</v>
      </c>
      <c r="F3871" t="s">
        <v>30</v>
      </c>
      <c r="G3871" t="s">
        <v>40</v>
      </c>
      <c r="H3871" t="s">
        <v>21302</v>
      </c>
      <c r="I3871" t="s">
        <v>21303</v>
      </c>
      <c r="J3871" t="s">
        <v>21304</v>
      </c>
      <c r="K3871" t="s">
        <v>21303</v>
      </c>
      <c r="L3871" t="s">
        <v>21305</v>
      </c>
      <c r="M3871">
        <v>-110.138000488</v>
      </c>
      <c r="N3871">
        <v>34.940700530999997</v>
      </c>
    </row>
    <row r="3872" spans="1:14" x14ac:dyDescent="0.35">
      <c r="A3872" t="s">
        <v>21306</v>
      </c>
      <c r="B3872" t="s">
        <v>32</v>
      </c>
      <c r="C3872" t="s">
        <v>21307</v>
      </c>
      <c r="D3872">
        <v>4187</v>
      </c>
      <c r="F3872" t="s">
        <v>30</v>
      </c>
      <c r="G3872" t="s">
        <v>40</v>
      </c>
      <c r="H3872" t="s">
        <v>125</v>
      </c>
      <c r="I3872" t="s">
        <v>21308</v>
      </c>
      <c r="J3872" t="s">
        <v>21309</v>
      </c>
      <c r="K3872" t="s">
        <v>21308</v>
      </c>
      <c r="L3872" t="s">
        <v>21310</v>
      </c>
      <c r="M3872">
        <v>-109.8949966</v>
      </c>
      <c r="N3872">
        <v>32.245399480000003</v>
      </c>
    </row>
    <row r="3873" spans="1:14" x14ac:dyDescent="0.35">
      <c r="A3873" t="s">
        <v>21311</v>
      </c>
      <c r="B3873" t="s">
        <v>1168</v>
      </c>
      <c r="C3873" t="s">
        <v>21312</v>
      </c>
      <c r="D3873">
        <v>606</v>
      </c>
      <c r="F3873" t="s">
        <v>30</v>
      </c>
      <c r="G3873" t="s">
        <v>83</v>
      </c>
      <c r="H3873" t="s">
        <v>347</v>
      </c>
      <c r="I3873" t="s">
        <v>21311</v>
      </c>
      <c r="J3873" t="s">
        <v>21313</v>
      </c>
      <c r="K3873" t="s">
        <v>21313</v>
      </c>
      <c r="L3873" t="s">
        <v>21314</v>
      </c>
      <c r="M3873">
        <v>-122.28199770000001</v>
      </c>
      <c r="N3873">
        <v>47.906299590000003</v>
      </c>
    </row>
    <row r="3874" spans="1:14" x14ac:dyDescent="0.35">
      <c r="A3874" t="s">
        <v>21315</v>
      </c>
      <c r="B3874" t="s">
        <v>1168</v>
      </c>
      <c r="C3874" t="s">
        <v>21316</v>
      </c>
      <c r="D3874">
        <v>410</v>
      </c>
      <c r="F3874" t="s">
        <v>30</v>
      </c>
      <c r="G3874" t="s">
        <v>52</v>
      </c>
      <c r="H3874" t="s">
        <v>101</v>
      </c>
      <c r="I3874" t="s">
        <v>21315</v>
      </c>
      <c r="J3874" t="s">
        <v>21317</v>
      </c>
      <c r="K3874" t="s">
        <v>21317</v>
      </c>
      <c r="L3874" t="s">
        <v>21318</v>
      </c>
      <c r="M3874">
        <v>-88.7738037109375</v>
      </c>
      <c r="N3874">
        <v>37.060798645019503</v>
      </c>
    </row>
    <row r="3875" spans="1:14" x14ac:dyDescent="0.35">
      <c r="A3875" t="s">
        <v>21319</v>
      </c>
      <c r="B3875" t="s">
        <v>3332</v>
      </c>
      <c r="C3875" t="s">
        <v>21320</v>
      </c>
      <c r="D3875">
        <v>17</v>
      </c>
      <c r="F3875" t="s">
        <v>30</v>
      </c>
      <c r="G3875" t="s">
        <v>43</v>
      </c>
      <c r="H3875" t="s">
        <v>745</v>
      </c>
      <c r="I3875" t="s">
        <v>21319</v>
      </c>
      <c r="J3875" t="s">
        <v>21321</v>
      </c>
      <c r="K3875" t="s">
        <v>21321</v>
      </c>
      <c r="L3875" t="s">
        <v>21322</v>
      </c>
      <c r="M3875">
        <v>-85.575401306199893</v>
      </c>
      <c r="N3875">
        <v>30.069599151599999</v>
      </c>
    </row>
    <row r="3876" spans="1:14" x14ac:dyDescent="0.35">
      <c r="A3876" t="s">
        <v>21323</v>
      </c>
      <c r="B3876" t="s">
        <v>32</v>
      </c>
      <c r="C3876" t="s">
        <v>21324</v>
      </c>
      <c r="D3876">
        <v>5157</v>
      </c>
      <c r="F3876" t="s">
        <v>30</v>
      </c>
      <c r="G3876" t="s">
        <v>40</v>
      </c>
      <c r="H3876" t="s">
        <v>1482</v>
      </c>
      <c r="I3876" t="s">
        <v>21323</v>
      </c>
      <c r="J3876" t="s">
        <v>21325</v>
      </c>
      <c r="K3876" t="s">
        <v>2622</v>
      </c>
      <c r="L3876" t="s">
        <v>21326</v>
      </c>
      <c r="M3876">
        <v>-111.33899688721</v>
      </c>
      <c r="N3876">
        <v>34.256801605225</v>
      </c>
    </row>
    <row r="3877" spans="1:14" x14ac:dyDescent="0.35">
      <c r="A3877" t="s">
        <v>21327</v>
      </c>
      <c r="B3877" t="s">
        <v>32</v>
      </c>
      <c r="C3877" t="s">
        <v>21328</v>
      </c>
      <c r="D3877">
        <v>4</v>
      </c>
      <c r="F3877" t="s">
        <v>30</v>
      </c>
      <c r="G3877" t="s">
        <v>41</v>
      </c>
      <c r="H3877" t="s">
        <v>495</v>
      </c>
      <c r="I3877" t="s">
        <v>21327</v>
      </c>
      <c r="J3877" t="s">
        <v>21329</v>
      </c>
      <c r="K3877" t="s">
        <v>21329</v>
      </c>
      <c r="L3877" t="s">
        <v>21330</v>
      </c>
      <c r="M3877">
        <v>-122.114997864</v>
      </c>
      <c r="N3877">
        <v>37.461101532000001</v>
      </c>
    </row>
    <row r="3878" spans="1:14" x14ac:dyDescent="0.35">
      <c r="A3878" t="s">
        <v>21331</v>
      </c>
      <c r="B3878" t="s">
        <v>65</v>
      </c>
      <c r="C3878" t="s">
        <v>21332</v>
      </c>
      <c r="D3878">
        <v>0</v>
      </c>
      <c r="F3878" t="s">
        <v>30</v>
      </c>
      <c r="G3878" t="s">
        <v>34</v>
      </c>
      <c r="H3878" t="s">
        <v>21333</v>
      </c>
      <c r="I3878" t="s">
        <v>21331</v>
      </c>
      <c r="J3878" t="s">
        <v>21331</v>
      </c>
      <c r="K3878" t="s">
        <v>21331</v>
      </c>
      <c r="L3878" t="s">
        <v>21334</v>
      </c>
      <c r="M3878">
        <v>-133.62300109899999</v>
      </c>
      <c r="N3878">
        <v>56.351898193399997</v>
      </c>
    </row>
    <row r="3879" spans="1:14" x14ac:dyDescent="0.35">
      <c r="A3879" t="s">
        <v>21335</v>
      </c>
      <c r="B3879" t="s">
        <v>1168</v>
      </c>
      <c r="C3879" t="s">
        <v>21336</v>
      </c>
      <c r="D3879">
        <v>206</v>
      </c>
      <c r="F3879" t="s">
        <v>30</v>
      </c>
      <c r="G3879" t="s">
        <v>37</v>
      </c>
      <c r="H3879" t="s">
        <v>460</v>
      </c>
      <c r="I3879" t="s">
        <v>21335</v>
      </c>
      <c r="J3879" t="s">
        <v>21337</v>
      </c>
      <c r="K3879" t="s">
        <v>21337</v>
      </c>
      <c r="L3879" t="s">
        <v>21338</v>
      </c>
      <c r="M3879">
        <v>-91.935599999999994</v>
      </c>
      <c r="N3879">
        <v>34.173099999999998</v>
      </c>
    </row>
    <row r="3880" spans="1:14" x14ac:dyDescent="0.35">
      <c r="A3880" t="s">
        <v>21339</v>
      </c>
      <c r="B3880" t="s">
        <v>1168</v>
      </c>
      <c r="C3880" t="s">
        <v>21340</v>
      </c>
      <c r="D3880">
        <v>234</v>
      </c>
      <c r="F3880" t="s">
        <v>30</v>
      </c>
      <c r="G3880" t="s">
        <v>66</v>
      </c>
      <c r="H3880" t="s">
        <v>973</v>
      </c>
      <c r="I3880" t="s">
        <v>21339</v>
      </c>
      <c r="J3880" t="s">
        <v>21341</v>
      </c>
      <c r="K3880" t="s">
        <v>21341</v>
      </c>
      <c r="L3880" t="s">
        <v>21342</v>
      </c>
      <c r="M3880">
        <v>-73.468101501464801</v>
      </c>
      <c r="N3880">
        <v>44.650901794433501</v>
      </c>
    </row>
    <row r="3881" spans="1:14" x14ac:dyDescent="0.35">
      <c r="A3881" t="s">
        <v>21344</v>
      </c>
      <c r="B3881" t="s">
        <v>3332</v>
      </c>
      <c r="C3881" t="s">
        <v>21345</v>
      </c>
      <c r="D3881">
        <v>19</v>
      </c>
      <c r="F3881" t="s">
        <v>30</v>
      </c>
      <c r="G3881" t="s">
        <v>43</v>
      </c>
      <c r="H3881" t="s">
        <v>152</v>
      </c>
      <c r="I3881" t="s">
        <v>21344</v>
      </c>
      <c r="J3881" t="s">
        <v>21346</v>
      </c>
      <c r="K3881" t="s">
        <v>21346</v>
      </c>
      <c r="L3881" t="s">
        <v>21347</v>
      </c>
      <c r="M3881">
        <v>-80.095596313476506</v>
      </c>
      <c r="N3881">
        <v>26.683200836181602</v>
      </c>
    </row>
    <row r="3882" spans="1:14" x14ac:dyDescent="0.35">
      <c r="A3882" t="s">
        <v>21348</v>
      </c>
      <c r="B3882" t="s">
        <v>32</v>
      </c>
      <c r="C3882" t="s">
        <v>21349</v>
      </c>
      <c r="D3882">
        <v>1473</v>
      </c>
      <c r="F3882" t="s">
        <v>30</v>
      </c>
      <c r="G3882" t="s">
        <v>52</v>
      </c>
      <c r="H3882" t="s">
        <v>769</v>
      </c>
      <c r="I3882" t="s">
        <v>21348</v>
      </c>
      <c r="J3882" t="s">
        <v>21350</v>
      </c>
      <c r="K3882" t="s">
        <v>21351</v>
      </c>
      <c r="L3882" t="s">
        <v>21352</v>
      </c>
      <c r="M3882">
        <v>-82.566398620000001</v>
      </c>
      <c r="N3882">
        <v>37.561798099999997</v>
      </c>
    </row>
    <row r="3883" spans="1:14" x14ac:dyDescent="0.35">
      <c r="A3883" t="s">
        <v>21354</v>
      </c>
      <c r="B3883" t="s">
        <v>32</v>
      </c>
      <c r="C3883" t="s">
        <v>21355</v>
      </c>
      <c r="D3883">
        <v>661</v>
      </c>
      <c r="F3883" t="s">
        <v>30</v>
      </c>
      <c r="G3883" t="s">
        <v>84</v>
      </c>
      <c r="H3883" t="s">
        <v>21356</v>
      </c>
      <c r="I3883" t="s">
        <v>21354</v>
      </c>
      <c r="J3883" t="s">
        <v>19803</v>
      </c>
      <c r="K3883" t="s">
        <v>21357</v>
      </c>
      <c r="L3883" t="s">
        <v>21358</v>
      </c>
      <c r="M3883">
        <v>-91.12370300293</v>
      </c>
      <c r="N3883">
        <v>43.019298553467003</v>
      </c>
    </row>
    <row r="3884" spans="1:14" x14ac:dyDescent="0.35">
      <c r="A3884" t="s">
        <v>21359</v>
      </c>
      <c r="B3884" t="s">
        <v>1168</v>
      </c>
      <c r="C3884" t="s">
        <v>21360</v>
      </c>
      <c r="D3884">
        <v>1003</v>
      </c>
      <c r="F3884" t="s">
        <v>30</v>
      </c>
      <c r="G3884" t="s">
        <v>45</v>
      </c>
      <c r="H3884" t="s">
        <v>596</v>
      </c>
      <c r="I3884" t="s">
        <v>21359</v>
      </c>
      <c r="J3884" t="s">
        <v>21361</v>
      </c>
      <c r="K3884" t="s">
        <v>21361</v>
      </c>
      <c r="L3884" t="s">
        <v>21362</v>
      </c>
      <c r="M3884">
        <v>-84.302001953100003</v>
      </c>
      <c r="N3884">
        <v>33.875598907499999</v>
      </c>
    </row>
    <row r="3885" spans="1:14" x14ac:dyDescent="0.35">
      <c r="A3885" t="s">
        <v>21363</v>
      </c>
      <c r="B3885" t="s">
        <v>1168</v>
      </c>
      <c r="C3885" t="s">
        <v>21364</v>
      </c>
      <c r="D3885">
        <v>1497</v>
      </c>
      <c r="F3885" t="s">
        <v>30</v>
      </c>
      <c r="G3885" t="s">
        <v>69</v>
      </c>
      <c r="H3885" t="s">
        <v>1008</v>
      </c>
      <c r="I3885" t="s">
        <v>21363</v>
      </c>
      <c r="J3885" t="s">
        <v>21365</v>
      </c>
      <c r="K3885" t="s">
        <v>21365</v>
      </c>
      <c r="L3885" t="s">
        <v>21366</v>
      </c>
      <c r="M3885">
        <v>-118.841003418</v>
      </c>
      <c r="N3885">
        <v>45.695098877</v>
      </c>
    </row>
    <row r="3886" spans="1:14" x14ac:dyDescent="0.35">
      <c r="A3886" t="s">
        <v>21367</v>
      </c>
      <c r="B3886" t="s">
        <v>3332</v>
      </c>
      <c r="C3886" t="s">
        <v>21368</v>
      </c>
      <c r="D3886">
        <v>31</v>
      </c>
      <c r="F3886" t="s">
        <v>30</v>
      </c>
      <c r="G3886" t="s">
        <v>69</v>
      </c>
      <c r="H3886" t="s">
        <v>696</v>
      </c>
      <c r="I3886" t="s">
        <v>21367</v>
      </c>
      <c r="J3886" t="s">
        <v>21369</v>
      </c>
      <c r="K3886" t="s">
        <v>21369</v>
      </c>
      <c r="L3886" t="s">
        <v>21370</v>
      </c>
      <c r="M3886">
        <v>-122.59799959999999</v>
      </c>
      <c r="N3886">
        <v>45.588699339999998</v>
      </c>
    </row>
    <row r="3887" spans="1:14" x14ac:dyDescent="0.35">
      <c r="A3887" t="s">
        <v>21371</v>
      </c>
      <c r="B3887" t="s">
        <v>32</v>
      </c>
      <c r="C3887" t="s">
        <v>21372</v>
      </c>
      <c r="D3887">
        <v>600</v>
      </c>
      <c r="E3887" t="s">
        <v>161</v>
      </c>
      <c r="F3887" t="s">
        <v>1547</v>
      </c>
      <c r="G3887" t="s">
        <v>1983</v>
      </c>
      <c r="I3887" t="s">
        <v>21373</v>
      </c>
      <c r="J3887" t="s">
        <v>21371</v>
      </c>
      <c r="K3887" t="s">
        <v>15449</v>
      </c>
      <c r="L3887" t="s">
        <v>21374</v>
      </c>
      <c r="M3887">
        <v>141.094166667</v>
      </c>
      <c r="N3887">
        <v>-4.6280555555599996</v>
      </c>
    </row>
    <row r="3888" spans="1:14" x14ac:dyDescent="0.35">
      <c r="A3888" t="s">
        <v>21376</v>
      </c>
      <c r="B3888" t="s">
        <v>32</v>
      </c>
      <c r="C3888" t="s">
        <v>21377</v>
      </c>
      <c r="D3888">
        <v>2613</v>
      </c>
      <c r="F3888" t="s">
        <v>30</v>
      </c>
      <c r="G3888" t="s">
        <v>76</v>
      </c>
      <c r="H3888" t="s">
        <v>1444</v>
      </c>
      <c r="I3888" t="s">
        <v>21376</v>
      </c>
      <c r="J3888" t="s">
        <v>21378</v>
      </c>
      <c r="K3888" t="s">
        <v>21378</v>
      </c>
      <c r="L3888" t="s">
        <v>21379</v>
      </c>
      <c r="M3888">
        <v>-103.51100158691</v>
      </c>
      <c r="N3888">
        <v>31.382400512695</v>
      </c>
    </row>
    <row r="3889" spans="1:14" x14ac:dyDescent="0.35">
      <c r="A3889" t="s">
        <v>21382</v>
      </c>
      <c r="B3889" t="s">
        <v>1168</v>
      </c>
      <c r="C3889" t="s">
        <v>21383</v>
      </c>
      <c r="D3889">
        <v>4316</v>
      </c>
      <c r="F3889" t="s">
        <v>30</v>
      </c>
      <c r="G3889" t="s">
        <v>40</v>
      </c>
      <c r="H3889" t="s">
        <v>936</v>
      </c>
      <c r="I3889" t="s">
        <v>21382</v>
      </c>
      <c r="J3889" t="s">
        <v>3313</v>
      </c>
      <c r="K3889" t="s">
        <v>3313</v>
      </c>
      <c r="L3889" t="s">
        <v>21384</v>
      </c>
      <c r="M3889">
        <v>-111.447998</v>
      </c>
      <c r="N3889">
        <v>36.926101680000002</v>
      </c>
    </row>
    <row r="3890" spans="1:14" x14ac:dyDescent="0.35">
      <c r="A3890" t="s">
        <v>21385</v>
      </c>
      <c r="B3890" t="s">
        <v>32</v>
      </c>
      <c r="C3890" t="s">
        <v>21386</v>
      </c>
      <c r="D3890">
        <v>26</v>
      </c>
      <c r="F3890" t="s">
        <v>30</v>
      </c>
      <c r="G3890" t="s">
        <v>43</v>
      </c>
      <c r="H3890" t="s">
        <v>1004</v>
      </c>
      <c r="I3890" t="s">
        <v>21385</v>
      </c>
      <c r="J3890" t="s">
        <v>21387</v>
      </c>
      <c r="K3890" t="s">
        <v>21387</v>
      </c>
      <c r="L3890" t="s">
        <v>21388</v>
      </c>
      <c r="M3890">
        <v>-81.990501399999999</v>
      </c>
      <c r="N3890">
        <v>26.920200350000002</v>
      </c>
    </row>
    <row r="3891" spans="1:14" x14ac:dyDescent="0.35">
      <c r="A3891" t="s">
        <v>21389</v>
      </c>
      <c r="B3891" t="s">
        <v>32</v>
      </c>
      <c r="C3891" t="s">
        <v>21390</v>
      </c>
      <c r="D3891">
        <v>290</v>
      </c>
      <c r="F3891" t="s">
        <v>30</v>
      </c>
      <c r="G3891" t="s">
        <v>37</v>
      </c>
      <c r="H3891" t="s">
        <v>934</v>
      </c>
      <c r="I3891" t="s">
        <v>21389</v>
      </c>
      <c r="J3891" t="s">
        <v>21391</v>
      </c>
      <c r="K3891" t="s">
        <v>21391</v>
      </c>
      <c r="L3891" t="s">
        <v>21392</v>
      </c>
      <c r="M3891">
        <v>-90.507797240000002</v>
      </c>
      <c r="N3891">
        <v>36.062900540000001</v>
      </c>
    </row>
    <row r="3892" spans="1:14" x14ac:dyDescent="0.35">
      <c r="A3892" t="s">
        <v>21393</v>
      </c>
      <c r="B3892" t="s">
        <v>1168</v>
      </c>
      <c r="C3892" t="s">
        <v>21394</v>
      </c>
      <c r="D3892">
        <v>26</v>
      </c>
      <c r="F3892" t="s">
        <v>30</v>
      </c>
      <c r="G3892" t="s">
        <v>63</v>
      </c>
      <c r="H3892" t="s">
        <v>136</v>
      </c>
      <c r="I3892" t="s">
        <v>21393</v>
      </c>
      <c r="J3892" t="s">
        <v>21395</v>
      </c>
      <c r="K3892" t="s">
        <v>21395</v>
      </c>
      <c r="L3892" t="s">
        <v>21396</v>
      </c>
      <c r="M3892">
        <v>-77.385299680000003</v>
      </c>
      <c r="N3892">
        <v>35.635200500000003</v>
      </c>
    </row>
    <row r="3893" spans="1:14" x14ac:dyDescent="0.35">
      <c r="A3893" t="s">
        <v>21397</v>
      </c>
      <c r="B3893" t="s">
        <v>32</v>
      </c>
      <c r="C3893" t="s">
        <v>21398</v>
      </c>
      <c r="D3893">
        <v>894</v>
      </c>
      <c r="F3893" t="s">
        <v>30</v>
      </c>
      <c r="G3893" t="s">
        <v>67</v>
      </c>
      <c r="H3893" t="s">
        <v>21399</v>
      </c>
      <c r="I3893" t="s">
        <v>21397</v>
      </c>
      <c r="J3893" t="s">
        <v>21400</v>
      </c>
      <c r="K3893" t="s">
        <v>21400</v>
      </c>
      <c r="L3893" t="s">
        <v>21401</v>
      </c>
      <c r="M3893">
        <v>-81.419700622559006</v>
      </c>
      <c r="N3893">
        <v>40.470901489257997</v>
      </c>
    </row>
    <row r="3894" spans="1:14" x14ac:dyDescent="0.35">
      <c r="A3894" t="s">
        <v>21402</v>
      </c>
      <c r="B3894" t="s">
        <v>3332</v>
      </c>
      <c r="C3894" t="s">
        <v>21403</v>
      </c>
      <c r="D3894">
        <v>42</v>
      </c>
      <c r="F3894" t="s">
        <v>30</v>
      </c>
      <c r="G3894" t="s">
        <v>82</v>
      </c>
      <c r="H3894" t="s">
        <v>1138</v>
      </c>
      <c r="I3894" t="s">
        <v>21402</v>
      </c>
      <c r="J3894" t="s">
        <v>21404</v>
      </c>
      <c r="K3894" t="s">
        <v>21404</v>
      </c>
      <c r="L3894" t="s">
        <v>21405</v>
      </c>
      <c r="M3894">
        <v>-76.492996219999995</v>
      </c>
      <c r="N3894">
        <v>37.131900790000003</v>
      </c>
    </row>
    <row r="3895" spans="1:14" x14ac:dyDescent="0.35">
      <c r="A3895" t="s">
        <v>21407</v>
      </c>
      <c r="B3895" t="s">
        <v>32</v>
      </c>
      <c r="C3895" t="s">
        <v>21408</v>
      </c>
      <c r="D3895">
        <v>26</v>
      </c>
      <c r="F3895" t="s">
        <v>30</v>
      </c>
      <c r="G3895" t="s">
        <v>72</v>
      </c>
      <c r="H3895" t="s">
        <v>984</v>
      </c>
      <c r="I3895" t="s">
        <v>21407</v>
      </c>
      <c r="J3895" t="s">
        <v>21409</v>
      </c>
      <c r="K3895" t="s">
        <v>21410</v>
      </c>
      <c r="L3895" t="s">
        <v>21411</v>
      </c>
      <c r="M3895">
        <v>-79.526199340800005</v>
      </c>
      <c r="N3895">
        <v>33.451698303199997</v>
      </c>
    </row>
    <row r="3896" spans="1:14" x14ac:dyDescent="0.35">
      <c r="A3896" t="s">
        <v>21412</v>
      </c>
      <c r="B3896" t="s">
        <v>32</v>
      </c>
      <c r="C3896" t="s">
        <v>21413</v>
      </c>
      <c r="D3896">
        <v>16</v>
      </c>
      <c r="F3896" t="s">
        <v>30</v>
      </c>
      <c r="G3896" t="s">
        <v>43</v>
      </c>
      <c r="H3896" t="s">
        <v>21414</v>
      </c>
      <c r="I3896" t="s">
        <v>21412</v>
      </c>
      <c r="J3896" t="s">
        <v>21415</v>
      </c>
      <c r="K3896" t="s">
        <v>21415</v>
      </c>
      <c r="L3896" t="s">
        <v>21416</v>
      </c>
      <c r="M3896">
        <v>-80.693397520000005</v>
      </c>
      <c r="N3896">
        <v>26.784999849999998</v>
      </c>
    </row>
    <row r="3897" spans="1:14" x14ac:dyDescent="0.35">
      <c r="A3897" t="s">
        <v>21417</v>
      </c>
      <c r="B3897" t="s">
        <v>3332</v>
      </c>
      <c r="C3897" t="s">
        <v>21418</v>
      </c>
      <c r="D3897">
        <v>36</v>
      </c>
      <c r="F3897" t="s">
        <v>30</v>
      </c>
      <c r="G3897" t="s">
        <v>31</v>
      </c>
      <c r="H3897" t="s">
        <v>184</v>
      </c>
      <c r="I3897" t="s">
        <v>21417</v>
      </c>
      <c r="J3897" t="s">
        <v>21419</v>
      </c>
      <c r="K3897" t="s">
        <v>21419</v>
      </c>
      <c r="L3897" t="s">
        <v>21420</v>
      </c>
      <c r="M3897">
        <v>-75.241096496582003</v>
      </c>
      <c r="N3897">
        <v>39.871898651122997</v>
      </c>
    </row>
    <row r="3898" spans="1:14" x14ac:dyDescent="0.35">
      <c r="A3898" t="s">
        <v>21421</v>
      </c>
      <c r="B3898" t="s">
        <v>32</v>
      </c>
      <c r="C3898" t="s">
        <v>21422</v>
      </c>
      <c r="D3898">
        <v>650</v>
      </c>
      <c r="F3898" t="s">
        <v>30</v>
      </c>
      <c r="G3898" t="s">
        <v>56</v>
      </c>
      <c r="H3898" t="s">
        <v>1296</v>
      </c>
      <c r="I3898" t="s">
        <v>21421</v>
      </c>
      <c r="J3898" t="s">
        <v>21423</v>
      </c>
      <c r="K3898" t="s">
        <v>21423</v>
      </c>
      <c r="L3898" t="s">
        <v>21424</v>
      </c>
      <c r="M3898">
        <v>-82.528900149999998</v>
      </c>
      <c r="N3898">
        <v>42.9109993</v>
      </c>
    </row>
    <row r="3899" spans="1:14" x14ac:dyDescent="0.35">
      <c r="A3899" t="s">
        <v>21425</v>
      </c>
      <c r="B3899" t="s">
        <v>32</v>
      </c>
      <c r="C3899" t="s">
        <v>21426</v>
      </c>
      <c r="D3899">
        <v>2207</v>
      </c>
      <c r="F3899" t="s">
        <v>30</v>
      </c>
      <c r="G3899" t="s">
        <v>74</v>
      </c>
      <c r="H3899" t="s">
        <v>395</v>
      </c>
      <c r="I3899" t="s">
        <v>21425</v>
      </c>
      <c r="J3899" t="s">
        <v>21427</v>
      </c>
      <c r="K3899" t="s">
        <v>21427</v>
      </c>
      <c r="L3899" t="s">
        <v>21428</v>
      </c>
      <c r="M3899">
        <v>-101.59899902344</v>
      </c>
      <c r="N3899">
        <v>44.048599243163999</v>
      </c>
    </row>
    <row r="3900" spans="1:14" x14ac:dyDescent="0.35">
      <c r="A3900" t="s">
        <v>21429</v>
      </c>
      <c r="B3900" t="s">
        <v>32</v>
      </c>
      <c r="C3900" t="s">
        <v>16191</v>
      </c>
      <c r="D3900">
        <v>580</v>
      </c>
      <c r="F3900" t="s">
        <v>30</v>
      </c>
      <c r="G3900" t="s">
        <v>78</v>
      </c>
      <c r="H3900" t="s">
        <v>398</v>
      </c>
      <c r="I3900" t="s">
        <v>21429</v>
      </c>
      <c r="J3900" t="s">
        <v>21430</v>
      </c>
      <c r="K3900" t="s">
        <v>21430</v>
      </c>
      <c r="L3900" t="s">
        <v>21431</v>
      </c>
      <c r="M3900">
        <v>-88.382896423299997</v>
      </c>
      <c r="N3900">
        <v>36.338199615499903</v>
      </c>
    </row>
    <row r="3901" spans="1:14" x14ac:dyDescent="0.35">
      <c r="A3901" t="s">
        <v>21432</v>
      </c>
      <c r="B3901" t="s">
        <v>3332</v>
      </c>
      <c r="C3901" t="s">
        <v>21433</v>
      </c>
      <c r="D3901">
        <v>1135</v>
      </c>
      <c r="F3901" t="s">
        <v>30</v>
      </c>
      <c r="G3901" t="s">
        <v>40</v>
      </c>
      <c r="H3901" t="s">
        <v>221</v>
      </c>
      <c r="I3901" t="s">
        <v>21432</v>
      </c>
      <c r="J3901" t="s">
        <v>21434</v>
      </c>
      <c r="K3901" t="s">
        <v>21434</v>
      </c>
      <c r="L3901" t="s">
        <v>21435</v>
      </c>
      <c r="M3901">
        <v>-112.012001037597</v>
      </c>
      <c r="N3901">
        <v>33.434299468994098</v>
      </c>
    </row>
    <row r="3902" spans="1:14" x14ac:dyDescent="0.35">
      <c r="A3902" t="s">
        <v>21436</v>
      </c>
      <c r="B3902" t="s">
        <v>3332</v>
      </c>
      <c r="C3902" t="s">
        <v>21437</v>
      </c>
      <c r="D3902">
        <v>660</v>
      </c>
      <c r="F3902" t="s">
        <v>30</v>
      </c>
      <c r="G3902" t="s">
        <v>49</v>
      </c>
      <c r="H3902" t="s">
        <v>785</v>
      </c>
      <c r="I3902" t="s">
        <v>21436</v>
      </c>
      <c r="J3902" t="s">
        <v>21438</v>
      </c>
      <c r="K3902" t="s">
        <v>21438</v>
      </c>
      <c r="L3902" t="s">
        <v>21439</v>
      </c>
      <c r="M3902">
        <v>-89.693298339799995</v>
      </c>
      <c r="N3902">
        <v>40.664199829099999</v>
      </c>
    </row>
    <row r="3903" spans="1:14" x14ac:dyDescent="0.35">
      <c r="A3903" t="s">
        <v>21440</v>
      </c>
      <c r="B3903" t="s">
        <v>1168</v>
      </c>
      <c r="C3903" t="s">
        <v>21441</v>
      </c>
      <c r="D3903">
        <v>298</v>
      </c>
      <c r="F3903" t="s">
        <v>30</v>
      </c>
      <c r="G3903" t="s">
        <v>126</v>
      </c>
      <c r="H3903" t="s">
        <v>21442</v>
      </c>
      <c r="I3903" t="s">
        <v>21440</v>
      </c>
      <c r="J3903" t="s">
        <v>21443</v>
      </c>
      <c r="K3903" t="s">
        <v>21443</v>
      </c>
      <c r="L3903" t="s">
        <v>21444</v>
      </c>
      <c r="M3903">
        <v>-89.337097167968693</v>
      </c>
      <c r="N3903">
        <v>31.467100143432599</v>
      </c>
    </row>
    <row r="3904" spans="1:14" x14ac:dyDescent="0.35">
      <c r="A3904" t="s">
        <v>21445</v>
      </c>
      <c r="B3904" t="s">
        <v>1168</v>
      </c>
      <c r="C3904" t="s">
        <v>21446</v>
      </c>
      <c r="D3904">
        <v>11</v>
      </c>
      <c r="F3904" t="s">
        <v>30</v>
      </c>
      <c r="G3904" t="s">
        <v>43</v>
      </c>
      <c r="H3904" t="s">
        <v>21447</v>
      </c>
      <c r="I3904" t="s">
        <v>21445</v>
      </c>
      <c r="J3904" t="s">
        <v>21448</v>
      </c>
      <c r="K3904" t="s">
        <v>21448</v>
      </c>
      <c r="L3904" t="s">
        <v>21449</v>
      </c>
      <c r="M3904">
        <v>-82.687400819999993</v>
      </c>
      <c r="N3904">
        <v>27.910200119999999</v>
      </c>
    </row>
    <row r="3905" spans="1:14" x14ac:dyDescent="0.35">
      <c r="A3905" t="s">
        <v>21450</v>
      </c>
      <c r="B3905" t="s">
        <v>1168</v>
      </c>
      <c r="C3905" t="s">
        <v>21451</v>
      </c>
      <c r="D3905">
        <v>4452</v>
      </c>
      <c r="F3905" t="s">
        <v>30</v>
      </c>
      <c r="G3905" t="s">
        <v>47</v>
      </c>
      <c r="H3905" t="s">
        <v>15707</v>
      </c>
      <c r="I3905" t="s">
        <v>21450</v>
      </c>
      <c r="J3905" t="s">
        <v>21452</v>
      </c>
      <c r="K3905" t="s">
        <v>21452</v>
      </c>
      <c r="L3905" t="s">
        <v>21453</v>
      </c>
      <c r="M3905">
        <v>-112.59600067138599</v>
      </c>
      <c r="N3905">
        <v>42.909801483154297</v>
      </c>
    </row>
    <row r="3906" spans="1:14" x14ac:dyDescent="0.35">
      <c r="A3906" t="s">
        <v>21455</v>
      </c>
      <c r="B3906" t="s">
        <v>32</v>
      </c>
      <c r="C3906" t="s">
        <v>21456</v>
      </c>
      <c r="D3906">
        <v>902</v>
      </c>
      <c r="F3906" t="s">
        <v>30</v>
      </c>
      <c r="G3906" t="s">
        <v>45</v>
      </c>
      <c r="H3906" t="s">
        <v>21457</v>
      </c>
      <c r="I3906" t="s">
        <v>21455</v>
      </c>
      <c r="J3906" t="s">
        <v>21458</v>
      </c>
      <c r="K3906" t="s">
        <v>21458</v>
      </c>
      <c r="L3906" t="s">
        <v>21459</v>
      </c>
      <c r="M3906">
        <v>-84.882400512700002</v>
      </c>
      <c r="N3906">
        <v>32.840698242199998</v>
      </c>
    </row>
    <row r="3907" spans="1:14" x14ac:dyDescent="0.35">
      <c r="A3907" t="s">
        <v>21460</v>
      </c>
      <c r="B3907" t="s">
        <v>1168</v>
      </c>
      <c r="C3907" t="s">
        <v>21461</v>
      </c>
      <c r="D3907">
        <v>1744</v>
      </c>
      <c r="F3907" t="s">
        <v>30</v>
      </c>
      <c r="G3907" t="s">
        <v>74</v>
      </c>
      <c r="H3907" t="s">
        <v>21462</v>
      </c>
      <c r="I3907" t="s">
        <v>21460</v>
      </c>
      <c r="J3907" t="s">
        <v>21463</v>
      </c>
      <c r="K3907" t="s">
        <v>21463</v>
      </c>
      <c r="L3907" t="s">
        <v>21464</v>
      </c>
      <c r="M3907">
        <v>-100.2860031</v>
      </c>
      <c r="N3907">
        <v>44.382701869999998</v>
      </c>
    </row>
    <row r="3908" spans="1:14" x14ac:dyDescent="0.35">
      <c r="A3908" t="s">
        <v>21465</v>
      </c>
      <c r="B3908" t="s">
        <v>3332</v>
      </c>
      <c r="C3908" t="s">
        <v>21466</v>
      </c>
      <c r="D3908">
        <v>1203</v>
      </c>
      <c r="F3908" t="s">
        <v>30</v>
      </c>
      <c r="G3908" t="s">
        <v>31</v>
      </c>
      <c r="H3908" t="s">
        <v>888</v>
      </c>
      <c r="I3908" t="s">
        <v>21465</v>
      </c>
      <c r="J3908" t="s">
        <v>21467</v>
      </c>
      <c r="K3908" t="s">
        <v>21467</v>
      </c>
      <c r="L3908" t="s">
        <v>21468</v>
      </c>
      <c r="M3908">
        <v>-80.232902530000004</v>
      </c>
      <c r="N3908">
        <v>40.491500850000001</v>
      </c>
    </row>
    <row r="3909" spans="1:14" x14ac:dyDescent="0.35">
      <c r="A3909" t="s">
        <v>21470</v>
      </c>
      <c r="B3909" t="s">
        <v>1168</v>
      </c>
      <c r="C3909" t="s">
        <v>21471</v>
      </c>
      <c r="D3909">
        <v>858</v>
      </c>
      <c r="F3909" t="s">
        <v>30</v>
      </c>
      <c r="G3909" t="s">
        <v>85</v>
      </c>
      <c r="H3909" t="s">
        <v>1209</v>
      </c>
      <c r="I3909" t="s">
        <v>21470</v>
      </c>
      <c r="J3909" t="s">
        <v>21472</v>
      </c>
      <c r="K3909" t="s">
        <v>21472</v>
      </c>
      <c r="L3909" t="s">
        <v>21473</v>
      </c>
      <c r="M3909">
        <v>-81.439201354980398</v>
      </c>
      <c r="N3909">
        <v>39.345100402832003</v>
      </c>
    </row>
    <row r="3910" spans="1:14" x14ac:dyDescent="0.35">
      <c r="A3910" t="s">
        <v>21474</v>
      </c>
      <c r="B3910" t="s">
        <v>32</v>
      </c>
      <c r="C3910" t="s">
        <v>21475</v>
      </c>
      <c r="D3910">
        <v>1445</v>
      </c>
      <c r="F3910" t="s">
        <v>30</v>
      </c>
      <c r="G3910" t="s">
        <v>58</v>
      </c>
      <c r="H3910" t="s">
        <v>21476</v>
      </c>
      <c r="I3910" t="s">
        <v>21474</v>
      </c>
      <c r="J3910" t="s">
        <v>21477</v>
      </c>
      <c r="K3910" t="s">
        <v>21477</v>
      </c>
      <c r="L3910" t="s">
        <v>21478</v>
      </c>
      <c r="M3910">
        <v>-95.073094999999995</v>
      </c>
      <c r="N3910">
        <v>46.900599999999997</v>
      </c>
    </row>
    <row r="3911" spans="1:14" x14ac:dyDescent="0.35">
      <c r="A3911" t="s">
        <v>21479</v>
      </c>
      <c r="B3911" t="s">
        <v>32</v>
      </c>
      <c r="C3911" t="s">
        <v>21480</v>
      </c>
      <c r="D3911">
        <v>1500</v>
      </c>
      <c r="F3911" t="s">
        <v>30</v>
      </c>
      <c r="G3911" t="s">
        <v>84</v>
      </c>
      <c r="H3911" t="s">
        <v>21481</v>
      </c>
      <c r="I3911" t="s">
        <v>21479</v>
      </c>
      <c r="J3911" t="s">
        <v>21482</v>
      </c>
      <c r="K3911" t="s">
        <v>21482</v>
      </c>
      <c r="L3911" t="s">
        <v>21483</v>
      </c>
      <c r="M3911">
        <v>-90.42440032959</v>
      </c>
      <c r="N3911">
        <v>45.955001831055</v>
      </c>
    </row>
    <row r="3912" spans="1:14" x14ac:dyDescent="0.35">
      <c r="A3912" t="s">
        <v>21485</v>
      </c>
      <c r="B3912" t="s">
        <v>32</v>
      </c>
      <c r="C3912" t="s">
        <v>21486</v>
      </c>
      <c r="D3912">
        <v>170</v>
      </c>
      <c r="E3912" t="s">
        <v>161</v>
      </c>
      <c r="F3912" t="s">
        <v>1547</v>
      </c>
      <c r="G3912" t="s">
        <v>1548</v>
      </c>
      <c r="H3912" t="s">
        <v>21487</v>
      </c>
      <c r="J3912" t="s">
        <v>21485</v>
      </c>
      <c r="K3912" t="s">
        <v>21485</v>
      </c>
      <c r="L3912" t="s">
        <v>21488</v>
      </c>
      <c r="M3912">
        <v>142.823756</v>
      </c>
      <c r="N3912">
        <v>-8.6301839999999999</v>
      </c>
    </row>
    <row r="3913" spans="1:14" x14ac:dyDescent="0.35">
      <c r="A3913" t="s">
        <v>21489</v>
      </c>
      <c r="B3913" t="s">
        <v>36</v>
      </c>
      <c r="C3913" t="s">
        <v>21490</v>
      </c>
      <c r="D3913">
        <v>371</v>
      </c>
      <c r="F3913" t="s">
        <v>30</v>
      </c>
      <c r="G3913" t="s">
        <v>66</v>
      </c>
      <c r="H3913" t="s">
        <v>973</v>
      </c>
      <c r="I3913" t="s">
        <v>21489</v>
      </c>
      <c r="J3913" t="s">
        <v>21491</v>
      </c>
      <c r="K3913" t="s">
        <v>21491</v>
      </c>
      <c r="L3913" t="s">
        <v>21492</v>
      </c>
      <c r="M3913">
        <v>-73.524497985839801</v>
      </c>
      <c r="N3913">
        <v>44.6875</v>
      </c>
    </row>
    <row r="3914" spans="1:14" x14ac:dyDescent="0.35">
      <c r="A3914" t="s">
        <v>21494</v>
      </c>
      <c r="B3914" t="s">
        <v>32</v>
      </c>
      <c r="C3914" t="s">
        <v>21495</v>
      </c>
      <c r="D3914">
        <v>940</v>
      </c>
      <c r="F3914" t="s">
        <v>30</v>
      </c>
      <c r="G3914" t="s">
        <v>59</v>
      </c>
      <c r="H3914" t="s">
        <v>21496</v>
      </c>
      <c r="I3914" t="s">
        <v>21494</v>
      </c>
      <c r="J3914" t="s">
        <v>21497</v>
      </c>
      <c r="K3914" t="s">
        <v>21497</v>
      </c>
      <c r="L3914" t="s">
        <v>21498</v>
      </c>
      <c r="M3914">
        <v>-93.228897090000004</v>
      </c>
      <c r="N3914">
        <v>36.625900270000002</v>
      </c>
    </row>
    <row r="3915" spans="1:14" x14ac:dyDescent="0.35">
      <c r="A3915" t="s">
        <v>21499</v>
      </c>
      <c r="B3915" t="s">
        <v>1168</v>
      </c>
      <c r="C3915" t="s">
        <v>21500</v>
      </c>
      <c r="D3915">
        <v>721</v>
      </c>
      <c r="F3915" t="s">
        <v>30</v>
      </c>
      <c r="G3915" t="s">
        <v>56</v>
      </c>
      <c r="H3915" t="s">
        <v>21501</v>
      </c>
      <c r="I3915" t="s">
        <v>21499</v>
      </c>
      <c r="J3915" t="s">
        <v>21502</v>
      </c>
      <c r="K3915" t="s">
        <v>21502</v>
      </c>
      <c r="L3915" t="s">
        <v>21503</v>
      </c>
      <c r="M3915">
        <v>-84.796699520000004</v>
      </c>
      <c r="N3915">
        <v>45.570899959999998</v>
      </c>
    </row>
    <row r="3916" spans="1:14" x14ac:dyDescent="0.35">
      <c r="A3916" t="s">
        <v>21504</v>
      </c>
      <c r="B3916" t="s">
        <v>32</v>
      </c>
      <c r="C3916" t="s">
        <v>21505</v>
      </c>
      <c r="D3916">
        <v>485</v>
      </c>
      <c r="F3916" t="s">
        <v>30</v>
      </c>
      <c r="G3916" t="s">
        <v>35</v>
      </c>
      <c r="H3916" t="s">
        <v>914</v>
      </c>
      <c r="I3916" t="s">
        <v>21504</v>
      </c>
      <c r="J3916" t="s">
        <v>21506</v>
      </c>
      <c r="K3916" t="s">
        <v>21506</v>
      </c>
      <c r="L3916" t="s">
        <v>21507</v>
      </c>
      <c r="M3916">
        <v>-86.249099731445</v>
      </c>
      <c r="N3916">
        <v>33.558799743652003</v>
      </c>
    </row>
    <row r="3917" spans="1:14" x14ac:dyDescent="0.35">
      <c r="A3917" t="s">
        <v>21509</v>
      </c>
      <c r="B3917" t="s">
        <v>32</v>
      </c>
      <c r="C3917" t="s">
        <v>21510</v>
      </c>
      <c r="D3917">
        <v>795</v>
      </c>
      <c r="F3917" t="s">
        <v>30</v>
      </c>
      <c r="G3917" t="s">
        <v>168</v>
      </c>
      <c r="H3917" t="s">
        <v>21511</v>
      </c>
      <c r="I3917" t="s">
        <v>21509</v>
      </c>
      <c r="J3917" t="s">
        <v>21512</v>
      </c>
      <c r="K3917" t="s">
        <v>21512</v>
      </c>
      <c r="L3917" t="s">
        <v>21513</v>
      </c>
      <c r="M3917">
        <v>-97.240798950200002</v>
      </c>
      <c r="N3917">
        <v>48.9425010681</v>
      </c>
    </row>
    <row r="3918" spans="1:14" x14ac:dyDescent="0.35">
      <c r="A3918" t="s">
        <v>21514</v>
      </c>
      <c r="B3918" t="s">
        <v>1168</v>
      </c>
      <c r="C3918" t="s">
        <v>21515</v>
      </c>
      <c r="D3918">
        <v>2543</v>
      </c>
      <c r="F3918" t="s">
        <v>30</v>
      </c>
      <c r="G3918" t="s">
        <v>41</v>
      </c>
      <c r="H3918" t="s">
        <v>173</v>
      </c>
      <c r="I3918" t="s">
        <v>21514</v>
      </c>
      <c r="J3918" t="s">
        <v>21516</v>
      </c>
      <c r="K3918" t="s">
        <v>21516</v>
      </c>
      <c r="L3918" t="s">
        <v>21517</v>
      </c>
      <c r="M3918">
        <v>-118.0849991</v>
      </c>
      <c r="N3918">
        <v>34.629398350000002</v>
      </c>
    </row>
    <row r="3919" spans="1:14" x14ac:dyDescent="0.35">
      <c r="A3919" t="s">
        <v>21518</v>
      </c>
      <c r="B3919" t="s">
        <v>32</v>
      </c>
      <c r="C3919" t="s">
        <v>21519</v>
      </c>
      <c r="D3919">
        <v>663</v>
      </c>
      <c r="F3919" t="s">
        <v>30</v>
      </c>
      <c r="G3919" t="s">
        <v>67</v>
      </c>
      <c r="H3919" t="s">
        <v>441</v>
      </c>
      <c r="I3919" t="s">
        <v>21518</v>
      </c>
      <c r="J3919" t="s">
        <v>21520</v>
      </c>
      <c r="K3919" t="s">
        <v>21520</v>
      </c>
      <c r="L3919" t="s">
        <v>21521</v>
      </c>
      <c r="M3919">
        <v>-82.847297668500005</v>
      </c>
      <c r="N3919">
        <v>38.840499877900001</v>
      </c>
    </row>
    <row r="3920" spans="1:14" x14ac:dyDescent="0.35">
      <c r="A3920" t="s">
        <v>21522</v>
      </c>
      <c r="B3920" t="s">
        <v>32</v>
      </c>
      <c r="C3920" t="s">
        <v>21523</v>
      </c>
      <c r="D3920">
        <v>19</v>
      </c>
      <c r="F3920" t="s">
        <v>30</v>
      </c>
      <c r="G3920" t="s">
        <v>43</v>
      </c>
      <c r="H3920" t="s">
        <v>756</v>
      </c>
      <c r="I3920" t="s">
        <v>21522</v>
      </c>
      <c r="J3920" t="s">
        <v>21524</v>
      </c>
      <c r="K3920" t="s">
        <v>21525</v>
      </c>
      <c r="L3920" t="s">
        <v>21526</v>
      </c>
      <c r="M3920">
        <v>-80.111099243164006</v>
      </c>
      <c r="N3920">
        <v>26.247100830078001</v>
      </c>
    </row>
    <row r="3921" spans="1:14" x14ac:dyDescent="0.35">
      <c r="A3921" t="s">
        <v>21529</v>
      </c>
      <c r="B3921" t="s">
        <v>1168</v>
      </c>
      <c r="C3921" t="s">
        <v>21530</v>
      </c>
      <c r="D3921">
        <v>7102</v>
      </c>
      <c r="F3921" t="s">
        <v>30</v>
      </c>
      <c r="G3921" t="s">
        <v>87</v>
      </c>
      <c r="H3921" t="s">
        <v>1437</v>
      </c>
      <c r="I3921" t="s">
        <v>21529</v>
      </c>
      <c r="J3921" t="s">
        <v>21531</v>
      </c>
      <c r="K3921" t="s">
        <v>2376</v>
      </c>
      <c r="L3921" t="s">
        <v>21532</v>
      </c>
      <c r="M3921">
        <v>-109.80699920000001</v>
      </c>
      <c r="N3921">
        <v>42.795501710000003</v>
      </c>
    </row>
    <row r="3922" spans="1:14" x14ac:dyDescent="0.35">
      <c r="A3922" t="s">
        <v>21533</v>
      </c>
      <c r="B3922" t="s">
        <v>1168</v>
      </c>
      <c r="C3922" t="s">
        <v>21534</v>
      </c>
      <c r="D3922">
        <v>1008</v>
      </c>
      <c r="F3922" t="s">
        <v>30</v>
      </c>
      <c r="G3922" t="s">
        <v>39</v>
      </c>
      <c r="H3922" t="s">
        <v>751</v>
      </c>
      <c r="I3922" t="s">
        <v>21533</v>
      </c>
      <c r="J3922" t="s">
        <v>21535</v>
      </c>
      <c r="K3922" t="s">
        <v>21535</v>
      </c>
      <c r="L3922" t="s">
        <v>21536</v>
      </c>
      <c r="M3922">
        <v>-97.099800110000004</v>
      </c>
      <c r="N3922">
        <v>36.731998439999998</v>
      </c>
    </row>
    <row r="3923" spans="1:14" x14ac:dyDescent="0.35">
      <c r="A3923" t="s">
        <v>21537</v>
      </c>
      <c r="B3923" t="s">
        <v>1168</v>
      </c>
      <c r="C3923" t="s">
        <v>21538</v>
      </c>
      <c r="D3923">
        <v>120</v>
      </c>
      <c r="F3923" t="s">
        <v>30</v>
      </c>
      <c r="G3923" t="s">
        <v>31</v>
      </c>
      <c r="H3923" t="s">
        <v>184</v>
      </c>
      <c r="I3923" t="s">
        <v>21537</v>
      </c>
      <c r="J3923" t="s">
        <v>21539</v>
      </c>
      <c r="K3923" t="s">
        <v>21539</v>
      </c>
      <c r="L3923" t="s">
        <v>21540</v>
      </c>
      <c r="M3923">
        <v>-75.010597000000004</v>
      </c>
      <c r="N3923">
        <v>40.081901999999999</v>
      </c>
    </row>
    <row r="3924" spans="1:14" x14ac:dyDescent="0.35">
      <c r="A3924" t="s">
        <v>21542</v>
      </c>
      <c r="B3924" t="s">
        <v>32</v>
      </c>
      <c r="C3924" t="s">
        <v>21541</v>
      </c>
      <c r="D3924">
        <v>266</v>
      </c>
      <c r="F3924" t="s">
        <v>30</v>
      </c>
      <c r="G3924" t="s">
        <v>104</v>
      </c>
      <c r="H3924" t="s">
        <v>241</v>
      </c>
      <c r="I3924" t="s">
        <v>21542</v>
      </c>
      <c r="J3924" t="s">
        <v>21543</v>
      </c>
      <c r="K3924" t="s">
        <v>21543</v>
      </c>
      <c r="L3924" t="s">
        <v>21544</v>
      </c>
      <c r="M3924">
        <v>-67.564399719237997</v>
      </c>
      <c r="N3924">
        <v>45.200698852538999</v>
      </c>
    </row>
    <row r="3925" spans="1:14" x14ac:dyDescent="0.35">
      <c r="A3925" t="s">
        <v>21545</v>
      </c>
      <c r="B3925" t="s">
        <v>1168</v>
      </c>
      <c r="C3925" t="s">
        <v>21546</v>
      </c>
      <c r="D3925">
        <v>121</v>
      </c>
      <c r="F3925" t="s">
        <v>30</v>
      </c>
      <c r="G3925" t="s">
        <v>43</v>
      </c>
      <c r="H3925" t="s">
        <v>1369</v>
      </c>
      <c r="I3925" t="s">
        <v>21545</v>
      </c>
      <c r="J3925" t="s">
        <v>21547</v>
      </c>
      <c r="K3925" t="s">
        <v>21547</v>
      </c>
      <c r="L3925" t="s">
        <v>21548</v>
      </c>
      <c r="M3925">
        <v>-87.186599999999999</v>
      </c>
      <c r="N3925">
        <v>30.473400000000002</v>
      </c>
    </row>
    <row r="3926" spans="1:14" x14ac:dyDescent="0.35">
      <c r="A3926" t="s">
        <v>21549</v>
      </c>
      <c r="B3926" t="s">
        <v>1168</v>
      </c>
      <c r="C3926" t="s">
        <v>13381</v>
      </c>
      <c r="D3926">
        <v>217</v>
      </c>
      <c r="F3926" t="s">
        <v>30</v>
      </c>
      <c r="G3926" t="s">
        <v>63</v>
      </c>
      <c r="H3926" t="s">
        <v>260</v>
      </c>
      <c r="I3926" t="s">
        <v>21549</v>
      </c>
      <c r="J3926" t="s">
        <v>21550</v>
      </c>
      <c r="K3926" t="s">
        <v>21550</v>
      </c>
      <c r="L3926" t="s">
        <v>21551</v>
      </c>
      <c r="M3926">
        <v>-79.014503479004006</v>
      </c>
      <c r="N3926">
        <v>35.1708984375</v>
      </c>
    </row>
    <row r="3927" spans="1:14" x14ac:dyDescent="0.35">
      <c r="A3927" t="s">
        <v>21552</v>
      </c>
      <c r="B3927" t="s">
        <v>32</v>
      </c>
      <c r="C3927" t="s">
        <v>21553</v>
      </c>
      <c r="D3927">
        <v>1011</v>
      </c>
      <c r="F3927" t="s">
        <v>30</v>
      </c>
      <c r="G3927" t="s">
        <v>41</v>
      </c>
      <c r="H3927" t="s">
        <v>21554</v>
      </c>
      <c r="I3927" t="s">
        <v>21552</v>
      </c>
      <c r="J3927" t="s">
        <v>21555</v>
      </c>
      <c r="K3927" t="s">
        <v>21555</v>
      </c>
      <c r="L3927" t="s">
        <v>21556</v>
      </c>
      <c r="M3927">
        <v>-117.78199768066</v>
      </c>
      <c r="N3927">
        <v>34.091598510742003</v>
      </c>
    </row>
    <row r="3928" spans="1:14" x14ac:dyDescent="0.35">
      <c r="A3928" t="s">
        <v>21557</v>
      </c>
      <c r="B3928" t="s">
        <v>1168</v>
      </c>
      <c r="C3928" t="s">
        <v>21558</v>
      </c>
      <c r="D3928">
        <v>330</v>
      </c>
      <c r="F3928" t="s">
        <v>30</v>
      </c>
      <c r="G3928" t="s">
        <v>53</v>
      </c>
      <c r="H3928" t="s">
        <v>21559</v>
      </c>
      <c r="I3928" t="s">
        <v>21557</v>
      </c>
      <c r="J3928" t="s">
        <v>21560</v>
      </c>
      <c r="K3928" t="s">
        <v>21560</v>
      </c>
      <c r="L3928" t="s">
        <v>21561</v>
      </c>
      <c r="M3928">
        <v>-93.191703799999999</v>
      </c>
      <c r="N3928">
        <v>31.0447998</v>
      </c>
    </row>
    <row r="3929" spans="1:14" x14ac:dyDescent="0.35">
      <c r="A3929" t="s">
        <v>21562</v>
      </c>
      <c r="B3929" t="s">
        <v>32</v>
      </c>
      <c r="C3929" t="s">
        <v>21563</v>
      </c>
      <c r="D3929">
        <v>331</v>
      </c>
      <c r="F3929" t="s">
        <v>30</v>
      </c>
      <c r="G3929" t="s">
        <v>59</v>
      </c>
      <c r="H3929" t="s">
        <v>21564</v>
      </c>
      <c r="I3929" t="s">
        <v>21562</v>
      </c>
      <c r="J3929" t="s">
        <v>21565</v>
      </c>
      <c r="K3929" t="s">
        <v>21565</v>
      </c>
      <c r="L3929" t="s">
        <v>21566</v>
      </c>
      <c r="M3929">
        <v>-90.324897766112997</v>
      </c>
      <c r="N3929">
        <v>36.773899078368999</v>
      </c>
    </row>
    <row r="3930" spans="1:14" x14ac:dyDescent="0.35">
      <c r="A3930" t="s">
        <v>21567</v>
      </c>
      <c r="B3930" t="s">
        <v>1168</v>
      </c>
      <c r="C3930" t="s">
        <v>21568</v>
      </c>
      <c r="D3930">
        <v>165</v>
      </c>
      <c r="F3930" t="s">
        <v>30</v>
      </c>
      <c r="G3930" t="s">
        <v>66</v>
      </c>
      <c r="H3930" t="s">
        <v>113</v>
      </c>
      <c r="I3930" t="s">
        <v>21567</v>
      </c>
      <c r="J3930" t="s">
        <v>21569</v>
      </c>
      <c r="K3930" t="s">
        <v>21569</v>
      </c>
      <c r="L3930" t="s">
        <v>21570</v>
      </c>
      <c r="M3930">
        <v>-73.884201049804602</v>
      </c>
      <c r="N3930">
        <v>41.626598358154297</v>
      </c>
    </row>
    <row r="3931" spans="1:14" x14ac:dyDescent="0.35">
      <c r="A3931" t="s">
        <v>21572</v>
      </c>
      <c r="B3931" t="s">
        <v>32</v>
      </c>
      <c r="C3931" t="s">
        <v>21573</v>
      </c>
      <c r="D3931">
        <v>5092</v>
      </c>
      <c r="F3931" t="s">
        <v>30</v>
      </c>
      <c r="G3931" t="s">
        <v>87</v>
      </c>
      <c r="H3931" t="s">
        <v>1275</v>
      </c>
      <c r="I3931" t="s">
        <v>21572</v>
      </c>
      <c r="J3931" t="s">
        <v>21574</v>
      </c>
      <c r="K3931" t="s">
        <v>21574</v>
      </c>
      <c r="L3931" t="s">
        <v>21575</v>
      </c>
      <c r="M3931">
        <v>-108.79299926758</v>
      </c>
      <c r="N3931">
        <v>44.867198944092003</v>
      </c>
    </row>
    <row r="3932" spans="1:14" x14ac:dyDescent="0.35">
      <c r="A3932" t="s">
        <v>21576</v>
      </c>
      <c r="B3932" t="s">
        <v>32</v>
      </c>
      <c r="C3932" t="s">
        <v>21577</v>
      </c>
      <c r="D3932">
        <v>3245</v>
      </c>
      <c r="F3932" t="s">
        <v>30</v>
      </c>
      <c r="G3932" t="s">
        <v>76</v>
      </c>
      <c r="H3932" t="s">
        <v>21578</v>
      </c>
      <c r="I3932" t="s">
        <v>21576</v>
      </c>
      <c r="J3932" t="s">
        <v>21579</v>
      </c>
      <c r="K3932" t="s">
        <v>21579</v>
      </c>
      <c r="L3932" t="s">
        <v>21580</v>
      </c>
      <c r="M3932">
        <v>-100.99600219727</v>
      </c>
      <c r="N3932">
        <v>35.612998962402003</v>
      </c>
    </row>
    <row r="3933" spans="1:14" x14ac:dyDescent="0.35">
      <c r="A3933" t="s">
        <v>21581</v>
      </c>
      <c r="B3933" t="s">
        <v>32</v>
      </c>
      <c r="C3933" t="s">
        <v>1359</v>
      </c>
      <c r="D3933">
        <v>900</v>
      </c>
      <c r="F3933" t="s">
        <v>30</v>
      </c>
      <c r="G3933" t="s">
        <v>33</v>
      </c>
      <c r="H3933" t="s">
        <v>338</v>
      </c>
      <c r="I3933" t="s">
        <v>21581</v>
      </c>
      <c r="J3933" t="s">
        <v>21582</v>
      </c>
      <c r="K3933" t="s">
        <v>21582</v>
      </c>
      <c r="L3933" t="s">
        <v>21583</v>
      </c>
      <c r="M3933">
        <v>-95.506202700000003</v>
      </c>
      <c r="N3933">
        <v>37.329898829999998</v>
      </c>
    </row>
    <row r="3934" spans="1:14" x14ac:dyDescent="0.35">
      <c r="A3934" t="s">
        <v>21584</v>
      </c>
      <c r="B3934" t="s">
        <v>32</v>
      </c>
      <c r="C3934" t="s">
        <v>21585</v>
      </c>
      <c r="D3934">
        <v>812</v>
      </c>
      <c r="F3934" t="s">
        <v>30</v>
      </c>
      <c r="G3934" t="s">
        <v>48</v>
      </c>
      <c r="H3934" t="s">
        <v>1010</v>
      </c>
      <c r="I3934" t="s">
        <v>21584</v>
      </c>
      <c r="J3934" t="s">
        <v>21586</v>
      </c>
      <c r="K3934" t="s">
        <v>21587</v>
      </c>
      <c r="L3934" t="s">
        <v>21588</v>
      </c>
      <c r="M3934">
        <v>-86.734497070299994</v>
      </c>
      <c r="N3934">
        <v>41.572498321499999</v>
      </c>
    </row>
    <row r="3935" spans="1:14" x14ac:dyDescent="0.35">
      <c r="A3935" t="s">
        <v>21590</v>
      </c>
      <c r="B3935" t="s">
        <v>1168</v>
      </c>
      <c r="C3935" t="s">
        <v>21591</v>
      </c>
      <c r="D3935">
        <v>534</v>
      </c>
      <c r="F3935" t="s">
        <v>30</v>
      </c>
      <c r="G3935" t="s">
        <v>104</v>
      </c>
      <c r="H3935" t="s">
        <v>524</v>
      </c>
      <c r="I3935" t="s">
        <v>21590</v>
      </c>
      <c r="J3935" t="s">
        <v>21592</v>
      </c>
      <c r="K3935" t="s">
        <v>21592</v>
      </c>
      <c r="L3935" t="s">
        <v>21593</v>
      </c>
      <c r="M3935">
        <v>-68.044799999999995</v>
      </c>
      <c r="N3935">
        <v>46.688999000000003</v>
      </c>
    </row>
    <row r="3936" spans="1:14" x14ac:dyDescent="0.35">
      <c r="A3936" t="s">
        <v>21594</v>
      </c>
      <c r="B3936" t="s">
        <v>32</v>
      </c>
      <c r="C3936" t="s">
        <v>21595</v>
      </c>
      <c r="D3936">
        <v>17</v>
      </c>
      <c r="F3936" t="s">
        <v>30</v>
      </c>
      <c r="G3936" t="s">
        <v>126</v>
      </c>
      <c r="H3936" t="s">
        <v>967</v>
      </c>
      <c r="I3936" t="s">
        <v>21594</v>
      </c>
      <c r="J3936" t="s">
        <v>21596</v>
      </c>
      <c r="K3936" t="s">
        <v>21597</v>
      </c>
      <c r="L3936" t="s">
        <v>21598</v>
      </c>
      <c r="M3936">
        <v>-88.529197692870994</v>
      </c>
      <c r="N3936">
        <v>30.462799072266002</v>
      </c>
    </row>
    <row r="3937" spans="1:14" x14ac:dyDescent="0.35">
      <c r="A3937" t="s">
        <v>21599</v>
      </c>
      <c r="B3937" t="s">
        <v>65</v>
      </c>
      <c r="C3937" t="s">
        <v>21600</v>
      </c>
      <c r="D3937">
        <v>0</v>
      </c>
      <c r="F3937" t="s">
        <v>30</v>
      </c>
      <c r="G3937" t="s">
        <v>34</v>
      </c>
      <c r="H3937" t="s">
        <v>21601</v>
      </c>
      <c r="I3937" t="s">
        <v>21599</v>
      </c>
      <c r="J3937" t="s">
        <v>21599</v>
      </c>
      <c r="K3937" t="s">
        <v>21599</v>
      </c>
      <c r="L3937" t="s">
        <v>21602</v>
      </c>
      <c r="M3937">
        <v>-152.58200073200001</v>
      </c>
      <c r="N3937">
        <v>58.490100860600002</v>
      </c>
    </row>
    <row r="3938" spans="1:14" x14ac:dyDescent="0.35">
      <c r="A3938" t="s">
        <v>21603</v>
      </c>
      <c r="B3938" t="s">
        <v>1168</v>
      </c>
      <c r="C3938" t="s">
        <v>21604</v>
      </c>
      <c r="D3938">
        <v>840</v>
      </c>
      <c r="F3938" t="s">
        <v>30</v>
      </c>
      <c r="G3938" t="s">
        <v>41</v>
      </c>
      <c r="H3938" t="s">
        <v>904</v>
      </c>
      <c r="I3938" t="s">
        <v>21603</v>
      </c>
      <c r="J3938" t="s">
        <v>21605</v>
      </c>
      <c r="K3938" t="s">
        <v>21605</v>
      </c>
      <c r="L3938" t="s">
        <v>21606</v>
      </c>
      <c r="M3938">
        <v>-120.6269989</v>
      </c>
      <c r="N3938">
        <v>35.672901150000001</v>
      </c>
    </row>
    <row r="3939" spans="1:14" x14ac:dyDescent="0.35">
      <c r="A3939" t="s">
        <v>21607</v>
      </c>
      <c r="B3939" t="s">
        <v>1168</v>
      </c>
      <c r="C3939" t="s">
        <v>21608</v>
      </c>
      <c r="D3939">
        <v>5045</v>
      </c>
      <c r="F3939" t="s">
        <v>30</v>
      </c>
      <c r="G3939" t="s">
        <v>40</v>
      </c>
      <c r="H3939" t="s">
        <v>753</v>
      </c>
      <c r="I3939" t="s">
        <v>21607</v>
      </c>
      <c r="J3939" t="s">
        <v>2493</v>
      </c>
      <c r="K3939" t="s">
        <v>2493</v>
      </c>
      <c r="L3939" t="s">
        <v>21609</v>
      </c>
      <c r="M3939">
        <v>-112.41999800000001</v>
      </c>
      <c r="N3939">
        <v>34.654499000000001</v>
      </c>
    </row>
    <row r="3940" spans="1:14" x14ac:dyDescent="0.35">
      <c r="A3940" t="s">
        <v>21611</v>
      </c>
      <c r="B3940" t="s">
        <v>32</v>
      </c>
      <c r="C3940" t="s">
        <v>18515</v>
      </c>
      <c r="D3940">
        <v>1013</v>
      </c>
      <c r="F3940" t="s">
        <v>30</v>
      </c>
      <c r="G3940" t="s">
        <v>98</v>
      </c>
      <c r="H3940" t="s">
        <v>313</v>
      </c>
      <c r="I3940" t="s">
        <v>21611</v>
      </c>
      <c r="J3940" t="s">
        <v>15388</v>
      </c>
      <c r="K3940" t="s">
        <v>15388</v>
      </c>
      <c r="L3940" t="s">
        <v>21612</v>
      </c>
      <c r="M3940">
        <v>-94.159896849999996</v>
      </c>
      <c r="N3940">
        <v>41.82799911</v>
      </c>
    </row>
    <row r="3941" spans="1:14" x14ac:dyDescent="0.35">
      <c r="A3941" t="s">
        <v>21613</v>
      </c>
      <c r="B3941" t="s">
        <v>1168</v>
      </c>
      <c r="C3941" t="s">
        <v>1361</v>
      </c>
      <c r="D3941">
        <v>547</v>
      </c>
      <c r="F3941" t="s">
        <v>30</v>
      </c>
      <c r="G3941" t="s">
        <v>76</v>
      </c>
      <c r="H3941" t="s">
        <v>398</v>
      </c>
      <c r="I3941" t="s">
        <v>21613</v>
      </c>
      <c r="J3941" t="s">
        <v>21614</v>
      </c>
      <c r="K3941" t="s">
        <v>21614</v>
      </c>
      <c r="L3941" t="s">
        <v>21615</v>
      </c>
      <c r="M3941">
        <v>-95.450798034667997</v>
      </c>
      <c r="N3941">
        <v>33.636600494385</v>
      </c>
    </row>
    <row r="3942" spans="1:14" x14ac:dyDescent="0.35">
      <c r="A3942" t="s">
        <v>21617</v>
      </c>
      <c r="B3942" t="s">
        <v>1168</v>
      </c>
      <c r="C3942" t="s">
        <v>17809</v>
      </c>
      <c r="D3942">
        <v>410</v>
      </c>
      <c r="F3942" t="s">
        <v>30</v>
      </c>
      <c r="G3942" t="s">
        <v>83</v>
      </c>
      <c r="H3942" t="s">
        <v>547</v>
      </c>
      <c r="I3942" t="s">
        <v>21617</v>
      </c>
      <c r="J3942" t="s">
        <v>21618</v>
      </c>
      <c r="K3942" t="s">
        <v>21618</v>
      </c>
      <c r="L3942" t="s">
        <v>21619</v>
      </c>
      <c r="M3942">
        <v>-119.119003295898</v>
      </c>
      <c r="N3942">
        <v>46.264701843261697</v>
      </c>
    </row>
    <row r="3943" spans="1:14" x14ac:dyDescent="0.35">
      <c r="A3943" t="s">
        <v>21620</v>
      </c>
      <c r="B3943" t="s">
        <v>32</v>
      </c>
      <c r="C3943" t="s">
        <v>16090</v>
      </c>
      <c r="D3943">
        <v>1194</v>
      </c>
      <c r="F3943" t="s">
        <v>30</v>
      </c>
      <c r="G3943" t="s">
        <v>102</v>
      </c>
      <c r="H3943" t="s">
        <v>694</v>
      </c>
      <c r="I3943" t="s">
        <v>21620</v>
      </c>
      <c r="J3943" t="s">
        <v>21621</v>
      </c>
      <c r="K3943" t="s">
        <v>21621</v>
      </c>
      <c r="L3943" t="s">
        <v>21622</v>
      </c>
      <c r="M3943">
        <v>-73.292900000000003</v>
      </c>
      <c r="N3943">
        <v>42.4268</v>
      </c>
    </row>
    <row r="3944" spans="1:14" x14ac:dyDescent="0.35">
      <c r="A3944" t="s">
        <v>21623</v>
      </c>
      <c r="B3944" t="s">
        <v>32</v>
      </c>
      <c r="C3944" t="s">
        <v>21624</v>
      </c>
      <c r="D3944">
        <v>2105</v>
      </c>
      <c r="F3944" t="s">
        <v>30</v>
      </c>
      <c r="G3944" t="s">
        <v>82</v>
      </c>
      <c r="H3944" t="s">
        <v>542</v>
      </c>
      <c r="I3944" t="s">
        <v>21623</v>
      </c>
      <c r="J3944" t="s">
        <v>21625</v>
      </c>
      <c r="K3944" t="s">
        <v>21625</v>
      </c>
      <c r="L3944" t="s">
        <v>21626</v>
      </c>
      <c r="M3944">
        <v>-80.678497314452997</v>
      </c>
      <c r="N3944">
        <v>37.137298583983998</v>
      </c>
    </row>
    <row r="3945" spans="1:14" x14ac:dyDescent="0.35">
      <c r="A3945" t="s">
        <v>21627</v>
      </c>
      <c r="B3945" t="s">
        <v>1168</v>
      </c>
      <c r="C3945" t="s">
        <v>21628</v>
      </c>
      <c r="D3945">
        <v>100</v>
      </c>
      <c r="F3945" t="s">
        <v>30</v>
      </c>
      <c r="G3945" t="s">
        <v>107</v>
      </c>
      <c r="H3945" t="s">
        <v>441</v>
      </c>
      <c r="I3945" t="s">
        <v>21627</v>
      </c>
      <c r="J3945" t="s">
        <v>21629</v>
      </c>
      <c r="K3945" t="s">
        <v>21629</v>
      </c>
      <c r="L3945" t="s">
        <v>21630</v>
      </c>
      <c r="M3945">
        <v>-70.823303222700005</v>
      </c>
      <c r="N3945">
        <v>43.077899932900003</v>
      </c>
    </row>
    <row r="3946" spans="1:14" x14ac:dyDescent="0.35">
      <c r="A3946" t="s">
        <v>21631</v>
      </c>
      <c r="B3946" t="s">
        <v>32</v>
      </c>
      <c r="C3946" t="s">
        <v>21632</v>
      </c>
      <c r="D3946">
        <v>423</v>
      </c>
      <c r="F3946" t="s">
        <v>30</v>
      </c>
      <c r="G3946" t="s">
        <v>76</v>
      </c>
      <c r="H3946" t="s">
        <v>1103</v>
      </c>
      <c r="I3946" t="s">
        <v>21631</v>
      </c>
      <c r="J3946" t="s">
        <v>21633</v>
      </c>
      <c r="K3946" t="s">
        <v>21633</v>
      </c>
      <c r="L3946" t="s">
        <v>21634</v>
      </c>
      <c r="M3946">
        <v>-95.706298828125</v>
      </c>
      <c r="N3946">
        <v>31.779699325562</v>
      </c>
    </row>
    <row r="3947" spans="1:14" x14ac:dyDescent="0.35">
      <c r="A3947" t="s">
        <v>21635</v>
      </c>
      <c r="B3947" t="s">
        <v>32</v>
      </c>
      <c r="C3947" t="s">
        <v>21636</v>
      </c>
      <c r="D3947">
        <v>7664</v>
      </c>
      <c r="F3947" t="s">
        <v>30</v>
      </c>
      <c r="G3947" t="s">
        <v>42</v>
      </c>
      <c r="H3947" t="s">
        <v>21637</v>
      </c>
      <c r="I3947" t="s">
        <v>21635</v>
      </c>
      <c r="J3947" t="s">
        <v>21638</v>
      </c>
      <c r="K3947" t="s">
        <v>21639</v>
      </c>
      <c r="L3947" t="s">
        <v>21640</v>
      </c>
      <c r="M3947">
        <v>-107.0559998</v>
      </c>
      <c r="N3947">
        <v>37.286300660000002</v>
      </c>
    </row>
    <row r="3948" spans="1:14" x14ac:dyDescent="0.35">
      <c r="A3948" t="s">
        <v>21641</v>
      </c>
      <c r="B3948" t="s">
        <v>1168</v>
      </c>
      <c r="C3948" t="s">
        <v>21642</v>
      </c>
      <c r="D3948">
        <v>477</v>
      </c>
      <c r="F3948" t="s">
        <v>30</v>
      </c>
      <c r="G3948" t="s">
        <v>41</v>
      </c>
      <c r="H3948" t="s">
        <v>1326</v>
      </c>
      <c r="I3948" t="s">
        <v>21641</v>
      </c>
      <c r="J3948" t="s">
        <v>2528</v>
      </c>
      <c r="K3948" t="s">
        <v>2528</v>
      </c>
      <c r="L3948" t="s">
        <v>21643</v>
      </c>
      <c r="M3948">
        <v>-116.50700378417901</v>
      </c>
      <c r="N3948">
        <v>33.829700469970703</v>
      </c>
    </row>
    <row r="3949" spans="1:14" x14ac:dyDescent="0.35">
      <c r="A3949" t="s">
        <v>21644</v>
      </c>
      <c r="B3949" t="s">
        <v>32</v>
      </c>
      <c r="C3949" t="s">
        <v>21645</v>
      </c>
      <c r="D3949">
        <v>14</v>
      </c>
      <c r="F3949" t="s">
        <v>30</v>
      </c>
      <c r="G3949" t="s">
        <v>76</v>
      </c>
      <c r="H3949" t="s">
        <v>425</v>
      </c>
      <c r="I3949" t="s">
        <v>21644</v>
      </c>
      <c r="J3949" t="s">
        <v>21646</v>
      </c>
      <c r="K3949" t="s">
        <v>21646</v>
      </c>
      <c r="L3949" t="s">
        <v>21647</v>
      </c>
      <c r="M3949">
        <v>-96.250999450684006</v>
      </c>
      <c r="N3949">
        <v>28.727500915526999</v>
      </c>
    </row>
    <row r="3950" spans="1:14" x14ac:dyDescent="0.35">
      <c r="A3950" t="s">
        <v>21648</v>
      </c>
      <c r="B3950" t="s">
        <v>32</v>
      </c>
      <c r="C3950" t="s">
        <v>21649</v>
      </c>
      <c r="D3950">
        <v>193</v>
      </c>
      <c r="F3950" t="s">
        <v>30</v>
      </c>
      <c r="G3950" t="s">
        <v>82</v>
      </c>
      <c r="H3950" t="s">
        <v>1077</v>
      </c>
      <c r="I3950" t="s">
        <v>21648</v>
      </c>
      <c r="J3950" t="s">
        <v>21650</v>
      </c>
      <c r="K3950" t="s">
        <v>21650</v>
      </c>
      <c r="L3950" t="s">
        <v>21651</v>
      </c>
      <c r="M3950">
        <v>-77.507400512695</v>
      </c>
      <c r="N3950">
        <v>37.183799743652003</v>
      </c>
    </row>
    <row r="3951" spans="1:14" x14ac:dyDescent="0.35">
      <c r="A3951" t="s">
        <v>21653</v>
      </c>
      <c r="B3951" t="s">
        <v>1168</v>
      </c>
      <c r="C3951" t="s">
        <v>21654</v>
      </c>
      <c r="D3951">
        <v>980</v>
      </c>
      <c r="F3951" t="s">
        <v>30</v>
      </c>
      <c r="G3951" t="s">
        <v>56</v>
      </c>
      <c r="H3951" t="s">
        <v>821</v>
      </c>
      <c r="I3951" t="s">
        <v>21653</v>
      </c>
      <c r="J3951" t="s">
        <v>21655</v>
      </c>
      <c r="K3951" t="s">
        <v>21655</v>
      </c>
      <c r="L3951" t="s">
        <v>21656</v>
      </c>
      <c r="M3951">
        <v>-83.420097351074006</v>
      </c>
      <c r="N3951">
        <v>42.665500640868999</v>
      </c>
    </row>
    <row r="3952" spans="1:14" x14ac:dyDescent="0.35">
      <c r="A3952" t="s">
        <v>21657</v>
      </c>
      <c r="B3952" t="s">
        <v>32</v>
      </c>
      <c r="C3952" t="s">
        <v>21658</v>
      </c>
      <c r="D3952">
        <v>9</v>
      </c>
      <c r="F3952" t="s">
        <v>30</v>
      </c>
      <c r="G3952" t="s">
        <v>53</v>
      </c>
      <c r="H3952" t="s">
        <v>595</v>
      </c>
      <c r="I3952" t="s">
        <v>21657</v>
      </c>
      <c r="J3952" t="s">
        <v>21659</v>
      </c>
      <c r="K3952" t="s">
        <v>21659</v>
      </c>
      <c r="L3952" t="s">
        <v>21660</v>
      </c>
      <c r="M3952">
        <v>-91.338996887207003</v>
      </c>
      <c r="N3952">
        <v>29.709499359131001</v>
      </c>
    </row>
    <row r="3953" spans="1:14" x14ac:dyDescent="0.35">
      <c r="A3953" t="s">
        <v>21661</v>
      </c>
      <c r="B3953" t="s">
        <v>32</v>
      </c>
      <c r="C3953" t="s">
        <v>21662</v>
      </c>
      <c r="D3953">
        <v>1953</v>
      </c>
      <c r="F3953" t="s">
        <v>30</v>
      </c>
      <c r="G3953" t="s">
        <v>33</v>
      </c>
      <c r="H3953" t="s">
        <v>1116</v>
      </c>
      <c r="I3953" t="s">
        <v>21661</v>
      </c>
      <c r="J3953" t="s">
        <v>21663</v>
      </c>
      <c r="K3953" t="s">
        <v>21663</v>
      </c>
      <c r="L3953" t="s">
        <v>21664</v>
      </c>
      <c r="M3953">
        <v>-98.746902469999995</v>
      </c>
      <c r="N3953">
        <v>37.701599119999997</v>
      </c>
    </row>
    <row r="3954" spans="1:14" x14ac:dyDescent="0.35">
      <c r="A3954" t="s">
        <v>21665</v>
      </c>
      <c r="B3954" t="s">
        <v>32</v>
      </c>
      <c r="C3954" t="s">
        <v>21666</v>
      </c>
      <c r="D3954">
        <v>442</v>
      </c>
      <c r="F3954" t="s">
        <v>30</v>
      </c>
      <c r="G3954" t="s">
        <v>41</v>
      </c>
      <c r="H3954" t="s">
        <v>21667</v>
      </c>
      <c r="I3954" t="s">
        <v>21665</v>
      </c>
      <c r="J3954" t="s">
        <v>21668</v>
      </c>
      <c r="K3954" t="s">
        <v>21668</v>
      </c>
      <c r="L3954" t="s">
        <v>21669</v>
      </c>
      <c r="M3954">
        <v>-119.06300354004</v>
      </c>
      <c r="N3954">
        <v>36.029598236083999</v>
      </c>
    </row>
    <row r="3955" spans="1:14" x14ac:dyDescent="0.35">
      <c r="A3955" t="s">
        <v>21670</v>
      </c>
      <c r="B3955" t="s">
        <v>32</v>
      </c>
      <c r="C3955" t="s">
        <v>21671</v>
      </c>
      <c r="D3955">
        <v>309</v>
      </c>
      <c r="F3955" t="s">
        <v>30</v>
      </c>
      <c r="G3955" t="s">
        <v>31</v>
      </c>
      <c r="H3955" t="s">
        <v>491</v>
      </c>
      <c r="I3955" t="s">
        <v>21670</v>
      </c>
      <c r="J3955" t="s">
        <v>21672</v>
      </c>
      <c r="K3955" t="s">
        <v>21672</v>
      </c>
      <c r="L3955" t="s">
        <v>21673</v>
      </c>
      <c r="M3955">
        <v>-75.556702000000001</v>
      </c>
      <c r="N3955">
        <v>40.239601</v>
      </c>
    </row>
    <row r="3956" spans="1:14" x14ac:dyDescent="0.35">
      <c r="A3956" t="s">
        <v>21674</v>
      </c>
      <c r="B3956" t="s">
        <v>32</v>
      </c>
      <c r="C3956" t="s">
        <v>21675</v>
      </c>
      <c r="D3956">
        <v>4726</v>
      </c>
      <c r="F3956" t="s">
        <v>30</v>
      </c>
      <c r="G3956" t="s">
        <v>42</v>
      </c>
      <c r="H3956" t="s">
        <v>792</v>
      </c>
      <c r="I3956" t="s">
        <v>21674</v>
      </c>
      <c r="J3956" t="s">
        <v>21676</v>
      </c>
      <c r="K3956" t="s">
        <v>21676</v>
      </c>
      <c r="L3956" t="s">
        <v>21677</v>
      </c>
      <c r="M3956">
        <v>-104.49700164794901</v>
      </c>
      <c r="N3956">
        <v>38.289100646972599</v>
      </c>
    </row>
    <row r="3957" spans="1:14" x14ac:dyDescent="0.35">
      <c r="A3957" t="s">
        <v>21678</v>
      </c>
      <c r="B3957" t="s">
        <v>32</v>
      </c>
      <c r="C3957" t="s">
        <v>21679</v>
      </c>
      <c r="D3957">
        <v>5957</v>
      </c>
      <c r="F3957" t="s">
        <v>30</v>
      </c>
      <c r="G3957" t="s">
        <v>81</v>
      </c>
      <c r="H3957" t="s">
        <v>21680</v>
      </c>
      <c r="I3957" t="s">
        <v>21678</v>
      </c>
      <c r="J3957" t="s">
        <v>21681</v>
      </c>
      <c r="K3957" t="s">
        <v>21681</v>
      </c>
      <c r="L3957" t="s">
        <v>21682</v>
      </c>
      <c r="M3957">
        <v>-110.75099950000001</v>
      </c>
      <c r="N3957">
        <v>39.613899230000001</v>
      </c>
    </row>
    <row r="3958" spans="1:14" x14ac:dyDescent="0.35">
      <c r="A3958" t="s">
        <v>21684</v>
      </c>
      <c r="B3958" t="s">
        <v>1168</v>
      </c>
      <c r="C3958" t="s">
        <v>21685</v>
      </c>
      <c r="D3958">
        <v>2556</v>
      </c>
      <c r="F3958" t="s">
        <v>30</v>
      </c>
      <c r="G3958" t="s">
        <v>83</v>
      </c>
      <c r="H3958" t="s">
        <v>21686</v>
      </c>
      <c r="I3958" t="s">
        <v>21684</v>
      </c>
      <c r="J3958" t="s">
        <v>21687</v>
      </c>
      <c r="K3958" t="s">
        <v>21687</v>
      </c>
      <c r="L3958" t="s">
        <v>21688</v>
      </c>
      <c r="M3958">
        <v>-117.110001</v>
      </c>
      <c r="N3958">
        <v>46.743899999999996</v>
      </c>
    </row>
    <row r="3959" spans="1:14" x14ac:dyDescent="0.35">
      <c r="A3959" t="s">
        <v>21689</v>
      </c>
      <c r="B3959" t="s">
        <v>32</v>
      </c>
      <c r="C3959" t="s">
        <v>21690</v>
      </c>
      <c r="D3959">
        <v>9</v>
      </c>
      <c r="F3959" t="s">
        <v>30</v>
      </c>
      <c r="G3959" t="s">
        <v>102</v>
      </c>
      <c r="H3959" t="s">
        <v>21691</v>
      </c>
      <c r="I3959" t="s">
        <v>21689</v>
      </c>
      <c r="J3959" t="s">
        <v>21692</v>
      </c>
      <c r="K3959" t="s">
        <v>21692</v>
      </c>
      <c r="L3959" t="s">
        <v>21693</v>
      </c>
      <c r="M3959">
        <v>-70.221397399899999</v>
      </c>
      <c r="N3959">
        <v>42.071899414100002</v>
      </c>
    </row>
    <row r="3960" spans="1:14" x14ac:dyDescent="0.35">
      <c r="A3960" t="s">
        <v>21694</v>
      </c>
      <c r="B3960" t="s">
        <v>3332</v>
      </c>
      <c r="C3960" t="s">
        <v>21695</v>
      </c>
      <c r="D3960">
        <v>55</v>
      </c>
      <c r="F3960" t="s">
        <v>30</v>
      </c>
      <c r="G3960" t="s">
        <v>259</v>
      </c>
      <c r="H3960" t="s">
        <v>16293</v>
      </c>
      <c r="I3960" t="s">
        <v>21694</v>
      </c>
      <c r="J3960" t="s">
        <v>21696</v>
      </c>
      <c r="K3960" t="s">
        <v>21696</v>
      </c>
      <c r="L3960" t="s">
        <v>21697</v>
      </c>
      <c r="M3960">
        <v>-71.420402999999993</v>
      </c>
      <c r="N3960">
        <v>41.732601000000003</v>
      </c>
    </row>
    <row r="3961" spans="1:14" x14ac:dyDescent="0.35">
      <c r="A3961" t="s">
        <v>21699</v>
      </c>
      <c r="B3961" t="s">
        <v>32</v>
      </c>
      <c r="C3961" t="s">
        <v>21700</v>
      </c>
      <c r="D3961">
        <v>2585</v>
      </c>
      <c r="F3961" t="s">
        <v>30</v>
      </c>
      <c r="G3961" t="s">
        <v>41</v>
      </c>
      <c r="H3961" t="s">
        <v>90</v>
      </c>
      <c r="I3961" t="s">
        <v>21699</v>
      </c>
      <c r="J3961" t="s">
        <v>21701</v>
      </c>
      <c r="K3961" t="s">
        <v>21701</v>
      </c>
      <c r="L3961" t="s">
        <v>21702</v>
      </c>
      <c r="M3961">
        <v>-120.75299835205</v>
      </c>
      <c r="N3961">
        <v>38.724201202392997</v>
      </c>
    </row>
    <row r="3962" spans="1:14" x14ac:dyDescent="0.35">
      <c r="A3962" t="s">
        <v>21704</v>
      </c>
      <c r="B3962" t="s">
        <v>1168</v>
      </c>
      <c r="C3962" t="s">
        <v>21705</v>
      </c>
      <c r="D3962">
        <v>4497</v>
      </c>
      <c r="F3962" t="s">
        <v>30</v>
      </c>
      <c r="G3962" t="s">
        <v>81</v>
      </c>
      <c r="H3962" t="s">
        <v>21706</v>
      </c>
      <c r="I3962" t="s">
        <v>21704</v>
      </c>
      <c r="J3962" t="s">
        <v>21707</v>
      </c>
      <c r="K3962" t="s">
        <v>21707</v>
      </c>
      <c r="L3962" t="s">
        <v>21708</v>
      </c>
      <c r="M3962">
        <v>-111.72299957275</v>
      </c>
      <c r="N3962">
        <v>40.219200134277003</v>
      </c>
    </row>
    <row r="3963" spans="1:14" x14ac:dyDescent="0.35">
      <c r="A3963" t="s">
        <v>21709</v>
      </c>
      <c r="B3963" t="s">
        <v>32</v>
      </c>
      <c r="C3963" t="s">
        <v>21710</v>
      </c>
      <c r="D3963">
        <v>3374</v>
      </c>
      <c r="F3963" t="s">
        <v>30</v>
      </c>
      <c r="G3963" t="s">
        <v>76</v>
      </c>
      <c r="H3963" t="s">
        <v>1285</v>
      </c>
      <c r="I3963" t="s">
        <v>21709</v>
      </c>
      <c r="J3963" t="s">
        <v>21711</v>
      </c>
      <c r="K3963" t="s">
        <v>21711</v>
      </c>
      <c r="L3963" t="s">
        <v>21712</v>
      </c>
      <c r="M3963">
        <v>-101.71700286865</v>
      </c>
      <c r="N3963">
        <v>34.168098449707003</v>
      </c>
    </row>
    <row r="3964" spans="1:14" x14ac:dyDescent="0.35">
      <c r="A3964" t="s">
        <v>21713</v>
      </c>
      <c r="B3964" t="s">
        <v>36</v>
      </c>
      <c r="C3964" t="s">
        <v>21714</v>
      </c>
      <c r="D3964">
        <v>699</v>
      </c>
      <c r="F3964" t="s">
        <v>30</v>
      </c>
      <c r="G3964" t="s">
        <v>67</v>
      </c>
      <c r="H3964" t="s">
        <v>21715</v>
      </c>
      <c r="I3964" t="s">
        <v>21713</v>
      </c>
      <c r="J3964" t="s">
        <v>21716</v>
      </c>
      <c r="K3964" t="s">
        <v>21716</v>
      </c>
      <c r="L3964" t="s">
        <v>21717</v>
      </c>
      <c r="M3964">
        <v>-81.219200134299996</v>
      </c>
      <c r="N3964">
        <v>41.733600616499899</v>
      </c>
    </row>
    <row r="3965" spans="1:14" x14ac:dyDescent="0.35">
      <c r="A3965" t="s">
        <v>21718</v>
      </c>
      <c r="B3965" t="s">
        <v>32</v>
      </c>
      <c r="C3965" t="s">
        <v>21719</v>
      </c>
      <c r="D3965">
        <v>1300</v>
      </c>
      <c r="F3965" t="s">
        <v>30</v>
      </c>
      <c r="G3965" t="s">
        <v>39</v>
      </c>
      <c r="H3965" t="s">
        <v>141</v>
      </c>
      <c r="I3965" t="s">
        <v>21718</v>
      </c>
      <c r="J3965" t="s">
        <v>21720</v>
      </c>
      <c r="K3965" t="s">
        <v>21720</v>
      </c>
      <c r="L3965" t="s">
        <v>21721</v>
      </c>
      <c r="M3965">
        <v>-97.647102360000005</v>
      </c>
      <c r="N3965">
        <v>35.534198760000002</v>
      </c>
    </row>
    <row r="3966" spans="1:14" x14ac:dyDescent="0.35">
      <c r="A3966" t="s">
        <v>21722</v>
      </c>
      <c r="B3966" t="s">
        <v>32</v>
      </c>
      <c r="C3966" t="s">
        <v>21723</v>
      </c>
      <c r="D3966">
        <v>2250</v>
      </c>
      <c r="F3966" t="s">
        <v>30</v>
      </c>
      <c r="G3966" t="s">
        <v>60</v>
      </c>
      <c r="H3966" t="s">
        <v>21724</v>
      </c>
      <c r="I3966" t="s">
        <v>21722</v>
      </c>
      <c r="J3966" t="s">
        <v>21725</v>
      </c>
      <c r="K3966" t="s">
        <v>21725</v>
      </c>
      <c r="L3966" t="s">
        <v>21726</v>
      </c>
      <c r="M3966">
        <v>-104.53399658203</v>
      </c>
      <c r="N3966">
        <v>48.790298461913999</v>
      </c>
    </row>
    <row r="3967" spans="1:14" x14ac:dyDescent="0.35">
      <c r="A3967" t="s">
        <v>21727</v>
      </c>
      <c r="B3967" t="s">
        <v>1168</v>
      </c>
      <c r="C3967" t="s">
        <v>21728</v>
      </c>
      <c r="D3967">
        <v>647</v>
      </c>
      <c r="F3967" t="s">
        <v>30</v>
      </c>
      <c r="G3967" t="s">
        <v>49</v>
      </c>
      <c r="H3967" t="s">
        <v>21729</v>
      </c>
      <c r="I3967" t="s">
        <v>21727</v>
      </c>
      <c r="J3967" t="s">
        <v>21730</v>
      </c>
      <c r="K3967" t="s">
        <v>21730</v>
      </c>
      <c r="L3967" t="s">
        <v>21731</v>
      </c>
      <c r="M3967">
        <v>-87.901494</v>
      </c>
      <c r="N3967">
        <v>42.114221999999998</v>
      </c>
    </row>
    <row r="3968" spans="1:14" x14ac:dyDescent="0.35">
      <c r="A3968" t="s">
        <v>21732</v>
      </c>
      <c r="B3968" t="s">
        <v>3332</v>
      </c>
      <c r="C3968" t="s">
        <v>21733</v>
      </c>
      <c r="D3968">
        <v>76</v>
      </c>
      <c r="F3968" t="s">
        <v>30</v>
      </c>
      <c r="G3968" t="s">
        <v>104</v>
      </c>
      <c r="H3968" t="s">
        <v>696</v>
      </c>
      <c r="I3968" t="s">
        <v>21732</v>
      </c>
      <c r="J3968" t="s">
        <v>21734</v>
      </c>
      <c r="K3968" t="s">
        <v>21734</v>
      </c>
      <c r="L3968" t="s">
        <v>21735</v>
      </c>
      <c r="M3968">
        <v>-70.309303</v>
      </c>
      <c r="N3968">
        <v>43.646197999999998</v>
      </c>
    </row>
    <row r="3969" spans="1:14" x14ac:dyDescent="0.35">
      <c r="A3969" t="s">
        <v>21736</v>
      </c>
      <c r="B3969" t="s">
        <v>1168</v>
      </c>
      <c r="C3969" t="s">
        <v>21737</v>
      </c>
      <c r="D3969">
        <v>444</v>
      </c>
      <c r="F3969" t="s">
        <v>30</v>
      </c>
      <c r="G3969" t="s">
        <v>83</v>
      </c>
      <c r="H3969" t="s">
        <v>21738</v>
      </c>
      <c r="I3969" t="s">
        <v>21736</v>
      </c>
      <c r="J3969" t="s">
        <v>21739</v>
      </c>
      <c r="K3969" t="s">
        <v>21739</v>
      </c>
      <c r="L3969" t="s">
        <v>21740</v>
      </c>
      <c r="M3969">
        <v>-122.76499938965</v>
      </c>
      <c r="N3969">
        <v>47.490200042725</v>
      </c>
    </row>
    <row r="3970" spans="1:14" x14ac:dyDescent="0.35">
      <c r="A3970" t="s">
        <v>21741</v>
      </c>
      <c r="B3970" t="s">
        <v>65</v>
      </c>
      <c r="C3970" t="s">
        <v>21742</v>
      </c>
      <c r="D3970">
        <v>0</v>
      </c>
      <c r="F3970" t="s">
        <v>30</v>
      </c>
      <c r="G3970" t="s">
        <v>34</v>
      </c>
      <c r="H3970" t="s">
        <v>21743</v>
      </c>
      <c r="I3970" t="s">
        <v>21741</v>
      </c>
      <c r="J3970" t="s">
        <v>21741</v>
      </c>
      <c r="K3970" t="s">
        <v>21741</v>
      </c>
      <c r="L3970" t="s">
        <v>21744</v>
      </c>
      <c r="M3970">
        <v>-153.04100036599999</v>
      </c>
      <c r="N3970">
        <v>57.930099487299998</v>
      </c>
    </row>
    <row r="3971" spans="1:14" x14ac:dyDescent="0.35">
      <c r="A3971" t="s">
        <v>21745</v>
      </c>
      <c r="B3971" t="s">
        <v>32</v>
      </c>
      <c r="C3971" t="s">
        <v>649</v>
      </c>
      <c r="D3971">
        <v>148</v>
      </c>
      <c r="F3971" t="s">
        <v>30</v>
      </c>
      <c r="G3971" t="s">
        <v>102</v>
      </c>
      <c r="H3971" t="s">
        <v>233</v>
      </c>
      <c r="I3971" t="s">
        <v>21745</v>
      </c>
      <c r="J3971" t="s">
        <v>21746</v>
      </c>
      <c r="K3971" t="s">
        <v>21746</v>
      </c>
      <c r="L3971" t="s">
        <v>21747</v>
      </c>
      <c r="M3971">
        <v>-70.728797999999998</v>
      </c>
      <c r="N3971">
        <v>41.908999999999999</v>
      </c>
    </row>
    <row r="3972" spans="1:14" x14ac:dyDescent="0.35">
      <c r="A3972" t="s">
        <v>21749</v>
      </c>
      <c r="B3972" t="s">
        <v>65</v>
      </c>
      <c r="C3972" t="s">
        <v>21750</v>
      </c>
      <c r="F3972" t="s">
        <v>30</v>
      </c>
      <c r="G3972" t="s">
        <v>34</v>
      </c>
      <c r="H3972" t="s">
        <v>21751</v>
      </c>
      <c r="I3972" t="s">
        <v>21749</v>
      </c>
      <c r="J3972" t="s">
        <v>21749</v>
      </c>
      <c r="K3972" t="s">
        <v>21749</v>
      </c>
      <c r="L3972" t="s">
        <v>21752</v>
      </c>
      <c r="M3972">
        <v>-165.77889561699999</v>
      </c>
      <c r="N3972">
        <v>54.133770441499998</v>
      </c>
    </row>
    <row r="3973" spans="1:14" x14ac:dyDescent="0.35">
      <c r="A3973" t="s">
        <v>21753</v>
      </c>
      <c r="B3973" t="s">
        <v>32</v>
      </c>
      <c r="C3973" t="s">
        <v>21754</v>
      </c>
      <c r="D3973">
        <v>5350</v>
      </c>
      <c r="E3973" t="s">
        <v>161</v>
      </c>
      <c r="F3973" t="s">
        <v>1547</v>
      </c>
      <c r="G3973" t="s">
        <v>2902</v>
      </c>
      <c r="H3973" t="s">
        <v>21755</v>
      </c>
      <c r="I3973" t="s">
        <v>21756</v>
      </c>
      <c r="J3973" t="s">
        <v>21753</v>
      </c>
      <c r="K3973" t="s">
        <v>21084</v>
      </c>
      <c r="L3973" t="s">
        <v>21757</v>
      </c>
      <c r="M3973">
        <v>144.846</v>
      </c>
      <c r="N3973">
        <v>-5.7311666666700001</v>
      </c>
    </row>
    <row r="3974" spans="1:14" x14ac:dyDescent="0.35">
      <c r="A3974" t="s">
        <v>21766</v>
      </c>
      <c r="B3974" t="s">
        <v>29</v>
      </c>
      <c r="C3974" t="s">
        <v>21767</v>
      </c>
      <c r="E3974" t="s">
        <v>1579</v>
      </c>
      <c r="F3974" t="s">
        <v>21758</v>
      </c>
      <c r="G3974" t="s">
        <v>21765</v>
      </c>
      <c r="H3974" t="s">
        <v>46216</v>
      </c>
      <c r="J3974" t="s">
        <v>21768</v>
      </c>
      <c r="L3974" t="s">
        <v>21769</v>
      </c>
      <c r="M3974">
        <v>126.324899</v>
      </c>
      <c r="N3974">
        <v>33.941187999999997</v>
      </c>
    </row>
    <row r="3975" spans="1:14" x14ac:dyDescent="0.35">
      <c r="A3975" t="s">
        <v>21786</v>
      </c>
      <c r="B3975" t="s">
        <v>32</v>
      </c>
      <c r="C3975" t="s">
        <v>21787</v>
      </c>
      <c r="D3975">
        <v>674</v>
      </c>
      <c r="F3975" t="s">
        <v>30</v>
      </c>
      <c r="G3975" t="s">
        <v>84</v>
      </c>
      <c r="H3975" t="s">
        <v>664</v>
      </c>
      <c r="I3975" t="s">
        <v>21786</v>
      </c>
      <c r="J3975" t="s">
        <v>21788</v>
      </c>
      <c r="K3975" t="s">
        <v>21788</v>
      </c>
      <c r="L3975" t="s">
        <v>21789</v>
      </c>
      <c r="M3975">
        <v>-87.815200805700002</v>
      </c>
      <c r="N3975">
        <v>42.760601043699999</v>
      </c>
    </row>
    <row r="3976" spans="1:14" x14ac:dyDescent="0.35">
      <c r="A3976" t="s">
        <v>21790</v>
      </c>
      <c r="B3976" t="s">
        <v>1168</v>
      </c>
      <c r="C3976" t="s">
        <v>21791</v>
      </c>
      <c r="D3976">
        <v>819</v>
      </c>
      <c r="F3976" t="s">
        <v>30</v>
      </c>
      <c r="G3976" t="s">
        <v>41</v>
      </c>
      <c r="H3976" t="s">
        <v>1127</v>
      </c>
      <c r="I3976" t="s">
        <v>21790</v>
      </c>
      <c r="J3976" t="s">
        <v>21792</v>
      </c>
      <c r="K3976" t="s">
        <v>21792</v>
      </c>
      <c r="L3976" t="s">
        <v>21793</v>
      </c>
      <c r="M3976">
        <v>-117.4449997</v>
      </c>
      <c r="N3976">
        <v>33.951900479999999</v>
      </c>
    </row>
    <row r="3977" spans="1:14" x14ac:dyDescent="0.35">
      <c r="A3977" t="s">
        <v>21794</v>
      </c>
      <c r="B3977" t="s">
        <v>1168</v>
      </c>
      <c r="C3977" t="s">
        <v>21795</v>
      </c>
      <c r="D3977">
        <v>3204</v>
      </c>
      <c r="F3977" t="s">
        <v>30</v>
      </c>
      <c r="G3977" t="s">
        <v>74</v>
      </c>
      <c r="H3977" t="s">
        <v>651</v>
      </c>
      <c r="I3977" t="s">
        <v>21794</v>
      </c>
      <c r="J3977" t="s">
        <v>21796</v>
      </c>
      <c r="K3977" t="s">
        <v>21796</v>
      </c>
      <c r="L3977" t="s">
        <v>21797</v>
      </c>
      <c r="M3977">
        <v>-103.056999206542</v>
      </c>
      <c r="N3977">
        <v>44.045299530029297</v>
      </c>
    </row>
    <row r="3978" spans="1:14" x14ac:dyDescent="0.35">
      <c r="A3978" t="s">
        <v>21799</v>
      </c>
      <c r="B3978" t="s">
        <v>32</v>
      </c>
      <c r="C3978" t="s">
        <v>21800</v>
      </c>
      <c r="D3978">
        <v>660</v>
      </c>
      <c r="F3978" t="s">
        <v>30</v>
      </c>
      <c r="G3978" t="s">
        <v>76</v>
      </c>
      <c r="H3978" t="s">
        <v>422</v>
      </c>
      <c r="I3978" t="s">
        <v>21799</v>
      </c>
      <c r="J3978" t="s">
        <v>21801</v>
      </c>
      <c r="K3978" t="s">
        <v>21801</v>
      </c>
      <c r="L3978" t="s">
        <v>21802</v>
      </c>
      <c r="M3978">
        <v>-96.868202209499998</v>
      </c>
      <c r="N3978">
        <v>32.680900573700001</v>
      </c>
    </row>
    <row r="3979" spans="1:14" x14ac:dyDescent="0.35">
      <c r="A3979" t="s">
        <v>21804</v>
      </c>
      <c r="B3979" t="s">
        <v>32</v>
      </c>
      <c r="C3979" t="s">
        <v>21805</v>
      </c>
      <c r="D3979">
        <v>529</v>
      </c>
      <c r="F3979" t="s">
        <v>30</v>
      </c>
      <c r="G3979" t="s">
        <v>69</v>
      </c>
      <c r="H3979" t="s">
        <v>1029</v>
      </c>
      <c r="I3979" t="s">
        <v>21804</v>
      </c>
      <c r="J3979" t="s">
        <v>21806</v>
      </c>
      <c r="K3979" t="s">
        <v>21806</v>
      </c>
      <c r="L3979" t="s">
        <v>21807</v>
      </c>
      <c r="M3979">
        <v>-123.356002808</v>
      </c>
      <c r="N3979">
        <v>43.238800048799902</v>
      </c>
    </row>
    <row r="3980" spans="1:14" x14ac:dyDescent="0.35">
      <c r="A3980" t="s">
        <v>21808</v>
      </c>
      <c r="B3980" t="s">
        <v>1168</v>
      </c>
      <c r="C3980" t="s">
        <v>21809</v>
      </c>
      <c r="D3980">
        <v>352</v>
      </c>
      <c r="F3980" t="s">
        <v>30</v>
      </c>
      <c r="G3980" t="s">
        <v>41</v>
      </c>
      <c r="H3980" t="s">
        <v>943</v>
      </c>
      <c r="I3980" t="s">
        <v>21808</v>
      </c>
      <c r="J3980" t="s">
        <v>21810</v>
      </c>
      <c r="K3980" t="s">
        <v>21810</v>
      </c>
      <c r="L3980" t="s">
        <v>21811</v>
      </c>
      <c r="M3980">
        <v>-122.25199890099999</v>
      </c>
      <c r="N3980">
        <v>40.150699615500002</v>
      </c>
    </row>
    <row r="3981" spans="1:14" x14ac:dyDescent="0.35">
      <c r="A3981" t="s">
        <v>21813</v>
      </c>
      <c r="B3981" t="s">
        <v>32</v>
      </c>
      <c r="C3981" t="s">
        <v>21814</v>
      </c>
      <c r="D3981">
        <v>101</v>
      </c>
      <c r="F3981" t="s">
        <v>30</v>
      </c>
      <c r="G3981" t="s">
        <v>72</v>
      </c>
      <c r="H3981" t="s">
        <v>767</v>
      </c>
      <c r="I3981" t="s">
        <v>21813</v>
      </c>
      <c r="J3981" t="s">
        <v>21815</v>
      </c>
      <c r="K3981" t="s">
        <v>21815</v>
      </c>
      <c r="L3981" t="s">
        <v>21816</v>
      </c>
      <c r="M3981">
        <v>-80.640602111800007</v>
      </c>
      <c r="N3981">
        <v>32.921001434299903</v>
      </c>
    </row>
    <row r="3982" spans="1:14" x14ac:dyDescent="0.35">
      <c r="A3982" t="s">
        <v>21817</v>
      </c>
      <c r="B3982" t="s">
        <v>1168</v>
      </c>
      <c r="C3982" t="s">
        <v>21818</v>
      </c>
      <c r="D3982">
        <v>3276</v>
      </c>
      <c r="F3982" t="s">
        <v>30</v>
      </c>
      <c r="G3982" t="s">
        <v>74</v>
      </c>
      <c r="H3982" t="s">
        <v>651</v>
      </c>
      <c r="I3982" t="s">
        <v>21817</v>
      </c>
      <c r="J3982" t="s">
        <v>21819</v>
      </c>
      <c r="K3982" t="s">
        <v>21819</v>
      </c>
      <c r="L3982" t="s">
        <v>21820</v>
      </c>
      <c r="M3982">
        <v>-103.10399630000001</v>
      </c>
      <c r="N3982">
        <v>44.145000459999999</v>
      </c>
    </row>
    <row r="3983" spans="1:14" x14ac:dyDescent="0.35">
      <c r="A3983" t="s">
        <v>21821</v>
      </c>
      <c r="B3983" t="s">
        <v>32</v>
      </c>
      <c r="C3983" t="s">
        <v>21822</v>
      </c>
      <c r="D3983">
        <v>474</v>
      </c>
      <c r="F3983" t="s">
        <v>30</v>
      </c>
      <c r="G3983" t="s">
        <v>76</v>
      </c>
      <c r="H3983" t="s">
        <v>1109</v>
      </c>
      <c r="I3983" t="s">
        <v>21821</v>
      </c>
      <c r="J3983" t="s">
        <v>21823</v>
      </c>
      <c r="K3983" t="s">
        <v>21823</v>
      </c>
      <c r="L3983" t="s">
        <v>21824</v>
      </c>
      <c r="M3983">
        <v>-96.989700317399993</v>
      </c>
      <c r="N3983">
        <v>30.631599426299999</v>
      </c>
    </row>
    <row r="3984" spans="1:14" x14ac:dyDescent="0.35">
      <c r="A3984" t="s">
        <v>21826</v>
      </c>
      <c r="B3984" t="s">
        <v>32</v>
      </c>
      <c r="C3984" t="s">
        <v>20949</v>
      </c>
      <c r="D3984">
        <v>790</v>
      </c>
      <c r="F3984" t="s">
        <v>30</v>
      </c>
      <c r="G3984" t="s">
        <v>48</v>
      </c>
      <c r="H3984" t="s">
        <v>691</v>
      </c>
      <c r="I3984" t="s">
        <v>21826</v>
      </c>
      <c r="J3984" t="s">
        <v>21827</v>
      </c>
      <c r="K3984" t="s">
        <v>21827</v>
      </c>
      <c r="L3984" t="s">
        <v>21828</v>
      </c>
      <c r="M3984">
        <v>-86.181701660199906</v>
      </c>
      <c r="N3984">
        <v>41.065601348899897</v>
      </c>
    </row>
    <row r="3985" spans="1:14" x14ac:dyDescent="0.35">
      <c r="A3985" t="s">
        <v>21829</v>
      </c>
      <c r="B3985" t="s">
        <v>32</v>
      </c>
      <c r="C3985" t="s">
        <v>21830</v>
      </c>
      <c r="D3985">
        <v>1055</v>
      </c>
      <c r="F3985" t="s">
        <v>30</v>
      </c>
      <c r="G3985" t="s">
        <v>56</v>
      </c>
      <c r="H3985" t="s">
        <v>21831</v>
      </c>
      <c r="I3985" t="s">
        <v>21829</v>
      </c>
      <c r="J3985" t="s">
        <v>21832</v>
      </c>
      <c r="K3985" t="s">
        <v>21832</v>
      </c>
      <c r="L3985" t="s">
        <v>21833</v>
      </c>
      <c r="M3985">
        <v>-85.516700744600001</v>
      </c>
      <c r="N3985">
        <v>43.900001525900002</v>
      </c>
    </row>
    <row r="3986" spans="1:14" x14ac:dyDescent="0.35">
      <c r="A3986" t="s">
        <v>21834</v>
      </c>
      <c r="B3986" t="s">
        <v>1168</v>
      </c>
      <c r="C3986" t="s">
        <v>21835</v>
      </c>
      <c r="D3986">
        <v>505</v>
      </c>
      <c r="F3986" t="s">
        <v>30</v>
      </c>
      <c r="G3986" t="s">
        <v>41</v>
      </c>
      <c r="H3986" t="s">
        <v>445</v>
      </c>
      <c r="I3986" t="s">
        <v>21834</v>
      </c>
      <c r="J3986" t="s">
        <v>21836</v>
      </c>
      <c r="K3986" t="s">
        <v>21836</v>
      </c>
      <c r="L3986" t="s">
        <v>21837</v>
      </c>
      <c r="M3986">
        <v>-122.29299930000001</v>
      </c>
      <c r="N3986">
        <v>40.508998869999999</v>
      </c>
    </row>
    <row r="3987" spans="1:14" x14ac:dyDescent="0.35">
      <c r="A3987" t="s">
        <v>21838</v>
      </c>
      <c r="B3987" t="s">
        <v>1168</v>
      </c>
      <c r="C3987" t="s">
        <v>21839</v>
      </c>
      <c r="D3987">
        <v>344</v>
      </c>
      <c r="F3987" t="s">
        <v>30</v>
      </c>
      <c r="G3987" t="s">
        <v>31</v>
      </c>
      <c r="H3987" t="s">
        <v>504</v>
      </c>
      <c r="I3987" t="s">
        <v>21838</v>
      </c>
      <c r="J3987" t="s">
        <v>21840</v>
      </c>
      <c r="K3987" t="s">
        <v>21840</v>
      </c>
      <c r="L3987" t="s">
        <v>21841</v>
      </c>
      <c r="M3987">
        <v>-75.965202331542898</v>
      </c>
      <c r="N3987">
        <v>40.378501892089801</v>
      </c>
    </row>
    <row r="3988" spans="1:14" x14ac:dyDescent="0.35">
      <c r="A3988" t="s">
        <v>21842</v>
      </c>
      <c r="B3988" t="s">
        <v>1168</v>
      </c>
      <c r="C3988" t="s">
        <v>927</v>
      </c>
      <c r="D3988">
        <v>3080</v>
      </c>
      <c r="F3988" t="s">
        <v>30</v>
      </c>
      <c r="G3988" t="s">
        <v>69</v>
      </c>
      <c r="H3988" t="s">
        <v>661</v>
      </c>
      <c r="I3988" t="s">
        <v>21842</v>
      </c>
      <c r="J3988" t="s">
        <v>21843</v>
      </c>
      <c r="K3988" t="s">
        <v>21843</v>
      </c>
      <c r="L3988" t="s">
        <v>21844</v>
      </c>
      <c r="M3988">
        <v>-121.1500015</v>
      </c>
      <c r="N3988">
        <v>44.254100800000003</v>
      </c>
    </row>
    <row r="3989" spans="1:14" x14ac:dyDescent="0.35">
      <c r="A3989" t="s">
        <v>21845</v>
      </c>
      <c r="B3989" t="s">
        <v>1168</v>
      </c>
      <c r="C3989" t="s">
        <v>21846</v>
      </c>
      <c r="D3989">
        <v>913</v>
      </c>
      <c r="F3989" t="s">
        <v>30</v>
      </c>
      <c r="G3989" t="s">
        <v>168</v>
      </c>
      <c r="H3989" t="s">
        <v>834</v>
      </c>
      <c r="I3989" t="s">
        <v>21845</v>
      </c>
      <c r="J3989" t="s">
        <v>21847</v>
      </c>
      <c r="K3989" t="s">
        <v>21847</v>
      </c>
      <c r="L3989" t="s">
        <v>21848</v>
      </c>
      <c r="M3989">
        <v>-97.401199340800005</v>
      </c>
      <c r="N3989">
        <v>47.961101532000001</v>
      </c>
    </row>
    <row r="3990" spans="1:14" x14ac:dyDescent="0.35">
      <c r="A3990" t="s">
        <v>21849</v>
      </c>
      <c r="B3990" t="s">
        <v>3332</v>
      </c>
      <c r="C3990" t="s">
        <v>21850</v>
      </c>
      <c r="D3990">
        <v>435</v>
      </c>
      <c r="F3990" t="s">
        <v>30</v>
      </c>
      <c r="G3990" t="s">
        <v>63</v>
      </c>
      <c r="H3990" t="s">
        <v>21851</v>
      </c>
      <c r="I3990" t="s">
        <v>21849</v>
      </c>
      <c r="J3990" t="s">
        <v>21852</v>
      </c>
      <c r="K3990" t="s">
        <v>21852</v>
      </c>
      <c r="L3990" t="s">
        <v>21853</v>
      </c>
      <c r="M3990">
        <v>-78.787498474121094</v>
      </c>
      <c r="N3990">
        <v>35.877601623535099</v>
      </c>
    </row>
    <row r="3991" spans="1:14" x14ac:dyDescent="0.35">
      <c r="A3991" t="s">
        <v>21856</v>
      </c>
      <c r="B3991" t="s">
        <v>32</v>
      </c>
      <c r="C3991" t="s">
        <v>21857</v>
      </c>
      <c r="D3991">
        <v>4053</v>
      </c>
      <c r="F3991" t="s">
        <v>30</v>
      </c>
      <c r="G3991" t="s">
        <v>69</v>
      </c>
      <c r="H3991" t="s">
        <v>385</v>
      </c>
      <c r="I3991" t="s">
        <v>21856</v>
      </c>
      <c r="J3991" t="s">
        <v>21858</v>
      </c>
      <c r="K3991" t="s">
        <v>21858</v>
      </c>
      <c r="L3991" t="s">
        <v>21859</v>
      </c>
      <c r="M3991">
        <v>-117.885002136</v>
      </c>
      <c r="N3991">
        <v>42.577701568599998</v>
      </c>
    </row>
    <row r="3992" spans="1:14" x14ac:dyDescent="0.35">
      <c r="A3992" t="s">
        <v>21860</v>
      </c>
      <c r="B3992" t="s">
        <v>3332</v>
      </c>
      <c r="C3992" t="s">
        <v>21861</v>
      </c>
      <c r="D3992">
        <v>742</v>
      </c>
      <c r="F3992" t="s">
        <v>30</v>
      </c>
      <c r="G3992" t="s">
        <v>49</v>
      </c>
      <c r="H3992" t="s">
        <v>21862</v>
      </c>
      <c r="I3992" t="s">
        <v>21860</v>
      </c>
      <c r="J3992" t="s">
        <v>21863</v>
      </c>
      <c r="K3992" t="s">
        <v>21863</v>
      </c>
      <c r="L3992" t="s">
        <v>21864</v>
      </c>
      <c r="M3992">
        <v>-89.097198486328097</v>
      </c>
      <c r="N3992">
        <v>42.195400238037102</v>
      </c>
    </row>
    <row r="3993" spans="1:14" x14ac:dyDescent="0.35">
      <c r="A3993" t="s">
        <v>21865</v>
      </c>
      <c r="B3993" t="s">
        <v>32</v>
      </c>
      <c r="C3993" t="s">
        <v>21866</v>
      </c>
      <c r="D3993">
        <v>56</v>
      </c>
      <c r="F3993" t="s">
        <v>30</v>
      </c>
      <c r="G3993" t="s">
        <v>76</v>
      </c>
      <c r="H3993" t="s">
        <v>655</v>
      </c>
      <c r="I3993" t="s">
        <v>21865</v>
      </c>
      <c r="J3993" t="s">
        <v>21867</v>
      </c>
      <c r="K3993" t="s">
        <v>21867</v>
      </c>
      <c r="L3993" t="s">
        <v>21868</v>
      </c>
      <c r="M3993">
        <v>-97.322997999999998</v>
      </c>
      <c r="N3993">
        <v>28.293600000000001</v>
      </c>
    </row>
    <row r="3994" spans="1:14" x14ac:dyDescent="0.35">
      <c r="A3994" t="s">
        <v>21870</v>
      </c>
      <c r="B3994" t="s">
        <v>1168</v>
      </c>
      <c r="C3994" t="s">
        <v>21871</v>
      </c>
      <c r="D3994">
        <v>1624</v>
      </c>
      <c r="F3994" t="s">
        <v>30</v>
      </c>
      <c r="G3994" t="s">
        <v>84</v>
      </c>
      <c r="H3994" t="s">
        <v>21872</v>
      </c>
      <c r="I3994" t="s">
        <v>21870</v>
      </c>
      <c r="J3994" t="s">
        <v>21873</v>
      </c>
      <c r="K3994" t="s">
        <v>21873</v>
      </c>
      <c r="L3994" t="s">
        <v>21874</v>
      </c>
      <c r="M3994">
        <v>-89.467498779296804</v>
      </c>
      <c r="N3994">
        <v>45.631198883056598</v>
      </c>
    </row>
    <row r="3995" spans="1:14" x14ac:dyDescent="0.35">
      <c r="A3995" t="s">
        <v>21876</v>
      </c>
      <c r="B3995" t="s">
        <v>32</v>
      </c>
      <c r="C3995" t="s">
        <v>21877</v>
      </c>
      <c r="D3995">
        <v>135</v>
      </c>
      <c r="F3995" t="s">
        <v>30</v>
      </c>
      <c r="G3995" t="s">
        <v>41</v>
      </c>
      <c r="H3995" t="s">
        <v>790</v>
      </c>
      <c r="I3995" t="s">
        <v>21876</v>
      </c>
      <c r="J3995" t="s">
        <v>21878</v>
      </c>
      <c r="K3995" t="s">
        <v>21878</v>
      </c>
      <c r="L3995" t="s">
        <v>21879</v>
      </c>
      <c r="M3995">
        <v>-121.81900024399999</v>
      </c>
      <c r="N3995">
        <v>37.332901001000003</v>
      </c>
    </row>
    <row r="3996" spans="1:14" x14ac:dyDescent="0.35">
      <c r="A3996" t="s">
        <v>21880</v>
      </c>
      <c r="B3996" t="s">
        <v>3332</v>
      </c>
      <c r="C3996" t="s">
        <v>21881</v>
      </c>
      <c r="D3996">
        <v>167</v>
      </c>
      <c r="F3996" t="s">
        <v>30</v>
      </c>
      <c r="G3996" t="s">
        <v>82</v>
      </c>
      <c r="H3996" t="s">
        <v>414</v>
      </c>
      <c r="I3996" t="s">
        <v>21880</v>
      </c>
      <c r="J3996" t="s">
        <v>21882</v>
      </c>
      <c r="K3996" t="s">
        <v>21882</v>
      </c>
      <c r="L3996" t="s">
        <v>21883</v>
      </c>
      <c r="M3996">
        <v>-77.3197021484375</v>
      </c>
      <c r="N3996">
        <v>37.505199432372997</v>
      </c>
    </row>
    <row r="3997" spans="1:14" x14ac:dyDescent="0.35">
      <c r="A3997" t="s">
        <v>21884</v>
      </c>
      <c r="B3997" t="s">
        <v>1168</v>
      </c>
      <c r="C3997" t="s">
        <v>21885</v>
      </c>
      <c r="D3997">
        <v>5548</v>
      </c>
      <c r="F3997" t="s">
        <v>30</v>
      </c>
      <c r="G3997" t="s">
        <v>42</v>
      </c>
      <c r="H3997" t="s">
        <v>5639</v>
      </c>
      <c r="I3997" t="s">
        <v>21884</v>
      </c>
      <c r="J3997" t="s">
        <v>21886</v>
      </c>
      <c r="K3997" t="s">
        <v>21886</v>
      </c>
      <c r="L3997" t="s">
        <v>21887</v>
      </c>
      <c r="M3997">
        <v>-107.726997</v>
      </c>
      <c r="N3997">
        <v>39.526299000000002</v>
      </c>
    </row>
    <row r="3998" spans="1:14" x14ac:dyDescent="0.35">
      <c r="A3998" t="s">
        <v>21888</v>
      </c>
      <c r="B3998" t="s">
        <v>1168</v>
      </c>
      <c r="C3998" t="s">
        <v>21889</v>
      </c>
      <c r="D3998">
        <v>1536</v>
      </c>
      <c r="F3998" t="s">
        <v>30</v>
      </c>
      <c r="G3998" t="s">
        <v>41</v>
      </c>
      <c r="H3998" t="s">
        <v>1127</v>
      </c>
      <c r="I3998" t="s">
        <v>21888</v>
      </c>
      <c r="J3998" t="s">
        <v>21890</v>
      </c>
      <c r="K3998" t="s">
        <v>21890</v>
      </c>
      <c r="L3998" t="s">
        <v>21891</v>
      </c>
      <c r="M3998">
        <v>-117.25900300000001</v>
      </c>
      <c r="N3998">
        <v>33.880699</v>
      </c>
    </row>
    <row r="3999" spans="1:14" x14ac:dyDescent="0.35">
      <c r="A3999" t="s">
        <v>21892</v>
      </c>
      <c r="B3999" t="s">
        <v>1168</v>
      </c>
      <c r="C3999" t="s">
        <v>21893</v>
      </c>
      <c r="D3999">
        <v>5525</v>
      </c>
      <c r="F3999" t="s">
        <v>30</v>
      </c>
      <c r="G3999" t="s">
        <v>87</v>
      </c>
      <c r="H3999" t="s">
        <v>1430</v>
      </c>
      <c r="I3999" t="s">
        <v>21892</v>
      </c>
      <c r="J3999" t="s">
        <v>21894</v>
      </c>
      <c r="K3999" t="s">
        <v>21894</v>
      </c>
      <c r="L3999" t="s">
        <v>21895</v>
      </c>
      <c r="M3999">
        <v>-108.459999084</v>
      </c>
      <c r="N3999">
        <v>43.064201355000002</v>
      </c>
    </row>
    <row r="4000" spans="1:14" x14ac:dyDescent="0.35">
      <c r="A4000" t="s">
        <v>21896</v>
      </c>
      <c r="B4000" t="s">
        <v>32</v>
      </c>
      <c r="C4000" t="s">
        <v>21897</v>
      </c>
      <c r="D4000">
        <v>70</v>
      </c>
      <c r="E4000" t="s">
        <v>161</v>
      </c>
      <c r="F4000" t="s">
        <v>1547</v>
      </c>
      <c r="G4000" t="s">
        <v>1681</v>
      </c>
      <c r="H4000" t="s">
        <v>21898</v>
      </c>
      <c r="I4000" t="s">
        <v>21899</v>
      </c>
      <c r="J4000" t="s">
        <v>21896</v>
      </c>
      <c r="K4000" t="s">
        <v>21900</v>
      </c>
      <c r="L4000" t="s">
        <v>21901</v>
      </c>
      <c r="M4000">
        <v>143.52250000000001</v>
      </c>
      <c r="N4000">
        <v>-4.59666666667</v>
      </c>
    </row>
    <row r="4001" spans="1:14" x14ac:dyDescent="0.35">
      <c r="A4001" t="s">
        <v>21902</v>
      </c>
      <c r="B4001" t="s">
        <v>32</v>
      </c>
      <c r="C4001" t="s">
        <v>21903</v>
      </c>
      <c r="D4001">
        <v>56</v>
      </c>
      <c r="F4001" t="s">
        <v>30</v>
      </c>
      <c r="G4001" t="s">
        <v>104</v>
      </c>
      <c r="H4001" t="s">
        <v>21904</v>
      </c>
      <c r="I4001" t="s">
        <v>21902</v>
      </c>
      <c r="J4001" t="s">
        <v>21905</v>
      </c>
      <c r="K4001" t="s">
        <v>21905</v>
      </c>
      <c r="L4001" t="s">
        <v>21906</v>
      </c>
      <c r="M4001">
        <v>-69.09919739</v>
      </c>
      <c r="N4001">
        <v>44.060100560000002</v>
      </c>
    </row>
    <row r="4002" spans="1:14" x14ac:dyDescent="0.35">
      <c r="A4002" t="s">
        <v>21907</v>
      </c>
      <c r="B4002" t="s">
        <v>32</v>
      </c>
      <c r="C4002" t="s">
        <v>21908</v>
      </c>
      <c r="D4002">
        <v>24</v>
      </c>
      <c r="F4002" t="s">
        <v>30</v>
      </c>
      <c r="G4002" t="s">
        <v>76</v>
      </c>
      <c r="H4002" t="s">
        <v>704</v>
      </c>
      <c r="I4002" t="s">
        <v>21907</v>
      </c>
      <c r="J4002" t="s">
        <v>21909</v>
      </c>
      <c r="K4002" t="s">
        <v>21909</v>
      </c>
      <c r="L4002" t="s">
        <v>21910</v>
      </c>
      <c r="M4002">
        <v>-97.044601440400001</v>
      </c>
      <c r="N4002">
        <v>28.086799621600001</v>
      </c>
    </row>
    <row r="4003" spans="1:14" x14ac:dyDescent="0.35">
      <c r="A4003" t="s">
        <v>21911</v>
      </c>
      <c r="B4003" t="s">
        <v>1168</v>
      </c>
      <c r="C4003" t="s">
        <v>21912</v>
      </c>
      <c r="D4003">
        <v>6764</v>
      </c>
      <c r="F4003" t="s">
        <v>30</v>
      </c>
      <c r="G4003" t="s">
        <v>87</v>
      </c>
      <c r="H4003" t="s">
        <v>21913</v>
      </c>
      <c r="I4003" t="s">
        <v>21911</v>
      </c>
      <c r="J4003" t="s">
        <v>21914</v>
      </c>
      <c r="K4003" t="s">
        <v>21914</v>
      </c>
      <c r="L4003" t="s">
        <v>21915</v>
      </c>
      <c r="M4003">
        <v>-109.065001</v>
      </c>
      <c r="N4003">
        <v>41.594200000000001</v>
      </c>
    </row>
    <row r="4004" spans="1:14" x14ac:dyDescent="0.35">
      <c r="A4004" t="s">
        <v>21916</v>
      </c>
      <c r="B4004" t="s">
        <v>32</v>
      </c>
      <c r="C4004" t="s">
        <v>21917</v>
      </c>
      <c r="D4004">
        <v>1664</v>
      </c>
      <c r="F4004" t="s">
        <v>30</v>
      </c>
      <c r="G4004" t="s">
        <v>78</v>
      </c>
      <c r="H4004" t="s">
        <v>473</v>
      </c>
      <c r="I4004" t="s">
        <v>21916</v>
      </c>
      <c r="J4004" t="s">
        <v>21918</v>
      </c>
      <c r="K4004" t="s">
        <v>21918</v>
      </c>
      <c r="L4004" t="s">
        <v>21919</v>
      </c>
      <c r="M4004">
        <v>-84.689697265600003</v>
      </c>
      <c r="N4004">
        <v>35.922298431400002</v>
      </c>
    </row>
    <row r="4005" spans="1:14" x14ac:dyDescent="0.35">
      <c r="A4005" t="s">
        <v>21920</v>
      </c>
      <c r="B4005" t="s">
        <v>1168</v>
      </c>
      <c r="C4005" t="s">
        <v>21921</v>
      </c>
      <c r="D4005">
        <v>504</v>
      </c>
      <c r="F4005" t="s">
        <v>30</v>
      </c>
      <c r="G4005" t="s">
        <v>66</v>
      </c>
      <c r="H4005" t="s">
        <v>385</v>
      </c>
      <c r="I4005" t="s">
        <v>21920</v>
      </c>
      <c r="J4005" t="s">
        <v>21922</v>
      </c>
      <c r="K4005" t="s">
        <v>21922</v>
      </c>
      <c r="L4005" t="s">
        <v>21923</v>
      </c>
      <c r="M4005">
        <v>-75.406997680000003</v>
      </c>
      <c r="N4005">
        <v>43.233798980000003</v>
      </c>
    </row>
    <row r="4006" spans="1:14" x14ac:dyDescent="0.35">
      <c r="A4006" t="s">
        <v>21924</v>
      </c>
      <c r="B4006" t="s">
        <v>1168</v>
      </c>
      <c r="C4006" t="s">
        <v>21925</v>
      </c>
      <c r="D4006">
        <v>644</v>
      </c>
      <c r="F4006" t="s">
        <v>30</v>
      </c>
      <c r="G4006" t="s">
        <v>45</v>
      </c>
      <c r="H4006" t="s">
        <v>385</v>
      </c>
      <c r="I4006" t="s">
        <v>21924</v>
      </c>
      <c r="J4006" t="s">
        <v>3357</v>
      </c>
      <c r="K4006" t="s">
        <v>3357</v>
      </c>
      <c r="L4006" t="s">
        <v>21926</v>
      </c>
      <c r="M4006">
        <v>-85.157997131299993</v>
      </c>
      <c r="N4006">
        <v>34.350601196299998</v>
      </c>
    </row>
    <row r="4007" spans="1:14" x14ac:dyDescent="0.35">
      <c r="A4007" t="s">
        <v>21927</v>
      </c>
      <c r="B4007" t="s">
        <v>32</v>
      </c>
      <c r="C4007" t="s">
        <v>21928</v>
      </c>
      <c r="D4007">
        <v>1032</v>
      </c>
      <c r="F4007" t="s">
        <v>30</v>
      </c>
      <c r="G4007" t="s">
        <v>78</v>
      </c>
      <c r="H4007" t="s">
        <v>735</v>
      </c>
      <c r="I4007" t="s">
        <v>21927</v>
      </c>
      <c r="J4007" t="s">
        <v>21929</v>
      </c>
      <c r="K4007" t="s">
        <v>21929</v>
      </c>
      <c r="L4007" t="s">
        <v>21930</v>
      </c>
      <c r="M4007">
        <v>-85.843803410000007</v>
      </c>
      <c r="N4007">
        <v>35.698699949999998</v>
      </c>
    </row>
    <row r="4008" spans="1:14" x14ac:dyDescent="0.35">
      <c r="A4008" t="s">
        <v>21931</v>
      </c>
      <c r="B4008" t="s">
        <v>3332</v>
      </c>
      <c r="C4008" t="s">
        <v>21932</v>
      </c>
      <c r="D4008">
        <v>761</v>
      </c>
      <c r="F4008" t="s">
        <v>30</v>
      </c>
      <c r="G4008" t="s">
        <v>76</v>
      </c>
      <c r="H4008" t="s">
        <v>21933</v>
      </c>
      <c r="I4008" t="s">
        <v>21931</v>
      </c>
      <c r="J4008" t="s">
        <v>21934</v>
      </c>
      <c r="K4008" t="s">
        <v>21934</v>
      </c>
      <c r="L4008" t="s">
        <v>21935</v>
      </c>
      <c r="M4008">
        <v>-98.278900149999998</v>
      </c>
      <c r="N4008">
        <v>29.52969933</v>
      </c>
    </row>
    <row r="4009" spans="1:14" x14ac:dyDescent="0.35">
      <c r="A4009" t="s">
        <v>21937</v>
      </c>
      <c r="B4009" t="s">
        <v>3332</v>
      </c>
      <c r="C4009" t="s">
        <v>21938</v>
      </c>
      <c r="D4009">
        <v>4415</v>
      </c>
      <c r="F4009" t="s">
        <v>30</v>
      </c>
      <c r="G4009" t="s">
        <v>111</v>
      </c>
      <c r="H4009" t="s">
        <v>16207</v>
      </c>
      <c r="I4009" t="s">
        <v>21937</v>
      </c>
      <c r="J4009" t="s">
        <v>21939</v>
      </c>
      <c r="K4009" t="s">
        <v>21939</v>
      </c>
      <c r="L4009" t="s">
        <v>21940</v>
      </c>
      <c r="M4009">
        <v>-119.76799774169901</v>
      </c>
      <c r="N4009">
        <v>39.499099731445298</v>
      </c>
    </row>
    <row r="4010" spans="1:14" x14ac:dyDescent="0.35">
      <c r="A4010" t="s">
        <v>21942</v>
      </c>
      <c r="B4010" t="s">
        <v>32</v>
      </c>
      <c r="C4010" t="s">
        <v>21943</v>
      </c>
      <c r="D4010">
        <v>32</v>
      </c>
      <c r="F4010" t="s">
        <v>30</v>
      </c>
      <c r="G4010" t="s">
        <v>83</v>
      </c>
      <c r="H4010" t="s">
        <v>120</v>
      </c>
      <c r="I4010" t="s">
        <v>21942</v>
      </c>
      <c r="J4010" t="s">
        <v>21944</v>
      </c>
      <c r="K4010" t="s">
        <v>21944</v>
      </c>
      <c r="L4010" t="s">
        <v>21945</v>
      </c>
      <c r="M4010">
        <v>-122.216003418</v>
      </c>
      <c r="N4010">
        <v>47.493099212600001</v>
      </c>
    </row>
    <row r="4011" spans="1:14" x14ac:dyDescent="0.35">
      <c r="A4011" t="s">
        <v>21946</v>
      </c>
      <c r="B4011" t="s">
        <v>3332</v>
      </c>
      <c r="C4011" t="s">
        <v>46217</v>
      </c>
      <c r="D4011">
        <v>1175</v>
      </c>
      <c r="F4011" t="s">
        <v>30</v>
      </c>
      <c r="G4011" t="s">
        <v>82</v>
      </c>
      <c r="H4011" t="s">
        <v>782</v>
      </c>
      <c r="I4011" t="s">
        <v>21946</v>
      </c>
      <c r="J4011" t="s">
        <v>21947</v>
      </c>
      <c r="K4011" t="s">
        <v>21947</v>
      </c>
      <c r="L4011" t="s">
        <v>21948</v>
      </c>
      <c r="M4011">
        <v>-79.975403</v>
      </c>
      <c r="N4011">
        <v>37.325499999999998</v>
      </c>
    </row>
    <row r="4012" spans="1:14" x14ac:dyDescent="0.35">
      <c r="A4012" t="s">
        <v>21949</v>
      </c>
      <c r="B4012" t="s">
        <v>3332</v>
      </c>
      <c r="C4012" t="s">
        <v>21950</v>
      </c>
      <c r="D4012">
        <v>559</v>
      </c>
      <c r="F4012" t="s">
        <v>30</v>
      </c>
      <c r="G4012" t="s">
        <v>66</v>
      </c>
      <c r="H4012" t="s">
        <v>691</v>
      </c>
      <c r="I4012" t="s">
        <v>21949</v>
      </c>
      <c r="J4012" t="s">
        <v>21951</v>
      </c>
      <c r="K4012" t="s">
        <v>21951</v>
      </c>
      <c r="L4012" t="s">
        <v>21952</v>
      </c>
      <c r="M4012">
        <v>-77.672401428222599</v>
      </c>
      <c r="N4012">
        <v>43.118900299072202</v>
      </c>
    </row>
    <row r="4013" spans="1:14" x14ac:dyDescent="0.35">
      <c r="A4013" t="s">
        <v>21953</v>
      </c>
      <c r="B4013" t="s">
        <v>32</v>
      </c>
      <c r="C4013" t="s">
        <v>21954</v>
      </c>
      <c r="D4013">
        <v>1359</v>
      </c>
      <c r="F4013" t="s">
        <v>30</v>
      </c>
      <c r="G4013" t="s">
        <v>37</v>
      </c>
      <c r="H4013" t="s">
        <v>783</v>
      </c>
      <c r="I4013" t="s">
        <v>21953</v>
      </c>
      <c r="J4013" t="s">
        <v>21955</v>
      </c>
      <c r="K4013" t="s">
        <v>21955</v>
      </c>
      <c r="L4013" t="s">
        <v>21956</v>
      </c>
      <c r="M4013">
        <v>-94.106903079999995</v>
      </c>
      <c r="N4013">
        <v>36.37229919</v>
      </c>
    </row>
    <row r="4014" spans="1:14" x14ac:dyDescent="0.35">
      <c r="A4014" t="s">
        <v>21957</v>
      </c>
      <c r="B4014" t="s">
        <v>1168</v>
      </c>
      <c r="C4014" t="s">
        <v>21958</v>
      </c>
      <c r="D4014">
        <v>3671</v>
      </c>
      <c r="F4014" t="s">
        <v>30</v>
      </c>
      <c r="G4014" t="s">
        <v>109</v>
      </c>
      <c r="H4014" t="s">
        <v>718</v>
      </c>
      <c r="I4014" t="s">
        <v>21957</v>
      </c>
      <c r="J4014" t="s">
        <v>21959</v>
      </c>
      <c r="K4014" t="s">
        <v>21959</v>
      </c>
      <c r="L4014" t="s">
        <v>21960</v>
      </c>
      <c r="M4014">
        <v>-104.530998</v>
      </c>
      <c r="N4014">
        <v>33.301600999999998</v>
      </c>
    </row>
    <row r="4015" spans="1:14" x14ac:dyDescent="0.35">
      <c r="A4015" t="s">
        <v>21961</v>
      </c>
      <c r="B4015" t="s">
        <v>32</v>
      </c>
      <c r="C4015" t="s">
        <v>21962</v>
      </c>
      <c r="D4015">
        <v>1060</v>
      </c>
      <c r="F4015" t="s">
        <v>30</v>
      </c>
      <c r="G4015" t="s">
        <v>58</v>
      </c>
      <c r="H4015" t="s">
        <v>21963</v>
      </c>
      <c r="I4015" t="s">
        <v>21961</v>
      </c>
      <c r="J4015" t="s">
        <v>21964</v>
      </c>
      <c r="K4015" t="s">
        <v>21964</v>
      </c>
      <c r="L4015" t="s">
        <v>21965</v>
      </c>
      <c r="M4015">
        <v>-95.696998600000001</v>
      </c>
      <c r="N4015">
        <v>48.855998990000003</v>
      </c>
    </row>
    <row r="4016" spans="1:14" x14ac:dyDescent="0.35">
      <c r="A4016" t="s">
        <v>21967</v>
      </c>
      <c r="B4016" t="s">
        <v>32</v>
      </c>
      <c r="C4016" t="s">
        <v>21968</v>
      </c>
      <c r="D4016">
        <v>1109</v>
      </c>
      <c r="F4016" t="s">
        <v>30</v>
      </c>
      <c r="G4016" t="s">
        <v>84</v>
      </c>
      <c r="H4016" t="s">
        <v>1224</v>
      </c>
      <c r="I4016" t="s">
        <v>21967</v>
      </c>
      <c r="J4016" t="s">
        <v>2269</v>
      </c>
      <c r="K4016" t="s">
        <v>21969</v>
      </c>
      <c r="L4016" t="s">
        <v>21970</v>
      </c>
      <c r="M4016">
        <v>-91.773499000000001</v>
      </c>
      <c r="N4016">
        <v>45.418998999999999</v>
      </c>
    </row>
    <row r="4017" spans="1:14" x14ac:dyDescent="0.35">
      <c r="A4017" t="s">
        <v>21971</v>
      </c>
      <c r="B4017" t="s">
        <v>32</v>
      </c>
      <c r="C4017" t="s">
        <v>21972</v>
      </c>
      <c r="D4017">
        <v>3500</v>
      </c>
      <c r="F4017" t="s">
        <v>30</v>
      </c>
      <c r="G4017" t="s">
        <v>60</v>
      </c>
      <c r="H4017" t="s">
        <v>21973</v>
      </c>
      <c r="I4017" t="s">
        <v>21971</v>
      </c>
      <c r="J4017" t="s">
        <v>21974</v>
      </c>
      <c r="K4017" t="s">
        <v>21974</v>
      </c>
      <c r="L4017" t="s">
        <v>21975</v>
      </c>
      <c r="M4017">
        <v>-108.54149700000001</v>
      </c>
      <c r="N4017">
        <v>46.475095000000003</v>
      </c>
    </row>
    <row r="4018" spans="1:14" x14ac:dyDescent="0.35">
      <c r="A4018" t="s">
        <v>21976</v>
      </c>
      <c r="B4018" t="s">
        <v>32</v>
      </c>
      <c r="C4018" t="s">
        <v>21977</v>
      </c>
      <c r="D4018">
        <v>990</v>
      </c>
      <c r="F4018" t="s">
        <v>30</v>
      </c>
      <c r="G4018" t="s">
        <v>56</v>
      </c>
      <c r="H4018" t="s">
        <v>557</v>
      </c>
      <c r="I4018" t="s">
        <v>21976</v>
      </c>
      <c r="J4018" t="s">
        <v>21978</v>
      </c>
      <c r="K4018" t="s">
        <v>21979</v>
      </c>
      <c r="L4018" t="s">
        <v>21980</v>
      </c>
      <c r="M4018">
        <v>-85.504096984900002</v>
      </c>
      <c r="N4018">
        <v>43.722599029500003</v>
      </c>
    </row>
    <row r="4019" spans="1:14" x14ac:dyDescent="0.35">
      <c r="A4019" t="s">
        <v>21981</v>
      </c>
      <c r="B4019" t="s">
        <v>32</v>
      </c>
      <c r="C4019" t="s">
        <v>21982</v>
      </c>
      <c r="D4019">
        <v>1420</v>
      </c>
      <c r="F4019" t="s">
        <v>30</v>
      </c>
      <c r="G4019" t="s">
        <v>39</v>
      </c>
      <c r="H4019" t="s">
        <v>381</v>
      </c>
      <c r="I4019" t="s">
        <v>21981</v>
      </c>
      <c r="J4019" t="s">
        <v>21983</v>
      </c>
      <c r="K4019" t="s">
        <v>21983</v>
      </c>
      <c r="L4019" t="s">
        <v>21984</v>
      </c>
      <c r="M4019">
        <v>-98.005798339999998</v>
      </c>
      <c r="N4019">
        <v>35.472698209999997</v>
      </c>
    </row>
    <row r="4020" spans="1:14" x14ac:dyDescent="0.35">
      <c r="A4020" t="s">
        <v>21985</v>
      </c>
      <c r="B4020" t="s">
        <v>32</v>
      </c>
      <c r="C4020" t="s">
        <v>21986</v>
      </c>
      <c r="D4020">
        <v>1318</v>
      </c>
      <c r="F4020" t="s">
        <v>30</v>
      </c>
      <c r="G4020" t="s">
        <v>84</v>
      </c>
      <c r="H4020" t="s">
        <v>384</v>
      </c>
      <c r="I4020" t="s">
        <v>21985</v>
      </c>
      <c r="J4020" t="s">
        <v>21987</v>
      </c>
      <c r="K4020" t="s">
        <v>21987</v>
      </c>
      <c r="L4020" t="s">
        <v>21988</v>
      </c>
      <c r="M4020">
        <v>-89.712898254400002</v>
      </c>
      <c r="N4020">
        <v>45.198898315400001</v>
      </c>
    </row>
    <row r="4021" spans="1:14" x14ac:dyDescent="0.35">
      <c r="A4021" t="s">
        <v>21989</v>
      </c>
      <c r="B4021" t="s">
        <v>32</v>
      </c>
      <c r="C4021" t="s">
        <v>21990</v>
      </c>
      <c r="D4021">
        <v>1076</v>
      </c>
      <c r="F4021" t="s">
        <v>30</v>
      </c>
      <c r="G4021" t="s">
        <v>58</v>
      </c>
      <c r="H4021" t="s">
        <v>1157</v>
      </c>
      <c r="I4021" t="s">
        <v>21989</v>
      </c>
      <c r="J4021" t="s">
        <v>21991</v>
      </c>
      <c r="K4021" t="s">
        <v>21991</v>
      </c>
      <c r="L4021" t="s">
        <v>21992</v>
      </c>
      <c r="M4021">
        <v>-95.348396300000005</v>
      </c>
      <c r="N4021">
        <v>48.941398620000001</v>
      </c>
    </row>
    <row r="4022" spans="1:14" x14ac:dyDescent="0.35">
      <c r="A4022" t="s">
        <v>21993</v>
      </c>
      <c r="B4022" t="s">
        <v>1168</v>
      </c>
      <c r="C4022" t="s">
        <v>21994</v>
      </c>
      <c r="D4022">
        <v>1862</v>
      </c>
      <c r="F4022" t="s">
        <v>30</v>
      </c>
      <c r="G4022" t="s">
        <v>33</v>
      </c>
      <c r="H4022" t="s">
        <v>1203</v>
      </c>
      <c r="I4022" t="s">
        <v>21993</v>
      </c>
      <c r="J4022" t="s">
        <v>21995</v>
      </c>
      <c r="K4022" t="s">
        <v>21995</v>
      </c>
      <c r="L4022" t="s">
        <v>21996</v>
      </c>
      <c r="M4022">
        <v>-98.811798095702997</v>
      </c>
      <c r="N4022">
        <v>38.872100830077997</v>
      </c>
    </row>
    <row r="4023" spans="1:14" x14ac:dyDescent="0.35">
      <c r="A4023" t="s">
        <v>21997</v>
      </c>
      <c r="B4023" t="s">
        <v>32</v>
      </c>
      <c r="C4023" t="s">
        <v>21998</v>
      </c>
      <c r="D4023">
        <v>311</v>
      </c>
      <c r="F4023" t="s">
        <v>30</v>
      </c>
      <c r="G4023" t="s">
        <v>53</v>
      </c>
      <c r="H4023" t="s">
        <v>21999</v>
      </c>
      <c r="I4023" t="s">
        <v>21997</v>
      </c>
      <c r="J4023" t="s">
        <v>22000</v>
      </c>
      <c r="K4023" t="s">
        <v>22000</v>
      </c>
      <c r="L4023" t="s">
        <v>22001</v>
      </c>
      <c r="M4023">
        <v>-92.591697692870994</v>
      </c>
      <c r="N4023">
        <v>32.514400482177997</v>
      </c>
    </row>
    <row r="4024" spans="1:14" x14ac:dyDescent="0.35">
      <c r="A4024" t="s">
        <v>22002</v>
      </c>
      <c r="B4024" t="s">
        <v>3332</v>
      </c>
      <c r="C4024" t="s">
        <v>22003</v>
      </c>
      <c r="D4024">
        <v>1317</v>
      </c>
      <c r="F4024" t="s">
        <v>30</v>
      </c>
      <c r="G4024" t="s">
        <v>58</v>
      </c>
      <c r="H4024" t="s">
        <v>691</v>
      </c>
      <c r="I4024" t="s">
        <v>22002</v>
      </c>
      <c r="J4024" t="s">
        <v>2558</v>
      </c>
      <c r="K4024" t="s">
        <v>2558</v>
      </c>
      <c r="L4024" t="s">
        <v>22004</v>
      </c>
      <c r="M4024">
        <v>-92.5</v>
      </c>
      <c r="N4024">
        <v>43.908298492431598</v>
      </c>
    </row>
    <row r="4025" spans="1:14" x14ac:dyDescent="0.35">
      <c r="A4025" t="s">
        <v>22005</v>
      </c>
      <c r="B4025" t="s">
        <v>3332</v>
      </c>
      <c r="C4025" t="s">
        <v>22006</v>
      </c>
      <c r="D4025">
        <v>30</v>
      </c>
      <c r="F4025" t="s">
        <v>30</v>
      </c>
      <c r="G4025" t="s">
        <v>43</v>
      </c>
      <c r="H4025" t="s">
        <v>227</v>
      </c>
      <c r="I4025" t="s">
        <v>22005</v>
      </c>
      <c r="J4025" t="s">
        <v>22007</v>
      </c>
      <c r="K4025" t="s">
        <v>22007</v>
      </c>
      <c r="L4025" t="s">
        <v>22008</v>
      </c>
      <c r="M4025">
        <v>-81.755203247070298</v>
      </c>
      <c r="N4025">
        <v>26.536199569702099</v>
      </c>
    </row>
    <row r="4026" spans="1:14" x14ac:dyDescent="0.35">
      <c r="A4026" t="s">
        <v>22009</v>
      </c>
      <c r="B4026" t="s">
        <v>32</v>
      </c>
      <c r="C4026" t="s">
        <v>22010</v>
      </c>
      <c r="D4026">
        <v>6352</v>
      </c>
      <c r="F4026" t="s">
        <v>30</v>
      </c>
      <c r="G4026" t="s">
        <v>109</v>
      </c>
      <c r="H4026" t="s">
        <v>22011</v>
      </c>
      <c r="I4026" t="s">
        <v>22009</v>
      </c>
      <c r="J4026" t="s">
        <v>22012</v>
      </c>
      <c r="K4026" t="s">
        <v>22012</v>
      </c>
      <c r="L4026" t="s">
        <v>22013</v>
      </c>
      <c r="M4026">
        <v>-104.5019989</v>
      </c>
      <c r="N4026">
        <v>36.741500850000001</v>
      </c>
    </row>
    <row r="4027" spans="1:14" x14ac:dyDescent="0.35">
      <c r="A4027" t="s">
        <v>22014</v>
      </c>
      <c r="B4027" t="s">
        <v>32</v>
      </c>
      <c r="C4027" t="s">
        <v>22015</v>
      </c>
      <c r="D4027">
        <v>7360</v>
      </c>
      <c r="E4027" t="s">
        <v>161</v>
      </c>
      <c r="F4027" t="s">
        <v>1547</v>
      </c>
      <c r="G4027" t="s">
        <v>1554</v>
      </c>
      <c r="H4027" t="s">
        <v>22016</v>
      </c>
      <c r="I4027" t="s">
        <v>22017</v>
      </c>
      <c r="J4027" t="s">
        <v>22014</v>
      </c>
      <c r="K4027" t="s">
        <v>14669</v>
      </c>
      <c r="L4027" t="s">
        <v>22018</v>
      </c>
      <c r="M4027">
        <v>147.071899</v>
      </c>
      <c r="N4027">
        <v>-8.2716119999999993</v>
      </c>
    </row>
    <row r="4028" spans="1:14" x14ac:dyDescent="0.35">
      <c r="A4028" t="s">
        <v>22020</v>
      </c>
      <c r="B4028" t="s">
        <v>32</v>
      </c>
      <c r="C4028" t="s">
        <v>22021</v>
      </c>
      <c r="D4028">
        <v>772</v>
      </c>
      <c r="F4028" t="s">
        <v>30</v>
      </c>
      <c r="G4028" t="s">
        <v>63</v>
      </c>
      <c r="H4028" t="s">
        <v>447</v>
      </c>
      <c r="I4028" t="s">
        <v>22020</v>
      </c>
      <c r="J4028" t="s">
        <v>22022</v>
      </c>
      <c r="K4028" t="s">
        <v>22023</v>
      </c>
      <c r="L4028" t="s">
        <v>22024</v>
      </c>
      <c r="M4028">
        <v>-80.520302000000001</v>
      </c>
      <c r="N4028">
        <v>35.645901000000002</v>
      </c>
    </row>
    <row r="4029" spans="1:14" x14ac:dyDescent="0.35">
      <c r="A4029" t="s">
        <v>22025</v>
      </c>
      <c r="B4029" t="s">
        <v>1168</v>
      </c>
      <c r="C4029" t="s">
        <v>22026</v>
      </c>
      <c r="D4029">
        <v>787</v>
      </c>
      <c r="F4029" t="s">
        <v>30</v>
      </c>
      <c r="G4029" t="s">
        <v>187</v>
      </c>
      <c r="H4029" t="s">
        <v>22027</v>
      </c>
      <c r="I4029" t="s">
        <v>22025</v>
      </c>
      <c r="J4029" t="s">
        <v>22028</v>
      </c>
      <c r="K4029" t="s">
        <v>22028</v>
      </c>
      <c r="L4029" t="s">
        <v>22029</v>
      </c>
      <c r="M4029">
        <v>-72.949600219999994</v>
      </c>
      <c r="N4029">
        <v>43.529399869999999</v>
      </c>
    </row>
    <row r="4030" spans="1:14" x14ac:dyDescent="0.35">
      <c r="A4030" t="s">
        <v>22030</v>
      </c>
      <c r="B4030" t="s">
        <v>32</v>
      </c>
      <c r="C4030" t="s">
        <v>22031</v>
      </c>
      <c r="D4030">
        <v>819</v>
      </c>
      <c r="F4030" t="s">
        <v>30</v>
      </c>
      <c r="G4030" t="s">
        <v>31</v>
      </c>
      <c r="H4030" t="s">
        <v>22032</v>
      </c>
      <c r="I4030" t="s">
        <v>22030</v>
      </c>
      <c r="J4030" t="s">
        <v>21854</v>
      </c>
      <c r="K4030" t="s">
        <v>22033</v>
      </c>
      <c r="L4030" t="s">
        <v>22034</v>
      </c>
      <c r="M4030">
        <v>-77.626800537099996</v>
      </c>
      <c r="N4030">
        <v>40.677398681600003</v>
      </c>
    </row>
    <row r="4031" spans="1:14" x14ac:dyDescent="0.35">
      <c r="A4031" t="s">
        <v>22035</v>
      </c>
      <c r="B4031" t="s">
        <v>1168</v>
      </c>
      <c r="C4031" t="s">
        <v>22036</v>
      </c>
      <c r="D4031">
        <v>638</v>
      </c>
      <c r="F4031" t="s">
        <v>30</v>
      </c>
      <c r="G4031" t="s">
        <v>39</v>
      </c>
      <c r="H4031" t="s">
        <v>597</v>
      </c>
      <c r="I4031" t="s">
        <v>22035</v>
      </c>
      <c r="J4031" t="s">
        <v>22037</v>
      </c>
      <c r="K4031" t="s">
        <v>22037</v>
      </c>
      <c r="L4031" t="s">
        <v>22038</v>
      </c>
      <c r="M4031">
        <v>-95.984596252440994</v>
      </c>
      <c r="N4031">
        <v>36.039600372313998</v>
      </c>
    </row>
    <row r="4032" spans="1:14" x14ac:dyDescent="0.35">
      <c r="A4032" t="s">
        <v>22039</v>
      </c>
      <c r="B4032" t="s">
        <v>1168</v>
      </c>
      <c r="C4032" t="s">
        <v>22040</v>
      </c>
      <c r="D4032">
        <v>1024</v>
      </c>
      <c r="F4032" t="s">
        <v>30</v>
      </c>
      <c r="G4032" t="s">
        <v>58</v>
      </c>
      <c r="H4032" t="s">
        <v>22041</v>
      </c>
      <c r="I4032" t="s">
        <v>22039</v>
      </c>
      <c r="J4032" t="s">
        <v>22042</v>
      </c>
      <c r="K4032" t="s">
        <v>22042</v>
      </c>
      <c r="L4032" t="s">
        <v>22043</v>
      </c>
      <c r="M4032">
        <v>-95.082298280000003</v>
      </c>
      <c r="N4032">
        <v>44.547199249999998</v>
      </c>
    </row>
    <row r="4033" spans="1:14" x14ac:dyDescent="0.35">
      <c r="A4033" t="s">
        <v>22044</v>
      </c>
      <c r="B4033" t="s">
        <v>1168</v>
      </c>
      <c r="C4033" t="s">
        <v>22045</v>
      </c>
      <c r="D4033">
        <v>159</v>
      </c>
      <c r="F4033" t="s">
        <v>30</v>
      </c>
      <c r="G4033" t="s">
        <v>63</v>
      </c>
      <c r="H4033" t="s">
        <v>369</v>
      </c>
      <c r="I4033" t="s">
        <v>22044</v>
      </c>
      <c r="J4033" t="s">
        <v>22046</v>
      </c>
      <c r="K4033" t="s">
        <v>22046</v>
      </c>
      <c r="L4033" t="s">
        <v>22047</v>
      </c>
      <c r="M4033">
        <v>-77.891899108886705</v>
      </c>
      <c r="N4033">
        <v>35.856300354003899</v>
      </c>
    </row>
    <row r="4034" spans="1:14" x14ac:dyDescent="0.35">
      <c r="A4034" t="s">
        <v>22048</v>
      </c>
      <c r="B4034" t="s">
        <v>1168</v>
      </c>
      <c r="C4034" t="s">
        <v>22049</v>
      </c>
      <c r="D4034">
        <v>6813</v>
      </c>
      <c r="F4034" t="s">
        <v>30</v>
      </c>
      <c r="G4034" t="s">
        <v>87</v>
      </c>
      <c r="H4034" t="s">
        <v>22050</v>
      </c>
      <c r="I4034" t="s">
        <v>22048</v>
      </c>
      <c r="J4034" t="s">
        <v>22051</v>
      </c>
      <c r="K4034" t="s">
        <v>22051</v>
      </c>
      <c r="L4034" t="s">
        <v>22052</v>
      </c>
      <c r="M4034">
        <v>-107.1999969</v>
      </c>
      <c r="N4034">
        <v>41.805599209999997</v>
      </c>
    </row>
    <row r="4035" spans="1:14" x14ac:dyDescent="0.35">
      <c r="A4035" t="s">
        <v>22054</v>
      </c>
      <c r="B4035" t="s">
        <v>32</v>
      </c>
      <c r="C4035" t="s">
        <v>22055</v>
      </c>
      <c r="D4035">
        <v>4858</v>
      </c>
      <c r="F4035" t="s">
        <v>30</v>
      </c>
      <c r="G4035" t="s">
        <v>47</v>
      </c>
      <c r="H4035" t="s">
        <v>22056</v>
      </c>
      <c r="I4035" t="s">
        <v>22054</v>
      </c>
      <c r="J4035" t="s">
        <v>22057</v>
      </c>
      <c r="K4035" t="s">
        <v>22057</v>
      </c>
      <c r="L4035" t="s">
        <v>22058</v>
      </c>
      <c r="M4035">
        <v>-111.805002</v>
      </c>
      <c r="N4035">
        <v>43.8339</v>
      </c>
    </row>
    <row r="4036" spans="1:14" x14ac:dyDescent="0.35">
      <c r="A4036" t="s">
        <v>22060</v>
      </c>
      <c r="B4036" t="s">
        <v>32</v>
      </c>
      <c r="C4036" t="s">
        <v>22061</v>
      </c>
      <c r="D4036">
        <v>698</v>
      </c>
      <c r="F4036" t="s">
        <v>30</v>
      </c>
      <c r="G4036" t="s">
        <v>48</v>
      </c>
      <c r="H4036" t="s">
        <v>432</v>
      </c>
      <c r="I4036" t="s">
        <v>22060</v>
      </c>
      <c r="J4036" t="s">
        <v>22062</v>
      </c>
      <c r="K4036" t="s">
        <v>22063</v>
      </c>
      <c r="L4036" t="s">
        <v>22064</v>
      </c>
      <c r="M4036">
        <v>-87.182601928699995</v>
      </c>
      <c r="N4036">
        <v>40.947898864700001</v>
      </c>
    </row>
    <row r="4037" spans="1:14" x14ac:dyDescent="0.35">
      <c r="A4037" t="s">
        <v>22067</v>
      </c>
      <c r="B4037" t="s">
        <v>36</v>
      </c>
      <c r="C4037" t="s">
        <v>22068</v>
      </c>
      <c r="D4037">
        <v>256</v>
      </c>
      <c r="F4037" t="s">
        <v>30</v>
      </c>
      <c r="G4037" t="s">
        <v>63</v>
      </c>
      <c r="H4037" t="s">
        <v>19690</v>
      </c>
      <c r="I4037" t="s">
        <v>22067</v>
      </c>
      <c r="J4037" t="s">
        <v>22069</v>
      </c>
      <c r="K4037" t="s">
        <v>22069</v>
      </c>
      <c r="L4037" t="s">
        <v>22070</v>
      </c>
      <c r="M4037">
        <v>-77.709297180199997</v>
      </c>
      <c r="N4037">
        <v>36.4394989014</v>
      </c>
    </row>
    <row r="4038" spans="1:14" x14ac:dyDescent="0.35">
      <c r="A4038" t="s">
        <v>22071</v>
      </c>
      <c r="B4038" t="s">
        <v>32</v>
      </c>
      <c r="C4038" t="s">
        <v>22072</v>
      </c>
      <c r="D4038">
        <v>1885</v>
      </c>
      <c r="F4038" t="s">
        <v>30</v>
      </c>
      <c r="G4038" t="s">
        <v>69</v>
      </c>
      <c r="H4038" t="s">
        <v>285</v>
      </c>
      <c r="I4038" t="s">
        <v>22071</v>
      </c>
      <c r="J4038" t="s">
        <v>22073</v>
      </c>
      <c r="K4038" t="s">
        <v>22074</v>
      </c>
      <c r="L4038" t="s">
        <v>22075</v>
      </c>
      <c r="M4038">
        <v>-122.66100311300001</v>
      </c>
      <c r="N4038">
        <v>42.190299987799897</v>
      </c>
    </row>
    <row r="4039" spans="1:14" x14ac:dyDescent="0.35">
      <c r="A4039" t="s">
        <v>22076</v>
      </c>
      <c r="B4039" t="s">
        <v>32</v>
      </c>
      <c r="C4039" t="s">
        <v>22077</v>
      </c>
      <c r="D4039">
        <v>122</v>
      </c>
      <c r="F4039" t="s">
        <v>30</v>
      </c>
      <c r="G4039" t="s">
        <v>69</v>
      </c>
      <c r="H4039" t="s">
        <v>22078</v>
      </c>
      <c r="I4039" t="s">
        <v>22079</v>
      </c>
      <c r="J4039" t="s">
        <v>22080</v>
      </c>
      <c r="K4039" t="s">
        <v>22079</v>
      </c>
      <c r="L4039" t="s">
        <v>22081</v>
      </c>
      <c r="M4039">
        <v>-124.4079971</v>
      </c>
      <c r="N4039">
        <v>43.086498259999999</v>
      </c>
    </row>
    <row r="4040" spans="1:14" x14ac:dyDescent="0.35">
      <c r="A4040" t="s">
        <v>22082</v>
      </c>
      <c r="B4040" t="s">
        <v>32</v>
      </c>
      <c r="C4040" t="s">
        <v>22083</v>
      </c>
      <c r="D4040">
        <v>4164</v>
      </c>
      <c r="F4040" t="s">
        <v>30</v>
      </c>
      <c r="G4040" t="s">
        <v>69</v>
      </c>
      <c r="H4040" t="s">
        <v>22084</v>
      </c>
      <c r="I4040" t="s">
        <v>22085</v>
      </c>
      <c r="J4040" t="s">
        <v>22086</v>
      </c>
      <c r="K4040" t="s">
        <v>22085</v>
      </c>
      <c r="L4040" t="s">
        <v>22087</v>
      </c>
      <c r="M4040">
        <v>-121.45300293</v>
      </c>
      <c r="N4040">
        <v>43.8763008118</v>
      </c>
    </row>
    <row r="4041" spans="1:14" x14ac:dyDescent="0.35">
      <c r="A4041" t="s">
        <v>22088</v>
      </c>
      <c r="B4041" t="s">
        <v>32</v>
      </c>
      <c r="C4041" t="s">
        <v>22089</v>
      </c>
      <c r="D4041">
        <v>2437</v>
      </c>
      <c r="F4041" t="s">
        <v>30</v>
      </c>
      <c r="G4041" t="s">
        <v>69</v>
      </c>
      <c r="H4041" t="s">
        <v>1293</v>
      </c>
      <c r="I4041" t="s">
        <v>22088</v>
      </c>
      <c r="J4041" t="s">
        <v>22090</v>
      </c>
      <c r="K4041" t="s">
        <v>22091</v>
      </c>
      <c r="L4041" t="s">
        <v>22092</v>
      </c>
      <c r="M4041">
        <v>-121.1549988</v>
      </c>
      <c r="N4041">
        <v>44.670200350000002</v>
      </c>
    </row>
    <row r="4042" spans="1:14" x14ac:dyDescent="0.35">
      <c r="A4042" t="s">
        <v>22093</v>
      </c>
      <c r="B4042" t="s">
        <v>32</v>
      </c>
      <c r="C4042" t="s">
        <v>22094</v>
      </c>
      <c r="D4042">
        <v>3250</v>
      </c>
      <c r="F4042" t="s">
        <v>30</v>
      </c>
      <c r="G4042" t="s">
        <v>69</v>
      </c>
      <c r="H4042" t="s">
        <v>844</v>
      </c>
      <c r="I4042" t="s">
        <v>22095</v>
      </c>
      <c r="J4042" t="s">
        <v>21616</v>
      </c>
      <c r="K4042" t="s">
        <v>22095</v>
      </c>
      <c r="L4042" t="s">
        <v>22096</v>
      </c>
      <c r="M4042">
        <v>-120.90399932861</v>
      </c>
      <c r="N4042">
        <v>44.286998748778998</v>
      </c>
    </row>
    <row r="4043" spans="1:14" x14ac:dyDescent="0.35">
      <c r="A4043" t="s">
        <v>22097</v>
      </c>
      <c r="B4043" t="s">
        <v>32</v>
      </c>
      <c r="C4043" t="s">
        <v>22098</v>
      </c>
      <c r="D4043">
        <v>3314</v>
      </c>
      <c r="F4043" t="s">
        <v>30</v>
      </c>
      <c r="G4043" t="s">
        <v>47</v>
      </c>
      <c r="H4043" t="s">
        <v>193</v>
      </c>
      <c r="I4043" t="s">
        <v>22099</v>
      </c>
      <c r="J4043" t="s">
        <v>22100</v>
      </c>
      <c r="K4043" t="s">
        <v>22101</v>
      </c>
      <c r="L4043" t="s">
        <v>22102</v>
      </c>
      <c r="M4043">
        <v>-116.123001</v>
      </c>
      <c r="N4043">
        <v>45.942599999999999</v>
      </c>
    </row>
    <row r="4044" spans="1:14" x14ac:dyDescent="0.35">
      <c r="A4044" t="s">
        <v>22103</v>
      </c>
      <c r="B4044" t="s">
        <v>32</v>
      </c>
      <c r="C4044" t="s">
        <v>22104</v>
      </c>
      <c r="D4044">
        <v>7012</v>
      </c>
      <c r="F4044" t="s">
        <v>30</v>
      </c>
      <c r="G4044" t="s">
        <v>87</v>
      </c>
      <c r="H4044" t="s">
        <v>1443</v>
      </c>
      <c r="I4044" t="s">
        <v>22103</v>
      </c>
      <c r="J4044" t="s">
        <v>3968</v>
      </c>
      <c r="K4044" t="s">
        <v>3968</v>
      </c>
      <c r="L4044" t="s">
        <v>22105</v>
      </c>
      <c r="M4044">
        <v>-106.82399700000001</v>
      </c>
      <c r="N4044">
        <v>41.444901000000002</v>
      </c>
    </row>
    <row r="4045" spans="1:14" x14ac:dyDescent="0.35">
      <c r="A4045" t="s">
        <v>22106</v>
      </c>
      <c r="B4045" t="s">
        <v>1168</v>
      </c>
      <c r="C4045" t="s">
        <v>22107</v>
      </c>
      <c r="D4045">
        <v>24</v>
      </c>
      <c r="F4045" t="s">
        <v>30</v>
      </c>
      <c r="G4045" t="s">
        <v>41</v>
      </c>
      <c r="H4045" t="s">
        <v>536</v>
      </c>
      <c r="I4045" t="s">
        <v>22106</v>
      </c>
      <c r="J4045" t="s">
        <v>22108</v>
      </c>
      <c r="K4045" t="s">
        <v>22108</v>
      </c>
      <c r="L4045" t="s">
        <v>22109</v>
      </c>
      <c r="M4045">
        <v>-121.49299621599999</v>
      </c>
      <c r="N4045">
        <v>38.512500762899997</v>
      </c>
    </row>
    <row r="4046" spans="1:14" x14ac:dyDescent="0.35">
      <c r="A4046" t="s">
        <v>22110</v>
      </c>
      <c r="B4046" t="s">
        <v>32</v>
      </c>
      <c r="C4046" t="s">
        <v>22111</v>
      </c>
      <c r="D4046">
        <v>3179</v>
      </c>
      <c r="F4046" t="s">
        <v>30</v>
      </c>
      <c r="G4046" t="s">
        <v>40</v>
      </c>
      <c r="H4046" t="s">
        <v>574</v>
      </c>
      <c r="I4046" t="s">
        <v>22110</v>
      </c>
      <c r="J4046" t="s">
        <v>22112</v>
      </c>
      <c r="K4046" t="s">
        <v>22112</v>
      </c>
      <c r="L4046" t="s">
        <v>22113</v>
      </c>
      <c r="M4046">
        <v>-109.63500209999999</v>
      </c>
      <c r="N4046">
        <v>32.854801180000003</v>
      </c>
    </row>
    <row r="4047" spans="1:14" x14ac:dyDescent="0.35">
      <c r="A4047" t="s">
        <v>22114</v>
      </c>
      <c r="B4047" t="s">
        <v>1168</v>
      </c>
      <c r="C4047" t="s">
        <v>22115</v>
      </c>
      <c r="D4047">
        <v>6348</v>
      </c>
      <c r="F4047" t="s">
        <v>30</v>
      </c>
      <c r="G4047" t="s">
        <v>109</v>
      </c>
      <c r="H4047" t="s">
        <v>854</v>
      </c>
      <c r="I4047" t="s">
        <v>22114</v>
      </c>
      <c r="J4047" t="s">
        <v>2625</v>
      </c>
      <c r="K4047" t="s">
        <v>2625</v>
      </c>
      <c r="L4047" t="s">
        <v>22116</v>
      </c>
      <c r="M4047">
        <v>-106.08899688699999</v>
      </c>
      <c r="N4047">
        <v>35.617099762000002</v>
      </c>
    </row>
    <row r="4048" spans="1:14" x14ac:dyDescent="0.35">
      <c r="A4048" t="s">
        <v>22117</v>
      </c>
      <c r="B4048" t="s">
        <v>3332</v>
      </c>
      <c r="C4048" t="s">
        <v>22118</v>
      </c>
      <c r="D4048">
        <v>17</v>
      </c>
      <c r="F4048" t="s">
        <v>30</v>
      </c>
      <c r="G4048" t="s">
        <v>41</v>
      </c>
      <c r="H4048" t="s">
        <v>791</v>
      </c>
      <c r="I4048" t="s">
        <v>22117</v>
      </c>
      <c r="J4048" t="s">
        <v>22119</v>
      </c>
      <c r="K4048" t="s">
        <v>22119</v>
      </c>
      <c r="L4048" t="s">
        <v>22120</v>
      </c>
      <c r="M4048">
        <v>-117.190002441</v>
      </c>
      <c r="N4048">
        <v>32.733600616499999</v>
      </c>
    </row>
    <row r="4049" spans="1:14" x14ac:dyDescent="0.35">
      <c r="A4049" t="s">
        <v>22121</v>
      </c>
      <c r="B4049" t="s">
        <v>32</v>
      </c>
      <c r="C4049" t="s">
        <v>22122</v>
      </c>
      <c r="D4049">
        <v>538</v>
      </c>
      <c r="F4049" t="s">
        <v>30</v>
      </c>
      <c r="G4049" t="s">
        <v>49</v>
      </c>
      <c r="H4049" t="s">
        <v>757</v>
      </c>
      <c r="I4049" t="s">
        <v>22121</v>
      </c>
      <c r="J4049" t="s">
        <v>22123</v>
      </c>
      <c r="K4049" t="s">
        <v>22123</v>
      </c>
      <c r="L4049" t="s">
        <v>22124</v>
      </c>
      <c r="M4049">
        <v>-89.698699951199998</v>
      </c>
      <c r="N4049">
        <v>38.148899078399999</v>
      </c>
    </row>
    <row r="4050" spans="1:14" x14ac:dyDescent="0.35">
      <c r="A4050" t="s">
        <v>22125</v>
      </c>
      <c r="B4050" t="s">
        <v>3332</v>
      </c>
      <c r="C4050" t="s">
        <v>22126</v>
      </c>
      <c r="D4050">
        <v>809</v>
      </c>
      <c r="F4050" t="s">
        <v>30</v>
      </c>
      <c r="G4050" t="s">
        <v>76</v>
      </c>
      <c r="H4050" t="s">
        <v>275</v>
      </c>
      <c r="I4050" t="s">
        <v>22125</v>
      </c>
      <c r="J4050" t="s">
        <v>22127</v>
      </c>
      <c r="K4050" t="s">
        <v>22127</v>
      </c>
      <c r="L4050" t="s">
        <v>22128</v>
      </c>
      <c r="M4050">
        <v>-98.469802999999999</v>
      </c>
      <c r="N4050">
        <v>29.533701000000001</v>
      </c>
    </row>
    <row r="4051" spans="1:14" x14ac:dyDescent="0.35">
      <c r="A4051" t="s">
        <v>22129</v>
      </c>
      <c r="B4051" t="s">
        <v>3332</v>
      </c>
      <c r="C4051" t="s">
        <v>22130</v>
      </c>
      <c r="D4051">
        <v>50</v>
      </c>
      <c r="F4051" t="s">
        <v>30</v>
      </c>
      <c r="G4051" t="s">
        <v>45</v>
      </c>
      <c r="H4051" t="s">
        <v>977</v>
      </c>
      <c r="I4051" t="s">
        <v>22129</v>
      </c>
      <c r="J4051" t="s">
        <v>3973</v>
      </c>
      <c r="K4051" t="s">
        <v>3973</v>
      </c>
      <c r="L4051" t="s">
        <v>22131</v>
      </c>
      <c r="M4051">
        <v>-81.202102659999994</v>
      </c>
      <c r="N4051">
        <v>32.12760162</v>
      </c>
    </row>
    <row r="4052" spans="1:14" x14ac:dyDescent="0.35">
      <c r="A4052" t="s">
        <v>22132</v>
      </c>
      <c r="B4052" t="s">
        <v>1168</v>
      </c>
      <c r="C4052" t="s">
        <v>22133</v>
      </c>
      <c r="D4052">
        <v>1221</v>
      </c>
      <c r="F4052" t="s">
        <v>30</v>
      </c>
      <c r="G4052" t="s">
        <v>56</v>
      </c>
      <c r="H4052" t="s">
        <v>626</v>
      </c>
      <c r="I4052" t="s">
        <v>22132</v>
      </c>
      <c r="J4052" t="s">
        <v>22134</v>
      </c>
      <c r="K4052" t="s">
        <v>22135</v>
      </c>
      <c r="L4052" t="s">
        <v>22136</v>
      </c>
      <c r="M4052">
        <v>-87.395401000999996</v>
      </c>
      <c r="N4052">
        <v>46.353599548299997</v>
      </c>
    </row>
    <row r="4053" spans="1:14" x14ac:dyDescent="0.35">
      <c r="A4053" t="s">
        <v>22137</v>
      </c>
      <c r="B4053" t="s">
        <v>1168</v>
      </c>
      <c r="C4053" t="s">
        <v>22138</v>
      </c>
      <c r="D4053">
        <v>13</v>
      </c>
      <c r="F4053" t="s">
        <v>30</v>
      </c>
      <c r="G4053" t="s">
        <v>41</v>
      </c>
      <c r="H4053" t="s">
        <v>944</v>
      </c>
      <c r="I4053" t="s">
        <v>22137</v>
      </c>
      <c r="J4053" t="s">
        <v>22139</v>
      </c>
      <c r="K4053" t="s">
        <v>22139</v>
      </c>
      <c r="L4053" t="s">
        <v>22140</v>
      </c>
      <c r="M4053">
        <v>-119.8399963</v>
      </c>
      <c r="N4053">
        <v>34.426200870000002</v>
      </c>
    </row>
    <row r="4054" spans="1:14" x14ac:dyDescent="0.35">
      <c r="A4054" t="s">
        <v>22141</v>
      </c>
      <c r="B4054" t="s">
        <v>1168</v>
      </c>
      <c r="C4054" t="s">
        <v>22142</v>
      </c>
      <c r="D4054">
        <v>1159</v>
      </c>
      <c r="F4054" t="s">
        <v>30</v>
      </c>
      <c r="G4054" t="s">
        <v>41</v>
      </c>
      <c r="H4054" t="s">
        <v>1297</v>
      </c>
      <c r="I4054" t="s">
        <v>22141</v>
      </c>
      <c r="J4054" t="s">
        <v>22143</v>
      </c>
      <c r="K4054" t="s">
        <v>22143</v>
      </c>
      <c r="L4054" t="s">
        <v>22144</v>
      </c>
      <c r="M4054">
        <v>-117.23500061</v>
      </c>
      <c r="N4054">
        <v>34.0954017639</v>
      </c>
    </row>
    <row r="4055" spans="1:14" x14ac:dyDescent="0.35">
      <c r="A4055" t="s">
        <v>22145</v>
      </c>
      <c r="B4055" t="s">
        <v>32</v>
      </c>
      <c r="C4055" t="s">
        <v>22146</v>
      </c>
      <c r="D4055">
        <v>755</v>
      </c>
      <c r="F4055" t="s">
        <v>30</v>
      </c>
      <c r="G4055" t="s">
        <v>84</v>
      </c>
      <c r="H4055" t="s">
        <v>22147</v>
      </c>
      <c r="I4055" t="s">
        <v>22145</v>
      </c>
      <c r="J4055" t="s">
        <v>22148</v>
      </c>
      <c r="K4055" t="s">
        <v>22148</v>
      </c>
      <c r="L4055" t="s">
        <v>22149</v>
      </c>
      <c r="M4055">
        <v>-87.851402280000002</v>
      </c>
      <c r="N4055">
        <v>43.769599909999997</v>
      </c>
    </row>
    <row r="4056" spans="1:14" x14ac:dyDescent="0.35">
      <c r="A4056" t="s">
        <v>22150</v>
      </c>
      <c r="B4056" t="s">
        <v>3332</v>
      </c>
      <c r="C4056" t="s">
        <v>22151</v>
      </c>
      <c r="D4056">
        <v>799</v>
      </c>
      <c r="F4056" t="s">
        <v>30</v>
      </c>
      <c r="G4056" t="s">
        <v>48</v>
      </c>
      <c r="H4056" t="s">
        <v>119</v>
      </c>
      <c r="I4056" t="s">
        <v>22150</v>
      </c>
      <c r="J4056" t="s">
        <v>22152</v>
      </c>
      <c r="K4056" t="s">
        <v>22152</v>
      </c>
      <c r="L4056" t="s">
        <v>22153</v>
      </c>
      <c r="M4056">
        <v>-86.317298889160099</v>
      </c>
      <c r="N4056">
        <v>41.708698272705</v>
      </c>
    </row>
    <row r="4057" spans="1:14" x14ac:dyDescent="0.35">
      <c r="A4057" t="s">
        <v>22154</v>
      </c>
      <c r="B4057" t="s">
        <v>1168</v>
      </c>
      <c r="C4057" t="s">
        <v>22155</v>
      </c>
      <c r="D4057">
        <v>212</v>
      </c>
      <c r="F4057" t="s">
        <v>30</v>
      </c>
      <c r="G4057" t="s">
        <v>41</v>
      </c>
      <c r="H4057" t="s">
        <v>5507</v>
      </c>
      <c r="I4057" t="s">
        <v>22154</v>
      </c>
      <c r="J4057" t="s">
        <v>22156</v>
      </c>
      <c r="K4057" t="s">
        <v>22156</v>
      </c>
      <c r="L4057" t="s">
        <v>22157</v>
      </c>
      <c r="M4057">
        <v>-120.64199829099999</v>
      </c>
      <c r="N4057">
        <v>35.236801147499897</v>
      </c>
    </row>
    <row r="4058" spans="1:14" x14ac:dyDescent="0.35">
      <c r="A4058" t="s">
        <v>22158</v>
      </c>
      <c r="B4058" t="s">
        <v>32</v>
      </c>
      <c r="C4058" t="s">
        <v>22159</v>
      </c>
      <c r="D4058">
        <v>6882</v>
      </c>
      <c r="F4058" t="s">
        <v>30</v>
      </c>
      <c r="G4058" t="s">
        <v>42</v>
      </c>
      <c r="H4058" t="s">
        <v>462</v>
      </c>
      <c r="I4058" t="s">
        <v>22158</v>
      </c>
      <c r="J4058" t="s">
        <v>22160</v>
      </c>
      <c r="K4058" t="s">
        <v>22160</v>
      </c>
      <c r="L4058" t="s">
        <v>22161</v>
      </c>
      <c r="M4058">
        <v>-106.8659973</v>
      </c>
      <c r="N4058">
        <v>40.516300200000003</v>
      </c>
    </row>
    <row r="4059" spans="1:14" x14ac:dyDescent="0.35">
      <c r="A4059" t="s">
        <v>22162</v>
      </c>
      <c r="B4059" t="s">
        <v>32</v>
      </c>
      <c r="C4059" t="s">
        <v>22163</v>
      </c>
      <c r="D4059">
        <v>3443</v>
      </c>
      <c r="F4059" t="s">
        <v>30</v>
      </c>
      <c r="G4059" t="s">
        <v>60</v>
      </c>
      <c r="H4059" t="s">
        <v>766</v>
      </c>
      <c r="I4059" t="s">
        <v>22162</v>
      </c>
      <c r="J4059" t="s">
        <v>22164</v>
      </c>
      <c r="K4059" t="s">
        <v>22164</v>
      </c>
      <c r="L4059" t="s">
        <v>22165</v>
      </c>
      <c r="M4059">
        <v>-111.871002197</v>
      </c>
      <c r="N4059">
        <v>48.540699005100002</v>
      </c>
    </row>
    <row r="4060" spans="1:14" x14ac:dyDescent="0.35">
      <c r="A4060" t="s">
        <v>22166</v>
      </c>
      <c r="B4060" t="s">
        <v>1168</v>
      </c>
      <c r="C4060" t="s">
        <v>22167</v>
      </c>
      <c r="D4060">
        <v>52</v>
      </c>
      <c r="F4060" t="s">
        <v>30</v>
      </c>
      <c r="G4060" t="s">
        <v>55</v>
      </c>
      <c r="H4060" t="s">
        <v>447</v>
      </c>
      <c r="I4060" t="s">
        <v>22166</v>
      </c>
      <c r="J4060" t="s">
        <v>22168</v>
      </c>
      <c r="K4060" t="s">
        <v>22168</v>
      </c>
      <c r="L4060" t="s">
        <v>22169</v>
      </c>
      <c r="M4060">
        <v>-75.510299682617102</v>
      </c>
      <c r="N4060">
        <v>38.340499877929602</v>
      </c>
    </row>
    <row r="4061" spans="1:14" x14ac:dyDescent="0.35">
      <c r="A4061" t="s">
        <v>22170</v>
      </c>
      <c r="B4061" t="s">
        <v>32</v>
      </c>
      <c r="C4061" t="s">
        <v>22171</v>
      </c>
      <c r="D4061">
        <v>1325</v>
      </c>
      <c r="F4061" t="s">
        <v>30</v>
      </c>
      <c r="G4061" t="s">
        <v>106</v>
      </c>
      <c r="H4061" t="s">
        <v>22172</v>
      </c>
      <c r="I4061" t="s">
        <v>22170</v>
      </c>
      <c r="J4061" t="s">
        <v>22173</v>
      </c>
      <c r="K4061" t="s">
        <v>22173</v>
      </c>
      <c r="L4061" t="s">
        <v>22174</v>
      </c>
      <c r="M4061">
        <v>-96.629898071289006</v>
      </c>
      <c r="N4061">
        <v>41.610298156737997</v>
      </c>
    </row>
    <row r="4062" spans="1:14" x14ac:dyDescent="0.35">
      <c r="A4062" t="s">
        <v>22176</v>
      </c>
      <c r="B4062" t="s">
        <v>1168</v>
      </c>
      <c r="C4062" t="s">
        <v>22177</v>
      </c>
      <c r="D4062">
        <v>378</v>
      </c>
      <c r="F4062" t="s">
        <v>30</v>
      </c>
      <c r="G4062" t="s">
        <v>66</v>
      </c>
      <c r="H4062" t="s">
        <v>1438</v>
      </c>
      <c r="I4062" t="s">
        <v>22176</v>
      </c>
      <c r="J4062" t="s">
        <v>22178</v>
      </c>
      <c r="K4062" t="s">
        <v>22178</v>
      </c>
      <c r="L4062" t="s">
        <v>22179</v>
      </c>
      <c r="M4062">
        <v>-73.928901672362997</v>
      </c>
      <c r="N4062">
        <v>42.852500915527003</v>
      </c>
    </row>
    <row r="4063" spans="1:14" x14ac:dyDescent="0.35">
      <c r="A4063" t="s">
        <v>22180</v>
      </c>
      <c r="B4063" t="s">
        <v>1168</v>
      </c>
      <c r="C4063" t="s">
        <v>22181</v>
      </c>
      <c r="D4063">
        <v>33</v>
      </c>
      <c r="F4063" t="s">
        <v>30</v>
      </c>
      <c r="G4063" t="s">
        <v>41</v>
      </c>
      <c r="H4063" t="s">
        <v>392</v>
      </c>
      <c r="I4063" t="s">
        <v>22180</v>
      </c>
      <c r="J4063" t="s">
        <v>22182</v>
      </c>
      <c r="K4063" t="s">
        <v>22182</v>
      </c>
      <c r="L4063" t="s">
        <v>22183</v>
      </c>
      <c r="M4063">
        <v>-121.2379989624</v>
      </c>
      <c r="N4063">
        <v>37.894199371337997</v>
      </c>
    </row>
    <row r="4064" spans="1:14" x14ac:dyDescent="0.35">
      <c r="A4064" t="s">
        <v>22187</v>
      </c>
      <c r="B4064" t="s">
        <v>3332</v>
      </c>
      <c r="C4064" t="s">
        <v>22188</v>
      </c>
      <c r="D4064">
        <v>501</v>
      </c>
      <c r="F4064" t="s">
        <v>30</v>
      </c>
      <c r="G4064" t="s">
        <v>52</v>
      </c>
      <c r="H4064" t="s">
        <v>231</v>
      </c>
      <c r="I4064" t="s">
        <v>22187</v>
      </c>
      <c r="J4064" t="s">
        <v>22189</v>
      </c>
      <c r="K4064" t="s">
        <v>22189</v>
      </c>
      <c r="L4064" t="s">
        <v>22190</v>
      </c>
      <c r="M4064">
        <v>-85.736000000000004</v>
      </c>
      <c r="N4064">
        <v>38.174399999999999</v>
      </c>
    </row>
    <row r="4065" spans="1:14" x14ac:dyDescent="0.35">
      <c r="A4065" t="s">
        <v>22191</v>
      </c>
      <c r="B4065" t="s">
        <v>32</v>
      </c>
      <c r="C4065" t="s">
        <v>22192</v>
      </c>
      <c r="D4065">
        <v>1510</v>
      </c>
      <c r="F4065" t="s">
        <v>30</v>
      </c>
      <c r="G4065" t="s">
        <v>40</v>
      </c>
      <c r="H4065" t="s">
        <v>897</v>
      </c>
      <c r="I4065" t="s">
        <v>22191</v>
      </c>
      <c r="J4065" t="s">
        <v>2531</v>
      </c>
      <c r="K4065" t="s">
        <v>10350</v>
      </c>
      <c r="L4065" t="s">
        <v>22193</v>
      </c>
      <c r="M4065">
        <v>-111.91100311279</v>
      </c>
      <c r="N4065">
        <v>33.622898101807003</v>
      </c>
    </row>
    <row r="4066" spans="1:14" x14ac:dyDescent="0.35">
      <c r="A4066" t="s">
        <v>22194</v>
      </c>
      <c r="B4066" t="s">
        <v>1168</v>
      </c>
      <c r="C4066" t="s">
        <v>22195</v>
      </c>
      <c r="D4066">
        <v>526</v>
      </c>
      <c r="F4066" t="s">
        <v>30</v>
      </c>
      <c r="G4066" t="s">
        <v>41</v>
      </c>
      <c r="H4066" t="s">
        <v>791</v>
      </c>
      <c r="I4066" t="s">
        <v>22194</v>
      </c>
      <c r="J4066" t="s">
        <v>22196</v>
      </c>
      <c r="K4066" t="s">
        <v>22196</v>
      </c>
      <c r="L4066" t="s">
        <v>22197</v>
      </c>
      <c r="M4066">
        <v>-116.98000335693</v>
      </c>
      <c r="N4066">
        <v>32.572299957275</v>
      </c>
    </row>
    <row r="4067" spans="1:14" x14ac:dyDescent="0.35">
      <c r="A4067" t="s">
        <v>22198</v>
      </c>
      <c r="B4067" t="s">
        <v>1168</v>
      </c>
      <c r="C4067" t="s">
        <v>22199</v>
      </c>
      <c r="D4067">
        <v>1985</v>
      </c>
      <c r="F4067" t="s">
        <v>30</v>
      </c>
      <c r="G4067" t="s">
        <v>60</v>
      </c>
      <c r="H4067" t="s">
        <v>647</v>
      </c>
      <c r="I4067" t="s">
        <v>22198</v>
      </c>
      <c r="J4067" t="s">
        <v>22200</v>
      </c>
      <c r="K4067" t="s">
        <v>22200</v>
      </c>
      <c r="L4067" t="s">
        <v>22201</v>
      </c>
      <c r="M4067">
        <v>-104.193001</v>
      </c>
      <c r="N4067">
        <v>47.706901999999999</v>
      </c>
    </row>
    <row r="4068" spans="1:14" x14ac:dyDescent="0.35">
      <c r="A4068" t="s">
        <v>22202</v>
      </c>
      <c r="B4068" t="s">
        <v>3332</v>
      </c>
      <c r="C4068" t="s">
        <v>22203</v>
      </c>
      <c r="D4068">
        <v>433</v>
      </c>
      <c r="F4068" t="s">
        <v>30</v>
      </c>
      <c r="G4068" t="s">
        <v>83</v>
      </c>
      <c r="H4068" t="s">
        <v>415</v>
      </c>
      <c r="I4068" t="s">
        <v>22202</v>
      </c>
      <c r="J4068" t="s">
        <v>22204</v>
      </c>
      <c r="K4068" t="s">
        <v>22204</v>
      </c>
      <c r="L4068" t="s">
        <v>22205</v>
      </c>
      <c r="M4068">
        <v>-122.308998</v>
      </c>
      <c r="N4068">
        <v>47.449001000000003</v>
      </c>
    </row>
    <row r="4069" spans="1:14" x14ac:dyDescent="0.35">
      <c r="A4069" t="s">
        <v>22206</v>
      </c>
      <c r="B4069" t="s">
        <v>32</v>
      </c>
      <c r="C4069" t="s">
        <v>1234</v>
      </c>
      <c r="D4069">
        <v>388</v>
      </c>
      <c r="F4069" t="s">
        <v>30</v>
      </c>
      <c r="G4069" t="s">
        <v>41</v>
      </c>
      <c r="H4069" t="s">
        <v>22207</v>
      </c>
      <c r="I4069" t="s">
        <v>22206</v>
      </c>
      <c r="J4069" t="s">
        <v>22208</v>
      </c>
      <c r="K4069" t="s">
        <v>22208</v>
      </c>
      <c r="L4069" t="s">
        <v>22209</v>
      </c>
      <c r="M4069">
        <v>-116.97200012207</v>
      </c>
      <c r="N4069">
        <v>32.826198577881001</v>
      </c>
    </row>
    <row r="4070" spans="1:14" x14ac:dyDescent="0.35">
      <c r="A4070" t="s">
        <v>22210</v>
      </c>
      <c r="B4070" t="s">
        <v>32</v>
      </c>
      <c r="C4070" t="s">
        <v>22211</v>
      </c>
      <c r="D4070">
        <v>62</v>
      </c>
      <c r="F4070" t="s">
        <v>30</v>
      </c>
      <c r="G4070" t="s">
        <v>43</v>
      </c>
      <c r="H4070" t="s">
        <v>946</v>
      </c>
      <c r="I4070" t="s">
        <v>22210</v>
      </c>
      <c r="J4070" t="s">
        <v>22212</v>
      </c>
      <c r="K4070" t="s">
        <v>22212</v>
      </c>
      <c r="L4070" t="s">
        <v>22213</v>
      </c>
      <c r="M4070">
        <v>-81.342399599999993</v>
      </c>
      <c r="N4070">
        <v>27.456399919999999</v>
      </c>
    </row>
    <row r="4071" spans="1:14" x14ac:dyDescent="0.35">
      <c r="A4071" t="s">
        <v>22214</v>
      </c>
      <c r="B4071" t="s">
        <v>32</v>
      </c>
      <c r="C4071" t="s">
        <v>22215</v>
      </c>
      <c r="D4071">
        <v>450</v>
      </c>
      <c r="F4071" t="s">
        <v>30</v>
      </c>
      <c r="G4071" t="s">
        <v>31</v>
      </c>
      <c r="H4071" t="s">
        <v>22216</v>
      </c>
      <c r="I4071" t="s">
        <v>22214</v>
      </c>
      <c r="J4071" t="s">
        <v>22217</v>
      </c>
      <c r="K4071" t="s">
        <v>22217</v>
      </c>
      <c r="L4071" t="s">
        <v>22218</v>
      </c>
      <c r="M4071">
        <v>-76.863899230957003</v>
      </c>
      <c r="N4071">
        <v>40.820598602295</v>
      </c>
    </row>
    <row r="4072" spans="1:14" x14ac:dyDescent="0.35">
      <c r="A4072" t="s">
        <v>22219</v>
      </c>
      <c r="B4072" t="s">
        <v>32</v>
      </c>
      <c r="C4072" t="s">
        <v>22220</v>
      </c>
      <c r="D4072">
        <v>166</v>
      </c>
      <c r="F4072" t="s">
        <v>30</v>
      </c>
      <c r="G4072" t="s">
        <v>35</v>
      </c>
      <c r="H4072" t="s">
        <v>390</v>
      </c>
      <c r="I4072" t="s">
        <v>22219</v>
      </c>
      <c r="J4072" t="s">
        <v>22221</v>
      </c>
      <c r="K4072" t="s">
        <v>22221</v>
      </c>
      <c r="L4072" t="s">
        <v>22222</v>
      </c>
      <c r="M4072">
        <v>-86.987800598145</v>
      </c>
      <c r="N4072">
        <v>32.343898773192997</v>
      </c>
    </row>
    <row r="4073" spans="1:14" x14ac:dyDescent="0.35">
      <c r="A4073" t="s">
        <v>22223</v>
      </c>
      <c r="B4073" t="s">
        <v>32</v>
      </c>
      <c r="C4073" t="s">
        <v>22224</v>
      </c>
      <c r="D4073">
        <v>1321</v>
      </c>
      <c r="F4073" t="s">
        <v>30</v>
      </c>
      <c r="G4073" t="s">
        <v>76</v>
      </c>
      <c r="H4073" t="s">
        <v>505</v>
      </c>
      <c r="I4073" t="s">
        <v>22223</v>
      </c>
      <c r="J4073" t="s">
        <v>22225</v>
      </c>
      <c r="K4073" t="s">
        <v>22225</v>
      </c>
      <c r="L4073" t="s">
        <v>22226</v>
      </c>
      <c r="M4073">
        <v>-98.177696228027003</v>
      </c>
      <c r="N4073">
        <v>32.215301513672003</v>
      </c>
    </row>
    <row r="4074" spans="1:14" x14ac:dyDescent="0.35">
      <c r="A4074" t="s">
        <v>22228</v>
      </c>
      <c r="B4074" t="s">
        <v>32</v>
      </c>
      <c r="C4074" t="s">
        <v>22229</v>
      </c>
      <c r="D4074">
        <v>583</v>
      </c>
      <c r="F4074" t="s">
        <v>30</v>
      </c>
      <c r="G4074" t="s">
        <v>48</v>
      </c>
      <c r="H4074" t="s">
        <v>986</v>
      </c>
      <c r="I4074" t="s">
        <v>22228</v>
      </c>
      <c r="J4074" t="s">
        <v>2276</v>
      </c>
      <c r="K4074" t="s">
        <v>2276</v>
      </c>
      <c r="L4074" t="s">
        <v>22230</v>
      </c>
      <c r="M4074">
        <v>-85.907402038574006</v>
      </c>
      <c r="N4074">
        <v>38.923599243163999</v>
      </c>
    </row>
    <row r="4075" spans="1:14" x14ac:dyDescent="0.35">
      <c r="A4075" t="s">
        <v>22231</v>
      </c>
      <c r="B4075" t="s">
        <v>32</v>
      </c>
      <c r="C4075" t="s">
        <v>22232</v>
      </c>
      <c r="D4075">
        <v>4830</v>
      </c>
      <c r="F4075" t="s">
        <v>30</v>
      </c>
      <c r="G4075" t="s">
        <v>40</v>
      </c>
      <c r="H4075" t="s">
        <v>1175</v>
      </c>
      <c r="I4075" t="s">
        <v>22231</v>
      </c>
      <c r="J4075" t="s">
        <v>22233</v>
      </c>
      <c r="K4075" t="s">
        <v>2170</v>
      </c>
      <c r="L4075" t="s">
        <v>22234</v>
      </c>
      <c r="M4075">
        <v>-111.78800201416</v>
      </c>
      <c r="N4075">
        <v>34.848598480225</v>
      </c>
    </row>
    <row r="4076" spans="1:14" x14ac:dyDescent="0.35">
      <c r="A4076" t="s">
        <v>22235</v>
      </c>
      <c r="B4076" t="s">
        <v>3332</v>
      </c>
      <c r="C4076" t="s">
        <v>22236</v>
      </c>
      <c r="D4076">
        <v>55</v>
      </c>
      <c r="F4076" t="s">
        <v>30</v>
      </c>
      <c r="G4076" t="s">
        <v>43</v>
      </c>
      <c r="H4076" t="s">
        <v>95</v>
      </c>
      <c r="I4076" t="s">
        <v>22235</v>
      </c>
      <c r="J4076" t="s">
        <v>22237</v>
      </c>
      <c r="K4076" t="s">
        <v>22237</v>
      </c>
      <c r="L4076" t="s">
        <v>22238</v>
      </c>
      <c r="M4076">
        <v>-81.237503051757798</v>
      </c>
      <c r="N4076">
        <v>28.777599334716701</v>
      </c>
    </row>
    <row r="4077" spans="1:14" x14ac:dyDescent="0.35">
      <c r="A4077" t="s">
        <v>22239</v>
      </c>
      <c r="B4077" t="s">
        <v>1168</v>
      </c>
      <c r="C4077" t="s">
        <v>22240</v>
      </c>
      <c r="D4077">
        <v>1953</v>
      </c>
      <c r="F4077" t="s">
        <v>30</v>
      </c>
      <c r="G4077" t="s">
        <v>83</v>
      </c>
      <c r="H4077" t="s">
        <v>188</v>
      </c>
      <c r="I4077" t="s">
        <v>22239</v>
      </c>
      <c r="J4077" t="s">
        <v>22241</v>
      </c>
      <c r="K4077" t="s">
        <v>22241</v>
      </c>
      <c r="L4077" t="s">
        <v>22242</v>
      </c>
      <c r="M4077">
        <v>-117.32299804688</v>
      </c>
      <c r="N4077">
        <v>47.682800292968999</v>
      </c>
    </row>
    <row r="4078" spans="1:14" x14ac:dyDescent="0.35">
      <c r="A4078" t="s">
        <v>22243</v>
      </c>
      <c r="B4078" t="s">
        <v>32</v>
      </c>
      <c r="C4078" t="s">
        <v>22244</v>
      </c>
      <c r="D4078">
        <v>244</v>
      </c>
      <c r="F4078" t="s">
        <v>30</v>
      </c>
      <c r="G4078" t="s">
        <v>104</v>
      </c>
      <c r="H4078" t="s">
        <v>796</v>
      </c>
      <c r="I4078" t="s">
        <v>22243</v>
      </c>
      <c r="J4078" t="s">
        <v>22245</v>
      </c>
      <c r="K4078" t="s">
        <v>22245</v>
      </c>
      <c r="L4078" t="s">
        <v>22246</v>
      </c>
      <c r="M4078">
        <v>-70.708000183105</v>
      </c>
      <c r="N4078">
        <v>43.393901824951001</v>
      </c>
    </row>
    <row r="4079" spans="1:14" x14ac:dyDescent="0.35">
      <c r="A4079" t="s">
        <v>22247</v>
      </c>
      <c r="B4079" t="s">
        <v>3332</v>
      </c>
      <c r="C4079" t="s">
        <v>22248</v>
      </c>
      <c r="D4079">
        <v>13</v>
      </c>
      <c r="F4079" t="s">
        <v>30</v>
      </c>
      <c r="G4079" t="s">
        <v>41</v>
      </c>
      <c r="H4079" t="s">
        <v>513</v>
      </c>
      <c r="I4079" t="s">
        <v>22247</v>
      </c>
      <c r="J4079" t="s">
        <v>11</v>
      </c>
      <c r="K4079" t="s">
        <v>11</v>
      </c>
      <c r="L4079" t="s">
        <v>22249</v>
      </c>
      <c r="M4079">
        <v>-122.375</v>
      </c>
      <c r="N4079">
        <v>37.618999481201101</v>
      </c>
    </row>
    <row r="4080" spans="1:14" x14ac:dyDescent="0.35">
      <c r="A4080" t="s">
        <v>22251</v>
      </c>
      <c r="B4080" t="s">
        <v>32</v>
      </c>
      <c r="C4080" t="s">
        <v>22252</v>
      </c>
      <c r="D4080">
        <v>441</v>
      </c>
      <c r="F4080" t="s">
        <v>30</v>
      </c>
      <c r="G4080" t="s">
        <v>259</v>
      </c>
      <c r="H4080" t="s">
        <v>22253</v>
      </c>
      <c r="I4080" t="s">
        <v>22251</v>
      </c>
      <c r="J4080" t="s">
        <v>22254</v>
      </c>
      <c r="K4080" t="s">
        <v>22254</v>
      </c>
      <c r="L4080" t="s">
        <v>22255</v>
      </c>
      <c r="M4080">
        <v>-71.491401672399903</v>
      </c>
      <c r="N4080">
        <v>41.920799255399999</v>
      </c>
    </row>
    <row r="4081" spans="1:14" x14ac:dyDescent="0.35">
      <c r="A4081" t="s">
        <v>22256</v>
      </c>
      <c r="B4081" t="s">
        <v>36</v>
      </c>
      <c r="C4081" t="s">
        <v>22257</v>
      </c>
      <c r="D4081">
        <v>3700</v>
      </c>
      <c r="E4081" t="s">
        <v>161</v>
      </c>
      <c r="F4081" t="s">
        <v>1547</v>
      </c>
      <c r="G4081" t="s">
        <v>1607</v>
      </c>
      <c r="H4081" t="s">
        <v>22258</v>
      </c>
      <c r="J4081" t="s">
        <v>22256</v>
      </c>
      <c r="L4081" t="s">
        <v>22259</v>
      </c>
      <c r="M4081">
        <v>146.71</v>
      </c>
      <c r="N4081">
        <v>-6.3620000000000001</v>
      </c>
    </row>
    <row r="4082" spans="1:14" x14ac:dyDescent="0.35">
      <c r="A4082" t="s">
        <v>22260</v>
      </c>
      <c r="B4082" t="s">
        <v>3332</v>
      </c>
      <c r="C4082" t="s">
        <v>22261</v>
      </c>
      <c r="D4082">
        <v>1268</v>
      </c>
      <c r="F4082" t="s">
        <v>30</v>
      </c>
      <c r="G4082" t="s">
        <v>59</v>
      </c>
      <c r="H4082" t="s">
        <v>355</v>
      </c>
      <c r="I4082" t="s">
        <v>22260</v>
      </c>
      <c r="J4082" t="s">
        <v>22262</v>
      </c>
      <c r="K4082" t="s">
        <v>22262</v>
      </c>
      <c r="L4082" t="s">
        <v>22263</v>
      </c>
      <c r="M4082">
        <v>-93.388603209999999</v>
      </c>
      <c r="N4082">
        <v>37.245700839999998</v>
      </c>
    </row>
    <row r="4083" spans="1:14" x14ac:dyDescent="0.35">
      <c r="A4083" t="s">
        <v>22264</v>
      </c>
      <c r="B4083" t="s">
        <v>1168</v>
      </c>
      <c r="C4083" t="s">
        <v>22265</v>
      </c>
      <c r="D4083">
        <v>1051</v>
      </c>
      <c r="F4083" t="s">
        <v>30</v>
      </c>
      <c r="G4083" t="s">
        <v>67</v>
      </c>
      <c r="H4083" t="s">
        <v>355</v>
      </c>
      <c r="I4083" t="s">
        <v>22264</v>
      </c>
      <c r="J4083" t="s">
        <v>22266</v>
      </c>
      <c r="K4083" t="s">
        <v>22266</v>
      </c>
      <c r="L4083" t="s">
        <v>22267</v>
      </c>
      <c r="M4083">
        <v>-83.840202331542997</v>
      </c>
      <c r="N4083">
        <v>39.840301513672003</v>
      </c>
    </row>
    <row r="4084" spans="1:14" x14ac:dyDescent="0.35">
      <c r="A4084" t="s">
        <v>22268</v>
      </c>
      <c r="B4084" t="s">
        <v>1168</v>
      </c>
      <c r="C4084" t="s">
        <v>22269</v>
      </c>
      <c r="D4084">
        <v>10</v>
      </c>
      <c r="F4084" t="s">
        <v>30</v>
      </c>
      <c r="G4084" t="s">
        <v>43</v>
      </c>
      <c r="H4084" t="s">
        <v>485</v>
      </c>
      <c r="I4084" t="s">
        <v>22268</v>
      </c>
      <c r="J4084" t="s">
        <v>22270</v>
      </c>
      <c r="K4084" t="s">
        <v>22271</v>
      </c>
      <c r="L4084" t="s">
        <v>22272</v>
      </c>
      <c r="M4084">
        <v>-81.339798000000002</v>
      </c>
      <c r="N4084">
        <v>29.959199999999999</v>
      </c>
    </row>
    <row r="4085" spans="1:14" x14ac:dyDescent="0.35">
      <c r="A4085" t="s">
        <v>22273</v>
      </c>
      <c r="B4085" t="s">
        <v>1168</v>
      </c>
      <c r="C4085" t="s">
        <v>22274</v>
      </c>
      <c r="D4085">
        <v>82</v>
      </c>
      <c r="F4085" t="s">
        <v>30</v>
      </c>
      <c r="G4085" t="s">
        <v>76</v>
      </c>
      <c r="H4085" t="s">
        <v>185</v>
      </c>
      <c r="I4085" t="s">
        <v>22273</v>
      </c>
      <c r="J4085" t="s">
        <v>22275</v>
      </c>
      <c r="K4085" t="s">
        <v>22275</v>
      </c>
      <c r="L4085" t="s">
        <v>22276</v>
      </c>
      <c r="M4085">
        <v>-95.65650177002</v>
      </c>
      <c r="N4085">
        <v>29.622299194336001</v>
      </c>
    </row>
    <row r="4086" spans="1:14" x14ac:dyDescent="0.35">
      <c r="A4086" t="s">
        <v>22277</v>
      </c>
      <c r="B4086" t="s">
        <v>32</v>
      </c>
      <c r="C4086" t="s">
        <v>22278</v>
      </c>
      <c r="D4086">
        <v>224</v>
      </c>
      <c r="F4086" t="s">
        <v>30</v>
      </c>
      <c r="G4086" t="s">
        <v>37</v>
      </c>
      <c r="H4086" t="s">
        <v>896</v>
      </c>
      <c r="I4086" t="s">
        <v>22277</v>
      </c>
      <c r="J4086" t="s">
        <v>22279</v>
      </c>
      <c r="K4086" t="s">
        <v>22279</v>
      </c>
      <c r="L4086" t="s">
        <v>22280</v>
      </c>
      <c r="M4086">
        <v>-91.574996999999996</v>
      </c>
      <c r="N4086">
        <v>34.599499000000002</v>
      </c>
    </row>
    <row r="4087" spans="1:14" x14ac:dyDescent="0.35">
      <c r="A4087" t="s">
        <v>22281</v>
      </c>
      <c r="B4087" t="s">
        <v>1168</v>
      </c>
      <c r="C4087" t="s">
        <v>22282</v>
      </c>
      <c r="D4087">
        <v>2941</v>
      </c>
      <c r="F4087" t="s">
        <v>30</v>
      </c>
      <c r="G4087" t="s">
        <v>81</v>
      </c>
      <c r="H4087" t="s">
        <v>16253</v>
      </c>
      <c r="I4087" t="s">
        <v>22281</v>
      </c>
      <c r="J4087" t="s">
        <v>22283</v>
      </c>
      <c r="K4087" t="s">
        <v>22283</v>
      </c>
      <c r="L4087" t="s">
        <v>22284</v>
      </c>
      <c r="M4087">
        <v>-113.510306</v>
      </c>
      <c r="N4087">
        <v>37.036389</v>
      </c>
    </row>
    <row r="4088" spans="1:14" x14ac:dyDescent="0.35">
      <c r="A4088" t="s">
        <v>22285</v>
      </c>
      <c r="B4088" t="s">
        <v>32</v>
      </c>
      <c r="C4088" t="s">
        <v>22286</v>
      </c>
      <c r="D4088">
        <v>1201</v>
      </c>
      <c r="F4088" t="s">
        <v>30</v>
      </c>
      <c r="G4088" t="s">
        <v>82</v>
      </c>
      <c r="H4088" t="s">
        <v>22287</v>
      </c>
      <c r="I4088" t="s">
        <v>22285</v>
      </c>
      <c r="J4088" t="s">
        <v>22288</v>
      </c>
      <c r="K4088" t="s">
        <v>22288</v>
      </c>
      <c r="L4088" t="s">
        <v>22289</v>
      </c>
      <c r="M4088">
        <v>-78.896400451700003</v>
      </c>
      <c r="N4088">
        <v>38.263801574699997</v>
      </c>
    </row>
    <row r="4089" spans="1:14" x14ac:dyDescent="0.35">
      <c r="A4089" t="s">
        <v>22291</v>
      </c>
      <c r="B4089" t="s">
        <v>32</v>
      </c>
      <c r="C4089" t="s">
        <v>22292</v>
      </c>
      <c r="D4089">
        <v>273</v>
      </c>
      <c r="F4089" t="s">
        <v>30</v>
      </c>
      <c r="G4089" t="s">
        <v>83</v>
      </c>
      <c r="H4089" t="s">
        <v>1498</v>
      </c>
      <c r="I4089" t="s">
        <v>22291</v>
      </c>
      <c r="J4089" t="s">
        <v>22293</v>
      </c>
      <c r="K4089" t="s">
        <v>22293</v>
      </c>
      <c r="L4089" t="s">
        <v>22294</v>
      </c>
      <c r="M4089">
        <v>-123.14800262451</v>
      </c>
      <c r="N4089">
        <v>47.233600616455</v>
      </c>
    </row>
    <row r="4090" spans="1:14" x14ac:dyDescent="0.35">
      <c r="A4090" t="s">
        <v>22295</v>
      </c>
      <c r="B4090" t="s">
        <v>1168</v>
      </c>
      <c r="C4090" t="s">
        <v>22296</v>
      </c>
      <c r="D4090">
        <v>4021</v>
      </c>
      <c r="F4090" t="s">
        <v>30</v>
      </c>
      <c r="G4090" t="s">
        <v>87</v>
      </c>
      <c r="H4090" t="s">
        <v>818</v>
      </c>
      <c r="I4090" t="s">
        <v>22295</v>
      </c>
      <c r="J4090" t="s">
        <v>22297</v>
      </c>
      <c r="K4090" t="s">
        <v>22297</v>
      </c>
      <c r="L4090" t="s">
        <v>22298</v>
      </c>
      <c r="M4090">
        <v>-106.980003356933</v>
      </c>
      <c r="N4090">
        <v>44.769199371337798</v>
      </c>
    </row>
    <row r="4091" spans="1:14" x14ac:dyDescent="0.35">
      <c r="A4091" t="s">
        <v>22299</v>
      </c>
      <c r="B4091" t="s">
        <v>1168</v>
      </c>
      <c r="C4091" t="s">
        <v>22300</v>
      </c>
      <c r="D4091">
        <v>258</v>
      </c>
      <c r="F4091" t="s">
        <v>30</v>
      </c>
      <c r="G4091" t="s">
        <v>53</v>
      </c>
      <c r="H4091" t="s">
        <v>614</v>
      </c>
      <c r="I4091" t="s">
        <v>22299</v>
      </c>
      <c r="J4091" t="s">
        <v>22301</v>
      </c>
      <c r="K4091" t="s">
        <v>22301</v>
      </c>
      <c r="L4091" t="s">
        <v>22302</v>
      </c>
      <c r="M4091">
        <v>-93.825599999999994</v>
      </c>
      <c r="N4091">
        <v>32.446601999999999</v>
      </c>
    </row>
    <row r="4092" spans="1:14" x14ac:dyDescent="0.35">
      <c r="A4092" t="s">
        <v>22304</v>
      </c>
      <c r="B4092" t="s">
        <v>32</v>
      </c>
      <c r="C4092" t="s">
        <v>22305</v>
      </c>
      <c r="D4092">
        <v>315</v>
      </c>
      <c r="F4092" t="s">
        <v>30</v>
      </c>
      <c r="G4092" t="s">
        <v>59</v>
      </c>
      <c r="H4092" t="s">
        <v>1154</v>
      </c>
      <c r="I4092" t="s">
        <v>22304</v>
      </c>
      <c r="J4092" t="s">
        <v>15439</v>
      </c>
      <c r="K4092" t="s">
        <v>15439</v>
      </c>
      <c r="L4092" t="s">
        <v>22306</v>
      </c>
      <c r="M4092">
        <v>-89.561798095702997</v>
      </c>
      <c r="N4092">
        <v>36.898899078368999</v>
      </c>
    </row>
    <row r="4093" spans="1:14" x14ac:dyDescent="0.35">
      <c r="A4093" t="s">
        <v>22307</v>
      </c>
      <c r="B4093" t="s">
        <v>32</v>
      </c>
      <c r="C4093" t="s">
        <v>22308</v>
      </c>
      <c r="D4093">
        <v>540</v>
      </c>
      <c r="F4093" t="s">
        <v>30</v>
      </c>
      <c r="G4093" t="s">
        <v>48</v>
      </c>
      <c r="H4093" t="s">
        <v>236</v>
      </c>
      <c r="I4093" t="s">
        <v>22307</v>
      </c>
      <c r="J4093" t="s">
        <v>22309</v>
      </c>
      <c r="K4093" t="s">
        <v>22309</v>
      </c>
      <c r="L4093" t="s">
        <v>22310</v>
      </c>
      <c r="M4093">
        <v>-87.448303222655994</v>
      </c>
      <c r="N4093">
        <v>39.114700317382997</v>
      </c>
    </row>
    <row r="4094" spans="1:14" x14ac:dyDescent="0.35">
      <c r="A4094" t="s">
        <v>22312</v>
      </c>
      <c r="B4094" t="s">
        <v>3332</v>
      </c>
      <c r="C4094" t="s">
        <v>22313</v>
      </c>
      <c r="D4094">
        <v>62</v>
      </c>
      <c r="F4094" t="s">
        <v>30</v>
      </c>
      <c r="G4094" t="s">
        <v>41</v>
      </c>
      <c r="H4094" t="s">
        <v>790</v>
      </c>
      <c r="I4094" t="s">
        <v>22312</v>
      </c>
      <c r="J4094" t="s">
        <v>22314</v>
      </c>
      <c r="K4094" t="s">
        <v>22314</v>
      </c>
      <c r="L4094" t="s">
        <v>22315</v>
      </c>
      <c r="M4094">
        <v>-121.929001</v>
      </c>
      <c r="N4094">
        <v>37.362597999999998</v>
      </c>
    </row>
    <row r="4095" spans="1:14" x14ac:dyDescent="0.35">
      <c r="A4095" t="s">
        <v>22316</v>
      </c>
      <c r="B4095" t="s">
        <v>32</v>
      </c>
      <c r="C4095" t="s">
        <v>22317</v>
      </c>
      <c r="D4095">
        <v>5737</v>
      </c>
      <c r="F4095" t="s">
        <v>30</v>
      </c>
      <c r="G4095" t="s">
        <v>40</v>
      </c>
      <c r="H4095" t="s">
        <v>846</v>
      </c>
      <c r="I4095" t="s">
        <v>22316</v>
      </c>
      <c r="J4095" t="s">
        <v>22318</v>
      </c>
      <c r="K4095" t="s">
        <v>22318</v>
      </c>
      <c r="L4095" t="s">
        <v>22319</v>
      </c>
      <c r="M4095">
        <v>-109.37899779999999</v>
      </c>
      <c r="N4095">
        <v>34.518600460000002</v>
      </c>
    </row>
    <row r="4096" spans="1:14" x14ac:dyDescent="0.35">
      <c r="A4096" t="s">
        <v>22320</v>
      </c>
      <c r="B4096" t="s">
        <v>1168</v>
      </c>
      <c r="C4096" t="s">
        <v>22321</v>
      </c>
      <c r="D4096">
        <v>1919</v>
      </c>
      <c r="F4096" t="s">
        <v>30</v>
      </c>
      <c r="G4096" t="s">
        <v>76</v>
      </c>
      <c r="H4096" t="s">
        <v>170</v>
      </c>
      <c r="I4096" t="s">
        <v>22320</v>
      </c>
      <c r="J4096" t="s">
        <v>2407</v>
      </c>
      <c r="K4096" t="s">
        <v>2407</v>
      </c>
      <c r="L4096" t="s">
        <v>22322</v>
      </c>
      <c r="M4096">
        <v>-100.496002197265</v>
      </c>
      <c r="N4096">
        <v>31.357700347900298</v>
      </c>
    </row>
    <row r="4097" spans="1:14" x14ac:dyDescent="0.35">
      <c r="A4097" t="s">
        <v>22323</v>
      </c>
      <c r="B4097" t="s">
        <v>3332</v>
      </c>
      <c r="C4097" t="s">
        <v>22324</v>
      </c>
      <c r="D4097">
        <v>2461</v>
      </c>
      <c r="F4097" t="s">
        <v>30</v>
      </c>
      <c r="G4097" t="s">
        <v>83</v>
      </c>
      <c r="H4097" t="s">
        <v>188</v>
      </c>
      <c r="I4097" t="s">
        <v>22323</v>
      </c>
      <c r="J4097" t="s">
        <v>22325</v>
      </c>
      <c r="K4097" t="s">
        <v>22325</v>
      </c>
      <c r="L4097" t="s">
        <v>22326</v>
      </c>
      <c r="M4097">
        <v>-117.65599822999999</v>
      </c>
      <c r="N4097">
        <v>47.615100860600002</v>
      </c>
    </row>
    <row r="4098" spans="1:14" x14ac:dyDescent="0.35">
      <c r="A4098" t="s">
        <v>22327</v>
      </c>
      <c r="B4098" t="s">
        <v>1168</v>
      </c>
      <c r="C4098" t="s">
        <v>22328</v>
      </c>
      <c r="D4098">
        <v>691</v>
      </c>
      <c r="F4098" t="s">
        <v>30</v>
      </c>
      <c r="G4098" t="s">
        <v>76</v>
      </c>
      <c r="H4098" t="s">
        <v>275</v>
      </c>
      <c r="I4098" t="s">
        <v>22327</v>
      </c>
      <c r="J4098" t="s">
        <v>22329</v>
      </c>
      <c r="K4098" t="s">
        <v>22329</v>
      </c>
      <c r="L4098" t="s">
        <v>22330</v>
      </c>
      <c r="M4098">
        <v>-98.581100460000002</v>
      </c>
      <c r="N4098">
        <v>29.38419914</v>
      </c>
    </row>
    <row r="4099" spans="1:14" x14ac:dyDescent="0.35">
      <c r="A4099" t="s">
        <v>22331</v>
      </c>
      <c r="B4099" t="s">
        <v>32</v>
      </c>
      <c r="C4099" t="s">
        <v>22332</v>
      </c>
      <c r="D4099">
        <v>7095</v>
      </c>
      <c r="F4099" t="s">
        <v>30</v>
      </c>
      <c r="G4099" t="s">
        <v>109</v>
      </c>
      <c r="H4099" t="s">
        <v>22333</v>
      </c>
      <c r="I4099" t="s">
        <v>22331</v>
      </c>
      <c r="J4099" t="s">
        <v>22334</v>
      </c>
      <c r="K4099" t="s">
        <v>22335</v>
      </c>
      <c r="L4099" t="s">
        <v>22336</v>
      </c>
      <c r="M4099">
        <v>-105.6719971</v>
      </c>
      <c r="N4099">
        <v>36.458198549999999</v>
      </c>
    </row>
    <row r="4100" spans="1:14" x14ac:dyDescent="0.35">
      <c r="A4100" t="s">
        <v>22337</v>
      </c>
      <c r="B4100" t="s">
        <v>36</v>
      </c>
      <c r="C4100" t="s">
        <v>22338</v>
      </c>
      <c r="D4100">
        <v>580</v>
      </c>
      <c r="F4100" t="s">
        <v>30</v>
      </c>
      <c r="G4100" t="s">
        <v>67</v>
      </c>
      <c r="H4100" t="s">
        <v>379</v>
      </c>
      <c r="I4100" t="s">
        <v>22337</v>
      </c>
      <c r="J4100" t="s">
        <v>22339</v>
      </c>
      <c r="K4100" t="s">
        <v>22339</v>
      </c>
      <c r="L4100" t="s">
        <v>22340</v>
      </c>
      <c r="M4100">
        <v>-82.6522979736</v>
      </c>
      <c r="N4100">
        <v>41.433399200399997</v>
      </c>
    </row>
    <row r="4101" spans="1:14" x14ac:dyDescent="0.35">
      <c r="A4101" t="s">
        <v>22341</v>
      </c>
      <c r="B4101" t="s">
        <v>32</v>
      </c>
      <c r="C4101" t="s">
        <v>22342</v>
      </c>
      <c r="D4101">
        <v>1488</v>
      </c>
      <c r="F4101" t="s">
        <v>30</v>
      </c>
      <c r="G4101" t="s">
        <v>98</v>
      </c>
      <c r="H4101" t="s">
        <v>22343</v>
      </c>
      <c r="I4101" t="s">
        <v>22341</v>
      </c>
      <c r="J4101" t="s">
        <v>22344</v>
      </c>
      <c r="K4101" t="s">
        <v>22344</v>
      </c>
      <c r="L4101" t="s">
        <v>22345</v>
      </c>
      <c r="M4101">
        <v>-95.240699768100001</v>
      </c>
      <c r="N4101">
        <v>42.597301483199999</v>
      </c>
    </row>
    <row r="4102" spans="1:14" x14ac:dyDescent="0.35">
      <c r="A4102" t="s">
        <v>22346</v>
      </c>
      <c r="B4102" t="s">
        <v>3332</v>
      </c>
      <c r="C4102" t="s">
        <v>22347</v>
      </c>
      <c r="D4102">
        <v>4227</v>
      </c>
      <c r="F4102" t="s">
        <v>30</v>
      </c>
      <c r="G4102" t="s">
        <v>81</v>
      </c>
      <c r="H4102" t="s">
        <v>656</v>
      </c>
      <c r="I4102" t="s">
        <v>22346</v>
      </c>
      <c r="J4102" t="s">
        <v>22348</v>
      </c>
      <c r="K4102" t="s">
        <v>22348</v>
      </c>
      <c r="L4102" t="s">
        <v>22349</v>
      </c>
      <c r="M4102">
        <v>-111.97799682617099</v>
      </c>
      <c r="N4102">
        <v>40.788398742675703</v>
      </c>
    </row>
    <row r="4103" spans="1:14" x14ac:dyDescent="0.35">
      <c r="A4103" t="s">
        <v>22350</v>
      </c>
      <c r="B4103" t="s">
        <v>1168</v>
      </c>
      <c r="C4103" t="s">
        <v>22351</v>
      </c>
      <c r="D4103">
        <v>214</v>
      </c>
      <c r="F4103" t="s">
        <v>30</v>
      </c>
      <c r="G4103" t="s">
        <v>69</v>
      </c>
      <c r="H4103" t="s">
        <v>70</v>
      </c>
      <c r="I4103" t="s">
        <v>22350</v>
      </c>
      <c r="J4103" t="s">
        <v>22352</v>
      </c>
      <c r="K4103" t="s">
        <v>22352</v>
      </c>
      <c r="L4103" t="s">
        <v>22353</v>
      </c>
      <c r="M4103">
        <v>-123.0029984</v>
      </c>
      <c r="N4103">
        <v>44.909500119999997</v>
      </c>
    </row>
    <row r="4104" spans="1:14" x14ac:dyDescent="0.35">
      <c r="A4104" t="s">
        <v>22354</v>
      </c>
      <c r="B4104" t="s">
        <v>32</v>
      </c>
      <c r="C4104" t="s">
        <v>118</v>
      </c>
      <c r="D4104">
        <v>1191</v>
      </c>
      <c r="F4104" t="s">
        <v>30</v>
      </c>
      <c r="G4104" t="s">
        <v>37</v>
      </c>
      <c r="H4104" t="s">
        <v>916</v>
      </c>
      <c r="I4104" t="s">
        <v>22354</v>
      </c>
      <c r="J4104" t="s">
        <v>2516</v>
      </c>
      <c r="K4104" t="s">
        <v>2516</v>
      </c>
      <c r="L4104" t="s">
        <v>22355</v>
      </c>
      <c r="M4104">
        <v>-94.489997860000003</v>
      </c>
      <c r="N4104">
        <v>36.191898350000002</v>
      </c>
    </row>
    <row r="4105" spans="1:14" x14ac:dyDescent="0.35">
      <c r="A4105" t="s">
        <v>22358</v>
      </c>
      <c r="B4105" t="s">
        <v>1168</v>
      </c>
      <c r="C4105" t="s">
        <v>22359</v>
      </c>
      <c r="D4105">
        <v>1663</v>
      </c>
      <c r="F4105" t="s">
        <v>30</v>
      </c>
      <c r="G4105" t="s">
        <v>66</v>
      </c>
      <c r="H4105" t="s">
        <v>22360</v>
      </c>
      <c r="I4105" t="s">
        <v>22358</v>
      </c>
      <c r="J4105" t="s">
        <v>22361</v>
      </c>
      <c r="K4105" t="s">
        <v>22361</v>
      </c>
      <c r="L4105" t="s">
        <v>22362</v>
      </c>
      <c r="M4105">
        <v>-74.206199645996094</v>
      </c>
      <c r="N4105">
        <v>44.385299682617102</v>
      </c>
    </row>
    <row r="4106" spans="1:14" x14ac:dyDescent="0.35">
      <c r="A4106" t="s">
        <v>22363</v>
      </c>
      <c r="B4106" t="s">
        <v>1168</v>
      </c>
      <c r="C4106" t="s">
        <v>22364</v>
      </c>
      <c r="D4106">
        <v>1288</v>
      </c>
      <c r="F4106" t="s">
        <v>30</v>
      </c>
      <c r="G4106" t="s">
        <v>33</v>
      </c>
      <c r="H4106" t="s">
        <v>612</v>
      </c>
      <c r="I4106" t="s">
        <v>22363</v>
      </c>
      <c r="J4106" t="s">
        <v>22365</v>
      </c>
      <c r="K4106" t="s">
        <v>22365</v>
      </c>
      <c r="L4106" t="s">
        <v>22366</v>
      </c>
      <c r="M4106">
        <v>-97.652198791503906</v>
      </c>
      <c r="N4106">
        <v>38.791000366210902</v>
      </c>
    </row>
    <row r="4107" spans="1:14" x14ac:dyDescent="0.35">
      <c r="A4107" t="s">
        <v>22367</v>
      </c>
      <c r="B4107" t="s">
        <v>32</v>
      </c>
      <c r="C4107" t="s">
        <v>22368</v>
      </c>
      <c r="D4107">
        <v>573</v>
      </c>
      <c r="F4107" t="s">
        <v>30</v>
      </c>
      <c r="G4107" t="s">
        <v>49</v>
      </c>
      <c r="H4107" t="s">
        <v>70</v>
      </c>
      <c r="I4107" t="s">
        <v>22367</v>
      </c>
      <c r="J4107" t="s">
        <v>2399</v>
      </c>
      <c r="K4107" t="s">
        <v>2399</v>
      </c>
      <c r="L4107" t="s">
        <v>22369</v>
      </c>
      <c r="M4107">
        <v>-88.964202880859006</v>
      </c>
      <c r="N4107">
        <v>38.64289855957</v>
      </c>
    </row>
    <row r="4108" spans="1:14" x14ac:dyDescent="0.35">
      <c r="A4108" t="s">
        <v>22370</v>
      </c>
      <c r="B4108" t="s">
        <v>32</v>
      </c>
      <c r="C4108" t="s">
        <v>22371</v>
      </c>
      <c r="D4108">
        <v>489</v>
      </c>
      <c r="F4108" t="s">
        <v>30</v>
      </c>
      <c r="G4108" t="s">
        <v>76</v>
      </c>
      <c r="H4108" t="s">
        <v>810</v>
      </c>
      <c r="I4108" t="s">
        <v>22370</v>
      </c>
      <c r="J4108" t="s">
        <v>22372</v>
      </c>
      <c r="K4108" t="s">
        <v>22372</v>
      </c>
      <c r="L4108" t="s">
        <v>22373</v>
      </c>
      <c r="M4108">
        <v>-95.621101379395</v>
      </c>
      <c r="N4108">
        <v>33.159801483153998</v>
      </c>
    </row>
    <row r="4109" spans="1:14" x14ac:dyDescent="0.35">
      <c r="A4109" t="s">
        <v>22374</v>
      </c>
      <c r="B4109" t="s">
        <v>32</v>
      </c>
      <c r="C4109" t="s">
        <v>118</v>
      </c>
      <c r="D4109">
        <v>835</v>
      </c>
      <c r="F4109" t="s">
        <v>30</v>
      </c>
      <c r="G4109" t="s">
        <v>48</v>
      </c>
      <c r="H4109" t="s">
        <v>466</v>
      </c>
      <c r="I4109" t="s">
        <v>22374</v>
      </c>
      <c r="J4109" t="s">
        <v>22375</v>
      </c>
      <c r="K4109" t="s">
        <v>22375</v>
      </c>
      <c r="L4109" t="s">
        <v>22376</v>
      </c>
      <c r="M4109">
        <v>-85.152801510000003</v>
      </c>
      <c r="N4109">
        <v>41.14339828</v>
      </c>
    </row>
    <row r="4110" spans="1:14" x14ac:dyDescent="0.35">
      <c r="A4110" t="s">
        <v>22377</v>
      </c>
      <c r="B4110" t="s">
        <v>1168</v>
      </c>
      <c r="C4110" t="s">
        <v>22378</v>
      </c>
      <c r="D4110">
        <v>927</v>
      </c>
      <c r="F4110" t="s">
        <v>30</v>
      </c>
      <c r="G4110" t="s">
        <v>52</v>
      </c>
      <c r="H4110" t="s">
        <v>729</v>
      </c>
      <c r="I4110" t="s">
        <v>22377</v>
      </c>
      <c r="J4110" t="s">
        <v>22379</v>
      </c>
      <c r="K4110" t="s">
        <v>22379</v>
      </c>
      <c r="L4110" t="s">
        <v>22380</v>
      </c>
      <c r="M4110">
        <v>-84.615898132300003</v>
      </c>
      <c r="N4110">
        <v>37.053398132299897</v>
      </c>
    </row>
    <row r="4111" spans="1:14" x14ac:dyDescent="0.35">
      <c r="A4111" t="s">
        <v>22381</v>
      </c>
      <c r="B4111" t="s">
        <v>3332</v>
      </c>
      <c r="C4111" t="s">
        <v>22382</v>
      </c>
      <c r="D4111">
        <v>27</v>
      </c>
      <c r="F4111" t="s">
        <v>30</v>
      </c>
      <c r="G4111" t="s">
        <v>41</v>
      </c>
      <c r="H4111" t="s">
        <v>536</v>
      </c>
      <c r="I4111" t="s">
        <v>22381</v>
      </c>
      <c r="J4111" t="s">
        <v>2491</v>
      </c>
      <c r="K4111" t="s">
        <v>2491</v>
      </c>
      <c r="L4111" t="s">
        <v>22383</v>
      </c>
      <c r="M4111">
        <v>-121.591003417968</v>
      </c>
      <c r="N4111">
        <v>38.695400238037102</v>
      </c>
    </row>
    <row r="4112" spans="1:14" x14ac:dyDescent="0.35">
      <c r="A4112" t="s">
        <v>22384</v>
      </c>
      <c r="B4112" t="s">
        <v>1168</v>
      </c>
      <c r="C4112" t="s">
        <v>22385</v>
      </c>
      <c r="D4112">
        <v>4043</v>
      </c>
      <c r="F4112" t="s">
        <v>30</v>
      </c>
      <c r="G4112" t="s">
        <v>47</v>
      </c>
      <c r="H4112" t="s">
        <v>327</v>
      </c>
      <c r="I4112" t="s">
        <v>22384</v>
      </c>
      <c r="J4112" t="s">
        <v>22386</v>
      </c>
      <c r="K4112" t="s">
        <v>22386</v>
      </c>
      <c r="L4112" t="s">
        <v>22387</v>
      </c>
      <c r="M4112">
        <v>-113.880996704</v>
      </c>
      <c r="N4112">
        <v>45.123798370400003</v>
      </c>
    </row>
    <row r="4113" spans="1:14" x14ac:dyDescent="0.35">
      <c r="A4113" t="s">
        <v>22388</v>
      </c>
      <c r="B4113" t="s">
        <v>32</v>
      </c>
      <c r="C4113" t="s">
        <v>22389</v>
      </c>
      <c r="D4113">
        <v>170</v>
      </c>
      <c r="F4113" t="s">
        <v>30</v>
      </c>
      <c r="G4113" t="s">
        <v>41</v>
      </c>
      <c r="H4113" t="s">
        <v>22390</v>
      </c>
      <c r="I4113" t="s">
        <v>22388</v>
      </c>
      <c r="J4113" t="s">
        <v>22391</v>
      </c>
      <c r="K4113" t="s">
        <v>22391</v>
      </c>
      <c r="L4113" t="s">
        <v>22392</v>
      </c>
      <c r="M4113">
        <v>-118.450996</v>
      </c>
      <c r="N4113">
        <v>34.015799999999999</v>
      </c>
    </row>
    <row r="4114" spans="1:14" x14ac:dyDescent="0.35">
      <c r="A4114" t="s">
        <v>22394</v>
      </c>
      <c r="B4114" t="s">
        <v>32</v>
      </c>
      <c r="C4114" t="s">
        <v>22395</v>
      </c>
      <c r="D4114">
        <v>182</v>
      </c>
      <c r="F4114" t="s">
        <v>30</v>
      </c>
      <c r="G4114" t="s">
        <v>72</v>
      </c>
      <c r="H4114" t="s">
        <v>73</v>
      </c>
      <c r="I4114" t="s">
        <v>22394</v>
      </c>
      <c r="J4114" t="s">
        <v>22396</v>
      </c>
      <c r="K4114" t="s">
        <v>2586</v>
      </c>
      <c r="L4114" t="s">
        <v>22397</v>
      </c>
      <c r="M4114">
        <v>-80.361297607422003</v>
      </c>
      <c r="N4114">
        <v>33.994998931885</v>
      </c>
    </row>
    <row r="4115" spans="1:14" x14ac:dyDescent="0.35">
      <c r="A4115" t="s">
        <v>22398</v>
      </c>
      <c r="B4115" t="s">
        <v>1168</v>
      </c>
      <c r="C4115" t="s">
        <v>22399</v>
      </c>
      <c r="D4115">
        <v>261</v>
      </c>
      <c r="F4115" t="s">
        <v>30</v>
      </c>
      <c r="G4115" t="s">
        <v>41</v>
      </c>
      <c r="H4115" t="s">
        <v>297</v>
      </c>
      <c r="I4115" t="s">
        <v>22398</v>
      </c>
      <c r="J4115" t="s">
        <v>22400</v>
      </c>
      <c r="K4115" t="s">
        <v>22400</v>
      </c>
      <c r="L4115" t="s">
        <v>22401</v>
      </c>
      <c r="M4115">
        <v>-120.45700069999999</v>
      </c>
      <c r="N4115">
        <v>34.89889908</v>
      </c>
    </row>
    <row r="4116" spans="1:14" x14ac:dyDescent="0.35">
      <c r="A4116" t="s">
        <v>22402</v>
      </c>
      <c r="B4116" t="s">
        <v>3332</v>
      </c>
      <c r="C4116" t="s">
        <v>22403</v>
      </c>
      <c r="D4116">
        <v>56</v>
      </c>
      <c r="F4116" t="s">
        <v>30</v>
      </c>
      <c r="G4116" t="s">
        <v>41</v>
      </c>
      <c r="H4116" t="s">
        <v>1253</v>
      </c>
      <c r="I4116" t="s">
        <v>22402</v>
      </c>
      <c r="J4116" t="s">
        <v>22404</v>
      </c>
      <c r="K4116" t="s">
        <v>22404</v>
      </c>
      <c r="L4116" t="s">
        <v>22405</v>
      </c>
      <c r="M4116">
        <v>-117.86799619999999</v>
      </c>
      <c r="N4116">
        <v>33.675701140000001</v>
      </c>
    </row>
    <row r="4117" spans="1:14" x14ac:dyDescent="0.35">
      <c r="A4117" t="s">
        <v>22408</v>
      </c>
      <c r="B4117" t="s">
        <v>32</v>
      </c>
      <c r="C4117" t="s">
        <v>22409</v>
      </c>
      <c r="D4117">
        <v>2430</v>
      </c>
      <c r="F4117" t="s">
        <v>30</v>
      </c>
      <c r="G4117" t="s">
        <v>76</v>
      </c>
      <c r="H4117" t="s">
        <v>237</v>
      </c>
      <c r="I4117" t="s">
        <v>22408</v>
      </c>
      <c r="J4117" t="s">
        <v>22410</v>
      </c>
      <c r="K4117" t="s">
        <v>22410</v>
      </c>
      <c r="L4117" t="s">
        <v>22411</v>
      </c>
      <c r="M4117">
        <v>-100.94999694824</v>
      </c>
      <c r="N4117">
        <v>32.69340133667</v>
      </c>
    </row>
    <row r="4118" spans="1:14" x14ac:dyDescent="0.35">
      <c r="A4118" t="s">
        <v>22412</v>
      </c>
      <c r="B4118" t="s">
        <v>32</v>
      </c>
      <c r="C4118" t="s">
        <v>22413</v>
      </c>
      <c r="D4118">
        <v>1073</v>
      </c>
      <c r="F4118" t="s">
        <v>30</v>
      </c>
      <c r="G4118" t="s">
        <v>39</v>
      </c>
      <c r="H4118" t="s">
        <v>978</v>
      </c>
      <c r="I4118" t="s">
        <v>22412</v>
      </c>
      <c r="J4118" t="s">
        <v>22414</v>
      </c>
      <c r="K4118" t="s">
        <v>22414</v>
      </c>
      <c r="L4118" t="s">
        <v>22415</v>
      </c>
      <c r="M4118">
        <v>-96.942802429199006</v>
      </c>
      <c r="N4118">
        <v>35.357898712157997</v>
      </c>
    </row>
    <row r="4119" spans="1:14" x14ac:dyDescent="0.35">
      <c r="A4119" t="s">
        <v>22416</v>
      </c>
      <c r="B4119" t="s">
        <v>1168</v>
      </c>
      <c r="C4119" t="s">
        <v>22417</v>
      </c>
      <c r="D4119">
        <v>85</v>
      </c>
      <c r="F4119" t="s">
        <v>30</v>
      </c>
      <c r="G4119" t="s">
        <v>41</v>
      </c>
      <c r="H4119" t="s">
        <v>1178</v>
      </c>
      <c r="I4119" t="s">
        <v>22416</v>
      </c>
      <c r="J4119" t="s">
        <v>22418</v>
      </c>
      <c r="K4119" t="s">
        <v>22418</v>
      </c>
      <c r="L4119" t="s">
        <v>22419</v>
      </c>
      <c r="M4119">
        <v>-121.60600280762</v>
      </c>
      <c r="N4119">
        <v>36.662799835205</v>
      </c>
    </row>
    <row r="4120" spans="1:14" x14ac:dyDescent="0.35">
      <c r="A4120" t="s">
        <v>22420</v>
      </c>
      <c r="B4120" t="s">
        <v>1168</v>
      </c>
      <c r="C4120" t="s">
        <v>22421</v>
      </c>
      <c r="D4120">
        <v>4313</v>
      </c>
      <c r="F4120" t="s">
        <v>30</v>
      </c>
      <c r="G4120" t="s">
        <v>106</v>
      </c>
      <c r="H4120" t="s">
        <v>647</v>
      </c>
      <c r="I4120" t="s">
        <v>22420</v>
      </c>
      <c r="J4120" t="s">
        <v>22422</v>
      </c>
      <c r="K4120" t="s">
        <v>22422</v>
      </c>
      <c r="L4120" t="s">
        <v>22423</v>
      </c>
      <c r="M4120">
        <v>-102.98500060000001</v>
      </c>
      <c r="N4120">
        <v>41.10129929</v>
      </c>
    </row>
    <row r="4121" spans="1:14" x14ac:dyDescent="0.35">
      <c r="A4121" t="s">
        <v>22425</v>
      </c>
      <c r="B4121" t="s">
        <v>32</v>
      </c>
      <c r="C4121" t="s">
        <v>18070</v>
      </c>
      <c r="D4121">
        <v>455</v>
      </c>
      <c r="F4121" t="s">
        <v>30</v>
      </c>
      <c r="G4121" t="s">
        <v>63</v>
      </c>
      <c r="H4121" t="s">
        <v>22426</v>
      </c>
      <c r="I4121" t="s">
        <v>22425</v>
      </c>
      <c r="J4121" t="s">
        <v>22427</v>
      </c>
      <c r="K4121" t="s">
        <v>22427</v>
      </c>
      <c r="L4121" t="s">
        <v>22428</v>
      </c>
      <c r="M4121">
        <v>-79.391197199999993</v>
      </c>
      <c r="N4121">
        <v>35.237400049999998</v>
      </c>
    </row>
    <row r="4122" spans="1:14" x14ac:dyDescent="0.35">
      <c r="A4122" t="s">
        <v>22429</v>
      </c>
      <c r="B4122" t="s">
        <v>32</v>
      </c>
      <c r="C4122" t="s">
        <v>22430</v>
      </c>
      <c r="D4122">
        <v>6415</v>
      </c>
      <c r="F4122" t="s">
        <v>30</v>
      </c>
      <c r="G4122" t="s">
        <v>40</v>
      </c>
      <c r="H4122" t="s">
        <v>692</v>
      </c>
      <c r="I4122" t="s">
        <v>22429</v>
      </c>
      <c r="J4122" t="s">
        <v>22431</v>
      </c>
      <c r="K4122" t="s">
        <v>22431</v>
      </c>
      <c r="L4122" t="s">
        <v>22432</v>
      </c>
      <c r="M4122">
        <v>-110.005996704</v>
      </c>
      <c r="N4122">
        <v>34.265499114999997</v>
      </c>
    </row>
    <row r="4123" spans="1:14" x14ac:dyDescent="0.35">
      <c r="A4123" t="s">
        <v>22433</v>
      </c>
      <c r="B4123" t="s">
        <v>32</v>
      </c>
      <c r="C4123" t="s">
        <v>22434</v>
      </c>
      <c r="D4123">
        <v>6350</v>
      </c>
      <c r="E4123" t="s">
        <v>161</v>
      </c>
      <c r="F4123" t="s">
        <v>1547</v>
      </c>
      <c r="G4123" t="s">
        <v>1554</v>
      </c>
      <c r="H4123" t="s">
        <v>22435</v>
      </c>
      <c r="I4123" t="s">
        <v>22436</v>
      </c>
      <c r="J4123" t="s">
        <v>22433</v>
      </c>
      <c r="L4123" t="s">
        <v>22437</v>
      </c>
      <c r="M4123">
        <v>147.20919499999999</v>
      </c>
      <c r="N4123">
        <v>-8.4507159999999999</v>
      </c>
    </row>
    <row r="4124" spans="1:14" x14ac:dyDescent="0.35">
      <c r="A4124" t="s">
        <v>22438</v>
      </c>
      <c r="B4124" t="s">
        <v>32</v>
      </c>
      <c r="C4124" t="s">
        <v>22439</v>
      </c>
      <c r="D4124">
        <v>801</v>
      </c>
      <c r="F4124" t="s">
        <v>30</v>
      </c>
      <c r="G4124" t="s">
        <v>72</v>
      </c>
      <c r="H4124" t="s">
        <v>711</v>
      </c>
      <c r="I4124" t="s">
        <v>22438</v>
      </c>
      <c r="J4124" t="s">
        <v>22440</v>
      </c>
      <c r="K4124" t="s">
        <v>22440</v>
      </c>
      <c r="L4124" t="s">
        <v>22441</v>
      </c>
      <c r="M4124">
        <v>-81.956497192382997</v>
      </c>
      <c r="N4124">
        <v>34.915699005127003</v>
      </c>
    </row>
    <row r="4125" spans="1:14" x14ac:dyDescent="0.35">
      <c r="A4125" t="s">
        <v>22443</v>
      </c>
      <c r="B4125" t="s">
        <v>32</v>
      </c>
      <c r="C4125" t="s">
        <v>22444</v>
      </c>
      <c r="D4125">
        <v>3931</v>
      </c>
      <c r="F4125" t="s">
        <v>30</v>
      </c>
      <c r="G4125" t="s">
        <v>74</v>
      </c>
      <c r="H4125" t="s">
        <v>22445</v>
      </c>
      <c r="I4125" t="s">
        <v>22443</v>
      </c>
      <c r="J4125" t="s">
        <v>22446</v>
      </c>
      <c r="K4125" t="s">
        <v>22446</v>
      </c>
      <c r="L4125" t="s">
        <v>22447</v>
      </c>
      <c r="M4125">
        <v>-103.78299713135</v>
      </c>
      <c r="N4125">
        <v>44.48030090332</v>
      </c>
    </row>
    <row r="4126" spans="1:14" x14ac:dyDescent="0.35">
      <c r="A4126" t="s">
        <v>22448</v>
      </c>
      <c r="B4126" t="s">
        <v>32</v>
      </c>
      <c r="C4126" t="s">
        <v>22449</v>
      </c>
      <c r="D4126">
        <v>7</v>
      </c>
      <c r="F4126" t="s">
        <v>30</v>
      </c>
      <c r="G4126" t="s">
        <v>43</v>
      </c>
      <c r="H4126" t="s">
        <v>797</v>
      </c>
      <c r="I4126" t="s">
        <v>22448</v>
      </c>
      <c r="J4126" t="s">
        <v>22450</v>
      </c>
      <c r="K4126" t="s">
        <v>22450</v>
      </c>
      <c r="L4126" t="s">
        <v>22451</v>
      </c>
      <c r="M4126">
        <v>-82.626998999999998</v>
      </c>
      <c r="N4126">
        <v>27.7651</v>
      </c>
    </row>
    <row r="4127" spans="1:14" x14ac:dyDescent="0.35">
      <c r="A4127" t="s">
        <v>22452</v>
      </c>
      <c r="B4127" t="s">
        <v>3332</v>
      </c>
      <c r="C4127" t="s">
        <v>22453</v>
      </c>
      <c r="D4127">
        <v>598</v>
      </c>
      <c r="F4127" t="s">
        <v>30</v>
      </c>
      <c r="G4127" t="s">
        <v>49</v>
      </c>
      <c r="H4127" t="s">
        <v>355</v>
      </c>
      <c r="I4127" t="s">
        <v>22452</v>
      </c>
      <c r="J4127" t="s">
        <v>22454</v>
      </c>
      <c r="K4127" t="s">
        <v>22454</v>
      </c>
      <c r="L4127" t="s">
        <v>22455</v>
      </c>
      <c r="M4127">
        <v>-89.677902219999993</v>
      </c>
      <c r="N4127">
        <v>39.844100949999998</v>
      </c>
    </row>
    <row r="4128" spans="1:14" x14ac:dyDescent="0.35">
      <c r="A4128" t="s">
        <v>22456</v>
      </c>
      <c r="B4128" t="s">
        <v>3332</v>
      </c>
      <c r="C4128" t="s">
        <v>22457</v>
      </c>
      <c r="D4128">
        <v>1019</v>
      </c>
      <c r="F4128" t="s">
        <v>30</v>
      </c>
      <c r="G4128" t="s">
        <v>76</v>
      </c>
      <c r="H4128" t="s">
        <v>768</v>
      </c>
      <c r="I4128" t="s">
        <v>22456</v>
      </c>
      <c r="J4128" t="s">
        <v>3651</v>
      </c>
      <c r="K4128" t="s">
        <v>3651</v>
      </c>
      <c r="L4128" t="s">
        <v>22458</v>
      </c>
      <c r="M4128">
        <v>-98.491898000000006</v>
      </c>
      <c r="N4128">
        <v>33.988799999999998</v>
      </c>
    </row>
    <row r="4129" spans="1:14" x14ac:dyDescent="0.35">
      <c r="A4129" t="s">
        <v>22459</v>
      </c>
      <c r="B4129" t="s">
        <v>32</v>
      </c>
      <c r="C4129" t="s">
        <v>22460</v>
      </c>
      <c r="D4129">
        <v>1339</v>
      </c>
      <c r="F4129" t="s">
        <v>30</v>
      </c>
      <c r="G4129" t="s">
        <v>98</v>
      </c>
      <c r="H4129" t="s">
        <v>449</v>
      </c>
      <c r="I4129" t="s">
        <v>22459</v>
      </c>
      <c r="J4129" t="s">
        <v>22461</v>
      </c>
      <c r="K4129" t="s">
        <v>22461</v>
      </c>
      <c r="L4129" t="s">
        <v>22462</v>
      </c>
      <c r="M4129">
        <v>-95.202796936035</v>
      </c>
      <c r="N4129">
        <v>43.165500640868999</v>
      </c>
    </row>
    <row r="4130" spans="1:14" x14ac:dyDescent="0.35">
      <c r="A4130" t="s">
        <v>22463</v>
      </c>
      <c r="B4130" t="s">
        <v>32</v>
      </c>
      <c r="C4130" t="s">
        <v>22464</v>
      </c>
      <c r="D4130">
        <v>648</v>
      </c>
      <c r="F4130" t="s">
        <v>30</v>
      </c>
      <c r="G4130" t="s">
        <v>49</v>
      </c>
      <c r="H4130" t="s">
        <v>22465</v>
      </c>
      <c r="I4130" t="s">
        <v>22463</v>
      </c>
      <c r="J4130" t="s">
        <v>2216</v>
      </c>
      <c r="K4130" t="s">
        <v>2216</v>
      </c>
      <c r="L4130" t="s">
        <v>22466</v>
      </c>
      <c r="M4130">
        <v>-89.676300049999995</v>
      </c>
      <c r="N4130">
        <v>41.742801669999999</v>
      </c>
    </row>
    <row r="4131" spans="1:14" x14ac:dyDescent="0.35">
      <c r="A4131" t="s">
        <v>22467</v>
      </c>
      <c r="B4131" t="s">
        <v>32</v>
      </c>
      <c r="C4131" t="s">
        <v>1049</v>
      </c>
      <c r="D4131">
        <v>5</v>
      </c>
      <c r="F4131" t="s">
        <v>30</v>
      </c>
      <c r="G4131" t="s">
        <v>41</v>
      </c>
      <c r="H4131" t="s">
        <v>1050</v>
      </c>
      <c r="I4131" t="s">
        <v>22467</v>
      </c>
      <c r="J4131" t="s">
        <v>22468</v>
      </c>
      <c r="K4131" t="s">
        <v>22468</v>
      </c>
      <c r="L4131" t="s">
        <v>22469</v>
      </c>
      <c r="M4131">
        <v>-122.25</v>
      </c>
      <c r="N4131">
        <v>37.511901855468999</v>
      </c>
    </row>
    <row r="4132" spans="1:14" x14ac:dyDescent="0.35">
      <c r="A4132" t="s">
        <v>22472</v>
      </c>
      <c r="B4132" t="s">
        <v>3332</v>
      </c>
      <c r="C4132" t="s">
        <v>22473</v>
      </c>
      <c r="D4132">
        <v>30</v>
      </c>
      <c r="F4132" t="s">
        <v>30</v>
      </c>
      <c r="G4132" t="s">
        <v>43</v>
      </c>
      <c r="H4132" t="s">
        <v>22474</v>
      </c>
      <c r="I4132" t="s">
        <v>22472</v>
      </c>
      <c r="J4132" t="s">
        <v>22475</v>
      </c>
      <c r="K4132" t="s">
        <v>22475</v>
      </c>
      <c r="L4132" t="s">
        <v>22476</v>
      </c>
      <c r="M4132">
        <v>-82.554397583007798</v>
      </c>
      <c r="N4132">
        <v>27.395399093627901</v>
      </c>
    </row>
    <row r="4133" spans="1:14" x14ac:dyDescent="0.35">
      <c r="A4133" t="s">
        <v>22477</v>
      </c>
      <c r="B4133" t="s">
        <v>1168</v>
      </c>
      <c r="C4133" t="s">
        <v>22478</v>
      </c>
      <c r="D4133">
        <v>6814</v>
      </c>
      <c r="F4133" t="s">
        <v>30</v>
      </c>
      <c r="G4133" t="s">
        <v>109</v>
      </c>
      <c r="H4133" t="s">
        <v>22479</v>
      </c>
      <c r="I4133" t="s">
        <v>22477</v>
      </c>
      <c r="J4133" t="s">
        <v>22480</v>
      </c>
      <c r="K4133" t="s">
        <v>22481</v>
      </c>
      <c r="L4133" t="s">
        <v>22482</v>
      </c>
      <c r="M4133">
        <v>-105.53500366211</v>
      </c>
      <c r="N4133">
        <v>33.462799072266002</v>
      </c>
    </row>
    <row r="4134" spans="1:14" x14ac:dyDescent="0.35">
      <c r="A4134" t="s">
        <v>22483</v>
      </c>
      <c r="B4134" t="s">
        <v>3332</v>
      </c>
      <c r="C4134" t="s">
        <v>22484</v>
      </c>
      <c r="D4134">
        <v>241</v>
      </c>
      <c r="F4134" t="s">
        <v>30</v>
      </c>
      <c r="G4134" t="s">
        <v>72</v>
      </c>
      <c r="H4134" t="s">
        <v>73</v>
      </c>
      <c r="I4134" t="s">
        <v>22483</v>
      </c>
      <c r="J4134" t="s">
        <v>22485</v>
      </c>
      <c r="K4134" t="s">
        <v>22485</v>
      </c>
      <c r="L4134" t="s">
        <v>22486</v>
      </c>
      <c r="M4134">
        <v>-80.470596310000005</v>
      </c>
      <c r="N4134">
        <v>33.972698209999997</v>
      </c>
    </row>
    <row r="4135" spans="1:14" x14ac:dyDescent="0.35">
      <c r="A4135" t="s">
        <v>22487</v>
      </c>
      <c r="B4135" t="s">
        <v>1168</v>
      </c>
      <c r="C4135" t="s">
        <v>22488</v>
      </c>
      <c r="D4135">
        <v>577</v>
      </c>
      <c r="F4135" t="s">
        <v>30</v>
      </c>
      <c r="G4135" t="s">
        <v>76</v>
      </c>
      <c r="H4135" t="s">
        <v>275</v>
      </c>
      <c r="I4135" t="s">
        <v>22487</v>
      </c>
      <c r="J4135" t="s">
        <v>22489</v>
      </c>
      <c r="K4135" t="s">
        <v>22489</v>
      </c>
      <c r="L4135" t="s">
        <v>22490</v>
      </c>
      <c r="M4135">
        <v>-98.471099853515994</v>
      </c>
      <c r="N4135">
        <v>29.336999893188</v>
      </c>
    </row>
    <row r="4136" spans="1:14" x14ac:dyDescent="0.35">
      <c r="A4136" t="s">
        <v>22491</v>
      </c>
      <c r="B4136" t="s">
        <v>1168</v>
      </c>
      <c r="C4136" t="s">
        <v>22492</v>
      </c>
      <c r="D4136">
        <v>19</v>
      </c>
      <c r="F4136" t="s">
        <v>30</v>
      </c>
      <c r="G4136" t="s">
        <v>45</v>
      </c>
      <c r="H4136" t="s">
        <v>22493</v>
      </c>
      <c r="I4136" t="s">
        <v>22491</v>
      </c>
      <c r="J4136" t="s">
        <v>22494</v>
      </c>
      <c r="K4136" t="s">
        <v>22494</v>
      </c>
      <c r="L4136" t="s">
        <v>22495</v>
      </c>
      <c r="M4136">
        <v>-81.391295999999997</v>
      </c>
      <c r="N4136">
        <v>31.151800000000001</v>
      </c>
    </row>
    <row r="4137" spans="1:14" x14ac:dyDescent="0.35">
      <c r="A4137" t="s">
        <v>22496</v>
      </c>
      <c r="B4137" t="s">
        <v>1168</v>
      </c>
      <c r="C4137" t="s">
        <v>22497</v>
      </c>
      <c r="D4137">
        <v>1031</v>
      </c>
      <c r="F4137" t="s">
        <v>30</v>
      </c>
      <c r="G4137" t="s">
        <v>58</v>
      </c>
      <c r="H4137" t="s">
        <v>965</v>
      </c>
      <c r="I4137" t="s">
        <v>22496</v>
      </c>
      <c r="J4137" t="s">
        <v>22498</v>
      </c>
      <c r="K4137" t="s">
        <v>22498</v>
      </c>
      <c r="L4137" t="s">
        <v>22499</v>
      </c>
      <c r="M4137">
        <v>-94.059898376464801</v>
      </c>
      <c r="N4137">
        <v>45.546600341796797</v>
      </c>
    </row>
    <row r="4138" spans="1:14" x14ac:dyDescent="0.35">
      <c r="A4138" t="s">
        <v>22500</v>
      </c>
      <c r="B4138" t="s">
        <v>32</v>
      </c>
      <c r="C4138" t="s">
        <v>22501</v>
      </c>
      <c r="D4138">
        <v>1110</v>
      </c>
      <c r="F4138" t="s">
        <v>30</v>
      </c>
      <c r="G4138" t="s">
        <v>84</v>
      </c>
      <c r="H4138" t="s">
        <v>22502</v>
      </c>
      <c r="I4138" t="s">
        <v>22500</v>
      </c>
      <c r="J4138" t="s">
        <v>22503</v>
      </c>
      <c r="K4138" t="s">
        <v>22503</v>
      </c>
      <c r="L4138" t="s">
        <v>22504</v>
      </c>
      <c r="M4138">
        <v>-89.530296325684006</v>
      </c>
      <c r="N4138">
        <v>44.5452003479</v>
      </c>
    </row>
    <row r="4139" spans="1:14" x14ac:dyDescent="0.35">
      <c r="A4139" t="s">
        <v>22506</v>
      </c>
      <c r="B4139" t="s">
        <v>1168</v>
      </c>
      <c r="C4139" t="s">
        <v>22507</v>
      </c>
      <c r="D4139">
        <v>826</v>
      </c>
      <c r="F4139" t="s">
        <v>30</v>
      </c>
      <c r="G4139" t="s">
        <v>59</v>
      </c>
      <c r="H4139" t="s">
        <v>344</v>
      </c>
      <c r="I4139" t="s">
        <v>22506</v>
      </c>
      <c r="J4139" t="s">
        <v>22508</v>
      </c>
      <c r="K4139" t="s">
        <v>22508</v>
      </c>
      <c r="L4139" t="s">
        <v>22509</v>
      </c>
      <c r="M4139">
        <v>-94.909698486327997</v>
      </c>
      <c r="N4139">
        <v>39.771900177002003</v>
      </c>
    </row>
    <row r="4140" spans="1:14" x14ac:dyDescent="0.35">
      <c r="A4140" t="s">
        <v>22510</v>
      </c>
      <c r="B4140" t="s">
        <v>32</v>
      </c>
      <c r="C4140" t="s">
        <v>22511</v>
      </c>
      <c r="D4140">
        <v>4040</v>
      </c>
      <c r="F4140" t="s">
        <v>30</v>
      </c>
      <c r="G4140" t="s">
        <v>42</v>
      </c>
      <c r="H4140" t="s">
        <v>939</v>
      </c>
      <c r="I4140" t="s">
        <v>22510</v>
      </c>
      <c r="J4140" t="s">
        <v>22512</v>
      </c>
      <c r="K4140" t="s">
        <v>22512</v>
      </c>
      <c r="L4140" t="s">
        <v>22513</v>
      </c>
      <c r="M4140">
        <v>-103.26499939999999</v>
      </c>
      <c r="N4140">
        <v>40.615299219999997</v>
      </c>
    </row>
    <row r="4141" spans="1:14" x14ac:dyDescent="0.35">
      <c r="A4141" t="s">
        <v>22514</v>
      </c>
      <c r="B4141" t="s">
        <v>3332</v>
      </c>
      <c r="C4141" t="s">
        <v>22515</v>
      </c>
      <c r="D4141">
        <v>618</v>
      </c>
      <c r="F4141" t="s">
        <v>30</v>
      </c>
      <c r="G4141" t="s">
        <v>59</v>
      </c>
      <c r="H4141" t="s">
        <v>825</v>
      </c>
      <c r="I4141" t="s">
        <v>22514</v>
      </c>
      <c r="J4141" t="s">
        <v>22516</v>
      </c>
      <c r="K4141" t="s">
        <v>22516</v>
      </c>
      <c r="L4141" t="s">
        <v>22517</v>
      </c>
      <c r="M4141">
        <v>-90.370002999999997</v>
      </c>
      <c r="N4141">
        <v>38.748697</v>
      </c>
    </row>
    <row r="4142" spans="1:14" x14ac:dyDescent="0.35">
      <c r="A4142" t="s">
        <v>22518</v>
      </c>
      <c r="B4142" t="s">
        <v>1168</v>
      </c>
      <c r="C4142" t="s">
        <v>22519</v>
      </c>
      <c r="D4142">
        <v>705</v>
      </c>
      <c r="F4142" t="s">
        <v>30</v>
      </c>
      <c r="G4142" t="s">
        <v>58</v>
      </c>
      <c r="H4142" t="s">
        <v>1340</v>
      </c>
      <c r="I4142" t="s">
        <v>22518</v>
      </c>
      <c r="J4142" t="s">
        <v>22520</v>
      </c>
      <c r="K4142" t="s">
        <v>22520</v>
      </c>
      <c r="L4142" t="s">
        <v>22521</v>
      </c>
      <c r="M4142">
        <v>-93.059997558593693</v>
      </c>
      <c r="N4142">
        <v>44.934501647949197</v>
      </c>
    </row>
    <row r="4143" spans="1:14" x14ac:dyDescent="0.35">
      <c r="A4143" t="s">
        <v>22522</v>
      </c>
      <c r="B4143" t="s">
        <v>1168</v>
      </c>
      <c r="C4143" t="s">
        <v>22523</v>
      </c>
      <c r="D4143">
        <v>128</v>
      </c>
      <c r="F4143" t="s">
        <v>30</v>
      </c>
      <c r="G4143" t="s">
        <v>41</v>
      </c>
      <c r="H4143" t="s">
        <v>2256</v>
      </c>
      <c r="I4143" t="s">
        <v>22522</v>
      </c>
      <c r="J4143" t="s">
        <v>22524</v>
      </c>
      <c r="K4143" t="s">
        <v>22524</v>
      </c>
      <c r="L4143" t="s">
        <v>22525</v>
      </c>
      <c r="M4143">
        <v>-122.81300349999999</v>
      </c>
      <c r="N4143">
        <v>38.508998869999999</v>
      </c>
    </row>
    <row r="4144" spans="1:14" x14ac:dyDescent="0.35">
      <c r="A4144" t="s">
        <v>22526</v>
      </c>
      <c r="B4144" t="s">
        <v>32</v>
      </c>
      <c r="C4144" t="s">
        <v>22527</v>
      </c>
      <c r="D4144">
        <v>16</v>
      </c>
      <c r="F4144" t="s">
        <v>30</v>
      </c>
      <c r="G4144" t="s">
        <v>43</v>
      </c>
      <c r="H4144" t="s">
        <v>657</v>
      </c>
      <c r="I4144" t="s">
        <v>22526</v>
      </c>
      <c r="J4144" t="s">
        <v>3380</v>
      </c>
      <c r="K4144" t="s">
        <v>3380</v>
      </c>
      <c r="L4144" t="s">
        <v>22528</v>
      </c>
      <c r="M4144">
        <v>-80.221099850000002</v>
      </c>
      <c r="N4144">
        <v>27.18169975</v>
      </c>
    </row>
    <row r="4145" spans="1:14" x14ac:dyDescent="0.35">
      <c r="A4145" t="s">
        <v>22529</v>
      </c>
      <c r="B4145" t="s">
        <v>32</v>
      </c>
      <c r="C4145" t="s">
        <v>22530</v>
      </c>
      <c r="D4145">
        <v>900</v>
      </c>
      <c r="F4145" t="s">
        <v>30</v>
      </c>
      <c r="G4145" t="s">
        <v>39</v>
      </c>
      <c r="H4145" t="s">
        <v>22531</v>
      </c>
      <c r="I4145" t="s">
        <v>22529</v>
      </c>
      <c r="J4145" t="s">
        <v>22532</v>
      </c>
      <c r="K4145" t="s">
        <v>22532</v>
      </c>
      <c r="L4145" t="s">
        <v>22533</v>
      </c>
      <c r="M4145">
        <v>-96.655700683594006</v>
      </c>
      <c r="N4145">
        <v>35.789600372313998</v>
      </c>
    </row>
    <row r="4146" spans="1:14" x14ac:dyDescent="0.35">
      <c r="A4146" t="s">
        <v>22534</v>
      </c>
      <c r="B4146" t="s">
        <v>32</v>
      </c>
      <c r="C4146" t="s">
        <v>22535</v>
      </c>
      <c r="D4146">
        <v>725</v>
      </c>
      <c r="F4146" t="s">
        <v>30</v>
      </c>
      <c r="G4146" t="s">
        <v>84</v>
      </c>
      <c r="H4146" t="s">
        <v>22536</v>
      </c>
      <c r="I4146" t="s">
        <v>22534</v>
      </c>
      <c r="J4146" t="s">
        <v>22537</v>
      </c>
      <c r="K4146" t="s">
        <v>22537</v>
      </c>
      <c r="L4146" t="s">
        <v>22538</v>
      </c>
      <c r="M4146">
        <v>-87.421501160000005</v>
      </c>
      <c r="N4146">
        <v>44.843700409999997</v>
      </c>
    </row>
    <row r="4147" spans="1:14" x14ac:dyDescent="0.35">
      <c r="A4147" t="s">
        <v>22539</v>
      </c>
      <c r="B4147" t="s">
        <v>1168</v>
      </c>
      <c r="C4147" t="s">
        <v>22540</v>
      </c>
      <c r="D4147">
        <v>5318</v>
      </c>
      <c r="F4147" t="s">
        <v>30</v>
      </c>
      <c r="G4147" t="s">
        <v>47</v>
      </c>
      <c r="H4147" t="s">
        <v>22541</v>
      </c>
      <c r="I4147" t="s">
        <v>22539</v>
      </c>
      <c r="J4147" t="s">
        <v>22542</v>
      </c>
      <c r="K4147" t="s">
        <v>22542</v>
      </c>
      <c r="L4147" t="s">
        <v>22543</v>
      </c>
      <c r="M4147">
        <v>-114.29599760000001</v>
      </c>
      <c r="N4147">
        <v>43.504398350000002</v>
      </c>
    </row>
    <row r="4148" spans="1:14" x14ac:dyDescent="0.35">
      <c r="A4148" t="s">
        <v>22544</v>
      </c>
      <c r="B4148" t="s">
        <v>3332</v>
      </c>
      <c r="C4148" t="s">
        <v>22545</v>
      </c>
      <c r="D4148">
        <v>463</v>
      </c>
      <c r="F4148" t="s">
        <v>30</v>
      </c>
      <c r="G4148" t="s">
        <v>59</v>
      </c>
      <c r="H4148" t="s">
        <v>825</v>
      </c>
      <c r="I4148" t="s">
        <v>22544</v>
      </c>
      <c r="J4148" t="s">
        <v>15442</v>
      </c>
      <c r="K4148" t="s">
        <v>15442</v>
      </c>
      <c r="L4148" t="s">
        <v>22546</v>
      </c>
      <c r="M4148">
        <v>-90.652000427245994</v>
      </c>
      <c r="N4148">
        <v>38.662101745605</v>
      </c>
    </row>
    <row r="4149" spans="1:14" x14ac:dyDescent="0.35">
      <c r="A4149" t="s">
        <v>22547</v>
      </c>
      <c r="B4149" t="s">
        <v>3332</v>
      </c>
      <c r="C4149" t="s">
        <v>22548</v>
      </c>
      <c r="D4149">
        <v>62</v>
      </c>
      <c r="F4149" t="s">
        <v>30</v>
      </c>
      <c r="G4149" t="s">
        <v>41</v>
      </c>
      <c r="H4149" t="s">
        <v>373</v>
      </c>
      <c r="I4149" t="s">
        <v>22547</v>
      </c>
      <c r="J4149" t="s">
        <v>22549</v>
      </c>
      <c r="K4149" t="s">
        <v>22549</v>
      </c>
      <c r="L4149" t="s">
        <v>22550</v>
      </c>
      <c r="M4149">
        <v>-121.92700195312</v>
      </c>
      <c r="N4149">
        <v>38.262699127197003</v>
      </c>
    </row>
    <row r="4150" spans="1:14" x14ac:dyDescent="0.35">
      <c r="A4150" t="s">
        <v>22551</v>
      </c>
      <c r="B4150" t="s">
        <v>32</v>
      </c>
      <c r="C4150" t="s">
        <v>22552</v>
      </c>
      <c r="D4150">
        <v>674</v>
      </c>
      <c r="F4150" t="s">
        <v>30</v>
      </c>
      <c r="G4150" t="s">
        <v>84</v>
      </c>
      <c r="H4150" t="s">
        <v>1499</v>
      </c>
      <c r="I4150" t="s">
        <v>22551</v>
      </c>
      <c r="J4150" t="s">
        <v>22553</v>
      </c>
      <c r="K4150" t="s">
        <v>22553</v>
      </c>
      <c r="L4150" t="s">
        <v>22554</v>
      </c>
      <c r="M4150">
        <v>-92.094703674315994</v>
      </c>
      <c r="N4150">
        <v>46.689701080322003</v>
      </c>
    </row>
    <row r="4151" spans="1:14" x14ac:dyDescent="0.35">
      <c r="A4151" t="s">
        <v>22555</v>
      </c>
      <c r="B4151" t="s">
        <v>3332</v>
      </c>
      <c r="C4151" t="s">
        <v>22556</v>
      </c>
      <c r="D4151">
        <v>1098</v>
      </c>
      <c r="F4151" t="s">
        <v>30</v>
      </c>
      <c r="G4151" t="s">
        <v>98</v>
      </c>
      <c r="H4151" t="s">
        <v>1183</v>
      </c>
      <c r="I4151" t="s">
        <v>22555</v>
      </c>
      <c r="J4151" t="s">
        <v>22557</v>
      </c>
      <c r="K4151" t="s">
        <v>22557</v>
      </c>
      <c r="L4151" t="s">
        <v>22558</v>
      </c>
      <c r="M4151">
        <v>-96.384399000000002</v>
      </c>
      <c r="N4151">
        <v>42.402599000000002</v>
      </c>
    </row>
    <row r="4152" spans="1:14" x14ac:dyDescent="0.35">
      <c r="A4152" t="s">
        <v>22560</v>
      </c>
      <c r="B4152" t="s">
        <v>32</v>
      </c>
      <c r="C4152" t="s">
        <v>16070</v>
      </c>
      <c r="D4152">
        <v>5446</v>
      </c>
      <c r="F4152" t="s">
        <v>30</v>
      </c>
      <c r="G4152" t="s">
        <v>109</v>
      </c>
      <c r="H4152" t="s">
        <v>474</v>
      </c>
      <c r="I4152" t="s">
        <v>22560</v>
      </c>
      <c r="J4152" t="s">
        <v>22561</v>
      </c>
      <c r="K4152" t="s">
        <v>22561</v>
      </c>
      <c r="L4152" t="s">
        <v>22562</v>
      </c>
      <c r="M4152">
        <v>-108.154263</v>
      </c>
      <c r="N4152">
        <v>32.632292999999997</v>
      </c>
    </row>
    <row r="4153" spans="1:14" x14ac:dyDescent="0.35">
      <c r="A4153" t="s">
        <v>22563</v>
      </c>
      <c r="B4153" t="s">
        <v>32</v>
      </c>
      <c r="C4153" t="s">
        <v>22564</v>
      </c>
      <c r="D4153">
        <v>4149</v>
      </c>
      <c r="F4153" t="s">
        <v>30</v>
      </c>
      <c r="G4153" t="s">
        <v>41</v>
      </c>
      <c r="H4153" t="s">
        <v>1455</v>
      </c>
      <c r="I4153" t="s">
        <v>22563</v>
      </c>
      <c r="J4153" t="s">
        <v>22565</v>
      </c>
      <c r="K4153" t="s">
        <v>22565</v>
      </c>
      <c r="L4153" t="s">
        <v>22566</v>
      </c>
      <c r="M4153">
        <v>-120.57299804688</v>
      </c>
      <c r="N4153">
        <v>40.375701904297003</v>
      </c>
    </row>
    <row r="4154" spans="1:14" x14ac:dyDescent="0.35">
      <c r="A4154" t="s">
        <v>22567</v>
      </c>
      <c r="B4154" t="s">
        <v>32</v>
      </c>
      <c r="C4154" t="s">
        <v>22568</v>
      </c>
      <c r="D4154">
        <v>968</v>
      </c>
      <c r="F4154" t="s">
        <v>30</v>
      </c>
      <c r="G4154" t="s">
        <v>63</v>
      </c>
      <c r="H4154" t="s">
        <v>707</v>
      </c>
      <c r="I4154" t="s">
        <v>22567</v>
      </c>
      <c r="J4154" t="s">
        <v>22569</v>
      </c>
      <c r="K4154" t="s">
        <v>22569</v>
      </c>
      <c r="L4154" t="s">
        <v>22570</v>
      </c>
      <c r="M4154">
        <v>-80.953903198242003</v>
      </c>
      <c r="N4154">
        <v>35.765300750732003</v>
      </c>
    </row>
    <row r="4155" spans="1:14" x14ac:dyDescent="0.35">
      <c r="A4155" t="s">
        <v>22571</v>
      </c>
      <c r="B4155" t="s">
        <v>1168</v>
      </c>
      <c r="C4155" t="s">
        <v>22572</v>
      </c>
      <c r="D4155">
        <v>41</v>
      </c>
      <c r="F4155" t="s">
        <v>30</v>
      </c>
      <c r="G4155" t="s">
        <v>45</v>
      </c>
      <c r="H4155" t="s">
        <v>977</v>
      </c>
      <c r="I4155" t="s">
        <v>22571</v>
      </c>
      <c r="J4155" t="s">
        <v>22573</v>
      </c>
      <c r="K4155" t="s">
        <v>22573</v>
      </c>
      <c r="L4155" t="s">
        <v>22574</v>
      </c>
      <c r="M4155">
        <v>-81.145698550000006</v>
      </c>
      <c r="N4155">
        <v>32.009998320000001</v>
      </c>
    </row>
    <row r="4156" spans="1:14" x14ac:dyDescent="0.35">
      <c r="A4156" t="s">
        <v>22575</v>
      </c>
      <c r="B4156" t="s">
        <v>1168</v>
      </c>
      <c r="C4156" t="s">
        <v>22576</v>
      </c>
      <c r="D4156">
        <v>491</v>
      </c>
      <c r="F4156" t="s">
        <v>30</v>
      </c>
      <c r="G4156" t="s">
        <v>66</v>
      </c>
      <c r="H4156" t="s">
        <v>1414</v>
      </c>
      <c r="I4156" t="s">
        <v>22575</v>
      </c>
      <c r="J4156" t="s">
        <v>22577</v>
      </c>
      <c r="K4156" t="s">
        <v>22577</v>
      </c>
      <c r="L4156" t="s">
        <v>22578</v>
      </c>
      <c r="M4156">
        <v>-74.104797000000005</v>
      </c>
      <c r="N4156">
        <v>41.504100999999999</v>
      </c>
    </row>
    <row r="4157" spans="1:14" x14ac:dyDescent="0.35">
      <c r="A4157" t="s">
        <v>22579</v>
      </c>
      <c r="B4157" t="s">
        <v>1168</v>
      </c>
      <c r="C4157" t="s">
        <v>22580</v>
      </c>
      <c r="D4157">
        <v>1000</v>
      </c>
      <c r="F4157" t="s">
        <v>30</v>
      </c>
      <c r="G4157" t="s">
        <v>39</v>
      </c>
      <c r="H4157" t="s">
        <v>182</v>
      </c>
      <c r="I4157" t="s">
        <v>22579</v>
      </c>
      <c r="J4157" t="s">
        <v>22581</v>
      </c>
      <c r="K4157" t="s">
        <v>22581</v>
      </c>
      <c r="L4157" t="s">
        <v>22582</v>
      </c>
      <c r="M4157">
        <v>-97.08570098877</v>
      </c>
      <c r="N4157">
        <v>36.161201477051002</v>
      </c>
    </row>
    <row r="4158" spans="1:14" x14ac:dyDescent="0.35">
      <c r="A4158" t="s">
        <v>22584</v>
      </c>
      <c r="B4158" t="s">
        <v>32</v>
      </c>
      <c r="C4158" t="s">
        <v>22585</v>
      </c>
      <c r="D4158">
        <v>2380</v>
      </c>
      <c r="F4158" t="s">
        <v>30</v>
      </c>
      <c r="G4158" t="s">
        <v>76</v>
      </c>
      <c r="H4158" t="s">
        <v>870</v>
      </c>
      <c r="I4158" t="s">
        <v>22584</v>
      </c>
      <c r="J4158" t="s">
        <v>22586</v>
      </c>
      <c r="K4158" t="s">
        <v>22586</v>
      </c>
      <c r="L4158" t="s">
        <v>22587</v>
      </c>
      <c r="M4158">
        <v>-100.46700286865</v>
      </c>
      <c r="N4158">
        <v>32.467399597167997</v>
      </c>
    </row>
    <row r="4159" spans="1:14" x14ac:dyDescent="0.35">
      <c r="A4159" t="s">
        <v>22590</v>
      </c>
      <c r="B4159" t="s">
        <v>32</v>
      </c>
      <c r="C4159" t="s">
        <v>22591</v>
      </c>
      <c r="D4159">
        <v>801</v>
      </c>
      <c r="F4159" t="s">
        <v>30</v>
      </c>
      <c r="G4159" t="s">
        <v>78</v>
      </c>
      <c r="H4159" t="s">
        <v>952</v>
      </c>
      <c r="I4159" t="s">
        <v>22590</v>
      </c>
      <c r="J4159" t="s">
        <v>22592</v>
      </c>
      <c r="K4159" t="s">
        <v>22592</v>
      </c>
      <c r="L4159" t="s">
        <v>22593</v>
      </c>
      <c r="M4159">
        <v>-86.442497250000002</v>
      </c>
      <c r="N4159">
        <v>35.560100560000002</v>
      </c>
    </row>
    <row r="4160" spans="1:14" x14ac:dyDescent="0.35">
      <c r="A4160" t="s">
        <v>22594</v>
      </c>
      <c r="B4160" t="s">
        <v>3332</v>
      </c>
      <c r="C4160" t="s">
        <v>22595</v>
      </c>
      <c r="D4160">
        <v>421</v>
      </c>
      <c r="F4160" t="s">
        <v>30</v>
      </c>
      <c r="G4160" t="s">
        <v>66</v>
      </c>
      <c r="H4160" t="s">
        <v>371</v>
      </c>
      <c r="I4160" t="s">
        <v>22594</v>
      </c>
      <c r="J4160" t="s">
        <v>22596</v>
      </c>
      <c r="K4160" t="s">
        <v>22596</v>
      </c>
      <c r="L4160" t="s">
        <v>22597</v>
      </c>
      <c r="M4160">
        <v>-76.106300354003906</v>
      </c>
      <c r="N4160">
        <v>43.111198425292898</v>
      </c>
    </row>
    <row r="4161" spans="1:14" x14ac:dyDescent="0.35">
      <c r="A4161" t="s">
        <v>22598</v>
      </c>
      <c r="B4161" t="s">
        <v>32</v>
      </c>
      <c r="C4161" t="s">
        <v>22599</v>
      </c>
      <c r="D4161">
        <v>403</v>
      </c>
      <c r="F4161" t="s">
        <v>30</v>
      </c>
      <c r="G4161" t="s">
        <v>45</v>
      </c>
      <c r="H4161" t="s">
        <v>465</v>
      </c>
      <c r="I4161" t="s">
        <v>22598</v>
      </c>
      <c r="J4161" t="s">
        <v>22600</v>
      </c>
      <c r="K4161" t="s">
        <v>22600</v>
      </c>
      <c r="L4161" t="s">
        <v>22601</v>
      </c>
      <c r="M4161">
        <v>-83.895698547362997</v>
      </c>
      <c r="N4161">
        <v>31.558500289916999</v>
      </c>
    </row>
    <row r="4162" spans="1:14" x14ac:dyDescent="0.35">
      <c r="A4162" t="s">
        <v>22602</v>
      </c>
      <c r="B4162" t="s">
        <v>3332</v>
      </c>
      <c r="C4162" t="s">
        <v>22603</v>
      </c>
      <c r="D4162">
        <v>870</v>
      </c>
      <c r="F4162" t="s">
        <v>30</v>
      </c>
      <c r="G4162" t="s">
        <v>59</v>
      </c>
      <c r="H4162" t="s">
        <v>22604</v>
      </c>
      <c r="I4162" t="s">
        <v>22602</v>
      </c>
      <c r="J4162" t="s">
        <v>22605</v>
      </c>
      <c r="K4162" t="s">
        <v>22605</v>
      </c>
      <c r="L4162" t="s">
        <v>22606</v>
      </c>
      <c r="M4162">
        <v>-93.547897338867003</v>
      </c>
      <c r="N4162">
        <v>38.73030090332</v>
      </c>
    </row>
    <row r="4163" spans="1:14" x14ac:dyDescent="0.35">
      <c r="A4163" t="s">
        <v>22608</v>
      </c>
      <c r="B4163" t="s">
        <v>32</v>
      </c>
      <c r="C4163" t="s">
        <v>22609</v>
      </c>
      <c r="D4163">
        <v>4513</v>
      </c>
      <c r="F4163" t="s">
        <v>30</v>
      </c>
      <c r="G4163" t="s">
        <v>40</v>
      </c>
      <c r="H4163" t="s">
        <v>22610</v>
      </c>
      <c r="I4163" t="s">
        <v>22608</v>
      </c>
      <c r="J4163" t="s">
        <v>22611</v>
      </c>
      <c r="K4163" t="s">
        <v>22612</v>
      </c>
      <c r="L4163" t="s">
        <v>22613</v>
      </c>
      <c r="M4163">
        <v>-111.383003235</v>
      </c>
      <c r="N4163">
        <v>36.092800140400001</v>
      </c>
    </row>
    <row r="4164" spans="1:14" x14ac:dyDescent="0.35">
      <c r="A4164" t="s">
        <v>22614</v>
      </c>
      <c r="B4164" t="s">
        <v>32</v>
      </c>
      <c r="C4164" t="s">
        <v>22615</v>
      </c>
      <c r="D4164">
        <v>5762</v>
      </c>
      <c r="F4164" t="s">
        <v>30</v>
      </c>
      <c r="G4164" t="s">
        <v>42</v>
      </c>
      <c r="H4164" t="s">
        <v>301</v>
      </c>
      <c r="I4164" t="s">
        <v>22614</v>
      </c>
      <c r="J4164" t="s">
        <v>22616</v>
      </c>
      <c r="K4164" t="s">
        <v>22616</v>
      </c>
      <c r="L4164" t="s">
        <v>22617</v>
      </c>
      <c r="M4164">
        <v>-104.341003418</v>
      </c>
      <c r="N4164">
        <v>37.259399414100002</v>
      </c>
    </row>
    <row r="4165" spans="1:14" x14ac:dyDescent="0.35">
      <c r="A4165" t="s">
        <v>22620</v>
      </c>
      <c r="B4165" t="s">
        <v>65</v>
      </c>
      <c r="C4165" t="s">
        <v>22621</v>
      </c>
      <c r="D4165">
        <v>0</v>
      </c>
      <c r="F4165" t="s">
        <v>30</v>
      </c>
      <c r="G4165" t="s">
        <v>34</v>
      </c>
      <c r="H4165" t="s">
        <v>22622</v>
      </c>
      <c r="I4165" t="s">
        <v>22620</v>
      </c>
      <c r="J4165" t="s">
        <v>22620</v>
      </c>
      <c r="K4165" t="s">
        <v>22620</v>
      </c>
      <c r="L4165" t="s">
        <v>22623</v>
      </c>
      <c r="M4165">
        <v>-132.53700256299999</v>
      </c>
      <c r="N4165">
        <v>55.687999725299903</v>
      </c>
    </row>
    <row r="4166" spans="1:14" x14ac:dyDescent="0.35">
      <c r="A4166" t="s">
        <v>22624</v>
      </c>
      <c r="B4166" t="s">
        <v>1168</v>
      </c>
      <c r="C4166" t="s">
        <v>22625</v>
      </c>
      <c r="D4166">
        <v>1159</v>
      </c>
      <c r="F4166" t="s">
        <v>30</v>
      </c>
      <c r="G4166" t="s">
        <v>59</v>
      </c>
      <c r="H4166" t="s">
        <v>22626</v>
      </c>
      <c r="I4166" t="s">
        <v>22624</v>
      </c>
      <c r="J4166" t="s">
        <v>22627</v>
      </c>
      <c r="K4166" t="s">
        <v>22627</v>
      </c>
      <c r="L4166" t="s">
        <v>22628</v>
      </c>
      <c r="M4166">
        <v>-92.140701289999996</v>
      </c>
      <c r="N4166">
        <v>37.741600040000002</v>
      </c>
    </row>
    <row r="4167" spans="1:14" x14ac:dyDescent="0.35">
      <c r="A4167" t="s">
        <v>22629</v>
      </c>
      <c r="B4167" t="s">
        <v>32</v>
      </c>
      <c r="C4167" t="s">
        <v>22630</v>
      </c>
      <c r="D4167">
        <v>187</v>
      </c>
      <c r="F4167" t="s">
        <v>30</v>
      </c>
      <c r="G4167" t="s">
        <v>45</v>
      </c>
      <c r="H4167" t="s">
        <v>153</v>
      </c>
      <c r="I4167" t="s">
        <v>22629</v>
      </c>
      <c r="J4167" t="s">
        <v>22631</v>
      </c>
      <c r="K4167" t="s">
        <v>22631</v>
      </c>
      <c r="L4167" t="s">
        <v>22632</v>
      </c>
      <c r="M4167">
        <v>-81.736900329599905</v>
      </c>
      <c r="N4167">
        <v>32.4827003479</v>
      </c>
    </row>
    <row r="4168" spans="1:14" x14ac:dyDescent="0.35">
      <c r="A4168" t="s">
        <v>22633</v>
      </c>
      <c r="B4168" t="s">
        <v>32</v>
      </c>
      <c r="C4168" t="s">
        <v>22634</v>
      </c>
      <c r="D4168">
        <v>1026</v>
      </c>
      <c r="E4168" t="s">
        <v>1532</v>
      </c>
      <c r="F4168" t="s">
        <v>8005</v>
      </c>
      <c r="G4168" t="s">
        <v>8030</v>
      </c>
      <c r="H4168" t="s">
        <v>22635</v>
      </c>
      <c r="J4168" t="s">
        <v>22633</v>
      </c>
      <c r="L4168" t="s">
        <v>22636</v>
      </c>
      <c r="M4168">
        <v>-5.0656999999999996</v>
      </c>
      <c r="N4168">
        <v>8.1328999999999994</v>
      </c>
    </row>
    <row r="4169" spans="1:14" x14ac:dyDescent="0.35">
      <c r="A4169" t="s">
        <v>22637</v>
      </c>
      <c r="B4169" t="s">
        <v>1168</v>
      </c>
      <c r="C4169" t="s">
        <v>22638</v>
      </c>
      <c r="D4169">
        <v>4065</v>
      </c>
      <c r="F4169" t="s">
        <v>30</v>
      </c>
      <c r="G4169" t="s">
        <v>109</v>
      </c>
      <c r="H4169" t="s">
        <v>22639</v>
      </c>
      <c r="I4169" t="s">
        <v>22637</v>
      </c>
      <c r="J4169" t="s">
        <v>22640</v>
      </c>
      <c r="K4169" t="s">
        <v>22640</v>
      </c>
      <c r="L4169" t="s">
        <v>22641</v>
      </c>
      <c r="M4169">
        <v>-103.60299682599999</v>
      </c>
      <c r="N4169">
        <v>35.182800293</v>
      </c>
    </row>
    <row r="4170" spans="1:14" x14ac:dyDescent="0.35">
      <c r="A4170" t="s">
        <v>22642</v>
      </c>
      <c r="B4170" t="s">
        <v>1168</v>
      </c>
      <c r="C4170" t="s">
        <v>22643</v>
      </c>
      <c r="D4170">
        <v>170</v>
      </c>
      <c r="F4170" t="s">
        <v>30</v>
      </c>
      <c r="G4170" t="s">
        <v>35</v>
      </c>
      <c r="H4170" t="s">
        <v>933</v>
      </c>
      <c r="I4170" t="s">
        <v>22642</v>
      </c>
      <c r="J4170" t="s">
        <v>22644</v>
      </c>
      <c r="K4170" t="s">
        <v>22644</v>
      </c>
      <c r="L4170" t="s">
        <v>22645</v>
      </c>
      <c r="M4170">
        <v>-87.611396789550994</v>
      </c>
      <c r="N4170">
        <v>33.220600128173999</v>
      </c>
    </row>
    <row r="4171" spans="1:14" x14ac:dyDescent="0.35">
      <c r="A4171" t="s">
        <v>22646</v>
      </c>
      <c r="B4171" t="s">
        <v>3332</v>
      </c>
      <c r="C4171" t="s">
        <v>22647</v>
      </c>
      <c r="D4171">
        <v>322</v>
      </c>
      <c r="F4171" t="s">
        <v>30</v>
      </c>
      <c r="G4171" t="s">
        <v>83</v>
      </c>
      <c r="H4171" t="s">
        <v>770</v>
      </c>
      <c r="I4171" t="s">
        <v>22646</v>
      </c>
      <c r="J4171" t="s">
        <v>2445</v>
      </c>
      <c r="K4171" t="s">
        <v>2445</v>
      </c>
      <c r="L4171" t="s">
        <v>22648</v>
      </c>
      <c r="M4171">
        <v>-122.475997925</v>
      </c>
      <c r="N4171">
        <v>47.137699127200001</v>
      </c>
    </row>
    <row r="4172" spans="1:14" x14ac:dyDescent="0.35">
      <c r="A4172" t="s">
        <v>22649</v>
      </c>
      <c r="B4172" t="s">
        <v>1168</v>
      </c>
      <c r="C4172" t="s">
        <v>22650</v>
      </c>
      <c r="D4172">
        <v>4853</v>
      </c>
      <c r="F4172" t="s">
        <v>30</v>
      </c>
      <c r="G4172" t="s">
        <v>109</v>
      </c>
      <c r="H4172" t="s">
        <v>22651</v>
      </c>
      <c r="I4172" t="s">
        <v>22649</v>
      </c>
      <c r="J4172" t="s">
        <v>22652</v>
      </c>
      <c r="K4172" t="s">
        <v>22652</v>
      </c>
      <c r="L4172" t="s">
        <v>22653</v>
      </c>
      <c r="M4172">
        <v>-107.27200317400001</v>
      </c>
      <c r="N4172">
        <v>33.236900329599997</v>
      </c>
    </row>
    <row r="4173" spans="1:14" x14ac:dyDescent="0.35">
      <c r="A4173" t="s">
        <v>22654</v>
      </c>
      <c r="B4173" t="s">
        <v>32</v>
      </c>
      <c r="C4173" t="s">
        <v>22655</v>
      </c>
      <c r="D4173">
        <v>374</v>
      </c>
      <c r="F4173" t="s">
        <v>30</v>
      </c>
      <c r="G4173" t="s">
        <v>83</v>
      </c>
      <c r="H4173" t="s">
        <v>1034</v>
      </c>
      <c r="I4173" t="s">
        <v>22654</v>
      </c>
      <c r="J4173" t="s">
        <v>22656</v>
      </c>
      <c r="K4173" t="s">
        <v>22656</v>
      </c>
      <c r="L4173" t="s">
        <v>22657</v>
      </c>
      <c r="M4173">
        <v>-122.80599975600001</v>
      </c>
      <c r="N4173">
        <v>46.477199554400002</v>
      </c>
    </row>
    <row r="4174" spans="1:14" x14ac:dyDescent="0.35">
      <c r="A4174" t="s">
        <v>22658</v>
      </c>
      <c r="B4174" t="s">
        <v>32</v>
      </c>
      <c r="C4174" t="s">
        <v>22659</v>
      </c>
      <c r="D4174">
        <v>3649</v>
      </c>
      <c r="F4174" t="s">
        <v>30</v>
      </c>
      <c r="G4174" t="s">
        <v>76</v>
      </c>
      <c r="H4174" t="s">
        <v>588</v>
      </c>
      <c r="I4174" t="s">
        <v>22658</v>
      </c>
      <c r="J4174" t="s">
        <v>22660</v>
      </c>
      <c r="K4174" t="s">
        <v>22660</v>
      </c>
      <c r="L4174" t="s">
        <v>22661</v>
      </c>
      <c r="M4174">
        <v>-101.825996399</v>
      </c>
      <c r="N4174">
        <v>35.1698989868</v>
      </c>
    </row>
    <row r="4175" spans="1:14" x14ac:dyDescent="0.35">
      <c r="A4175" t="s">
        <v>22662</v>
      </c>
      <c r="B4175" t="s">
        <v>32</v>
      </c>
      <c r="C4175" t="s">
        <v>22663</v>
      </c>
      <c r="D4175">
        <v>623</v>
      </c>
      <c r="F4175" t="s">
        <v>30</v>
      </c>
      <c r="G4175" t="s">
        <v>67</v>
      </c>
      <c r="H4175" t="s">
        <v>1034</v>
      </c>
      <c r="I4175" t="s">
        <v>22662</v>
      </c>
      <c r="J4175" t="s">
        <v>22664</v>
      </c>
      <c r="K4175" t="s">
        <v>22664</v>
      </c>
      <c r="L4175" t="s">
        <v>22665</v>
      </c>
      <c r="M4175">
        <v>-83.482299800000007</v>
      </c>
      <c r="N4175">
        <v>41.564899439999998</v>
      </c>
    </row>
    <row r="4176" spans="1:14" x14ac:dyDescent="0.35">
      <c r="A4176" t="s">
        <v>22666</v>
      </c>
      <c r="B4176" t="s">
        <v>1168</v>
      </c>
      <c r="C4176" t="s">
        <v>22667</v>
      </c>
      <c r="D4176">
        <v>9</v>
      </c>
      <c r="F4176" t="s">
        <v>30</v>
      </c>
      <c r="G4176" t="s">
        <v>62</v>
      </c>
      <c r="H4176" t="s">
        <v>22668</v>
      </c>
      <c r="I4176" t="s">
        <v>22666</v>
      </c>
      <c r="J4176" t="s">
        <v>22669</v>
      </c>
      <c r="K4176" t="s">
        <v>22669</v>
      </c>
      <c r="L4176" t="s">
        <v>22670</v>
      </c>
      <c r="M4176">
        <v>-74.060798645000006</v>
      </c>
      <c r="N4176">
        <v>40.850101470899901</v>
      </c>
    </row>
    <row r="4177" spans="1:14" x14ac:dyDescent="0.35">
      <c r="A4177" t="s">
        <v>22672</v>
      </c>
      <c r="B4177" t="s">
        <v>32</v>
      </c>
      <c r="C4177" t="s">
        <v>22673</v>
      </c>
      <c r="D4177">
        <v>9070</v>
      </c>
      <c r="F4177" t="s">
        <v>30</v>
      </c>
      <c r="G4177" t="s">
        <v>42</v>
      </c>
      <c r="H4177" t="s">
        <v>5637</v>
      </c>
      <c r="I4177" t="s">
        <v>22672</v>
      </c>
      <c r="J4177" t="s">
        <v>22674</v>
      </c>
      <c r="K4177" t="s">
        <v>22674</v>
      </c>
      <c r="L4177" t="s">
        <v>22675</v>
      </c>
      <c r="M4177">
        <v>-107.9079971</v>
      </c>
      <c r="N4177">
        <v>37.953800200000003</v>
      </c>
    </row>
    <row r="4178" spans="1:14" x14ac:dyDescent="0.35">
      <c r="A4178" t="s">
        <v>22678</v>
      </c>
      <c r="B4178" t="s">
        <v>32</v>
      </c>
      <c r="C4178" t="s">
        <v>22679</v>
      </c>
      <c r="D4178">
        <v>1083</v>
      </c>
      <c r="F4178" t="s">
        <v>30</v>
      </c>
      <c r="G4178" t="s">
        <v>78</v>
      </c>
      <c r="H4178" t="s">
        <v>406</v>
      </c>
      <c r="I4178" t="s">
        <v>22678</v>
      </c>
      <c r="J4178" t="s">
        <v>22680</v>
      </c>
      <c r="K4178" t="s">
        <v>22680</v>
      </c>
      <c r="L4178" t="s">
        <v>22681</v>
      </c>
      <c r="M4178">
        <v>-86.246398929999998</v>
      </c>
      <c r="N4178">
        <v>35.380100249999998</v>
      </c>
    </row>
    <row r="4179" spans="1:14" x14ac:dyDescent="0.35">
      <c r="A4179" t="s">
        <v>22682</v>
      </c>
      <c r="B4179" t="s">
        <v>32</v>
      </c>
      <c r="C4179" t="s">
        <v>22683</v>
      </c>
      <c r="D4179">
        <v>2467</v>
      </c>
      <c r="F4179" t="s">
        <v>30</v>
      </c>
      <c r="G4179" t="s">
        <v>60</v>
      </c>
      <c r="H4179" t="s">
        <v>364</v>
      </c>
      <c r="I4179" t="s">
        <v>22682</v>
      </c>
      <c r="J4179" t="s">
        <v>22684</v>
      </c>
      <c r="K4179" t="s">
        <v>22684</v>
      </c>
      <c r="L4179" t="s">
        <v>22685</v>
      </c>
      <c r="M4179">
        <v>-115.28099822998</v>
      </c>
      <c r="N4179">
        <v>47.573501586913999</v>
      </c>
    </row>
    <row r="4180" spans="1:14" x14ac:dyDescent="0.35">
      <c r="A4180" t="s">
        <v>22686</v>
      </c>
      <c r="B4180" t="s">
        <v>32</v>
      </c>
      <c r="C4180" t="s">
        <v>115</v>
      </c>
      <c r="D4180">
        <v>495</v>
      </c>
      <c r="F4180" t="s">
        <v>30</v>
      </c>
      <c r="G4180" t="s">
        <v>31</v>
      </c>
      <c r="H4180" t="s">
        <v>116</v>
      </c>
      <c r="I4180" t="s">
        <v>22686</v>
      </c>
      <c r="J4180" t="s">
        <v>22687</v>
      </c>
      <c r="K4180" t="s">
        <v>22687</v>
      </c>
      <c r="L4180" t="s">
        <v>22688</v>
      </c>
      <c r="M4180">
        <v>-76.873001099999996</v>
      </c>
      <c r="N4180">
        <v>39.916999820000001</v>
      </c>
    </row>
    <row r="4181" spans="1:14" x14ac:dyDescent="0.35">
      <c r="A4181" t="s">
        <v>22690</v>
      </c>
      <c r="B4181" t="s">
        <v>3332</v>
      </c>
      <c r="C4181" t="s">
        <v>22691</v>
      </c>
      <c r="D4181">
        <v>1291</v>
      </c>
      <c r="F4181" t="s">
        <v>30</v>
      </c>
      <c r="G4181" t="s">
        <v>39</v>
      </c>
      <c r="H4181" t="s">
        <v>141</v>
      </c>
      <c r="I4181" t="s">
        <v>22690</v>
      </c>
      <c r="J4181" t="s">
        <v>22692</v>
      </c>
      <c r="K4181" t="s">
        <v>22692</v>
      </c>
      <c r="L4181" t="s">
        <v>22693</v>
      </c>
      <c r="M4181">
        <v>-97.386596679687997</v>
      </c>
      <c r="N4181">
        <v>35.414699554442997</v>
      </c>
    </row>
    <row r="4182" spans="1:14" x14ac:dyDescent="0.35">
      <c r="A4182" t="s">
        <v>22694</v>
      </c>
      <c r="B4182" t="s">
        <v>1168</v>
      </c>
      <c r="C4182" t="s">
        <v>22695</v>
      </c>
      <c r="D4182">
        <v>294</v>
      </c>
      <c r="F4182" t="s">
        <v>30</v>
      </c>
      <c r="G4182" t="s">
        <v>83</v>
      </c>
      <c r="H4182" t="s">
        <v>770</v>
      </c>
      <c r="I4182" t="s">
        <v>22694</v>
      </c>
      <c r="J4182" t="s">
        <v>22696</v>
      </c>
      <c r="K4182" t="s">
        <v>22696</v>
      </c>
      <c r="L4182" t="s">
        <v>22697</v>
      </c>
      <c r="M4182">
        <v>-122.5780029</v>
      </c>
      <c r="N4182">
        <v>47.267898559999999</v>
      </c>
    </row>
    <row r="4183" spans="1:14" x14ac:dyDescent="0.35">
      <c r="A4183" t="s">
        <v>22698</v>
      </c>
      <c r="B4183" t="s">
        <v>1168</v>
      </c>
      <c r="C4183" t="s">
        <v>22699</v>
      </c>
      <c r="D4183">
        <v>34</v>
      </c>
      <c r="F4183" t="s">
        <v>30</v>
      </c>
      <c r="G4183" t="s">
        <v>43</v>
      </c>
      <c r="H4183" t="s">
        <v>388</v>
      </c>
      <c r="I4183" t="s">
        <v>22698</v>
      </c>
      <c r="J4183" t="s">
        <v>22700</v>
      </c>
      <c r="K4183" t="s">
        <v>22700</v>
      </c>
      <c r="L4183" t="s">
        <v>22701</v>
      </c>
      <c r="M4183">
        <v>-80.799201965332003</v>
      </c>
      <c r="N4183">
        <v>28.514799118041999</v>
      </c>
    </row>
    <row r="4184" spans="1:14" x14ac:dyDescent="0.35">
      <c r="A4184" t="s">
        <v>22702</v>
      </c>
      <c r="B4184" t="s">
        <v>36</v>
      </c>
      <c r="C4184" t="s">
        <v>22703</v>
      </c>
      <c r="D4184">
        <v>60</v>
      </c>
      <c r="E4184" t="s">
        <v>161</v>
      </c>
      <c r="F4184" t="s">
        <v>1547</v>
      </c>
      <c r="G4184" t="s">
        <v>2860</v>
      </c>
      <c r="H4184" t="s">
        <v>22704</v>
      </c>
      <c r="J4184" t="s">
        <v>22702</v>
      </c>
      <c r="L4184" t="s">
        <v>22705</v>
      </c>
      <c r="M4184">
        <v>154.74</v>
      </c>
      <c r="N4184">
        <v>-5.7827999999999999</v>
      </c>
    </row>
    <row r="4185" spans="1:14" x14ac:dyDescent="0.35">
      <c r="A4185" t="s">
        <v>22707</v>
      </c>
      <c r="B4185" t="s">
        <v>32</v>
      </c>
      <c r="C4185" t="s">
        <v>22708</v>
      </c>
      <c r="D4185">
        <v>262</v>
      </c>
      <c r="F4185" t="s">
        <v>30</v>
      </c>
      <c r="G4185" t="s">
        <v>59</v>
      </c>
      <c r="H4185" t="s">
        <v>22709</v>
      </c>
      <c r="I4185" t="s">
        <v>22707</v>
      </c>
      <c r="J4185" t="s">
        <v>22710</v>
      </c>
      <c r="K4185" t="s">
        <v>22711</v>
      </c>
      <c r="L4185" t="s">
        <v>22712</v>
      </c>
      <c r="M4185">
        <v>-90.036598205600001</v>
      </c>
      <c r="N4185">
        <v>36.225898742699997</v>
      </c>
    </row>
    <row r="4186" spans="1:14" x14ac:dyDescent="0.35">
      <c r="A4186" t="s">
        <v>22713</v>
      </c>
      <c r="B4186" t="s">
        <v>3332</v>
      </c>
      <c r="C4186" t="s">
        <v>22714</v>
      </c>
      <c r="D4186">
        <v>81</v>
      </c>
      <c r="F4186" t="s">
        <v>30</v>
      </c>
      <c r="G4186" t="s">
        <v>43</v>
      </c>
      <c r="H4186" t="s">
        <v>1129</v>
      </c>
      <c r="I4186" t="s">
        <v>22713</v>
      </c>
      <c r="J4186" t="s">
        <v>22715</v>
      </c>
      <c r="K4186" t="s">
        <v>22715</v>
      </c>
      <c r="L4186" t="s">
        <v>22716</v>
      </c>
      <c r="M4186">
        <v>-84.350303649902301</v>
      </c>
      <c r="N4186">
        <v>30.396499633788999</v>
      </c>
    </row>
    <row r="4187" spans="1:14" x14ac:dyDescent="0.35">
      <c r="A4187" t="s">
        <v>22717</v>
      </c>
      <c r="B4187" t="s">
        <v>32</v>
      </c>
      <c r="C4187" t="s">
        <v>22718</v>
      </c>
      <c r="D4187">
        <v>265</v>
      </c>
      <c r="F4187" t="s">
        <v>30</v>
      </c>
      <c r="G4187" t="s">
        <v>41</v>
      </c>
      <c r="H4187" t="s">
        <v>248</v>
      </c>
      <c r="I4187" t="s">
        <v>22717</v>
      </c>
      <c r="J4187" t="s">
        <v>22719</v>
      </c>
      <c r="K4187" t="s">
        <v>22719</v>
      </c>
      <c r="L4187" t="s">
        <v>22720</v>
      </c>
      <c r="M4187">
        <v>-119.32599639999999</v>
      </c>
      <c r="N4187">
        <v>36.156299590000003</v>
      </c>
    </row>
    <row r="4188" spans="1:14" x14ac:dyDescent="0.35">
      <c r="A4188" t="s">
        <v>22721</v>
      </c>
      <c r="B4188" t="s">
        <v>32</v>
      </c>
      <c r="C4188" t="s">
        <v>22722</v>
      </c>
      <c r="D4188">
        <v>355</v>
      </c>
      <c r="F4188" t="s">
        <v>30</v>
      </c>
      <c r="G4188" t="s">
        <v>45</v>
      </c>
      <c r="H4188" t="s">
        <v>22723</v>
      </c>
      <c r="I4188" t="s">
        <v>22721</v>
      </c>
      <c r="J4188" t="s">
        <v>22724</v>
      </c>
      <c r="K4188" t="s">
        <v>22724</v>
      </c>
      <c r="L4188" t="s">
        <v>22725</v>
      </c>
      <c r="M4188">
        <v>-83.488502502399996</v>
      </c>
      <c r="N4188">
        <v>31.4290008545</v>
      </c>
    </row>
    <row r="4189" spans="1:14" x14ac:dyDescent="0.35">
      <c r="A4189" t="s">
        <v>22726</v>
      </c>
      <c r="B4189" t="s">
        <v>1168</v>
      </c>
      <c r="C4189" t="s">
        <v>22727</v>
      </c>
      <c r="D4189">
        <v>8</v>
      </c>
      <c r="F4189" t="s">
        <v>30</v>
      </c>
      <c r="G4189" t="s">
        <v>43</v>
      </c>
      <c r="H4189" t="s">
        <v>312</v>
      </c>
      <c r="I4189" t="s">
        <v>22726</v>
      </c>
      <c r="J4189" t="s">
        <v>22728</v>
      </c>
      <c r="K4189" t="s">
        <v>22728</v>
      </c>
      <c r="L4189" t="s">
        <v>22729</v>
      </c>
      <c r="M4189">
        <v>-80.4328</v>
      </c>
      <c r="N4189">
        <v>25.6479</v>
      </c>
    </row>
    <row r="4190" spans="1:14" x14ac:dyDescent="0.35">
      <c r="A4190" t="s">
        <v>22731</v>
      </c>
      <c r="B4190" t="s">
        <v>32</v>
      </c>
      <c r="C4190" t="s">
        <v>22732</v>
      </c>
      <c r="D4190">
        <v>36</v>
      </c>
      <c r="F4190" t="s">
        <v>30</v>
      </c>
      <c r="G4190" t="s">
        <v>69</v>
      </c>
      <c r="H4190" t="s">
        <v>1283</v>
      </c>
      <c r="I4190" t="s">
        <v>22731</v>
      </c>
      <c r="J4190" t="s">
        <v>22733</v>
      </c>
      <c r="K4190" t="s">
        <v>22734</v>
      </c>
      <c r="L4190" t="s">
        <v>22735</v>
      </c>
      <c r="M4190">
        <v>-123.814002991</v>
      </c>
      <c r="N4190">
        <v>45.418201446499999</v>
      </c>
    </row>
    <row r="4191" spans="1:14" x14ac:dyDescent="0.35">
      <c r="A4191" t="s">
        <v>22736</v>
      </c>
      <c r="B4191" t="s">
        <v>32</v>
      </c>
      <c r="C4191" t="s">
        <v>22737</v>
      </c>
      <c r="D4191">
        <v>1888</v>
      </c>
      <c r="F4191" t="s">
        <v>30</v>
      </c>
      <c r="G4191" t="s">
        <v>41</v>
      </c>
      <c r="H4191" t="s">
        <v>787</v>
      </c>
      <c r="I4191" t="s">
        <v>22736</v>
      </c>
      <c r="J4191" t="s">
        <v>2903</v>
      </c>
      <c r="K4191" t="s">
        <v>2903</v>
      </c>
      <c r="L4191" t="s">
        <v>22738</v>
      </c>
      <c r="M4191">
        <v>-115.94599909999999</v>
      </c>
      <c r="N4191">
        <v>34.131599430000001</v>
      </c>
    </row>
    <row r="4192" spans="1:14" x14ac:dyDescent="0.35">
      <c r="A4192" t="s">
        <v>22739</v>
      </c>
      <c r="B4192" t="s">
        <v>32</v>
      </c>
      <c r="C4192" t="s">
        <v>22740</v>
      </c>
      <c r="D4192">
        <v>13</v>
      </c>
      <c r="F4192" t="s">
        <v>30</v>
      </c>
      <c r="G4192" t="s">
        <v>43</v>
      </c>
      <c r="H4192" t="s">
        <v>312</v>
      </c>
      <c r="I4192" t="s">
        <v>22739</v>
      </c>
      <c r="J4192" t="s">
        <v>3989</v>
      </c>
      <c r="K4192" t="s">
        <v>3989</v>
      </c>
      <c r="L4192" t="s">
        <v>22741</v>
      </c>
      <c r="M4192">
        <v>-80.897003173827997</v>
      </c>
      <c r="N4192">
        <v>25.861799240111999</v>
      </c>
    </row>
    <row r="4193" spans="1:14" x14ac:dyDescent="0.35">
      <c r="A4193" t="s">
        <v>22742</v>
      </c>
      <c r="B4193" t="s">
        <v>32</v>
      </c>
      <c r="C4193" t="s">
        <v>16238</v>
      </c>
      <c r="D4193">
        <v>953</v>
      </c>
      <c r="F4193" t="s">
        <v>30</v>
      </c>
      <c r="G4193" t="s">
        <v>98</v>
      </c>
      <c r="H4193" t="s">
        <v>747</v>
      </c>
      <c r="I4193" t="s">
        <v>22742</v>
      </c>
      <c r="J4193" t="s">
        <v>22743</v>
      </c>
      <c r="K4193" t="s">
        <v>22743</v>
      </c>
      <c r="L4193" t="s">
        <v>22744</v>
      </c>
      <c r="M4193">
        <v>-93.021697998047003</v>
      </c>
      <c r="N4193">
        <v>41.67440032959</v>
      </c>
    </row>
    <row r="4194" spans="1:14" x14ac:dyDescent="0.35">
      <c r="A4194" t="s">
        <v>22745</v>
      </c>
      <c r="B4194" t="s">
        <v>32</v>
      </c>
      <c r="C4194" t="s">
        <v>22746</v>
      </c>
      <c r="D4194">
        <v>5549</v>
      </c>
      <c r="F4194" t="s">
        <v>30</v>
      </c>
      <c r="G4194" t="s">
        <v>111</v>
      </c>
      <c r="H4194" t="s">
        <v>461</v>
      </c>
      <c r="I4194" t="s">
        <v>22745</v>
      </c>
      <c r="J4194" t="s">
        <v>22747</v>
      </c>
      <c r="K4194" t="s">
        <v>22748</v>
      </c>
      <c r="L4194" t="s">
        <v>22749</v>
      </c>
      <c r="M4194">
        <v>-116.78099822999999</v>
      </c>
      <c r="N4194">
        <v>37.798801422099999</v>
      </c>
    </row>
    <row r="4195" spans="1:14" x14ac:dyDescent="0.35">
      <c r="A4195" t="s">
        <v>22750</v>
      </c>
      <c r="B4195" t="s">
        <v>32</v>
      </c>
      <c r="C4195" t="s">
        <v>22751</v>
      </c>
      <c r="D4195">
        <v>103</v>
      </c>
      <c r="F4195" t="s">
        <v>30</v>
      </c>
      <c r="G4195" t="s">
        <v>41</v>
      </c>
      <c r="H4195" t="s">
        <v>786</v>
      </c>
      <c r="I4195" t="s">
        <v>22750</v>
      </c>
      <c r="J4195" t="s">
        <v>22752</v>
      </c>
      <c r="K4195" t="s">
        <v>22752</v>
      </c>
      <c r="L4195" t="s">
        <v>22753</v>
      </c>
      <c r="M4195">
        <v>-118.33999633789</v>
      </c>
      <c r="N4195">
        <v>33.803398132323998</v>
      </c>
    </row>
    <row r="4196" spans="1:14" x14ac:dyDescent="0.35">
      <c r="A4196" t="s">
        <v>22754</v>
      </c>
      <c r="B4196" t="s">
        <v>32</v>
      </c>
      <c r="C4196" t="s">
        <v>22755</v>
      </c>
      <c r="D4196">
        <v>996</v>
      </c>
      <c r="F4196" t="s">
        <v>30</v>
      </c>
      <c r="G4196" t="s">
        <v>45</v>
      </c>
      <c r="H4196" t="s">
        <v>22756</v>
      </c>
      <c r="I4196" t="s">
        <v>22754</v>
      </c>
      <c r="J4196" t="s">
        <v>22757</v>
      </c>
      <c r="K4196" t="s">
        <v>22757</v>
      </c>
      <c r="L4196" t="s">
        <v>22758</v>
      </c>
      <c r="M4196">
        <v>-83.295799259999995</v>
      </c>
      <c r="N4196">
        <v>34.593799590000003</v>
      </c>
    </row>
    <row r="4197" spans="1:14" x14ac:dyDescent="0.35">
      <c r="A4197" t="s">
        <v>22759</v>
      </c>
      <c r="B4197" t="s">
        <v>1168</v>
      </c>
      <c r="C4197" t="s">
        <v>22760</v>
      </c>
      <c r="D4197">
        <v>398</v>
      </c>
      <c r="F4197" t="s">
        <v>30</v>
      </c>
      <c r="G4197" t="s">
        <v>35</v>
      </c>
      <c r="H4197" t="s">
        <v>137</v>
      </c>
      <c r="I4197" t="s">
        <v>22759</v>
      </c>
      <c r="J4197" t="s">
        <v>22761</v>
      </c>
      <c r="K4197" t="s">
        <v>22761</v>
      </c>
      <c r="L4197" t="s">
        <v>22762</v>
      </c>
      <c r="M4197">
        <v>-86.012101000000001</v>
      </c>
      <c r="N4197">
        <v>31.860399000000001</v>
      </c>
    </row>
    <row r="4198" spans="1:14" x14ac:dyDescent="0.35">
      <c r="A4198" t="s">
        <v>22763</v>
      </c>
      <c r="B4198" t="s">
        <v>3332</v>
      </c>
      <c r="C4198" t="s">
        <v>22764</v>
      </c>
      <c r="D4198">
        <v>683</v>
      </c>
      <c r="F4198" t="s">
        <v>30</v>
      </c>
      <c r="G4198" t="s">
        <v>67</v>
      </c>
      <c r="H4198" t="s">
        <v>1034</v>
      </c>
      <c r="I4198" t="s">
        <v>22763</v>
      </c>
      <c r="J4198" t="s">
        <v>22765</v>
      </c>
      <c r="K4198" t="s">
        <v>22765</v>
      </c>
      <c r="L4198" t="s">
        <v>22766</v>
      </c>
      <c r="M4198">
        <v>-83.807800290000003</v>
      </c>
      <c r="N4198">
        <v>41.586799620000001</v>
      </c>
    </row>
    <row r="4199" spans="1:14" x14ac:dyDescent="0.35">
      <c r="A4199" t="s">
        <v>22767</v>
      </c>
      <c r="B4199" t="s">
        <v>1168</v>
      </c>
      <c r="C4199" t="s">
        <v>22768</v>
      </c>
      <c r="D4199">
        <v>881</v>
      </c>
      <c r="F4199" t="s">
        <v>30</v>
      </c>
      <c r="G4199" t="s">
        <v>33</v>
      </c>
      <c r="H4199" t="s">
        <v>492</v>
      </c>
      <c r="I4199" t="s">
        <v>22767</v>
      </c>
      <c r="J4199" t="s">
        <v>22769</v>
      </c>
      <c r="K4199" t="s">
        <v>22769</v>
      </c>
      <c r="L4199" t="s">
        <v>22770</v>
      </c>
      <c r="M4199">
        <v>-95.622497558594006</v>
      </c>
      <c r="N4199">
        <v>39.068698883057003</v>
      </c>
    </row>
    <row r="4200" spans="1:14" x14ac:dyDescent="0.35">
      <c r="A4200" t="s">
        <v>22771</v>
      </c>
      <c r="B4200" t="s">
        <v>32</v>
      </c>
      <c r="C4200" t="s">
        <v>22772</v>
      </c>
      <c r="D4200">
        <v>4207</v>
      </c>
      <c r="F4200" t="s">
        <v>30</v>
      </c>
      <c r="G4200" t="s">
        <v>87</v>
      </c>
      <c r="H4200" t="s">
        <v>192</v>
      </c>
      <c r="I4200" t="s">
        <v>22771</v>
      </c>
      <c r="J4200" t="s">
        <v>2434</v>
      </c>
      <c r="K4200" t="s">
        <v>2434</v>
      </c>
      <c r="L4200" t="s">
        <v>22773</v>
      </c>
      <c r="M4200">
        <v>-104.1529999</v>
      </c>
      <c r="N4200">
        <v>42.064498899999997</v>
      </c>
    </row>
    <row r="4201" spans="1:14" x14ac:dyDescent="0.35">
      <c r="A4201" t="s">
        <v>22774</v>
      </c>
      <c r="B4201" t="s">
        <v>3332</v>
      </c>
      <c r="C4201" t="s">
        <v>22775</v>
      </c>
      <c r="D4201">
        <v>26</v>
      </c>
      <c r="F4201" t="s">
        <v>30</v>
      </c>
      <c r="G4201" t="s">
        <v>43</v>
      </c>
      <c r="H4201" t="s">
        <v>590</v>
      </c>
      <c r="I4201" t="s">
        <v>22774</v>
      </c>
      <c r="J4201" t="s">
        <v>22776</v>
      </c>
      <c r="K4201" t="s">
        <v>22776</v>
      </c>
      <c r="L4201" t="s">
        <v>22777</v>
      </c>
      <c r="M4201">
        <v>-82.533203125</v>
      </c>
      <c r="N4201">
        <v>27.975500106811499</v>
      </c>
    </row>
    <row r="4202" spans="1:14" x14ac:dyDescent="0.35">
      <c r="A4202" t="s">
        <v>22778</v>
      </c>
      <c r="B4202" t="s">
        <v>32</v>
      </c>
      <c r="C4202" t="s">
        <v>22779</v>
      </c>
      <c r="D4202">
        <v>8</v>
      </c>
      <c r="F4202" t="s">
        <v>30</v>
      </c>
      <c r="G4202" t="s">
        <v>43</v>
      </c>
      <c r="H4202" t="s">
        <v>590</v>
      </c>
      <c r="I4202" t="s">
        <v>22778</v>
      </c>
      <c r="J4202" t="s">
        <v>22780</v>
      </c>
      <c r="K4202" t="s">
        <v>22780</v>
      </c>
      <c r="L4202" t="s">
        <v>22781</v>
      </c>
      <c r="M4202">
        <v>-82.44930267334</v>
      </c>
      <c r="N4202">
        <v>27.915599822998001</v>
      </c>
    </row>
    <row r="4203" spans="1:14" x14ac:dyDescent="0.35">
      <c r="A4203" t="s">
        <v>22782</v>
      </c>
      <c r="B4203" t="s">
        <v>1168</v>
      </c>
      <c r="C4203" t="s">
        <v>3669</v>
      </c>
      <c r="D4203">
        <v>5430</v>
      </c>
      <c r="F4203" t="s">
        <v>30</v>
      </c>
      <c r="G4203" t="s">
        <v>111</v>
      </c>
      <c r="H4203" t="s">
        <v>461</v>
      </c>
      <c r="I4203" t="s">
        <v>22782</v>
      </c>
      <c r="J4203" t="s">
        <v>22783</v>
      </c>
      <c r="K4203" t="s">
        <v>22783</v>
      </c>
      <c r="L4203" t="s">
        <v>22784</v>
      </c>
      <c r="M4203">
        <v>-117.08699799999999</v>
      </c>
      <c r="N4203">
        <v>38.060199740000002</v>
      </c>
    </row>
    <row r="4204" spans="1:14" x14ac:dyDescent="0.35">
      <c r="A4204" t="s">
        <v>22785</v>
      </c>
      <c r="B4204" t="s">
        <v>1168</v>
      </c>
      <c r="C4204" t="s">
        <v>22786</v>
      </c>
      <c r="D4204">
        <v>682</v>
      </c>
      <c r="F4204" t="s">
        <v>30</v>
      </c>
      <c r="G4204" t="s">
        <v>76</v>
      </c>
      <c r="H4204" t="s">
        <v>321</v>
      </c>
      <c r="I4204" t="s">
        <v>22785</v>
      </c>
      <c r="J4204" t="s">
        <v>3441</v>
      </c>
      <c r="K4204" t="s">
        <v>3441</v>
      </c>
      <c r="L4204" t="s">
        <v>22787</v>
      </c>
      <c r="M4204">
        <v>-97.407798767089801</v>
      </c>
      <c r="N4204">
        <v>31.152500152587798</v>
      </c>
    </row>
    <row r="4205" spans="1:14" x14ac:dyDescent="0.35">
      <c r="A4205" t="s">
        <v>22788</v>
      </c>
      <c r="B4205" t="s">
        <v>3332</v>
      </c>
      <c r="C4205" t="s">
        <v>22789</v>
      </c>
      <c r="D4205">
        <v>1519</v>
      </c>
      <c r="F4205" t="s">
        <v>30</v>
      </c>
      <c r="G4205" t="s">
        <v>78</v>
      </c>
      <c r="H4205" t="s">
        <v>22790</v>
      </c>
      <c r="I4205" t="s">
        <v>22788</v>
      </c>
      <c r="J4205" t="s">
        <v>22791</v>
      </c>
      <c r="K4205" t="s">
        <v>22791</v>
      </c>
      <c r="L4205" t="s">
        <v>22792</v>
      </c>
      <c r="M4205">
        <v>-82.407400999999993</v>
      </c>
      <c r="N4205">
        <v>36.475200999999998</v>
      </c>
    </row>
    <row r="4206" spans="1:14" x14ac:dyDescent="0.35">
      <c r="A4206" t="s">
        <v>22793</v>
      </c>
      <c r="B4206" t="s">
        <v>1168</v>
      </c>
      <c r="C4206" t="s">
        <v>22794</v>
      </c>
      <c r="D4206">
        <v>5900</v>
      </c>
      <c r="F4206" t="s">
        <v>30</v>
      </c>
      <c r="G4206" t="s">
        <v>41</v>
      </c>
      <c r="H4206" t="s">
        <v>1228</v>
      </c>
      <c r="I4206" t="s">
        <v>22793</v>
      </c>
      <c r="J4206" t="s">
        <v>22795</v>
      </c>
      <c r="K4206" t="s">
        <v>22796</v>
      </c>
      <c r="L4206" t="s">
        <v>22797</v>
      </c>
      <c r="M4206">
        <v>-120.13999939</v>
      </c>
      <c r="N4206">
        <v>39.319999694799897</v>
      </c>
    </row>
    <row r="4207" spans="1:14" x14ac:dyDescent="0.35">
      <c r="A4207" t="s">
        <v>22798</v>
      </c>
      <c r="B4207" t="s">
        <v>32</v>
      </c>
      <c r="C4207" t="s">
        <v>22799</v>
      </c>
      <c r="D4207">
        <v>474</v>
      </c>
      <c r="F4207" t="s">
        <v>30</v>
      </c>
      <c r="G4207" t="s">
        <v>76</v>
      </c>
      <c r="H4207" t="s">
        <v>1205</v>
      </c>
      <c r="I4207" t="s">
        <v>22798</v>
      </c>
      <c r="J4207" t="s">
        <v>22800</v>
      </c>
      <c r="K4207" t="s">
        <v>22800</v>
      </c>
      <c r="L4207" t="s">
        <v>22801</v>
      </c>
      <c r="M4207">
        <v>-96.267402648925994</v>
      </c>
      <c r="N4207">
        <v>32.709201812743999</v>
      </c>
    </row>
    <row r="4208" spans="1:14" x14ac:dyDescent="0.35">
      <c r="A4208" t="s">
        <v>22802</v>
      </c>
      <c r="B4208" t="s">
        <v>1168</v>
      </c>
      <c r="C4208" t="s">
        <v>22803</v>
      </c>
      <c r="D4208">
        <v>-115</v>
      </c>
      <c r="F4208" t="s">
        <v>30</v>
      </c>
      <c r="G4208" t="s">
        <v>41</v>
      </c>
      <c r="H4208" t="s">
        <v>1326</v>
      </c>
      <c r="I4208" t="s">
        <v>22802</v>
      </c>
      <c r="J4208" t="s">
        <v>22804</v>
      </c>
      <c r="K4208" t="s">
        <v>22804</v>
      </c>
      <c r="L4208" t="s">
        <v>22805</v>
      </c>
      <c r="M4208">
        <v>-116.16000366211</v>
      </c>
      <c r="N4208">
        <v>33.62670135498</v>
      </c>
    </row>
    <row r="4209" spans="1:14" x14ac:dyDescent="0.35">
      <c r="A4209" t="s">
        <v>22806</v>
      </c>
      <c r="B4209" t="s">
        <v>32</v>
      </c>
      <c r="C4209" t="s">
        <v>22807</v>
      </c>
      <c r="D4209">
        <v>4001</v>
      </c>
      <c r="F4209" t="s">
        <v>30</v>
      </c>
      <c r="G4209" t="s">
        <v>41</v>
      </c>
      <c r="H4209" t="s">
        <v>1477</v>
      </c>
      <c r="I4209" t="s">
        <v>22806</v>
      </c>
      <c r="J4209" t="s">
        <v>22808</v>
      </c>
      <c r="K4209" t="s">
        <v>22808</v>
      </c>
      <c r="L4209" t="s">
        <v>22809</v>
      </c>
      <c r="M4209">
        <v>-118.43900299072</v>
      </c>
      <c r="N4209">
        <v>35.134998321532997</v>
      </c>
    </row>
    <row r="4210" spans="1:14" x14ac:dyDescent="0.35">
      <c r="A4210" t="s">
        <v>22810</v>
      </c>
      <c r="B4210" t="s">
        <v>1168</v>
      </c>
      <c r="C4210" t="s">
        <v>22811</v>
      </c>
      <c r="D4210">
        <v>39</v>
      </c>
      <c r="F4210" t="s">
        <v>30</v>
      </c>
      <c r="G4210" t="s">
        <v>69</v>
      </c>
      <c r="H4210" t="s">
        <v>696</v>
      </c>
      <c r="I4210" t="s">
        <v>22810</v>
      </c>
      <c r="J4210" t="s">
        <v>22812</v>
      </c>
      <c r="K4210" t="s">
        <v>22812</v>
      </c>
      <c r="L4210" t="s">
        <v>22813</v>
      </c>
      <c r="M4210">
        <v>-122.40100097656</v>
      </c>
      <c r="N4210">
        <v>45.54940032959</v>
      </c>
    </row>
    <row r="4211" spans="1:14" x14ac:dyDescent="0.35">
      <c r="A4211" t="s">
        <v>22814</v>
      </c>
      <c r="B4211" t="s">
        <v>1168</v>
      </c>
      <c r="C4211" t="s">
        <v>22815</v>
      </c>
      <c r="D4211">
        <v>213</v>
      </c>
      <c r="F4211" t="s">
        <v>30</v>
      </c>
      <c r="G4211" t="s">
        <v>62</v>
      </c>
      <c r="H4211" t="s">
        <v>323</v>
      </c>
      <c r="I4211" t="s">
        <v>22814</v>
      </c>
      <c r="J4211" t="s">
        <v>22816</v>
      </c>
      <c r="K4211" t="s">
        <v>22816</v>
      </c>
      <c r="L4211" t="s">
        <v>22817</v>
      </c>
      <c r="M4211">
        <v>-74.813499450683594</v>
      </c>
      <c r="N4211">
        <v>40.276699066162102</v>
      </c>
    </row>
    <row r="4212" spans="1:14" x14ac:dyDescent="0.35">
      <c r="A4212" t="s">
        <v>22818</v>
      </c>
      <c r="B4212" t="s">
        <v>3332</v>
      </c>
      <c r="C4212" t="s">
        <v>22819</v>
      </c>
      <c r="D4212">
        <v>677</v>
      </c>
      <c r="F4212" t="s">
        <v>30</v>
      </c>
      <c r="G4212" t="s">
        <v>39</v>
      </c>
      <c r="H4212" t="s">
        <v>597</v>
      </c>
      <c r="I4212" t="s">
        <v>22818</v>
      </c>
      <c r="J4212" t="s">
        <v>22820</v>
      </c>
      <c r="K4212" t="s">
        <v>22820</v>
      </c>
      <c r="L4212" t="s">
        <v>22821</v>
      </c>
      <c r="M4212">
        <v>-95.888099670410099</v>
      </c>
      <c r="N4212">
        <v>36.198398590087798</v>
      </c>
    </row>
    <row r="4213" spans="1:14" x14ac:dyDescent="0.35">
      <c r="A4213" t="s">
        <v>22822</v>
      </c>
      <c r="B4213" t="s">
        <v>1168</v>
      </c>
      <c r="C4213" t="s">
        <v>22823</v>
      </c>
      <c r="D4213">
        <v>346</v>
      </c>
      <c r="F4213" t="s">
        <v>30</v>
      </c>
      <c r="G4213" t="s">
        <v>126</v>
      </c>
      <c r="H4213" t="s">
        <v>15936</v>
      </c>
      <c r="I4213" t="s">
        <v>22822</v>
      </c>
      <c r="J4213" t="s">
        <v>22824</v>
      </c>
      <c r="K4213" t="s">
        <v>22824</v>
      </c>
      <c r="L4213" t="s">
        <v>22825</v>
      </c>
      <c r="M4213">
        <v>-88.7698974609375</v>
      </c>
      <c r="N4213">
        <v>34.268100738525298</v>
      </c>
    </row>
    <row r="4214" spans="1:14" x14ac:dyDescent="0.35">
      <c r="A4214" t="s">
        <v>22826</v>
      </c>
      <c r="B4214" t="s">
        <v>3332</v>
      </c>
      <c r="C4214" t="s">
        <v>22827</v>
      </c>
      <c r="D4214">
        <v>2643</v>
      </c>
      <c r="F4214" t="s">
        <v>30</v>
      </c>
      <c r="G4214" t="s">
        <v>40</v>
      </c>
      <c r="H4214" t="s">
        <v>575</v>
      </c>
      <c r="I4214" t="s">
        <v>22826</v>
      </c>
      <c r="J4214" t="s">
        <v>22828</v>
      </c>
      <c r="K4214" t="s">
        <v>22828</v>
      </c>
      <c r="L4214" t="s">
        <v>22829</v>
      </c>
      <c r="M4214">
        <v>-110.938053</v>
      </c>
      <c r="N4214">
        <v>32.115003999999999</v>
      </c>
    </row>
    <row r="4215" spans="1:14" x14ac:dyDescent="0.35">
      <c r="A4215" t="s">
        <v>22830</v>
      </c>
      <c r="B4215" t="s">
        <v>1168</v>
      </c>
      <c r="C4215" t="s">
        <v>22831</v>
      </c>
      <c r="D4215">
        <v>624</v>
      </c>
      <c r="F4215" t="s">
        <v>30</v>
      </c>
      <c r="G4215" t="s">
        <v>56</v>
      </c>
      <c r="H4215" t="s">
        <v>706</v>
      </c>
      <c r="I4215" t="s">
        <v>22830</v>
      </c>
      <c r="J4215" t="s">
        <v>22832</v>
      </c>
      <c r="K4215" t="s">
        <v>22832</v>
      </c>
      <c r="L4215" t="s">
        <v>22833</v>
      </c>
      <c r="M4215">
        <v>-85.582199096679602</v>
      </c>
      <c r="N4215">
        <v>44.741401672363203</v>
      </c>
    </row>
    <row r="4216" spans="1:14" x14ac:dyDescent="0.35">
      <c r="A4216" t="s">
        <v>22834</v>
      </c>
      <c r="B4216" t="s">
        <v>32</v>
      </c>
      <c r="C4216" t="s">
        <v>22835</v>
      </c>
      <c r="D4216">
        <v>1119</v>
      </c>
      <c r="F4216" t="s">
        <v>30</v>
      </c>
      <c r="G4216" t="s">
        <v>58</v>
      </c>
      <c r="H4216" t="s">
        <v>1341</v>
      </c>
      <c r="I4216" t="s">
        <v>22834</v>
      </c>
      <c r="J4216" t="s">
        <v>22836</v>
      </c>
      <c r="K4216" t="s">
        <v>22836</v>
      </c>
      <c r="L4216" t="s">
        <v>22837</v>
      </c>
      <c r="M4216">
        <v>-96.184997559999999</v>
      </c>
      <c r="N4216">
        <v>48.065700530000001</v>
      </c>
    </row>
    <row r="4217" spans="1:14" x14ac:dyDescent="0.35">
      <c r="A4217" t="s">
        <v>22838</v>
      </c>
      <c r="B4217" t="s">
        <v>32</v>
      </c>
      <c r="C4217" t="s">
        <v>22839</v>
      </c>
      <c r="D4217">
        <v>264</v>
      </c>
      <c r="F4217" t="s">
        <v>30</v>
      </c>
      <c r="G4217" t="s">
        <v>45</v>
      </c>
      <c r="H4217" t="s">
        <v>1450</v>
      </c>
      <c r="I4217" t="s">
        <v>22838</v>
      </c>
      <c r="J4217" t="s">
        <v>22840</v>
      </c>
      <c r="K4217" t="s">
        <v>22840</v>
      </c>
      <c r="L4217" t="s">
        <v>22841</v>
      </c>
      <c r="M4217">
        <v>-83.881301879882997</v>
      </c>
      <c r="N4217">
        <v>30.901599884033001</v>
      </c>
    </row>
    <row r="4218" spans="1:14" x14ac:dyDescent="0.35">
      <c r="A4218" t="s">
        <v>22842</v>
      </c>
      <c r="B4218" t="s">
        <v>1168</v>
      </c>
      <c r="C4218" t="s">
        <v>22843</v>
      </c>
      <c r="D4218">
        <v>6264</v>
      </c>
      <c r="F4218" t="s">
        <v>30</v>
      </c>
      <c r="G4218" t="s">
        <v>41</v>
      </c>
      <c r="H4218" t="s">
        <v>4755</v>
      </c>
      <c r="I4218" t="s">
        <v>22842</v>
      </c>
      <c r="J4218" t="s">
        <v>22844</v>
      </c>
      <c r="K4218" t="s">
        <v>22844</v>
      </c>
      <c r="L4218" t="s">
        <v>22845</v>
      </c>
      <c r="M4218">
        <v>-119.995002746582</v>
      </c>
      <c r="N4218">
        <v>38.893901824951101</v>
      </c>
    </row>
    <row r="4219" spans="1:14" x14ac:dyDescent="0.35">
      <c r="A4219" t="s">
        <v>22847</v>
      </c>
      <c r="B4219" t="s">
        <v>1168</v>
      </c>
      <c r="C4219" t="s">
        <v>22848</v>
      </c>
      <c r="D4219">
        <v>4154</v>
      </c>
      <c r="F4219" t="s">
        <v>30</v>
      </c>
      <c r="G4219" t="s">
        <v>47</v>
      </c>
      <c r="H4219" t="s">
        <v>1380</v>
      </c>
      <c r="I4219" t="s">
        <v>22847</v>
      </c>
      <c r="J4219" t="s">
        <v>22849</v>
      </c>
      <c r="K4219" t="s">
        <v>22849</v>
      </c>
      <c r="L4219" t="s">
        <v>22850</v>
      </c>
      <c r="M4219">
        <v>-114.487999</v>
      </c>
      <c r="N4219">
        <v>42.4818</v>
      </c>
    </row>
    <row r="4220" spans="1:14" x14ac:dyDescent="0.35">
      <c r="A4220" t="s">
        <v>22852</v>
      </c>
      <c r="B4220" t="s">
        <v>1168</v>
      </c>
      <c r="C4220" t="s">
        <v>22853</v>
      </c>
      <c r="D4220">
        <v>390</v>
      </c>
      <c r="F4220" t="s">
        <v>30</v>
      </c>
      <c r="G4220" t="s">
        <v>37</v>
      </c>
      <c r="H4220" t="s">
        <v>697</v>
      </c>
      <c r="I4220" t="s">
        <v>22852</v>
      </c>
      <c r="J4220" t="s">
        <v>22854</v>
      </c>
      <c r="K4220" t="s">
        <v>22854</v>
      </c>
      <c r="L4220" t="s">
        <v>22855</v>
      </c>
      <c r="M4220">
        <v>-93.990997314453097</v>
      </c>
      <c r="N4220">
        <v>33.453701019287102</v>
      </c>
    </row>
    <row r="4221" spans="1:14" x14ac:dyDescent="0.35">
      <c r="A4221" t="s">
        <v>22856</v>
      </c>
      <c r="B4221" t="s">
        <v>32</v>
      </c>
      <c r="C4221" t="s">
        <v>494</v>
      </c>
      <c r="D4221">
        <v>5823</v>
      </c>
      <c r="F4221" t="s">
        <v>30</v>
      </c>
      <c r="G4221" t="s">
        <v>40</v>
      </c>
      <c r="H4221" t="s">
        <v>633</v>
      </c>
      <c r="I4221" t="s">
        <v>22856</v>
      </c>
      <c r="J4221" t="s">
        <v>22857</v>
      </c>
      <c r="K4221" t="s">
        <v>22858</v>
      </c>
      <c r="L4221" t="s">
        <v>22859</v>
      </c>
      <c r="M4221">
        <v>-110.11499790000001</v>
      </c>
      <c r="N4221">
        <v>34.452800750000002</v>
      </c>
    </row>
    <row r="4222" spans="1:14" x14ac:dyDescent="0.35">
      <c r="A4222" t="s">
        <v>22860</v>
      </c>
      <c r="B4222" t="s">
        <v>1168</v>
      </c>
      <c r="C4222" t="s">
        <v>22861</v>
      </c>
      <c r="D4222">
        <v>544</v>
      </c>
      <c r="F4222" t="s">
        <v>30</v>
      </c>
      <c r="G4222" t="s">
        <v>76</v>
      </c>
      <c r="H4222" t="s">
        <v>529</v>
      </c>
      <c r="I4222" t="s">
        <v>22860</v>
      </c>
      <c r="J4222" t="s">
        <v>22862</v>
      </c>
      <c r="K4222" t="s">
        <v>22862</v>
      </c>
      <c r="L4222" t="s">
        <v>22863</v>
      </c>
      <c r="M4222">
        <v>-95.402397155761705</v>
      </c>
      <c r="N4222">
        <v>32.354099273681598</v>
      </c>
    </row>
    <row r="4223" spans="1:14" x14ac:dyDescent="0.35">
      <c r="A4223" t="s">
        <v>22864</v>
      </c>
      <c r="B4223" t="s">
        <v>3332</v>
      </c>
      <c r="C4223" t="s">
        <v>22865</v>
      </c>
      <c r="D4223">
        <v>981</v>
      </c>
      <c r="F4223" t="s">
        <v>30</v>
      </c>
      <c r="G4223" t="s">
        <v>78</v>
      </c>
      <c r="H4223" t="s">
        <v>272</v>
      </c>
      <c r="I4223" t="s">
        <v>22864</v>
      </c>
      <c r="J4223" t="s">
        <v>22866</v>
      </c>
      <c r="K4223" t="s">
        <v>22866</v>
      </c>
      <c r="L4223" t="s">
        <v>22867</v>
      </c>
      <c r="M4223">
        <v>-83.994003300000003</v>
      </c>
      <c r="N4223">
        <v>35.811000819999997</v>
      </c>
    </row>
    <row r="4224" spans="1:14" x14ac:dyDescent="0.35">
      <c r="A4224" t="s">
        <v>22869</v>
      </c>
      <c r="B4224" t="s">
        <v>32</v>
      </c>
      <c r="C4224" t="s">
        <v>22870</v>
      </c>
      <c r="D4224">
        <v>4167</v>
      </c>
      <c r="F4224" t="s">
        <v>30</v>
      </c>
      <c r="G4224" t="s">
        <v>81</v>
      </c>
      <c r="H4224" t="s">
        <v>22871</v>
      </c>
      <c r="I4224" t="s">
        <v>22869</v>
      </c>
      <c r="J4224" t="s">
        <v>22872</v>
      </c>
      <c r="K4224" t="s">
        <v>22873</v>
      </c>
      <c r="L4224" t="s">
        <v>22874</v>
      </c>
      <c r="M4224">
        <v>-110.712898</v>
      </c>
      <c r="N4224">
        <v>37.547826999999998</v>
      </c>
    </row>
    <row r="4225" spans="1:14" x14ac:dyDescent="0.35">
      <c r="A4225" t="s">
        <v>22875</v>
      </c>
      <c r="B4225" t="s">
        <v>32</v>
      </c>
      <c r="C4225" t="s">
        <v>22876</v>
      </c>
      <c r="D4225">
        <v>5022</v>
      </c>
      <c r="F4225" t="s">
        <v>30</v>
      </c>
      <c r="G4225" t="s">
        <v>81</v>
      </c>
      <c r="H4225" t="s">
        <v>22877</v>
      </c>
      <c r="I4225" t="s">
        <v>22878</v>
      </c>
      <c r="J4225" t="s">
        <v>22879</v>
      </c>
      <c r="K4225" t="s">
        <v>22878</v>
      </c>
      <c r="L4225" t="s">
        <v>22880</v>
      </c>
      <c r="M4225">
        <v>-111.8720016</v>
      </c>
      <c r="N4225">
        <v>39.738800050000002</v>
      </c>
    </row>
    <row r="4226" spans="1:14" x14ac:dyDescent="0.35">
      <c r="A4226" t="s">
        <v>22882</v>
      </c>
      <c r="B4226" t="s">
        <v>32</v>
      </c>
      <c r="C4226" t="s">
        <v>22883</v>
      </c>
      <c r="D4226">
        <v>4225</v>
      </c>
      <c r="F4226" t="s">
        <v>30</v>
      </c>
      <c r="G4226" t="s">
        <v>81</v>
      </c>
      <c r="H4226" t="s">
        <v>1030</v>
      </c>
      <c r="I4226" t="s">
        <v>22882</v>
      </c>
      <c r="J4226" t="s">
        <v>22884</v>
      </c>
      <c r="K4226" t="s">
        <v>22885</v>
      </c>
      <c r="L4226" t="s">
        <v>22886</v>
      </c>
      <c r="M4226">
        <v>-110.226997375</v>
      </c>
      <c r="N4226">
        <v>38.961399078399999</v>
      </c>
    </row>
    <row r="4227" spans="1:14" x14ac:dyDescent="0.35">
      <c r="A4227" t="s">
        <v>22887</v>
      </c>
      <c r="B4227" t="s">
        <v>32</v>
      </c>
      <c r="C4227" t="s">
        <v>22888</v>
      </c>
      <c r="D4227">
        <v>6763</v>
      </c>
      <c r="F4227" t="s">
        <v>30</v>
      </c>
      <c r="G4227" t="s">
        <v>81</v>
      </c>
      <c r="H4227" t="s">
        <v>22889</v>
      </c>
      <c r="I4227" t="s">
        <v>22890</v>
      </c>
      <c r="J4227" t="s">
        <v>22891</v>
      </c>
      <c r="K4227" t="s">
        <v>22890</v>
      </c>
      <c r="L4227" t="s">
        <v>22892</v>
      </c>
      <c r="M4227">
        <v>-112.3919983</v>
      </c>
      <c r="N4227">
        <v>37.845199579999999</v>
      </c>
    </row>
    <row r="4228" spans="1:14" x14ac:dyDescent="0.35">
      <c r="A4228" t="s">
        <v>22894</v>
      </c>
      <c r="B4228" t="s">
        <v>32</v>
      </c>
      <c r="C4228" t="s">
        <v>22895</v>
      </c>
      <c r="D4228">
        <v>4742</v>
      </c>
      <c r="F4228" t="s">
        <v>30</v>
      </c>
      <c r="G4228" t="s">
        <v>47</v>
      </c>
      <c r="H4228" t="s">
        <v>129</v>
      </c>
      <c r="I4228" t="s">
        <v>22894</v>
      </c>
      <c r="J4228" t="s">
        <v>22896</v>
      </c>
      <c r="K4228" t="s">
        <v>22897</v>
      </c>
      <c r="L4228" t="s">
        <v>22898</v>
      </c>
      <c r="M4228">
        <v>-116.01599883999999</v>
      </c>
      <c r="N4228">
        <v>44.493801116900002</v>
      </c>
    </row>
    <row r="4229" spans="1:14" x14ac:dyDescent="0.35">
      <c r="A4229" t="s">
        <v>22899</v>
      </c>
      <c r="B4229" t="s">
        <v>32</v>
      </c>
      <c r="C4229" t="s">
        <v>22900</v>
      </c>
      <c r="D4229">
        <v>188</v>
      </c>
      <c r="F4229" t="s">
        <v>30</v>
      </c>
      <c r="G4229" t="s">
        <v>126</v>
      </c>
      <c r="H4229" t="s">
        <v>97</v>
      </c>
      <c r="I4229" t="s">
        <v>22899</v>
      </c>
      <c r="J4229" t="s">
        <v>22901</v>
      </c>
      <c r="K4229" t="s">
        <v>22901</v>
      </c>
      <c r="L4229" t="s">
        <v>22902</v>
      </c>
      <c r="M4229">
        <v>-88.3803024292</v>
      </c>
      <c r="N4229">
        <v>33.4654006958</v>
      </c>
    </row>
    <row r="4230" spans="1:14" x14ac:dyDescent="0.35">
      <c r="A4230" t="s">
        <v>22903</v>
      </c>
      <c r="B4230" t="s">
        <v>32</v>
      </c>
      <c r="C4230" t="s">
        <v>22904</v>
      </c>
      <c r="D4230">
        <v>336</v>
      </c>
      <c r="F4230" t="s">
        <v>30</v>
      </c>
      <c r="G4230" t="s">
        <v>78</v>
      </c>
      <c r="H4230" t="s">
        <v>857</v>
      </c>
      <c r="I4230" t="s">
        <v>22903</v>
      </c>
      <c r="J4230" t="s">
        <v>22905</v>
      </c>
      <c r="K4230" t="s">
        <v>22905</v>
      </c>
      <c r="L4230" t="s">
        <v>22906</v>
      </c>
      <c r="M4230">
        <v>-88.985397340000006</v>
      </c>
      <c r="N4230">
        <v>36.381801609999997</v>
      </c>
    </row>
    <row r="4231" spans="1:14" x14ac:dyDescent="0.35">
      <c r="A4231" t="s">
        <v>22907</v>
      </c>
      <c r="B4231" t="s">
        <v>32</v>
      </c>
      <c r="C4231" t="s">
        <v>22908</v>
      </c>
      <c r="D4231">
        <v>73</v>
      </c>
      <c r="F4231" t="s">
        <v>30</v>
      </c>
      <c r="G4231" t="s">
        <v>41</v>
      </c>
      <c r="H4231" t="s">
        <v>1326</v>
      </c>
      <c r="I4231" t="s">
        <v>22907</v>
      </c>
      <c r="J4231" t="s">
        <v>22909</v>
      </c>
      <c r="K4231" t="s">
        <v>22909</v>
      </c>
      <c r="L4231" t="s">
        <v>22910</v>
      </c>
      <c r="M4231">
        <v>-116.27500152588</v>
      </c>
      <c r="N4231">
        <v>33.748401641846002</v>
      </c>
    </row>
    <row r="4232" spans="1:14" x14ac:dyDescent="0.35">
      <c r="A4232" t="s">
        <v>22911</v>
      </c>
      <c r="B4232" t="s">
        <v>32</v>
      </c>
      <c r="C4232" t="s">
        <v>22912</v>
      </c>
      <c r="D4232">
        <v>911</v>
      </c>
      <c r="F4232" t="s">
        <v>30</v>
      </c>
      <c r="G4232" t="s">
        <v>84</v>
      </c>
      <c r="H4232" t="s">
        <v>1288</v>
      </c>
      <c r="I4232" t="s">
        <v>22911</v>
      </c>
      <c r="J4232" t="s">
        <v>22913</v>
      </c>
      <c r="K4232" t="s">
        <v>22913</v>
      </c>
      <c r="L4232" t="s">
        <v>22914</v>
      </c>
      <c r="M4232">
        <v>-88.237098693847997</v>
      </c>
      <c r="N4232">
        <v>43.041000366211001</v>
      </c>
    </row>
    <row r="4233" spans="1:14" x14ac:dyDescent="0.35">
      <c r="A4233" t="s">
        <v>22915</v>
      </c>
      <c r="B4233" t="s">
        <v>32</v>
      </c>
      <c r="C4233" t="s">
        <v>22916</v>
      </c>
      <c r="D4233">
        <v>727</v>
      </c>
      <c r="F4233" t="s">
        <v>30</v>
      </c>
      <c r="G4233" t="s">
        <v>49</v>
      </c>
      <c r="H4233" t="s">
        <v>22917</v>
      </c>
      <c r="I4233" t="s">
        <v>22915</v>
      </c>
      <c r="J4233" t="s">
        <v>22918</v>
      </c>
      <c r="K4233" t="s">
        <v>22918</v>
      </c>
      <c r="L4233" t="s">
        <v>22919</v>
      </c>
      <c r="M4233">
        <v>-87.867897033690994</v>
      </c>
      <c r="N4233">
        <v>42.422199249267997</v>
      </c>
    </row>
    <row r="4234" spans="1:14" x14ac:dyDescent="0.35">
      <c r="A4234" t="s">
        <v>22920</v>
      </c>
      <c r="B4234" t="s">
        <v>32</v>
      </c>
      <c r="C4234" t="s">
        <v>22921</v>
      </c>
      <c r="D4234">
        <v>194</v>
      </c>
      <c r="F4234" t="s">
        <v>30</v>
      </c>
      <c r="G4234" t="s">
        <v>83</v>
      </c>
      <c r="H4234" t="s">
        <v>22922</v>
      </c>
      <c r="I4234" t="s">
        <v>22920</v>
      </c>
      <c r="J4234" t="s">
        <v>22923</v>
      </c>
      <c r="K4234" t="s">
        <v>22923</v>
      </c>
      <c r="L4234" t="s">
        <v>22924</v>
      </c>
      <c r="M4234">
        <v>-124.56300354004</v>
      </c>
      <c r="N4234">
        <v>47.936599731445</v>
      </c>
    </row>
    <row r="4235" spans="1:14" x14ac:dyDescent="0.35">
      <c r="A4235" t="s">
        <v>22925</v>
      </c>
      <c r="B4235" t="s">
        <v>1168</v>
      </c>
      <c r="C4235" t="s">
        <v>22926</v>
      </c>
      <c r="D4235">
        <v>768</v>
      </c>
      <c r="F4235" t="s">
        <v>30</v>
      </c>
      <c r="G4235" t="s">
        <v>49</v>
      </c>
      <c r="H4235" t="s">
        <v>336</v>
      </c>
      <c r="I4235" t="s">
        <v>22925</v>
      </c>
      <c r="J4235" t="s">
        <v>22927</v>
      </c>
      <c r="K4235" t="s">
        <v>22927</v>
      </c>
      <c r="L4235" t="s">
        <v>22928</v>
      </c>
      <c r="M4235">
        <v>-91.194602970000005</v>
      </c>
      <c r="N4235">
        <v>39.942699429999998</v>
      </c>
    </row>
    <row r="4236" spans="1:14" x14ac:dyDescent="0.35">
      <c r="A4236" t="s">
        <v>22929</v>
      </c>
      <c r="B4236" t="s">
        <v>36</v>
      </c>
      <c r="C4236" t="s">
        <v>22930</v>
      </c>
      <c r="D4236">
        <v>610</v>
      </c>
      <c r="F4236" t="s">
        <v>30</v>
      </c>
      <c r="G4236" t="s">
        <v>56</v>
      </c>
      <c r="I4236" t="s">
        <v>22929</v>
      </c>
      <c r="J4236" t="s">
        <v>22931</v>
      </c>
      <c r="K4236" t="s">
        <v>22931</v>
      </c>
      <c r="L4236" t="s">
        <v>22932</v>
      </c>
      <c r="M4236">
        <v>-82.965400695800696</v>
      </c>
      <c r="N4236">
        <v>42.6638984680175</v>
      </c>
    </row>
    <row r="4237" spans="1:14" x14ac:dyDescent="0.35">
      <c r="A4237" t="s">
        <v>22933</v>
      </c>
      <c r="B4237" t="s">
        <v>32</v>
      </c>
      <c r="C4237" t="s">
        <v>22934</v>
      </c>
      <c r="D4237">
        <v>1301</v>
      </c>
      <c r="F4237" t="s">
        <v>30</v>
      </c>
      <c r="G4237" t="s">
        <v>63</v>
      </c>
      <c r="H4237" t="s">
        <v>1032</v>
      </c>
      <c r="I4237" t="s">
        <v>22933</v>
      </c>
      <c r="J4237" t="s">
        <v>22935</v>
      </c>
      <c r="K4237" t="s">
        <v>22936</v>
      </c>
      <c r="L4237" t="s">
        <v>22937</v>
      </c>
      <c r="M4237">
        <v>-81.098297119099996</v>
      </c>
      <c r="N4237">
        <v>36.222801208500002</v>
      </c>
    </row>
    <row r="4238" spans="1:14" x14ac:dyDescent="0.35">
      <c r="A4238" t="s">
        <v>22938</v>
      </c>
      <c r="B4238" t="s">
        <v>1168</v>
      </c>
      <c r="C4238" t="s">
        <v>22939</v>
      </c>
      <c r="D4238">
        <v>614</v>
      </c>
      <c r="F4238" t="s">
        <v>30</v>
      </c>
      <c r="G4238" t="s">
        <v>41</v>
      </c>
      <c r="H4238" t="s">
        <v>1442</v>
      </c>
      <c r="I4238" t="s">
        <v>22938</v>
      </c>
      <c r="J4238" t="s">
        <v>22940</v>
      </c>
      <c r="K4238" t="s">
        <v>22940</v>
      </c>
      <c r="L4238" t="s">
        <v>22941</v>
      </c>
      <c r="M4238">
        <v>-123.20099639893</v>
      </c>
      <c r="N4238">
        <v>39.125999450683999</v>
      </c>
    </row>
    <row r="4239" spans="1:14" x14ac:dyDescent="0.35">
      <c r="A4239" t="s">
        <v>22942</v>
      </c>
      <c r="B4239" t="s">
        <v>32</v>
      </c>
      <c r="C4239" t="s">
        <v>22943</v>
      </c>
      <c r="D4239">
        <v>526</v>
      </c>
      <c r="F4239" t="s">
        <v>30</v>
      </c>
      <c r="G4239" t="s">
        <v>31</v>
      </c>
      <c r="H4239" t="s">
        <v>476</v>
      </c>
      <c r="I4239" t="s">
        <v>22942</v>
      </c>
      <c r="J4239" t="s">
        <v>22944</v>
      </c>
      <c r="K4239" t="s">
        <v>22944</v>
      </c>
      <c r="L4239" t="s">
        <v>22945</v>
      </c>
      <c r="M4239">
        <v>-75.381896972655994</v>
      </c>
      <c r="N4239">
        <v>40.435199737548999</v>
      </c>
    </row>
    <row r="4240" spans="1:14" x14ac:dyDescent="0.35">
      <c r="A4240" t="s">
        <v>22946</v>
      </c>
      <c r="B4240" t="s">
        <v>32</v>
      </c>
      <c r="C4240" t="s">
        <v>22947</v>
      </c>
      <c r="D4240">
        <v>1011</v>
      </c>
      <c r="F4240" t="s">
        <v>30</v>
      </c>
      <c r="G4240" t="s">
        <v>58</v>
      </c>
      <c r="H4240" t="s">
        <v>22948</v>
      </c>
      <c r="I4240" t="s">
        <v>22946</v>
      </c>
      <c r="J4240" t="s">
        <v>22949</v>
      </c>
      <c r="K4240" t="s">
        <v>22949</v>
      </c>
      <c r="L4240" t="s">
        <v>22950</v>
      </c>
      <c r="M4240">
        <v>-94.502296447754006</v>
      </c>
      <c r="N4240">
        <v>44.319599151611001</v>
      </c>
    </row>
    <row r="4241" spans="1:14" x14ac:dyDescent="0.35">
      <c r="A4241" t="s">
        <v>22951</v>
      </c>
      <c r="B4241" t="s">
        <v>32</v>
      </c>
      <c r="C4241" t="s">
        <v>22952</v>
      </c>
      <c r="D4241">
        <v>766</v>
      </c>
      <c r="F4241" t="s">
        <v>30</v>
      </c>
      <c r="G4241" t="s">
        <v>67</v>
      </c>
      <c r="H4241" t="s">
        <v>22953</v>
      </c>
      <c r="I4241" t="s">
        <v>22951</v>
      </c>
      <c r="J4241" t="s">
        <v>22954</v>
      </c>
      <c r="K4241" t="s">
        <v>22955</v>
      </c>
      <c r="L4241" t="s">
        <v>22956</v>
      </c>
      <c r="M4241">
        <v>-82.2313995361</v>
      </c>
      <c r="N4241">
        <v>39.210998535199998</v>
      </c>
    </row>
    <row r="4242" spans="1:14" x14ac:dyDescent="0.35">
      <c r="A4242" t="s">
        <v>22957</v>
      </c>
      <c r="B4242" t="s">
        <v>32</v>
      </c>
      <c r="C4242" t="s">
        <v>22958</v>
      </c>
      <c r="D4242">
        <v>934</v>
      </c>
      <c r="F4242" t="s">
        <v>30</v>
      </c>
      <c r="G4242" t="s">
        <v>84</v>
      </c>
      <c r="H4242" t="s">
        <v>543</v>
      </c>
      <c r="I4242" t="s">
        <v>22957</v>
      </c>
      <c r="J4242" t="s">
        <v>22959</v>
      </c>
      <c r="K4242" t="s">
        <v>22959</v>
      </c>
      <c r="L4242" t="s">
        <v>22960</v>
      </c>
      <c r="M4242">
        <v>-88.703201289999996</v>
      </c>
      <c r="N4242">
        <v>43.426601410000004</v>
      </c>
    </row>
    <row r="4243" spans="1:14" x14ac:dyDescent="0.35">
      <c r="A4243" t="s">
        <v>22961</v>
      </c>
      <c r="B4243" t="s">
        <v>1168</v>
      </c>
      <c r="C4243" t="s">
        <v>22962</v>
      </c>
      <c r="D4243">
        <v>1239</v>
      </c>
      <c r="F4243" t="s">
        <v>30</v>
      </c>
      <c r="G4243" t="s">
        <v>31</v>
      </c>
      <c r="H4243" t="s">
        <v>1025</v>
      </c>
      <c r="I4243" t="s">
        <v>22961</v>
      </c>
      <c r="J4243" t="s">
        <v>22963</v>
      </c>
      <c r="K4243" t="s">
        <v>22964</v>
      </c>
      <c r="L4243" t="s">
        <v>22965</v>
      </c>
      <c r="M4243">
        <v>-77.848701477099993</v>
      </c>
      <c r="N4243">
        <v>40.849300384499998</v>
      </c>
    </row>
    <row r="4244" spans="1:14" x14ac:dyDescent="0.35">
      <c r="A4244" t="s">
        <v>22966</v>
      </c>
      <c r="B4244" t="s">
        <v>32</v>
      </c>
      <c r="C4244" t="s">
        <v>16044</v>
      </c>
      <c r="D4244">
        <v>1953</v>
      </c>
      <c r="F4244" t="s">
        <v>30</v>
      </c>
      <c r="G4244" t="s">
        <v>78</v>
      </c>
      <c r="H4244" t="s">
        <v>22967</v>
      </c>
      <c r="I4244" t="s">
        <v>22966</v>
      </c>
      <c r="J4244" t="s">
        <v>22968</v>
      </c>
      <c r="K4244" t="s">
        <v>22968</v>
      </c>
      <c r="L4244" t="s">
        <v>22969</v>
      </c>
      <c r="M4244">
        <v>-85.898101806640994</v>
      </c>
      <c r="N4244">
        <v>35.205101013183999</v>
      </c>
    </row>
    <row r="4245" spans="1:14" x14ac:dyDescent="0.35">
      <c r="A4245" t="s">
        <v>22970</v>
      </c>
      <c r="B4245" t="s">
        <v>1168</v>
      </c>
      <c r="C4245" t="s">
        <v>22971</v>
      </c>
      <c r="D4245">
        <v>452</v>
      </c>
      <c r="F4245" t="s">
        <v>30</v>
      </c>
      <c r="G4245" t="s">
        <v>126</v>
      </c>
      <c r="H4245" t="s">
        <v>360</v>
      </c>
      <c r="I4245" t="s">
        <v>22970</v>
      </c>
      <c r="J4245" t="s">
        <v>22972</v>
      </c>
      <c r="K4245" t="s">
        <v>22972</v>
      </c>
      <c r="L4245" t="s">
        <v>22973</v>
      </c>
      <c r="M4245">
        <v>-89.536796569824006</v>
      </c>
      <c r="N4245">
        <v>34.384300231933999</v>
      </c>
    </row>
    <row r="4246" spans="1:14" x14ac:dyDescent="0.35">
      <c r="A4246" t="s">
        <v>22974</v>
      </c>
      <c r="B4246" t="s">
        <v>32</v>
      </c>
      <c r="C4246" t="s">
        <v>22975</v>
      </c>
      <c r="D4246">
        <v>90</v>
      </c>
      <c r="E4246" t="s">
        <v>161</v>
      </c>
      <c r="F4246" t="s">
        <v>1547</v>
      </c>
      <c r="G4246" t="s">
        <v>1554</v>
      </c>
      <c r="H4246" t="s">
        <v>22976</v>
      </c>
      <c r="J4246" t="s">
        <v>22974</v>
      </c>
      <c r="K4246" t="s">
        <v>22977</v>
      </c>
      <c r="L4246" t="s">
        <v>22978</v>
      </c>
      <c r="M4246">
        <v>148.21799999999999</v>
      </c>
      <c r="N4246">
        <v>-10.073600000000001</v>
      </c>
    </row>
    <row r="4247" spans="1:14" x14ac:dyDescent="0.35">
      <c r="A4247" t="s">
        <v>22979</v>
      </c>
      <c r="B4247" t="s">
        <v>32</v>
      </c>
      <c r="C4247" t="s">
        <v>22980</v>
      </c>
      <c r="D4247">
        <v>194</v>
      </c>
      <c r="F4247" t="s">
        <v>30</v>
      </c>
      <c r="G4247" t="s">
        <v>126</v>
      </c>
      <c r="H4247" t="s">
        <v>886</v>
      </c>
      <c r="I4247" t="s">
        <v>22979</v>
      </c>
      <c r="J4247" t="s">
        <v>22981</v>
      </c>
      <c r="K4247" t="s">
        <v>12535</v>
      </c>
      <c r="L4247" t="s">
        <v>22982</v>
      </c>
      <c r="M4247">
        <v>-90.346702575684006</v>
      </c>
      <c r="N4247">
        <v>34.680999755858998</v>
      </c>
    </row>
    <row r="4248" spans="1:14" x14ac:dyDescent="0.35">
      <c r="A4248" t="s">
        <v>22983</v>
      </c>
      <c r="B4248" t="s">
        <v>1168</v>
      </c>
      <c r="C4248" t="s">
        <v>22984</v>
      </c>
      <c r="D4248">
        <v>363</v>
      </c>
      <c r="F4248" t="s">
        <v>30</v>
      </c>
      <c r="G4248" t="s">
        <v>76</v>
      </c>
      <c r="H4248" t="s">
        <v>284</v>
      </c>
      <c r="I4248" t="s">
        <v>22983</v>
      </c>
      <c r="J4248" t="s">
        <v>22985</v>
      </c>
      <c r="K4248" t="s">
        <v>22986</v>
      </c>
      <c r="L4248" t="s">
        <v>22987</v>
      </c>
      <c r="M4248">
        <v>-95.587196350100001</v>
      </c>
      <c r="N4248">
        <v>30.746900558499998</v>
      </c>
    </row>
    <row r="4249" spans="1:14" x14ac:dyDescent="0.35">
      <c r="A4249" t="s">
        <v>22988</v>
      </c>
      <c r="B4249" t="s">
        <v>32</v>
      </c>
      <c r="C4249" t="s">
        <v>22989</v>
      </c>
      <c r="D4249">
        <v>172</v>
      </c>
      <c r="F4249" t="s">
        <v>30</v>
      </c>
      <c r="G4249" t="s">
        <v>259</v>
      </c>
      <c r="H4249" t="s">
        <v>38</v>
      </c>
      <c r="I4249" t="s">
        <v>22988</v>
      </c>
      <c r="J4249" t="s">
        <v>22990</v>
      </c>
      <c r="K4249" t="s">
        <v>22991</v>
      </c>
      <c r="L4249" t="s">
        <v>22992</v>
      </c>
      <c r="M4249">
        <v>-71.281501770000006</v>
      </c>
      <c r="N4249">
        <v>41.532398223900003</v>
      </c>
    </row>
    <row r="4250" spans="1:14" x14ac:dyDescent="0.35">
      <c r="A4250" t="s">
        <v>22993</v>
      </c>
      <c r="B4250" t="s">
        <v>32</v>
      </c>
      <c r="C4250" t="s">
        <v>135</v>
      </c>
      <c r="D4250">
        <v>942</v>
      </c>
      <c r="F4250" t="s">
        <v>30</v>
      </c>
      <c r="G4250" t="s">
        <v>76</v>
      </c>
      <c r="H4250" t="s">
        <v>872</v>
      </c>
      <c r="I4250" t="s">
        <v>22993</v>
      </c>
      <c r="J4250" t="s">
        <v>22994</v>
      </c>
      <c r="K4250" t="s">
        <v>22994</v>
      </c>
      <c r="L4250" t="s">
        <v>22995</v>
      </c>
      <c r="M4250">
        <v>-99.743598938000005</v>
      </c>
      <c r="N4250">
        <v>29.2112998962</v>
      </c>
    </row>
    <row r="4251" spans="1:14" x14ac:dyDescent="0.35">
      <c r="A4251" t="s">
        <v>22996</v>
      </c>
      <c r="B4251" t="s">
        <v>32</v>
      </c>
      <c r="C4251" t="s">
        <v>22997</v>
      </c>
      <c r="D4251">
        <v>3290</v>
      </c>
      <c r="E4251" t="s">
        <v>161</v>
      </c>
      <c r="F4251" t="s">
        <v>1547</v>
      </c>
      <c r="G4251" t="s">
        <v>1548</v>
      </c>
      <c r="I4251" t="s">
        <v>22998</v>
      </c>
      <c r="J4251" t="s">
        <v>22996</v>
      </c>
      <c r="K4251" t="s">
        <v>22999</v>
      </c>
      <c r="L4251" t="s">
        <v>23000</v>
      </c>
      <c r="M4251">
        <v>141.623888889</v>
      </c>
      <c r="N4251">
        <v>-5.37236111111</v>
      </c>
    </row>
    <row r="4252" spans="1:14" x14ac:dyDescent="0.35">
      <c r="A4252" t="s">
        <v>23001</v>
      </c>
      <c r="B4252" t="s">
        <v>32</v>
      </c>
      <c r="C4252" t="s">
        <v>23002</v>
      </c>
      <c r="D4252">
        <v>666</v>
      </c>
      <c r="F4252" t="s">
        <v>30</v>
      </c>
      <c r="G4252" t="s">
        <v>72</v>
      </c>
      <c r="H4252" t="s">
        <v>23003</v>
      </c>
      <c r="I4252" t="s">
        <v>23001</v>
      </c>
      <c r="J4252" t="s">
        <v>23004</v>
      </c>
      <c r="K4252" t="s">
        <v>23005</v>
      </c>
      <c r="L4252" t="s">
        <v>23006</v>
      </c>
      <c r="M4252">
        <v>-81.05719757</v>
      </c>
      <c r="N4252">
        <v>34.9878006</v>
      </c>
    </row>
    <row r="4253" spans="1:14" x14ac:dyDescent="0.35">
      <c r="A4253" t="s">
        <v>23007</v>
      </c>
      <c r="B4253" t="s">
        <v>1168</v>
      </c>
      <c r="C4253" t="s">
        <v>23008</v>
      </c>
      <c r="D4253">
        <v>233</v>
      </c>
      <c r="F4253" t="s">
        <v>30</v>
      </c>
      <c r="G4253" t="s">
        <v>45</v>
      </c>
      <c r="H4253" t="s">
        <v>322</v>
      </c>
      <c r="I4253" t="s">
        <v>23007</v>
      </c>
      <c r="J4253" t="s">
        <v>23009</v>
      </c>
      <c r="K4253" t="s">
        <v>23009</v>
      </c>
      <c r="L4253" t="s">
        <v>23010</v>
      </c>
      <c r="M4253">
        <v>-83.193000793500005</v>
      </c>
      <c r="N4253">
        <v>30.967800140400001</v>
      </c>
    </row>
    <row r="4254" spans="1:14" x14ac:dyDescent="0.35">
      <c r="A4254" t="s">
        <v>23011</v>
      </c>
      <c r="B4254" t="s">
        <v>32</v>
      </c>
      <c r="C4254" t="s">
        <v>23012</v>
      </c>
      <c r="D4254">
        <v>53</v>
      </c>
      <c r="F4254" t="s">
        <v>30</v>
      </c>
      <c r="G4254" t="s">
        <v>62</v>
      </c>
      <c r="H4254" t="s">
        <v>375</v>
      </c>
      <c r="I4254" t="s">
        <v>23011</v>
      </c>
      <c r="J4254" t="s">
        <v>23013</v>
      </c>
      <c r="K4254" t="s">
        <v>23014</v>
      </c>
      <c r="L4254" t="s">
        <v>23015</v>
      </c>
      <c r="M4254">
        <v>-74.845703125</v>
      </c>
      <c r="N4254">
        <v>39.942901611299902</v>
      </c>
    </row>
    <row r="4255" spans="1:14" x14ac:dyDescent="0.35">
      <c r="A4255" t="s">
        <v>23016</v>
      </c>
      <c r="B4255" t="s">
        <v>3332</v>
      </c>
      <c r="C4255" t="s">
        <v>23017</v>
      </c>
      <c r="D4255">
        <v>369</v>
      </c>
      <c r="F4255" t="s">
        <v>30</v>
      </c>
      <c r="G4255" t="s">
        <v>41</v>
      </c>
      <c r="H4255" t="s">
        <v>4749</v>
      </c>
      <c r="I4255" t="s">
        <v>23016</v>
      </c>
      <c r="J4255" t="s">
        <v>23018</v>
      </c>
      <c r="K4255" t="s">
        <v>23018</v>
      </c>
      <c r="L4255" t="s">
        <v>23019</v>
      </c>
      <c r="M4255">
        <v>-120.58399963399999</v>
      </c>
      <c r="N4255">
        <v>34.737300872799999</v>
      </c>
    </row>
    <row r="4256" spans="1:14" x14ac:dyDescent="0.35">
      <c r="A4256" t="s">
        <v>23020</v>
      </c>
      <c r="B4256" t="s">
        <v>1168</v>
      </c>
      <c r="C4256" t="s">
        <v>23021</v>
      </c>
      <c r="D4256">
        <v>115</v>
      </c>
      <c r="F4256" t="s">
        <v>30</v>
      </c>
      <c r="G4256" t="s">
        <v>76</v>
      </c>
      <c r="H4256" t="s">
        <v>997</v>
      </c>
      <c r="I4256" t="s">
        <v>23020</v>
      </c>
      <c r="J4256" t="s">
        <v>23022</v>
      </c>
      <c r="K4256" t="s">
        <v>23022</v>
      </c>
      <c r="L4256" t="s">
        <v>23023</v>
      </c>
      <c r="M4256">
        <v>-96.918502807617102</v>
      </c>
      <c r="N4256">
        <v>28.8526000976562</v>
      </c>
    </row>
    <row r="4257" spans="1:14" x14ac:dyDescent="0.35">
      <c r="A4257" t="s">
        <v>23024</v>
      </c>
      <c r="B4257" t="s">
        <v>32</v>
      </c>
      <c r="C4257" t="s">
        <v>23025</v>
      </c>
      <c r="D4257">
        <v>2885</v>
      </c>
      <c r="F4257" t="s">
        <v>30</v>
      </c>
      <c r="G4257" t="s">
        <v>41</v>
      </c>
      <c r="H4257" t="s">
        <v>1242</v>
      </c>
      <c r="I4257" t="s">
        <v>23024</v>
      </c>
      <c r="J4257" t="s">
        <v>23026</v>
      </c>
      <c r="K4257" t="s">
        <v>23026</v>
      </c>
      <c r="L4257" t="s">
        <v>23027</v>
      </c>
      <c r="M4257">
        <v>-117.383003235</v>
      </c>
      <c r="N4257">
        <v>34.597499847399902</v>
      </c>
    </row>
    <row r="4258" spans="1:14" x14ac:dyDescent="0.35">
      <c r="A4258" t="s">
        <v>23028</v>
      </c>
      <c r="B4258" t="s">
        <v>32</v>
      </c>
      <c r="C4258" t="s">
        <v>23029</v>
      </c>
      <c r="D4258">
        <v>275</v>
      </c>
      <c r="F4258" t="s">
        <v>30</v>
      </c>
      <c r="G4258" t="s">
        <v>45</v>
      </c>
      <c r="H4258" t="s">
        <v>16032</v>
      </c>
      <c r="I4258" t="s">
        <v>23028</v>
      </c>
      <c r="J4258" t="s">
        <v>23030</v>
      </c>
      <c r="K4258" t="s">
        <v>23030</v>
      </c>
      <c r="L4258" t="s">
        <v>23031</v>
      </c>
      <c r="M4258">
        <v>-82.371200561522997</v>
      </c>
      <c r="N4258">
        <v>32.192699432372997</v>
      </c>
    </row>
    <row r="4259" spans="1:14" x14ac:dyDescent="0.35">
      <c r="A4259" t="s">
        <v>23032</v>
      </c>
      <c r="B4259" t="s">
        <v>32</v>
      </c>
      <c r="C4259" t="s">
        <v>23033</v>
      </c>
      <c r="D4259">
        <v>194</v>
      </c>
      <c r="E4259" t="s">
        <v>161</v>
      </c>
      <c r="F4259" t="s">
        <v>1547</v>
      </c>
      <c r="G4259" t="s">
        <v>2633</v>
      </c>
      <c r="H4259" t="s">
        <v>23034</v>
      </c>
      <c r="J4259" t="s">
        <v>23032</v>
      </c>
      <c r="K4259" t="s">
        <v>23035</v>
      </c>
      <c r="L4259" t="s">
        <v>23036</v>
      </c>
      <c r="M4259">
        <v>151.327</v>
      </c>
      <c r="N4259">
        <v>-8.6285000000000007</v>
      </c>
    </row>
    <row r="4260" spans="1:14" x14ac:dyDescent="0.35">
      <c r="A4260" t="s">
        <v>23037</v>
      </c>
      <c r="B4260" t="s">
        <v>1168</v>
      </c>
      <c r="C4260" t="s">
        <v>23038</v>
      </c>
      <c r="D4260">
        <v>5278</v>
      </c>
      <c r="F4260" t="s">
        <v>30</v>
      </c>
      <c r="G4260" t="s">
        <v>81</v>
      </c>
      <c r="H4260" t="s">
        <v>23039</v>
      </c>
      <c r="I4260" t="s">
        <v>23037</v>
      </c>
      <c r="J4260" t="s">
        <v>23040</v>
      </c>
      <c r="K4260" t="s">
        <v>23040</v>
      </c>
      <c r="L4260" t="s">
        <v>23041</v>
      </c>
      <c r="M4260">
        <v>-109.51000209999999</v>
      </c>
      <c r="N4260">
        <v>40.440898900000001</v>
      </c>
    </row>
    <row r="4261" spans="1:14" x14ac:dyDescent="0.35">
      <c r="A4261" t="s">
        <v>23042</v>
      </c>
      <c r="B4261" t="s">
        <v>1168</v>
      </c>
      <c r="C4261" t="s">
        <v>23043</v>
      </c>
      <c r="D4261">
        <v>2205</v>
      </c>
      <c r="F4261" t="s">
        <v>30</v>
      </c>
      <c r="G4261" t="s">
        <v>111</v>
      </c>
      <c r="H4261" t="s">
        <v>12</v>
      </c>
      <c r="I4261" t="s">
        <v>23042</v>
      </c>
      <c r="J4261" t="s">
        <v>23044</v>
      </c>
      <c r="K4261" t="s">
        <v>23044</v>
      </c>
      <c r="L4261" t="s">
        <v>23045</v>
      </c>
      <c r="M4261">
        <v>-115.19400024414</v>
      </c>
      <c r="N4261">
        <v>36.21070098877</v>
      </c>
    </row>
    <row r="4262" spans="1:14" x14ac:dyDescent="0.35">
      <c r="A4262" t="s">
        <v>23046</v>
      </c>
      <c r="B4262" t="s">
        <v>32</v>
      </c>
      <c r="C4262" t="s">
        <v>23047</v>
      </c>
      <c r="D4262">
        <v>3957</v>
      </c>
      <c r="F4262" t="s">
        <v>30</v>
      </c>
      <c r="G4262" t="s">
        <v>76</v>
      </c>
      <c r="H4262" t="s">
        <v>1396</v>
      </c>
      <c r="I4262" t="s">
        <v>23046</v>
      </c>
      <c r="J4262" t="s">
        <v>23048</v>
      </c>
      <c r="K4262" t="s">
        <v>23048</v>
      </c>
      <c r="L4262" t="s">
        <v>23049</v>
      </c>
      <c r="M4262">
        <v>-104.78399658203</v>
      </c>
      <c r="N4262">
        <v>31.057800292968999</v>
      </c>
    </row>
    <row r="4263" spans="1:14" x14ac:dyDescent="0.35">
      <c r="A4263" t="s">
        <v>23050</v>
      </c>
      <c r="B4263" t="s">
        <v>32</v>
      </c>
      <c r="C4263" t="s">
        <v>23051</v>
      </c>
      <c r="D4263">
        <v>1148</v>
      </c>
      <c r="F4263" t="s">
        <v>30</v>
      </c>
      <c r="G4263" t="s">
        <v>59</v>
      </c>
      <c r="H4263" t="s">
        <v>23052</v>
      </c>
      <c r="I4263" t="s">
        <v>23050</v>
      </c>
      <c r="J4263" t="s">
        <v>23053</v>
      </c>
      <c r="K4263" t="s">
        <v>23053</v>
      </c>
      <c r="L4263" t="s">
        <v>23054</v>
      </c>
      <c r="M4263">
        <v>-91.769500732400004</v>
      </c>
      <c r="N4263">
        <v>38.127399444600002</v>
      </c>
    </row>
    <row r="4264" spans="1:14" x14ac:dyDescent="0.35">
      <c r="A4264" t="s">
        <v>23056</v>
      </c>
      <c r="B4264" t="s">
        <v>32</v>
      </c>
      <c r="C4264" t="s">
        <v>23057</v>
      </c>
      <c r="D4264">
        <v>295</v>
      </c>
      <c r="F4264" t="s">
        <v>30</v>
      </c>
      <c r="G4264" t="s">
        <v>41</v>
      </c>
      <c r="H4264" t="s">
        <v>4757</v>
      </c>
      <c r="I4264" t="s">
        <v>23056</v>
      </c>
      <c r="J4264" t="s">
        <v>23058</v>
      </c>
      <c r="K4264" t="s">
        <v>23058</v>
      </c>
      <c r="L4264" t="s">
        <v>23059</v>
      </c>
      <c r="M4264">
        <v>-119.39299774200001</v>
      </c>
      <c r="N4264">
        <v>36.318698883099998</v>
      </c>
    </row>
    <row r="4265" spans="1:14" x14ac:dyDescent="0.35">
      <c r="A4265" t="s">
        <v>23060</v>
      </c>
      <c r="B4265" t="s">
        <v>32</v>
      </c>
      <c r="C4265" t="s">
        <v>23061</v>
      </c>
      <c r="D4265">
        <v>2087</v>
      </c>
      <c r="F4265" t="s">
        <v>30</v>
      </c>
      <c r="G4265" t="s">
        <v>82</v>
      </c>
      <c r="H4265" t="s">
        <v>712</v>
      </c>
      <c r="I4265" t="s">
        <v>23060</v>
      </c>
      <c r="J4265" t="s">
        <v>23062</v>
      </c>
      <c r="K4265" t="s">
        <v>23062</v>
      </c>
      <c r="L4265" t="s">
        <v>23063</v>
      </c>
      <c r="M4265">
        <v>-82.033302307129006</v>
      </c>
      <c r="N4265">
        <v>36.687099456787003</v>
      </c>
    </row>
    <row r="4266" spans="1:14" x14ac:dyDescent="0.35">
      <c r="A4266" t="s">
        <v>23064</v>
      </c>
      <c r="B4266" t="s">
        <v>32</v>
      </c>
      <c r="C4266" t="s">
        <v>23065</v>
      </c>
      <c r="D4266">
        <v>106</v>
      </c>
      <c r="F4266" t="s">
        <v>30</v>
      </c>
      <c r="G4266" t="s">
        <v>126</v>
      </c>
      <c r="H4266" t="s">
        <v>158</v>
      </c>
      <c r="I4266" t="s">
        <v>23064</v>
      </c>
      <c r="J4266" t="s">
        <v>23066</v>
      </c>
      <c r="K4266" t="s">
        <v>23066</v>
      </c>
      <c r="L4266" t="s">
        <v>23067</v>
      </c>
      <c r="M4266">
        <v>-90.928398132324006</v>
      </c>
      <c r="N4266">
        <v>32.23929977417</v>
      </c>
    </row>
    <row r="4267" spans="1:14" x14ac:dyDescent="0.35">
      <c r="A4267" t="s">
        <v>23068</v>
      </c>
      <c r="B4267" t="s">
        <v>32</v>
      </c>
      <c r="C4267" t="s">
        <v>23069</v>
      </c>
      <c r="D4267">
        <v>537</v>
      </c>
      <c r="F4267" t="s">
        <v>30</v>
      </c>
      <c r="G4267" t="s">
        <v>49</v>
      </c>
      <c r="H4267" t="s">
        <v>181</v>
      </c>
      <c r="I4267" t="s">
        <v>23068</v>
      </c>
      <c r="J4267" t="s">
        <v>23070</v>
      </c>
      <c r="K4267" t="s">
        <v>23070</v>
      </c>
      <c r="L4267" t="s">
        <v>23071</v>
      </c>
      <c r="M4267">
        <v>-89.166198730469006</v>
      </c>
      <c r="N4267">
        <v>38.991500854492003</v>
      </c>
    </row>
    <row r="4268" spans="1:14" x14ac:dyDescent="0.35">
      <c r="A4268" t="s">
        <v>23072</v>
      </c>
      <c r="B4268" t="s">
        <v>1168</v>
      </c>
      <c r="C4268" t="s">
        <v>23073</v>
      </c>
      <c r="D4268">
        <v>203</v>
      </c>
      <c r="F4268" t="s">
        <v>30</v>
      </c>
      <c r="G4268" t="s">
        <v>45</v>
      </c>
      <c r="H4268" t="s">
        <v>322</v>
      </c>
      <c r="I4268" t="s">
        <v>23072</v>
      </c>
      <c r="J4268" t="s">
        <v>23074</v>
      </c>
      <c r="K4268" t="s">
        <v>23074</v>
      </c>
      <c r="L4268" t="s">
        <v>23075</v>
      </c>
      <c r="M4268">
        <v>-83.276702880859304</v>
      </c>
      <c r="N4268">
        <v>30.7824993133544</v>
      </c>
    </row>
    <row r="4269" spans="1:14" x14ac:dyDescent="0.35">
      <c r="A4269" t="s">
        <v>23076</v>
      </c>
      <c r="B4269" t="s">
        <v>32</v>
      </c>
      <c r="C4269" t="s">
        <v>23077</v>
      </c>
      <c r="D4269">
        <v>18</v>
      </c>
      <c r="F4269" t="s">
        <v>30</v>
      </c>
      <c r="G4269" t="s">
        <v>43</v>
      </c>
      <c r="H4269" t="s">
        <v>345</v>
      </c>
      <c r="I4269" t="s">
        <v>23076</v>
      </c>
      <c r="J4269" t="s">
        <v>23078</v>
      </c>
      <c r="K4269" t="s">
        <v>23078</v>
      </c>
      <c r="L4269" t="s">
        <v>23079</v>
      </c>
      <c r="M4269">
        <v>-82.440299987792997</v>
      </c>
      <c r="N4269">
        <v>27.071599960326999</v>
      </c>
    </row>
    <row r="4270" spans="1:14" x14ac:dyDescent="0.35">
      <c r="A4270" t="s">
        <v>23080</v>
      </c>
      <c r="B4270" t="s">
        <v>1168</v>
      </c>
      <c r="C4270" t="s">
        <v>23081</v>
      </c>
      <c r="D4270">
        <v>802</v>
      </c>
      <c r="F4270" t="s">
        <v>30</v>
      </c>
      <c r="G4270" t="s">
        <v>41</v>
      </c>
      <c r="H4270" t="s">
        <v>4752</v>
      </c>
      <c r="I4270" t="s">
        <v>23080</v>
      </c>
      <c r="J4270" t="s">
        <v>23082</v>
      </c>
      <c r="K4270" t="s">
        <v>23082</v>
      </c>
      <c r="L4270" t="s">
        <v>23083</v>
      </c>
      <c r="M4270">
        <v>-118.48999786377</v>
      </c>
      <c r="N4270">
        <v>34.209800720215</v>
      </c>
    </row>
    <row r="4271" spans="1:14" x14ac:dyDescent="0.35">
      <c r="A4271" t="s">
        <v>23084</v>
      </c>
      <c r="B4271" t="s">
        <v>1168</v>
      </c>
      <c r="C4271" t="s">
        <v>23085</v>
      </c>
      <c r="D4271">
        <v>912</v>
      </c>
      <c r="F4271" t="s">
        <v>30</v>
      </c>
      <c r="G4271" t="s">
        <v>84</v>
      </c>
      <c r="H4271" t="s">
        <v>23086</v>
      </c>
      <c r="I4271" t="s">
        <v>23084</v>
      </c>
      <c r="J4271" t="s">
        <v>23087</v>
      </c>
      <c r="K4271" t="s">
        <v>23087</v>
      </c>
      <c r="L4271" t="s">
        <v>23088</v>
      </c>
      <c r="M4271">
        <v>-90.253402709960994</v>
      </c>
      <c r="N4271">
        <v>43.938999176025</v>
      </c>
    </row>
    <row r="4272" spans="1:14" x14ac:dyDescent="0.35">
      <c r="A4272" t="s">
        <v>23089</v>
      </c>
      <c r="B4272" t="s">
        <v>3332</v>
      </c>
      <c r="C4272" t="s">
        <v>23090</v>
      </c>
      <c r="D4272">
        <v>87</v>
      </c>
      <c r="F4272" t="s">
        <v>30</v>
      </c>
      <c r="G4272" t="s">
        <v>43</v>
      </c>
      <c r="H4272" t="s">
        <v>138</v>
      </c>
      <c r="I4272" t="s">
        <v>23089</v>
      </c>
      <c r="J4272" t="s">
        <v>23091</v>
      </c>
      <c r="K4272" t="s">
        <v>23091</v>
      </c>
      <c r="L4272" t="s">
        <v>23092</v>
      </c>
      <c r="M4272">
        <v>-86.525397999999996</v>
      </c>
      <c r="N4272">
        <v>30.4832</v>
      </c>
    </row>
    <row r="4273" spans="1:14" x14ac:dyDescent="0.35">
      <c r="A4273" t="s">
        <v>23093</v>
      </c>
      <c r="B4273" t="s">
        <v>1168</v>
      </c>
      <c r="C4273" t="s">
        <v>23094</v>
      </c>
      <c r="D4273">
        <v>770</v>
      </c>
      <c r="F4273" t="s">
        <v>30</v>
      </c>
      <c r="G4273" t="s">
        <v>48</v>
      </c>
      <c r="H4273" t="s">
        <v>138</v>
      </c>
      <c r="I4273" t="s">
        <v>23093</v>
      </c>
      <c r="J4273" t="s">
        <v>23095</v>
      </c>
      <c r="K4273" t="s">
        <v>23095</v>
      </c>
      <c r="L4273" t="s">
        <v>23096</v>
      </c>
      <c r="M4273">
        <v>-87.007102970000005</v>
      </c>
      <c r="N4273">
        <v>41.453998570000003</v>
      </c>
    </row>
    <row r="4274" spans="1:14" x14ac:dyDescent="0.35">
      <c r="A4274" t="s">
        <v>23097</v>
      </c>
      <c r="B4274" t="s">
        <v>32</v>
      </c>
      <c r="C4274" t="s">
        <v>23098</v>
      </c>
      <c r="D4274">
        <v>81</v>
      </c>
      <c r="F4274" t="s">
        <v>30</v>
      </c>
      <c r="G4274" t="s">
        <v>43</v>
      </c>
      <c r="H4274" t="s">
        <v>318</v>
      </c>
      <c r="I4274" t="s">
        <v>23097</v>
      </c>
      <c r="J4274" t="s">
        <v>23099</v>
      </c>
      <c r="K4274" t="s">
        <v>23099</v>
      </c>
      <c r="L4274" t="s">
        <v>23100</v>
      </c>
      <c r="M4274">
        <v>-81.876701354999994</v>
      </c>
      <c r="N4274">
        <v>30.218700408899998</v>
      </c>
    </row>
    <row r="4275" spans="1:14" x14ac:dyDescent="0.35">
      <c r="A4275" t="s">
        <v>23101</v>
      </c>
      <c r="B4275" t="s">
        <v>1168</v>
      </c>
      <c r="C4275" t="s">
        <v>23102</v>
      </c>
      <c r="D4275">
        <v>24</v>
      </c>
      <c r="F4275" t="s">
        <v>30</v>
      </c>
      <c r="G4275" t="s">
        <v>43</v>
      </c>
      <c r="H4275" t="s">
        <v>717</v>
      </c>
      <c r="I4275" t="s">
        <v>23101</v>
      </c>
      <c r="J4275" t="s">
        <v>23103</v>
      </c>
      <c r="K4275" t="s">
        <v>23103</v>
      </c>
      <c r="L4275" t="s">
        <v>23104</v>
      </c>
      <c r="M4275">
        <v>-80.417901000000001</v>
      </c>
      <c r="N4275">
        <v>27.6556</v>
      </c>
    </row>
    <row r="4276" spans="1:14" x14ac:dyDescent="0.35">
      <c r="A4276" t="s">
        <v>23105</v>
      </c>
      <c r="B4276" t="s">
        <v>32</v>
      </c>
      <c r="C4276" t="s">
        <v>23106</v>
      </c>
      <c r="D4276">
        <v>577</v>
      </c>
      <c r="F4276" t="s">
        <v>30</v>
      </c>
      <c r="G4276" t="s">
        <v>187</v>
      </c>
      <c r="H4276" t="s">
        <v>355</v>
      </c>
      <c r="I4276" t="s">
        <v>23105</v>
      </c>
      <c r="J4276" t="s">
        <v>23107</v>
      </c>
      <c r="K4276" t="s">
        <v>23107</v>
      </c>
      <c r="L4276" t="s">
        <v>23108</v>
      </c>
      <c r="M4276">
        <v>-72.517303470000002</v>
      </c>
      <c r="N4276">
        <v>43.343601229999997</v>
      </c>
    </row>
    <row r="4277" spans="1:14" x14ac:dyDescent="0.35">
      <c r="A4277" t="s">
        <v>23109</v>
      </c>
      <c r="B4277" t="s">
        <v>1168</v>
      </c>
      <c r="C4277" t="s">
        <v>749</v>
      </c>
      <c r="D4277">
        <v>2596</v>
      </c>
      <c r="F4277" t="s">
        <v>30</v>
      </c>
      <c r="G4277" t="s">
        <v>106</v>
      </c>
      <c r="H4277" t="s">
        <v>23110</v>
      </c>
      <c r="I4277" t="s">
        <v>23109</v>
      </c>
      <c r="J4277" t="s">
        <v>23111</v>
      </c>
      <c r="K4277" t="s">
        <v>23111</v>
      </c>
      <c r="L4277" t="s">
        <v>23112</v>
      </c>
      <c r="M4277">
        <v>-100.5479965</v>
      </c>
      <c r="N4277">
        <v>42.857799530000001</v>
      </c>
    </row>
    <row r="4278" spans="1:14" x14ac:dyDescent="0.35">
      <c r="A4278" t="s">
        <v>23113</v>
      </c>
      <c r="B4278" t="s">
        <v>32</v>
      </c>
      <c r="C4278" t="s">
        <v>23114</v>
      </c>
      <c r="D4278">
        <v>654</v>
      </c>
      <c r="F4278" t="s">
        <v>30</v>
      </c>
      <c r="G4278" t="s">
        <v>49</v>
      </c>
      <c r="H4278" t="s">
        <v>1014</v>
      </c>
      <c r="I4278" t="s">
        <v>23113</v>
      </c>
      <c r="J4278" t="s">
        <v>23115</v>
      </c>
      <c r="K4278" t="s">
        <v>23115</v>
      </c>
      <c r="L4278" t="s">
        <v>23116</v>
      </c>
      <c r="M4278">
        <v>-89.153098999999997</v>
      </c>
      <c r="N4278">
        <v>41.351897999999998</v>
      </c>
    </row>
    <row r="4279" spans="1:14" x14ac:dyDescent="0.35">
      <c r="A4279" t="s">
        <v>23119</v>
      </c>
      <c r="B4279" t="s">
        <v>32</v>
      </c>
      <c r="C4279" t="s">
        <v>23120</v>
      </c>
      <c r="D4279">
        <v>590</v>
      </c>
      <c r="F4279" t="s">
        <v>30</v>
      </c>
      <c r="G4279" t="s">
        <v>31</v>
      </c>
      <c r="H4279" t="s">
        <v>457</v>
      </c>
      <c r="I4279" t="s">
        <v>23121</v>
      </c>
      <c r="J4279" t="s">
        <v>23122</v>
      </c>
      <c r="K4279" t="s">
        <v>23121</v>
      </c>
      <c r="L4279" t="s">
        <v>23123</v>
      </c>
      <c r="M4279">
        <v>-77.274200440000001</v>
      </c>
      <c r="N4279">
        <v>39.840900419999997</v>
      </c>
    </row>
    <row r="4280" spans="1:14" x14ac:dyDescent="0.35">
      <c r="A4280" t="s">
        <v>23124</v>
      </c>
      <c r="B4280" t="s">
        <v>32</v>
      </c>
      <c r="C4280" t="s">
        <v>23125</v>
      </c>
      <c r="D4280">
        <v>144</v>
      </c>
      <c r="F4280" t="s">
        <v>30</v>
      </c>
      <c r="G4280" t="s">
        <v>83</v>
      </c>
      <c r="H4280" t="s">
        <v>419</v>
      </c>
      <c r="I4280" t="s">
        <v>23126</v>
      </c>
      <c r="J4280" t="s">
        <v>23127</v>
      </c>
      <c r="K4280" t="s">
        <v>23126</v>
      </c>
      <c r="L4280" t="s">
        <v>23128</v>
      </c>
      <c r="M4280">
        <v>-123.18699645996</v>
      </c>
      <c r="N4280">
        <v>48.098098754882997</v>
      </c>
    </row>
    <row r="4281" spans="1:14" x14ac:dyDescent="0.35">
      <c r="A4281" t="s">
        <v>23130</v>
      </c>
      <c r="B4281" t="s">
        <v>32</v>
      </c>
      <c r="C4281" t="s">
        <v>16070</v>
      </c>
      <c r="D4281">
        <v>963</v>
      </c>
      <c r="F4281" t="s">
        <v>30</v>
      </c>
      <c r="G4281" t="s">
        <v>85</v>
      </c>
      <c r="H4281" t="s">
        <v>1077</v>
      </c>
      <c r="I4281" t="s">
        <v>23131</v>
      </c>
      <c r="J4281" t="s">
        <v>23132</v>
      </c>
      <c r="K4281" t="s">
        <v>23131</v>
      </c>
      <c r="L4281" t="s">
        <v>23133</v>
      </c>
      <c r="M4281">
        <v>-79.145896911600005</v>
      </c>
      <c r="N4281">
        <v>38.994899749799998</v>
      </c>
    </row>
    <row r="4282" spans="1:14" x14ac:dyDescent="0.35">
      <c r="A4282" t="s">
        <v>23134</v>
      </c>
      <c r="B4282" t="s">
        <v>32</v>
      </c>
      <c r="C4282" t="s">
        <v>23135</v>
      </c>
      <c r="D4282">
        <v>40</v>
      </c>
      <c r="F4282" t="s">
        <v>30</v>
      </c>
      <c r="G4282" t="s">
        <v>82</v>
      </c>
      <c r="H4282" t="s">
        <v>23136</v>
      </c>
      <c r="I4282" t="s">
        <v>23134</v>
      </c>
      <c r="J4282" t="s">
        <v>15446</v>
      </c>
      <c r="K4282" t="s">
        <v>15446</v>
      </c>
      <c r="L4282" t="s">
        <v>23137</v>
      </c>
      <c r="M4282">
        <v>-75.466400146500007</v>
      </c>
      <c r="N4282">
        <v>37.940200805700002</v>
      </c>
    </row>
    <row r="4283" spans="1:14" x14ac:dyDescent="0.35">
      <c r="A4283" t="s">
        <v>23138</v>
      </c>
      <c r="B4283" t="s">
        <v>32</v>
      </c>
      <c r="C4283" t="s">
        <v>23139</v>
      </c>
      <c r="D4283">
        <v>1069</v>
      </c>
      <c r="F4283" t="s">
        <v>30</v>
      </c>
      <c r="G4283" t="s">
        <v>31</v>
      </c>
      <c r="H4283" t="s">
        <v>23140</v>
      </c>
      <c r="I4283" t="s">
        <v>23138</v>
      </c>
      <c r="J4283" t="s">
        <v>23141</v>
      </c>
      <c r="K4283" t="s">
        <v>23141</v>
      </c>
      <c r="L4283" t="s">
        <v>23142</v>
      </c>
      <c r="M4283">
        <v>-80.13310242</v>
      </c>
      <c r="N4283">
        <v>39.900100709999997</v>
      </c>
    </row>
    <row r="4284" spans="1:14" x14ac:dyDescent="0.35">
      <c r="A4284" t="s">
        <v>23143</v>
      </c>
      <c r="B4284" t="s">
        <v>32</v>
      </c>
      <c r="C4284" t="s">
        <v>23144</v>
      </c>
      <c r="D4284">
        <v>545</v>
      </c>
      <c r="F4284" t="s">
        <v>30</v>
      </c>
      <c r="G4284" t="s">
        <v>31</v>
      </c>
      <c r="H4284" t="s">
        <v>1496</v>
      </c>
      <c r="I4284" t="s">
        <v>23143</v>
      </c>
      <c r="J4284" t="s">
        <v>23145</v>
      </c>
      <c r="K4284" t="s">
        <v>23145</v>
      </c>
      <c r="L4284" t="s">
        <v>23146</v>
      </c>
      <c r="M4284">
        <v>-75.851196289100002</v>
      </c>
      <c r="N4284">
        <v>41.2971992493</v>
      </c>
    </row>
    <row r="4285" spans="1:14" x14ac:dyDescent="0.35">
      <c r="A4285" t="s">
        <v>23147</v>
      </c>
      <c r="B4285" t="s">
        <v>32</v>
      </c>
      <c r="C4285" t="s">
        <v>23148</v>
      </c>
      <c r="D4285">
        <v>1167</v>
      </c>
      <c r="F4285" t="s">
        <v>30</v>
      </c>
      <c r="G4285" t="s">
        <v>39</v>
      </c>
      <c r="H4285" t="s">
        <v>1301</v>
      </c>
      <c r="I4285" t="s">
        <v>23147</v>
      </c>
      <c r="J4285" t="s">
        <v>23149</v>
      </c>
      <c r="K4285" t="s">
        <v>23149</v>
      </c>
      <c r="L4285" t="s">
        <v>23150</v>
      </c>
      <c r="M4285">
        <v>-97.791099548299997</v>
      </c>
      <c r="N4285">
        <v>36.379199981699998</v>
      </c>
    </row>
    <row r="4286" spans="1:14" x14ac:dyDescent="0.35">
      <c r="A4286" t="s">
        <v>23151</v>
      </c>
      <c r="B4286" t="s">
        <v>32</v>
      </c>
      <c r="C4286" t="s">
        <v>23152</v>
      </c>
      <c r="D4286">
        <v>943</v>
      </c>
      <c r="F4286" t="s">
        <v>30</v>
      </c>
      <c r="G4286" t="s">
        <v>45</v>
      </c>
      <c r="H4286" t="s">
        <v>1163</v>
      </c>
      <c r="I4286" t="s">
        <v>23151</v>
      </c>
      <c r="J4286" t="s">
        <v>23153</v>
      </c>
      <c r="K4286" t="s">
        <v>23153</v>
      </c>
      <c r="L4286" t="s">
        <v>23154</v>
      </c>
      <c r="M4286">
        <v>-83.667396550000007</v>
      </c>
      <c r="N4286">
        <v>33.982898710000001</v>
      </c>
    </row>
    <row r="4287" spans="1:14" x14ac:dyDescent="0.35">
      <c r="A4287" t="s">
        <v>23155</v>
      </c>
      <c r="B4287" t="s">
        <v>65</v>
      </c>
      <c r="C4287" t="s">
        <v>23156</v>
      </c>
      <c r="F4287" t="s">
        <v>30</v>
      </c>
      <c r="G4287" t="s">
        <v>34</v>
      </c>
      <c r="H4287" t="s">
        <v>23157</v>
      </c>
      <c r="I4287" t="s">
        <v>23155</v>
      </c>
      <c r="J4287" t="s">
        <v>23155</v>
      </c>
      <c r="K4287" t="s">
        <v>23155</v>
      </c>
      <c r="L4287" t="s">
        <v>23158</v>
      </c>
      <c r="M4287">
        <v>-133.24299621599999</v>
      </c>
      <c r="N4287">
        <v>55.296298980699902</v>
      </c>
    </row>
    <row r="4288" spans="1:14" x14ac:dyDescent="0.35">
      <c r="A4288" t="s">
        <v>23159</v>
      </c>
      <c r="B4288" t="s">
        <v>32</v>
      </c>
      <c r="C4288" t="s">
        <v>23160</v>
      </c>
      <c r="D4288">
        <v>1003</v>
      </c>
      <c r="F4288" t="s">
        <v>30</v>
      </c>
      <c r="G4288" t="s">
        <v>41</v>
      </c>
      <c r="H4288" t="s">
        <v>91</v>
      </c>
      <c r="I4288" t="s">
        <v>23159</v>
      </c>
      <c r="J4288" t="s">
        <v>23161</v>
      </c>
      <c r="K4288" t="s">
        <v>23161</v>
      </c>
      <c r="L4288" t="s">
        <v>23162</v>
      </c>
      <c r="M4288">
        <v>-118.413002014</v>
      </c>
      <c r="N4288">
        <v>34.259300231899999</v>
      </c>
    </row>
    <row r="4289" spans="1:14" x14ac:dyDescent="0.35">
      <c r="A4289" t="s">
        <v>23163</v>
      </c>
      <c r="B4289" t="s">
        <v>1168</v>
      </c>
      <c r="C4289" t="s">
        <v>23164</v>
      </c>
      <c r="D4289">
        <v>2351</v>
      </c>
      <c r="F4289" t="s">
        <v>30</v>
      </c>
      <c r="G4289" t="s">
        <v>41</v>
      </c>
      <c r="H4289" t="s">
        <v>257</v>
      </c>
      <c r="I4289" t="s">
        <v>23163</v>
      </c>
      <c r="J4289" t="s">
        <v>23165</v>
      </c>
      <c r="K4289" t="s">
        <v>23165</v>
      </c>
      <c r="L4289" t="s">
        <v>23166</v>
      </c>
      <c r="M4289">
        <v>-118.2190018</v>
      </c>
      <c r="N4289">
        <v>34.74110031</v>
      </c>
    </row>
    <row r="4290" spans="1:14" x14ac:dyDescent="0.35">
      <c r="A4290" t="s">
        <v>23169</v>
      </c>
      <c r="B4290" t="s">
        <v>32</v>
      </c>
      <c r="C4290" t="s">
        <v>23170</v>
      </c>
      <c r="D4290">
        <v>1160</v>
      </c>
      <c r="F4290" t="s">
        <v>30</v>
      </c>
      <c r="G4290" t="s">
        <v>33</v>
      </c>
      <c r="H4290" t="s">
        <v>23171</v>
      </c>
      <c r="I4290" t="s">
        <v>23169</v>
      </c>
      <c r="J4290" t="s">
        <v>23172</v>
      </c>
      <c r="K4290" t="s">
        <v>23172</v>
      </c>
      <c r="L4290" t="s">
        <v>23173</v>
      </c>
      <c r="M4290">
        <v>-97.037597656200006</v>
      </c>
      <c r="N4290">
        <v>37.168598175</v>
      </c>
    </row>
    <row r="4291" spans="1:14" x14ac:dyDescent="0.35">
      <c r="A4291" t="s">
        <v>23174</v>
      </c>
      <c r="B4291" t="s">
        <v>32</v>
      </c>
      <c r="C4291" t="s">
        <v>23175</v>
      </c>
      <c r="D4291">
        <v>141</v>
      </c>
      <c r="F4291" t="s">
        <v>30</v>
      </c>
      <c r="G4291" t="s">
        <v>41</v>
      </c>
      <c r="H4291" t="s">
        <v>1452</v>
      </c>
      <c r="I4291" t="s">
        <v>23174</v>
      </c>
      <c r="J4291" t="s">
        <v>23176</v>
      </c>
      <c r="K4291" t="s">
        <v>23176</v>
      </c>
      <c r="L4291" t="s">
        <v>23177</v>
      </c>
      <c r="M4291">
        <v>-122.21800229999999</v>
      </c>
      <c r="N4291">
        <v>39.516399380000003</v>
      </c>
    </row>
    <row r="4292" spans="1:14" x14ac:dyDescent="0.35">
      <c r="A4292" t="s">
        <v>23178</v>
      </c>
      <c r="B4292" t="s">
        <v>1168</v>
      </c>
      <c r="C4292" t="s">
        <v>23179</v>
      </c>
      <c r="D4292">
        <v>4308</v>
      </c>
      <c r="F4292" t="s">
        <v>30</v>
      </c>
      <c r="G4292" t="s">
        <v>111</v>
      </c>
      <c r="H4292" t="s">
        <v>139</v>
      </c>
      <c r="I4292" t="s">
        <v>23178</v>
      </c>
      <c r="J4292" t="s">
        <v>23180</v>
      </c>
      <c r="K4292" t="s">
        <v>23180</v>
      </c>
      <c r="L4292" t="s">
        <v>23181</v>
      </c>
      <c r="M4292">
        <v>-117.80599975600001</v>
      </c>
      <c r="N4292">
        <v>40.896598815899999</v>
      </c>
    </row>
    <row r="4293" spans="1:14" x14ac:dyDescent="0.35">
      <c r="A4293" t="s">
        <v>23182</v>
      </c>
      <c r="B4293" t="s">
        <v>65</v>
      </c>
      <c r="C4293" t="s">
        <v>23183</v>
      </c>
      <c r="F4293" t="s">
        <v>30</v>
      </c>
      <c r="G4293" t="s">
        <v>34</v>
      </c>
      <c r="H4293" t="s">
        <v>689</v>
      </c>
      <c r="I4293" t="s">
        <v>23182</v>
      </c>
      <c r="J4293" t="s">
        <v>23182</v>
      </c>
      <c r="K4293" t="s">
        <v>23182</v>
      </c>
      <c r="L4293" t="s">
        <v>23184</v>
      </c>
      <c r="M4293">
        <v>-153.548995972</v>
      </c>
      <c r="N4293">
        <v>57.770099639899897</v>
      </c>
    </row>
    <row r="4294" spans="1:14" x14ac:dyDescent="0.35">
      <c r="A4294" t="s">
        <v>23185</v>
      </c>
      <c r="B4294" t="s">
        <v>3332</v>
      </c>
      <c r="C4294" t="s">
        <v>23186</v>
      </c>
      <c r="D4294">
        <v>294</v>
      </c>
      <c r="F4294" t="s">
        <v>30</v>
      </c>
      <c r="G4294" t="s">
        <v>45</v>
      </c>
      <c r="H4294" t="s">
        <v>1166</v>
      </c>
      <c r="I4294" t="s">
        <v>23185</v>
      </c>
      <c r="J4294" t="s">
        <v>23187</v>
      </c>
      <c r="K4294" t="s">
        <v>23187</v>
      </c>
      <c r="L4294" t="s">
        <v>23188</v>
      </c>
      <c r="M4294">
        <v>-83.591903686500004</v>
      </c>
      <c r="N4294">
        <v>32.640098571800003</v>
      </c>
    </row>
    <row r="4295" spans="1:14" x14ac:dyDescent="0.35">
      <c r="A4295" t="s">
        <v>23189</v>
      </c>
      <c r="B4295" t="s">
        <v>1168</v>
      </c>
      <c r="C4295" t="s">
        <v>23190</v>
      </c>
      <c r="D4295">
        <v>131</v>
      </c>
      <c r="F4295" t="s">
        <v>30</v>
      </c>
      <c r="G4295" t="s">
        <v>62</v>
      </c>
      <c r="H4295" t="s">
        <v>23191</v>
      </c>
      <c r="I4295" t="s">
        <v>23189</v>
      </c>
      <c r="J4295" t="s">
        <v>23192</v>
      </c>
      <c r="K4295" t="s">
        <v>23192</v>
      </c>
      <c r="L4295" t="s">
        <v>23193</v>
      </c>
      <c r="M4295">
        <v>-74.591697690000004</v>
      </c>
      <c r="N4295">
        <v>40.015598300000001</v>
      </c>
    </row>
    <row r="4296" spans="1:14" x14ac:dyDescent="0.35">
      <c r="A4296" t="s">
        <v>23194</v>
      </c>
      <c r="B4296" t="s">
        <v>1168</v>
      </c>
      <c r="C4296" t="s">
        <v>23195</v>
      </c>
      <c r="D4296">
        <v>4227</v>
      </c>
      <c r="F4296" t="s">
        <v>30</v>
      </c>
      <c r="G4296" t="s">
        <v>87</v>
      </c>
      <c r="H4296" t="s">
        <v>23196</v>
      </c>
      <c r="I4296" t="s">
        <v>23194</v>
      </c>
      <c r="J4296" t="s">
        <v>23197</v>
      </c>
      <c r="K4296" t="s">
        <v>23197</v>
      </c>
      <c r="L4296" t="s">
        <v>23198</v>
      </c>
      <c r="M4296">
        <v>-107.950996398925</v>
      </c>
      <c r="N4296">
        <v>43.9656982421875</v>
      </c>
    </row>
    <row r="4297" spans="1:14" x14ac:dyDescent="0.35">
      <c r="A4297" t="s">
        <v>23199</v>
      </c>
      <c r="B4297" t="s">
        <v>32</v>
      </c>
      <c r="C4297" t="s">
        <v>23200</v>
      </c>
      <c r="D4297">
        <v>3934</v>
      </c>
      <c r="F4297" t="s">
        <v>30</v>
      </c>
      <c r="G4297" t="s">
        <v>109</v>
      </c>
      <c r="H4297" t="s">
        <v>23201</v>
      </c>
      <c r="I4297" t="s">
        <v>23199</v>
      </c>
      <c r="J4297" t="s">
        <v>23202</v>
      </c>
      <c r="K4297" t="s">
        <v>23202</v>
      </c>
      <c r="L4297" t="s">
        <v>23203</v>
      </c>
      <c r="M4297">
        <v>-106.4029999</v>
      </c>
      <c r="N4297">
        <v>32.341499329999998</v>
      </c>
    </row>
    <row r="4298" spans="1:14" x14ac:dyDescent="0.35">
      <c r="A4298" t="s">
        <v>23204</v>
      </c>
      <c r="B4298" t="s">
        <v>32</v>
      </c>
      <c r="C4298" t="s">
        <v>23205</v>
      </c>
      <c r="D4298">
        <v>81</v>
      </c>
      <c r="F4298" t="s">
        <v>30</v>
      </c>
      <c r="G4298" t="s">
        <v>259</v>
      </c>
      <c r="H4298" t="s">
        <v>23206</v>
      </c>
      <c r="I4298" t="s">
        <v>23204</v>
      </c>
      <c r="J4298" t="s">
        <v>23207</v>
      </c>
      <c r="K4298" t="s">
        <v>23207</v>
      </c>
      <c r="L4298" t="s">
        <v>23208</v>
      </c>
      <c r="M4298">
        <v>-71.803398132300003</v>
      </c>
      <c r="N4298">
        <v>41.349601745599998</v>
      </c>
    </row>
    <row r="4299" spans="1:14" x14ac:dyDescent="0.35">
      <c r="A4299" t="s">
        <v>23209</v>
      </c>
      <c r="B4299" t="s">
        <v>36</v>
      </c>
      <c r="C4299" t="s">
        <v>23210</v>
      </c>
      <c r="D4299">
        <v>65</v>
      </c>
      <c r="E4299" t="s">
        <v>161</v>
      </c>
      <c r="F4299" t="s">
        <v>1547</v>
      </c>
      <c r="G4299" t="s">
        <v>2860</v>
      </c>
      <c r="H4299" t="s">
        <v>23211</v>
      </c>
      <c r="J4299" t="s">
        <v>23209</v>
      </c>
      <c r="L4299" t="s">
        <v>23212</v>
      </c>
      <c r="M4299">
        <v>155.3604</v>
      </c>
      <c r="N4299">
        <v>-5.9649999999999999</v>
      </c>
    </row>
    <row r="4300" spans="1:14" x14ac:dyDescent="0.35">
      <c r="A4300" t="s">
        <v>23213</v>
      </c>
      <c r="B4300" t="s">
        <v>32</v>
      </c>
      <c r="C4300" t="s">
        <v>23214</v>
      </c>
      <c r="D4300">
        <v>163</v>
      </c>
      <c r="F4300" t="s">
        <v>30</v>
      </c>
      <c r="G4300" t="s">
        <v>41</v>
      </c>
      <c r="H4300" t="s">
        <v>4756</v>
      </c>
      <c r="I4300" t="s">
        <v>23213</v>
      </c>
      <c r="J4300" t="s">
        <v>23215</v>
      </c>
      <c r="K4300" t="s">
        <v>23215</v>
      </c>
      <c r="L4300" t="s">
        <v>23216</v>
      </c>
      <c r="M4300">
        <v>-121.790000916</v>
      </c>
      <c r="N4300">
        <v>36.935699462899997</v>
      </c>
    </row>
    <row r="4301" spans="1:14" x14ac:dyDescent="0.35">
      <c r="A4301" t="s">
        <v>23217</v>
      </c>
      <c r="B4301" t="s">
        <v>32</v>
      </c>
      <c r="C4301" t="s">
        <v>23218</v>
      </c>
      <c r="D4301">
        <v>333</v>
      </c>
      <c r="F4301" t="s">
        <v>30</v>
      </c>
      <c r="G4301" t="s">
        <v>104</v>
      </c>
      <c r="H4301" t="s">
        <v>622</v>
      </c>
      <c r="I4301" t="s">
        <v>23217</v>
      </c>
      <c r="J4301" t="s">
        <v>23219</v>
      </c>
      <c r="K4301" t="s">
        <v>23219</v>
      </c>
      <c r="L4301" t="s">
        <v>23220</v>
      </c>
      <c r="M4301">
        <v>-69.675498962399999</v>
      </c>
      <c r="N4301">
        <v>44.533199310299999</v>
      </c>
    </row>
    <row r="4302" spans="1:14" x14ac:dyDescent="0.35">
      <c r="A4302" t="s">
        <v>23221</v>
      </c>
      <c r="B4302" t="s">
        <v>1168</v>
      </c>
      <c r="C4302" t="s">
        <v>23222</v>
      </c>
      <c r="D4302">
        <v>23</v>
      </c>
      <c r="F4302" t="s">
        <v>30</v>
      </c>
      <c r="G4302" t="s">
        <v>62</v>
      </c>
      <c r="H4302" t="s">
        <v>603</v>
      </c>
      <c r="I4302" t="s">
        <v>23221</v>
      </c>
      <c r="J4302" t="s">
        <v>23223</v>
      </c>
      <c r="K4302" t="s">
        <v>23223</v>
      </c>
      <c r="L4302" t="s">
        <v>23224</v>
      </c>
      <c r="M4302">
        <v>-74.908302307100001</v>
      </c>
      <c r="N4302">
        <v>39.008499145499997</v>
      </c>
    </row>
    <row r="4303" spans="1:14" x14ac:dyDescent="0.35">
      <c r="A4303" t="s">
        <v>23225</v>
      </c>
      <c r="B4303" t="s">
        <v>1168</v>
      </c>
      <c r="C4303" t="s">
        <v>23226</v>
      </c>
      <c r="D4303">
        <v>2189</v>
      </c>
      <c r="F4303" t="s">
        <v>30</v>
      </c>
      <c r="G4303" t="s">
        <v>39</v>
      </c>
      <c r="H4303" t="s">
        <v>15336</v>
      </c>
      <c r="I4303" t="s">
        <v>23225</v>
      </c>
      <c r="J4303" t="s">
        <v>23227</v>
      </c>
      <c r="K4303" t="s">
        <v>23227</v>
      </c>
      <c r="L4303" t="s">
        <v>23228</v>
      </c>
      <c r="M4303">
        <v>-99.522666700000002</v>
      </c>
      <c r="N4303">
        <v>36.438000000000002</v>
      </c>
    </row>
    <row r="4304" spans="1:14" x14ac:dyDescent="0.35">
      <c r="A4304" t="s">
        <v>23229</v>
      </c>
      <c r="B4304" t="s">
        <v>36</v>
      </c>
      <c r="C4304" t="s">
        <v>23230</v>
      </c>
      <c r="D4304">
        <v>30</v>
      </c>
      <c r="E4304" t="s">
        <v>161</v>
      </c>
      <c r="F4304" t="s">
        <v>1547</v>
      </c>
      <c r="G4304" t="s">
        <v>1548</v>
      </c>
      <c r="H4304" t="s">
        <v>23231</v>
      </c>
      <c r="J4304" t="s">
        <v>23229</v>
      </c>
      <c r="L4304" t="s">
        <v>23232</v>
      </c>
      <c r="M4304">
        <v>143.61799999999999</v>
      </c>
      <c r="N4304">
        <v>-8.6882999999999999</v>
      </c>
    </row>
    <row r="4305" spans="1:14" x14ac:dyDescent="0.35">
      <c r="A4305" t="s">
        <v>23233</v>
      </c>
      <c r="B4305" t="s">
        <v>1168</v>
      </c>
      <c r="C4305" t="s">
        <v>23234</v>
      </c>
      <c r="D4305">
        <v>21</v>
      </c>
      <c r="E4305" t="s">
        <v>1532</v>
      </c>
      <c r="F4305" t="s">
        <v>4198</v>
      </c>
      <c r="G4305" t="s">
        <v>4199</v>
      </c>
      <c r="H4305" t="s">
        <v>23235</v>
      </c>
      <c r="J4305" t="s">
        <v>23233</v>
      </c>
      <c r="L4305" t="s">
        <v>23236</v>
      </c>
      <c r="M4305">
        <v>41.297500610351499</v>
      </c>
      <c r="N4305">
        <v>-1.96055996417999</v>
      </c>
    </row>
    <row r="4306" spans="1:14" x14ac:dyDescent="0.35">
      <c r="A4306" t="s">
        <v>23237</v>
      </c>
      <c r="B4306" t="s">
        <v>1168</v>
      </c>
      <c r="C4306" t="s">
        <v>23238</v>
      </c>
      <c r="D4306">
        <v>6649</v>
      </c>
      <c r="F4306" t="s">
        <v>30</v>
      </c>
      <c r="G4306" t="s">
        <v>60</v>
      </c>
      <c r="H4306" t="s">
        <v>23239</v>
      </c>
      <c r="I4306" t="s">
        <v>23237</v>
      </c>
      <c r="J4306" t="s">
        <v>23240</v>
      </c>
      <c r="K4306" t="s">
        <v>23240</v>
      </c>
      <c r="L4306" t="s">
        <v>23241</v>
      </c>
      <c r="M4306">
        <v>-111.11799619999999</v>
      </c>
      <c r="N4306">
        <v>44.688400270000002</v>
      </c>
    </row>
    <row r="4307" spans="1:14" x14ac:dyDescent="0.35">
      <c r="A4307" t="s">
        <v>23242</v>
      </c>
      <c r="B4307" t="s">
        <v>32</v>
      </c>
      <c r="C4307" t="s">
        <v>23243</v>
      </c>
      <c r="D4307">
        <v>68</v>
      </c>
      <c r="F4307" t="s">
        <v>30</v>
      </c>
      <c r="G4307" t="s">
        <v>43</v>
      </c>
      <c r="H4307" t="s">
        <v>590</v>
      </c>
      <c r="I4307" t="s">
        <v>23244</v>
      </c>
      <c r="J4307" t="s">
        <v>23245</v>
      </c>
      <c r="K4307" t="s">
        <v>23244</v>
      </c>
      <c r="L4307" t="s">
        <v>23246</v>
      </c>
      <c r="M4307">
        <v>-82.374496460000003</v>
      </c>
      <c r="N4307">
        <v>28.221300125100001</v>
      </c>
    </row>
    <row r="4308" spans="1:14" x14ac:dyDescent="0.35">
      <c r="A4308" t="s">
        <v>23247</v>
      </c>
      <c r="B4308" t="s">
        <v>65</v>
      </c>
      <c r="C4308" t="s">
        <v>23248</v>
      </c>
      <c r="F4308" t="s">
        <v>30</v>
      </c>
      <c r="G4308" t="s">
        <v>34</v>
      </c>
      <c r="H4308" t="s">
        <v>23249</v>
      </c>
      <c r="I4308" t="s">
        <v>23247</v>
      </c>
      <c r="J4308" t="s">
        <v>23247</v>
      </c>
      <c r="K4308" t="s">
        <v>23247</v>
      </c>
      <c r="L4308" t="s">
        <v>23250</v>
      </c>
      <c r="M4308">
        <v>-132.397994995</v>
      </c>
      <c r="N4308">
        <v>55.537399292000003</v>
      </c>
    </row>
    <row r="4309" spans="1:14" x14ac:dyDescent="0.35">
      <c r="A4309" t="s">
        <v>23251</v>
      </c>
      <c r="B4309" t="s">
        <v>1168</v>
      </c>
      <c r="C4309" t="s">
        <v>23252</v>
      </c>
      <c r="D4309">
        <v>1287</v>
      </c>
      <c r="F4309" t="s">
        <v>30</v>
      </c>
      <c r="G4309" t="s">
        <v>37</v>
      </c>
      <c r="H4309" t="s">
        <v>23253</v>
      </c>
      <c r="I4309" t="s">
        <v>23251</v>
      </c>
      <c r="J4309" t="s">
        <v>23254</v>
      </c>
      <c r="K4309" t="s">
        <v>23254</v>
      </c>
      <c r="L4309" t="s">
        <v>23255</v>
      </c>
      <c r="M4309">
        <v>-94.306800999999993</v>
      </c>
      <c r="N4309">
        <v>36.281897999999998</v>
      </c>
    </row>
    <row r="4310" spans="1:14" x14ac:dyDescent="0.35">
      <c r="A4310" t="s">
        <v>23256</v>
      </c>
      <c r="B4310" t="s">
        <v>32</v>
      </c>
      <c r="C4310" t="s">
        <v>23257</v>
      </c>
      <c r="D4310">
        <v>882</v>
      </c>
      <c r="F4310" t="s">
        <v>30</v>
      </c>
      <c r="G4310" t="s">
        <v>56</v>
      </c>
      <c r="H4310" t="s">
        <v>23258</v>
      </c>
      <c r="J4310" t="s">
        <v>23259</v>
      </c>
      <c r="K4310" t="s">
        <v>23260</v>
      </c>
      <c r="L4310" t="s">
        <v>23261</v>
      </c>
      <c r="M4310">
        <v>-84.179801999999995</v>
      </c>
      <c r="N4310">
        <v>44.244801000000002</v>
      </c>
    </row>
    <row r="4311" spans="1:14" x14ac:dyDescent="0.35">
      <c r="A4311" t="s">
        <v>23262</v>
      </c>
      <c r="B4311" t="s">
        <v>1168</v>
      </c>
      <c r="C4311" t="s">
        <v>987</v>
      </c>
      <c r="D4311">
        <v>716</v>
      </c>
      <c r="F4311" t="s">
        <v>30</v>
      </c>
      <c r="G4311" t="s">
        <v>56</v>
      </c>
      <c r="H4311" t="s">
        <v>353</v>
      </c>
      <c r="I4311" t="s">
        <v>23262</v>
      </c>
      <c r="J4311" t="s">
        <v>23263</v>
      </c>
      <c r="K4311" t="s">
        <v>23263</v>
      </c>
      <c r="L4311" t="s">
        <v>23264</v>
      </c>
      <c r="M4311">
        <v>-83.530403140000004</v>
      </c>
      <c r="N4311">
        <v>42.237899779999999</v>
      </c>
    </row>
    <row r="4312" spans="1:14" x14ac:dyDescent="0.35">
      <c r="A4312" t="s">
        <v>23265</v>
      </c>
      <c r="B4312" t="s">
        <v>1168</v>
      </c>
      <c r="C4312" t="s">
        <v>23266</v>
      </c>
      <c r="D4312">
        <v>1099</v>
      </c>
      <c r="F4312" t="s">
        <v>30</v>
      </c>
      <c r="G4312" t="s">
        <v>83</v>
      </c>
      <c r="H4312" t="s">
        <v>1021</v>
      </c>
      <c r="I4312" t="s">
        <v>23265</v>
      </c>
      <c r="J4312" t="s">
        <v>23267</v>
      </c>
      <c r="K4312" t="s">
        <v>23267</v>
      </c>
      <c r="L4312" t="s">
        <v>23268</v>
      </c>
      <c r="M4312">
        <v>-120.5439987</v>
      </c>
      <c r="N4312">
        <v>46.568199159999999</v>
      </c>
    </row>
    <row r="4313" spans="1:14" x14ac:dyDescent="0.35">
      <c r="A4313" t="s">
        <v>23269</v>
      </c>
      <c r="B4313" t="s">
        <v>1168</v>
      </c>
      <c r="C4313" t="s">
        <v>23270</v>
      </c>
      <c r="D4313">
        <v>1306</v>
      </c>
      <c r="F4313" t="s">
        <v>30</v>
      </c>
      <c r="G4313" t="s">
        <v>74</v>
      </c>
      <c r="H4313" t="s">
        <v>23271</v>
      </c>
      <c r="I4313" t="s">
        <v>23269</v>
      </c>
      <c r="J4313" t="s">
        <v>23272</v>
      </c>
      <c r="K4313" t="s">
        <v>23272</v>
      </c>
      <c r="L4313" t="s">
        <v>23273</v>
      </c>
      <c r="M4313">
        <v>-97.385902404785</v>
      </c>
      <c r="N4313">
        <v>42.916698455811002</v>
      </c>
    </row>
    <row r="4314" spans="1:14" x14ac:dyDescent="0.35">
      <c r="A4314" t="s">
        <v>22999</v>
      </c>
      <c r="B4314" t="s">
        <v>36</v>
      </c>
      <c r="C4314" t="s">
        <v>23274</v>
      </c>
      <c r="D4314">
        <v>4</v>
      </c>
      <c r="F4314" t="s">
        <v>30</v>
      </c>
      <c r="G4314" t="s">
        <v>43</v>
      </c>
      <c r="H4314" t="s">
        <v>224</v>
      </c>
      <c r="J4314" t="s">
        <v>22999</v>
      </c>
      <c r="L4314" t="s">
        <v>23275</v>
      </c>
      <c r="M4314">
        <v>-80.429919999999996</v>
      </c>
      <c r="N4314">
        <v>25.093340000000001</v>
      </c>
    </row>
    <row r="4315" spans="1:14" x14ac:dyDescent="0.35">
      <c r="A4315" t="s">
        <v>23276</v>
      </c>
      <c r="B4315" t="s">
        <v>1168</v>
      </c>
      <c r="C4315" t="s">
        <v>23277</v>
      </c>
      <c r="D4315">
        <v>1192</v>
      </c>
      <c r="F4315" t="s">
        <v>30</v>
      </c>
      <c r="G4315" t="s">
        <v>67</v>
      </c>
      <c r="H4315" t="s">
        <v>23278</v>
      </c>
      <c r="I4315" t="s">
        <v>23276</v>
      </c>
      <c r="J4315" t="s">
        <v>23279</v>
      </c>
      <c r="K4315" t="s">
        <v>23279</v>
      </c>
      <c r="L4315" t="s">
        <v>23280</v>
      </c>
      <c r="M4315">
        <v>-80.679100039999994</v>
      </c>
      <c r="N4315">
        <v>41.260700229999998</v>
      </c>
    </row>
    <row r="4316" spans="1:14" x14ac:dyDescent="0.35">
      <c r="A4316" t="s">
        <v>23289</v>
      </c>
      <c r="B4316" t="s">
        <v>1168</v>
      </c>
      <c r="C4316" t="s">
        <v>23290</v>
      </c>
      <c r="D4316">
        <v>1925</v>
      </c>
      <c r="E4316" t="s">
        <v>1579</v>
      </c>
      <c r="F4316" t="s">
        <v>14897</v>
      </c>
      <c r="G4316" t="s">
        <v>23286</v>
      </c>
      <c r="H4316" t="s">
        <v>23291</v>
      </c>
      <c r="I4316" t="s">
        <v>23292</v>
      </c>
      <c r="J4316" t="s">
        <v>23293</v>
      </c>
      <c r="L4316" t="s">
        <v>23294</v>
      </c>
      <c r="M4316">
        <v>78.446998596191406</v>
      </c>
      <c r="N4316">
        <v>45.126201629638601</v>
      </c>
    </row>
    <row r="4317" spans="1:14" x14ac:dyDescent="0.35">
      <c r="A4317" t="s">
        <v>23307</v>
      </c>
      <c r="B4317" t="s">
        <v>1168</v>
      </c>
      <c r="C4317" t="s">
        <v>23308</v>
      </c>
      <c r="D4317">
        <v>317</v>
      </c>
      <c r="E4317" t="s">
        <v>1579</v>
      </c>
      <c r="F4317" t="s">
        <v>14897</v>
      </c>
      <c r="G4317" t="s">
        <v>23309</v>
      </c>
      <c r="H4317" t="s">
        <v>23310</v>
      </c>
      <c r="I4317" t="s">
        <v>23311</v>
      </c>
      <c r="J4317" t="s">
        <v>23312</v>
      </c>
      <c r="L4317" t="s">
        <v>23313</v>
      </c>
      <c r="M4317">
        <v>63.210773000000003</v>
      </c>
      <c r="N4317">
        <v>45.621994000000001</v>
      </c>
    </row>
    <row r="4318" spans="1:14" x14ac:dyDescent="0.35">
      <c r="A4318" t="s">
        <v>23316</v>
      </c>
      <c r="B4318" t="s">
        <v>32</v>
      </c>
      <c r="C4318" t="s">
        <v>23317</v>
      </c>
      <c r="D4318">
        <v>1288</v>
      </c>
      <c r="E4318" t="s">
        <v>1579</v>
      </c>
      <c r="F4318" t="s">
        <v>14897</v>
      </c>
      <c r="G4318" t="s">
        <v>23286</v>
      </c>
      <c r="H4318" t="s">
        <v>23318</v>
      </c>
      <c r="I4318" t="s">
        <v>23319</v>
      </c>
      <c r="J4318" t="s">
        <v>23320</v>
      </c>
      <c r="L4318" t="s">
        <v>23321</v>
      </c>
      <c r="M4318">
        <v>80.830922000000001</v>
      </c>
      <c r="N4318">
        <v>46.190767000000001</v>
      </c>
    </row>
    <row r="4319" spans="1:14" x14ac:dyDescent="0.35">
      <c r="A4319" t="s">
        <v>23323</v>
      </c>
      <c r="B4319" t="s">
        <v>32</v>
      </c>
      <c r="C4319" t="s">
        <v>23324</v>
      </c>
      <c r="D4319">
        <v>1010</v>
      </c>
      <c r="E4319" t="s">
        <v>1579</v>
      </c>
      <c r="F4319" t="s">
        <v>14897</v>
      </c>
      <c r="G4319" t="s">
        <v>23299</v>
      </c>
      <c r="H4319" t="s">
        <v>23325</v>
      </c>
      <c r="J4319" t="s">
        <v>23326</v>
      </c>
      <c r="L4319" t="s">
        <v>23327</v>
      </c>
      <c r="M4319">
        <v>68.363296508789006</v>
      </c>
      <c r="N4319">
        <v>51.851699829101499</v>
      </c>
    </row>
    <row r="4320" spans="1:14" x14ac:dyDescent="0.35">
      <c r="A4320" t="s">
        <v>23328</v>
      </c>
      <c r="B4320" t="s">
        <v>65</v>
      </c>
      <c r="C4320" t="s">
        <v>23329</v>
      </c>
      <c r="F4320" t="s">
        <v>30</v>
      </c>
      <c r="G4320" t="s">
        <v>34</v>
      </c>
      <c r="H4320" t="s">
        <v>23330</v>
      </c>
      <c r="J4320" t="s">
        <v>23328</v>
      </c>
      <c r="K4320" t="s">
        <v>23328</v>
      </c>
      <c r="L4320" t="s">
        <v>23331</v>
      </c>
      <c r="M4320">
        <v>-153.74605199999999</v>
      </c>
      <c r="N4320">
        <v>57.553001000000002</v>
      </c>
    </row>
    <row r="4321" spans="1:14" x14ac:dyDescent="0.35">
      <c r="A4321" t="s">
        <v>23333</v>
      </c>
      <c r="B4321" t="s">
        <v>32</v>
      </c>
      <c r="C4321" t="s">
        <v>23334</v>
      </c>
      <c r="D4321">
        <v>2050</v>
      </c>
      <c r="E4321" t="s">
        <v>161</v>
      </c>
      <c r="F4321" t="s">
        <v>1547</v>
      </c>
      <c r="G4321" t="s">
        <v>2872</v>
      </c>
      <c r="H4321" t="s">
        <v>23335</v>
      </c>
      <c r="I4321" t="s">
        <v>3122</v>
      </c>
      <c r="J4321" t="s">
        <v>23333</v>
      </c>
      <c r="K4321" t="s">
        <v>22710</v>
      </c>
      <c r="L4321" t="s">
        <v>23336</v>
      </c>
      <c r="M4321">
        <v>146.03383333299999</v>
      </c>
      <c r="N4321">
        <v>-7.5002500000000003</v>
      </c>
    </row>
    <row r="4322" spans="1:14" x14ac:dyDescent="0.35">
      <c r="A4322" t="s">
        <v>23337</v>
      </c>
      <c r="B4322" t="s">
        <v>32</v>
      </c>
      <c r="C4322" t="s">
        <v>23338</v>
      </c>
      <c r="D4322">
        <v>90</v>
      </c>
      <c r="F4322" t="s">
        <v>30</v>
      </c>
      <c r="G4322" t="s">
        <v>43</v>
      </c>
      <c r="H4322" t="s">
        <v>464</v>
      </c>
      <c r="I4322" t="s">
        <v>23337</v>
      </c>
      <c r="J4322" t="s">
        <v>23339</v>
      </c>
      <c r="K4322" t="s">
        <v>23339</v>
      </c>
      <c r="L4322" t="s">
        <v>23340</v>
      </c>
      <c r="M4322">
        <v>-82.155899047899993</v>
      </c>
      <c r="N4322">
        <v>28.2282009125</v>
      </c>
    </row>
    <row r="4323" spans="1:14" x14ac:dyDescent="0.35">
      <c r="A4323" t="s">
        <v>23341</v>
      </c>
      <c r="B4323" t="s">
        <v>1168</v>
      </c>
      <c r="C4323" t="s">
        <v>23342</v>
      </c>
      <c r="D4323">
        <v>900</v>
      </c>
      <c r="F4323" t="s">
        <v>30</v>
      </c>
      <c r="G4323" t="s">
        <v>67</v>
      </c>
      <c r="H4323" t="s">
        <v>1086</v>
      </c>
      <c r="I4323" t="s">
        <v>23341</v>
      </c>
      <c r="J4323" t="s">
        <v>23343</v>
      </c>
      <c r="K4323" t="s">
        <v>23343</v>
      </c>
      <c r="L4323" t="s">
        <v>23344</v>
      </c>
      <c r="M4323">
        <v>-81.892097473099994</v>
      </c>
      <c r="N4323">
        <v>39.944400787399999</v>
      </c>
    </row>
    <row r="4324" spans="1:14" x14ac:dyDescent="0.35">
      <c r="A4324" t="s">
        <v>23349</v>
      </c>
      <c r="B4324" t="s">
        <v>32</v>
      </c>
      <c r="C4324" t="s">
        <v>23350</v>
      </c>
      <c r="D4324">
        <v>7</v>
      </c>
      <c r="E4324" t="s">
        <v>1579</v>
      </c>
      <c r="F4324" t="s">
        <v>23351</v>
      </c>
      <c r="G4324" t="s">
        <v>23352</v>
      </c>
      <c r="H4324" t="s">
        <v>23353</v>
      </c>
      <c r="J4324" t="s">
        <v>23349</v>
      </c>
      <c r="L4324" t="s">
        <v>23354</v>
      </c>
      <c r="M4324">
        <v>113.84400177000001</v>
      </c>
      <c r="N4324">
        <v>7.3715701103200004</v>
      </c>
    </row>
    <row r="4325" spans="1:14" x14ac:dyDescent="0.35">
      <c r="A4325" t="s">
        <v>23355</v>
      </c>
      <c r="B4325" t="s">
        <v>3332</v>
      </c>
      <c r="C4325" t="s">
        <v>23356</v>
      </c>
      <c r="D4325">
        <v>126</v>
      </c>
      <c r="E4325" t="s">
        <v>1541</v>
      </c>
      <c r="F4325" t="s">
        <v>1949</v>
      </c>
      <c r="G4325" t="s">
        <v>1950</v>
      </c>
      <c r="H4325" t="s">
        <v>1951</v>
      </c>
      <c r="I4325" t="s">
        <v>23355</v>
      </c>
      <c r="J4325" t="s">
        <v>23357</v>
      </c>
      <c r="L4325" t="s">
        <v>23358</v>
      </c>
      <c r="M4325">
        <v>19.720600128200001</v>
      </c>
      <c r="N4325">
        <v>41.414699554400002</v>
      </c>
    </row>
    <row r="4326" spans="1:14" x14ac:dyDescent="0.35">
      <c r="A4326" t="s">
        <v>23359</v>
      </c>
      <c r="B4326" t="s">
        <v>3332</v>
      </c>
      <c r="C4326" t="s">
        <v>23360</v>
      </c>
      <c r="D4326">
        <v>135</v>
      </c>
      <c r="E4326" t="s">
        <v>1541</v>
      </c>
      <c r="F4326" t="s">
        <v>3738</v>
      </c>
      <c r="G4326" t="s">
        <v>3739</v>
      </c>
      <c r="H4326" t="s">
        <v>23361</v>
      </c>
      <c r="I4326" t="s">
        <v>23359</v>
      </c>
      <c r="J4326" t="s">
        <v>23362</v>
      </c>
      <c r="L4326" t="s">
        <v>23363</v>
      </c>
      <c r="M4326">
        <v>27.515199661254801</v>
      </c>
      <c r="N4326">
        <v>42.5695991516113</v>
      </c>
    </row>
    <row r="4327" spans="1:14" x14ac:dyDescent="0.35">
      <c r="A4327" t="s">
        <v>23364</v>
      </c>
      <c r="B4327" t="s">
        <v>1168</v>
      </c>
      <c r="C4327" t="s">
        <v>23365</v>
      </c>
      <c r="D4327">
        <v>285</v>
      </c>
      <c r="E4327" t="s">
        <v>1541</v>
      </c>
      <c r="F4327" t="s">
        <v>3738</v>
      </c>
      <c r="G4327" t="s">
        <v>3740</v>
      </c>
      <c r="H4327" t="s">
        <v>23366</v>
      </c>
      <c r="I4327" t="s">
        <v>23364</v>
      </c>
      <c r="J4327" t="s">
        <v>2287</v>
      </c>
      <c r="L4327" t="s">
        <v>23367</v>
      </c>
      <c r="M4327">
        <v>25.7129001617431</v>
      </c>
      <c r="N4327">
        <v>43.151401519775298</v>
      </c>
    </row>
    <row r="4328" spans="1:14" x14ac:dyDescent="0.35">
      <c r="A4328" t="s">
        <v>23368</v>
      </c>
      <c r="B4328" t="s">
        <v>65</v>
      </c>
      <c r="C4328" t="s">
        <v>23369</v>
      </c>
      <c r="D4328">
        <v>0</v>
      </c>
      <c r="E4328" t="s">
        <v>161</v>
      </c>
      <c r="F4328" t="s">
        <v>1844</v>
      </c>
      <c r="G4328" t="s">
        <v>2673</v>
      </c>
      <c r="H4328" t="s">
        <v>5707</v>
      </c>
      <c r="J4328" t="s">
        <v>23368</v>
      </c>
      <c r="L4328" t="s">
        <v>23370</v>
      </c>
      <c r="M4328">
        <v>151.32339999999999</v>
      </c>
      <c r="N4328">
        <v>-33.5871</v>
      </c>
    </row>
    <row r="4329" spans="1:14" x14ac:dyDescent="0.35">
      <c r="A4329" t="s">
        <v>23371</v>
      </c>
      <c r="B4329" t="s">
        <v>32</v>
      </c>
      <c r="C4329" t="s">
        <v>23372</v>
      </c>
      <c r="D4329">
        <v>36</v>
      </c>
      <c r="E4329" t="s">
        <v>1532</v>
      </c>
      <c r="F4329" t="s">
        <v>1972</v>
      </c>
      <c r="G4329" t="s">
        <v>1973</v>
      </c>
      <c r="H4329" t="s">
        <v>23373</v>
      </c>
      <c r="J4329" t="s">
        <v>23371</v>
      </c>
      <c r="L4329" t="s">
        <v>23374</v>
      </c>
      <c r="M4329">
        <v>36.1068</v>
      </c>
      <c r="N4329">
        <v>-18.413900000000002</v>
      </c>
    </row>
    <row r="4330" spans="1:14" x14ac:dyDescent="0.35">
      <c r="A4330" t="s">
        <v>23375</v>
      </c>
      <c r="B4330" t="s">
        <v>1168</v>
      </c>
      <c r="C4330" t="s">
        <v>23376</v>
      </c>
      <c r="D4330">
        <v>597</v>
      </c>
      <c r="E4330" t="s">
        <v>1541</v>
      </c>
      <c r="F4330" t="s">
        <v>3738</v>
      </c>
      <c r="G4330" t="s">
        <v>3741</v>
      </c>
      <c r="H4330" t="s">
        <v>23377</v>
      </c>
      <c r="I4330" t="s">
        <v>23375</v>
      </c>
      <c r="J4330" t="s">
        <v>23378</v>
      </c>
      <c r="L4330" t="s">
        <v>23379</v>
      </c>
      <c r="M4330">
        <v>24.8508</v>
      </c>
      <c r="N4330">
        <v>42.067799000000001</v>
      </c>
    </row>
    <row r="4331" spans="1:14" x14ac:dyDescent="0.35">
      <c r="A4331" t="s">
        <v>23380</v>
      </c>
      <c r="B4331" t="s">
        <v>36</v>
      </c>
      <c r="C4331" t="s">
        <v>23381</v>
      </c>
      <c r="D4331">
        <v>614</v>
      </c>
      <c r="E4331" t="s">
        <v>1541</v>
      </c>
      <c r="F4331" t="s">
        <v>3738</v>
      </c>
      <c r="G4331" t="s">
        <v>3742</v>
      </c>
      <c r="H4331" t="s">
        <v>23382</v>
      </c>
      <c r="I4331" t="s">
        <v>23380</v>
      </c>
      <c r="J4331" t="s">
        <v>23383</v>
      </c>
      <c r="L4331" t="s">
        <v>23384</v>
      </c>
      <c r="M4331">
        <v>26.0566997528</v>
      </c>
      <c r="N4331">
        <v>43.694801330600001</v>
      </c>
    </row>
    <row r="4332" spans="1:14" x14ac:dyDescent="0.35">
      <c r="A4332" t="s">
        <v>23386</v>
      </c>
      <c r="B4332" t="s">
        <v>3332</v>
      </c>
      <c r="C4332" t="s">
        <v>23387</v>
      </c>
      <c r="D4332">
        <v>1742</v>
      </c>
      <c r="E4332" t="s">
        <v>1541</v>
      </c>
      <c r="F4332" t="s">
        <v>3738</v>
      </c>
      <c r="G4332" t="s">
        <v>3746</v>
      </c>
      <c r="H4332" t="s">
        <v>23385</v>
      </c>
      <c r="I4332" t="s">
        <v>23386</v>
      </c>
      <c r="J4332" t="s">
        <v>23388</v>
      </c>
      <c r="L4332" t="s">
        <v>23389</v>
      </c>
      <c r="M4332">
        <v>23.411436080932599</v>
      </c>
      <c r="N4332">
        <v>42.696693420410099</v>
      </c>
    </row>
    <row r="4333" spans="1:14" x14ac:dyDescent="0.35">
      <c r="A4333" t="s">
        <v>23390</v>
      </c>
      <c r="B4333" t="s">
        <v>36</v>
      </c>
      <c r="C4333" t="s">
        <v>23391</v>
      </c>
      <c r="D4333">
        <v>351</v>
      </c>
      <c r="E4333" t="s">
        <v>1541</v>
      </c>
      <c r="F4333" t="s">
        <v>3738</v>
      </c>
      <c r="G4333" t="s">
        <v>3749</v>
      </c>
      <c r="H4333" t="s">
        <v>23392</v>
      </c>
      <c r="I4333" t="s">
        <v>23390</v>
      </c>
      <c r="J4333" t="s">
        <v>23393</v>
      </c>
      <c r="L4333" t="s">
        <v>23394</v>
      </c>
      <c r="M4333">
        <v>27.178801</v>
      </c>
      <c r="N4333">
        <v>44.055199000000002</v>
      </c>
    </row>
    <row r="4334" spans="1:14" x14ac:dyDescent="0.35">
      <c r="A4334" t="s">
        <v>23395</v>
      </c>
      <c r="B4334" t="s">
        <v>32</v>
      </c>
      <c r="C4334" t="s">
        <v>23396</v>
      </c>
      <c r="D4334">
        <v>558</v>
      </c>
      <c r="E4334" t="s">
        <v>1541</v>
      </c>
      <c r="F4334" t="s">
        <v>3738</v>
      </c>
      <c r="G4334" t="s">
        <v>3747</v>
      </c>
      <c r="H4334" t="s">
        <v>23397</v>
      </c>
      <c r="I4334" t="s">
        <v>23395</v>
      </c>
      <c r="J4334" t="s">
        <v>23398</v>
      </c>
      <c r="L4334" t="s">
        <v>23399</v>
      </c>
      <c r="M4334">
        <v>25.655000000000001</v>
      </c>
      <c r="N4334">
        <v>42.376666700000001</v>
      </c>
    </row>
    <row r="4335" spans="1:14" x14ac:dyDescent="0.35">
      <c r="A4335" t="s">
        <v>23400</v>
      </c>
      <c r="B4335" t="s">
        <v>32</v>
      </c>
      <c r="C4335" t="s">
        <v>23401</v>
      </c>
      <c r="D4335">
        <v>666</v>
      </c>
      <c r="E4335" t="s">
        <v>1541</v>
      </c>
      <c r="F4335" t="s">
        <v>3738</v>
      </c>
      <c r="G4335" t="s">
        <v>23402</v>
      </c>
      <c r="H4335" t="s">
        <v>23403</v>
      </c>
      <c r="I4335" t="s">
        <v>23400</v>
      </c>
      <c r="J4335" t="s">
        <v>23404</v>
      </c>
      <c r="L4335" t="s">
        <v>23405</v>
      </c>
      <c r="M4335">
        <v>26.700899124099902</v>
      </c>
      <c r="N4335">
        <v>43.306598663300001</v>
      </c>
    </row>
    <row r="4336" spans="1:14" x14ac:dyDescent="0.35">
      <c r="A4336" t="s">
        <v>23406</v>
      </c>
      <c r="B4336" t="s">
        <v>3332</v>
      </c>
      <c r="C4336" t="s">
        <v>23407</v>
      </c>
      <c r="D4336">
        <v>230</v>
      </c>
      <c r="E4336" t="s">
        <v>1541</v>
      </c>
      <c r="F4336" t="s">
        <v>3738</v>
      </c>
      <c r="G4336" t="s">
        <v>3748</v>
      </c>
      <c r="H4336" t="s">
        <v>23408</v>
      </c>
      <c r="I4336" t="s">
        <v>23406</v>
      </c>
      <c r="J4336" t="s">
        <v>23409</v>
      </c>
      <c r="L4336" t="s">
        <v>23410</v>
      </c>
      <c r="M4336">
        <v>27.825099999999999</v>
      </c>
      <c r="N4336">
        <v>43.232101</v>
      </c>
    </row>
    <row r="4337" spans="1:14" x14ac:dyDescent="0.35">
      <c r="A4337" t="s">
        <v>23411</v>
      </c>
      <c r="B4337" t="s">
        <v>1168</v>
      </c>
      <c r="C4337" t="s">
        <v>23412</v>
      </c>
      <c r="D4337">
        <v>404</v>
      </c>
      <c r="E4337" t="s">
        <v>1579</v>
      </c>
      <c r="F4337" t="s">
        <v>5798</v>
      </c>
      <c r="G4337" t="s">
        <v>5799</v>
      </c>
      <c r="H4337" t="s">
        <v>5809</v>
      </c>
      <c r="I4337" t="s">
        <v>23411</v>
      </c>
      <c r="J4337" t="s">
        <v>23413</v>
      </c>
      <c r="L4337" t="s">
        <v>23414</v>
      </c>
      <c r="M4337">
        <v>33.496101379394503</v>
      </c>
      <c r="N4337">
        <v>35.154701232910099</v>
      </c>
    </row>
    <row r="4338" spans="1:14" x14ac:dyDescent="0.35">
      <c r="A4338" t="s">
        <v>23415</v>
      </c>
      <c r="B4338" t="s">
        <v>3332</v>
      </c>
      <c r="C4338" t="s">
        <v>23416</v>
      </c>
      <c r="D4338">
        <v>8</v>
      </c>
      <c r="E4338" t="s">
        <v>1579</v>
      </c>
      <c r="F4338" t="s">
        <v>5798</v>
      </c>
      <c r="G4338" t="s">
        <v>5806</v>
      </c>
      <c r="H4338" t="s">
        <v>23417</v>
      </c>
      <c r="I4338" t="s">
        <v>23415</v>
      </c>
      <c r="J4338" t="s">
        <v>23418</v>
      </c>
      <c r="L4338" t="s">
        <v>23419</v>
      </c>
      <c r="M4338">
        <v>33.624900817871001</v>
      </c>
      <c r="N4338">
        <v>34.875099182128899</v>
      </c>
    </row>
    <row r="4339" spans="1:14" x14ac:dyDescent="0.35">
      <c r="A4339" t="s">
        <v>23420</v>
      </c>
      <c r="B4339" t="s">
        <v>32</v>
      </c>
      <c r="C4339" t="s">
        <v>23421</v>
      </c>
      <c r="D4339">
        <v>3627</v>
      </c>
      <c r="E4339" t="s">
        <v>1580</v>
      </c>
      <c r="F4339" t="s">
        <v>2091</v>
      </c>
      <c r="G4339" t="s">
        <v>2173</v>
      </c>
      <c r="H4339" t="s">
        <v>23422</v>
      </c>
      <c r="J4339" t="s">
        <v>23420</v>
      </c>
      <c r="K4339" t="s">
        <v>23420</v>
      </c>
      <c r="L4339" t="s">
        <v>23423</v>
      </c>
      <c r="M4339">
        <v>-70.643897999999993</v>
      </c>
      <c r="N4339">
        <v>-38.081901999999999</v>
      </c>
    </row>
    <row r="4340" spans="1:14" x14ac:dyDescent="0.35">
      <c r="A4340" t="s">
        <v>23424</v>
      </c>
      <c r="B4340" t="s">
        <v>3332</v>
      </c>
      <c r="C4340" t="s">
        <v>23425</v>
      </c>
      <c r="D4340">
        <v>41</v>
      </c>
      <c r="E4340" t="s">
        <v>1579</v>
      </c>
      <c r="F4340" t="s">
        <v>5798</v>
      </c>
      <c r="G4340" t="s">
        <v>23426</v>
      </c>
      <c r="H4340" t="s">
        <v>23427</v>
      </c>
      <c r="I4340" t="s">
        <v>23424</v>
      </c>
      <c r="J4340" t="s">
        <v>23428</v>
      </c>
      <c r="L4340" t="s">
        <v>23429</v>
      </c>
      <c r="M4340">
        <v>32.485698699951101</v>
      </c>
      <c r="N4340">
        <v>34.717998504638601</v>
      </c>
    </row>
    <row r="4341" spans="1:14" x14ac:dyDescent="0.35">
      <c r="A4341" t="s">
        <v>23430</v>
      </c>
      <c r="B4341" t="s">
        <v>3332</v>
      </c>
      <c r="C4341" t="s">
        <v>23431</v>
      </c>
      <c r="D4341">
        <v>76</v>
      </c>
      <c r="E4341" t="s">
        <v>1541</v>
      </c>
      <c r="F4341" t="s">
        <v>1542</v>
      </c>
      <c r="G4341" t="s">
        <v>9095</v>
      </c>
      <c r="H4341" t="s">
        <v>23432</v>
      </c>
      <c r="I4341" t="s">
        <v>23430</v>
      </c>
      <c r="J4341" t="s">
        <v>23433</v>
      </c>
      <c r="L4341" t="s">
        <v>23434</v>
      </c>
      <c r="M4341">
        <v>32.987900000000003</v>
      </c>
      <c r="N4341">
        <v>34.590401</v>
      </c>
    </row>
    <row r="4342" spans="1:14" x14ac:dyDescent="0.35">
      <c r="A4342" t="s">
        <v>23436</v>
      </c>
      <c r="B4342" t="s">
        <v>1168</v>
      </c>
      <c r="C4342" t="s">
        <v>23437</v>
      </c>
      <c r="D4342">
        <v>527</v>
      </c>
      <c r="E4342" t="s">
        <v>1541</v>
      </c>
      <c r="F4342" t="s">
        <v>8354</v>
      </c>
      <c r="G4342" t="s">
        <v>14892</v>
      </c>
      <c r="H4342" t="s">
        <v>23438</v>
      </c>
      <c r="I4342" t="s">
        <v>23436</v>
      </c>
      <c r="J4342" t="s">
        <v>23439</v>
      </c>
      <c r="L4342" t="s">
        <v>23440</v>
      </c>
      <c r="M4342">
        <v>18.268199920654201</v>
      </c>
      <c r="N4342">
        <v>42.5614013671875</v>
      </c>
    </row>
    <row r="4343" spans="1:14" x14ac:dyDescent="0.35">
      <c r="A4343" t="s">
        <v>23441</v>
      </c>
      <c r="B4343" t="s">
        <v>32</v>
      </c>
      <c r="C4343" t="s">
        <v>46218</v>
      </c>
      <c r="D4343">
        <v>151</v>
      </c>
      <c r="E4343" t="s">
        <v>1541</v>
      </c>
      <c r="F4343" t="s">
        <v>8354</v>
      </c>
      <c r="G4343" t="s">
        <v>14893</v>
      </c>
      <c r="H4343" t="s">
        <v>46219</v>
      </c>
      <c r="I4343" t="s">
        <v>23441</v>
      </c>
      <c r="J4343" t="s">
        <v>23442</v>
      </c>
      <c r="L4343" t="s">
        <v>23443</v>
      </c>
      <c r="M4343">
        <v>14.3930997849</v>
      </c>
      <c r="N4343">
        <v>44.565799713099999</v>
      </c>
    </row>
    <row r="4344" spans="1:14" x14ac:dyDescent="0.35">
      <c r="A4344" t="s">
        <v>23444</v>
      </c>
      <c r="B4344" t="s">
        <v>1168</v>
      </c>
      <c r="C4344" t="s">
        <v>23445</v>
      </c>
      <c r="D4344">
        <v>290</v>
      </c>
      <c r="E4344" t="s">
        <v>1541</v>
      </c>
      <c r="F4344" t="s">
        <v>8354</v>
      </c>
      <c r="G4344" t="s">
        <v>14895</v>
      </c>
      <c r="H4344" t="s">
        <v>23446</v>
      </c>
      <c r="I4344" t="s">
        <v>23444</v>
      </c>
      <c r="J4344" t="s">
        <v>23447</v>
      </c>
      <c r="L4344" t="s">
        <v>23448</v>
      </c>
      <c r="M4344">
        <v>18.8101997375488</v>
      </c>
      <c r="N4344">
        <v>45.462699890136697</v>
      </c>
    </row>
    <row r="4345" spans="1:14" x14ac:dyDescent="0.35">
      <c r="A4345" t="s">
        <v>23449</v>
      </c>
      <c r="B4345" t="s">
        <v>1168</v>
      </c>
      <c r="C4345" t="s">
        <v>23450</v>
      </c>
      <c r="D4345">
        <v>274</v>
      </c>
      <c r="E4345" t="s">
        <v>1541</v>
      </c>
      <c r="F4345" t="s">
        <v>8354</v>
      </c>
      <c r="G4345" t="s">
        <v>23451</v>
      </c>
      <c r="H4345" t="s">
        <v>23452</v>
      </c>
      <c r="I4345" t="s">
        <v>23449</v>
      </c>
      <c r="J4345" t="s">
        <v>23453</v>
      </c>
      <c r="L4345" t="s">
        <v>23454</v>
      </c>
      <c r="M4345">
        <v>13.9222002029418</v>
      </c>
      <c r="N4345">
        <v>44.893501281738203</v>
      </c>
    </row>
    <row r="4346" spans="1:14" x14ac:dyDescent="0.35">
      <c r="A4346" t="s">
        <v>23455</v>
      </c>
      <c r="B4346" t="s">
        <v>1168</v>
      </c>
      <c r="C4346" t="s">
        <v>23456</v>
      </c>
      <c r="D4346">
        <v>278</v>
      </c>
      <c r="E4346" t="s">
        <v>1541</v>
      </c>
      <c r="F4346" t="s">
        <v>8354</v>
      </c>
      <c r="G4346" t="s">
        <v>14893</v>
      </c>
      <c r="H4346" t="s">
        <v>14894</v>
      </c>
      <c r="I4346" t="s">
        <v>23455</v>
      </c>
      <c r="J4346" t="s">
        <v>23457</v>
      </c>
      <c r="L4346" t="s">
        <v>23458</v>
      </c>
      <c r="M4346">
        <v>14.5703001022338</v>
      </c>
      <c r="N4346">
        <v>45.216899871826101</v>
      </c>
    </row>
    <row r="4347" spans="1:14" x14ac:dyDescent="0.35">
      <c r="A4347" t="s">
        <v>23459</v>
      </c>
      <c r="B4347" t="s">
        <v>1168</v>
      </c>
      <c r="C4347" t="s">
        <v>12443</v>
      </c>
      <c r="D4347">
        <v>1776</v>
      </c>
      <c r="E4347" t="s">
        <v>1541</v>
      </c>
      <c r="F4347" t="s">
        <v>8354</v>
      </c>
      <c r="G4347" t="s">
        <v>23460</v>
      </c>
      <c r="H4347" t="s">
        <v>46220</v>
      </c>
      <c r="I4347" t="s">
        <v>23459</v>
      </c>
      <c r="J4347" t="s">
        <v>23461</v>
      </c>
      <c r="L4347" t="s">
        <v>23462</v>
      </c>
      <c r="M4347">
        <v>16.679700851440401</v>
      </c>
      <c r="N4347">
        <v>43.285701751708899</v>
      </c>
    </row>
    <row r="4348" spans="1:14" x14ac:dyDescent="0.35">
      <c r="A4348" t="s">
        <v>23463</v>
      </c>
      <c r="B4348" t="s">
        <v>1168</v>
      </c>
      <c r="C4348" t="s">
        <v>23464</v>
      </c>
      <c r="D4348">
        <v>79</v>
      </c>
      <c r="E4348" t="s">
        <v>1541</v>
      </c>
      <c r="F4348" t="s">
        <v>8354</v>
      </c>
      <c r="G4348" t="s">
        <v>23460</v>
      </c>
      <c r="H4348" t="s">
        <v>8355</v>
      </c>
      <c r="I4348" t="s">
        <v>23463</v>
      </c>
      <c r="J4348" t="s">
        <v>23465</v>
      </c>
      <c r="L4348" t="s">
        <v>23466</v>
      </c>
      <c r="M4348">
        <v>16.298000335693299</v>
      </c>
      <c r="N4348">
        <v>43.5388984680175</v>
      </c>
    </row>
    <row r="4349" spans="1:14" x14ac:dyDescent="0.35">
      <c r="A4349" t="s">
        <v>23467</v>
      </c>
      <c r="B4349" t="s">
        <v>32</v>
      </c>
      <c r="C4349" t="s">
        <v>16004</v>
      </c>
      <c r="D4349">
        <v>1190</v>
      </c>
      <c r="E4349" t="s">
        <v>161</v>
      </c>
      <c r="F4349" t="s">
        <v>1844</v>
      </c>
      <c r="G4349" t="s">
        <v>1845</v>
      </c>
      <c r="H4349" t="s">
        <v>23468</v>
      </c>
      <c r="J4349" t="s">
        <v>23467</v>
      </c>
      <c r="L4349" t="s">
        <v>23469</v>
      </c>
      <c r="M4349">
        <v>126.74299999999999</v>
      </c>
      <c r="N4349">
        <v>-17.6128</v>
      </c>
    </row>
    <row r="4350" spans="1:14" x14ac:dyDescent="0.35">
      <c r="A4350" t="s">
        <v>23470</v>
      </c>
      <c r="B4350" t="s">
        <v>3332</v>
      </c>
      <c r="C4350" t="s">
        <v>23471</v>
      </c>
      <c r="D4350">
        <v>353</v>
      </c>
      <c r="E4350" t="s">
        <v>1541</v>
      </c>
      <c r="F4350" t="s">
        <v>8354</v>
      </c>
      <c r="G4350" t="s">
        <v>23472</v>
      </c>
      <c r="H4350" t="s">
        <v>23473</v>
      </c>
      <c r="I4350" t="s">
        <v>23470</v>
      </c>
      <c r="J4350" t="s">
        <v>23474</v>
      </c>
      <c r="L4350" t="s">
        <v>23475</v>
      </c>
      <c r="M4350">
        <v>16.068799972499999</v>
      </c>
      <c r="N4350">
        <v>45.742900848399998</v>
      </c>
    </row>
    <row r="4351" spans="1:14" x14ac:dyDescent="0.35">
      <c r="A4351" t="s">
        <v>23476</v>
      </c>
      <c r="B4351" t="s">
        <v>1168</v>
      </c>
      <c r="C4351" t="s">
        <v>23477</v>
      </c>
      <c r="D4351">
        <v>289</v>
      </c>
      <c r="E4351" t="s">
        <v>1541</v>
      </c>
      <c r="F4351" t="s">
        <v>8354</v>
      </c>
      <c r="G4351" t="s">
        <v>23435</v>
      </c>
      <c r="H4351" t="s">
        <v>23478</v>
      </c>
      <c r="I4351" t="s">
        <v>23476</v>
      </c>
      <c r="J4351" t="s">
        <v>23479</v>
      </c>
      <c r="L4351" t="s">
        <v>23480</v>
      </c>
      <c r="M4351">
        <v>15.3467</v>
      </c>
      <c r="N4351">
        <v>44.108299000000002</v>
      </c>
    </row>
    <row r="4352" spans="1:14" x14ac:dyDescent="0.35">
      <c r="A4352" t="s">
        <v>23482</v>
      </c>
      <c r="B4352" t="s">
        <v>1168</v>
      </c>
      <c r="C4352" t="s">
        <v>23483</v>
      </c>
      <c r="D4352">
        <v>2302</v>
      </c>
      <c r="E4352" t="s">
        <v>1541</v>
      </c>
      <c r="F4352" t="s">
        <v>1600</v>
      </c>
      <c r="G4352" t="s">
        <v>10245</v>
      </c>
      <c r="H4352" t="s">
        <v>10231</v>
      </c>
      <c r="I4352" t="s">
        <v>23482</v>
      </c>
      <c r="J4352" t="s">
        <v>23484</v>
      </c>
      <c r="L4352" t="s">
        <v>23485</v>
      </c>
      <c r="M4352">
        <v>-1.86352002620999</v>
      </c>
      <c r="N4352">
        <v>38.948501586900001</v>
      </c>
    </row>
    <row r="4353" spans="1:14" x14ac:dyDescent="0.35">
      <c r="A4353" t="s">
        <v>23486</v>
      </c>
      <c r="B4353" t="s">
        <v>3332</v>
      </c>
      <c r="C4353" t="s">
        <v>23487</v>
      </c>
      <c r="D4353">
        <v>142</v>
      </c>
      <c r="E4353" t="s">
        <v>1541</v>
      </c>
      <c r="F4353" t="s">
        <v>1600</v>
      </c>
      <c r="G4353" t="s">
        <v>10235</v>
      </c>
      <c r="H4353" t="s">
        <v>23488</v>
      </c>
      <c r="I4353" t="s">
        <v>23486</v>
      </c>
      <c r="J4353" t="s">
        <v>2503</v>
      </c>
      <c r="L4353" t="s">
        <v>23489</v>
      </c>
      <c r="M4353">
        <v>-0.55815601348876898</v>
      </c>
      <c r="N4353">
        <v>38.282199859619098</v>
      </c>
    </row>
    <row r="4354" spans="1:14" x14ac:dyDescent="0.35">
      <c r="A4354" t="s">
        <v>23490</v>
      </c>
      <c r="B4354" t="s">
        <v>1168</v>
      </c>
      <c r="C4354" t="s">
        <v>46221</v>
      </c>
      <c r="D4354">
        <v>70</v>
      </c>
      <c r="E4354" t="s">
        <v>1541</v>
      </c>
      <c r="F4354" t="s">
        <v>1600</v>
      </c>
      <c r="G4354" t="s">
        <v>10227</v>
      </c>
      <c r="H4354" t="s">
        <v>46222</v>
      </c>
      <c r="I4354" t="s">
        <v>23490</v>
      </c>
      <c r="J4354" t="s">
        <v>23491</v>
      </c>
      <c r="L4354" t="s">
        <v>23492</v>
      </c>
      <c r="M4354">
        <v>-2.3701000213622998</v>
      </c>
      <c r="N4354">
        <v>36.843898773193303</v>
      </c>
    </row>
    <row r="4355" spans="1:14" x14ac:dyDescent="0.35">
      <c r="A4355" t="s">
        <v>23493</v>
      </c>
      <c r="B4355" t="s">
        <v>1168</v>
      </c>
      <c r="C4355" t="s">
        <v>23494</v>
      </c>
      <c r="D4355">
        <v>416</v>
      </c>
      <c r="E4355" t="s">
        <v>1541</v>
      </c>
      <c r="F4355" t="s">
        <v>1600</v>
      </c>
      <c r="G4355" t="s">
        <v>10242</v>
      </c>
      <c r="H4355" t="s">
        <v>46223</v>
      </c>
      <c r="I4355" t="s">
        <v>23493</v>
      </c>
      <c r="J4355" t="s">
        <v>23495</v>
      </c>
      <c r="L4355" t="s">
        <v>23496</v>
      </c>
      <c r="M4355">
        <v>-6.0346198081970197</v>
      </c>
      <c r="N4355">
        <v>43.5635986328125</v>
      </c>
    </row>
    <row r="4356" spans="1:14" x14ac:dyDescent="0.35">
      <c r="A4356" t="s">
        <v>23497</v>
      </c>
      <c r="B4356" t="s">
        <v>1168</v>
      </c>
      <c r="C4356" t="s">
        <v>46225</v>
      </c>
      <c r="D4356">
        <v>297</v>
      </c>
      <c r="E4356" t="s">
        <v>1541</v>
      </c>
      <c r="F4356" t="s">
        <v>1600</v>
      </c>
      <c r="G4356" t="s">
        <v>10227</v>
      </c>
      <c r="H4356" t="s">
        <v>45805</v>
      </c>
      <c r="I4356" t="s">
        <v>23497</v>
      </c>
      <c r="J4356" t="s">
        <v>23498</v>
      </c>
      <c r="L4356" t="s">
        <v>23499</v>
      </c>
      <c r="M4356">
        <v>-4.8488798141479403</v>
      </c>
      <c r="N4356">
        <v>37.841999053955</v>
      </c>
    </row>
    <row r="4357" spans="1:14" x14ac:dyDescent="0.35">
      <c r="A4357" t="s">
        <v>23500</v>
      </c>
      <c r="B4357" t="s">
        <v>1168</v>
      </c>
      <c r="C4357" t="s">
        <v>23501</v>
      </c>
      <c r="D4357">
        <v>138</v>
      </c>
      <c r="E4357" t="s">
        <v>1541</v>
      </c>
      <c r="F4357" t="s">
        <v>1600</v>
      </c>
      <c r="G4357" t="s">
        <v>10241</v>
      </c>
      <c r="H4357" t="s">
        <v>23502</v>
      </c>
      <c r="I4357" t="s">
        <v>23500</v>
      </c>
      <c r="J4357" t="s">
        <v>23503</v>
      </c>
      <c r="L4357" t="s">
        <v>23504</v>
      </c>
      <c r="M4357">
        <v>-2.9106099605560298</v>
      </c>
      <c r="N4357">
        <v>43.301101684570298</v>
      </c>
    </row>
    <row r="4358" spans="1:14" x14ac:dyDescent="0.35">
      <c r="A4358" t="s">
        <v>23505</v>
      </c>
      <c r="B4358" t="s">
        <v>1168</v>
      </c>
      <c r="C4358" t="s">
        <v>23506</v>
      </c>
      <c r="D4358">
        <v>2945</v>
      </c>
      <c r="E4358" t="s">
        <v>1541</v>
      </c>
      <c r="F4358" t="s">
        <v>1600</v>
      </c>
      <c r="G4358" t="s">
        <v>10240</v>
      </c>
      <c r="H4358" t="s">
        <v>23507</v>
      </c>
      <c r="I4358" t="s">
        <v>23505</v>
      </c>
      <c r="J4358" t="s">
        <v>23508</v>
      </c>
      <c r="L4358" t="s">
        <v>23509</v>
      </c>
      <c r="M4358">
        <v>-3.6207600000000002</v>
      </c>
      <c r="N4358">
        <v>42.357601000000003</v>
      </c>
    </row>
    <row r="4359" spans="1:14" x14ac:dyDescent="0.35">
      <c r="A4359" t="s">
        <v>23510</v>
      </c>
      <c r="B4359" t="s">
        <v>3332</v>
      </c>
      <c r="C4359" t="s">
        <v>23511</v>
      </c>
      <c r="D4359">
        <v>12</v>
      </c>
      <c r="E4359" t="s">
        <v>1541</v>
      </c>
      <c r="F4359" t="s">
        <v>1600</v>
      </c>
      <c r="G4359" t="s">
        <v>10234</v>
      </c>
      <c r="H4359" t="s">
        <v>23512</v>
      </c>
      <c r="I4359" t="s">
        <v>23510</v>
      </c>
      <c r="J4359" t="s">
        <v>23513</v>
      </c>
      <c r="L4359" t="s">
        <v>23514</v>
      </c>
      <c r="M4359">
        <v>2.0784600000000002</v>
      </c>
      <c r="N4359">
        <v>41.2971</v>
      </c>
    </row>
    <row r="4360" spans="1:14" x14ac:dyDescent="0.35">
      <c r="A4360" t="s">
        <v>23515</v>
      </c>
      <c r="B4360" t="s">
        <v>1168</v>
      </c>
      <c r="C4360" t="s">
        <v>23516</v>
      </c>
      <c r="D4360">
        <v>609</v>
      </c>
      <c r="E4360" t="s">
        <v>1541</v>
      </c>
      <c r="F4360" t="s">
        <v>1600</v>
      </c>
      <c r="G4360" t="s">
        <v>10232</v>
      </c>
      <c r="H4360" t="s">
        <v>23517</v>
      </c>
      <c r="I4360" t="s">
        <v>23515</v>
      </c>
      <c r="J4360" t="s">
        <v>23518</v>
      </c>
      <c r="L4360" t="s">
        <v>23519</v>
      </c>
      <c r="M4360">
        <v>-6.8213300704956001</v>
      </c>
      <c r="N4360">
        <v>38.891300201416001</v>
      </c>
    </row>
    <row r="4361" spans="1:14" x14ac:dyDescent="0.35">
      <c r="A4361" t="s">
        <v>23520</v>
      </c>
      <c r="B4361" t="s">
        <v>1168</v>
      </c>
      <c r="C4361" t="s">
        <v>46227</v>
      </c>
      <c r="D4361">
        <v>1145</v>
      </c>
      <c r="E4361" t="s">
        <v>1541</v>
      </c>
      <c r="F4361" t="s">
        <v>1600</v>
      </c>
      <c r="G4361" t="s">
        <v>10228</v>
      </c>
      <c r="H4361" t="s">
        <v>46228</v>
      </c>
      <c r="I4361" t="s">
        <v>23520</v>
      </c>
      <c r="J4361" t="s">
        <v>23521</v>
      </c>
      <c r="L4361" t="s">
        <v>23522</v>
      </c>
      <c r="M4361">
        <v>7.3332999999999995E-2</v>
      </c>
      <c r="N4361">
        <v>40.213889000000002</v>
      </c>
    </row>
    <row r="4362" spans="1:14" x14ac:dyDescent="0.35">
      <c r="A4362" t="s">
        <v>23523</v>
      </c>
      <c r="B4362" t="s">
        <v>1168</v>
      </c>
      <c r="C4362" t="s">
        <v>46229</v>
      </c>
      <c r="D4362">
        <v>326</v>
      </c>
      <c r="E4362" t="s">
        <v>1541</v>
      </c>
      <c r="F4362" t="s">
        <v>1600</v>
      </c>
      <c r="G4362" t="s">
        <v>10243</v>
      </c>
      <c r="H4362" t="s">
        <v>23524</v>
      </c>
      <c r="I4362" t="s">
        <v>23523</v>
      </c>
      <c r="J4362" t="s">
        <v>19914</v>
      </c>
      <c r="L4362" t="s">
        <v>23525</v>
      </c>
      <c r="M4362">
        <v>-8.3772599999999997</v>
      </c>
      <c r="N4362">
        <v>43.302101</v>
      </c>
    </row>
    <row r="4363" spans="1:14" x14ac:dyDescent="0.35">
      <c r="A4363" t="s">
        <v>23526</v>
      </c>
      <c r="B4363" t="s">
        <v>1168</v>
      </c>
      <c r="C4363" t="s">
        <v>23527</v>
      </c>
      <c r="D4363">
        <v>2269</v>
      </c>
      <c r="E4363" t="s">
        <v>1541</v>
      </c>
      <c r="F4363" t="s">
        <v>1600</v>
      </c>
      <c r="G4363" t="s">
        <v>10229</v>
      </c>
      <c r="H4363" t="s">
        <v>1023</v>
      </c>
      <c r="I4363" t="s">
        <v>23526</v>
      </c>
      <c r="J4363" t="s">
        <v>23528</v>
      </c>
      <c r="L4363" t="s">
        <v>23529</v>
      </c>
      <c r="M4363">
        <v>-3.7851400000000002</v>
      </c>
      <c r="N4363">
        <v>40.370700999999997</v>
      </c>
    </row>
    <row r="4364" spans="1:14" x14ac:dyDescent="0.35">
      <c r="A4364" t="s">
        <v>23530</v>
      </c>
      <c r="B4364" t="s">
        <v>1168</v>
      </c>
      <c r="C4364" t="s">
        <v>23531</v>
      </c>
      <c r="D4364">
        <v>1152</v>
      </c>
      <c r="E4364" t="s">
        <v>1541</v>
      </c>
      <c r="F4364" t="s">
        <v>1600</v>
      </c>
      <c r="G4364" t="s">
        <v>10234</v>
      </c>
      <c r="H4364" t="s">
        <v>23532</v>
      </c>
      <c r="I4364" t="s">
        <v>23530</v>
      </c>
      <c r="J4364" t="s">
        <v>2223</v>
      </c>
      <c r="L4364" t="s">
        <v>23533</v>
      </c>
      <c r="M4364">
        <v>0.53502300000000003</v>
      </c>
      <c r="N4364">
        <v>41.728185000000003</v>
      </c>
    </row>
    <row r="4365" spans="1:14" x14ac:dyDescent="0.35">
      <c r="A4365" t="s">
        <v>23534</v>
      </c>
      <c r="B4365" t="s">
        <v>1168</v>
      </c>
      <c r="C4365" t="s">
        <v>23535</v>
      </c>
      <c r="D4365">
        <v>468</v>
      </c>
      <c r="E4365" t="s">
        <v>1541</v>
      </c>
      <c r="F4365" t="s">
        <v>1600</v>
      </c>
      <c r="G4365" t="s">
        <v>10238</v>
      </c>
      <c r="H4365" t="s">
        <v>23536</v>
      </c>
      <c r="I4365" t="s">
        <v>23534</v>
      </c>
      <c r="J4365" t="s">
        <v>23537</v>
      </c>
      <c r="L4365" t="s">
        <v>23538</v>
      </c>
      <c r="M4365">
        <v>2.7605500220999999</v>
      </c>
      <c r="N4365">
        <v>41.901000977000002</v>
      </c>
    </row>
    <row r="4366" spans="1:14" x14ac:dyDescent="0.35">
      <c r="A4366" t="s">
        <v>23539</v>
      </c>
      <c r="B4366" t="s">
        <v>1168</v>
      </c>
      <c r="C4366" t="s">
        <v>23540</v>
      </c>
      <c r="D4366">
        <v>1860</v>
      </c>
      <c r="E4366" t="s">
        <v>1541</v>
      </c>
      <c r="F4366" t="s">
        <v>1600</v>
      </c>
      <c r="G4366" t="s">
        <v>10227</v>
      </c>
      <c r="H4366" t="s">
        <v>23541</v>
      </c>
      <c r="I4366" t="s">
        <v>23539</v>
      </c>
      <c r="J4366" t="s">
        <v>23542</v>
      </c>
      <c r="L4366" t="s">
        <v>23543</v>
      </c>
      <c r="M4366">
        <v>-3.77735996246337</v>
      </c>
      <c r="N4366">
        <v>37.188701629638601</v>
      </c>
    </row>
    <row r="4367" spans="1:14" x14ac:dyDescent="0.35">
      <c r="A4367" t="s">
        <v>23545</v>
      </c>
      <c r="B4367" t="s">
        <v>32</v>
      </c>
      <c r="C4367" t="s">
        <v>23546</v>
      </c>
      <c r="D4367">
        <v>1768</v>
      </c>
      <c r="E4367" t="s">
        <v>1541</v>
      </c>
      <c r="F4367" t="s">
        <v>1600</v>
      </c>
      <c r="G4367" t="s">
        <v>10244</v>
      </c>
      <c r="H4367" t="s">
        <v>46230</v>
      </c>
      <c r="I4367" t="s">
        <v>23545</v>
      </c>
      <c r="J4367" t="s">
        <v>23547</v>
      </c>
      <c r="L4367" t="s">
        <v>23548</v>
      </c>
      <c r="M4367">
        <v>-0.31666699051899999</v>
      </c>
      <c r="N4367">
        <v>42.0760993958</v>
      </c>
    </row>
    <row r="4368" spans="1:14" x14ac:dyDescent="0.35">
      <c r="A4368" t="s">
        <v>23549</v>
      </c>
      <c r="B4368" t="s">
        <v>1168</v>
      </c>
      <c r="C4368" t="s">
        <v>23550</v>
      </c>
      <c r="D4368">
        <v>24</v>
      </c>
      <c r="E4368" t="s">
        <v>1541</v>
      </c>
      <c r="F4368" t="s">
        <v>1600</v>
      </c>
      <c r="G4368" t="s">
        <v>10246</v>
      </c>
      <c r="H4368" t="s">
        <v>23551</v>
      </c>
      <c r="I4368" t="s">
        <v>23549</v>
      </c>
      <c r="J4368" t="s">
        <v>23552</v>
      </c>
      <c r="L4368" t="s">
        <v>23553</v>
      </c>
      <c r="M4368">
        <v>1.37311995028999</v>
      </c>
      <c r="N4368">
        <v>38.872898101799997</v>
      </c>
    </row>
    <row r="4369" spans="1:14" x14ac:dyDescent="0.35">
      <c r="A4369" t="s">
        <v>23554</v>
      </c>
      <c r="B4369" t="s">
        <v>1168</v>
      </c>
      <c r="C4369" t="s">
        <v>23555</v>
      </c>
      <c r="D4369">
        <v>93</v>
      </c>
      <c r="E4369" t="s">
        <v>1541</v>
      </c>
      <c r="F4369" t="s">
        <v>1600</v>
      </c>
      <c r="G4369" t="s">
        <v>10227</v>
      </c>
      <c r="H4369" t="s">
        <v>23556</v>
      </c>
      <c r="I4369" t="s">
        <v>23554</v>
      </c>
      <c r="J4369" t="s">
        <v>23557</v>
      </c>
      <c r="L4369" t="s">
        <v>23558</v>
      </c>
      <c r="M4369">
        <v>-6.0601100921630797</v>
      </c>
      <c r="N4369">
        <v>36.744598388671797</v>
      </c>
    </row>
    <row r="4370" spans="1:14" x14ac:dyDescent="0.35">
      <c r="A4370" t="s">
        <v>23559</v>
      </c>
      <c r="B4370" t="s">
        <v>1168</v>
      </c>
      <c r="C4370" t="s">
        <v>23560</v>
      </c>
      <c r="D4370">
        <v>11</v>
      </c>
      <c r="E4370" t="s">
        <v>1541</v>
      </c>
      <c r="F4370" t="s">
        <v>1600</v>
      </c>
      <c r="G4370" t="s">
        <v>10239</v>
      </c>
      <c r="H4370" t="s">
        <v>2584</v>
      </c>
      <c r="I4370" t="s">
        <v>23559</v>
      </c>
      <c r="J4370" t="s">
        <v>23561</v>
      </c>
      <c r="L4370" t="s">
        <v>23562</v>
      </c>
      <c r="M4370">
        <v>-0.812389016151428</v>
      </c>
      <c r="N4370">
        <v>37.775001525878899</v>
      </c>
    </row>
    <row r="4371" spans="1:14" x14ac:dyDescent="0.35">
      <c r="A4371" t="s">
        <v>23564</v>
      </c>
      <c r="B4371" t="s">
        <v>32</v>
      </c>
      <c r="C4371" t="s">
        <v>23565</v>
      </c>
      <c r="D4371">
        <v>485</v>
      </c>
      <c r="E4371" t="s">
        <v>1541</v>
      </c>
      <c r="F4371" t="s">
        <v>1600</v>
      </c>
      <c r="G4371" t="s">
        <v>10234</v>
      </c>
      <c r="H4371" t="s">
        <v>10247</v>
      </c>
      <c r="I4371" t="s">
        <v>23564</v>
      </c>
      <c r="J4371" t="s">
        <v>23566</v>
      </c>
      <c r="L4371" t="s">
        <v>23567</v>
      </c>
      <c r="M4371">
        <v>2.10507988929748</v>
      </c>
      <c r="N4371">
        <v>41.520900726318303</v>
      </c>
    </row>
    <row r="4372" spans="1:14" x14ac:dyDescent="0.35">
      <c r="A4372" t="s">
        <v>23568</v>
      </c>
      <c r="B4372" t="s">
        <v>1168</v>
      </c>
      <c r="C4372" t="s">
        <v>23569</v>
      </c>
      <c r="D4372">
        <v>3006</v>
      </c>
      <c r="E4372" t="s">
        <v>1541</v>
      </c>
      <c r="F4372" t="s">
        <v>1600</v>
      </c>
      <c r="G4372" t="s">
        <v>10240</v>
      </c>
      <c r="H4372" t="s">
        <v>46231</v>
      </c>
      <c r="I4372" t="s">
        <v>23568</v>
      </c>
      <c r="J4372" t="s">
        <v>2199</v>
      </c>
      <c r="L4372" t="s">
        <v>23570</v>
      </c>
      <c r="M4372">
        <v>-5.6555600166320801</v>
      </c>
      <c r="N4372">
        <v>42.589000701904297</v>
      </c>
    </row>
    <row r="4373" spans="1:14" x14ac:dyDescent="0.35">
      <c r="A4373" t="s">
        <v>23571</v>
      </c>
      <c r="B4373" t="s">
        <v>32</v>
      </c>
      <c r="C4373" t="s">
        <v>46232</v>
      </c>
      <c r="D4373">
        <v>1161</v>
      </c>
      <c r="E4373" t="s">
        <v>1541</v>
      </c>
      <c r="F4373" t="s">
        <v>1600</v>
      </c>
      <c r="G4373" t="s">
        <v>10249</v>
      </c>
      <c r="H4373" t="s">
        <v>46233</v>
      </c>
      <c r="I4373" t="s">
        <v>23572</v>
      </c>
      <c r="J4373" t="s">
        <v>23573</v>
      </c>
      <c r="L4373" t="s">
        <v>23574</v>
      </c>
      <c r="M4373">
        <v>-2.3222351074200001</v>
      </c>
      <c r="N4373">
        <v>42.460953488800001</v>
      </c>
    </row>
    <row r="4374" spans="1:14" x14ac:dyDescent="0.35">
      <c r="A4374" t="s">
        <v>23575</v>
      </c>
      <c r="B4374" t="s">
        <v>3332</v>
      </c>
      <c r="C4374" t="s">
        <v>46234</v>
      </c>
      <c r="D4374">
        <v>1998</v>
      </c>
      <c r="E4374" t="s">
        <v>1541</v>
      </c>
      <c r="F4374" t="s">
        <v>1600</v>
      </c>
      <c r="G4374" t="s">
        <v>10229</v>
      </c>
      <c r="H4374" t="s">
        <v>1023</v>
      </c>
      <c r="I4374" t="s">
        <v>23575</v>
      </c>
      <c r="J4374" t="s">
        <v>2282</v>
      </c>
      <c r="L4374" t="s">
        <v>23576</v>
      </c>
      <c r="M4374">
        <v>-3.56264</v>
      </c>
      <c r="N4374">
        <v>40.471926000000003</v>
      </c>
    </row>
    <row r="4375" spans="1:14" x14ac:dyDescent="0.35">
      <c r="A4375" t="s">
        <v>23577</v>
      </c>
      <c r="B4375" t="s">
        <v>3332</v>
      </c>
      <c r="C4375" t="s">
        <v>46235</v>
      </c>
      <c r="D4375">
        <v>53</v>
      </c>
      <c r="E4375" t="s">
        <v>1541</v>
      </c>
      <c r="F4375" t="s">
        <v>1600</v>
      </c>
      <c r="G4375" t="s">
        <v>10227</v>
      </c>
      <c r="H4375" t="s">
        <v>46224</v>
      </c>
      <c r="I4375" t="s">
        <v>23577</v>
      </c>
      <c r="J4375" t="s">
        <v>2634</v>
      </c>
      <c r="L4375" t="s">
        <v>23578</v>
      </c>
      <c r="M4375">
        <v>-4.4991102218627903</v>
      </c>
      <c r="N4375">
        <v>36.674900054931598</v>
      </c>
    </row>
    <row r="4376" spans="1:14" x14ac:dyDescent="0.35">
      <c r="A4376" t="s">
        <v>23579</v>
      </c>
      <c r="B4376" t="s">
        <v>1168</v>
      </c>
      <c r="C4376" t="s">
        <v>23580</v>
      </c>
      <c r="D4376">
        <v>302</v>
      </c>
      <c r="E4376" t="s">
        <v>1541</v>
      </c>
      <c r="F4376" t="s">
        <v>1600</v>
      </c>
      <c r="G4376" t="s">
        <v>10246</v>
      </c>
      <c r="H4376" t="s">
        <v>23581</v>
      </c>
      <c r="I4376" t="s">
        <v>23579</v>
      </c>
      <c r="J4376" t="s">
        <v>23582</v>
      </c>
      <c r="L4376" t="s">
        <v>23583</v>
      </c>
      <c r="M4376">
        <v>4.2186498641967702</v>
      </c>
      <c r="N4376">
        <v>39.862598419189403</v>
      </c>
    </row>
    <row r="4377" spans="1:14" x14ac:dyDescent="0.35">
      <c r="A4377" t="s">
        <v>23584</v>
      </c>
      <c r="B4377" t="s">
        <v>1168</v>
      </c>
      <c r="C4377" t="s">
        <v>23585</v>
      </c>
      <c r="D4377">
        <v>285</v>
      </c>
      <c r="E4377" t="s">
        <v>1541</v>
      </c>
      <c r="F4377" t="s">
        <v>1600</v>
      </c>
      <c r="G4377" t="s">
        <v>10227</v>
      </c>
      <c r="H4377" t="s">
        <v>46236</v>
      </c>
      <c r="I4377" t="s">
        <v>23584</v>
      </c>
      <c r="J4377" t="s">
        <v>23586</v>
      </c>
      <c r="L4377" t="s">
        <v>23587</v>
      </c>
      <c r="M4377">
        <v>-5.6159400939941397</v>
      </c>
      <c r="N4377">
        <v>37.174900054931598</v>
      </c>
    </row>
    <row r="4378" spans="1:14" x14ac:dyDescent="0.35">
      <c r="A4378" t="s">
        <v>2340</v>
      </c>
      <c r="B4378" t="s">
        <v>32</v>
      </c>
      <c r="C4378" t="s">
        <v>23588</v>
      </c>
      <c r="D4378">
        <v>2036</v>
      </c>
      <c r="E4378" t="s">
        <v>1532</v>
      </c>
      <c r="F4378" t="s">
        <v>2837</v>
      </c>
      <c r="G4378" t="s">
        <v>12133</v>
      </c>
      <c r="H4378" t="s">
        <v>23589</v>
      </c>
      <c r="J4378" t="s">
        <v>2340</v>
      </c>
      <c r="L4378" t="s">
        <v>23590</v>
      </c>
      <c r="M4378">
        <v>14.287800000000001</v>
      </c>
      <c r="N4378">
        <v>-1.5724</v>
      </c>
    </row>
    <row r="4379" spans="1:14" x14ac:dyDescent="0.35">
      <c r="A4379" t="s">
        <v>23591</v>
      </c>
      <c r="B4379" t="s">
        <v>3332</v>
      </c>
      <c r="C4379" t="s">
        <v>23592</v>
      </c>
      <c r="D4379">
        <v>27</v>
      </c>
      <c r="E4379" t="s">
        <v>1541</v>
      </c>
      <c r="F4379" t="s">
        <v>1600</v>
      </c>
      <c r="G4379" t="s">
        <v>10246</v>
      </c>
      <c r="H4379" t="s">
        <v>23593</v>
      </c>
      <c r="I4379" t="s">
        <v>23591</v>
      </c>
      <c r="J4379" t="s">
        <v>23594</v>
      </c>
      <c r="L4379" t="s">
        <v>23595</v>
      </c>
      <c r="M4379">
        <v>2.7388100624099998</v>
      </c>
      <c r="N4379">
        <v>39.551700592000003</v>
      </c>
    </row>
    <row r="4380" spans="1:14" x14ac:dyDescent="0.35">
      <c r="A4380" t="s">
        <v>23597</v>
      </c>
      <c r="B4380" t="s">
        <v>1168</v>
      </c>
      <c r="C4380" t="s">
        <v>23598</v>
      </c>
      <c r="D4380">
        <v>1504</v>
      </c>
      <c r="E4380" t="s">
        <v>1541</v>
      </c>
      <c r="F4380" t="s">
        <v>1600</v>
      </c>
      <c r="G4380" t="s">
        <v>10233</v>
      </c>
      <c r="H4380" t="s">
        <v>23599</v>
      </c>
      <c r="I4380" t="s">
        <v>23597</v>
      </c>
      <c r="J4380" t="s">
        <v>2376</v>
      </c>
      <c r="L4380" t="s">
        <v>23600</v>
      </c>
      <c r="M4380">
        <v>-1.64632999897003</v>
      </c>
      <c r="N4380">
        <v>42.770000457763601</v>
      </c>
    </row>
    <row r="4381" spans="1:14" x14ac:dyDescent="0.35">
      <c r="A4381" t="s">
        <v>23602</v>
      </c>
      <c r="B4381" t="s">
        <v>36</v>
      </c>
      <c r="C4381" t="s">
        <v>23603</v>
      </c>
      <c r="E4381" t="s">
        <v>1541</v>
      </c>
      <c r="F4381" t="s">
        <v>1600</v>
      </c>
      <c r="G4381" t="s">
        <v>10245</v>
      </c>
      <c r="H4381" t="s">
        <v>23604</v>
      </c>
      <c r="I4381" t="s">
        <v>23602</v>
      </c>
      <c r="J4381" t="s">
        <v>17651</v>
      </c>
      <c r="L4381" t="s">
        <v>23605</v>
      </c>
      <c r="M4381">
        <v>-3.97</v>
      </c>
      <c r="N4381">
        <v>38.8563888889</v>
      </c>
    </row>
    <row r="4382" spans="1:14" x14ac:dyDescent="0.35">
      <c r="A4382" t="s">
        <v>23606</v>
      </c>
      <c r="B4382" t="s">
        <v>1168</v>
      </c>
      <c r="C4382" t="s">
        <v>23607</v>
      </c>
      <c r="D4382">
        <v>233</v>
      </c>
      <c r="E4382" t="s">
        <v>1541</v>
      </c>
      <c r="F4382" t="s">
        <v>1600</v>
      </c>
      <c r="G4382" t="s">
        <v>10234</v>
      </c>
      <c r="H4382" t="s">
        <v>23601</v>
      </c>
      <c r="I4382" t="s">
        <v>23606</v>
      </c>
      <c r="J4382" t="s">
        <v>23608</v>
      </c>
      <c r="L4382" t="s">
        <v>23609</v>
      </c>
      <c r="M4382">
        <v>1.16717004776</v>
      </c>
      <c r="N4382">
        <v>41.1473999023437</v>
      </c>
    </row>
    <row r="4383" spans="1:14" x14ac:dyDescent="0.35">
      <c r="A4383" t="s">
        <v>23610</v>
      </c>
      <c r="B4383" t="s">
        <v>1168</v>
      </c>
      <c r="C4383" t="s">
        <v>23611</v>
      </c>
      <c r="D4383">
        <v>86</v>
      </c>
      <c r="E4383" t="s">
        <v>1541</v>
      </c>
      <c r="F4383" t="s">
        <v>1600</v>
      </c>
      <c r="G4383" t="s">
        <v>10227</v>
      </c>
      <c r="H4383" t="s">
        <v>23612</v>
      </c>
      <c r="I4383" t="s">
        <v>23610</v>
      </c>
      <c r="J4383" t="s">
        <v>23613</v>
      </c>
      <c r="L4383" t="s">
        <v>23614</v>
      </c>
      <c r="M4383">
        <v>-6.3494601249700002</v>
      </c>
      <c r="N4383">
        <v>36.645198821999998</v>
      </c>
    </row>
    <row r="4384" spans="1:14" x14ac:dyDescent="0.35">
      <c r="A4384" t="s">
        <v>23615</v>
      </c>
      <c r="B4384" t="s">
        <v>1168</v>
      </c>
      <c r="C4384" t="s">
        <v>23616</v>
      </c>
      <c r="D4384">
        <v>2595</v>
      </c>
      <c r="E4384" t="s">
        <v>1541</v>
      </c>
      <c r="F4384" t="s">
        <v>1600</v>
      </c>
      <c r="G4384" t="s">
        <v>10240</v>
      </c>
      <c r="H4384" t="s">
        <v>10230</v>
      </c>
      <c r="I4384" t="s">
        <v>23615</v>
      </c>
      <c r="J4384" t="s">
        <v>23617</v>
      </c>
      <c r="L4384" t="s">
        <v>23618</v>
      </c>
      <c r="M4384">
        <v>-5.5019898414611799</v>
      </c>
      <c r="N4384">
        <v>40.952098846435497</v>
      </c>
    </row>
    <row r="4385" spans="1:14" x14ac:dyDescent="0.35">
      <c r="A4385" t="s">
        <v>23620</v>
      </c>
      <c r="B4385" t="s">
        <v>1168</v>
      </c>
      <c r="C4385" t="s">
        <v>23621</v>
      </c>
      <c r="D4385">
        <v>16</v>
      </c>
      <c r="E4385" t="s">
        <v>1541</v>
      </c>
      <c r="F4385" t="s">
        <v>1600</v>
      </c>
      <c r="G4385" t="s">
        <v>10241</v>
      </c>
      <c r="H4385" t="s">
        <v>23622</v>
      </c>
      <c r="I4385" t="s">
        <v>23620</v>
      </c>
      <c r="J4385" t="s">
        <v>23623</v>
      </c>
      <c r="L4385" t="s">
        <v>23624</v>
      </c>
      <c r="M4385">
        <v>-1.79060995578765</v>
      </c>
      <c r="N4385">
        <v>43.356498718261697</v>
      </c>
    </row>
    <row r="4386" spans="1:14" x14ac:dyDescent="0.35">
      <c r="A4386" t="s">
        <v>23625</v>
      </c>
      <c r="B4386" t="s">
        <v>3332</v>
      </c>
      <c r="C4386" t="s">
        <v>23626</v>
      </c>
      <c r="D4386">
        <v>1213</v>
      </c>
      <c r="E4386" t="s">
        <v>1541</v>
      </c>
      <c r="F4386" t="s">
        <v>1600</v>
      </c>
      <c r="G4386" t="s">
        <v>10243</v>
      </c>
      <c r="H4386" t="s">
        <v>23627</v>
      </c>
      <c r="I4386" t="s">
        <v>23625</v>
      </c>
      <c r="J4386" t="s">
        <v>23628</v>
      </c>
      <c r="L4386" t="s">
        <v>23629</v>
      </c>
      <c r="M4386">
        <v>-8.4151401519775302</v>
      </c>
      <c r="N4386">
        <v>42.8963012695312</v>
      </c>
    </row>
    <row r="4387" spans="1:14" x14ac:dyDescent="0.35">
      <c r="A4387" t="s">
        <v>23630</v>
      </c>
      <c r="B4387" t="s">
        <v>32</v>
      </c>
      <c r="C4387" t="s">
        <v>23631</v>
      </c>
      <c r="D4387">
        <v>2625</v>
      </c>
      <c r="E4387" t="s">
        <v>1541</v>
      </c>
      <c r="F4387" t="s">
        <v>1600</v>
      </c>
      <c r="G4387" t="s">
        <v>10234</v>
      </c>
      <c r="H4387" t="s">
        <v>23632</v>
      </c>
      <c r="I4387" t="s">
        <v>23630</v>
      </c>
      <c r="J4387" t="s">
        <v>23633</v>
      </c>
      <c r="L4387" t="s">
        <v>23634</v>
      </c>
      <c r="M4387">
        <v>1.40917</v>
      </c>
      <c r="N4387">
        <v>42.3386</v>
      </c>
    </row>
    <row r="4388" spans="1:14" x14ac:dyDescent="0.35">
      <c r="A4388" t="s">
        <v>23636</v>
      </c>
      <c r="B4388" t="s">
        <v>1168</v>
      </c>
      <c r="C4388" t="s">
        <v>23637</v>
      </c>
      <c r="D4388">
        <v>3380</v>
      </c>
      <c r="E4388" t="s">
        <v>1541</v>
      </c>
      <c r="F4388" t="s">
        <v>1600</v>
      </c>
      <c r="G4388" t="s">
        <v>10244</v>
      </c>
      <c r="H4388" t="s">
        <v>23638</v>
      </c>
      <c r="I4388" t="s">
        <v>23636</v>
      </c>
      <c r="J4388" t="s">
        <v>2591</v>
      </c>
      <c r="L4388" t="s">
        <v>23639</v>
      </c>
      <c r="M4388">
        <v>-1.2182999999999999</v>
      </c>
      <c r="N4388">
        <v>40.402999999999999</v>
      </c>
    </row>
    <row r="4389" spans="1:14" x14ac:dyDescent="0.35">
      <c r="A4389" t="s">
        <v>23640</v>
      </c>
      <c r="B4389" t="s">
        <v>1168</v>
      </c>
      <c r="C4389" t="s">
        <v>46237</v>
      </c>
      <c r="D4389">
        <v>2026</v>
      </c>
      <c r="E4389" t="s">
        <v>1541</v>
      </c>
      <c r="F4389" t="s">
        <v>1600</v>
      </c>
      <c r="G4389" t="s">
        <v>10229</v>
      </c>
      <c r="H4389" t="s">
        <v>1023</v>
      </c>
      <c r="I4389" t="s">
        <v>23640</v>
      </c>
      <c r="J4389" t="s">
        <v>23641</v>
      </c>
      <c r="L4389" t="s">
        <v>23642</v>
      </c>
      <c r="M4389">
        <v>-3.4458699226379301</v>
      </c>
      <c r="N4389">
        <v>40.496700286865199</v>
      </c>
    </row>
    <row r="4390" spans="1:14" x14ac:dyDescent="0.35">
      <c r="A4390" t="s">
        <v>23643</v>
      </c>
      <c r="B4390" t="s">
        <v>1168</v>
      </c>
      <c r="C4390" t="s">
        <v>23644</v>
      </c>
      <c r="D4390">
        <v>240</v>
      </c>
      <c r="E4390" t="s">
        <v>1541</v>
      </c>
      <c r="F4390" t="s">
        <v>1600</v>
      </c>
      <c r="G4390" t="s">
        <v>10235</v>
      </c>
      <c r="H4390" t="s">
        <v>553</v>
      </c>
      <c r="I4390" t="s">
        <v>23643</v>
      </c>
      <c r="J4390" t="s">
        <v>23645</v>
      </c>
      <c r="L4390" t="s">
        <v>23646</v>
      </c>
      <c r="M4390">
        <v>-0.48162500000000003</v>
      </c>
      <c r="N4390">
        <v>39.4893</v>
      </c>
    </row>
    <row r="4391" spans="1:14" x14ac:dyDescent="0.35">
      <c r="A4391" t="s">
        <v>23647</v>
      </c>
      <c r="B4391" t="s">
        <v>1168</v>
      </c>
      <c r="C4391" t="s">
        <v>23648</v>
      </c>
      <c r="D4391">
        <v>2776</v>
      </c>
      <c r="E4391" t="s">
        <v>1541</v>
      </c>
      <c r="F4391" t="s">
        <v>1600</v>
      </c>
      <c r="G4391" t="s">
        <v>10240</v>
      </c>
      <c r="H4391" t="s">
        <v>23635</v>
      </c>
      <c r="I4391" t="s">
        <v>23647</v>
      </c>
      <c r="J4391" t="s">
        <v>2477</v>
      </c>
      <c r="L4391" t="s">
        <v>23649</v>
      </c>
      <c r="M4391">
        <v>-4.8519401550300003</v>
      </c>
      <c r="N4391">
        <v>41.7061004639</v>
      </c>
    </row>
    <row r="4392" spans="1:14" x14ac:dyDescent="0.35">
      <c r="A4392" t="s">
        <v>23650</v>
      </c>
      <c r="B4392" t="s">
        <v>1168</v>
      </c>
      <c r="C4392" t="s">
        <v>23651</v>
      </c>
      <c r="D4392">
        <v>1682</v>
      </c>
      <c r="E4392" t="s">
        <v>1541</v>
      </c>
      <c r="F4392" t="s">
        <v>1600</v>
      </c>
      <c r="G4392" t="s">
        <v>10241</v>
      </c>
      <c r="H4392" t="s">
        <v>23652</v>
      </c>
      <c r="I4392" t="s">
        <v>23650</v>
      </c>
      <c r="J4392" t="s">
        <v>23653</v>
      </c>
      <c r="L4392" t="s">
        <v>23654</v>
      </c>
      <c r="M4392">
        <v>-2.7244699001312198</v>
      </c>
      <c r="N4392">
        <v>42.882801055908203</v>
      </c>
    </row>
    <row r="4393" spans="1:14" x14ac:dyDescent="0.35">
      <c r="A4393" t="s">
        <v>23655</v>
      </c>
      <c r="B4393" t="s">
        <v>1168</v>
      </c>
      <c r="C4393" t="s">
        <v>23656</v>
      </c>
      <c r="D4393">
        <v>856</v>
      </c>
      <c r="E4393" t="s">
        <v>1541</v>
      </c>
      <c r="F4393" t="s">
        <v>1600</v>
      </c>
      <c r="G4393" t="s">
        <v>10243</v>
      </c>
      <c r="H4393" t="s">
        <v>23657</v>
      </c>
      <c r="I4393" t="s">
        <v>23655</v>
      </c>
      <c r="J4393" t="s">
        <v>23658</v>
      </c>
      <c r="L4393" t="s">
        <v>23659</v>
      </c>
      <c r="M4393">
        <v>-8.62677001953125</v>
      </c>
      <c r="N4393">
        <v>42.231800079345703</v>
      </c>
    </row>
    <row r="4394" spans="1:14" x14ac:dyDescent="0.35">
      <c r="A4394" t="s">
        <v>23660</v>
      </c>
      <c r="B4394" t="s">
        <v>1168</v>
      </c>
      <c r="C4394" t="s">
        <v>23661</v>
      </c>
      <c r="D4394">
        <v>16</v>
      </c>
      <c r="E4394" t="s">
        <v>1541</v>
      </c>
      <c r="F4394" t="s">
        <v>1600</v>
      </c>
      <c r="G4394" t="s">
        <v>10248</v>
      </c>
      <c r="H4394" t="s">
        <v>23662</v>
      </c>
      <c r="I4394" t="s">
        <v>23660</v>
      </c>
      <c r="J4394" t="s">
        <v>23663</v>
      </c>
      <c r="L4394" t="s">
        <v>23664</v>
      </c>
      <c r="M4394">
        <v>-3.8200099468231201</v>
      </c>
      <c r="N4394">
        <v>43.427101135253899</v>
      </c>
    </row>
    <row r="4395" spans="1:14" x14ac:dyDescent="0.35">
      <c r="A4395" t="s">
        <v>23665</v>
      </c>
      <c r="B4395" t="s">
        <v>1168</v>
      </c>
      <c r="C4395" t="s">
        <v>23666</v>
      </c>
      <c r="D4395">
        <v>863</v>
      </c>
      <c r="E4395" t="s">
        <v>1541</v>
      </c>
      <c r="F4395" t="s">
        <v>1600</v>
      </c>
      <c r="G4395" t="s">
        <v>10244</v>
      </c>
      <c r="H4395" t="s">
        <v>10250</v>
      </c>
      <c r="I4395" t="s">
        <v>23665</v>
      </c>
      <c r="J4395" t="s">
        <v>23667</v>
      </c>
      <c r="L4395" t="s">
        <v>23668</v>
      </c>
      <c r="M4395">
        <v>-1.0415500402450499</v>
      </c>
      <c r="N4395">
        <v>41.6661987304687</v>
      </c>
    </row>
    <row r="4396" spans="1:14" x14ac:dyDescent="0.35">
      <c r="A4396" t="s">
        <v>23669</v>
      </c>
      <c r="B4396" t="s">
        <v>1168</v>
      </c>
      <c r="C4396" t="s">
        <v>23670</v>
      </c>
      <c r="D4396">
        <v>112</v>
      </c>
      <c r="E4396" t="s">
        <v>1541</v>
      </c>
      <c r="F4396" t="s">
        <v>1600</v>
      </c>
      <c r="G4396" t="s">
        <v>10227</v>
      </c>
      <c r="H4396" t="s">
        <v>23481</v>
      </c>
      <c r="I4396" t="s">
        <v>23669</v>
      </c>
      <c r="J4396" t="s">
        <v>23671</v>
      </c>
      <c r="L4396" t="s">
        <v>23672</v>
      </c>
      <c r="M4396">
        <v>-5.8931097984313903</v>
      </c>
      <c r="N4396">
        <v>37.417999267578097</v>
      </c>
    </row>
    <row r="4397" spans="1:14" x14ac:dyDescent="0.35">
      <c r="A4397" t="s">
        <v>23673</v>
      </c>
      <c r="B4397" t="s">
        <v>32</v>
      </c>
      <c r="C4397" t="s">
        <v>23674</v>
      </c>
      <c r="D4397">
        <v>344</v>
      </c>
      <c r="E4397" t="s">
        <v>1541</v>
      </c>
      <c r="F4397" t="s">
        <v>12330</v>
      </c>
      <c r="G4397" t="s">
        <v>12345</v>
      </c>
      <c r="H4397" t="s">
        <v>23675</v>
      </c>
      <c r="I4397" t="s">
        <v>23673</v>
      </c>
      <c r="J4397" t="s">
        <v>23676</v>
      </c>
      <c r="L4397" t="s">
        <v>23677</v>
      </c>
      <c r="M4397">
        <v>1.0852799415588299</v>
      </c>
      <c r="N4397">
        <v>49.882499694824197</v>
      </c>
    </row>
    <row r="4398" spans="1:14" x14ac:dyDescent="0.35">
      <c r="A4398" t="s">
        <v>23678</v>
      </c>
      <c r="B4398" t="s">
        <v>1168</v>
      </c>
      <c r="C4398" t="s">
        <v>23679</v>
      </c>
      <c r="D4398">
        <v>12</v>
      </c>
      <c r="E4398" t="s">
        <v>1541</v>
      </c>
      <c r="F4398" t="s">
        <v>12330</v>
      </c>
      <c r="G4398" t="s">
        <v>12344</v>
      </c>
      <c r="H4398" t="s">
        <v>23680</v>
      </c>
      <c r="I4398" t="s">
        <v>23678</v>
      </c>
      <c r="J4398" t="s">
        <v>16194</v>
      </c>
      <c r="L4398" t="s">
        <v>23681</v>
      </c>
      <c r="M4398">
        <v>1.9547599554061801</v>
      </c>
      <c r="N4398">
        <v>50.962100982666001</v>
      </c>
    </row>
    <row r="4399" spans="1:14" x14ac:dyDescent="0.35">
      <c r="A4399" t="s">
        <v>23682</v>
      </c>
      <c r="B4399" t="s">
        <v>32</v>
      </c>
      <c r="C4399" t="s">
        <v>23683</v>
      </c>
      <c r="D4399">
        <v>364</v>
      </c>
      <c r="E4399" t="s">
        <v>1541</v>
      </c>
      <c r="F4399" t="s">
        <v>12330</v>
      </c>
      <c r="G4399" t="s">
        <v>12344</v>
      </c>
      <c r="H4399" t="s">
        <v>23684</v>
      </c>
      <c r="I4399" t="s">
        <v>23682</v>
      </c>
      <c r="J4399" t="s">
        <v>23685</v>
      </c>
      <c r="L4399" t="s">
        <v>23686</v>
      </c>
      <c r="M4399">
        <v>2.6976599693300001</v>
      </c>
      <c r="N4399">
        <v>49.971500396700002</v>
      </c>
    </row>
    <row r="4400" spans="1:14" x14ac:dyDescent="0.35">
      <c r="A4400" t="s">
        <v>23687</v>
      </c>
      <c r="B4400" t="s">
        <v>1168</v>
      </c>
      <c r="C4400" t="s">
        <v>46238</v>
      </c>
      <c r="D4400">
        <v>36</v>
      </c>
      <c r="E4400" t="s">
        <v>1541</v>
      </c>
      <c r="F4400" t="s">
        <v>12330</v>
      </c>
      <c r="G4400" t="s">
        <v>12344</v>
      </c>
      <c r="H4400" t="s">
        <v>23688</v>
      </c>
      <c r="I4400" t="s">
        <v>23687</v>
      </c>
      <c r="J4400" t="s">
        <v>23689</v>
      </c>
      <c r="L4400" t="s">
        <v>23690</v>
      </c>
      <c r="M4400">
        <v>1.62058997154235</v>
      </c>
      <c r="N4400">
        <v>50.517398834228501</v>
      </c>
    </row>
    <row r="4401" spans="1:14" x14ac:dyDescent="0.35">
      <c r="A4401" t="s">
        <v>23691</v>
      </c>
      <c r="B4401" t="s">
        <v>1168</v>
      </c>
      <c r="C4401" t="s">
        <v>23692</v>
      </c>
      <c r="D4401">
        <v>165</v>
      </c>
      <c r="E4401" t="s">
        <v>1541</v>
      </c>
      <c r="F4401" t="s">
        <v>12330</v>
      </c>
      <c r="G4401" t="s">
        <v>12344</v>
      </c>
      <c r="H4401" t="s">
        <v>23693</v>
      </c>
      <c r="I4401" t="s">
        <v>23691</v>
      </c>
      <c r="J4401" t="s">
        <v>23694</v>
      </c>
      <c r="L4401" t="s">
        <v>23695</v>
      </c>
      <c r="M4401">
        <v>3.4612599999999998</v>
      </c>
      <c r="N4401">
        <v>50.325802000000003</v>
      </c>
    </row>
    <row r="4402" spans="1:14" x14ac:dyDescent="0.35">
      <c r="A4402" t="s">
        <v>23696</v>
      </c>
      <c r="B4402" t="s">
        <v>1168</v>
      </c>
      <c r="C4402" t="s">
        <v>23697</v>
      </c>
      <c r="D4402">
        <v>204</v>
      </c>
      <c r="E4402" t="s">
        <v>1541</v>
      </c>
      <c r="F4402" t="s">
        <v>12330</v>
      </c>
      <c r="G4402" t="s">
        <v>12333</v>
      </c>
      <c r="H4402" t="s">
        <v>23698</v>
      </c>
      <c r="I4402" t="s">
        <v>23696</v>
      </c>
      <c r="J4402" t="s">
        <v>23699</v>
      </c>
      <c r="L4402" t="s">
        <v>23700</v>
      </c>
      <c r="M4402">
        <v>0.59055602550506503</v>
      </c>
      <c r="N4402">
        <v>44.1747016906738</v>
      </c>
    </row>
    <row r="4403" spans="1:14" x14ac:dyDescent="0.35">
      <c r="A4403" t="s">
        <v>23701</v>
      </c>
      <c r="B4403" t="s">
        <v>3332</v>
      </c>
      <c r="C4403" t="s">
        <v>46239</v>
      </c>
      <c r="D4403">
        <v>162</v>
      </c>
      <c r="E4403" t="s">
        <v>1541</v>
      </c>
      <c r="F4403" t="s">
        <v>12330</v>
      </c>
      <c r="G4403" t="s">
        <v>12333</v>
      </c>
      <c r="H4403" t="s">
        <v>46240</v>
      </c>
      <c r="I4403" t="s">
        <v>23701</v>
      </c>
      <c r="J4403" t="s">
        <v>23702</v>
      </c>
      <c r="L4403" t="s">
        <v>23703</v>
      </c>
      <c r="M4403">
        <v>-0.71555602550499997</v>
      </c>
      <c r="N4403">
        <v>44.828300476099997</v>
      </c>
    </row>
    <row r="4404" spans="1:14" x14ac:dyDescent="0.35">
      <c r="A4404" t="s">
        <v>23704</v>
      </c>
      <c r="B4404" t="s">
        <v>1168</v>
      </c>
      <c r="C4404" t="s">
        <v>46241</v>
      </c>
      <c r="D4404">
        <v>171</v>
      </c>
      <c r="E4404" t="s">
        <v>1541</v>
      </c>
      <c r="F4404" t="s">
        <v>12330</v>
      </c>
      <c r="G4404" t="s">
        <v>12333</v>
      </c>
      <c r="H4404" t="s">
        <v>46242</v>
      </c>
      <c r="I4404" t="s">
        <v>23704</v>
      </c>
      <c r="J4404" t="s">
        <v>23705</v>
      </c>
      <c r="L4404" t="s">
        <v>23706</v>
      </c>
      <c r="M4404">
        <v>0.51861101388931197</v>
      </c>
      <c r="N4404">
        <v>44.825298309326101</v>
      </c>
    </row>
    <row r="4405" spans="1:14" x14ac:dyDescent="0.35">
      <c r="A4405" t="s">
        <v>23707</v>
      </c>
      <c r="B4405" t="s">
        <v>1168</v>
      </c>
      <c r="C4405" t="s">
        <v>46243</v>
      </c>
      <c r="D4405">
        <v>102</v>
      </c>
      <c r="E4405" t="s">
        <v>1541</v>
      </c>
      <c r="F4405" t="s">
        <v>12330</v>
      </c>
      <c r="G4405" t="s">
        <v>12333</v>
      </c>
      <c r="H4405" t="s">
        <v>46244</v>
      </c>
      <c r="I4405" t="s">
        <v>23707</v>
      </c>
      <c r="J4405" t="s">
        <v>23708</v>
      </c>
      <c r="L4405" t="s">
        <v>23709</v>
      </c>
      <c r="M4405">
        <v>-0.31749999523162797</v>
      </c>
      <c r="N4405">
        <v>45.658298492431598</v>
      </c>
    </row>
    <row r="4406" spans="1:14" x14ac:dyDescent="0.35">
      <c r="A4406" t="s">
        <v>23710</v>
      </c>
      <c r="B4406" t="s">
        <v>1168</v>
      </c>
      <c r="C4406" t="s">
        <v>46245</v>
      </c>
      <c r="D4406">
        <v>74</v>
      </c>
      <c r="E4406" t="s">
        <v>1541</v>
      </c>
      <c r="F4406" t="s">
        <v>12330</v>
      </c>
      <c r="G4406" t="s">
        <v>12333</v>
      </c>
      <c r="H4406" t="s">
        <v>46246</v>
      </c>
      <c r="I4406" t="s">
        <v>23710</v>
      </c>
      <c r="J4406" t="s">
        <v>23711</v>
      </c>
      <c r="L4406" t="s">
        <v>23712</v>
      </c>
      <c r="M4406">
        <v>-1.19527995586395</v>
      </c>
      <c r="N4406">
        <v>46.17919921875</v>
      </c>
    </row>
    <row r="4407" spans="1:14" x14ac:dyDescent="0.35">
      <c r="A4407" t="s">
        <v>23713</v>
      </c>
      <c r="B4407" t="s">
        <v>1168</v>
      </c>
      <c r="C4407" t="s">
        <v>23714</v>
      </c>
      <c r="D4407">
        <v>423</v>
      </c>
      <c r="E4407" t="s">
        <v>1541</v>
      </c>
      <c r="F4407" t="s">
        <v>12330</v>
      </c>
      <c r="G4407" t="s">
        <v>12333</v>
      </c>
      <c r="H4407" t="s">
        <v>23715</v>
      </c>
      <c r="I4407" t="s">
        <v>23713</v>
      </c>
      <c r="J4407" t="s">
        <v>23716</v>
      </c>
      <c r="L4407" t="s">
        <v>23717</v>
      </c>
      <c r="M4407">
        <v>0.30666598677635099</v>
      </c>
      <c r="N4407">
        <v>46.587699890136697</v>
      </c>
    </row>
    <row r="4408" spans="1:14" x14ac:dyDescent="0.35">
      <c r="A4408" t="s">
        <v>23718</v>
      </c>
      <c r="B4408" t="s">
        <v>1168</v>
      </c>
      <c r="C4408" t="s">
        <v>46247</v>
      </c>
      <c r="D4408">
        <v>1497</v>
      </c>
      <c r="E4408" t="s">
        <v>1541</v>
      </c>
      <c r="F4408" t="s">
        <v>12330</v>
      </c>
      <c r="G4408" t="s">
        <v>12333</v>
      </c>
      <c r="H4408" t="s">
        <v>46248</v>
      </c>
      <c r="I4408" t="s">
        <v>23718</v>
      </c>
      <c r="J4408" t="s">
        <v>23719</v>
      </c>
      <c r="L4408" t="s">
        <v>23720</v>
      </c>
      <c r="M4408">
        <v>2.3639600276946999</v>
      </c>
      <c r="N4408">
        <v>46.222599029541001</v>
      </c>
    </row>
    <row r="4409" spans="1:14" x14ac:dyDescent="0.35">
      <c r="A4409" t="s">
        <v>23721</v>
      </c>
      <c r="B4409" t="s">
        <v>1168</v>
      </c>
      <c r="C4409" t="s">
        <v>23722</v>
      </c>
      <c r="D4409">
        <v>1300</v>
      </c>
      <c r="E4409" t="s">
        <v>1541</v>
      </c>
      <c r="F4409" t="s">
        <v>12330</v>
      </c>
      <c r="G4409" t="s">
        <v>12333</v>
      </c>
      <c r="H4409" t="s">
        <v>23723</v>
      </c>
      <c r="I4409" t="s">
        <v>23721</v>
      </c>
      <c r="J4409" t="s">
        <v>23724</v>
      </c>
      <c r="L4409" t="s">
        <v>23725</v>
      </c>
      <c r="M4409">
        <v>1.1794400215148899</v>
      </c>
      <c r="N4409">
        <v>45.862800598144503</v>
      </c>
    </row>
    <row r="4410" spans="1:14" x14ac:dyDescent="0.35">
      <c r="A4410" t="s">
        <v>23726</v>
      </c>
      <c r="B4410" t="s">
        <v>1168</v>
      </c>
      <c r="C4410" t="s">
        <v>46249</v>
      </c>
      <c r="D4410">
        <v>203</v>
      </c>
      <c r="E4410" t="s">
        <v>1541</v>
      </c>
      <c r="F4410" t="s">
        <v>12330</v>
      </c>
      <c r="G4410" t="s">
        <v>12333</v>
      </c>
      <c r="H4410" t="s">
        <v>46250</v>
      </c>
      <c r="I4410" t="s">
        <v>23726</v>
      </c>
      <c r="J4410" t="s">
        <v>23727</v>
      </c>
      <c r="L4410" t="s">
        <v>23728</v>
      </c>
      <c r="M4410">
        <v>-0.39452900000000002</v>
      </c>
      <c r="N4410">
        <v>46.313476999999999</v>
      </c>
    </row>
    <row r="4411" spans="1:14" x14ac:dyDescent="0.35">
      <c r="A4411" t="s">
        <v>23729</v>
      </c>
      <c r="B4411" t="s">
        <v>3332</v>
      </c>
      <c r="C4411" t="s">
        <v>23730</v>
      </c>
      <c r="D4411">
        <v>499</v>
      </c>
      <c r="E4411" t="s">
        <v>1541</v>
      </c>
      <c r="F4411" t="s">
        <v>12330</v>
      </c>
      <c r="G4411" t="s">
        <v>12343</v>
      </c>
      <c r="H4411" t="s">
        <v>23731</v>
      </c>
      <c r="I4411" t="s">
        <v>23729</v>
      </c>
      <c r="J4411" t="s">
        <v>2433</v>
      </c>
      <c r="L4411" t="s">
        <v>23732</v>
      </c>
      <c r="M4411">
        <v>1.36382</v>
      </c>
      <c r="N4411">
        <v>43.629100999999999</v>
      </c>
    </row>
    <row r="4412" spans="1:14" x14ac:dyDescent="0.35">
      <c r="A4412" t="s">
        <v>23733</v>
      </c>
      <c r="B4412" t="s">
        <v>1168</v>
      </c>
      <c r="C4412" t="s">
        <v>46251</v>
      </c>
      <c r="D4412">
        <v>616</v>
      </c>
      <c r="E4412" t="s">
        <v>1541</v>
      </c>
      <c r="F4412" t="s">
        <v>12330</v>
      </c>
      <c r="G4412" t="s">
        <v>12333</v>
      </c>
      <c r="H4412" t="s">
        <v>46252</v>
      </c>
      <c r="I4412" t="s">
        <v>23733</v>
      </c>
      <c r="J4412" t="s">
        <v>23734</v>
      </c>
      <c r="L4412" t="s">
        <v>23735</v>
      </c>
      <c r="M4412">
        <v>-0.418610990047454</v>
      </c>
      <c r="N4412">
        <v>43.380001068115199</v>
      </c>
    </row>
    <row r="4413" spans="1:14" x14ac:dyDescent="0.35">
      <c r="A4413" t="s">
        <v>23736</v>
      </c>
      <c r="B4413" t="s">
        <v>1168</v>
      </c>
      <c r="C4413" t="s">
        <v>46253</v>
      </c>
      <c r="D4413">
        <v>1260</v>
      </c>
      <c r="E4413" t="s">
        <v>1541</v>
      </c>
      <c r="F4413" t="s">
        <v>12330</v>
      </c>
      <c r="G4413" t="s">
        <v>12343</v>
      </c>
      <c r="H4413" t="s">
        <v>46254</v>
      </c>
      <c r="I4413" t="s">
        <v>23736</v>
      </c>
      <c r="J4413" t="s">
        <v>23737</v>
      </c>
      <c r="L4413" t="s">
        <v>23738</v>
      </c>
      <c r="M4413">
        <v>-6.4389999024569902E-3</v>
      </c>
      <c r="N4413">
        <v>43.178699493408203</v>
      </c>
    </row>
    <row r="4414" spans="1:14" x14ac:dyDescent="0.35">
      <c r="A4414" t="s">
        <v>23739</v>
      </c>
      <c r="B4414" t="s">
        <v>1168</v>
      </c>
      <c r="C4414" t="s">
        <v>46255</v>
      </c>
      <c r="D4414">
        <v>436</v>
      </c>
      <c r="E4414" t="s">
        <v>1541</v>
      </c>
      <c r="F4414" t="s">
        <v>12330</v>
      </c>
      <c r="G4414" t="s">
        <v>12333</v>
      </c>
      <c r="H4414" t="s">
        <v>46256</v>
      </c>
      <c r="I4414" t="s">
        <v>23739</v>
      </c>
      <c r="J4414" t="s">
        <v>1683</v>
      </c>
      <c r="L4414" t="s">
        <v>23740</v>
      </c>
      <c r="M4414">
        <v>0.22145600616931899</v>
      </c>
      <c r="N4414">
        <v>45.729198455810497</v>
      </c>
    </row>
    <row r="4415" spans="1:14" x14ac:dyDescent="0.35">
      <c r="A4415" t="s">
        <v>23741</v>
      </c>
      <c r="B4415" t="s">
        <v>1168</v>
      </c>
      <c r="C4415" t="s">
        <v>46257</v>
      </c>
      <c r="D4415">
        <v>328</v>
      </c>
      <c r="E4415" t="s">
        <v>1541</v>
      </c>
      <c r="F4415" t="s">
        <v>12330</v>
      </c>
      <c r="G4415" t="s">
        <v>12333</v>
      </c>
      <c r="H4415" t="s">
        <v>46258</v>
      </c>
      <c r="I4415" t="s">
        <v>23741</v>
      </c>
      <c r="J4415" t="s">
        <v>23742</v>
      </c>
      <c r="L4415" t="s">
        <v>23743</v>
      </c>
      <c r="M4415">
        <v>0.81555598974227905</v>
      </c>
      <c r="N4415">
        <v>45.198101043701101</v>
      </c>
    </row>
    <row r="4416" spans="1:14" x14ac:dyDescent="0.35">
      <c r="A4416" t="s">
        <v>23744</v>
      </c>
      <c r="B4416" t="s">
        <v>32</v>
      </c>
      <c r="C4416" t="s">
        <v>23745</v>
      </c>
      <c r="D4416">
        <v>106</v>
      </c>
      <c r="E4416" t="s">
        <v>1541</v>
      </c>
      <c r="F4416" t="s">
        <v>12330</v>
      </c>
      <c r="G4416" t="s">
        <v>12333</v>
      </c>
      <c r="H4416" t="s">
        <v>12334</v>
      </c>
      <c r="I4416" t="s">
        <v>23744</v>
      </c>
      <c r="J4416" t="s">
        <v>23746</v>
      </c>
      <c r="L4416" t="s">
        <v>23747</v>
      </c>
      <c r="M4416">
        <v>-1.0688899755477901</v>
      </c>
      <c r="N4416">
        <v>43.689201354980398</v>
      </c>
    </row>
    <row r="4417" spans="1:14" x14ac:dyDescent="0.35">
      <c r="A4417" t="s">
        <v>23748</v>
      </c>
      <c r="B4417" t="s">
        <v>1168</v>
      </c>
      <c r="C4417" t="s">
        <v>23749</v>
      </c>
      <c r="D4417">
        <v>245</v>
      </c>
      <c r="E4417" t="s">
        <v>1541</v>
      </c>
      <c r="F4417" t="s">
        <v>12330</v>
      </c>
      <c r="G4417" t="s">
        <v>12333</v>
      </c>
      <c r="H4417" t="s">
        <v>23750</v>
      </c>
      <c r="I4417" t="s">
        <v>23748</v>
      </c>
      <c r="J4417" t="s">
        <v>23751</v>
      </c>
      <c r="L4417" t="s">
        <v>23752</v>
      </c>
      <c r="M4417">
        <v>-1.5311110999999999</v>
      </c>
      <c r="N4417">
        <v>43.468333299999998</v>
      </c>
    </row>
    <row r="4418" spans="1:14" x14ac:dyDescent="0.35">
      <c r="A4418" t="s">
        <v>23753</v>
      </c>
      <c r="B4418" t="s">
        <v>1168</v>
      </c>
      <c r="C4418" t="s">
        <v>23754</v>
      </c>
      <c r="D4418">
        <v>912</v>
      </c>
      <c r="E4418" t="s">
        <v>1541</v>
      </c>
      <c r="F4418" t="s">
        <v>12330</v>
      </c>
      <c r="G4418" t="s">
        <v>12343</v>
      </c>
      <c r="H4418" t="s">
        <v>23755</v>
      </c>
      <c r="I4418" t="s">
        <v>23753</v>
      </c>
      <c r="J4418" t="s">
        <v>23756</v>
      </c>
      <c r="L4418" t="s">
        <v>23757</v>
      </c>
      <c r="M4418">
        <v>1.47528004646301</v>
      </c>
      <c r="N4418">
        <v>44.3513984680175</v>
      </c>
    </row>
    <row r="4419" spans="1:14" x14ac:dyDescent="0.35">
      <c r="A4419" t="s">
        <v>23758</v>
      </c>
      <c r="B4419" t="s">
        <v>1168</v>
      </c>
      <c r="C4419" t="s">
        <v>46259</v>
      </c>
      <c r="D4419">
        <v>564</v>
      </c>
      <c r="E4419" t="s">
        <v>1541</v>
      </c>
      <c r="F4419" t="s">
        <v>12330</v>
      </c>
      <c r="G4419" t="s">
        <v>12343</v>
      </c>
      <c r="H4419" t="s">
        <v>46260</v>
      </c>
      <c r="I4419" t="s">
        <v>23758</v>
      </c>
      <c r="J4419" t="s">
        <v>2345</v>
      </c>
      <c r="L4419" t="s">
        <v>23759</v>
      </c>
      <c r="M4419">
        <v>2.1130599975585902</v>
      </c>
      <c r="N4419">
        <v>43.9138984680175</v>
      </c>
    </row>
    <row r="4420" spans="1:14" x14ac:dyDescent="0.35">
      <c r="A4420" t="s">
        <v>23760</v>
      </c>
      <c r="B4420" t="s">
        <v>1168</v>
      </c>
      <c r="C4420" t="s">
        <v>23761</v>
      </c>
      <c r="D4420">
        <v>788</v>
      </c>
      <c r="E4420" t="s">
        <v>1541</v>
      </c>
      <c r="F4420" t="s">
        <v>12330</v>
      </c>
      <c r="G4420" t="s">
        <v>12343</v>
      </c>
      <c r="H4420" t="s">
        <v>23762</v>
      </c>
      <c r="I4420" t="s">
        <v>23760</v>
      </c>
      <c r="J4420" t="s">
        <v>17857</v>
      </c>
      <c r="L4420" t="s">
        <v>23763</v>
      </c>
      <c r="M4420">
        <v>2.28918004035949</v>
      </c>
      <c r="N4420">
        <v>43.556301116943303</v>
      </c>
    </row>
    <row r="4421" spans="1:14" x14ac:dyDescent="0.35">
      <c r="A4421" t="s">
        <v>23764</v>
      </c>
      <c r="B4421" t="s">
        <v>1168</v>
      </c>
      <c r="C4421" t="s">
        <v>23765</v>
      </c>
      <c r="D4421">
        <v>1910</v>
      </c>
      <c r="E4421" t="s">
        <v>1541</v>
      </c>
      <c r="F4421" t="s">
        <v>12330</v>
      </c>
      <c r="G4421" t="s">
        <v>12343</v>
      </c>
      <c r="H4421" t="s">
        <v>23766</v>
      </c>
      <c r="I4421" t="s">
        <v>23764</v>
      </c>
      <c r="J4421" t="s">
        <v>23767</v>
      </c>
      <c r="L4421" t="s">
        <v>23768</v>
      </c>
      <c r="M4421">
        <v>2.4826700687408398</v>
      </c>
      <c r="N4421">
        <v>44.407901763916001</v>
      </c>
    </row>
    <row r="4422" spans="1:14" x14ac:dyDescent="0.35">
      <c r="A4422" t="s">
        <v>23769</v>
      </c>
      <c r="B4422" t="s">
        <v>1168</v>
      </c>
      <c r="C4422" t="s">
        <v>46261</v>
      </c>
      <c r="D4422">
        <v>72</v>
      </c>
      <c r="E4422" t="s">
        <v>1541</v>
      </c>
      <c r="F4422" t="s">
        <v>12330</v>
      </c>
      <c r="G4422" t="s">
        <v>12333</v>
      </c>
      <c r="H4422" t="s">
        <v>46262</v>
      </c>
      <c r="I4422" t="s">
        <v>23769</v>
      </c>
      <c r="J4422" t="s">
        <v>22059</v>
      </c>
      <c r="L4422" t="s">
        <v>23770</v>
      </c>
      <c r="M4422">
        <v>-0.97250002622604304</v>
      </c>
      <c r="N4422">
        <v>45.628101348876903</v>
      </c>
    </row>
    <row r="4423" spans="1:14" x14ac:dyDescent="0.35">
      <c r="A4423" t="s">
        <v>23771</v>
      </c>
      <c r="B4423" t="s">
        <v>1168</v>
      </c>
      <c r="C4423" t="s">
        <v>23772</v>
      </c>
      <c r="D4423">
        <v>60</v>
      </c>
      <c r="E4423" t="s">
        <v>1541</v>
      </c>
      <c r="F4423" t="s">
        <v>12330</v>
      </c>
      <c r="G4423" t="s">
        <v>12333</v>
      </c>
      <c r="H4423" t="s">
        <v>23773</v>
      </c>
      <c r="I4423" t="s">
        <v>23771</v>
      </c>
      <c r="J4423" t="s">
        <v>23774</v>
      </c>
      <c r="L4423" t="s">
        <v>23775</v>
      </c>
      <c r="M4423">
        <v>-0.98305600881576505</v>
      </c>
      <c r="N4423">
        <v>45.887798309326101</v>
      </c>
    </row>
    <row r="4424" spans="1:14" x14ac:dyDescent="0.35">
      <c r="A4424" t="s">
        <v>23776</v>
      </c>
      <c r="B4424" t="s">
        <v>1168</v>
      </c>
      <c r="C4424" t="s">
        <v>46263</v>
      </c>
      <c r="D4424">
        <v>79</v>
      </c>
      <c r="E4424" t="s">
        <v>1541</v>
      </c>
      <c r="F4424" t="s">
        <v>12330</v>
      </c>
      <c r="G4424" t="s">
        <v>12346</v>
      </c>
      <c r="H4424" t="s">
        <v>46264</v>
      </c>
      <c r="I4424" t="s">
        <v>23776</v>
      </c>
      <c r="J4424" t="s">
        <v>23777</v>
      </c>
      <c r="L4424" t="s">
        <v>23778</v>
      </c>
      <c r="M4424">
        <v>-2.3911099433898899</v>
      </c>
      <c r="N4424">
        <v>46.718601226806598</v>
      </c>
    </row>
    <row r="4425" spans="1:14" x14ac:dyDescent="0.35">
      <c r="A4425" t="s">
        <v>23779</v>
      </c>
      <c r="B4425" t="s">
        <v>1168</v>
      </c>
      <c r="C4425" t="s">
        <v>23780</v>
      </c>
      <c r="D4425">
        <v>628</v>
      </c>
      <c r="E4425" t="s">
        <v>1541</v>
      </c>
      <c r="F4425" t="s">
        <v>12330</v>
      </c>
      <c r="G4425" t="s">
        <v>12331</v>
      </c>
      <c r="H4425" t="s">
        <v>23781</v>
      </c>
      <c r="I4425" t="s">
        <v>23779</v>
      </c>
      <c r="J4425" t="s">
        <v>17553</v>
      </c>
      <c r="L4425" t="s">
        <v>23782</v>
      </c>
      <c r="M4425">
        <v>7.3590102195739702</v>
      </c>
      <c r="N4425">
        <v>48.109901428222599</v>
      </c>
    </row>
    <row r="4426" spans="1:14" x14ac:dyDescent="0.35">
      <c r="A4426" t="s">
        <v>23783</v>
      </c>
      <c r="B4426" t="s">
        <v>1168</v>
      </c>
      <c r="C4426" t="s">
        <v>23784</v>
      </c>
      <c r="D4426">
        <v>645</v>
      </c>
      <c r="E4426" t="s">
        <v>1541</v>
      </c>
      <c r="F4426" t="s">
        <v>12330</v>
      </c>
      <c r="G4426" t="s">
        <v>12336</v>
      </c>
      <c r="H4426" t="s">
        <v>23785</v>
      </c>
      <c r="I4426" t="s">
        <v>23783</v>
      </c>
      <c r="J4426" t="s">
        <v>23786</v>
      </c>
      <c r="L4426" t="s">
        <v>23787</v>
      </c>
      <c r="M4426">
        <v>5.4350630000000004</v>
      </c>
      <c r="N4426">
        <v>47.042686000000003</v>
      </c>
    </row>
    <row r="4427" spans="1:14" x14ac:dyDescent="0.35">
      <c r="A4427" t="s">
        <v>23788</v>
      </c>
      <c r="B4427" t="s">
        <v>32</v>
      </c>
      <c r="C4427" t="s">
        <v>46265</v>
      </c>
      <c r="D4427">
        <v>4823</v>
      </c>
      <c r="E4427" t="s">
        <v>1541</v>
      </c>
      <c r="F4427" t="s">
        <v>12330</v>
      </c>
      <c r="G4427" t="s">
        <v>12335</v>
      </c>
      <c r="H4427" t="s">
        <v>46266</v>
      </c>
      <c r="I4427" t="s">
        <v>23788</v>
      </c>
      <c r="J4427" t="s">
        <v>23789</v>
      </c>
      <c r="L4427" t="s">
        <v>23790</v>
      </c>
      <c r="M4427">
        <v>6.6494059999999999</v>
      </c>
      <c r="N4427">
        <v>45.823005000000002</v>
      </c>
    </row>
    <row r="4428" spans="1:14" x14ac:dyDescent="0.35">
      <c r="A4428" t="s">
        <v>23791</v>
      </c>
      <c r="B4428" t="s">
        <v>1168</v>
      </c>
      <c r="C4428" t="s">
        <v>46267</v>
      </c>
      <c r="D4428">
        <v>923</v>
      </c>
      <c r="E4428" t="s">
        <v>1541</v>
      </c>
      <c r="F4428" t="s">
        <v>12330</v>
      </c>
      <c r="G4428" t="s">
        <v>12335</v>
      </c>
      <c r="H4428" t="s">
        <v>46268</v>
      </c>
      <c r="I4428" t="s">
        <v>23791</v>
      </c>
      <c r="J4428" t="s">
        <v>23792</v>
      </c>
      <c r="L4428" t="s">
        <v>23793</v>
      </c>
      <c r="M4428">
        <v>4.3721920000000001</v>
      </c>
      <c r="N4428">
        <v>44.544203000000003</v>
      </c>
    </row>
    <row r="4429" spans="1:14" x14ac:dyDescent="0.35">
      <c r="A4429" t="s">
        <v>23794</v>
      </c>
      <c r="B4429" t="s">
        <v>1168</v>
      </c>
      <c r="C4429" t="s">
        <v>23795</v>
      </c>
      <c r="D4429">
        <v>2731</v>
      </c>
      <c r="E4429" t="s">
        <v>1541</v>
      </c>
      <c r="F4429" t="s">
        <v>12330</v>
      </c>
      <c r="G4429" t="s">
        <v>12335</v>
      </c>
      <c r="H4429" t="s">
        <v>23796</v>
      </c>
      <c r="I4429" t="s">
        <v>23794</v>
      </c>
      <c r="J4429" t="s">
        <v>23797</v>
      </c>
      <c r="L4429" t="s">
        <v>23798</v>
      </c>
      <c r="M4429">
        <v>3.7628901004791202</v>
      </c>
      <c r="N4429">
        <v>45.080699920654297</v>
      </c>
    </row>
    <row r="4430" spans="1:14" x14ac:dyDescent="0.35">
      <c r="A4430" t="s">
        <v>23799</v>
      </c>
      <c r="B4430" t="s">
        <v>32</v>
      </c>
      <c r="C4430" t="s">
        <v>23800</v>
      </c>
      <c r="D4430">
        <v>6102</v>
      </c>
      <c r="E4430" t="s">
        <v>1541</v>
      </c>
      <c r="F4430" t="s">
        <v>12330</v>
      </c>
      <c r="G4430" t="s">
        <v>12335</v>
      </c>
      <c r="H4430" t="s">
        <v>23801</v>
      </c>
      <c r="I4430" t="s">
        <v>23799</v>
      </c>
      <c r="J4430" t="s">
        <v>23802</v>
      </c>
      <c r="L4430" t="s">
        <v>23803</v>
      </c>
      <c r="M4430">
        <v>6.0847199999999999</v>
      </c>
      <c r="N4430">
        <v>45.088298999999999</v>
      </c>
    </row>
    <row r="4431" spans="1:14" x14ac:dyDescent="0.35">
      <c r="A4431" t="s">
        <v>23804</v>
      </c>
      <c r="B4431" t="s">
        <v>1168</v>
      </c>
      <c r="C4431" t="s">
        <v>23805</v>
      </c>
      <c r="D4431">
        <v>870</v>
      </c>
      <c r="E4431" t="s">
        <v>1541</v>
      </c>
      <c r="F4431" t="s">
        <v>12330</v>
      </c>
      <c r="G4431" t="s">
        <v>12331</v>
      </c>
      <c r="H4431" t="s">
        <v>23806</v>
      </c>
      <c r="I4431" t="s">
        <v>23804</v>
      </c>
      <c r="J4431" t="s">
        <v>23807</v>
      </c>
      <c r="L4431" t="s">
        <v>23808</v>
      </c>
      <c r="M4431">
        <v>6.25131988525</v>
      </c>
      <c r="N4431">
        <v>48.982101440400001</v>
      </c>
    </row>
    <row r="4432" spans="1:14" x14ac:dyDescent="0.35">
      <c r="A4432" t="s">
        <v>23809</v>
      </c>
      <c r="B4432" t="s">
        <v>1168</v>
      </c>
      <c r="C4432" t="s">
        <v>23810</v>
      </c>
      <c r="D4432">
        <v>194</v>
      </c>
      <c r="E4432" t="s">
        <v>1541</v>
      </c>
      <c r="F4432" t="s">
        <v>12330</v>
      </c>
      <c r="G4432" t="s">
        <v>12346</v>
      </c>
      <c r="H4432" t="s">
        <v>46269</v>
      </c>
      <c r="I4432" t="s">
        <v>23809</v>
      </c>
      <c r="J4432" t="s">
        <v>16532</v>
      </c>
      <c r="L4432" t="s">
        <v>23811</v>
      </c>
      <c r="M4432">
        <v>-0.312222</v>
      </c>
      <c r="N4432">
        <v>47.560299000000001</v>
      </c>
    </row>
    <row r="4433" spans="1:14" x14ac:dyDescent="0.35">
      <c r="A4433" t="s">
        <v>23812</v>
      </c>
      <c r="B4433" t="s">
        <v>1168</v>
      </c>
      <c r="C4433" t="s">
        <v>23813</v>
      </c>
      <c r="D4433">
        <v>26</v>
      </c>
      <c r="E4433" t="s">
        <v>1541</v>
      </c>
      <c r="F4433" t="s">
        <v>12330</v>
      </c>
      <c r="G4433" t="s">
        <v>12355</v>
      </c>
      <c r="H4433" t="s">
        <v>23814</v>
      </c>
      <c r="I4433" t="s">
        <v>23812</v>
      </c>
      <c r="J4433" t="s">
        <v>23815</v>
      </c>
      <c r="L4433" t="s">
        <v>23816</v>
      </c>
      <c r="M4433">
        <v>9.4837303161621094</v>
      </c>
      <c r="N4433">
        <v>42.552700042724602</v>
      </c>
    </row>
    <row r="4434" spans="1:14" x14ac:dyDescent="0.35">
      <c r="A4434" t="s">
        <v>23817</v>
      </c>
      <c r="B4434" t="s">
        <v>1168</v>
      </c>
      <c r="C4434" t="s">
        <v>23818</v>
      </c>
      <c r="D4434">
        <v>209</v>
      </c>
      <c r="E4434" t="s">
        <v>1541</v>
      </c>
      <c r="F4434" t="s">
        <v>12330</v>
      </c>
      <c r="G4434" t="s">
        <v>12355</v>
      </c>
      <c r="H4434" t="s">
        <v>23819</v>
      </c>
      <c r="I4434" t="s">
        <v>23817</v>
      </c>
      <c r="J4434" t="s">
        <v>23820</v>
      </c>
      <c r="L4434" t="s">
        <v>23821</v>
      </c>
      <c r="M4434">
        <v>8.7930556000000006</v>
      </c>
      <c r="N4434">
        <v>42.5244444</v>
      </c>
    </row>
    <row r="4435" spans="1:14" x14ac:dyDescent="0.35">
      <c r="A4435" t="s">
        <v>23822</v>
      </c>
      <c r="B4435" t="s">
        <v>1168</v>
      </c>
      <c r="C4435" t="s">
        <v>23823</v>
      </c>
      <c r="D4435">
        <v>87</v>
      </c>
      <c r="E4435" t="s">
        <v>1541</v>
      </c>
      <c r="F4435" t="s">
        <v>12330</v>
      </c>
      <c r="G4435" t="s">
        <v>12355</v>
      </c>
      <c r="H4435" t="s">
        <v>23824</v>
      </c>
      <c r="I4435" t="s">
        <v>23822</v>
      </c>
      <c r="J4435" t="s">
        <v>23825</v>
      </c>
      <c r="L4435" t="s">
        <v>23826</v>
      </c>
      <c r="M4435">
        <v>9.0977802276611293</v>
      </c>
      <c r="N4435">
        <v>41.500598907470703</v>
      </c>
    </row>
    <row r="4436" spans="1:14" x14ac:dyDescent="0.35">
      <c r="A4436" t="s">
        <v>23827</v>
      </c>
      <c r="B4436" t="s">
        <v>1168</v>
      </c>
      <c r="C4436" t="s">
        <v>46270</v>
      </c>
      <c r="D4436">
        <v>18</v>
      </c>
      <c r="E4436" t="s">
        <v>1541</v>
      </c>
      <c r="F4436" t="s">
        <v>12330</v>
      </c>
      <c r="G4436" t="s">
        <v>12355</v>
      </c>
      <c r="H4436" t="s">
        <v>46271</v>
      </c>
      <c r="I4436" t="s">
        <v>23827</v>
      </c>
      <c r="J4436" t="s">
        <v>2318</v>
      </c>
      <c r="L4436" t="s">
        <v>23828</v>
      </c>
      <c r="M4436">
        <v>8.8029203414916992</v>
      </c>
      <c r="N4436">
        <v>41.923599243163999</v>
      </c>
    </row>
    <row r="4437" spans="1:14" x14ac:dyDescent="0.35">
      <c r="A4437" t="s">
        <v>23829</v>
      </c>
      <c r="B4437" t="s">
        <v>32</v>
      </c>
      <c r="C4437" t="s">
        <v>23830</v>
      </c>
      <c r="D4437">
        <v>13</v>
      </c>
      <c r="E4437" t="s">
        <v>1541</v>
      </c>
      <c r="F4437" t="s">
        <v>12330</v>
      </c>
      <c r="G4437" t="s">
        <v>12355</v>
      </c>
      <c r="H4437" t="s">
        <v>23831</v>
      </c>
      <c r="I4437" t="s">
        <v>23829</v>
      </c>
      <c r="J4437" t="s">
        <v>23832</v>
      </c>
      <c r="L4437" t="s">
        <v>23833</v>
      </c>
      <c r="M4437">
        <v>8.8897495269775302</v>
      </c>
      <c r="N4437">
        <v>41.660598754882798</v>
      </c>
    </row>
    <row r="4438" spans="1:14" x14ac:dyDescent="0.35">
      <c r="A4438" t="s">
        <v>23834</v>
      </c>
      <c r="B4438" t="s">
        <v>1168</v>
      </c>
      <c r="C4438" t="s">
        <v>23835</v>
      </c>
      <c r="D4438">
        <v>28</v>
      </c>
      <c r="E4438" t="s">
        <v>1541</v>
      </c>
      <c r="F4438" t="s">
        <v>12330</v>
      </c>
      <c r="G4438" t="s">
        <v>12355</v>
      </c>
      <c r="H4438" t="s">
        <v>23836</v>
      </c>
      <c r="I4438" t="s">
        <v>23834</v>
      </c>
      <c r="J4438" t="s">
        <v>23837</v>
      </c>
      <c r="L4438" t="s">
        <v>23838</v>
      </c>
      <c r="M4438">
        <v>9.4060001373290998</v>
      </c>
      <c r="N4438">
        <v>41.924400329589801</v>
      </c>
    </row>
    <row r="4439" spans="1:14" x14ac:dyDescent="0.35">
      <c r="A4439" t="s">
        <v>23839</v>
      </c>
      <c r="B4439" t="s">
        <v>32</v>
      </c>
      <c r="C4439" t="s">
        <v>46272</v>
      </c>
      <c r="D4439">
        <v>5636</v>
      </c>
      <c r="E4439" t="s">
        <v>1541</v>
      </c>
      <c r="F4439" t="s">
        <v>12330</v>
      </c>
      <c r="G4439" t="s">
        <v>12335</v>
      </c>
      <c r="I4439" t="s">
        <v>23839</v>
      </c>
      <c r="J4439" t="s">
        <v>23840</v>
      </c>
      <c r="L4439" t="s">
        <v>23841</v>
      </c>
      <c r="M4439">
        <v>6.5779420000000002</v>
      </c>
      <c r="N4439">
        <v>45.407003000000003</v>
      </c>
    </row>
    <row r="4440" spans="1:14" x14ac:dyDescent="0.35">
      <c r="A4440" t="s">
        <v>23842</v>
      </c>
      <c r="B4440" t="s">
        <v>1168</v>
      </c>
      <c r="C4440" t="s">
        <v>23843</v>
      </c>
      <c r="D4440">
        <v>523</v>
      </c>
      <c r="E4440" t="s">
        <v>1541</v>
      </c>
      <c r="F4440" t="s">
        <v>12330</v>
      </c>
      <c r="G4440" t="s">
        <v>12336</v>
      </c>
      <c r="H4440" t="s">
        <v>23844</v>
      </c>
      <c r="I4440" t="s">
        <v>23842</v>
      </c>
      <c r="J4440" t="s">
        <v>23845</v>
      </c>
      <c r="L4440" t="s">
        <v>23846</v>
      </c>
      <c r="M4440">
        <v>3.49710988998413</v>
      </c>
      <c r="N4440">
        <v>47.850200653076101</v>
      </c>
    </row>
    <row r="4441" spans="1:14" x14ac:dyDescent="0.35">
      <c r="A4441" t="s">
        <v>23847</v>
      </c>
      <c r="B4441" t="s">
        <v>1168</v>
      </c>
      <c r="C4441" t="s">
        <v>46273</v>
      </c>
      <c r="D4441">
        <v>779</v>
      </c>
      <c r="E4441" t="s">
        <v>1541</v>
      </c>
      <c r="F4441" t="s">
        <v>12330</v>
      </c>
      <c r="G4441" t="s">
        <v>12335</v>
      </c>
      <c r="H4441" t="s">
        <v>46274</v>
      </c>
      <c r="I4441" t="s">
        <v>23847</v>
      </c>
      <c r="J4441" t="s">
        <v>23848</v>
      </c>
      <c r="L4441" t="s">
        <v>23849</v>
      </c>
      <c r="M4441">
        <v>5.8802299499511701</v>
      </c>
      <c r="N4441">
        <v>45.638099670410099</v>
      </c>
    </row>
    <row r="4442" spans="1:14" x14ac:dyDescent="0.35">
      <c r="A4442" t="s">
        <v>23850</v>
      </c>
      <c r="B4442" t="s">
        <v>1168</v>
      </c>
      <c r="C4442" t="s">
        <v>23851</v>
      </c>
      <c r="D4442">
        <v>1090</v>
      </c>
      <c r="E4442" t="s">
        <v>1541</v>
      </c>
      <c r="F4442" t="s">
        <v>12330</v>
      </c>
      <c r="G4442" t="s">
        <v>12335</v>
      </c>
      <c r="H4442" t="s">
        <v>23852</v>
      </c>
      <c r="I4442" t="s">
        <v>23850</v>
      </c>
      <c r="J4442" t="s">
        <v>17395</v>
      </c>
      <c r="L4442" t="s">
        <v>23853</v>
      </c>
      <c r="M4442">
        <v>3.1691699028000002</v>
      </c>
      <c r="N4442">
        <v>45.786701202400003</v>
      </c>
    </row>
    <row r="4443" spans="1:14" x14ac:dyDescent="0.35">
      <c r="A4443" t="s">
        <v>23854</v>
      </c>
      <c r="B4443" t="s">
        <v>1168</v>
      </c>
      <c r="C4443" t="s">
        <v>23855</v>
      </c>
      <c r="D4443">
        <v>529</v>
      </c>
      <c r="E4443" t="s">
        <v>1541</v>
      </c>
      <c r="F4443" t="s">
        <v>12330</v>
      </c>
      <c r="G4443" t="s">
        <v>12340</v>
      </c>
      <c r="H4443" t="s">
        <v>12341</v>
      </c>
      <c r="I4443" t="s">
        <v>23854</v>
      </c>
      <c r="J4443" t="s">
        <v>23856</v>
      </c>
      <c r="L4443" t="s">
        <v>23857</v>
      </c>
      <c r="M4443">
        <v>2.3702800273895201</v>
      </c>
      <c r="N4443">
        <v>47.058101654052699</v>
      </c>
    </row>
    <row r="4444" spans="1:14" x14ac:dyDescent="0.35">
      <c r="A4444" t="s">
        <v>23858</v>
      </c>
      <c r="B4444" t="s">
        <v>1168</v>
      </c>
      <c r="C4444" t="s">
        <v>23859</v>
      </c>
      <c r="D4444">
        <v>1620</v>
      </c>
      <c r="E4444" t="s">
        <v>1541</v>
      </c>
      <c r="F4444" t="s">
        <v>12330</v>
      </c>
      <c r="G4444" t="s">
        <v>12335</v>
      </c>
      <c r="H4444" t="s">
        <v>23860</v>
      </c>
      <c r="I4444" t="s">
        <v>23858</v>
      </c>
      <c r="J4444" t="s">
        <v>23861</v>
      </c>
      <c r="L4444" t="s">
        <v>23862</v>
      </c>
      <c r="M4444">
        <v>6.2683901786799998</v>
      </c>
      <c r="N4444">
        <v>46.192001342799998</v>
      </c>
    </row>
    <row r="4445" spans="1:14" x14ac:dyDescent="0.35">
      <c r="A4445" t="s">
        <v>23863</v>
      </c>
      <c r="B4445" t="s">
        <v>32</v>
      </c>
      <c r="C4445" t="s">
        <v>23864</v>
      </c>
      <c r="D4445">
        <v>6583</v>
      </c>
      <c r="E4445" t="s">
        <v>1541</v>
      </c>
      <c r="F4445" t="s">
        <v>12330</v>
      </c>
      <c r="G4445" t="s">
        <v>12335</v>
      </c>
      <c r="H4445" t="s">
        <v>12353</v>
      </c>
      <c r="I4445" t="s">
        <v>23863</v>
      </c>
      <c r="J4445" t="s">
        <v>23865</v>
      </c>
      <c r="L4445" t="s">
        <v>23866</v>
      </c>
      <c r="M4445">
        <v>6.6347199999999997</v>
      </c>
      <c r="N4445">
        <v>45.396701999999998</v>
      </c>
    </row>
    <row r="4446" spans="1:14" x14ac:dyDescent="0.35">
      <c r="A4446" t="s">
        <v>23867</v>
      </c>
      <c r="B4446" t="s">
        <v>3332</v>
      </c>
      <c r="C4446" t="s">
        <v>46275</v>
      </c>
      <c r="D4446">
        <v>821</v>
      </c>
      <c r="E4446" t="s">
        <v>1541</v>
      </c>
      <c r="F4446" t="s">
        <v>12330</v>
      </c>
      <c r="G4446" t="s">
        <v>12335</v>
      </c>
      <c r="H4446" t="s">
        <v>12354</v>
      </c>
      <c r="I4446" t="s">
        <v>23867</v>
      </c>
      <c r="J4446" t="s">
        <v>23868</v>
      </c>
      <c r="L4446" t="s">
        <v>23869</v>
      </c>
      <c r="M4446">
        <v>5.0811109999999999</v>
      </c>
      <c r="N4446">
        <v>45.725555999999997</v>
      </c>
    </row>
    <row r="4447" spans="1:14" x14ac:dyDescent="0.35">
      <c r="A4447" t="s">
        <v>23870</v>
      </c>
      <c r="B4447" t="s">
        <v>1168</v>
      </c>
      <c r="C4447" t="s">
        <v>23871</v>
      </c>
      <c r="D4447">
        <v>796</v>
      </c>
      <c r="E4447" t="s">
        <v>1541</v>
      </c>
      <c r="F4447" t="s">
        <v>12330</v>
      </c>
      <c r="G4447" t="s">
        <v>12336</v>
      </c>
      <c r="H4447" t="s">
        <v>23872</v>
      </c>
      <c r="I4447" t="s">
        <v>23870</v>
      </c>
      <c r="J4447" t="s">
        <v>23873</v>
      </c>
      <c r="L4447" t="s">
        <v>23874</v>
      </c>
      <c r="M4447">
        <v>4.0132598876953098</v>
      </c>
      <c r="N4447">
        <v>46.412498474121001</v>
      </c>
    </row>
    <row r="4448" spans="1:14" x14ac:dyDescent="0.35">
      <c r="A4448" t="s">
        <v>23875</v>
      </c>
      <c r="B4448" t="s">
        <v>1168</v>
      </c>
      <c r="C4448" t="s">
        <v>23876</v>
      </c>
      <c r="D4448">
        <v>1106</v>
      </c>
      <c r="E4448" t="s">
        <v>1541</v>
      </c>
      <c r="F4448" t="s">
        <v>12330</v>
      </c>
      <c r="G4448" t="s">
        <v>12335</v>
      </c>
      <c r="H4448" t="s">
        <v>23877</v>
      </c>
      <c r="I4448" t="s">
        <v>23875</v>
      </c>
      <c r="J4448" t="s">
        <v>23878</v>
      </c>
      <c r="L4448" t="s">
        <v>23879</v>
      </c>
      <c r="M4448">
        <v>4.0013899803161603</v>
      </c>
      <c r="N4448">
        <v>46.058300018310497</v>
      </c>
    </row>
    <row r="4449" spans="1:14" x14ac:dyDescent="0.35">
      <c r="A4449" t="s">
        <v>23880</v>
      </c>
      <c r="B4449" t="s">
        <v>1168</v>
      </c>
      <c r="C4449" t="s">
        <v>23881</v>
      </c>
      <c r="D4449">
        <v>1521</v>
      </c>
      <c r="E4449" t="s">
        <v>1541</v>
      </c>
      <c r="F4449" t="s">
        <v>12330</v>
      </c>
      <c r="G4449" t="s">
        <v>12335</v>
      </c>
      <c r="H4449" t="s">
        <v>23882</v>
      </c>
      <c r="I4449" t="s">
        <v>23880</v>
      </c>
      <c r="J4449" t="s">
        <v>23883</v>
      </c>
      <c r="L4449" t="s">
        <v>23884</v>
      </c>
      <c r="M4449">
        <v>6.1063888999999998</v>
      </c>
      <c r="N4449">
        <v>45.930833300000003</v>
      </c>
    </row>
    <row r="4450" spans="1:14" x14ac:dyDescent="0.35">
      <c r="A4450" t="s">
        <v>23885</v>
      </c>
      <c r="B4450" t="s">
        <v>1168</v>
      </c>
      <c r="C4450" t="s">
        <v>46276</v>
      </c>
      <c r="D4450">
        <v>1302</v>
      </c>
      <c r="E4450" t="s">
        <v>1541</v>
      </c>
      <c r="F4450" t="s">
        <v>12330</v>
      </c>
      <c r="G4450" t="s">
        <v>12356</v>
      </c>
      <c r="H4450" t="s">
        <v>46277</v>
      </c>
      <c r="I4450" t="s">
        <v>23885</v>
      </c>
      <c r="J4450" t="s">
        <v>18978</v>
      </c>
      <c r="L4450" t="s">
        <v>23886</v>
      </c>
      <c r="M4450">
        <v>5.3293699999999999</v>
      </c>
      <c r="N4450">
        <v>45.362900000000003</v>
      </c>
    </row>
    <row r="4451" spans="1:14" x14ac:dyDescent="0.35">
      <c r="A4451" t="s">
        <v>23887</v>
      </c>
      <c r="B4451" t="s">
        <v>1168</v>
      </c>
      <c r="C4451" t="s">
        <v>23888</v>
      </c>
      <c r="D4451">
        <v>525</v>
      </c>
      <c r="E4451" t="s">
        <v>1541</v>
      </c>
      <c r="F4451" t="s">
        <v>12330</v>
      </c>
      <c r="G4451" t="s">
        <v>12335</v>
      </c>
      <c r="H4451" t="s">
        <v>23889</v>
      </c>
      <c r="I4451" t="s">
        <v>23887</v>
      </c>
      <c r="J4451" t="s">
        <v>23890</v>
      </c>
      <c r="L4451" t="s">
        <v>23891</v>
      </c>
      <c r="M4451">
        <v>4.9699</v>
      </c>
      <c r="N4451">
        <v>44.921599999999998</v>
      </c>
    </row>
    <row r="4452" spans="1:14" x14ac:dyDescent="0.35">
      <c r="A4452" t="s">
        <v>23892</v>
      </c>
      <c r="B4452" t="s">
        <v>1168</v>
      </c>
      <c r="C4452" t="s">
        <v>23893</v>
      </c>
      <c r="D4452">
        <v>817</v>
      </c>
      <c r="E4452" t="s">
        <v>1541</v>
      </c>
      <c r="F4452" t="s">
        <v>12330</v>
      </c>
      <c r="G4452" t="s">
        <v>12335</v>
      </c>
      <c r="H4452" t="s">
        <v>23894</v>
      </c>
      <c r="I4452" t="s">
        <v>23892</v>
      </c>
      <c r="J4452" t="s">
        <v>23895</v>
      </c>
      <c r="L4452" t="s">
        <v>23896</v>
      </c>
      <c r="M4452">
        <v>3.4037399291992099</v>
      </c>
      <c r="N4452">
        <v>46.169700622558501</v>
      </c>
    </row>
    <row r="4453" spans="1:14" x14ac:dyDescent="0.35">
      <c r="A4453" t="s">
        <v>23897</v>
      </c>
      <c r="B4453" t="s">
        <v>1168</v>
      </c>
      <c r="C4453" t="s">
        <v>23898</v>
      </c>
      <c r="D4453">
        <v>2096</v>
      </c>
      <c r="E4453" t="s">
        <v>1541</v>
      </c>
      <c r="F4453" t="s">
        <v>12330</v>
      </c>
      <c r="G4453" t="s">
        <v>12335</v>
      </c>
      <c r="H4453" t="s">
        <v>23899</v>
      </c>
      <c r="I4453" t="s">
        <v>23897</v>
      </c>
      <c r="J4453" t="s">
        <v>23900</v>
      </c>
      <c r="L4453" t="s">
        <v>23901</v>
      </c>
      <c r="M4453">
        <v>2.4219400882720898</v>
      </c>
      <c r="N4453">
        <v>44.891399383544901</v>
      </c>
    </row>
    <row r="4454" spans="1:14" x14ac:dyDescent="0.35">
      <c r="A4454" t="s">
        <v>23902</v>
      </c>
      <c r="B4454" t="s">
        <v>1168</v>
      </c>
      <c r="C4454" t="s">
        <v>46278</v>
      </c>
      <c r="D4454">
        <v>529</v>
      </c>
      <c r="E4454" t="s">
        <v>1541</v>
      </c>
      <c r="F4454" t="s">
        <v>12330</v>
      </c>
      <c r="G4454" t="s">
        <v>12340</v>
      </c>
      <c r="H4454" t="s">
        <v>46279</v>
      </c>
      <c r="I4454" t="s">
        <v>23902</v>
      </c>
      <c r="J4454" t="s">
        <v>2228</v>
      </c>
      <c r="L4454" t="s">
        <v>23903</v>
      </c>
      <c r="M4454">
        <v>1.7211110000000001</v>
      </c>
      <c r="N4454">
        <v>46.860278000000001</v>
      </c>
    </row>
    <row r="4455" spans="1:14" x14ac:dyDescent="0.35">
      <c r="A4455" t="s">
        <v>23904</v>
      </c>
      <c r="B4455" t="s">
        <v>1168</v>
      </c>
      <c r="C4455" t="s">
        <v>23905</v>
      </c>
      <c r="D4455">
        <v>659</v>
      </c>
      <c r="E4455" t="s">
        <v>1541</v>
      </c>
      <c r="F4455" t="s">
        <v>12330</v>
      </c>
      <c r="G4455" t="s">
        <v>12335</v>
      </c>
      <c r="H4455" t="s">
        <v>23906</v>
      </c>
      <c r="I4455" t="s">
        <v>23904</v>
      </c>
      <c r="J4455" t="s">
        <v>23907</v>
      </c>
      <c r="L4455" t="s">
        <v>23908</v>
      </c>
      <c r="M4455">
        <v>4.94427013397216</v>
      </c>
      <c r="N4455">
        <v>45.727199554443303</v>
      </c>
    </row>
    <row r="4456" spans="1:14" x14ac:dyDescent="0.35">
      <c r="A4456" t="s">
        <v>23909</v>
      </c>
      <c r="B4456" t="s">
        <v>1168</v>
      </c>
      <c r="C4456" t="s">
        <v>23910</v>
      </c>
      <c r="D4456">
        <v>13</v>
      </c>
      <c r="E4456" t="s">
        <v>1541</v>
      </c>
      <c r="F4456" t="s">
        <v>12330</v>
      </c>
      <c r="G4456" t="s">
        <v>12349</v>
      </c>
      <c r="H4456" t="s">
        <v>23911</v>
      </c>
      <c r="I4456" t="s">
        <v>23909</v>
      </c>
      <c r="J4456" t="s">
        <v>23912</v>
      </c>
      <c r="L4456" t="s">
        <v>23913</v>
      </c>
      <c r="M4456">
        <v>6.9534799999999999</v>
      </c>
      <c r="N4456">
        <v>43.542000000000002</v>
      </c>
    </row>
    <row r="4457" spans="1:14" x14ac:dyDescent="0.35">
      <c r="A4457" t="s">
        <v>23914</v>
      </c>
      <c r="B4457" t="s">
        <v>1168</v>
      </c>
      <c r="C4457" t="s">
        <v>46280</v>
      </c>
      <c r="D4457">
        <v>1325</v>
      </c>
      <c r="E4457" t="s">
        <v>1541</v>
      </c>
      <c r="F4457" t="s">
        <v>12330</v>
      </c>
      <c r="G4457" t="s">
        <v>12335</v>
      </c>
      <c r="H4457" t="s">
        <v>46281</v>
      </c>
      <c r="I4457" t="s">
        <v>23914</v>
      </c>
      <c r="J4457" t="s">
        <v>23915</v>
      </c>
      <c r="L4457" t="s">
        <v>23916</v>
      </c>
      <c r="M4457">
        <v>4.2963900566101003</v>
      </c>
      <c r="N4457">
        <v>45.540599822997997</v>
      </c>
    </row>
    <row r="4458" spans="1:14" x14ac:dyDescent="0.35">
      <c r="A4458" t="s">
        <v>23917</v>
      </c>
      <c r="B4458" t="s">
        <v>1168</v>
      </c>
      <c r="C4458" t="s">
        <v>23918</v>
      </c>
      <c r="D4458">
        <v>433</v>
      </c>
      <c r="E4458" t="s">
        <v>1541</v>
      </c>
      <c r="F4458" t="s">
        <v>12330</v>
      </c>
      <c r="G4458" t="s">
        <v>12343</v>
      </c>
      <c r="H4458" t="s">
        <v>23919</v>
      </c>
      <c r="I4458" t="s">
        <v>23917</v>
      </c>
      <c r="J4458" t="s">
        <v>23920</v>
      </c>
      <c r="L4458" t="s">
        <v>23921</v>
      </c>
      <c r="M4458">
        <v>2.3063199520111</v>
      </c>
      <c r="N4458">
        <v>43.215999603271399</v>
      </c>
    </row>
    <row r="4459" spans="1:14" x14ac:dyDescent="0.35">
      <c r="A4459" t="s">
        <v>23922</v>
      </c>
      <c r="B4459" t="s">
        <v>3332</v>
      </c>
      <c r="C4459" t="s">
        <v>23923</v>
      </c>
      <c r="D4459">
        <v>74</v>
      </c>
      <c r="E4459" t="s">
        <v>1541</v>
      </c>
      <c r="F4459" t="s">
        <v>12330</v>
      </c>
      <c r="G4459" t="s">
        <v>12349</v>
      </c>
      <c r="H4459" t="s">
        <v>12350</v>
      </c>
      <c r="I4459" t="s">
        <v>23922</v>
      </c>
      <c r="J4459" t="s">
        <v>2420</v>
      </c>
      <c r="L4459" t="s">
        <v>23924</v>
      </c>
      <c r="M4459">
        <v>5.2214241027800004</v>
      </c>
      <c r="N4459">
        <v>43.439271922000003</v>
      </c>
    </row>
    <row r="4460" spans="1:14" x14ac:dyDescent="0.35">
      <c r="A4460" t="s">
        <v>23925</v>
      </c>
      <c r="B4460" t="s">
        <v>3332</v>
      </c>
      <c r="C4460" t="s">
        <v>46282</v>
      </c>
      <c r="D4460">
        <v>12</v>
      </c>
      <c r="E4460" t="s">
        <v>1541</v>
      </c>
      <c r="F4460" t="s">
        <v>12330</v>
      </c>
      <c r="G4460" t="s">
        <v>12349</v>
      </c>
      <c r="H4460" t="s">
        <v>12351</v>
      </c>
      <c r="I4460" t="s">
        <v>23925</v>
      </c>
      <c r="J4460" t="s">
        <v>23926</v>
      </c>
      <c r="L4460" t="s">
        <v>23927</v>
      </c>
      <c r="M4460">
        <v>7.2158699035599998</v>
      </c>
      <c r="N4460">
        <v>43.658401489299997</v>
      </c>
    </row>
    <row r="4461" spans="1:14" x14ac:dyDescent="0.35">
      <c r="A4461" t="s">
        <v>23928</v>
      </c>
      <c r="B4461" t="s">
        <v>1168</v>
      </c>
      <c r="C4461" t="s">
        <v>23929</v>
      </c>
      <c r="D4461">
        <v>197</v>
      </c>
      <c r="E4461" t="s">
        <v>1541</v>
      </c>
      <c r="F4461" t="s">
        <v>12330</v>
      </c>
      <c r="G4461" t="s">
        <v>12349</v>
      </c>
      <c r="H4461" t="s">
        <v>23930</v>
      </c>
      <c r="I4461" t="s">
        <v>23928</v>
      </c>
      <c r="J4461" t="s">
        <v>23931</v>
      </c>
      <c r="L4461" t="s">
        <v>23932</v>
      </c>
      <c r="M4461">
        <v>4.86672019958496</v>
      </c>
      <c r="N4461">
        <v>44.140499114990199</v>
      </c>
    </row>
    <row r="4462" spans="1:14" x14ac:dyDescent="0.35">
      <c r="A4462" t="s">
        <v>23933</v>
      </c>
      <c r="B4462" t="s">
        <v>1168</v>
      </c>
      <c r="C4462" t="s">
        <v>46283</v>
      </c>
      <c r="D4462">
        <v>144</v>
      </c>
      <c r="E4462" t="s">
        <v>1541</v>
      </c>
      <c r="F4462" t="s">
        <v>12330</v>
      </c>
      <c r="G4462" t="s">
        <v>12343</v>
      </c>
      <c r="H4462" t="s">
        <v>23934</v>
      </c>
      <c r="I4462" t="s">
        <v>23933</v>
      </c>
      <c r="J4462" t="s">
        <v>23935</v>
      </c>
      <c r="L4462" t="s">
        <v>23936</v>
      </c>
      <c r="M4462">
        <v>2.8706700801849299</v>
      </c>
      <c r="N4462">
        <v>42.740398406982401</v>
      </c>
    </row>
    <row r="4463" spans="1:14" x14ac:dyDescent="0.35">
      <c r="A4463" t="s">
        <v>23937</v>
      </c>
      <c r="B4463" t="s">
        <v>1168</v>
      </c>
      <c r="C4463" t="s">
        <v>23938</v>
      </c>
      <c r="D4463">
        <v>1391</v>
      </c>
      <c r="E4463" t="s">
        <v>1541</v>
      </c>
      <c r="F4463" t="s">
        <v>12330</v>
      </c>
      <c r="G4463" t="s">
        <v>12349</v>
      </c>
      <c r="H4463" t="s">
        <v>23939</v>
      </c>
      <c r="I4463" t="s">
        <v>23937</v>
      </c>
      <c r="J4463" t="s">
        <v>23940</v>
      </c>
      <c r="L4463" t="s">
        <v>23941</v>
      </c>
      <c r="M4463">
        <v>5.7851901054382298</v>
      </c>
      <c r="N4463">
        <v>43.252498626708899</v>
      </c>
    </row>
    <row r="4464" spans="1:14" x14ac:dyDescent="0.35">
      <c r="A4464" t="s">
        <v>23942</v>
      </c>
      <c r="B4464" t="s">
        <v>32</v>
      </c>
      <c r="C4464" t="s">
        <v>23943</v>
      </c>
      <c r="D4464">
        <v>3714</v>
      </c>
      <c r="E4464" t="s">
        <v>1541</v>
      </c>
      <c r="F4464" t="s">
        <v>12330</v>
      </c>
      <c r="G4464" t="s">
        <v>12349</v>
      </c>
      <c r="H4464" t="s">
        <v>23939</v>
      </c>
      <c r="I4464" t="s">
        <v>23942</v>
      </c>
      <c r="J4464" t="s">
        <v>5587</v>
      </c>
      <c r="L4464" t="s">
        <v>23944</v>
      </c>
      <c r="M4464">
        <v>6.6091860000000002</v>
      </c>
      <c r="N4464">
        <v>44.387197999999998</v>
      </c>
    </row>
    <row r="4465" spans="1:14" x14ac:dyDescent="0.35">
      <c r="A4465" t="s">
        <v>23945</v>
      </c>
      <c r="B4465" t="s">
        <v>1168</v>
      </c>
      <c r="C4465" t="s">
        <v>46284</v>
      </c>
      <c r="D4465">
        <v>17</v>
      </c>
      <c r="E4465" t="s">
        <v>1541</v>
      </c>
      <c r="F4465" t="s">
        <v>12330</v>
      </c>
      <c r="G4465" t="s">
        <v>12343</v>
      </c>
      <c r="H4465" t="s">
        <v>46285</v>
      </c>
      <c r="I4465" t="s">
        <v>23945</v>
      </c>
      <c r="J4465" t="s">
        <v>23946</v>
      </c>
      <c r="L4465" t="s">
        <v>23947</v>
      </c>
      <c r="M4465">
        <v>3.9630100727081299</v>
      </c>
      <c r="N4465">
        <v>43.576198577880803</v>
      </c>
    </row>
    <row r="4466" spans="1:14" x14ac:dyDescent="0.35">
      <c r="A4466" t="s">
        <v>23948</v>
      </c>
      <c r="B4466" t="s">
        <v>1168</v>
      </c>
      <c r="C4466" t="s">
        <v>46286</v>
      </c>
      <c r="D4466">
        <v>56</v>
      </c>
      <c r="E4466" t="s">
        <v>1541</v>
      </c>
      <c r="F4466" t="s">
        <v>12330</v>
      </c>
      <c r="G4466" t="s">
        <v>12343</v>
      </c>
      <c r="H4466" t="s">
        <v>46287</v>
      </c>
      <c r="I4466" t="s">
        <v>23948</v>
      </c>
      <c r="J4466" t="s">
        <v>23949</v>
      </c>
      <c r="L4466" t="s">
        <v>23950</v>
      </c>
      <c r="M4466">
        <v>3.3538999557495099</v>
      </c>
      <c r="N4466">
        <v>43.323501586913999</v>
      </c>
    </row>
    <row r="4467" spans="1:14" x14ac:dyDescent="0.35">
      <c r="A4467" t="s">
        <v>23951</v>
      </c>
      <c r="B4467" t="s">
        <v>1168</v>
      </c>
      <c r="C4467" t="s">
        <v>23952</v>
      </c>
      <c r="D4467">
        <v>124</v>
      </c>
      <c r="E4467" t="s">
        <v>1541</v>
      </c>
      <c r="F4467" t="s">
        <v>12330</v>
      </c>
      <c r="G4467" t="s">
        <v>12349</v>
      </c>
      <c r="H4467" t="s">
        <v>23953</v>
      </c>
      <c r="I4467" t="s">
        <v>23951</v>
      </c>
      <c r="J4467" t="s">
        <v>23954</v>
      </c>
      <c r="L4467" t="s">
        <v>23955</v>
      </c>
      <c r="M4467">
        <v>4.9018301963806099</v>
      </c>
      <c r="N4467">
        <v>43.907299041747997</v>
      </c>
    </row>
    <row r="4468" spans="1:14" x14ac:dyDescent="0.35">
      <c r="A4468" t="s">
        <v>23956</v>
      </c>
      <c r="B4468" t="s">
        <v>32</v>
      </c>
      <c r="C4468" t="s">
        <v>23957</v>
      </c>
      <c r="D4468">
        <v>1986</v>
      </c>
      <c r="E4468" t="s">
        <v>1541</v>
      </c>
      <c r="F4468" t="s">
        <v>12330</v>
      </c>
      <c r="G4468" t="s">
        <v>12349</v>
      </c>
      <c r="I4468" t="s">
        <v>23956</v>
      </c>
      <c r="J4468" t="s">
        <v>23958</v>
      </c>
      <c r="L4468" t="s">
        <v>23959</v>
      </c>
      <c r="M4468">
        <v>6.0377799999999997</v>
      </c>
      <c r="N4468">
        <v>44.455002</v>
      </c>
    </row>
    <row r="4469" spans="1:14" x14ac:dyDescent="0.35">
      <c r="A4469" t="s">
        <v>23960</v>
      </c>
      <c r="B4469" t="s">
        <v>1168</v>
      </c>
      <c r="C4469" t="s">
        <v>23961</v>
      </c>
      <c r="D4469">
        <v>3362</v>
      </c>
      <c r="E4469" t="s">
        <v>1541</v>
      </c>
      <c r="F4469" t="s">
        <v>12330</v>
      </c>
      <c r="G4469" t="s">
        <v>12343</v>
      </c>
      <c r="H4469" t="s">
        <v>46288</v>
      </c>
      <c r="I4469" t="s">
        <v>23960</v>
      </c>
      <c r="J4469" t="s">
        <v>2925</v>
      </c>
      <c r="L4469" t="s">
        <v>23962</v>
      </c>
      <c r="M4469">
        <v>3.5328200000000001</v>
      </c>
      <c r="N4469">
        <v>44.502102000000001</v>
      </c>
    </row>
    <row r="4470" spans="1:14" x14ac:dyDescent="0.35">
      <c r="A4470" t="s">
        <v>23963</v>
      </c>
      <c r="B4470" t="s">
        <v>32</v>
      </c>
      <c r="C4470" t="s">
        <v>46289</v>
      </c>
      <c r="D4470">
        <v>2963</v>
      </c>
      <c r="E4470" t="s">
        <v>1541</v>
      </c>
      <c r="F4470" t="s">
        <v>12330</v>
      </c>
      <c r="G4470" t="s">
        <v>12349</v>
      </c>
      <c r="H4470" t="s">
        <v>23964</v>
      </c>
      <c r="I4470" t="s">
        <v>23963</v>
      </c>
      <c r="J4470" t="s">
        <v>23965</v>
      </c>
      <c r="L4470" t="s">
        <v>23966</v>
      </c>
      <c r="M4470">
        <v>6.6002799999999997</v>
      </c>
      <c r="N4470">
        <v>44.701698</v>
      </c>
    </row>
    <row r="4471" spans="1:14" x14ac:dyDescent="0.35">
      <c r="A4471" t="s">
        <v>23967</v>
      </c>
      <c r="B4471" t="s">
        <v>1168</v>
      </c>
      <c r="C4471" t="s">
        <v>46290</v>
      </c>
      <c r="D4471">
        <v>359</v>
      </c>
      <c r="E4471" t="s">
        <v>1541</v>
      </c>
      <c r="F4471" t="s">
        <v>12330</v>
      </c>
      <c r="G4471" t="s">
        <v>12344</v>
      </c>
      <c r="H4471" t="s">
        <v>46291</v>
      </c>
      <c r="I4471" t="s">
        <v>23967</v>
      </c>
      <c r="J4471" t="s">
        <v>23968</v>
      </c>
      <c r="L4471" t="s">
        <v>23969</v>
      </c>
      <c r="M4471">
        <v>2.1127800941467201</v>
      </c>
      <c r="N4471">
        <v>49.454399108886697</v>
      </c>
    </row>
    <row r="4472" spans="1:14" x14ac:dyDescent="0.35">
      <c r="A4472" t="s">
        <v>23970</v>
      </c>
      <c r="B4472" t="s">
        <v>1168</v>
      </c>
      <c r="C4472" t="s">
        <v>46292</v>
      </c>
      <c r="D4472">
        <v>464</v>
      </c>
      <c r="E4472" t="s">
        <v>1541</v>
      </c>
      <c r="F4472" t="s">
        <v>12330</v>
      </c>
      <c r="G4472" t="s">
        <v>12345</v>
      </c>
      <c r="H4472" t="s">
        <v>46293</v>
      </c>
      <c r="I4472" t="s">
        <v>23970</v>
      </c>
      <c r="J4472" t="s">
        <v>23971</v>
      </c>
      <c r="L4472" t="s">
        <v>23972</v>
      </c>
      <c r="M4472">
        <v>1.219859957695</v>
      </c>
      <c r="N4472">
        <v>49.028701782226499</v>
      </c>
    </row>
    <row r="4473" spans="1:14" x14ac:dyDescent="0.35">
      <c r="A4473" t="s">
        <v>23973</v>
      </c>
      <c r="B4473" t="s">
        <v>1168</v>
      </c>
      <c r="C4473" t="s">
        <v>23974</v>
      </c>
      <c r="D4473">
        <v>313</v>
      </c>
      <c r="E4473" t="s">
        <v>1541</v>
      </c>
      <c r="F4473" t="s">
        <v>12330</v>
      </c>
      <c r="G4473" t="s">
        <v>12345</v>
      </c>
      <c r="H4473" t="s">
        <v>23975</v>
      </c>
      <c r="I4473" t="s">
        <v>23973</v>
      </c>
      <c r="J4473" t="s">
        <v>23976</v>
      </c>
      <c r="L4473" t="s">
        <v>23977</v>
      </c>
      <c r="M4473">
        <v>8.8055998086929294E-2</v>
      </c>
      <c r="N4473">
        <v>49.533901214599602</v>
      </c>
    </row>
    <row r="4474" spans="1:14" x14ac:dyDescent="0.35">
      <c r="A4474" t="s">
        <v>23978</v>
      </c>
      <c r="B4474" t="s">
        <v>1168</v>
      </c>
      <c r="C4474" t="s">
        <v>46294</v>
      </c>
      <c r="D4474">
        <v>412</v>
      </c>
      <c r="E4474" t="s">
        <v>1541</v>
      </c>
      <c r="F4474" t="s">
        <v>12330</v>
      </c>
      <c r="G4474" t="s">
        <v>12340</v>
      </c>
      <c r="H4474" t="s">
        <v>46295</v>
      </c>
      <c r="I4474" t="s">
        <v>23978</v>
      </c>
      <c r="J4474" t="s">
        <v>21164</v>
      </c>
      <c r="L4474" t="s">
        <v>23979</v>
      </c>
      <c r="M4474">
        <v>1.76056003571</v>
      </c>
      <c r="N4474">
        <v>47.987800598100002</v>
      </c>
    </row>
    <row r="4475" spans="1:14" x14ac:dyDescent="0.35">
      <c r="A4475" t="s">
        <v>23980</v>
      </c>
      <c r="B4475" t="s">
        <v>1168</v>
      </c>
      <c r="C4475" t="s">
        <v>46296</v>
      </c>
      <c r="D4475">
        <v>587</v>
      </c>
      <c r="E4475" t="s">
        <v>1541</v>
      </c>
      <c r="F4475" t="s">
        <v>12330</v>
      </c>
      <c r="G4475" t="s">
        <v>12331</v>
      </c>
      <c r="H4475" t="s">
        <v>23981</v>
      </c>
      <c r="I4475" t="s">
        <v>23980</v>
      </c>
      <c r="J4475" t="s">
        <v>23982</v>
      </c>
      <c r="L4475" t="s">
        <v>23983</v>
      </c>
      <c r="M4475">
        <v>4.2061111110000002</v>
      </c>
      <c r="N4475">
        <v>48.773333333300002</v>
      </c>
    </row>
    <row r="4476" spans="1:14" x14ac:dyDescent="0.35">
      <c r="A4476" t="s">
        <v>23984</v>
      </c>
      <c r="B4476" t="s">
        <v>32</v>
      </c>
      <c r="C4476" t="s">
        <v>23985</v>
      </c>
      <c r="D4476">
        <v>105</v>
      </c>
      <c r="E4476" t="s">
        <v>1541</v>
      </c>
      <c r="F4476" t="s">
        <v>12330</v>
      </c>
      <c r="G4476" t="s">
        <v>12346</v>
      </c>
      <c r="H4476" t="s">
        <v>23986</v>
      </c>
      <c r="I4476" t="s">
        <v>23984</v>
      </c>
      <c r="J4476" t="s">
        <v>23987</v>
      </c>
      <c r="L4476" t="s">
        <v>23988</v>
      </c>
      <c r="M4476">
        <v>-1.7227799892425499</v>
      </c>
      <c r="N4476">
        <v>46.476898193359297</v>
      </c>
    </row>
    <row r="4477" spans="1:14" x14ac:dyDescent="0.35">
      <c r="A4477" t="s">
        <v>23989</v>
      </c>
      <c r="B4477" t="s">
        <v>1168</v>
      </c>
      <c r="C4477" t="s">
        <v>23990</v>
      </c>
      <c r="D4477">
        <v>512</v>
      </c>
      <c r="E4477" t="s">
        <v>1541</v>
      </c>
      <c r="F4477" t="s">
        <v>12330</v>
      </c>
      <c r="G4477" t="s">
        <v>12345</v>
      </c>
      <c r="H4477" t="s">
        <v>46297</v>
      </c>
      <c r="I4477" t="s">
        <v>23989</v>
      </c>
      <c r="J4477" t="s">
        <v>2378</v>
      </c>
      <c r="L4477" t="s">
        <v>23991</v>
      </c>
      <c r="M4477">
        <v>1.1748000383377</v>
      </c>
      <c r="N4477">
        <v>49.384201049804602</v>
      </c>
    </row>
    <row r="4478" spans="1:14" x14ac:dyDescent="0.35">
      <c r="A4478" t="s">
        <v>23992</v>
      </c>
      <c r="B4478" t="s">
        <v>1168</v>
      </c>
      <c r="C4478" t="s">
        <v>23993</v>
      </c>
      <c r="D4478">
        <v>357</v>
      </c>
      <c r="E4478" t="s">
        <v>1541</v>
      </c>
      <c r="F4478" t="s">
        <v>12330</v>
      </c>
      <c r="G4478" t="s">
        <v>12340</v>
      </c>
      <c r="H4478" t="s">
        <v>23994</v>
      </c>
      <c r="I4478" t="s">
        <v>23992</v>
      </c>
      <c r="J4478" t="s">
        <v>23995</v>
      </c>
      <c r="L4478" t="s">
        <v>23996</v>
      </c>
      <c r="M4478">
        <v>0.72760599851600005</v>
      </c>
      <c r="N4478">
        <v>47.432201385500001</v>
      </c>
    </row>
    <row r="4479" spans="1:14" x14ac:dyDescent="0.35">
      <c r="A4479" t="s">
        <v>23997</v>
      </c>
      <c r="B4479" t="s">
        <v>1168</v>
      </c>
      <c r="C4479" t="s">
        <v>23998</v>
      </c>
      <c r="D4479">
        <v>443</v>
      </c>
      <c r="E4479" t="s">
        <v>1541</v>
      </c>
      <c r="F4479" t="s">
        <v>12330</v>
      </c>
      <c r="G4479" t="s">
        <v>12346</v>
      </c>
      <c r="H4479" t="s">
        <v>23999</v>
      </c>
      <c r="I4479" t="s">
        <v>23997</v>
      </c>
      <c r="J4479" t="s">
        <v>24000</v>
      </c>
      <c r="L4479" t="s">
        <v>24001</v>
      </c>
      <c r="M4479">
        <v>-0.877063989639282</v>
      </c>
      <c r="N4479">
        <v>47.082099914550703</v>
      </c>
    </row>
    <row r="4480" spans="1:14" x14ac:dyDescent="0.35">
      <c r="A4480" t="s">
        <v>24002</v>
      </c>
      <c r="B4480" t="s">
        <v>1168</v>
      </c>
      <c r="C4480" t="s">
        <v>24003</v>
      </c>
      <c r="D4480">
        <v>330</v>
      </c>
      <c r="E4480" t="s">
        <v>1541</v>
      </c>
      <c r="F4480" t="s">
        <v>12330</v>
      </c>
      <c r="G4480" t="s">
        <v>12346</v>
      </c>
      <c r="H4480" t="s">
        <v>24004</v>
      </c>
      <c r="I4480" t="s">
        <v>24002</v>
      </c>
      <c r="J4480" t="s">
        <v>24005</v>
      </c>
      <c r="L4480" t="s">
        <v>24006</v>
      </c>
      <c r="M4480">
        <v>-0.74298602342605502</v>
      </c>
      <c r="N4480">
        <v>48.031398773193303</v>
      </c>
    </row>
    <row r="4481" spans="1:14" x14ac:dyDescent="0.35">
      <c r="A4481" t="s">
        <v>24007</v>
      </c>
      <c r="B4481" t="s">
        <v>1168</v>
      </c>
      <c r="C4481" t="s">
        <v>24008</v>
      </c>
      <c r="D4481">
        <v>218</v>
      </c>
      <c r="E4481" t="s">
        <v>1541</v>
      </c>
      <c r="F4481" t="s">
        <v>12330</v>
      </c>
      <c r="G4481" t="s">
        <v>12342</v>
      </c>
      <c r="H4481" t="s">
        <v>398</v>
      </c>
      <c r="I4481" t="s">
        <v>24007</v>
      </c>
      <c r="J4481" t="s">
        <v>24009</v>
      </c>
      <c r="L4481" t="s">
        <v>24010</v>
      </c>
      <c r="M4481">
        <v>2.4413900375366202</v>
      </c>
      <c r="N4481">
        <v>48.969398498535099</v>
      </c>
    </row>
    <row r="4482" spans="1:14" x14ac:dyDescent="0.35">
      <c r="A4482" t="s">
        <v>24011</v>
      </c>
      <c r="B4482" t="s">
        <v>1168</v>
      </c>
      <c r="C4482" t="s">
        <v>24012</v>
      </c>
      <c r="D4482">
        <v>291</v>
      </c>
      <c r="E4482" t="s">
        <v>1541</v>
      </c>
      <c r="F4482" t="s">
        <v>12330</v>
      </c>
      <c r="G4482" t="s">
        <v>12344</v>
      </c>
      <c r="H4482" t="s">
        <v>12348</v>
      </c>
      <c r="I4482" t="s">
        <v>24011</v>
      </c>
      <c r="J4482" t="s">
        <v>24013</v>
      </c>
      <c r="L4482" t="s">
        <v>24014</v>
      </c>
      <c r="M4482">
        <v>2.5191400051116899</v>
      </c>
      <c r="N4482">
        <v>49.253501892089801</v>
      </c>
    </row>
    <row r="4483" spans="1:14" x14ac:dyDescent="0.35">
      <c r="A4483" t="s">
        <v>24015</v>
      </c>
      <c r="B4483" t="s">
        <v>3332</v>
      </c>
      <c r="C4483" t="s">
        <v>24016</v>
      </c>
      <c r="D4483">
        <v>392</v>
      </c>
      <c r="E4483" t="s">
        <v>1541</v>
      </c>
      <c r="F4483" t="s">
        <v>12330</v>
      </c>
      <c r="G4483" t="s">
        <v>12342</v>
      </c>
      <c r="H4483" t="s">
        <v>398</v>
      </c>
      <c r="I4483" t="s">
        <v>24015</v>
      </c>
      <c r="J4483" t="s">
        <v>24017</v>
      </c>
      <c r="L4483" t="s">
        <v>24018</v>
      </c>
      <c r="M4483">
        <v>2.5499999999999998</v>
      </c>
      <c r="N4483">
        <v>49.012797999999997</v>
      </c>
    </row>
    <row r="4484" spans="1:14" x14ac:dyDescent="0.35">
      <c r="A4484" t="s">
        <v>24019</v>
      </c>
      <c r="B4484" t="s">
        <v>29</v>
      </c>
      <c r="C4484" t="s">
        <v>24020</v>
      </c>
      <c r="D4484">
        <v>112</v>
      </c>
      <c r="E4484" t="s">
        <v>1541</v>
      </c>
      <c r="F4484" t="s">
        <v>12330</v>
      </c>
      <c r="G4484" t="s">
        <v>12342</v>
      </c>
      <c r="H4484" t="s">
        <v>24021</v>
      </c>
      <c r="I4484" t="s">
        <v>24019</v>
      </c>
      <c r="J4484" t="s">
        <v>24022</v>
      </c>
      <c r="L4484" t="s">
        <v>24023</v>
      </c>
      <c r="M4484">
        <v>2.2727799415588299</v>
      </c>
      <c r="N4484">
        <v>48.833301544189403</v>
      </c>
    </row>
    <row r="4485" spans="1:14" x14ac:dyDescent="0.35">
      <c r="A4485" t="s">
        <v>24024</v>
      </c>
      <c r="B4485" t="s">
        <v>1168</v>
      </c>
      <c r="C4485" t="s">
        <v>24025</v>
      </c>
      <c r="D4485">
        <v>538</v>
      </c>
      <c r="E4485" t="s">
        <v>1541</v>
      </c>
      <c r="F4485" t="s">
        <v>12330</v>
      </c>
      <c r="G4485" t="s">
        <v>12342</v>
      </c>
      <c r="H4485" t="s">
        <v>24026</v>
      </c>
      <c r="I4485" t="s">
        <v>24024</v>
      </c>
      <c r="J4485" t="s">
        <v>24027</v>
      </c>
      <c r="L4485" t="s">
        <v>24028</v>
      </c>
      <c r="M4485">
        <v>2.10618996620178</v>
      </c>
      <c r="N4485">
        <v>48.751899719238203</v>
      </c>
    </row>
    <row r="4486" spans="1:14" x14ac:dyDescent="0.35">
      <c r="A4486" t="s">
        <v>24029</v>
      </c>
      <c r="B4486" t="s">
        <v>3332</v>
      </c>
      <c r="C4486" t="s">
        <v>24030</v>
      </c>
      <c r="D4486">
        <v>291</v>
      </c>
      <c r="E4486" t="s">
        <v>1541</v>
      </c>
      <c r="F4486" t="s">
        <v>12330</v>
      </c>
      <c r="G4486" t="s">
        <v>12342</v>
      </c>
      <c r="H4486" t="s">
        <v>398</v>
      </c>
      <c r="I4486" t="s">
        <v>24029</v>
      </c>
      <c r="J4486" t="s">
        <v>24031</v>
      </c>
      <c r="L4486" t="s">
        <v>24032</v>
      </c>
      <c r="M4486">
        <v>2.3794444000000001</v>
      </c>
      <c r="N4486">
        <v>48.7233333</v>
      </c>
    </row>
    <row r="4487" spans="1:14" x14ac:dyDescent="0.35">
      <c r="A4487" t="s">
        <v>24033</v>
      </c>
      <c r="B4487" t="s">
        <v>1168</v>
      </c>
      <c r="C4487" t="s">
        <v>46298</v>
      </c>
      <c r="D4487">
        <v>325</v>
      </c>
      <c r="E4487" t="s">
        <v>1541</v>
      </c>
      <c r="F4487" t="s">
        <v>12330</v>
      </c>
      <c r="G4487" t="s">
        <v>12342</v>
      </c>
      <c r="H4487" t="s">
        <v>24034</v>
      </c>
      <c r="I4487" t="s">
        <v>24033</v>
      </c>
      <c r="J4487" t="s">
        <v>24035</v>
      </c>
      <c r="L4487" t="s">
        <v>24036</v>
      </c>
      <c r="M4487">
        <v>2.0408330000000001</v>
      </c>
      <c r="N4487">
        <v>49.096666999999997</v>
      </c>
    </row>
    <row r="4488" spans="1:14" x14ac:dyDescent="0.35">
      <c r="A4488" t="s">
        <v>24037</v>
      </c>
      <c r="B4488" t="s">
        <v>1168</v>
      </c>
      <c r="C4488" t="s">
        <v>46299</v>
      </c>
      <c r="D4488">
        <v>584</v>
      </c>
      <c r="E4488" t="s">
        <v>1541</v>
      </c>
      <c r="F4488" t="s">
        <v>12330</v>
      </c>
      <c r="G4488" t="s">
        <v>12342</v>
      </c>
      <c r="H4488" t="s">
        <v>46300</v>
      </c>
      <c r="I4488" t="s">
        <v>24037</v>
      </c>
      <c r="J4488" t="s">
        <v>24038</v>
      </c>
      <c r="L4488" t="s">
        <v>24039</v>
      </c>
      <c r="M4488">
        <v>2.1916666999999999</v>
      </c>
      <c r="N4488">
        <v>48.774166700000002</v>
      </c>
    </row>
    <row r="4489" spans="1:14" x14ac:dyDescent="0.35">
      <c r="A4489" t="s">
        <v>24042</v>
      </c>
      <c r="B4489" t="s">
        <v>1168</v>
      </c>
      <c r="C4489" t="s">
        <v>24043</v>
      </c>
      <c r="D4489">
        <v>602</v>
      </c>
      <c r="E4489" t="s">
        <v>1541</v>
      </c>
      <c r="F4489" t="s">
        <v>12330</v>
      </c>
      <c r="G4489" t="s">
        <v>12336</v>
      </c>
      <c r="H4489" t="s">
        <v>24044</v>
      </c>
      <c r="I4489" t="s">
        <v>24042</v>
      </c>
      <c r="J4489" t="s">
        <v>24045</v>
      </c>
      <c r="L4489" t="s">
        <v>24046</v>
      </c>
      <c r="M4489">
        <v>3.1133298873901301</v>
      </c>
      <c r="N4489">
        <v>47.002601623535099</v>
      </c>
    </row>
    <row r="4490" spans="1:14" x14ac:dyDescent="0.35">
      <c r="A4490" t="s">
        <v>24047</v>
      </c>
      <c r="B4490" t="s">
        <v>1168</v>
      </c>
      <c r="C4490" t="s">
        <v>46301</v>
      </c>
      <c r="D4490">
        <v>452</v>
      </c>
      <c r="E4490" t="s">
        <v>1541</v>
      </c>
      <c r="F4490" t="s">
        <v>12330</v>
      </c>
      <c r="G4490" t="s">
        <v>12344</v>
      </c>
      <c r="H4490" t="s">
        <v>46302</v>
      </c>
      <c r="I4490" t="s">
        <v>24047</v>
      </c>
      <c r="J4490" t="s">
        <v>24048</v>
      </c>
      <c r="L4490" t="s">
        <v>24049</v>
      </c>
      <c r="M4490">
        <v>4.03312015533447</v>
      </c>
      <c r="N4490">
        <v>50.310501098632798</v>
      </c>
    </row>
    <row r="4491" spans="1:14" x14ac:dyDescent="0.35">
      <c r="A4491" t="s">
        <v>24050</v>
      </c>
      <c r="B4491" t="s">
        <v>1168</v>
      </c>
      <c r="C4491" t="s">
        <v>24051</v>
      </c>
      <c r="D4491">
        <v>157</v>
      </c>
      <c r="E4491" t="s">
        <v>1541</v>
      </c>
      <c r="F4491" t="s">
        <v>12330</v>
      </c>
      <c r="G4491" t="s">
        <v>12344</v>
      </c>
      <c r="H4491" t="s">
        <v>24052</v>
      </c>
      <c r="I4491" t="s">
        <v>24050</v>
      </c>
      <c r="J4491" t="s">
        <v>24053</v>
      </c>
      <c r="L4491" t="s">
        <v>24054</v>
      </c>
      <c r="M4491">
        <v>3.0868859999999998</v>
      </c>
      <c r="N4491">
        <v>50.563332000000003</v>
      </c>
    </row>
    <row r="4492" spans="1:14" x14ac:dyDescent="0.35">
      <c r="A4492" t="s">
        <v>24055</v>
      </c>
      <c r="B4492" t="s">
        <v>1168</v>
      </c>
      <c r="C4492" t="s">
        <v>24056</v>
      </c>
      <c r="D4492">
        <v>61</v>
      </c>
      <c r="E4492" t="s">
        <v>1541</v>
      </c>
      <c r="F4492" t="s">
        <v>12330</v>
      </c>
      <c r="G4492" t="s">
        <v>12344</v>
      </c>
      <c r="H4492" t="s">
        <v>24057</v>
      </c>
      <c r="I4492" t="s">
        <v>24055</v>
      </c>
      <c r="J4492" t="s">
        <v>24058</v>
      </c>
      <c r="L4492" t="s">
        <v>24059</v>
      </c>
      <c r="M4492">
        <v>2.64224004745483</v>
      </c>
      <c r="N4492">
        <v>50.618400573730398</v>
      </c>
    </row>
    <row r="4493" spans="1:14" x14ac:dyDescent="0.35">
      <c r="A4493" t="s">
        <v>24060</v>
      </c>
      <c r="B4493" t="s">
        <v>1168</v>
      </c>
      <c r="C4493" t="s">
        <v>46303</v>
      </c>
      <c r="D4493">
        <v>492</v>
      </c>
      <c r="E4493" t="s">
        <v>1541</v>
      </c>
      <c r="F4493" t="s">
        <v>12330</v>
      </c>
      <c r="G4493" t="s">
        <v>12331</v>
      </c>
      <c r="H4493" t="s">
        <v>46304</v>
      </c>
      <c r="I4493" t="s">
        <v>24060</v>
      </c>
      <c r="J4493" t="s">
        <v>24061</v>
      </c>
      <c r="L4493" t="s">
        <v>24062</v>
      </c>
      <c r="M4493">
        <v>4.6470799446105904</v>
      </c>
      <c r="N4493">
        <v>49.783901214599602</v>
      </c>
    </row>
    <row r="4494" spans="1:14" x14ac:dyDescent="0.35">
      <c r="A4494" t="s">
        <v>24063</v>
      </c>
      <c r="B4494" t="s">
        <v>1168</v>
      </c>
      <c r="C4494" t="s">
        <v>24064</v>
      </c>
      <c r="D4494">
        <v>325</v>
      </c>
      <c r="E4494" t="s">
        <v>1541</v>
      </c>
      <c r="F4494" t="s">
        <v>12330</v>
      </c>
      <c r="G4494" t="s">
        <v>12337</v>
      </c>
      <c r="H4494" t="s">
        <v>24065</v>
      </c>
      <c r="I4494" t="s">
        <v>24063</v>
      </c>
      <c r="J4494" t="s">
        <v>24066</v>
      </c>
      <c r="L4494" t="s">
        <v>24067</v>
      </c>
      <c r="M4494">
        <v>-4.4185400009155202</v>
      </c>
      <c r="N4494">
        <v>48.447898864746001</v>
      </c>
    </row>
    <row r="4495" spans="1:14" x14ac:dyDescent="0.35">
      <c r="A4495" t="s">
        <v>24068</v>
      </c>
      <c r="B4495" t="s">
        <v>1168</v>
      </c>
      <c r="C4495" t="s">
        <v>24069</v>
      </c>
      <c r="D4495">
        <v>459</v>
      </c>
      <c r="E4495" t="s">
        <v>1541</v>
      </c>
      <c r="F4495" t="s">
        <v>12330</v>
      </c>
      <c r="G4495" t="s">
        <v>12345</v>
      </c>
      <c r="H4495" t="s">
        <v>24070</v>
      </c>
      <c r="I4495" t="s">
        <v>24068</v>
      </c>
      <c r="J4495" t="s">
        <v>5601</v>
      </c>
      <c r="L4495" t="s">
        <v>24071</v>
      </c>
      <c r="M4495">
        <v>-1.4702800512313801</v>
      </c>
      <c r="N4495">
        <v>49.650100708007798</v>
      </c>
    </row>
    <row r="4496" spans="1:14" x14ac:dyDescent="0.35">
      <c r="A4496" t="s">
        <v>24072</v>
      </c>
      <c r="B4496" t="s">
        <v>1168</v>
      </c>
      <c r="C4496" t="s">
        <v>24073</v>
      </c>
      <c r="D4496">
        <v>219</v>
      </c>
      <c r="E4496" t="s">
        <v>1541</v>
      </c>
      <c r="F4496" t="s">
        <v>12330</v>
      </c>
      <c r="G4496" t="s">
        <v>12337</v>
      </c>
      <c r="H4496" t="s">
        <v>24074</v>
      </c>
      <c r="I4496" t="s">
        <v>24072</v>
      </c>
      <c r="J4496" t="s">
        <v>24075</v>
      </c>
      <c r="L4496" t="s">
        <v>24076</v>
      </c>
      <c r="M4496">
        <v>-2.0799601078033398</v>
      </c>
      <c r="N4496">
        <v>48.587699890136697</v>
      </c>
    </row>
    <row r="4497" spans="1:14" x14ac:dyDescent="0.35">
      <c r="A4497" t="s">
        <v>24077</v>
      </c>
      <c r="B4497" t="s">
        <v>1168</v>
      </c>
      <c r="C4497" t="s">
        <v>24078</v>
      </c>
      <c r="D4497">
        <v>105</v>
      </c>
      <c r="E4497" t="s">
        <v>1541</v>
      </c>
      <c r="F4497" t="s">
        <v>12330</v>
      </c>
      <c r="G4497" t="s">
        <v>12346</v>
      </c>
      <c r="H4497" t="s">
        <v>24079</v>
      </c>
      <c r="I4497" t="s">
        <v>24077</v>
      </c>
      <c r="J4497" t="s">
        <v>24080</v>
      </c>
      <c r="L4497" t="s">
        <v>24081</v>
      </c>
      <c r="M4497">
        <v>-2.3463900089263898</v>
      </c>
      <c r="N4497">
        <v>47.289398193359297</v>
      </c>
    </row>
    <row r="4498" spans="1:14" x14ac:dyDescent="0.35">
      <c r="A4498" t="s">
        <v>24082</v>
      </c>
      <c r="B4498" t="s">
        <v>1168</v>
      </c>
      <c r="C4498" t="s">
        <v>3673</v>
      </c>
      <c r="D4498">
        <v>45</v>
      </c>
      <c r="E4498" t="s">
        <v>1541</v>
      </c>
      <c r="F4498" t="s">
        <v>12330</v>
      </c>
      <c r="G4498" t="s">
        <v>12345</v>
      </c>
      <c r="H4498" t="s">
        <v>3674</v>
      </c>
      <c r="I4498" t="s">
        <v>24082</v>
      </c>
      <c r="J4498" t="s">
        <v>24083</v>
      </c>
      <c r="L4498" t="s">
        <v>24084</v>
      </c>
      <c r="M4498">
        <v>-1.56417000293731</v>
      </c>
      <c r="N4498">
        <v>48.883098602294901</v>
      </c>
    </row>
    <row r="4499" spans="1:14" x14ac:dyDescent="0.35">
      <c r="A4499" t="s">
        <v>24085</v>
      </c>
      <c r="B4499" t="s">
        <v>1168</v>
      </c>
      <c r="C4499" t="s">
        <v>24086</v>
      </c>
      <c r="D4499">
        <v>479</v>
      </c>
      <c r="E4499" t="s">
        <v>1541</v>
      </c>
      <c r="F4499" t="s">
        <v>12330</v>
      </c>
      <c r="G4499" t="s">
        <v>12345</v>
      </c>
      <c r="H4499" t="s">
        <v>24087</v>
      </c>
      <c r="I4499" t="s">
        <v>24085</v>
      </c>
      <c r="J4499" t="s">
        <v>24088</v>
      </c>
      <c r="L4499" t="s">
        <v>24089</v>
      </c>
      <c r="M4499">
        <v>0.15430599451099999</v>
      </c>
      <c r="N4499">
        <v>49.365299224899999</v>
      </c>
    </row>
    <row r="4500" spans="1:14" x14ac:dyDescent="0.35">
      <c r="A4500" t="s">
        <v>24090</v>
      </c>
      <c r="B4500" t="s">
        <v>1168</v>
      </c>
      <c r="C4500" t="s">
        <v>24091</v>
      </c>
      <c r="D4500">
        <v>160</v>
      </c>
      <c r="E4500" t="s">
        <v>1541</v>
      </c>
      <c r="F4500" t="s">
        <v>12330</v>
      </c>
      <c r="G4500" t="s">
        <v>12337</v>
      </c>
      <c r="H4500" t="s">
        <v>46305</v>
      </c>
      <c r="I4500" t="s">
        <v>24090</v>
      </c>
      <c r="J4500" t="s">
        <v>2620</v>
      </c>
      <c r="L4500" t="s">
        <v>24092</v>
      </c>
      <c r="M4500">
        <v>-3.4400000572204501</v>
      </c>
      <c r="N4500">
        <v>47.760601043701101</v>
      </c>
    </row>
    <row r="4501" spans="1:14" x14ac:dyDescent="0.35">
      <c r="A4501" t="s">
        <v>24093</v>
      </c>
      <c r="B4501" t="s">
        <v>1168</v>
      </c>
      <c r="C4501" t="s">
        <v>24094</v>
      </c>
      <c r="D4501">
        <v>299</v>
      </c>
      <c r="E4501" t="s">
        <v>1541</v>
      </c>
      <c r="F4501" t="s">
        <v>12330</v>
      </c>
      <c r="G4501" t="s">
        <v>12346</v>
      </c>
      <c r="H4501" t="s">
        <v>24095</v>
      </c>
      <c r="I4501" t="s">
        <v>24093</v>
      </c>
      <c r="J4501" t="s">
        <v>24096</v>
      </c>
      <c r="L4501" t="s">
        <v>24097</v>
      </c>
      <c r="M4501">
        <v>-1.37863004207611</v>
      </c>
      <c r="N4501">
        <v>46.701900482177699</v>
      </c>
    </row>
    <row r="4502" spans="1:14" x14ac:dyDescent="0.35">
      <c r="A4502" t="s">
        <v>24098</v>
      </c>
      <c r="B4502" t="s">
        <v>1168</v>
      </c>
      <c r="C4502" t="s">
        <v>24099</v>
      </c>
      <c r="D4502">
        <v>348</v>
      </c>
      <c r="E4502" t="s">
        <v>1541</v>
      </c>
      <c r="F4502" t="s">
        <v>12330</v>
      </c>
      <c r="G4502" t="s">
        <v>12337</v>
      </c>
      <c r="H4502" t="s">
        <v>24100</v>
      </c>
      <c r="I4502" t="s">
        <v>24098</v>
      </c>
      <c r="J4502" t="s">
        <v>24101</v>
      </c>
      <c r="L4502" t="s">
        <v>24102</v>
      </c>
      <c r="M4502">
        <v>-4.1516399383544904</v>
      </c>
      <c r="N4502">
        <v>48.530300140380803</v>
      </c>
    </row>
    <row r="4503" spans="1:14" x14ac:dyDescent="0.35">
      <c r="A4503" t="s">
        <v>24103</v>
      </c>
      <c r="B4503" t="s">
        <v>1168</v>
      </c>
      <c r="C4503" t="s">
        <v>24104</v>
      </c>
      <c r="D4503">
        <v>256</v>
      </c>
      <c r="E4503" t="s">
        <v>1541</v>
      </c>
      <c r="F4503" t="s">
        <v>12330</v>
      </c>
      <c r="G4503" t="s">
        <v>12345</v>
      </c>
      <c r="H4503" t="s">
        <v>24105</v>
      </c>
      <c r="I4503" t="s">
        <v>24103</v>
      </c>
      <c r="J4503" t="s">
        <v>24106</v>
      </c>
      <c r="L4503" t="s">
        <v>24107</v>
      </c>
      <c r="M4503">
        <v>-0.44999998807907099</v>
      </c>
      <c r="N4503">
        <v>49.173301696777301</v>
      </c>
    </row>
    <row r="4504" spans="1:14" x14ac:dyDescent="0.35">
      <c r="A4504" t="s">
        <v>24108</v>
      </c>
      <c r="B4504" t="s">
        <v>1168</v>
      </c>
      <c r="C4504" t="s">
        <v>24109</v>
      </c>
      <c r="D4504">
        <v>194</v>
      </c>
      <c r="E4504" t="s">
        <v>1541</v>
      </c>
      <c r="F4504" t="s">
        <v>12330</v>
      </c>
      <c r="G4504" t="s">
        <v>12346</v>
      </c>
      <c r="H4504" t="s">
        <v>24110</v>
      </c>
      <c r="I4504" t="s">
        <v>24108</v>
      </c>
      <c r="J4504" t="s">
        <v>24111</v>
      </c>
      <c r="L4504" t="s">
        <v>24112</v>
      </c>
      <c r="M4504">
        <v>0.201666995882987</v>
      </c>
      <c r="N4504">
        <v>47.948600769042898</v>
      </c>
    </row>
    <row r="4505" spans="1:14" x14ac:dyDescent="0.35">
      <c r="A4505" t="s">
        <v>24113</v>
      </c>
      <c r="B4505" t="s">
        <v>1168</v>
      </c>
      <c r="C4505" t="s">
        <v>24114</v>
      </c>
      <c r="D4505">
        <v>124</v>
      </c>
      <c r="E4505" t="s">
        <v>1541</v>
      </c>
      <c r="F4505" t="s">
        <v>12330</v>
      </c>
      <c r="G4505" t="s">
        <v>12337</v>
      </c>
      <c r="H4505" t="s">
        <v>24115</v>
      </c>
      <c r="I4505" t="s">
        <v>24113</v>
      </c>
      <c r="J4505" t="s">
        <v>24116</v>
      </c>
      <c r="L4505" t="s">
        <v>24117</v>
      </c>
      <c r="M4505">
        <v>-1.7347900000000001</v>
      </c>
      <c r="N4505">
        <v>48.069499999999998</v>
      </c>
    </row>
    <row r="4506" spans="1:14" x14ac:dyDescent="0.35">
      <c r="A4506" t="s">
        <v>24118</v>
      </c>
      <c r="B4506" t="s">
        <v>1168</v>
      </c>
      <c r="C4506" t="s">
        <v>46306</v>
      </c>
      <c r="D4506">
        <v>290</v>
      </c>
      <c r="E4506" t="s">
        <v>1541</v>
      </c>
      <c r="F4506" t="s">
        <v>12330</v>
      </c>
      <c r="G4506" t="s">
        <v>12337</v>
      </c>
      <c r="H4506" t="s">
        <v>12339</v>
      </c>
      <c r="I4506" t="s">
        <v>24118</v>
      </c>
      <c r="J4506" t="s">
        <v>24119</v>
      </c>
      <c r="L4506" t="s">
        <v>24120</v>
      </c>
      <c r="M4506">
        <v>-3.47166</v>
      </c>
      <c r="N4506">
        <v>48.754398000000002</v>
      </c>
    </row>
    <row r="4507" spans="1:14" x14ac:dyDescent="0.35">
      <c r="A4507" t="s">
        <v>24121</v>
      </c>
      <c r="B4507" t="s">
        <v>1168</v>
      </c>
      <c r="C4507" t="s">
        <v>24122</v>
      </c>
      <c r="D4507">
        <v>297</v>
      </c>
      <c r="E4507" t="s">
        <v>1541</v>
      </c>
      <c r="F4507" t="s">
        <v>12330</v>
      </c>
      <c r="G4507" t="s">
        <v>12337</v>
      </c>
      <c r="H4507" t="s">
        <v>24123</v>
      </c>
      <c r="I4507" t="s">
        <v>24121</v>
      </c>
      <c r="J4507" t="s">
        <v>24124</v>
      </c>
      <c r="L4507" t="s">
        <v>24125</v>
      </c>
      <c r="M4507">
        <v>-4.1677899360656703</v>
      </c>
      <c r="N4507">
        <v>47.974998474121001</v>
      </c>
    </row>
    <row r="4508" spans="1:14" x14ac:dyDescent="0.35">
      <c r="A4508" t="s">
        <v>24126</v>
      </c>
      <c r="B4508" t="s">
        <v>1168</v>
      </c>
      <c r="C4508" t="s">
        <v>24127</v>
      </c>
      <c r="D4508">
        <v>90</v>
      </c>
      <c r="E4508" t="s">
        <v>1541</v>
      </c>
      <c r="F4508" t="s">
        <v>12330</v>
      </c>
      <c r="G4508" t="s">
        <v>12346</v>
      </c>
      <c r="H4508" t="s">
        <v>12347</v>
      </c>
      <c r="I4508" t="s">
        <v>24126</v>
      </c>
      <c r="J4508" t="s">
        <v>24128</v>
      </c>
      <c r="L4508" t="s">
        <v>24129</v>
      </c>
      <c r="M4508">
        <v>-1.6107300519900001</v>
      </c>
      <c r="N4508">
        <v>47.153198242199998</v>
      </c>
    </row>
    <row r="4509" spans="1:14" x14ac:dyDescent="0.35">
      <c r="A4509" t="s">
        <v>24130</v>
      </c>
      <c r="B4509" t="s">
        <v>1168</v>
      </c>
      <c r="C4509" t="s">
        <v>24131</v>
      </c>
      <c r="D4509">
        <v>453</v>
      </c>
      <c r="E4509" t="s">
        <v>1541</v>
      </c>
      <c r="F4509" t="s">
        <v>12330</v>
      </c>
      <c r="G4509" t="s">
        <v>12337</v>
      </c>
      <c r="H4509" t="s">
        <v>24132</v>
      </c>
      <c r="I4509" t="s">
        <v>24130</v>
      </c>
      <c r="J4509" t="s">
        <v>24133</v>
      </c>
      <c r="L4509" t="s">
        <v>24134</v>
      </c>
      <c r="M4509">
        <v>-2.8544399999999999</v>
      </c>
      <c r="N4509">
        <v>48.537799999999997</v>
      </c>
    </row>
    <row r="4510" spans="1:14" x14ac:dyDescent="0.35">
      <c r="A4510" t="s">
        <v>24135</v>
      </c>
      <c r="B4510" t="s">
        <v>1168</v>
      </c>
      <c r="C4510" t="s">
        <v>24136</v>
      </c>
      <c r="D4510">
        <v>272</v>
      </c>
      <c r="E4510" t="s">
        <v>1541</v>
      </c>
      <c r="F4510" t="s">
        <v>12330</v>
      </c>
      <c r="G4510" t="s">
        <v>12337</v>
      </c>
      <c r="H4510" t="s">
        <v>24137</v>
      </c>
      <c r="I4510" t="s">
        <v>24135</v>
      </c>
      <c r="J4510" t="s">
        <v>24138</v>
      </c>
      <c r="L4510" t="s">
        <v>24139</v>
      </c>
      <c r="M4510">
        <v>-3.8157799243900001</v>
      </c>
      <c r="N4510">
        <v>48.603199005100002</v>
      </c>
    </row>
    <row r="4511" spans="1:14" x14ac:dyDescent="0.35">
      <c r="A4511" t="s">
        <v>24140</v>
      </c>
      <c r="B4511" t="s">
        <v>1168</v>
      </c>
      <c r="C4511" t="s">
        <v>24141</v>
      </c>
      <c r="D4511">
        <v>446</v>
      </c>
      <c r="E4511" t="s">
        <v>1541</v>
      </c>
      <c r="F4511" t="s">
        <v>12330</v>
      </c>
      <c r="G4511" t="s">
        <v>12337</v>
      </c>
      <c r="H4511" t="s">
        <v>24142</v>
      </c>
      <c r="I4511" t="s">
        <v>24140</v>
      </c>
      <c r="J4511" t="s">
        <v>24143</v>
      </c>
      <c r="L4511" t="s">
        <v>24144</v>
      </c>
      <c r="M4511">
        <v>-2.7185599803924498</v>
      </c>
      <c r="N4511">
        <v>47.723300933837798</v>
      </c>
    </row>
    <row r="4512" spans="1:14" x14ac:dyDescent="0.35">
      <c r="A4512" t="s">
        <v>24145</v>
      </c>
      <c r="B4512" t="s">
        <v>1168</v>
      </c>
      <c r="C4512" t="s">
        <v>24146</v>
      </c>
      <c r="D4512">
        <v>13</v>
      </c>
      <c r="E4512" t="s">
        <v>1541</v>
      </c>
      <c r="F4512" t="s">
        <v>12330</v>
      </c>
      <c r="G4512" t="s">
        <v>12346</v>
      </c>
      <c r="H4512" t="s">
        <v>24147</v>
      </c>
      <c r="I4512" t="s">
        <v>24145</v>
      </c>
      <c r="J4512" t="s">
        <v>24148</v>
      </c>
      <c r="L4512" t="s">
        <v>24149</v>
      </c>
      <c r="M4512">
        <v>-2.1566667000000002</v>
      </c>
      <c r="N4512">
        <v>47.310555600000001</v>
      </c>
    </row>
    <row r="4513" spans="1:14" x14ac:dyDescent="0.35">
      <c r="A4513" t="s">
        <v>24150</v>
      </c>
      <c r="B4513" t="s">
        <v>3332</v>
      </c>
      <c r="C4513" t="s">
        <v>24151</v>
      </c>
      <c r="D4513">
        <v>885</v>
      </c>
      <c r="E4513" t="s">
        <v>1541</v>
      </c>
      <c r="F4513" t="s">
        <v>12330</v>
      </c>
      <c r="G4513" t="s">
        <v>12331</v>
      </c>
      <c r="H4513" t="s">
        <v>46307</v>
      </c>
      <c r="I4513" t="s">
        <v>24150</v>
      </c>
      <c r="J4513" t="s">
        <v>4486</v>
      </c>
      <c r="L4513" t="s">
        <v>24152</v>
      </c>
      <c r="M4513">
        <v>7.5291670000000002</v>
      </c>
      <c r="N4513">
        <v>47.59</v>
      </c>
    </row>
    <row r="4514" spans="1:14" x14ac:dyDescent="0.35">
      <c r="A4514" t="s">
        <v>24153</v>
      </c>
      <c r="B4514" t="s">
        <v>1168</v>
      </c>
      <c r="C4514" t="s">
        <v>24154</v>
      </c>
      <c r="D4514">
        <v>726</v>
      </c>
      <c r="E4514" t="s">
        <v>1541</v>
      </c>
      <c r="F4514" t="s">
        <v>12330</v>
      </c>
      <c r="G4514" t="s">
        <v>12336</v>
      </c>
      <c r="H4514" t="s">
        <v>24155</v>
      </c>
      <c r="I4514" t="s">
        <v>24153</v>
      </c>
      <c r="J4514" t="s">
        <v>17909</v>
      </c>
      <c r="L4514" t="s">
        <v>24156</v>
      </c>
      <c r="M4514">
        <v>5.09</v>
      </c>
      <c r="N4514">
        <v>47.268901999999997</v>
      </c>
    </row>
    <row r="4515" spans="1:14" x14ac:dyDescent="0.35">
      <c r="A4515" t="s">
        <v>24157</v>
      </c>
      <c r="B4515" t="s">
        <v>36</v>
      </c>
      <c r="C4515" t="s">
        <v>24158</v>
      </c>
      <c r="D4515">
        <v>629</v>
      </c>
      <c r="E4515" t="s">
        <v>1541</v>
      </c>
      <c r="F4515" t="s">
        <v>12330</v>
      </c>
      <c r="G4515" t="s">
        <v>12331</v>
      </c>
      <c r="H4515" t="s">
        <v>24159</v>
      </c>
      <c r="I4515" t="s">
        <v>24157</v>
      </c>
      <c r="J4515" t="s">
        <v>24160</v>
      </c>
      <c r="L4515" t="s">
        <v>24161</v>
      </c>
      <c r="M4515">
        <v>6.1316699999999997</v>
      </c>
      <c r="N4515">
        <v>49.071700999999997</v>
      </c>
    </row>
    <row r="4516" spans="1:14" x14ac:dyDescent="0.35">
      <c r="A4516" t="s">
        <v>24162</v>
      </c>
      <c r="B4516" t="s">
        <v>1168</v>
      </c>
      <c r="C4516" t="s">
        <v>46308</v>
      </c>
      <c r="D4516">
        <v>1084</v>
      </c>
      <c r="E4516" t="s">
        <v>1541</v>
      </c>
      <c r="F4516" t="s">
        <v>12330</v>
      </c>
      <c r="G4516" t="s">
        <v>12331</v>
      </c>
      <c r="H4516" t="s">
        <v>46309</v>
      </c>
      <c r="I4516" t="s">
        <v>24162</v>
      </c>
      <c r="J4516" t="s">
        <v>24163</v>
      </c>
      <c r="L4516" t="s">
        <v>24164</v>
      </c>
      <c r="M4516">
        <v>6.0699800000000002</v>
      </c>
      <c r="N4516">
        <v>48.325001</v>
      </c>
    </row>
    <row r="4517" spans="1:14" x14ac:dyDescent="0.35">
      <c r="A4517" t="s">
        <v>24165</v>
      </c>
      <c r="B4517" t="s">
        <v>1168</v>
      </c>
      <c r="C4517" t="s">
        <v>24166</v>
      </c>
      <c r="D4517">
        <v>1016</v>
      </c>
      <c r="E4517" t="s">
        <v>1541</v>
      </c>
      <c r="F4517" t="s">
        <v>12330</v>
      </c>
      <c r="G4517" t="s">
        <v>12333</v>
      </c>
      <c r="H4517" t="s">
        <v>24167</v>
      </c>
      <c r="I4517" t="s">
        <v>24165</v>
      </c>
      <c r="J4517" t="s">
        <v>24168</v>
      </c>
      <c r="L4517" t="s">
        <v>24169</v>
      </c>
      <c r="M4517">
        <v>1.4855560000000001</v>
      </c>
      <c r="N4517">
        <v>45.039721999999998</v>
      </c>
    </row>
    <row r="4518" spans="1:14" x14ac:dyDescent="0.35">
      <c r="A4518" t="s">
        <v>24170</v>
      </c>
      <c r="B4518" t="s">
        <v>1168</v>
      </c>
      <c r="C4518" t="s">
        <v>24171</v>
      </c>
      <c r="D4518">
        <v>751</v>
      </c>
      <c r="E4518" t="s">
        <v>1541</v>
      </c>
      <c r="F4518" t="s">
        <v>12330</v>
      </c>
      <c r="G4518" t="s">
        <v>12331</v>
      </c>
      <c r="H4518" t="s">
        <v>24172</v>
      </c>
      <c r="I4518" t="s">
        <v>24170</v>
      </c>
      <c r="J4518" t="s">
        <v>24173</v>
      </c>
      <c r="L4518" t="s">
        <v>24174</v>
      </c>
      <c r="M4518">
        <v>6.2304601669311497</v>
      </c>
      <c r="N4518">
        <v>48.692100524902301</v>
      </c>
    </row>
    <row r="4519" spans="1:14" x14ac:dyDescent="0.35">
      <c r="A4519" t="s">
        <v>24175</v>
      </c>
      <c r="B4519" t="s">
        <v>36</v>
      </c>
      <c r="C4519" t="s">
        <v>24176</v>
      </c>
      <c r="D4519">
        <v>1208</v>
      </c>
      <c r="E4519" t="s">
        <v>1541</v>
      </c>
      <c r="F4519" t="s">
        <v>12330</v>
      </c>
      <c r="G4519" t="s">
        <v>12336</v>
      </c>
      <c r="H4519" t="s">
        <v>24177</v>
      </c>
      <c r="I4519" t="s">
        <v>24175</v>
      </c>
      <c r="J4519" t="s">
        <v>15396</v>
      </c>
      <c r="L4519" t="s">
        <v>24178</v>
      </c>
      <c r="M4519">
        <v>7.0108299255370996</v>
      </c>
      <c r="N4519">
        <v>47.655601501465</v>
      </c>
    </row>
    <row r="4520" spans="1:14" x14ac:dyDescent="0.35">
      <c r="A4520" t="s">
        <v>24179</v>
      </c>
      <c r="B4520" t="s">
        <v>36</v>
      </c>
      <c r="C4520" t="s">
        <v>24180</v>
      </c>
      <c r="D4520">
        <v>312</v>
      </c>
      <c r="E4520" t="s">
        <v>1541</v>
      </c>
      <c r="F4520" t="s">
        <v>12330</v>
      </c>
      <c r="G4520" t="s">
        <v>12331</v>
      </c>
      <c r="H4520" t="s">
        <v>24181</v>
      </c>
      <c r="I4520" t="s">
        <v>24179</v>
      </c>
      <c r="J4520" t="s">
        <v>24182</v>
      </c>
      <c r="L4520" t="s">
        <v>24183</v>
      </c>
      <c r="M4520">
        <v>4.05</v>
      </c>
      <c r="N4520">
        <v>49.310001</v>
      </c>
    </row>
    <row r="4521" spans="1:14" x14ac:dyDescent="0.35">
      <c r="A4521" t="s">
        <v>24184</v>
      </c>
      <c r="B4521" t="s">
        <v>1168</v>
      </c>
      <c r="C4521" t="s">
        <v>24185</v>
      </c>
      <c r="D4521">
        <v>505</v>
      </c>
      <c r="E4521" t="s">
        <v>1541</v>
      </c>
      <c r="F4521" t="s">
        <v>12330</v>
      </c>
      <c r="G4521" t="s">
        <v>12331</v>
      </c>
      <c r="H4521" t="s">
        <v>12332</v>
      </c>
      <c r="I4521" t="s">
        <v>24184</v>
      </c>
      <c r="J4521" t="s">
        <v>24186</v>
      </c>
      <c r="L4521" t="s">
        <v>24187</v>
      </c>
      <c r="M4521">
        <v>7.62823009490966</v>
      </c>
      <c r="N4521">
        <v>48.538299560546797</v>
      </c>
    </row>
    <row r="4522" spans="1:14" x14ac:dyDescent="0.35">
      <c r="A4522" t="s">
        <v>24188</v>
      </c>
      <c r="B4522" t="s">
        <v>1168</v>
      </c>
      <c r="C4522" t="s">
        <v>46310</v>
      </c>
      <c r="D4522">
        <v>7</v>
      </c>
      <c r="E4522" t="s">
        <v>1541</v>
      </c>
      <c r="F4522" t="s">
        <v>12330</v>
      </c>
      <c r="G4522" t="s">
        <v>12349</v>
      </c>
      <c r="H4522" t="s">
        <v>46311</v>
      </c>
      <c r="I4522" t="s">
        <v>24188</v>
      </c>
      <c r="J4522" t="s">
        <v>24189</v>
      </c>
      <c r="L4522" t="s">
        <v>24190</v>
      </c>
      <c r="M4522">
        <v>6.1460299491899999</v>
      </c>
      <c r="N4522">
        <v>43.097301483199999</v>
      </c>
    </row>
    <row r="4523" spans="1:14" x14ac:dyDescent="0.35">
      <c r="A4523" t="s">
        <v>24191</v>
      </c>
      <c r="B4523" t="s">
        <v>36</v>
      </c>
      <c r="C4523" t="s">
        <v>46312</v>
      </c>
      <c r="D4523">
        <v>33</v>
      </c>
      <c r="E4523" t="s">
        <v>1541</v>
      </c>
      <c r="F4523" t="s">
        <v>12330</v>
      </c>
      <c r="G4523" t="s">
        <v>12349</v>
      </c>
      <c r="H4523" t="s">
        <v>46313</v>
      </c>
      <c r="I4523" t="s">
        <v>24191</v>
      </c>
      <c r="J4523" t="s">
        <v>24192</v>
      </c>
      <c r="L4523" t="s">
        <v>24193</v>
      </c>
      <c r="M4523">
        <v>6.7356999999999996</v>
      </c>
      <c r="N4523">
        <v>43.417499999999997</v>
      </c>
    </row>
    <row r="4524" spans="1:14" x14ac:dyDescent="0.35">
      <c r="A4524" t="s">
        <v>24194</v>
      </c>
      <c r="B4524" t="s">
        <v>1168</v>
      </c>
      <c r="C4524" t="s">
        <v>46314</v>
      </c>
      <c r="D4524">
        <v>309</v>
      </c>
      <c r="E4524" t="s">
        <v>1541</v>
      </c>
      <c r="F4524" t="s">
        <v>12330</v>
      </c>
      <c r="G4524" t="s">
        <v>12343</v>
      </c>
      <c r="H4524" t="s">
        <v>46315</v>
      </c>
      <c r="I4524" t="s">
        <v>24194</v>
      </c>
      <c r="J4524" t="s">
        <v>24195</v>
      </c>
      <c r="L4524" t="s">
        <v>24196</v>
      </c>
      <c r="M4524">
        <v>4.4163498878479004</v>
      </c>
      <c r="N4524">
        <v>43.757400512695298</v>
      </c>
    </row>
    <row r="4525" spans="1:14" x14ac:dyDescent="0.35">
      <c r="A4525" t="s">
        <v>24197</v>
      </c>
      <c r="B4525" t="s">
        <v>32</v>
      </c>
      <c r="C4525" t="s">
        <v>46316</v>
      </c>
      <c r="D4525">
        <v>59</v>
      </c>
      <c r="E4525" t="s">
        <v>1541</v>
      </c>
      <c r="F4525" t="s">
        <v>12330</v>
      </c>
      <c r="G4525" t="s">
        <v>12349</v>
      </c>
      <c r="H4525" t="s">
        <v>46317</v>
      </c>
      <c r="I4525" t="s">
        <v>24197</v>
      </c>
      <c r="J4525" t="s">
        <v>24198</v>
      </c>
      <c r="L4525" t="s">
        <v>24199</v>
      </c>
      <c r="M4525">
        <v>6.4820000000000002</v>
      </c>
      <c r="N4525">
        <v>43.205399</v>
      </c>
    </row>
    <row r="4526" spans="1:14" x14ac:dyDescent="0.35">
      <c r="A4526" t="s">
        <v>24200</v>
      </c>
      <c r="B4526" t="s">
        <v>1168</v>
      </c>
      <c r="C4526" t="s">
        <v>24201</v>
      </c>
      <c r="D4526">
        <v>10</v>
      </c>
      <c r="F4526" t="s">
        <v>24202</v>
      </c>
      <c r="G4526" t="s">
        <v>24203</v>
      </c>
      <c r="H4526" t="s">
        <v>24204</v>
      </c>
      <c r="I4526" t="s">
        <v>24200</v>
      </c>
      <c r="J4526" t="s">
        <v>24205</v>
      </c>
      <c r="L4526" t="s">
        <v>24206</v>
      </c>
      <c r="M4526">
        <v>-56.380298614499999</v>
      </c>
      <c r="N4526">
        <v>47.095500946000001</v>
      </c>
    </row>
    <row r="4527" spans="1:14" x14ac:dyDescent="0.35">
      <c r="A4527" t="s">
        <v>24207</v>
      </c>
      <c r="B4527" t="s">
        <v>1168</v>
      </c>
      <c r="C4527" t="s">
        <v>24208</v>
      </c>
      <c r="D4527">
        <v>27</v>
      </c>
      <c r="F4527" t="s">
        <v>24202</v>
      </c>
      <c r="G4527" t="s">
        <v>24209</v>
      </c>
      <c r="H4527" t="s">
        <v>24210</v>
      </c>
      <c r="I4527" t="s">
        <v>24207</v>
      </c>
      <c r="J4527" t="s">
        <v>24211</v>
      </c>
      <c r="L4527" t="s">
        <v>24212</v>
      </c>
      <c r="M4527">
        <v>-56.173099517822202</v>
      </c>
      <c r="N4527">
        <v>46.762901306152301</v>
      </c>
    </row>
    <row r="4528" spans="1:14" x14ac:dyDescent="0.35">
      <c r="A4528" t="s">
        <v>24218</v>
      </c>
      <c r="B4528" t="s">
        <v>1168</v>
      </c>
      <c r="C4528" t="s">
        <v>24219</v>
      </c>
      <c r="D4528">
        <v>55</v>
      </c>
      <c r="E4528" t="s">
        <v>1541</v>
      </c>
      <c r="F4528" t="s">
        <v>13822</v>
      </c>
      <c r="G4528" t="s">
        <v>24220</v>
      </c>
      <c r="H4528" t="s">
        <v>24221</v>
      </c>
      <c r="I4528" t="s">
        <v>24218</v>
      </c>
      <c r="J4528" t="s">
        <v>15434</v>
      </c>
      <c r="L4528" t="s">
        <v>24222</v>
      </c>
      <c r="M4528">
        <v>21.292601000000001</v>
      </c>
      <c r="N4528">
        <v>37.920699999999997</v>
      </c>
    </row>
    <row r="4529" spans="1:14" x14ac:dyDescent="0.35">
      <c r="A4529" t="s">
        <v>24223</v>
      </c>
      <c r="B4529" t="s">
        <v>36</v>
      </c>
      <c r="C4529" t="s">
        <v>24224</v>
      </c>
      <c r="D4529">
        <v>154</v>
      </c>
      <c r="E4529" t="s">
        <v>1541</v>
      </c>
      <c r="F4529" t="s">
        <v>13822</v>
      </c>
      <c r="G4529" t="s">
        <v>13823</v>
      </c>
      <c r="H4529" t="s">
        <v>13824</v>
      </c>
      <c r="I4529" t="s">
        <v>24223</v>
      </c>
      <c r="J4529" t="s">
        <v>24225</v>
      </c>
      <c r="L4529" t="s">
        <v>24226</v>
      </c>
      <c r="M4529">
        <v>21.3512001</v>
      </c>
      <c r="N4529">
        <v>38.602001000000001</v>
      </c>
    </row>
    <row r="4530" spans="1:14" x14ac:dyDescent="0.35">
      <c r="A4530" t="s">
        <v>24227</v>
      </c>
      <c r="B4530" t="s">
        <v>1168</v>
      </c>
      <c r="C4530" t="s">
        <v>24228</v>
      </c>
      <c r="D4530">
        <v>24</v>
      </c>
      <c r="E4530" t="s">
        <v>1541</v>
      </c>
      <c r="F4530" t="s">
        <v>13822</v>
      </c>
      <c r="G4530" t="s">
        <v>24229</v>
      </c>
      <c r="H4530" t="s">
        <v>24230</v>
      </c>
      <c r="I4530" t="s">
        <v>24227</v>
      </c>
      <c r="J4530" t="s">
        <v>24231</v>
      </c>
      <c r="L4530" t="s">
        <v>24232</v>
      </c>
      <c r="M4530">
        <v>25.956300735473601</v>
      </c>
      <c r="N4530">
        <v>40.855899810791001</v>
      </c>
    </row>
    <row r="4531" spans="1:14" x14ac:dyDescent="0.35">
      <c r="A4531" t="s">
        <v>24234</v>
      </c>
      <c r="B4531" t="s">
        <v>36</v>
      </c>
      <c r="C4531" t="s">
        <v>24235</v>
      </c>
      <c r="D4531">
        <v>69</v>
      </c>
      <c r="E4531" t="s">
        <v>1541</v>
      </c>
      <c r="F4531" t="s">
        <v>13822</v>
      </c>
      <c r="G4531" t="s">
        <v>24233</v>
      </c>
      <c r="H4531" t="s">
        <v>121</v>
      </c>
      <c r="I4531" t="s">
        <v>24234</v>
      </c>
      <c r="J4531" t="s">
        <v>24236</v>
      </c>
      <c r="L4531" t="s">
        <v>24237</v>
      </c>
      <c r="M4531">
        <v>23.726101</v>
      </c>
      <c r="N4531">
        <v>37.893298999999999</v>
      </c>
    </row>
    <row r="4532" spans="1:14" x14ac:dyDescent="0.35">
      <c r="A4532" t="s">
        <v>24238</v>
      </c>
      <c r="B4532" t="s">
        <v>3332</v>
      </c>
      <c r="C4532" t="s">
        <v>24239</v>
      </c>
      <c r="D4532">
        <v>308</v>
      </c>
      <c r="E4532" t="s">
        <v>1541</v>
      </c>
      <c r="F4532" t="s">
        <v>13822</v>
      </c>
      <c r="G4532" t="s">
        <v>24233</v>
      </c>
      <c r="H4532" t="s">
        <v>121</v>
      </c>
      <c r="I4532" t="s">
        <v>24238</v>
      </c>
      <c r="J4532" t="s">
        <v>24240</v>
      </c>
      <c r="L4532" t="s">
        <v>24241</v>
      </c>
      <c r="M4532">
        <v>23.944499969500001</v>
      </c>
      <c r="N4532">
        <v>37.936401367199998</v>
      </c>
    </row>
    <row r="4533" spans="1:14" x14ac:dyDescent="0.35">
      <c r="A4533" t="s">
        <v>24242</v>
      </c>
      <c r="B4533" t="s">
        <v>1168</v>
      </c>
      <c r="C4533" t="s">
        <v>24243</v>
      </c>
      <c r="D4533">
        <v>83</v>
      </c>
      <c r="E4533" t="s">
        <v>1541</v>
      </c>
      <c r="F4533" t="s">
        <v>13822</v>
      </c>
      <c r="G4533" t="s">
        <v>24244</v>
      </c>
      <c r="H4533" t="s">
        <v>24245</v>
      </c>
      <c r="I4533" t="s">
        <v>24242</v>
      </c>
      <c r="J4533" t="s">
        <v>24246</v>
      </c>
      <c r="L4533" t="s">
        <v>24247</v>
      </c>
      <c r="M4533">
        <v>22.7943000793457</v>
      </c>
      <c r="N4533">
        <v>39.219600677490199</v>
      </c>
    </row>
    <row r="4534" spans="1:14" x14ac:dyDescent="0.35">
      <c r="A4534" t="s">
        <v>24248</v>
      </c>
      <c r="B4534" t="s">
        <v>32</v>
      </c>
      <c r="C4534" t="s">
        <v>24249</v>
      </c>
      <c r="D4534">
        <v>978</v>
      </c>
      <c r="E4534" t="s">
        <v>161</v>
      </c>
      <c r="F4534" t="s">
        <v>1844</v>
      </c>
      <c r="G4534" t="s">
        <v>1845</v>
      </c>
      <c r="H4534" t="s">
        <v>24250</v>
      </c>
      <c r="J4534" t="s">
        <v>24248</v>
      </c>
      <c r="K4534" t="s">
        <v>24251</v>
      </c>
      <c r="L4534" t="s">
        <v>24252</v>
      </c>
      <c r="M4534">
        <v>127.619</v>
      </c>
      <c r="N4534">
        <v>-20.108899999999998</v>
      </c>
    </row>
    <row r="4535" spans="1:14" x14ac:dyDescent="0.35">
      <c r="A4535" t="s">
        <v>24253</v>
      </c>
      <c r="B4535" t="s">
        <v>1168</v>
      </c>
      <c r="C4535" t="s">
        <v>24254</v>
      </c>
      <c r="D4535">
        <v>15</v>
      </c>
      <c r="E4535" t="s">
        <v>1541</v>
      </c>
      <c r="F4535" t="s">
        <v>13822</v>
      </c>
      <c r="G4535" t="s">
        <v>24216</v>
      </c>
      <c r="H4535" t="s">
        <v>24217</v>
      </c>
      <c r="I4535" t="s">
        <v>24253</v>
      </c>
      <c r="J4535" t="s">
        <v>24255</v>
      </c>
      <c r="L4535" t="s">
        <v>24256</v>
      </c>
      <c r="M4535">
        <v>26.140600204467699</v>
      </c>
      <c r="N4535">
        <v>38.3432006835937</v>
      </c>
    </row>
    <row r="4536" spans="1:14" x14ac:dyDescent="0.35">
      <c r="A4536" t="s">
        <v>24257</v>
      </c>
      <c r="B4536" t="s">
        <v>36</v>
      </c>
      <c r="C4536" t="s">
        <v>24258</v>
      </c>
      <c r="D4536">
        <v>69</v>
      </c>
      <c r="E4536" t="s">
        <v>1541</v>
      </c>
      <c r="F4536" t="s">
        <v>13822</v>
      </c>
      <c r="G4536" t="s">
        <v>13825</v>
      </c>
      <c r="H4536" t="s">
        <v>24259</v>
      </c>
      <c r="I4536" t="s">
        <v>24257</v>
      </c>
      <c r="J4536" t="s">
        <v>24260</v>
      </c>
      <c r="L4536" t="s">
        <v>24261</v>
      </c>
      <c r="M4536">
        <v>23.148923</v>
      </c>
      <c r="N4536">
        <v>37.298909999999999</v>
      </c>
    </row>
    <row r="4537" spans="1:14" x14ac:dyDescent="0.35">
      <c r="A4537" t="s">
        <v>24262</v>
      </c>
      <c r="B4537" t="s">
        <v>32</v>
      </c>
      <c r="C4537" t="s">
        <v>24263</v>
      </c>
      <c r="D4537">
        <v>79</v>
      </c>
      <c r="E4537" t="s">
        <v>1541</v>
      </c>
      <c r="F4537" t="s">
        <v>13822</v>
      </c>
      <c r="G4537" t="s">
        <v>24264</v>
      </c>
      <c r="H4537" t="s">
        <v>24265</v>
      </c>
      <c r="I4537" t="s">
        <v>24262</v>
      </c>
      <c r="J4537" t="s">
        <v>24266</v>
      </c>
      <c r="L4537" t="s">
        <v>24267</v>
      </c>
      <c r="M4537">
        <v>26.3470993042</v>
      </c>
      <c r="N4537">
        <v>37.682701110799997</v>
      </c>
    </row>
    <row r="4538" spans="1:14" x14ac:dyDescent="0.35">
      <c r="A4538" t="s">
        <v>24268</v>
      </c>
      <c r="B4538" t="s">
        <v>1168</v>
      </c>
      <c r="C4538" t="s">
        <v>24269</v>
      </c>
      <c r="D4538">
        <v>1558</v>
      </c>
      <c r="E4538" t="s">
        <v>1541</v>
      </c>
      <c r="F4538" t="s">
        <v>13822</v>
      </c>
      <c r="G4538" t="s">
        <v>24270</v>
      </c>
      <c r="H4538" t="s">
        <v>24271</v>
      </c>
      <c r="I4538" t="s">
        <v>24268</v>
      </c>
      <c r="J4538" t="s">
        <v>24272</v>
      </c>
      <c r="L4538" t="s">
        <v>24273</v>
      </c>
      <c r="M4538">
        <v>20.8225002288818</v>
      </c>
      <c r="N4538">
        <v>39.696399688720703</v>
      </c>
    </row>
    <row r="4539" spans="1:14" x14ac:dyDescent="0.35">
      <c r="A4539" t="s">
        <v>24274</v>
      </c>
      <c r="B4539" t="s">
        <v>3332</v>
      </c>
      <c r="C4539" t="s">
        <v>24275</v>
      </c>
      <c r="D4539">
        <v>115</v>
      </c>
      <c r="E4539" t="s">
        <v>1541</v>
      </c>
      <c r="F4539" t="s">
        <v>13822</v>
      </c>
      <c r="G4539" t="s">
        <v>24213</v>
      </c>
      <c r="H4539" t="s">
        <v>24276</v>
      </c>
      <c r="I4539" t="s">
        <v>24274</v>
      </c>
      <c r="J4539" t="s">
        <v>24277</v>
      </c>
      <c r="L4539" t="s">
        <v>24278</v>
      </c>
      <c r="M4539">
        <v>25.180299758899999</v>
      </c>
      <c r="N4539">
        <v>35.339698791499998</v>
      </c>
    </row>
    <row r="4540" spans="1:14" x14ac:dyDescent="0.35">
      <c r="A4540" t="s">
        <v>24279</v>
      </c>
      <c r="B4540" t="s">
        <v>32</v>
      </c>
      <c r="C4540" t="s">
        <v>24280</v>
      </c>
      <c r="D4540">
        <v>2167</v>
      </c>
      <c r="E4540" t="s">
        <v>1541</v>
      </c>
      <c r="F4540" t="s">
        <v>13822</v>
      </c>
      <c r="G4540" t="s">
        <v>24281</v>
      </c>
      <c r="H4540" t="s">
        <v>24282</v>
      </c>
      <c r="I4540" t="s">
        <v>24279</v>
      </c>
      <c r="J4540" t="s">
        <v>13909</v>
      </c>
      <c r="L4540" t="s">
        <v>24283</v>
      </c>
      <c r="M4540">
        <v>21.282199859599999</v>
      </c>
      <c r="N4540">
        <v>40.446300506599997</v>
      </c>
    </row>
    <row r="4541" spans="1:14" x14ac:dyDescent="0.35">
      <c r="A4541" t="s">
        <v>24284</v>
      </c>
      <c r="B4541" t="s">
        <v>32</v>
      </c>
      <c r="C4541" t="s">
        <v>24285</v>
      </c>
      <c r="D4541">
        <v>1045</v>
      </c>
      <c r="E4541" t="s">
        <v>1541</v>
      </c>
      <c r="F4541" t="s">
        <v>13822</v>
      </c>
      <c r="G4541" t="s">
        <v>24233</v>
      </c>
      <c r="H4541" t="s">
        <v>24286</v>
      </c>
      <c r="I4541" t="s">
        <v>24284</v>
      </c>
      <c r="J4541" t="s">
        <v>24287</v>
      </c>
      <c r="L4541" t="s">
        <v>24288</v>
      </c>
      <c r="M4541">
        <v>23.017000198400002</v>
      </c>
      <c r="N4541">
        <v>36.274299621600001</v>
      </c>
    </row>
    <row r="4542" spans="1:14" x14ac:dyDescent="0.35">
      <c r="A4542" t="s">
        <v>24289</v>
      </c>
      <c r="B4542" t="s">
        <v>1168</v>
      </c>
      <c r="C4542" t="s">
        <v>24290</v>
      </c>
      <c r="D4542">
        <v>59</v>
      </c>
      <c r="E4542" t="s">
        <v>1541</v>
      </c>
      <c r="F4542" t="s">
        <v>13822</v>
      </c>
      <c r="G4542" t="s">
        <v>24291</v>
      </c>
      <c r="H4542" t="s">
        <v>24292</v>
      </c>
      <c r="I4542" t="s">
        <v>24289</v>
      </c>
      <c r="J4542" t="s">
        <v>24293</v>
      </c>
      <c r="L4542" t="s">
        <v>24294</v>
      </c>
      <c r="M4542">
        <v>20.500499725341701</v>
      </c>
      <c r="N4542">
        <v>38.120098114013601</v>
      </c>
    </row>
    <row r="4543" spans="1:14" x14ac:dyDescent="0.35">
      <c r="A4543" t="s">
        <v>24295</v>
      </c>
      <c r="B4543" t="s">
        <v>32</v>
      </c>
      <c r="C4543" t="s">
        <v>24296</v>
      </c>
      <c r="D4543">
        <v>489</v>
      </c>
      <c r="E4543" t="s">
        <v>1541</v>
      </c>
      <c r="F4543" t="s">
        <v>13822</v>
      </c>
      <c r="G4543" t="s">
        <v>24297</v>
      </c>
      <c r="H4543" t="s">
        <v>24298</v>
      </c>
      <c r="I4543" t="s">
        <v>24295</v>
      </c>
      <c r="J4543" t="s">
        <v>24299</v>
      </c>
      <c r="L4543" t="s">
        <v>24300</v>
      </c>
      <c r="M4543">
        <v>29.576400756799899</v>
      </c>
      <c r="N4543">
        <v>36.141700744600001</v>
      </c>
    </row>
    <row r="4544" spans="1:14" x14ac:dyDescent="0.35">
      <c r="A4544" t="s">
        <v>24301</v>
      </c>
      <c r="B4544" t="s">
        <v>1168</v>
      </c>
      <c r="C4544" t="s">
        <v>24302</v>
      </c>
      <c r="D4544">
        <v>26</v>
      </c>
      <c r="E4544" t="s">
        <v>1541</v>
      </c>
      <c r="F4544" t="s">
        <v>13822</v>
      </c>
      <c r="G4544" t="s">
        <v>24215</v>
      </c>
      <c r="H4544" t="s">
        <v>24303</v>
      </c>
      <c r="I4544" t="s">
        <v>24301</v>
      </c>
      <c r="J4544" t="s">
        <v>24304</v>
      </c>
      <c r="L4544" t="s">
        <v>24305</v>
      </c>
      <c r="M4544">
        <v>22.025499343871999</v>
      </c>
      <c r="N4544">
        <v>37.0682983398437</v>
      </c>
    </row>
    <row r="4545" spans="1:14" x14ac:dyDescent="0.35">
      <c r="A4545" t="s">
        <v>24307</v>
      </c>
      <c r="B4545" t="s">
        <v>1168</v>
      </c>
      <c r="C4545" t="s">
        <v>24308</v>
      </c>
      <c r="D4545">
        <v>412</v>
      </c>
      <c r="E4545" t="s">
        <v>1541</v>
      </c>
      <c r="F4545" t="s">
        <v>13822</v>
      </c>
      <c r="G4545" t="s">
        <v>24297</v>
      </c>
      <c r="H4545" t="s">
        <v>24309</v>
      </c>
      <c r="I4545" t="s">
        <v>24307</v>
      </c>
      <c r="J4545" t="s">
        <v>24310</v>
      </c>
      <c r="L4545" t="s">
        <v>24311</v>
      </c>
      <c r="M4545">
        <v>27.091699600219702</v>
      </c>
      <c r="N4545">
        <v>36.793300628662102</v>
      </c>
    </row>
    <row r="4546" spans="1:14" x14ac:dyDescent="0.35">
      <c r="A4546" t="s">
        <v>24312</v>
      </c>
      <c r="B4546" t="s">
        <v>1168</v>
      </c>
      <c r="C4546" t="s">
        <v>24313</v>
      </c>
      <c r="D4546">
        <v>66</v>
      </c>
      <c r="E4546" t="s">
        <v>1541</v>
      </c>
      <c r="F4546" t="s">
        <v>13822</v>
      </c>
      <c r="G4546" t="s">
        <v>24297</v>
      </c>
      <c r="H4546" t="s">
        <v>24314</v>
      </c>
      <c r="I4546" t="s">
        <v>24312</v>
      </c>
      <c r="J4546" t="s">
        <v>24315</v>
      </c>
      <c r="L4546" t="s">
        <v>24316</v>
      </c>
      <c r="M4546">
        <v>27.145999908447202</v>
      </c>
      <c r="N4546">
        <v>35.421398162841797</v>
      </c>
    </row>
    <row r="4547" spans="1:14" x14ac:dyDescent="0.35">
      <c r="A4547" t="s">
        <v>24317</v>
      </c>
      <c r="B4547" t="s">
        <v>1168</v>
      </c>
      <c r="C4547" t="s">
        <v>24318</v>
      </c>
      <c r="D4547">
        <v>6</v>
      </c>
      <c r="E4547" t="s">
        <v>1541</v>
      </c>
      <c r="F4547" t="s">
        <v>13822</v>
      </c>
      <c r="G4547" t="s">
        <v>24319</v>
      </c>
      <c r="H4547" t="s">
        <v>24320</v>
      </c>
      <c r="I4547" t="s">
        <v>24317</v>
      </c>
      <c r="J4547" t="s">
        <v>2559</v>
      </c>
      <c r="L4547" t="s">
        <v>24321</v>
      </c>
      <c r="M4547">
        <v>19.911699295043899</v>
      </c>
      <c r="N4547">
        <v>39.601898193359297</v>
      </c>
    </row>
    <row r="4548" spans="1:14" x14ac:dyDescent="0.35">
      <c r="A4548" t="s">
        <v>24322</v>
      </c>
      <c r="B4548" t="s">
        <v>32</v>
      </c>
      <c r="C4548" t="s">
        <v>24323</v>
      </c>
      <c r="D4548">
        <v>35</v>
      </c>
      <c r="E4548" t="s">
        <v>1541</v>
      </c>
      <c r="F4548" t="s">
        <v>13822</v>
      </c>
      <c r="G4548" t="s">
        <v>24297</v>
      </c>
      <c r="H4548" t="s">
        <v>24324</v>
      </c>
      <c r="I4548" t="s">
        <v>24322</v>
      </c>
      <c r="J4548" t="s">
        <v>24325</v>
      </c>
      <c r="L4548" t="s">
        <v>24326</v>
      </c>
      <c r="M4548">
        <v>26.909999847399899</v>
      </c>
      <c r="N4548">
        <v>35.421398162800003</v>
      </c>
    </row>
    <row r="4549" spans="1:14" x14ac:dyDescent="0.35">
      <c r="A4549" t="s">
        <v>24327</v>
      </c>
      <c r="B4549" t="s">
        <v>1168</v>
      </c>
      <c r="C4549" t="s">
        <v>24328</v>
      </c>
      <c r="D4549">
        <v>18</v>
      </c>
      <c r="E4549" t="s">
        <v>1541</v>
      </c>
      <c r="F4549" t="s">
        <v>13822</v>
      </c>
      <c r="G4549" t="s">
        <v>24306</v>
      </c>
      <c r="H4549" t="s">
        <v>24329</v>
      </c>
      <c r="I4549" t="s">
        <v>24327</v>
      </c>
      <c r="J4549" t="s">
        <v>24330</v>
      </c>
      <c r="L4549" t="s">
        <v>24331</v>
      </c>
      <c r="M4549">
        <v>24.619199752807599</v>
      </c>
      <c r="N4549">
        <v>40.913299560546797</v>
      </c>
    </row>
    <row r="4550" spans="1:14" x14ac:dyDescent="0.35">
      <c r="A4550" t="s">
        <v>24332</v>
      </c>
      <c r="B4550" t="s">
        <v>32</v>
      </c>
      <c r="C4550" t="s">
        <v>24333</v>
      </c>
      <c r="D4550">
        <v>771</v>
      </c>
      <c r="E4550" t="s">
        <v>1541</v>
      </c>
      <c r="F4550" t="s">
        <v>13822</v>
      </c>
      <c r="G4550" t="s">
        <v>24297</v>
      </c>
      <c r="H4550" t="s">
        <v>24334</v>
      </c>
      <c r="I4550" t="s">
        <v>24332</v>
      </c>
      <c r="J4550" t="s">
        <v>19761</v>
      </c>
      <c r="L4550" t="s">
        <v>24335</v>
      </c>
      <c r="M4550">
        <v>26.940599441500002</v>
      </c>
      <c r="N4550">
        <v>36.963298797599997</v>
      </c>
    </row>
    <row r="4551" spans="1:14" x14ac:dyDescent="0.35">
      <c r="A4551" t="s">
        <v>24336</v>
      </c>
      <c r="B4551" t="s">
        <v>1168</v>
      </c>
      <c r="C4551" t="s">
        <v>24337</v>
      </c>
      <c r="D4551">
        <v>2059</v>
      </c>
      <c r="E4551" t="s">
        <v>1541</v>
      </c>
      <c r="F4551" t="s">
        <v>13822</v>
      </c>
      <c r="G4551" t="s">
        <v>24338</v>
      </c>
      <c r="H4551" t="s">
        <v>24339</v>
      </c>
      <c r="I4551" t="s">
        <v>24336</v>
      </c>
      <c r="J4551" t="s">
        <v>24340</v>
      </c>
      <c r="L4551" t="s">
        <v>24341</v>
      </c>
      <c r="M4551">
        <v>21.840799331665</v>
      </c>
      <c r="N4551">
        <v>40.286098480224602</v>
      </c>
    </row>
    <row r="4552" spans="1:14" x14ac:dyDescent="0.35">
      <c r="A4552" t="s">
        <v>24342</v>
      </c>
      <c r="B4552" t="s">
        <v>32</v>
      </c>
      <c r="C4552" t="s">
        <v>24343</v>
      </c>
      <c r="D4552">
        <v>39</v>
      </c>
      <c r="E4552" t="s">
        <v>1541</v>
      </c>
      <c r="F4552" t="s">
        <v>13822</v>
      </c>
      <c r="G4552" t="s">
        <v>24297</v>
      </c>
      <c r="H4552" t="s">
        <v>24344</v>
      </c>
      <c r="I4552" t="s">
        <v>24342</v>
      </c>
      <c r="J4552" t="s">
        <v>2337</v>
      </c>
      <c r="L4552" t="s">
        <v>24345</v>
      </c>
      <c r="M4552">
        <v>26.800301000000001</v>
      </c>
      <c r="N4552">
        <v>37.184897999999997</v>
      </c>
    </row>
    <row r="4553" spans="1:14" x14ac:dyDescent="0.35">
      <c r="A4553" t="s">
        <v>24346</v>
      </c>
      <c r="B4553" t="s">
        <v>32</v>
      </c>
      <c r="C4553" t="s">
        <v>24347</v>
      </c>
      <c r="D4553">
        <v>14</v>
      </c>
      <c r="E4553" t="s">
        <v>1541</v>
      </c>
      <c r="F4553" t="s">
        <v>13822</v>
      </c>
      <c r="G4553" t="s">
        <v>13826</v>
      </c>
      <c r="H4553" t="s">
        <v>24348</v>
      </c>
      <c r="I4553" t="s">
        <v>24346</v>
      </c>
      <c r="J4553" t="s">
        <v>24349</v>
      </c>
      <c r="L4553" t="s">
        <v>24350</v>
      </c>
      <c r="M4553">
        <v>25.236299514799899</v>
      </c>
      <c r="N4553">
        <v>39.917098998999997</v>
      </c>
    </row>
    <row r="4554" spans="1:14" x14ac:dyDescent="0.35">
      <c r="A4554" t="s">
        <v>24351</v>
      </c>
      <c r="B4554" t="s">
        <v>32</v>
      </c>
      <c r="C4554" t="s">
        <v>24352</v>
      </c>
      <c r="D4554">
        <v>241</v>
      </c>
      <c r="E4554" t="s">
        <v>1541</v>
      </c>
      <c r="F4554" t="s">
        <v>13822</v>
      </c>
      <c r="G4554" t="s">
        <v>13829</v>
      </c>
      <c r="H4554" t="s">
        <v>13828</v>
      </c>
      <c r="I4554" t="s">
        <v>24351</v>
      </c>
      <c r="J4554" t="s">
        <v>24353</v>
      </c>
      <c r="L4554" t="s">
        <v>24354</v>
      </c>
      <c r="M4554">
        <v>22.465499999999999</v>
      </c>
      <c r="N4554">
        <v>39.650252999999999</v>
      </c>
    </row>
    <row r="4555" spans="1:14" x14ac:dyDescent="0.35">
      <c r="A4555" t="s">
        <v>24355</v>
      </c>
      <c r="B4555" t="s">
        <v>36</v>
      </c>
      <c r="C4555" t="s">
        <v>24356</v>
      </c>
      <c r="D4555">
        <v>7267</v>
      </c>
      <c r="E4555" t="s">
        <v>161</v>
      </c>
      <c r="F4555" t="s">
        <v>1547</v>
      </c>
      <c r="G4555" t="s">
        <v>2852</v>
      </c>
      <c r="H4555" t="s">
        <v>24357</v>
      </c>
      <c r="J4555" t="s">
        <v>24355</v>
      </c>
      <c r="L4555" t="s">
        <v>24358</v>
      </c>
      <c r="M4555">
        <v>143.488</v>
      </c>
      <c r="N4555">
        <v>-5.4923000000000002</v>
      </c>
    </row>
    <row r="4556" spans="1:14" x14ac:dyDescent="0.35">
      <c r="A4556" t="s">
        <v>24359</v>
      </c>
      <c r="B4556" t="s">
        <v>1168</v>
      </c>
      <c r="C4556" t="s">
        <v>24360</v>
      </c>
      <c r="D4556">
        <v>405</v>
      </c>
      <c r="E4556" t="s">
        <v>1541</v>
      </c>
      <c r="F4556" t="s">
        <v>13822</v>
      </c>
      <c r="G4556" t="s">
        <v>13832</v>
      </c>
      <c r="H4556" t="s">
        <v>24361</v>
      </c>
      <c r="I4556" t="s">
        <v>24359</v>
      </c>
      <c r="J4556" t="s">
        <v>24362</v>
      </c>
      <c r="L4556" t="s">
        <v>24363</v>
      </c>
      <c r="M4556">
        <v>25.348100662231399</v>
      </c>
      <c r="N4556">
        <v>37.435100555419901</v>
      </c>
    </row>
    <row r="4557" spans="1:14" x14ac:dyDescent="0.35">
      <c r="A4557" t="s">
        <v>24364</v>
      </c>
      <c r="B4557" t="s">
        <v>32</v>
      </c>
      <c r="C4557" t="s">
        <v>24365</v>
      </c>
      <c r="D4557">
        <v>10</v>
      </c>
      <c r="E4557" t="s">
        <v>1541</v>
      </c>
      <c r="F4557" t="s">
        <v>13822</v>
      </c>
      <c r="G4557" t="s">
        <v>13832</v>
      </c>
      <c r="H4557" t="s">
        <v>24366</v>
      </c>
      <c r="I4557" t="s">
        <v>24364</v>
      </c>
      <c r="J4557" t="s">
        <v>24367</v>
      </c>
      <c r="L4557" t="s">
        <v>24368</v>
      </c>
      <c r="M4557">
        <v>24.476900000000001</v>
      </c>
      <c r="N4557">
        <v>36.696899000000002</v>
      </c>
    </row>
    <row r="4558" spans="1:14" x14ac:dyDescent="0.35">
      <c r="A4558" t="s">
        <v>24369</v>
      </c>
      <c r="B4558" t="s">
        <v>1168</v>
      </c>
      <c r="C4558" t="s">
        <v>24370</v>
      </c>
      <c r="D4558">
        <v>60</v>
      </c>
      <c r="E4558" t="s">
        <v>1541</v>
      </c>
      <c r="F4558" t="s">
        <v>13822</v>
      </c>
      <c r="G4558" t="s">
        <v>13826</v>
      </c>
      <c r="H4558" t="s">
        <v>24371</v>
      </c>
      <c r="I4558" t="s">
        <v>24369</v>
      </c>
      <c r="J4558" t="s">
        <v>24372</v>
      </c>
      <c r="L4558" t="s">
        <v>24373</v>
      </c>
      <c r="M4558">
        <v>26.598300933800001</v>
      </c>
      <c r="N4558">
        <v>39.056701660199998</v>
      </c>
    </row>
    <row r="4559" spans="1:14" x14ac:dyDescent="0.35">
      <c r="A4559" t="s">
        <v>3163</v>
      </c>
      <c r="B4559" t="s">
        <v>32</v>
      </c>
      <c r="C4559" t="s">
        <v>24374</v>
      </c>
      <c r="D4559">
        <v>17</v>
      </c>
      <c r="E4559" t="s">
        <v>161</v>
      </c>
      <c r="F4559" t="s">
        <v>1547</v>
      </c>
      <c r="G4559" t="s">
        <v>2649</v>
      </c>
      <c r="H4559" t="s">
        <v>24375</v>
      </c>
      <c r="I4559" t="s">
        <v>24376</v>
      </c>
      <c r="J4559" t="s">
        <v>3163</v>
      </c>
      <c r="K4559" t="s">
        <v>2573</v>
      </c>
      <c r="L4559" t="s">
        <v>24377</v>
      </c>
      <c r="M4559">
        <v>149.73416666700001</v>
      </c>
      <c r="N4559">
        <v>-5.5319444444399997</v>
      </c>
    </row>
    <row r="4560" spans="1:14" x14ac:dyDescent="0.35">
      <c r="A4560" t="s">
        <v>24378</v>
      </c>
      <c r="B4560" t="s">
        <v>32</v>
      </c>
      <c r="C4560" t="s">
        <v>24379</v>
      </c>
      <c r="D4560">
        <v>10</v>
      </c>
      <c r="E4560" t="s">
        <v>1541</v>
      </c>
      <c r="F4560" t="s">
        <v>13822</v>
      </c>
      <c r="G4560" t="s">
        <v>13832</v>
      </c>
      <c r="H4560" t="s">
        <v>24380</v>
      </c>
      <c r="I4560" t="s">
        <v>24378</v>
      </c>
      <c r="J4560" t="s">
        <v>19770</v>
      </c>
      <c r="L4560" t="s">
        <v>24381</v>
      </c>
      <c r="M4560">
        <v>25.368099212600001</v>
      </c>
      <c r="N4560">
        <v>37.0811004639</v>
      </c>
    </row>
    <row r="4561" spans="1:14" x14ac:dyDescent="0.35">
      <c r="A4561" t="s">
        <v>24382</v>
      </c>
      <c r="B4561" t="s">
        <v>32</v>
      </c>
      <c r="C4561" t="s">
        <v>24383</v>
      </c>
      <c r="D4561">
        <v>131</v>
      </c>
      <c r="E4561" t="s">
        <v>1541</v>
      </c>
      <c r="F4561" t="s">
        <v>13822</v>
      </c>
      <c r="G4561" t="s">
        <v>13832</v>
      </c>
      <c r="H4561" t="s">
        <v>24384</v>
      </c>
      <c r="I4561" t="s">
        <v>24382</v>
      </c>
      <c r="J4561" t="s">
        <v>2506</v>
      </c>
      <c r="L4561" t="s">
        <v>24385</v>
      </c>
      <c r="M4561">
        <v>25.113195000000001</v>
      </c>
      <c r="N4561">
        <v>37.020494999999997</v>
      </c>
    </row>
    <row r="4562" spans="1:14" x14ac:dyDescent="0.35">
      <c r="A4562" t="s">
        <v>24386</v>
      </c>
      <c r="B4562" t="s">
        <v>32</v>
      </c>
      <c r="C4562" t="s">
        <v>24387</v>
      </c>
      <c r="D4562">
        <v>165</v>
      </c>
      <c r="E4562" t="s">
        <v>1541</v>
      </c>
      <c r="F4562" t="s">
        <v>13822</v>
      </c>
      <c r="G4562" t="s">
        <v>24297</v>
      </c>
      <c r="H4562" t="s">
        <v>24388</v>
      </c>
      <c r="I4562" t="s">
        <v>24386</v>
      </c>
      <c r="J4562" t="s">
        <v>24389</v>
      </c>
      <c r="L4562" t="s">
        <v>24390</v>
      </c>
      <c r="M4562">
        <v>26.375799179099999</v>
      </c>
      <c r="N4562">
        <v>36.579898834200002</v>
      </c>
    </row>
    <row r="4563" spans="1:14" x14ac:dyDescent="0.35">
      <c r="A4563" t="s">
        <v>24391</v>
      </c>
      <c r="B4563" t="s">
        <v>1168</v>
      </c>
      <c r="C4563" t="s">
        <v>24392</v>
      </c>
      <c r="D4563">
        <v>11</v>
      </c>
      <c r="E4563" t="s">
        <v>1541</v>
      </c>
      <c r="F4563" t="s">
        <v>13822</v>
      </c>
      <c r="G4563" t="s">
        <v>13830</v>
      </c>
      <c r="H4563" t="s">
        <v>24393</v>
      </c>
      <c r="I4563" t="s">
        <v>24391</v>
      </c>
      <c r="J4563" t="s">
        <v>24394</v>
      </c>
      <c r="L4563" t="s">
        <v>24395</v>
      </c>
      <c r="M4563">
        <v>20.765300750732401</v>
      </c>
      <c r="N4563">
        <v>38.925498962402301</v>
      </c>
    </row>
    <row r="4564" spans="1:14" x14ac:dyDescent="0.35">
      <c r="A4564" t="s">
        <v>24397</v>
      </c>
      <c r="B4564" t="s">
        <v>1168</v>
      </c>
      <c r="C4564" t="s">
        <v>24398</v>
      </c>
      <c r="D4564">
        <v>17</v>
      </c>
      <c r="E4564" t="s">
        <v>1541</v>
      </c>
      <c r="F4564" t="s">
        <v>13822</v>
      </c>
      <c r="G4564" t="s">
        <v>24297</v>
      </c>
      <c r="H4564" t="s">
        <v>24396</v>
      </c>
      <c r="I4564" t="s">
        <v>24397</v>
      </c>
      <c r="J4564" t="s">
        <v>24399</v>
      </c>
      <c r="L4564" t="s">
        <v>24400</v>
      </c>
      <c r="M4564">
        <v>28.0862007141113</v>
      </c>
      <c r="N4564">
        <v>36.405399322509702</v>
      </c>
    </row>
    <row r="4565" spans="1:14" x14ac:dyDescent="0.35">
      <c r="A4565" t="s">
        <v>24401</v>
      </c>
      <c r="B4565" t="s">
        <v>1168</v>
      </c>
      <c r="C4565" t="s">
        <v>24402</v>
      </c>
      <c r="D4565">
        <v>46</v>
      </c>
      <c r="E4565" t="s">
        <v>1541</v>
      </c>
      <c r="F4565" t="s">
        <v>13822</v>
      </c>
      <c r="G4565" t="s">
        <v>24403</v>
      </c>
      <c r="H4565" t="s">
        <v>24404</v>
      </c>
      <c r="I4565" t="s">
        <v>24401</v>
      </c>
      <c r="J4565" t="s">
        <v>13245</v>
      </c>
      <c r="L4565" t="s">
        <v>24405</v>
      </c>
      <c r="M4565">
        <v>21.425599999999999</v>
      </c>
      <c r="N4565">
        <v>38.1511</v>
      </c>
    </row>
    <row r="4566" spans="1:14" x14ac:dyDescent="0.35">
      <c r="A4566" t="s">
        <v>24406</v>
      </c>
      <c r="B4566" t="s">
        <v>1168</v>
      </c>
      <c r="C4566" t="s">
        <v>24407</v>
      </c>
      <c r="D4566">
        <v>490</v>
      </c>
      <c r="E4566" t="s">
        <v>1541</v>
      </c>
      <c r="F4566" t="s">
        <v>13822</v>
      </c>
      <c r="G4566" t="s">
        <v>13827</v>
      </c>
      <c r="H4566" t="s">
        <v>24408</v>
      </c>
      <c r="I4566" t="s">
        <v>24406</v>
      </c>
      <c r="J4566" t="s">
        <v>17453</v>
      </c>
      <c r="L4566" t="s">
        <v>24409</v>
      </c>
      <c r="M4566">
        <v>24.149700164794901</v>
      </c>
      <c r="N4566">
        <v>35.531700134277301</v>
      </c>
    </row>
    <row r="4567" spans="1:14" x14ac:dyDescent="0.35">
      <c r="A4567" t="s">
        <v>24410</v>
      </c>
      <c r="B4567" t="s">
        <v>1168</v>
      </c>
      <c r="C4567" t="s">
        <v>24411</v>
      </c>
      <c r="D4567">
        <v>54</v>
      </c>
      <c r="E4567" t="s">
        <v>1541</v>
      </c>
      <c r="F4567" t="s">
        <v>13822</v>
      </c>
      <c r="G4567" t="s">
        <v>24244</v>
      </c>
      <c r="H4567" t="s">
        <v>24412</v>
      </c>
      <c r="I4567" t="s">
        <v>24410</v>
      </c>
      <c r="J4567" t="s">
        <v>24413</v>
      </c>
      <c r="L4567" t="s">
        <v>24414</v>
      </c>
      <c r="M4567">
        <v>23.503700256347599</v>
      </c>
      <c r="N4567">
        <v>39.177101135253899</v>
      </c>
    </row>
    <row r="4568" spans="1:14" x14ac:dyDescent="0.35">
      <c r="A4568" t="s">
        <v>24415</v>
      </c>
      <c r="B4568" t="s">
        <v>1168</v>
      </c>
      <c r="C4568" t="s">
        <v>24416</v>
      </c>
      <c r="D4568">
        <v>19</v>
      </c>
      <c r="E4568" t="s">
        <v>1541</v>
      </c>
      <c r="F4568" t="s">
        <v>13822</v>
      </c>
      <c r="G4568" t="s">
        <v>24264</v>
      </c>
      <c r="H4568" t="s">
        <v>24417</v>
      </c>
      <c r="I4568" t="s">
        <v>24415</v>
      </c>
      <c r="J4568" t="s">
        <v>24418</v>
      </c>
      <c r="L4568" t="s">
        <v>24419</v>
      </c>
      <c r="M4568">
        <v>26.911699295043899</v>
      </c>
      <c r="N4568">
        <v>37.689998626708899</v>
      </c>
    </row>
    <row r="4569" spans="1:14" x14ac:dyDescent="0.35">
      <c r="A4569" t="s">
        <v>24420</v>
      </c>
      <c r="B4569" t="s">
        <v>32</v>
      </c>
      <c r="C4569" t="s">
        <v>24421</v>
      </c>
      <c r="D4569">
        <v>236</v>
      </c>
      <c r="E4569" t="s">
        <v>1541</v>
      </c>
      <c r="F4569" t="s">
        <v>13822</v>
      </c>
      <c r="G4569" t="s">
        <v>13832</v>
      </c>
      <c r="H4569" t="s">
        <v>24422</v>
      </c>
      <c r="I4569" t="s">
        <v>24420</v>
      </c>
      <c r="J4569" t="s">
        <v>16206</v>
      </c>
      <c r="L4569" t="s">
        <v>24423</v>
      </c>
      <c r="M4569">
        <v>24.950899124099902</v>
      </c>
      <c r="N4569">
        <v>37.422798156699997</v>
      </c>
    </row>
    <row r="4570" spans="1:14" x14ac:dyDescent="0.35">
      <c r="A4570" t="s">
        <v>24424</v>
      </c>
      <c r="B4570" t="s">
        <v>32</v>
      </c>
      <c r="C4570" t="s">
        <v>24425</v>
      </c>
      <c r="D4570">
        <v>500</v>
      </c>
      <c r="E4570" t="s">
        <v>1541</v>
      </c>
      <c r="F4570" t="s">
        <v>13822</v>
      </c>
      <c r="G4570" t="s">
        <v>24426</v>
      </c>
      <c r="H4570" t="s">
        <v>24427</v>
      </c>
      <c r="I4570" t="s">
        <v>24424</v>
      </c>
      <c r="J4570" t="s">
        <v>24428</v>
      </c>
      <c r="L4570" t="s">
        <v>24429</v>
      </c>
      <c r="M4570">
        <v>22.526300430297798</v>
      </c>
      <c r="N4570">
        <v>36.973899841308501</v>
      </c>
    </row>
    <row r="4571" spans="1:14" x14ac:dyDescent="0.35">
      <c r="A4571" t="s">
        <v>24430</v>
      </c>
      <c r="B4571" t="s">
        <v>1168</v>
      </c>
      <c r="C4571" t="s">
        <v>24431</v>
      </c>
      <c r="D4571">
        <v>127</v>
      </c>
      <c r="E4571" t="s">
        <v>1541</v>
      </c>
      <c r="F4571" t="s">
        <v>13822</v>
      </c>
      <c r="G4571" t="s">
        <v>13832</v>
      </c>
      <c r="H4571" t="s">
        <v>24432</v>
      </c>
      <c r="I4571" t="s">
        <v>24430</v>
      </c>
      <c r="J4571" t="s">
        <v>24433</v>
      </c>
      <c r="L4571" t="s">
        <v>24434</v>
      </c>
      <c r="M4571">
        <v>25.479299545288001</v>
      </c>
      <c r="N4571">
        <v>36.399200439453097</v>
      </c>
    </row>
    <row r="4572" spans="1:14" x14ac:dyDescent="0.35">
      <c r="A4572" t="s">
        <v>24435</v>
      </c>
      <c r="B4572" t="s">
        <v>1168</v>
      </c>
      <c r="C4572" t="s">
        <v>24436</v>
      </c>
      <c r="D4572">
        <v>376</v>
      </c>
      <c r="E4572" t="s">
        <v>1541</v>
      </c>
      <c r="F4572" t="s">
        <v>13822</v>
      </c>
      <c r="G4572" t="s">
        <v>24437</v>
      </c>
      <c r="H4572" t="s">
        <v>24214</v>
      </c>
      <c r="I4572" t="s">
        <v>24435</v>
      </c>
      <c r="J4572" t="s">
        <v>24438</v>
      </c>
      <c r="L4572" t="s">
        <v>24439</v>
      </c>
      <c r="M4572">
        <v>26.101299285888601</v>
      </c>
      <c r="N4572">
        <v>35.216098785400298</v>
      </c>
    </row>
    <row r="4573" spans="1:14" x14ac:dyDescent="0.35">
      <c r="A4573" t="s">
        <v>24440</v>
      </c>
      <c r="B4573" t="s">
        <v>32</v>
      </c>
      <c r="C4573" t="s">
        <v>24441</v>
      </c>
      <c r="D4573">
        <v>44</v>
      </c>
      <c r="E4573" t="s">
        <v>1541</v>
      </c>
      <c r="F4573" t="s">
        <v>13822</v>
      </c>
      <c r="G4573" t="s">
        <v>24442</v>
      </c>
      <c r="H4573" t="s">
        <v>24443</v>
      </c>
      <c r="I4573" t="s">
        <v>24440</v>
      </c>
      <c r="J4573" t="s">
        <v>24444</v>
      </c>
      <c r="L4573" t="s">
        <v>24445</v>
      </c>
      <c r="M4573">
        <v>24.487199783299999</v>
      </c>
      <c r="N4573">
        <v>38.967601776099997</v>
      </c>
    </row>
    <row r="4574" spans="1:14" x14ac:dyDescent="0.35">
      <c r="A4574" t="s">
        <v>24446</v>
      </c>
      <c r="B4574" t="s">
        <v>3332</v>
      </c>
      <c r="C4574" t="s">
        <v>24447</v>
      </c>
      <c r="D4574">
        <v>22</v>
      </c>
      <c r="E4574" t="s">
        <v>1541</v>
      </c>
      <c r="F4574" t="s">
        <v>13822</v>
      </c>
      <c r="G4574" t="s">
        <v>13831</v>
      </c>
      <c r="H4574" t="s">
        <v>24448</v>
      </c>
      <c r="I4574" t="s">
        <v>24446</v>
      </c>
      <c r="J4574" t="s">
        <v>24449</v>
      </c>
      <c r="L4574" t="s">
        <v>24450</v>
      </c>
      <c r="M4574">
        <v>22.970899581909102</v>
      </c>
      <c r="N4574">
        <v>40.519699096679602</v>
      </c>
    </row>
    <row r="4575" spans="1:14" x14ac:dyDescent="0.35">
      <c r="A4575" t="s">
        <v>24451</v>
      </c>
      <c r="B4575" t="s">
        <v>1168</v>
      </c>
      <c r="C4575" t="s">
        <v>24452</v>
      </c>
      <c r="D4575">
        <v>15</v>
      </c>
      <c r="E4575" t="s">
        <v>1541</v>
      </c>
      <c r="F4575" t="s">
        <v>13822</v>
      </c>
      <c r="G4575" t="s">
        <v>24453</v>
      </c>
      <c r="H4575" t="s">
        <v>24454</v>
      </c>
      <c r="I4575" t="s">
        <v>24451</v>
      </c>
      <c r="J4575" t="s">
        <v>24455</v>
      </c>
      <c r="L4575" t="s">
        <v>24456</v>
      </c>
      <c r="M4575">
        <v>20.8843</v>
      </c>
      <c r="N4575">
        <v>37.750900000000001</v>
      </c>
    </row>
    <row r="4576" spans="1:14" x14ac:dyDescent="0.35">
      <c r="A4576" t="s">
        <v>24458</v>
      </c>
      <c r="B4576" t="s">
        <v>3332</v>
      </c>
      <c r="C4576" t="s">
        <v>24459</v>
      </c>
      <c r="D4576">
        <v>495</v>
      </c>
      <c r="E4576" t="s">
        <v>1541</v>
      </c>
      <c r="F4576" t="s">
        <v>15259</v>
      </c>
      <c r="G4576" t="s">
        <v>15263</v>
      </c>
      <c r="H4576" t="s">
        <v>24457</v>
      </c>
      <c r="I4576" t="s">
        <v>24458</v>
      </c>
      <c r="J4576" t="s">
        <v>24460</v>
      </c>
      <c r="L4576" t="s">
        <v>24461</v>
      </c>
      <c r="M4576">
        <v>19.261092999999999</v>
      </c>
      <c r="N4576">
        <v>47.429760000000002</v>
      </c>
    </row>
    <row r="4577" spans="1:14" x14ac:dyDescent="0.35">
      <c r="A4577" t="s">
        <v>24462</v>
      </c>
      <c r="B4577" t="s">
        <v>1168</v>
      </c>
      <c r="C4577" t="s">
        <v>24463</v>
      </c>
      <c r="D4577">
        <v>359</v>
      </c>
      <c r="E4577" t="s">
        <v>1541</v>
      </c>
      <c r="F4577" t="s">
        <v>15259</v>
      </c>
      <c r="G4577" t="s">
        <v>24464</v>
      </c>
      <c r="H4577" t="s">
        <v>24465</v>
      </c>
      <c r="I4577" t="s">
        <v>24462</v>
      </c>
      <c r="J4577" t="s">
        <v>24466</v>
      </c>
      <c r="L4577" t="s">
        <v>24467</v>
      </c>
      <c r="M4577">
        <v>21.615299224853501</v>
      </c>
      <c r="N4577">
        <v>47.488899230957003</v>
      </c>
    </row>
    <row r="4578" spans="1:14" x14ac:dyDescent="0.35">
      <c r="A4578" t="s">
        <v>24468</v>
      </c>
      <c r="B4578" t="s">
        <v>32</v>
      </c>
      <c r="C4578" t="s">
        <v>24469</v>
      </c>
      <c r="D4578">
        <v>390</v>
      </c>
      <c r="E4578" t="s">
        <v>1541</v>
      </c>
      <c r="F4578" t="s">
        <v>15259</v>
      </c>
      <c r="G4578" t="s">
        <v>15260</v>
      </c>
      <c r="H4578" t="s">
        <v>24470</v>
      </c>
      <c r="I4578" t="s">
        <v>24468</v>
      </c>
      <c r="J4578" t="s">
        <v>24471</v>
      </c>
      <c r="L4578" t="s">
        <v>24472</v>
      </c>
      <c r="M4578">
        <v>20.7914009094238</v>
      </c>
      <c r="N4578">
        <v>48.1369018554687</v>
      </c>
    </row>
    <row r="4579" spans="1:14" x14ac:dyDescent="0.35">
      <c r="A4579" t="s">
        <v>2352</v>
      </c>
      <c r="B4579" t="s">
        <v>36</v>
      </c>
      <c r="C4579" t="s">
        <v>24473</v>
      </c>
      <c r="D4579">
        <v>1770</v>
      </c>
      <c r="E4579" t="s">
        <v>161</v>
      </c>
      <c r="F4579" t="s">
        <v>1547</v>
      </c>
      <c r="G4579" t="s">
        <v>2860</v>
      </c>
      <c r="H4579" t="s">
        <v>24474</v>
      </c>
      <c r="J4579" t="s">
        <v>2352</v>
      </c>
      <c r="K4579" t="s">
        <v>24475</v>
      </c>
      <c r="L4579" t="s">
        <v>24476</v>
      </c>
      <c r="M4579">
        <v>155.71244200000001</v>
      </c>
      <c r="N4579">
        <v>-6.5274929999999998</v>
      </c>
    </row>
    <row r="4580" spans="1:14" x14ac:dyDescent="0.35">
      <c r="A4580" t="s">
        <v>24477</v>
      </c>
      <c r="B4580" t="s">
        <v>1168</v>
      </c>
      <c r="C4580" t="s">
        <v>46318</v>
      </c>
      <c r="D4580">
        <v>1000</v>
      </c>
      <c r="E4580" t="s">
        <v>1541</v>
      </c>
      <c r="F4580" t="s">
        <v>15259</v>
      </c>
      <c r="G4580" t="s">
        <v>24478</v>
      </c>
      <c r="H4580" t="s">
        <v>46319</v>
      </c>
      <c r="I4580" t="s">
        <v>24477</v>
      </c>
      <c r="J4580" t="s">
        <v>24479</v>
      </c>
      <c r="L4580" t="s">
        <v>24480</v>
      </c>
      <c r="M4580">
        <v>18.240995999999999</v>
      </c>
      <c r="N4580">
        <v>45.990898000000001</v>
      </c>
    </row>
    <row r="4581" spans="1:14" x14ac:dyDescent="0.35">
      <c r="A4581" t="s">
        <v>24481</v>
      </c>
      <c r="B4581" t="s">
        <v>1168</v>
      </c>
      <c r="C4581" t="s">
        <v>46320</v>
      </c>
      <c r="D4581">
        <v>408</v>
      </c>
      <c r="E4581" t="s">
        <v>1541</v>
      </c>
      <c r="F4581" t="s">
        <v>15259</v>
      </c>
      <c r="G4581" t="s">
        <v>15261</v>
      </c>
      <c r="H4581" t="s">
        <v>46321</v>
      </c>
      <c r="I4581" t="s">
        <v>24481</v>
      </c>
      <c r="J4581" t="s">
        <v>15441</v>
      </c>
      <c r="L4581" t="s">
        <v>24482</v>
      </c>
      <c r="M4581">
        <v>17.159084</v>
      </c>
      <c r="N4581">
        <v>46.686391</v>
      </c>
    </row>
    <row r="4582" spans="1:14" x14ac:dyDescent="0.35">
      <c r="A4582" t="s">
        <v>24483</v>
      </c>
      <c r="B4582" t="s">
        <v>1168</v>
      </c>
      <c r="C4582" t="s">
        <v>46322</v>
      </c>
      <c r="D4582">
        <v>531</v>
      </c>
      <c r="E4582" t="s">
        <v>1541</v>
      </c>
      <c r="F4582" t="s">
        <v>15259</v>
      </c>
      <c r="G4582" t="s">
        <v>15262</v>
      </c>
      <c r="H4582" t="s">
        <v>46323</v>
      </c>
      <c r="I4582" t="s">
        <v>24483</v>
      </c>
      <c r="J4582" t="s">
        <v>22868</v>
      </c>
      <c r="L4582" t="s">
        <v>24484</v>
      </c>
      <c r="M4582">
        <v>17.9174995422363</v>
      </c>
      <c r="N4582">
        <v>46.393100738525298</v>
      </c>
    </row>
    <row r="4583" spans="1:14" x14ac:dyDescent="0.35">
      <c r="A4583" t="s">
        <v>24485</v>
      </c>
      <c r="B4583" t="s">
        <v>32</v>
      </c>
      <c r="C4583" t="s">
        <v>46324</v>
      </c>
      <c r="D4583">
        <v>2211</v>
      </c>
      <c r="E4583" t="s">
        <v>1541</v>
      </c>
      <c r="F4583" t="s">
        <v>15854</v>
      </c>
      <c r="G4583" t="s">
        <v>15874</v>
      </c>
      <c r="H4583" t="s">
        <v>24486</v>
      </c>
      <c r="I4583" t="s">
        <v>24485</v>
      </c>
      <c r="J4583" t="s">
        <v>24487</v>
      </c>
      <c r="K4583" t="s">
        <v>24488</v>
      </c>
      <c r="L4583" t="s">
        <v>24489</v>
      </c>
      <c r="M4583">
        <v>13.309200000000001</v>
      </c>
      <c r="N4583">
        <v>42.379902000000001</v>
      </c>
    </row>
    <row r="4584" spans="1:14" x14ac:dyDescent="0.35">
      <c r="A4584" t="s">
        <v>24491</v>
      </c>
      <c r="B4584" t="s">
        <v>1168</v>
      </c>
      <c r="C4584" t="s">
        <v>24492</v>
      </c>
      <c r="D4584">
        <v>522</v>
      </c>
      <c r="E4584" t="s">
        <v>1541</v>
      </c>
      <c r="F4584" t="s">
        <v>15854</v>
      </c>
      <c r="G4584" t="s">
        <v>15860</v>
      </c>
      <c r="H4584" t="s">
        <v>24493</v>
      </c>
      <c r="I4584" t="s">
        <v>24491</v>
      </c>
      <c r="J4584" t="s">
        <v>24494</v>
      </c>
      <c r="K4584" t="s">
        <v>24495</v>
      </c>
      <c r="L4584" t="s">
        <v>24496</v>
      </c>
      <c r="M4584">
        <v>17.080200000000001</v>
      </c>
      <c r="N4584">
        <v>38.997199999999999</v>
      </c>
    </row>
    <row r="4585" spans="1:14" x14ac:dyDescent="0.35">
      <c r="A4585" t="s">
        <v>24497</v>
      </c>
      <c r="B4585" t="s">
        <v>3332</v>
      </c>
      <c r="C4585" t="s">
        <v>46325</v>
      </c>
      <c r="D4585">
        <v>177</v>
      </c>
      <c r="E4585" t="s">
        <v>1541</v>
      </c>
      <c r="F4585" t="s">
        <v>15854</v>
      </c>
      <c r="G4585" t="s">
        <v>15871</v>
      </c>
      <c r="H4585" t="s">
        <v>15458</v>
      </c>
      <c r="I4585" t="s">
        <v>24497</v>
      </c>
      <c r="J4585" t="s">
        <v>15459</v>
      </c>
      <c r="K4585" t="s">
        <v>24498</v>
      </c>
      <c r="L4585" t="s">
        <v>24499</v>
      </c>
      <c r="M4585">
        <v>16.760598999999999</v>
      </c>
      <c r="N4585">
        <v>41.138900999999997</v>
      </c>
    </row>
    <row r="4586" spans="1:14" x14ac:dyDescent="0.35">
      <c r="A4586" t="s">
        <v>24500</v>
      </c>
      <c r="B4586" t="s">
        <v>1168</v>
      </c>
      <c r="C4586" t="s">
        <v>24501</v>
      </c>
      <c r="D4586">
        <v>265</v>
      </c>
      <c r="E4586" t="s">
        <v>1541</v>
      </c>
      <c r="F4586" t="s">
        <v>15854</v>
      </c>
      <c r="G4586" t="s">
        <v>15871</v>
      </c>
      <c r="H4586" t="s">
        <v>24490</v>
      </c>
      <c r="I4586" t="s">
        <v>24500</v>
      </c>
      <c r="J4586" t="s">
        <v>24502</v>
      </c>
      <c r="K4586" t="s">
        <v>24503</v>
      </c>
      <c r="L4586" t="s">
        <v>24504</v>
      </c>
      <c r="M4586">
        <v>15.535</v>
      </c>
      <c r="N4586">
        <v>41.432898999999999</v>
      </c>
    </row>
    <row r="4587" spans="1:14" x14ac:dyDescent="0.35">
      <c r="A4587" t="s">
        <v>24505</v>
      </c>
      <c r="B4587" t="s">
        <v>1168</v>
      </c>
      <c r="C4587" t="s">
        <v>24506</v>
      </c>
      <c r="D4587">
        <v>215</v>
      </c>
      <c r="E4587" t="s">
        <v>1541</v>
      </c>
      <c r="F4587" t="s">
        <v>15854</v>
      </c>
      <c r="G4587" t="s">
        <v>15871</v>
      </c>
      <c r="H4587" t="s">
        <v>24507</v>
      </c>
      <c r="I4587" t="s">
        <v>24505</v>
      </c>
      <c r="J4587" t="s">
        <v>24508</v>
      </c>
      <c r="K4587" t="s">
        <v>24509</v>
      </c>
      <c r="L4587" t="s">
        <v>24510</v>
      </c>
      <c r="M4587">
        <v>17.403199999999998</v>
      </c>
      <c r="N4587">
        <v>40.517502</v>
      </c>
    </row>
    <row r="4588" spans="1:14" x14ac:dyDescent="0.35">
      <c r="A4588" t="s">
        <v>24511</v>
      </c>
      <c r="B4588" t="s">
        <v>1168</v>
      </c>
      <c r="C4588" t="s">
        <v>24512</v>
      </c>
      <c r="D4588">
        <v>156</v>
      </c>
      <c r="E4588" t="s">
        <v>1541</v>
      </c>
      <c r="F4588" t="s">
        <v>15854</v>
      </c>
      <c r="G4588" t="s">
        <v>15871</v>
      </c>
      <c r="I4588" t="s">
        <v>24511</v>
      </c>
      <c r="J4588" t="s">
        <v>2571</v>
      </c>
      <c r="K4588" t="s">
        <v>24513</v>
      </c>
      <c r="L4588" t="s">
        <v>24514</v>
      </c>
      <c r="M4588">
        <v>18.133300999999999</v>
      </c>
      <c r="N4588">
        <v>40.239201000000001</v>
      </c>
    </row>
    <row r="4589" spans="1:14" x14ac:dyDescent="0.35">
      <c r="A4589" t="s">
        <v>24515</v>
      </c>
      <c r="B4589" t="s">
        <v>1168</v>
      </c>
      <c r="C4589" t="s">
        <v>24516</v>
      </c>
      <c r="D4589">
        <v>48</v>
      </c>
      <c r="E4589" t="s">
        <v>1541</v>
      </c>
      <c r="F4589" t="s">
        <v>15854</v>
      </c>
      <c r="G4589" t="s">
        <v>15874</v>
      </c>
      <c r="H4589" t="s">
        <v>24517</v>
      </c>
      <c r="I4589" t="s">
        <v>24515</v>
      </c>
      <c r="J4589" t="s">
        <v>24518</v>
      </c>
      <c r="K4589" t="s">
        <v>24519</v>
      </c>
      <c r="L4589" t="s">
        <v>24520</v>
      </c>
      <c r="M4589">
        <v>14.181100000000001</v>
      </c>
      <c r="N4589">
        <v>42.431702000000001</v>
      </c>
    </row>
    <row r="4590" spans="1:14" x14ac:dyDescent="0.35">
      <c r="A4590" t="s">
        <v>24521</v>
      </c>
      <c r="B4590" t="s">
        <v>1168</v>
      </c>
      <c r="C4590" t="s">
        <v>46326</v>
      </c>
      <c r="D4590">
        <v>47</v>
      </c>
      <c r="E4590" t="s">
        <v>1541</v>
      </c>
      <c r="F4590" t="s">
        <v>15854</v>
      </c>
      <c r="G4590" t="s">
        <v>15871</v>
      </c>
      <c r="H4590" t="s">
        <v>24522</v>
      </c>
      <c r="I4590" t="s">
        <v>24521</v>
      </c>
      <c r="J4590" t="s">
        <v>24523</v>
      </c>
      <c r="K4590" t="s">
        <v>24524</v>
      </c>
      <c r="L4590" t="s">
        <v>24525</v>
      </c>
      <c r="M4590">
        <v>17.947001</v>
      </c>
      <c r="N4590">
        <v>40.657600000000002</v>
      </c>
    </row>
    <row r="4591" spans="1:14" x14ac:dyDescent="0.35">
      <c r="A4591" t="s">
        <v>24526</v>
      </c>
      <c r="B4591" t="s">
        <v>1168</v>
      </c>
      <c r="C4591" t="s">
        <v>24527</v>
      </c>
      <c r="D4591">
        <v>39</v>
      </c>
      <c r="E4591" t="s">
        <v>1541</v>
      </c>
      <c r="F4591" t="s">
        <v>15854</v>
      </c>
      <c r="G4591" t="s">
        <v>15860</v>
      </c>
      <c r="H4591" t="s">
        <v>24528</v>
      </c>
      <c r="I4591" t="s">
        <v>24526</v>
      </c>
      <c r="J4591" t="s">
        <v>24529</v>
      </c>
      <c r="K4591" t="s">
        <v>24530</v>
      </c>
      <c r="L4591" t="s">
        <v>24531</v>
      </c>
      <c r="M4591">
        <v>16.2423</v>
      </c>
      <c r="N4591">
        <v>38.905399000000003</v>
      </c>
    </row>
    <row r="4592" spans="1:14" x14ac:dyDescent="0.35">
      <c r="A4592" t="s">
        <v>24532</v>
      </c>
      <c r="B4592" t="s">
        <v>1168</v>
      </c>
      <c r="C4592" t="s">
        <v>24533</v>
      </c>
      <c r="D4592">
        <v>623</v>
      </c>
      <c r="E4592" t="s">
        <v>1541</v>
      </c>
      <c r="F4592" t="s">
        <v>15854</v>
      </c>
      <c r="G4592" t="s">
        <v>15858</v>
      </c>
      <c r="H4592" t="s">
        <v>15859</v>
      </c>
      <c r="I4592" t="s">
        <v>24532</v>
      </c>
      <c r="J4592" t="s">
        <v>24534</v>
      </c>
      <c r="K4592" t="s">
        <v>24535</v>
      </c>
      <c r="L4592" t="s">
        <v>24536</v>
      </c>
      <c r="M4592">
        <v>14.607182</v>
      </c>
      <c r="N4592">
        <v>36.994601000000003</v>
      </c>
    </row>
    <row r="4593" spans="1:14" x14ac:dyDescent="0.35">
      <c r="A4593" t="s">
        <v>24537</v>
      </c>
      <c r="B4593" t="s">
        <v>3332</v>
      </c>
      <c r="C4593" t="s">
        <v>24538</v>
      </c>
      <c r="D4593">
        <v>39</v>
      </c>
      <c r="E4593" t="s">
        <v>1541</v>
      </c>
      <c r="F4593" t="s">
        <v>15854</v>
      </c>
      <c r="G4593" t="s">
        <v>15858</v>
      </c>
      <c r="H4593" t="s">
        <v>24539</v>
      </c>
      <c r="I4593" t="s">
        <v>24537</v>
      </c>
      <c r="J4593" t="s">
        <v>2612</v>
      </c>
      <c r="K4593" t="s">
        <v>5708</v>
      </c>
      <c r="L4593" t="s">
        <v>24540</v>
      </c>
      <c r="M4593">
        <v>15.0664</v>
      </c>
      <c r="N4593">
        <v>37.466800999999997</v>
      </c>
    </row>
    <row r="4594" spans="1:14" x14ac:dyDescent="0.35">
      <c r="A4594" t="s">
        <v>24541</v>
      </c>
      <c r="B4594" t="s">
        <v>1168</v>
      </c>
      <c r="C4594" t="s">
        <v>24542</v>
      </c>
      <c r="D4594">
        <v>70</v>
      </c>
      <c r="E4594" t="s">
        <v>1541</v>
      </c>
      <c r="F4594" t="s">
        <v>15854</v>
      </c>
      <c r="G4594" t="s">
        <v>15858</v>
      </c>
      <c r="H4594" t="s">
        <v>24543</v>
      </c>
      <c r="I4594" t="s">
        <v>24541</v>
      </c>
      <c r="J4594" t="s">
        <v>2508</v>
      </c>
      <c r="K4594" t="s">
        <v>24544</v>
      </c>
      <c r="L4594" t="s">
        <v>24545</v>
      </c>
      <c r="M4594">
        <v>12.6181</v>
      </c>
      <c r="N4594">
        <v>35.497897999999999</v>
      </c>
    </row>
    <row r="4595" spans="1:14" x14ac:dyDescent="0.35">
      <c r="A4595" t="s">
        <v>24546</v>
      </c>
      <c r="B4595" t="s">
        <v>1168</v>
      </c>
      <c r="C4595" t="s">
        <v>24547</v>
      </c>
      <c r="D4595">
        <v>628</v>
      </c>
      <c r="E4595" t="s">
        <v>1541</v>
      </c>
      <c r="F4595" t="s">
        <v>15854</v>
      </c>
      <c r="G4595" t="s">
        <v>15858</v>
      </c>
      <c r="H4595" t="s">
        <v>24548</v>
      </c>
      <c r="I4595" t="s">
        <v>24546</v>
      </c>
      <c r="J4595" t="s">
        <v>24549</v>
      </c>
      <c r="K4595" t="s">
        <v>24550</v>
      </c>
      <c r="L4595" t="s">
        <v>24551</v>
      </c>
      <c r="M4595">
        <v>11.9689</v>
      </c>
      <c r="N4595">
        <v>36.816502</v>
      </c>
    </row>
    <row r="4596" spans="1:14" x14ac:dyDescent="0.35">
      <c r="A4596" t="s">
        <v>24552</v>
      </c>
      <c r="B4596" t="s">
        <v>3332</v>
      </c>
      <c r="C4596" t="s">
        <v>46327</v>
      </c>
      <c r="D4596">
        <v>65</v>
      </c>
      <c r="E4596" t="s">
        <v>1541</v>
      </c>
      <c r="F4596" t="s">
        <v>15854</v>
      </c>
      <c r="G4596" t="s">
        <v>15858</v>
      </c>
      <c r="H4596" t="s">
        <v>24553</v>
      </c>
      <c r="I4596" t="s">
        <v>24552</v>
      </c>
      <c r="J4596" t="s">
        <v>24554</v>
      </c>
      <c r="K4596" t="s">
        <v>24555</v>
      </c>
      <c r="L4596" t="s">
        <v>24556</v>
      </c>
      <c r="M4596">
        <v>13.090999999999999</v>
      </c>
      <c r="N4596">
        <v>38.175998999999997</v>
      </c>
    </row>
    <row r="4597" spans="1:14" x14ac:dyDescent="0.35">
      <c r="A4597" t="s">
        <v>24557</v>
      </c>
      <c r="B4597" t="s">
        <v>1168</v>
      </c>
      <c r="C4597" t="s">
        <v>24558</v>
      </c>
      <c r="D4597">
        <v>96</v>
      </c>
      <c r="E4597" t="s">
        <v>1541</v>
      </c>
      <c r="F4597" t="s">
        <v>15854</v>
      </c>
      <c r="G4597" t="s">
        <v>15860</v>
      </c>
      <c r="H4597" t="s">
        <v>24559</v>
      </c>
      <c r="I4597" t="s">
        <v>24557</v>
      </c>
      <c r="J4597" t="s">
        <v>19844</v>
      </c>
      <c r="K4597" t="s">
        <v>24560</v>
      </c>
      <c r="L4597" t="s">
        <v>24561</v>
      </c>
      <c r="M4597">
        <v>15.6516</v>
      </c>
      <c r="N4597">
        <v>38.071201000000002</v>
      </c>
    </row>
    <row r="4598" spans="1:14" x14ac:dyDescent="0.35">
      <c r="A4598" t="s">
        <v>24562</v>
      </c>
      <c r="B4598" t="s">
        <v>1168</v>
      </c>
      <c r="C4598" t="s">
        <v>24563</v>
      </c>
      <c r="D4598">
        <v>25</v>
      </c>
      <c r="E4598" t="s">
        <v>1541</v>
      </c>
      <c r="F4598" t="s">
        <v>15854</v>
      </c>
      <c r="G4598" t="s">
        <v>15858</v>
      </c>
      <c r="H4598" t="s">
        <v>24564</v>
      </c>
      <c r="I4598" t="s">
        <v>24562</v>
      </c>
      <c r="J4598" t="s">
        <v>24565</v>
      </c>
      <c r="K4598" t="s">
        <v>24566</v>
      </c>
      <c r="L4598" t="s">
        <v>24567</v>
      </c>
      <c r="M4598">
        <v>12.488</v>
      </c>
      <c r="N4598">
        <v>37.9114</v>
      </c>
    </row>
    <row r="4599" spans="1:14" x14ac:dyDescent="0.35">
      <c r="A4599" t="s">
        <v>24568</v>
      </c>
      <c r="B4599" t="s">
        <v>1168</v>
      </c>
      <c r="C4599" t="s">
        <v>24569</v>
      </c>
      <c r="D4599">
        <v>79</v>
      </c>
      <c r="E4599" t="s">
        <v>1541</v>
      </c>
      <c r="F4599" t="s">
        <v>15854</v>
      </c>
      <c r="G4599" t="s">
        <v>15858</v>
      </c>
      <c r="H4599" t="s">
        <v>24570</v>
      </c>
      <c r="I4599" t="s">
        <v>24568</v>
      </c>
      <c r="J4599" t="s">
        <v>24571</v>
      </c>
      <c r="K4599" t="s">
        <v>5709</v>
      </c>
      <c r="L4599" t="s">
        <v>24572</v>
      </c>
      <c r="M4599">
        <v>14.9224</v>
      </c>
      <c r="N4599">
        <v>37.401699000000001</v>
      </c>
    </row>
    <row r="4600" spans="1:14" x14ac:dyDescent="0.35">
      <c r="A4600" t="s">
        <v>24574</v>
      </c>
      <c r="B4600" t="s">
        <v>32</v>
      </c>
      <c r="C4600" t="s">
        <v>24575</v>
      </c>
      <c r="D4600">
        <v>1240</v>
      </c>
      <c r="E4600" t="s">
        <v>1541</v>
      </c>
      <c r="F4600" t="s">
        <v>15854</v>
      </c>
      <c r="G4600" t="s">
        <v>15866</v>
      </c>
      <c r="H4600" t="s">
        <v>24576</v>
      </c>
      <c r="I4600" t="s">
        <v>24574</v>
      </c>
      <c r="J4600" t="s">
        <v>24577</v>
      </c>
      <c r="K4600" t="s">
        <v>24578</v>
      </c>
      <c r="L4600" t="s">
        <v>24579</v>
      </c>
      <c r="M4600">
        <v>12.250389</v>
      </c>
      <c r="N4600">
        <v>46.166549000000003</v>
      </c>
    </row>
    <row r="4601" spans="1:14" x14ac:dyDescent="0.35">
      <c r="A4601" t="s">
        <v>24580</v>
      </c>
      <c r="B4601" t="s">
        <v>36</v>
      </c>
      <c r="C4601" t="s">
        <v>24581</v>
      </c>
      <c r="D4601">
        <v>4213</v>
      </c>
      <c r="E4601" t="s">
        <v>1541</v>
      </c>
      <c r="F4601" t="s">
        <v>15854</v>
      </c>
      <c r="G4601" t="s">
        <v>15866</v>
      </c>
      <c r="H4601" t="s">
        <v>24582</v>
      </c>
      <c r="I4601" t="s">
        <v>24580</v>
      </c>
      <c r="J4601" t="s">
        <v>24583</v>
      </c>
      <c r="L4601" t="s">
        <v>24584</v>
      </c>
      <c r="M4601">
        <v>12.118000030499999</v>
      </c>
      <c r="N4601">
        <v>46.573001861599998</v>
      </c>
    </row>
    <row r="4602" spans="1:14" x14ac:dyDescent="0.35">
      <c r="A4602" t="s">
        <v>24585</v>
      </c>
      <c r="B4602" t="s">
        <v>32</v>
      </c>
      <c r="C4602" t="s">
        <v>24586</v>
      </c>
      <c r="D4602">
        <v>1</v>
      </c>
      <c r="E4602" t="s">
        <v>1541</v>
      </c>
      <c r="F4602" t="s">
        <v>15854</v>
      </c>
      <c r="G4602" t="s">
        <v>15868</v>
      </c>
      <c r="H4602" t="s">
        <v>1147</v>
      </c>
      <c r="I4602" t="s">
        <v>24585</v>
      </c>
      <c r="J4602" t="s">
        <v>24587</v>
      </c>
      <c r="K4602" t="s">
        <v>24588</v>
      </c>
      <c r="L4602" t="s">
        <v>24589</v>
      </c>
      <c r="M4602">
        <v>12.224978</v>
      </c>
      <c r="N4602">
        <v>44.363909999999997</v>
      </c>
    </row>
    <row r="4603" spans="1:14" x14ac:dyDescent="0.35">
      <c r="A4603" t="s">
        <v>24590</v>
      </c>
      <c r="B4603" t="s">
        <v>1168</v>
      </c>
      <c r="C4603" t="s">
        <v>24591</v>
      </c>
      <c r="D4603">
        <v>87</v>
      </c>
      <c r="E4603" t="s">
        <v>1541</v>
      </c>
      <c r="F4603" t="s">
        <v>15854</v>
      </c>
      <c r="G4603" t="s">
        <v>15872</v>
      </c>
      <c r="H4603" t="s">
        <v>24592</v>
      </c>
      <c r="I4603" t="s">
        <v>24590</v>
      </c>
      <c r="J4603" t="s">
        <v>24593</v>
      </c>
      <c r="K4603" t="s">
        <v>24594</v>
      </c>
      <c r="L4603" t="s">
        <v>24595</v>
      </c>
      <c r="M4603">
        <v>8.2907700000000002</v>
      </c>
      <c r="N4603">
        <v>40.632098999999997</v>
      </c>
    </row>
    <row r="4604" spans="1:14" x14ac:dyDescent="0.35">
      <c r="A4604" t="s">
        <v>24596</v>
      </c>
      <c r="B4604" t="s">
        <v>1168</v>
      </c>
      <c r="C4604" t="s">
        <v>24597</v>
      </c>
      <c r="D4604">
        <v>100</v>
      </c>
      <c r="E4604" t="s">
        <v>1541</v>
      </c>
      <c r="F4604" t="s">
        <v>15854</v>
      </c>
      <c r="G4604" t="s">
        <v>15872</v>
      </c>
      <c r="H4604" t="s">
        <v>24598</v>
      </c>
      <c r="I4604" t="s">
        <v>24596</v>
      </c>
      <c r="J4604" t="s">
        <v>24599</v>
      </c>
      <c r="K4604" t="s">
        <v>4751</v>
      </c>
      <c r="L4604" t="s">
        <v>24600</v>
      </c>
      <c r="M4604">
        <v>8.9724799999999991</v>
      </c>
      <c r="N4604">
        <v>39.354197999999997</v>
      </c>
    </row>
    <row r="4605" spans="1:14" x14ac:dyDescent="0.35">
      <c r="A4605" t="s">
        <v>24601</v>
      </c>
      <c r="B4605" t="s">
        <v>3332</v>
      </c>
      <c r="C4605" t="s">
        <v>24602</v>
      </c>
      <c r="D4605">
        <v>13</v>
      </c>
      <c r="E4605" t="s">
        <v>1541</v>
      </c>
      <c r="F4605" t="s">
        <v>15854</v>
      </c>
      <c r="G4605" t="s">
        <v>15872</v>
      </c>
      <c r="H4605" t="s">
        <v>24603</v>
      </c>
      <c r="I4605" t="s">
        <v>24601</v>
      </c>
      <c r="J4605" t="s">
        <v>17278</v>
      </c>
      <c r="K4605" t="s">
        <v>4750</v>
      </c>
      <c r="L4605" t="s">
        <v>24604</v>
      </c>
      <c r="M4605">
        <v>9.0542800000000003</v>
      </c>
      <c r="N4605">
        <v>39.251499000000003</v>
      </c>
    </row>
    <row r="4606" spans="1:14" x14ac:dyDescent="0.35">
      <c r="A4606" t="s">
        <v>24605</v>
      </c>
      <c r="B4606" t="s">
        <v>1168</v>
      </c>
      <c r="C4606" t="s">
        <v>24606</v>
      </c>
      <c r="D4606">
        <v>37</v>
      </c>
      <c r="E4606" t="s">
        <v>1541</v>
      </c>
      <c r="F4606" t="s">
        <v>15854</v>
      </c>
      <c r="G4606" t="s">
        <v>15872</v>
      </c>
      <c r="H4606" t="s">
        <v>24607</v>
      </c>
      <c r="I4606" t="s">
        <v>24605</v>
      </c>
      <c r="J4606" t="s">
        <v>24608</v>
      </c>
      <c r="K4606" t="s">
        <v>24609</v>
      </c>
      <c r="L4606" t="s">
        <v>24610</v>
      </c>
      <c r="M4606">
        <v>9.5176300000000005</v>
      </c>
      <c r="N4606">
        <v>40.898701000000003</v>
      </c>
    </row>
    <row r="4607" spans="1:14" x14ac:dyDescent="0.35">
      <c r="A4607" t="s">
        <v>24611</v>
      </c>
      <c r="B4607" t="s">
        <v>32</v>
      </c>
      <c r="C4607" t="s">
        <v>24612</v>
      </c>
      <c r="D4607">
        <v>36</v>
      </c>
      <c r="E4607" t="s">
        <v>1541</v>
      </c>
      <c r="F4607" t="s">
        <v>15854</v>
      </c>
      <c r="G4607" t="s">
        <v>15872</v>
      </c>
      <c r="H4607" t="s">
        <v>24613</v>
      </c>
      <c r="I4607" t="s">
        <v>24611</v>
      </c>
      <c r="J4607" t="s">
        <v>24614</v>
      </c>
      <c r="K4607" t="s">
        <v>24615</v>
      </c>
      <c r="L4607" t="s">
        <v>24616</v>
      </c>
      <c r="M4607">
        <v>8.6426610000000004</v>
      </c>
      <c r="N4607">
        <v>39.895308</v>
      </c>
    </row>
    <row r="4608" spans="1:14" x14ac:dyDescent="0.35">
      <c r="A4608" t="s">
        <v>24617</v>
      </c>
      <c r="B4608" t="s">
        <v>1168</v>
      </c>
      <c r="C4608" t="s">
        <v>46328</v>
      </c>
      <c r="D4608">
        <v>23</v>
      </c>
      <c r="E4608" t="s">
        <v>1541</v>
      </c>
      <c r="F4608" t="s">
        <v>15854</v>
      </c>
      <c r="G4608" t="s">
        <v>15872</v>
      </c>
      <c r="H4608" t="s">
        <v>24618</v>
      </c>
      <c r="I4608" t="s">
        <v>24617</v>
      </c>
      <c r="J4608" t="s">
        <v>24619</v>
      </c>
      <c r="K4608" t="s">
        <v>24620</v>
      </c>
      <c r="L4608" t="s">
        <v>24621</v>
      </c>
      <c r="M4608">
        <v>9.6829800000000006</v>
      </c>
      <c r="N4608">
        <v>39.918799999999997</v>
      </c>
    </row>
    <row r="4609" spans="1:14" x14ac:dyDescent="0.35">
      <c r="A4609" t="s">
        <v>24623</v>
      </c>
      <c r="B4609" t="s">
        <v>3332</v>
      </c>
      <c r="C4609" t="s">
        <v>24624</v>
      </c>
      <c r="D4609">
        <v>768</v>
      </c>
      <c r="E4609" t="s">
        <v>1541</v>
      </c>
      <c r="F4609" t="s">
        <v>15854</v>
      </c>
      <c r="G4609" t="s">
        <v>15865</v>
      </c>
      <c r="H4609" t="s">
        <v>1219</v>
      </c>
      <c r="I4609" t="s">
        <v>24623</v>
      </c>
      <c r="J4609" t="s">
        <v>24625</v>
      </c>
      <c r="K4609" t="s">
        <v>24626</v>
      </c>
      <c r="L4609" t="s">
        <v>24627</v>
      </c>
      <c r="M4609">
        <v>8.7281099999999991</v>
      </c>
      <c r="N4609">
        <v>45.630600000000001</v>
      </c>
    </row>
    <row r="4610" spans="1:14" x14ac:dyDescent="0.35">
      <c r="A4610" t="s">
        <v>24628</v>
      </c>
      <c r="B4610" t="s">
        <v>3332</v>
      </c>
      <c r="C4610" t="s">
        <v>24629</v>
      </c>
      <c r="D4610">
        <v>782</v>
      </c>
      <c r="E4610" t="s">
        <v>1541</v>
      </c>
      <c r="F4610" t="s">
        <v>15854</v>
      </c>
      <c r="G4610" t="s">
        <v>15865</v>
      </c>
      <c r="H4610" t="s">
        <v>24630</v>
      </c>
      <c r="I4610" t="s">
        <v>24628</v>
      </c>
      <c r="J4610" t="s">
        <v>24631</v>
      </c>
      <c r="K4610" t="s">
        <v>24632</v>
      </c>
      <c r="L4610" t="s">
        <v>24633</v>
      </c>
      <c r="M4610">
        <v>9.7041699999999995</v>
      </c>
      <c r="N4610">
        <v>45.673901000000001</v>
      </c>
    </row>
    <row r="4611" spans="1:14" x14ac:dyDescent="0.35">
      <c r="A4611" t="s">
        <v>24634</v>
      </c>
      <c r="B4611" t="s">
        <v>3332</v>
      </c>
      <c r="C4611" t="s">
        <v>24635</v>
      </c>
      <c r="D4611">
        <v>989</v>
      </c>
      <c r="E4611" t="s">
        <v>1541</v>
      </c>
      <c r="F4611" t="s">
        <v>15854</v>
      </c>
      <c r="G4611" t="s">
        <v>15855</v>
      </c>
      <c r="H4611" t="s">
        <v>24622</v>
      </c>
      <c r="I4611" t="s">
        <v>24634</v>
      </c>
      <c r="J4611" t="s">
        <v>24636</v>
      </c>
      <c r="K4611" t="s">
        <v>24637</v>
      </c>
      <c r="L4611" t="s">
        <v>24638</v>
      </c>
      <c r="M4611">
        <v>7.6496300000000002</v>
      </c>
      <c r="N4611">
        <v>45.200802000000003</v>
      </c>
    </row>
    <row r="4612" spans="1:14" x14ac:dyDescent="0.35">
      <c r="A4612" t="s">
        <v>24639</v>
      </c>
      <c r="B4612" t="s">
        <v>1168</v>
      </c>
      <c r="C4612" t="s">
        <v>24640</v>
      </c>
      <c r="D4612">
        <v>148</v>
      </c>
      <c r="E4612" t="s">
        <v>1541</v>
      </c>
      <c r="F4612" t="s">
        <v>15854</v>
      </c>
      <c r="G4612" t="s">
        <v>15875</v>
      </c>
      <c r="H4612" t="s">
        <v>24641</v>
      </c>
      <c r="I4612" t="s">
        <v>24639</v>
      </c>
      <c r="J4612" t="s">
        <v>2171</v>
      </c>
      <c r="K4612" t="s">
        <v>24642</v>
      </c>
      <c r="L4612" t="s">
        <v>24643</v>
      </c>
      <c r="M4612">
        <v>8.1274300000000004</v>
      </c>
      <c r="N4612">
        <v>44.050598000000001</v>
      </c>
    </row>
    <row r="4613" spans="1:14" x14ac:dyDescent="0.35">
      <c r="A4613" t="s">
        <v>24644</v>
      </c>
      <c r="B4613" t="s">
        <v>3332</v>
      </c>
      <c r="C4613" t="s">
        <v>24645</v>
      </c>
      <c r="D4613">
        <v>13</v>
      </c>
      <c r="E4613" t="s">
        <v>1541</v>
      </c>
      <c r="F4613" t="s">
        <v>15854</v>
      </c>
      <c r="G4613" t="s">
        <v>15875</v>
      </c>
      <c r="H4613" t="s">
        <v>24646</v>
      </c>
      <c r="I4613" t="s">
        <v>24644</v>
      </c>
      <c r="J4613" t="s">
        <v>24647</v>
      </c>
      <c r="K4613" t="s">
        <v>13347</v>
      </c>
      <c r="L4613" t="s">
        <v>24648</v>
      </c>
      <c r="M4613">
        <v>8.8375000000000004</v>
      </c>
      <c r="N4613">
        <v>44.4133</v>
      </c>
    </row>
    <row r="4614" spans="1:14" x14ac:dyDescent="0.35">
      <c r="A4614" t="s">
        <v>24649</v>
      </c>
      <c r="B4614" t="s">
        <v>3332</v>
      </c>
      <c r="C4614" t="s">
        <v>24650</v>
      </c>
      <c r="D4614">
        <v>353</v>
      </c>
      <c r="E4614" t="s">
        <v>1541</v>
      </c>
      <c r="F4614" t="s">
        <v>15854</v>
      </c>
      <c r="G4614" t="s">
        <v>15865</v>
      </c>
      <c r="H4614" t="s">
        <v>1219</v>
      </c>
      <c r="I4614" t="s">
        <v>24649</v>
      </c>
      <c r="J4614" t="s">
        <v>2343</v>
      </c>
      <c r="K4614" t="s">
        <v>24651</v>
      </c>
      <c r="L4614" t="s">
        <v>24652</v>
      </c>
      <c r="M4614">
        <v>9.2767400000000002</v>
      </c>
      <c r="N4614">
        <v>45.445098999999999</v>
      </c>
    </row>
    <row r="4615" spans="1:14" x14ac:dyDescent="0.35">
      <c r="A4615" t="s">
        <v>24653</v>
      </c>
      <c r="B4615" t="s">
        <v>1168</v>
      </c>
      <c r="C4615" t="s">
        <v>1118</v>
      </c>
      <c r="D4615">
        <v>161</v>
      </c>
      <c r="E4615" t="s">
        <v>1541</v>
      </c>
      <c r="F4615" t="s">
        <v>15854</v>
      </c>
      <c r="G4615" t="s">
        <v>15868</v>
      </c>
      <c r="H4615" t="s">
        <v>1119</v>
      </c>
      <c r="I4615" t="s">
        <v>24653</v>
      </c>
      <c r="J4615" t="s">
        <v>24654</v>
      </c>
      <c r="K4615" t="s">
        <v>24655</v>
      </c>
      <c r="L4615" t="s">
        <v>24656</v>
      </c>
      <c r="M4615">
        <v>10.2964</v>
      </c>
      <c r="N4615">
        <v>44.824500999999998</v>
      </c>
    </row>
    <row r="4616" spans="1:14" x14ac:dyDescent="0.35">
      <c r="A4616" t="s">
        <v>24657</v>
      </c>
      <c r="B4616" t="s">
        <v>1168</v>
      </c>
      <c r="C4616" t="s">
        <v>24658</v>
      </c>
      <c r="D4616">
        <v>1791</v>
      </c>
      <c r="E4616" t="s">
        <v>1541</v>
      </c>
      <c r="F4616" t="s">
        <v>15854</v>
      </c>
      <c r="G4616" t="s">
        <v>15862</v>
      </c>
      <c r="H4616" t="s">
        <v>24659</v>
      </c>
      <c r="I4616" t="s">
        <v>24657</v>
      </c>
      <c r="J4616" t="s">
        <v>24660</v>
      </c>
      <c r="K4616" t="s">
        <v>24661</v>
      </c>
      <c r="L4616" t="s">
        <v>24662</v>
      </c>
      <c r="M4616">
        <v>7.3687199999999997</v>
      </c>
      <c r="N4616">
        <v>45.738498999999997</v>
      </c>
    </row>
    <row r="4617" spans="1:14" x14ac:dyDescent="0.35">
      <c r="A4617" t="s">
        <v>24663</v>
      </c>
      <c r="B4617" t="s">
        <v>1168</v>
      </c>
      <c r="C4617" t="s">
        <v>24664</v>
      </c>
      <c r="D4617">
        <v>1267</v>
      </c>
      <c r="E4617" t="s">
        <v>1541</v>
      </c>
      <c r="F4617" t="s">
        <v>15854</v>
      </c>
      <c r="G4617" t="s">
        <v>15855</v>
      </c>
      <c r="H4617" t="s">
        <v>24665</v>
      </c>
      <c r="I4617" t="s">
        <v>24663</v>
      </c>
      <c r="J4617" t="s">
        <v>24666</v>
      </c>
      <c r="K4617" t="s">
        <v>24667</v>
      </c>
      <c r="L4617" t="s">
        <v>24668</v>
      </c>
      <c r="M4617">
        <v>7.6232199999999999</v>
      </c>
      <c r="N4617">
        <v>44.547001000000002</v>
      </c>
    </row>
    <row r="4618" spans="1:14" x14ac:dyDescent="0.35">
      <c r="A4618" t="s">
        <v>24669</v>
      </c>
      <c r="B4618" t="s">
        <v>1168</v>
      </c>
      <c r="C4618" t="s">
        <v>24670</v>
      </c>
      <c r="D4618">
        <v>410</v>
      </c>
      <c r="E4618" t="s">
        <v>1541</v>
      </c>
      <c r="F4618" t="s">
        <v>15854</v>
      </c>
      <c r="G4618" t="s">
        <v>15863</v>
      </c>
      <c r="H4618" t="s">
        <v>24671</v>
      </c>
      <c r="I4618" t="s">
        <v>24669</v>
      </c>
      <c r="J4618" t="s">
        <v>24672</v>
      </c>
      <c r="K4618" t="s">
        <v>24673</v>
      </c>
      <c r="L4618" t="s">
        <v>24674</v>
      </c>
      <c r="M4618">
        <v>12.596503</v>
      </c>
      <c r="N4618">
        <v>46.031897999999998</v>
      </c>
    </row>
    <row r="4619" spans="1:14" x14ac:dyDescent="0.35">
      <c r="A4619" t="s">
        <v>24675</v>
      </c>
      <c r="B4619" t="s">
        <v>1168</v>
      </c>
      <c r="C4619" t="s">
        <v>24676</v>
      </c>
      <c r="D4619">
        <v>789</v>
      </c>
      <c r="E4619" t="s">
        <v>1541</v>
      </c>
      <c r="F4619" t="s">
        <v>15854</v>
      </c>
      <c r="G4619" t="s">
        <v>15867</v>
      </c>
      <c r="H4619" t="s">
        <v>24677</v>
      </c>
      <c r="I4619" t="s">
        <v>24675</v>
      </c>
      <c r="J4619" t="s">
        <v>24678</v>
      </c>
      <c r="K4619" t="s">
        <v>24679</v>
      </c>
      <c r="L4619" t="s">
        <v>24680</v>
      </c>
      <c r="M4619">
        <v>11.3264</v>
      </c>
      <c r="N4619">
        <v>46.460200999999998</v>
      </c>
    </row>
    <row r="4620" spans="1:14" x14ac:dyDescent="0.35">
      <c r="A4620" t="s">
        <v>24681</v>
      </c>
      <c r="B4620" t="s">
        <v>32</v>
      </c>
      <c r="C4620" t="s">
        <v>24682</v>
      </c>
      <c r="D4620">
        <v>305</v>
      </c>
      <c r="E4620" t="s">
        <v>1541</v>
      </c>
      <c r="F4620" t="s">
        <v>15854</v>
      </c>
      <c r="G4620" t="s">
        <v>15863</v>
      </c>
      <c r="H4620" t="s">
        <v>24683</v>
      </c>
      <c r="I4620" t="s">
        <v>24681</v>
      </c>
      <c r="J4620" t="s">
        <v>24684</v>
      </c>
      <c r="K4620" t="s">
        <v>24685</v>
      </c>
      <c r="L4620" t="s">
        <v>24686</v>
      </c>
      <c r="M4620">
        <v>13.1868</v>
      </c>
      <c r="N4620">
        <v>46.032200000000003</v>
      </c>
    </row>
    <row r="4621" spans="1:14" x14ac:dyDescent="0.35">
      <c r="A4621" t="s">
        <v>24687</v>
      </c>
      <c r="B4621" t="s">
        <v>3332</v>
      </c>
      <c r="C4621" t="s">
        <v>24688</v>
      </c>
      <c r="D4621">
        <v>123</v>
      </c>
      <c r="E4621" t="s">
        <v>1541</v>
      </c>
      <c r="F4621" t="s">
        <v>15854</v>
      </c>
      <c r="G4621" t="s">
        <v>15868</v>
      </c>
      <c r="H4621" t="s">
        <v>24689</v>
      </c>
      <c r="I4621" t="s">
        <v>24687</v>
      </c>
      <c r="J4621" t="s">
        <v>24690</v>
      </c>
      <c r="K4621" t="s">
        <v>24691</v>
      </c>
      <c r="L4621" t="s">
        <v>24692</v>
      </c>
      <c r="M4621">
        <v>11.2887</v>
      </c>
      <c r="N4621">
        <v>44.535400000000003</v>
      </c>
    </row>
    <row r="4622" spans="1:14" x14ac:dyDescent="0.35">
      <c r="A4622" t="s">
        <v>24693</v>
      </c>
      <c r="B4622" t="s">
        <v>3332</v>
      </c>
      <c r="C4622" t="s">
        <v>24694</v>
      </c>
      <c r="D4622">
        <v>59</v>
      </c>
      <c r="E4622" t="s">
        <v>1541</v>
      </c>
      <c r="F4622" t="s">
        <v>15854</v>
      </c>
      <c r="G4622" t="s">
        <v>15866</v>
      </c>
      <c r="H4622" t="s">
        <v>24695</v>
      </c>
      <c r="I4622" t="s">
        <v>24693</v>
      </c>
      <c r="J4622" t="s">
        <v>24696</v>
      </c>
      <c r="K4622" t="s">
        <v>24697</v>
      </c>
      <c r="L4622" t="s">
        <v>24698</v>
      </c>
      <c r="M4622">
        <v>12.1944</v>
      </c>
      <c r="N4622">
        <v>45.648398999999998</v>
      </c>
    </row>
    <row r="4623" spans="1:14" x14ac:dyDescent="0.35">
      <c r="A4623" t="s">
        <v>24699</v>
      </c>
      <c r="B4623" t="s">
        <v>1168</v>
      </c>
      <c r="C4623" t="s">
        <v>46329</v>
      </c>
      <c r="D4623">
        <v>97</v>
      </c>
      <c r="E4623" t="s">
        <v>1541</v>
      </c>
      <c r="F4623" t="s">
        <v>15854</v>
      </c>
      <c r="G4623" t="s">
        <v>15868</v>
      </c>
      <c r="H4623" t="s">
        <v>46330</v>
      </c>
      <c r="I4623" t="s">
        <v>24699</v>
      </c>
      <c r="J4623" t="s">
        <v>24700</v>
      </c>
      <c r="K4623" t="s">
        <v>24701</v>
      </c>
      <c r="L4623" t="s">
        <v>24702</v>
      </c>
      <c r="M4623">
        <v>12.0701</v>
      </c>
      <c r="N4623">
        <v>44.194800999999998</v>
      </c>
    </row>
    <row r="4624" spans="1:14" x14ac:dyDescent="0.35">
      <c r="A4624" t="s">
        <v>24703</v>
      </c>
      <c r="B4624" t="s">
        <v>1168</v>
      </c>
      <c r="C4624" t="s">
        <v>24704</v>
      </c>
      <c r="D4624">
        <v>355</v>
      </c>
      <c r="E4624" t="s">
        <v>1541</v>
      </c>
      <c r="F4624" t="s">
        <v>15854</v>
      </c>
      <c r="G4624" t="s">
        <v>15865</v>
      </c>
      <c r="H4624" t="s">
        <v>24705</v>
      </c>
      <c r="I4624" t="s">
        <v>24703</v>
      </c>
      <c r="J4624" t="s">
        <v>24706</v>
      </c>
      <c r="K4624" t="s">
        <v>24707</v>
      </c>
      <c r="L4624" t="s">
        <v>24708</v>
      </c>
      <c r="M4624">
        <v>10.3306</v>
      </c>
      <c r="N4624">
        <v>45.428902000000001</v>
      </c>
    </row>
    <row r="4625" spans="1:14" x14ac:dyDescent="0.35">
      <c r="A4625" t="s">
        <v>24709</v>
      </c>
      <c r="B4625" t="s">
        <v>1168</v>
      </c>
      <c r="C4625" t="s">
        <v>46331</v>
      </c>
      <c r="D4625">
        <v>39</v>
      </c>
      <c r="E4625" t="s">
        <v>1541</v>
      </c>
      <c r="F4625" t="s">
        <v>15854</v>
      </c>
      <c r="G4625" t="s">
        <v>15863</v>
      </c>
      <c r="H4625" t="s">
        <v>15864</v>
      </c>
      <c r="I4625" t="s">
        <v>24709</v>
      </c>
      <c r="J4625" t="s">
        <v>24710</v>
      </c>
      <c r="K4625" t="s">
        <v>24711</v>
      </c>
      <c r="L4625" t="s">
        <v>24712</v>
      </c>
      <c r="M4625">
        <v>13.472200000000001</v>
      </c>
      <c r="N4625">
        <v>45.827499000000003</v>
      </c>
    </row>
    <row r="4626" spans="1:14" x14ac:dyDescent="0.35">
      <c r="A4626" t="s">
        <v>24713</v>
      </c>
      <c r="B4626" t="s">
        <v>1168</v>
      </c>
      <c r="C4626" t="s">
        <v>24714</v>
      </c>
      <c r="D4626">
        <v>40</v>
      </c>
      <c r="E4626" t="s">
        <v>1541</v>
      </c>
      <c r="F4626" t="s">
        <v>15854</v>
      </c>
      <c r="G4626" t="s">
        <v>15868</v>
      </c>
      <c r="H4626" t="s">
        <v>24715</v>
      </c>
      <c r="I4626" t="s">
        <v>24713</v>
      </c>
      <c r="J4626" t="s">
        <v>24716</v>
      </c>
      <c r="K4626" t="s">
        <v>24717</v>
      </c>
      <c r="L4626" t="s">
        <v>24718</v>
      </c>
      <c r="M4626">
        <v>12.611700000000001</v>
      </c>
      <c r="N4626">
        <v>44.020302000000001</v>
      </c>
    </row>
    <row r="4627" spans="1:14" x14ac:dyDescent="0.35">
      <c r="A4627" t="s">
        <v>24719</v>
      </c>
      <c r="B4627" t="s">
        <v>36</v>
      </c>
      <c r="C4627" t="s">
        <v>24720</v>
      </c>
      <c r="D4627">
        <v>128</v>
      </c>
      <c r="E4627" t="s">
        <v>1541</v>
      </c>
      <c r="F4627" t="s">
        <v>15854</v>
      </c>
      <c r="G4627" t="s">
        <v>15866</v>
      </c>
      <c r="H4627" t="s">
        <v>24573</v>
      </c>
      <c r="I4627" t="s">
        <v>24719</v>
      </c>
      <c r="J4627" t="s">
        <v>2451</v>
      </c>
      <c r="L4627" t="s">
        <v>24721</v>
      </c>
      <c r="M4627">
        <v>11.529500000000001</v>
      </c>
      <c r="N4627">
        <v>45.573399000000002</v>
      </c>
    </row>
    <row r="4628" spans="1:14" x14ac:dyDescent="0.35">
      <c r="A4628" t="s">
        <v>24722</v>
      </c>
      <c r="B4628" t="s">
        <v>1168</v>
      </c>
      <c r="C4628" t="s">
        <v>24723</v>
      </c>
      <c r="D4628">
        <v>44</v>
      </c>
      <c r="E4628" t="s">
        <v>1541</v>
      </c>
      <c r="F4628" t="s">
        <v>15854</v>
      </c>
      <c r="G4628" t="s">
        <v>15866</v>
      </c>
      <c r="H4628" t="s">
        <v>24724</v>
      </c>
      <c r="I4628" t="s">
        <v>24722</v>
      </c>
      <c r="J4628" t="s">
        <v>24725</v>
      </c>
      <c r="K4628" t="s">
        <v>24726</v>
      </c>
      <c r="L4628" t="s">
        <v>24727</v>
      </c>
      <c r="M4628">
        <v>11.847899999999999</v>
      </c>
      <c r="N4628">
        <v>45.395802000000003</v>
      </c>
    </row>
    <row r="4629" spans="1:14" x14ac:dyDescent="0.35">
      <c r="A4629" t="s">
        <v>24728</v>
      </c>
      <c r="B4629" t="s">
        <v>3332</v>
      </c>
      <c r="C4629" t="s">
        <v>24729</v>
      </c>
      <c r="D4629">
        <v>239</v>
      </c>
      <c r="E4629" t="s">
        <v>1541</v>
      </c>
      <c r="F4629" t="s">
        <v>15854</v>
      </c>
      <c r="G4629" t="s">
        <v>15866</v>
      </c>
      <c r="H4629" t="s">
        <v>685</v>
      </c>
      <c r="I4629" t="s">
        <v>24728</v>
      </c>
      <c r="J4629" t="s">
        <v>24730</v>
      </c>
      <c r="K4629" t="s">
        <v>24731</v>
      </c>
      <c r="L4629" t="s">
        <v>24732</v>
      </c>
      <c r="M4629">
        <v>10.888500000000001</v>
      </c>
      <c r="N4629">
        <v>45.395699</v>
      </c>
    </row>
    <row r="4630" spans="1:14" x14ac:dyDescent="0.35">
      <c r="A4630" t="s">
        <v>24733</v>
      </c>
      <c r="B4630" t="s">
        <v>1168</v>
      </c>
      <c r="C4630" t="s">
        <v>24734</v>
      </c>
      <c r="D4630">
        <v>49</v>
      </c>
      <c r="E4630" t="s">
        <v>1541</v>
      </c>
      <c r="F4630" t="s">
        <v>15854</v>
      </c>
      <c r="G4630" t="s">
        <v>15856</v>
      </c>
      <c r="H4630" t="s">
        <v>24735</v>
      </c>
      <c r="I4630" t="s">
        <v>24733</v>
      </c>
      <c r="J4630" t="s">
        <v>24736</v>
      </c>
      <c r="K4630" t="s">
        <v>1992</v>
      </c>
      <c r="L4630" t="s">
        <v>24737</v>
      </c>
      <c r="M4630">
        <v>13.362299999999999</v>
      </c>
      <c r="N4630">
        <v>43.616298999999998</v>
      </c>
    </row>
    <row r="4631" spans="1:14" x14ac:dyDescent="0.35">
      <c r="A4631" t="s">
        <v>24738</v>
      </c>
      <c r="B4631" t="s">
        <v>3332</v>
      </c>
      <c r="C4631" t="s">
        <v>24739</v>
      </c>
      <c r="D4631">
        <v>7</v>
      </c>
      <c r="E4631" t="s">
        <v>1541</v>
      </c>
      <c r="F4631" t="s">
        <v>15854</v>
      </c>
      <c r="G4631" t="s">
        <v>15866</v>
      </c>
      <c r="H4631" t="s">
        <v>345</v>
      </c>
      <c r="I4631" t="s">
        <v>24738</v>
      </c>
      <c r="J4631" t="s">
        <v>24740</v>
      </c>
      <c r="K4631" t="s">
        <v>24741</v>
      </c>
      <c r="L4631" t="s">
        <v>24742</v>
      </c>
      <c r="M4631">
        <v>12.351900000000001</v>
      </c>
      <c r="N4631">
        <v>45.505299000000001</v>
      </c>
    </row>
    <row r="4632" spans="1:14" x14ac:dyDescent="0.35">
      <c r="A4632" t="s">
        <v>24743</v>
      </c>
      <c r="B4632" t="s">
        <v>32</v>
      </c>
      <c r="C4632" t="s">
        <v>24744</v>
      </c>
      <c r="D4632">
        <v>39</v>
      </c>
      <c r="E4632" t="s">
        <v>1541</v>
      </c>
      <c r="F4632" t="s">
        <v>15854</v>
      </c>
      <c r="G4632" t="s">
        <v>15857</v>
      </c>
      <c r="H4632" t="s">
        <v>24745</v>
      </c>
      <c r="I4632" t="s">
        <v>24743</v>
      </c>
      <c r="J4632" t="s">
        <v>24746</v>
      </c>
      <c r="K4632" t="s">
        <v>24747</v>
      </c>
      <c r="L4632" t="s">
        <v>24748</v>
      </c>
      <c r="M4632">
        <v>10.577928</v>
      </c>
      <c r="N4632">
        <v>43.825825000000002</v>
      </c>
    </row>
    <row r="4633" spans="1:14" x14ac:dyDescent="0.35">
      <c r="A4633" t="s">
        <v>24749</v>
      </c>
      <c r="B4633" t="s">
        <v>32</v>
      </c>
      <c r="C4633" t="s">
        <v>24750</v>
      </c>
      <c r="D4633">
        <v>1278</v>
      </c>
      <c r="E4633" t="s">
        <v>1541</v>
      </c>
      <c r="F4633" t="s">
        <v>15854</v>
      </c>
      <c r="G4633" t="s">
        <v>15861</v>
      </c>
      <c r="H4633" t="s">
        <v>24751</v>
      </c>
      <c r="I4633" t="s">
        <v>24749</v>
      </c>
      <c r="J4633" t="s">
        <v>24752</v>
      </c>
      <c r="K4633" t="s">
        <v>24753</v>
      </c>
      <c r="L4633" t="s">
        <v>24754</v>
      </c>
      <c r="M4633">
        <v>12.851699999999999</v>
      </c>
      <c r="N4633">
        <v>42.427199999999999</v>
      </c>
    </row>
    <row r="4634" spans="1:14" x14ac:dyDescent="0.35">
      <c r="A4634" t="s">
        <v>24755</v>
      </c>
      <c r="B4634" t="s">
        <v>1168</v>
      </c>
      <c r="C4634" t="s">
        <v>24756</v>
      </c>
      <c r="D4634">
        <v>634</v>
      </c>
      <c r="E4634" t="s">
        <v>1541</v>
      </c>
      <c r="F4634" t="s">
        <v>15854</v>
      </c>
      <c r="G4634" t="s">
        <v>15857</v>
      </c>
      <c r="H4634" t="s">
        <v>24757</v>
      </c>
      <c r="I4634" t="s">
        <v>24755</v>
      </c>
      <c r="J4634" t="s">
        <v>24758</v>
      </c>
      <c r="K4634" t="s">
        <v>24759</v>
      </c>
      <c r="L4634" t="s">
        <v>24760</v>
      </c>
      <c r="M4634">
        <v>11.255000000000001</v>
      </c>
      <c r="N4634">
        <v>43.256301999999998</v>
      </c>
    </row>
    <row r="4635" spans="1:14" x14ac:dyDescent="0.35">
      <c r="A4635" t="s">
        <v>24761</v>
      </c>
      <c r="B4635" t="s">
        <v>1168</v>
      </c>
      <c r="C4635" t="s">
        <v>24762</v>
      </c>
      <c r="D4635">
        <v>45</v>
      </c>
      <c r="E4635" t="s">
        <v>1541</v>
      </c>
      <c r="F4635" t="s">
        <v>15854</v>
      </c>
      <c r="G4635" t="s">
        <v>15875</v>
      </c>
      <c r="H4635" t="s">
        <v>24763</v>
      </c>
      <c r="I4635" t="s">
        <v>24761</v>
      </c>
      <c r="J4635" t="s">
        <v>24764</v>
      </c>
      <c r="K4635" t="s">
        <v>24765</v>
      </c>
      <c r="L4635" t="s">
        <v>24766</v>
      </c>
      <c r="M4635">
        <v>9.9879499999999997</v>
      </c>
      <c r="N4635">
        <v>44.088000999999998</v>
      </c>
    </row>
    <row r="4636" spans="1:14" x14ac:dyDescent="0.35">
      <c r="A4636" t="s">
        <v>24767</v>
      </c>
      <c r="B4636" t="s">
        <v>3332</v>
      </c>
      <c r="C4636" t="s">
        <v>46332</v>
      </c>
      <c r="D4636">
        <v>427</v>
      </c>
      <c r="E4636" t="s">
        <v>1541</v>
      </c>
      <c r="F4636" t="s">
        <v>15854</v>
      </c>
      <c r="G4636" t="s">
        <v>15861</v>
      </c>
      <c r="H4636" t="s">
        <v>385</v>
      </c>
      <c r="I4636" t="s">
        <v>24767</v>
      </c>
      <c r="J4636" t="s">
        <v>24768</v>
      </c>
      <c r="K4636" t="s">
        <v>24769</v>
      </c>
      <c r="L4636" t="s">
        <v>24770</v>
      </c>
      <c r="M4636">
        <v>12.594900000000001</v>
      </c>
      <c r="N4636">
        <v>41.799399999999999</v>
      </c>
    </row>
    <row r="4637" spans="1:14" x14ac:dyDescent="0.35">
      <c r="A4637" t="s">
        <v>24771</v>
      </c>
      <c r="B4637" t="s">
        <v>3332</v>
      </c>
      <c r="C4637" t="s">
        <v>46333</v>
      </c>
      <c r="D4637">
        <v>13</v>
      </c>
      <c r="E4637" t="s">
        <v>1541</v>
      </c>
      <c r="F4637" t="s">
        <v>15854</v>
      </c>
      <c r="G4637" t="s">
        <v>15861</v>
      </c>
      <c r="H4637" t="s">
        <v>385</v>
      </c>
      <c r="I4637" t="s">
        <v>24771</v>
      </c>
      <c r="J4637" t="s">
        <v>24772</v>
      </c>
      <c r="K4637" t="s">
        <v>24773</v>
      </c>
      <c r="L4637" t="s">
        <v>24774</v>
      </c>
      <c r="M4637">
        <v>12.238888899999999</v>
      </c>
      <c r="N4637">
        <v>41.800277800000003</v>
      </c>
    </row>
    <row r="4638" spans="1:14" x14ac:dyDescent="0.35">
      <c r="A4638" t="s">
        <v>24775</v>
      </c>
      <c r="B4638" t="s">
        <v>1168</v>
      </c>
      <c r="C4638" t="s">
        <v>24776</v>
      </c>
      <c r="D4638">
        <v>119</v>
      </c>
      <c r="E4638" t="s">
        <v>1541</v>
      </c>
      <c r="F4638" t="s">
        <v>15854</v>
      </c>
      <c r="G4638" t="s">
        <v>15870</v>
      </c>
      <c r="H4638" t="s">
        <v>15873</v>
      </c>
      <c r="I4638" t="s">
        <v>24775</v>
      </c>
      <c r="J4638" t="s">
        <v>24777</v>
      </c>
      <c r="K4638" t="s">
        <v>24778</v>
      </c>
      <c r="L4638" t="s">
        <v>24779</v>
      </c>
      <c r="M4638">
        <v>14.911300000000001</v>
      </c>
      <c r="N4638">
        <v>40.620398999999999</v>
      </c>
    </row>
    <row r="4639" spans="1:14" x14ac:dyDescent="0.35">
      <c r="A4639" t="s">
        <v>24780</v>
      </c>
      <c r="B4639" t="s">
        <v>1168</v>
      </c>
      <c r="C4639" t="s">
        <v>24781</v>
      </c>
      <c r="D4639">
        <v>31</v>
      </c>
      <c r="E4639" t="s">
        <v>1541</v>
      </c>
      <c r="F4639" t="s">
        <v>15854</v>
      </c>
      <c r="G4639" t="s">
        <v>15857</v>
      </c>
      <c r="H4639" t="s">
        <v>24782</v>
      </c>
      <c r="I4639" t="s">
        <v>24780</v>
      </c>
      <c r="J4639" t="s">
        <v>16085</v>
      </c>
      <c r="K4639" t="s">
        <v>24783</v>
      </c>
      <c r="L4639" t="s">
        <v>24784</v>
      </c>
      <c r="M4639">
        <v>10.2394</v>
      </c>
      <c r="N4639">
        <v>42.760300000000001</v>
      </c>
    </row>
    <row r="4640" spans="1:14" x14ac:dyDescent="0.35">
      <c r="A4640" t="s">
        <v>24785</v>
      </c>
      <c r="B4640" t="s">
        <v>1168</v>
      </c>
      <c r="C4640" t="s">
        <v>24786</v>
      </c>
      <c r="D4640">
        <v>94</v>
      </c>
      <c r="E4640" t="s">
        <v>1541</v>
      </c>
      <c r="F4640" t="s">
        <v>15854</v>
      </c>
      <c r="G4640" t="s">
        <v>15861</v>
      </c>
      <c r="H4640" t="s">
        <v>24787</v>
      </c>
      <c r="I4640" t="s">
        <v>24785</v>
      </c>
      <c r="J4640" t="s">
        <v>24788</v>
      </c>
      <c r="K4640" t="s">
        <v>24789</v>
      </c>
      <c r="L4640" t="s">
        <v>24790</v>
      </c>
      <c r="M4640">
        <v>12.909000000000001</v>
      </c>
      <c r="N4640">
        <v>41.542400000000001</v>
      </c>
    </row>
    <row r="4641" spans="1:14" x14ac:dyDescent="0.35">
      <c r="A4641" t="s">
        <v>24791</v>
      </c>
      <c r="B4641" t="s">
        <v>3332</v>
      </c>
      <c r="C4641" t="s">
        <v>24792</v>
      </c>
      <c r="D4641">
        <v>294</v>
      </c>
      <c r="E4641" t="s">
        <v>1541</v>
      </c>
      <c r="F4641" t="s">
        <v>15854</v>
      </c>
      <c r="G4641" t="s">
        <v>15870</v>
      </c>
      <c r="H4641" t="s">
        <v>46334</v>
      </c>
      <c r="I4641" t="s">
        <v>24791</v>
      </c>
      <c r="J4641" t="s">
        <v>24793</v>
      </c>
      <c r="K4641" t="s">
        <v>24794</v>
      </c>
      <c r="L4641" t="s">
        <v>24795</v>
      </c>
      <c r="M4641">
        <v>14.290800000000001</v>
      </c>
      <c r="N4641">
        <v>40.886001999999998</v>
      </c>
    </row>
    <row r="4642" spans="1:14" x14ac:dyDescent="0.35">
      <c r="A4642" t="s">
        <v>24796</v>
      </c>
      <c r="B4642" t="s">
        <v>3332</v>
      </c>
      <c r="C4642" t="s">
        <v>24797</v>
      </c>
      <c r="D4642">
        <v>6</v>
      </c>
      <c r="E4642" t="s">
        <v>1541</v>
      </c>
      <c r="F4642" t="s">
        <v>15854</v>
      </c>
      <c r="G4642" t="s">
        <v>15857</v>
      </c>
      <c r="H4642" t="s">
        <v>24798</v>
      </c>
      <c r="I4642" t="s">
        <v>24796</v>
      </c>
      <c r="J4642" t="s">
        <v>2578</v>
      </c>
      <c r="K4642" t="s">
        <v>24799</v>
      </c>
      <c r="L4642" t="s">
        <v>24800</v>
      </c>
      <c r="M4642">
        <v>10.3927</v>
      </c>
      <c r="N4642">
        <v>43.683898999999997</v>
      </c>
    </row>
    <row r="4643" spans="1:14" x14ac:dyDescent="0.35">
      <c r="A4643" t="s">
        <v>24801</v>
      </c>
      <c r="B4643" t="s">
        <v>1168</v>
      </c>
      <c r="C4643" t="s">
        <v>24802</v>
      </c>
      <c r="D4643">
        <v>142</v>
      </c>
      <c r="E4643" t="s">
        <v>1541</v>
      </c>
      <c r="F4643" t="s">
        <v>15854</v>
      </c>
      <c r="G4643" t="s">
        <v>15857</v>
      </c>
      <c r="H4643" t="s">
        <v>24803</v>
      </c>
      <c r="I4643" t="s">
        <v>24801</v>
      </c>
      <c r="J4643" t="s">
        <v>18666</v>
      </c>
      <c r="K4643" t="s">
        <v>24804</v>
      </c>
      <c r="L4643" t="s">
        <v>24805</v>
      </c>
      <c r="M4643">
        <v>11.2051</v>
      </c>
      <c r="N4643">
        <v>43.810001</v>
      </c>
    </row>
    <row r="4644" spans="1:14" x14ac:dyDescent="0.35">
      <c r="A4644" t="s">
        <v>24806</v>
      </c>
      <c r="B4644" t="s">
        <v>1168</v>
      </c>
      <c r="C4644" t="s">
        <v>24807</v>
      </c>
      <c r="D4644">
        <v>17</v>
      </c>
      <c r="E4644" t="s">
        <v>1541</v>
      </c>
      <c r="F4644" t="s">
        <v>15854</v>
      </c>
      <c r="G4644" t="s">
        <v>15857</v>
      </c>
      <c r="H4644" t="s">
        <v>24808</v>
      </c>
      <c r="I4644" t="s">
        <v>24806</v>
      </c>
      <c r="J4644" t="s">
        <v>24809</v>
      </c>
      <c r="K4644" t="s">
        <v>24810</v>
      </c>
      <c r="L4644" t="s">
        <v>24811</v>
      </c>
      <c r="M4644">
        <v>11.071899999999999</v>
      </c>
      <c r="N4644">
        <v>42.759701</v>
      </c>
    </row>
    <row r="4645" spans="1:14" x14ac:dyDescent="0.35">
      <c r="A4645" t="s">
        <v>24812</v>
      </c>
      <c r="B4645" t="s">
        <v>1168</v>
      </c>
      <c r="C4645" t="s">
        <v>46335</v>
      </c>
      <c r="D4645">
        <v>697</v>
      </c>
      <c r="E4645" t="s">
        <v>1541</v>
      </c>
      <c r="F4645" t="s">
        <v>15854</v>
      </c>
      <c r="G4645" t="s">
        <v>15869</v>
      </c>
      <c r="H4645" t="s">
        <v>24813</v>
      </c>
      <c r="I4645" t="s">
        <v>24812</v>
      </c>
      <c r="J4645" t="s">
        <v>24814</v>
      </c>
      <c r="K4645" t="s">
        <v>24815</v>
      </c>
      <c r="L4645" t="s">
        <v>24816</v>
      </c>
      <c r="M4645">
        <v>12.513199999999999</v>
      </c>
      <c r="N4645">
        <v>43.095900999999998</v>
      </c>
    </row>
    <row r="4646" spans="1:14" x14ac:dyDescent="0.35">
      <c r="A4646" t="s">
        <v>24818</v>
      </c>
      <c r="B4646" t="s">
        <v>3332</v>
      </c>
      <c r="C4646" t="s">
        <v>46336</v>
      </c>
      <c r="D4646">
        <v>1273</v>
      </c>
      <c r="E4646" t="s">
        <v>1541</v>
      </c>
      <c r="F4646" t="s">
        <v>24817</v>
      </c>
      <c r="G4646" t="s">
        <v>24819</v>
      </c>
      <c r="H4646" t="s">
        <v>24820</v>
      </c>
      <c r="I4646" t="s">
        <v>24818</v>
      </c>
      <c r="J4646" t="s">
        <v>24821</v>
      </c>
      <c r="L4646" t="s">
        <v>24822</v>
      </c>
      <c r="M4646">
        <v>14.457599999999999</v>
      </c>
      <c r="N4646">
        <v>46.223700999999998</v>
      </c>
    </row>
    <row r="4647" spans="1:14" x14ac:dyDescent="0.35">
      <c r="A4647" t="s">
        <v>24823</v>
      </c>
      <c r="B4647" t="s">
        <v>1168</v>
      </c>
      <c r="C4647" t="s">
        <v>24824</v>
      </c>
      <c r="D4647">
        <v>876</v>
      </c>
      <c r="E4647" t="s">
        <v>1541</v>
      </c>
      <c r="F4647" t="s">
        <v>24817</v>
      </c>
      <c r="G4647" t="s">
        <v>24825</v>
      </c>
      <c r="I4647" t="s">
        <v>24823</v>
      </c>
      <c r="J4647" t="s">
        <v>24826</v>
      </c>
      <c r="L4647" t="s">
        <v>24827</v>
      </c>
      <c r="M4647">
        <v>15.6861000061035</v>
      </c>
      <c r="N4647">
        <v>46.479900360107401</v>
      </c>
    </row>
    <row r="4648" spans="1:14" x14ac:dyDescent="0.35">
      <c r="A4648" t="s">
        <v>24828</v>
      </c>
      <c r="B4648" t="s">
        <v>1168</v>
      </c>
      <c r="C4648" t="s">
        <v>24829</v>
      </c>
      <c r="D4648">
        <v>7</v>
      </c>
      <c r="E4648" t="s">
        <v>1541</v>
      </c>
      <c r="F4648" t="s">
        <v>24817</v>
      </c>
      <c r="G4648" t="s">
        <v>24830</v>
      </c>
      <c r="H4648" t="s">
        <v>24831</v>
      </c>
      <c r="I4648" t="s">
        <v>24828</v>
      </c>
      <c r="J4648" t="s">
        <v>24832</v>
      </c>
      <c r="L4648" t="s">
        <v>24833</v>
      </c>
      <c r="M4648">
        <v>13.6149997711181</v>
      </c>
      <c r="N4648">
        <v>45.473400115966797</v>
      </c>
    </row>
    <row r="4649" spans="1:14" x14ac:dyDescent="0.35">
      <c r="A4649" t="s">
        <v>24834</v>
      </c>
      <c r="B4649" t="s">
        <v>32</v>
      </c>
      <c r="C4649" t="s">
        <v>24835</v>
      </c>
      <c r="D4649">
        <v>2634</v>
      </c>
      <c r="E4649" t="s">
        <v>1532</v>
      </c>
      <c r="F4649" t="s">
        <v>5128</v>
      </c>
      <c r="G4649" t="s">
        <v>11094</v>
      </c>
      <c r="H4649" t="s">
        <v>24836</v>
      </c>
      <c r="J4649" t="s">
        <v>24834</v>
      </c>
      <c r="L4649" t="s">
        <v>24837</v>
      </c>
      <c r="M4649">
        <v>14.606</v>
      </c>
      <c r="N4649">
        <v>-2.3130000000000002</v>
      </c>
    </row>
    <row r="4650" spans="1:14" x14ac:dyDescent="0.35">
      <c r="A4650" t="s">
        <v>24838</v>
      </c>
      <c r="B4650" t="s">
        <v>36</v>
      </c>
      <c r="C4650" t="s">
        <v>46337</v>
      </c>
      <c r="D4650">
        <v>761</v>
      </c>
      <c r="E4650" t="s">
        <v>1541</v>
      </c>
      <c r="F4650" t="s">
        <v>7224</v>
      </c>
      <c r="G4650" t="s">
        <v>7235</v>
      </c>
      <c r="H4650" t="s">
        <v>46338</v>
      </c>
      <c r="I4650" t="s">
        <v>24838</v>
      </c>
      <c r="J4650" t="s">
        <v>24839</v>
      </c>
      <c r="L4650" t="s">
        <v>24840</v>
      </c>
      <c r="M4650">
        <v>17.568899200000001</v>
      </c>
      <c r="N4650">
        <v>49.314399700000003</v>
      </c>
    </row>
    <row r="4651" spans="1:14" x14ac:dyDescent="0.35">
      <c r="A4651" t="s">
        <v>24841</v>
      </c>
      <c r="B4651" t="s">
        <v>1168</v>
      </c>
      <c r="C4651" t="s">
        <v>24842</v>
      </c>
      <c r="D4651">
        <v>581</v>
      </c>
      <c r="E4651" t="s">
        <v>1541</v>
      </c>
      <c r="F4651" t="s">
        <v>7224</v>
      </c>
      <c r="G4651" t="s">
        <v>7235</v>
      </c>
      <c r="H4651" t="s">
        <v>46339</v>
      </c>
      <c r="I4651" t="s">
        <v>24841</v>
      </c>
      <c r="J4651" t="s">
        <v>24843</v>
      </c>
      <c r="L4651" t="s">
        <v>24844</v>
      </c>
      <c r="M4651">
        <v>17.439699172973601</v>
      </c>
      <c r="N4651">
        <v>49.029399871826101</v>
      </c>
    </row>
    <row r="4652" spans="1:14" x14ac:dyDescent="0.35">
      <c r="A4652" t="s">
        <v>24845</v>
      </c>
      <c r="B4652" t="s">
        <v>1168</v>
      </c>
      <c r="C4652" t="s">
        <v>24846</v>
      </c>
      <c r="D4652">
        <v>1989</v>
      </c>
      <c r="E4652" t="s">
        <v>1541</v>
      </c>
      <c r="F4652" t="s">
        <v>7224</v>
      </c>
      <c r="G4652" t="s">
        <v>7238</v>
      </c>
      <c r="H4652" t="s">
        <v>24847</v>
      </c>
      <c r="I4652" t="s">
        <v>24845</v>
      </c>
      <c r="J4652" t="s">
        <v>24848</v>
      </c>
      <c r="L4652" t="s">
        <v>24849</v>
      </c>
      <c r="M4652">
        <v>12.914999961853001</v>
      </c>
      <c r="N4652">
        <v>50.202999114990199</v>
      </c>
    </row>
    <row r="4653" spans="1:14" x14ac:dyDescent="0.35">
      <c r="A4653" t="s">
        <v>24850</v>
      </c>
      <c r="B4653" t="s">
        <v>32</v>
      </c>
      <c r="C4653" t="s">
        <v>46340</v>
      </c>
      <c r="D4653">
        <v>1772</v>
      </c>
      <c r="E4653" t="s">
        <v>1541</v>
      </c>
      <c r="F4653" t="s">
        <v>7224</v>
      </c>
      <c r="G4653" t="s">
        <v>7238</v>
      </c>
      <c r="H4653" t="s">
        <v>46341</v>
      </c>
      <c r="I4653" t="s">
        <v>24850</v>
      </c>
      <c r="J4653" t="s">
        <v>20494</v>
      </c>
      <c r="L4653" t="s">
        <v>24851</v>
      </c>
      <c r="M4653">
        <v>12.72469997406</v>
      </c>
      <c r="N4653">
        <v>49.922798156737997</v>
      </c>
    </row>
    <row r="4654" spans="1:14" x14ac:dyDescent="0.35">
      <c r="A4654" t="s">
        <v>24852</v>
      </c>
      <c r="B4654" t="s">
        <v>1168</v>
      </c>
      <c r="C4654" t="s">
        <v>46342</v>
      </c>
      <c r="D4654">
        <v>844</v>
      </c>
      <c r="E4654" t="s">
        <v>1541</v>
      </c>
      <c r="F4654" t="s">
        <v>7224</v>
      </c>
      <c r="G4654" t="s">
        <v>7227</v>
      </c>
      <c r="H4654" t="s">
        <v>7228</v>
      </c>
      <c r="I4654" t="s">
        <v>24852</v>
      </c>
      <c r="J4654" t="s">
        <v>24853</v>
      </c>
      <c r="L4654" t="s">
        <v>24854</v>
      </c>
      <c r="M4654">
        <v>18.111099243163999</v>
      </c>
      <c r="N4654">
        <v>49.696300506591797</v>
      </c>
    </row>
    <row r="4655" spans="1:14" x14ac:dyDescent="0.35">
      <c r="A4655" t="s">
        <v>24855</v>
      </c>
      <c r="B4655" t="s">
        <v>32</v>
      </c>
      <c r="C4655" t="s">
        <v>24856</v>
      </c>
      <c r="D4655">
        <v>869</v>
      </c>
      <c r="E4655" t="s">
        <v>1541</v>
      </c>
      <c r="F4655" t="s">
        <v>7224</v>
      </c>
      <c r="G4655" t="s">
        <v>7229</v>
      </c>
      <c r="H4655" t="s">
        <v>7230</v>
      </c>
      <c r="I4655" t="s">
        <v>24855</v>
      </c>
      <c r="J4655" t="s">
        <v>24857</v>
      </c>
      <c r="L4655" t="s">
        <v>24858</v>
      </c>
      <c r="M4655">
        <v>17.210799999999999</v>
      </c>
      <c r="N4655">
        <v>49.587798999999997</v>
      </c>
    </row>
    <row r="4656" spans="1:14" x14ac:dyDescent="0.35">
      <c r="A4656" t="s">
        <v>24859</v>
      </c>
      <c r="B4656" t="s">
        <v>1168</v>
      </c>
      <c r="C4656" t="s">
        <v>24860</v>
      </c>
      <c r="D4656">
        <v>741</v>
      </c>
      <c r="E4656" t="s">
        <v>1541</v>
      </c>
      <c r="F4656" t="s">
        <v>7224</v>
      </c>
      <c r="G4656" t="s">
        <v>7231</v>
      </c>
      <c r="H4656" t="s">
        <v>24861</v>
      </c>
      <c r="I4656" t="s">
        <v>24859</v>
      </c>
      <c r="J4656" t="s">
        <v>24862</v>
      </c>
      <c r="L4656" t="s">
        <v>24863</v>
      </c>
      <c r="M4656">
        <v>15.7385997772216</v>
      </c>
      <c r="N4656">
        <v>50.013401031494098</v>
      </c>
    </row>
    <row r="4657" spans="1:14" x14ac:dyDescent="0.35">
      <c r="A4657" t="s">
        <v>24864</v>
      </c>
      <c r="B4657" t="s">
        <v>1168</v>
      </c>
      <c r="C4657" t="s">
        <v>46343</v>
      </c>
      <c r="D4657">
        <v>676</v>
      </c>
      <c r="E4657" t="s">
        <v>1541</v>
      </c>
      <c r="F4657" t="s">
        <v>7224</v>
      </c>
      <c r="G4657" t="s">
        <v>7229</v>
      </c>
      <c r="H4657" t="s">
        <v>46344</v>
      </c>
      <c r="I4657" t="s">
        <v>24864</v>
      </c>
      <c r="J4657" t="s">
        <v>24865</v>
      </c>
      <c r="L4657" t="s">
        <v>24866</v>
      </c>
      <c r="M4657">
        <v>17.404699325561499</v>
      </c>
      <c r="N4657">
        <v>49.4258003234863</v>
      </c>
    </row>
    <row r="4658" spans="1:14" x14ac:dyDescent="0.35">
      <c r="A4658" t="s">
        <v>24867</v>
      </c>
      <c r="B4658" t="s">
        <v>3332</v>
      </c>
      <c r="C4658" t="s">
        <v>46345</v>
      </c>
      <c r="D4658">
        <v>1247</v>
      </c>
      <c r="E4658" t="s">
        <v>1541</v>
      </c>
      <c r="F4658" t="s">
        <v>7224</v>
      </c>
      <c r="G4658" t="s">
        <v>7232</v>
      </c>
      <c r="H4658" t="s">
        <v>7233</v>
      </c>
      <c r="I4658" t="s">
        <v>24867</v>
      </c>
      <c r="J4658" t="s">
        <v>21610</v>
      </c>
      <c r="L4658" t="s">
        <v>24868</v>
      </c>
      <c r="M4658">
        <v>14.26</v>
      </c>
      <c r="N4658">
        <v>50.1008</v>
      </c>
    </row>
    <row r="4659" spans="1:14" x14ac:dyDescent="0.35">
      <c r="A4659" t="s">
        <v>24869</v>
      </c>
      <c r="B4659" t="s">
        <v>1168</v>
      </c>
      <c r="C4659" t="s">
        <v>46346</v>
      </c>
      <c r="D4659">
        <v>778</v>
      </c>
      <c r="E4659" t="s">
        <v>1541</v>
      </c>
      <c r="F4659" t="s">
        <v>7224</v>
      </c>
      <c r="G4659" t="s">
        <v>7225</v>
      </c>
      <c r="H4659" t="s">
        <v>7226</v>
      </c>
      <c r="I4659" t="s">
        <v>24869</v>
      </c>
      <c r="J4659" t="s">
        <v>24870</v>
      </c>
      <c r="L4659" t="s">
        <v>24871</v>
      </c>
      <c r="M4659">
        <v>16.694400787353501</v>
      </c>
      <c r="N4659">
        <v>49.151298522949197</v>
      </c>
    </row>
    <row r="4660" spans="1:14" x14ac:dyDescent="0.35">
      <c r="A4660" t="s">
        <v>24872</v>
      </c>
      <c r="B4660" t="s">
        <v>1168</v>
      </c>
      <c r="C4660" t="s">
        <v>24873</v>
      </c>
      <c r="D4660">
        <v>919</v>
      </c>
      <c r="E4660" t="s">
        <v>1541</v>
      </c>
      <c r="F4660" t="s">
        <v>7224</v>
      </c>
      <c r="G4660" t="s">
        <v>7234</v>
      </c>
      <c r="H4660" t="s">
        <v>24874</v>
      </c>
      <c r="I4660" t="s">
        <v>24872</v>
      </c>
      <c r="J4660" t="s">
        <v>24875</v>
      </c>
      <c r="L4660" t="s">
        <v>24876</v>
      </c>
      <c r="M4660">
        <v>14.395799999999999</v>
      </c>
      <c r="N4660">
        <v>50.216599000000002</v>
      </c>
    </row>
    <row r="4661" spans="1:14" x14ac:dyDescent="0.35">
      <c r="A4661" t="s">
        <v>24877</v>
      </c>
      <c r="B4661" t="s">
        <v>32</v>
      </c>
      <c r="C4661" t="s">
        <v>24878</v>
      </c>
      <c r="D4661">
        <v>791</v>
      </c>
      <c r="E4661" t="s">
        <v>1541</v>
      </c>
      <c r="F4661" t="s">
        <v>7224</v>
      </c>
      <c r="G4661" t="s">
        <v>7227</v>
      </c>
      <c r="H4661" t="s">
        <v>24879</v>
      </c>
      <c r="I4661" t="s">
        <v>24877</v>
      </c>
      <c r="J4661" t="s">
        <v>24880</v>
      </c>
      <c r="L4661" t="s">
        <v>24881</v>
      </c>
      <c r="M4661">
        <v>18.078300476074201</v>
      </c>
      <c r="N4661">
        <v>49.928298950195298</v>
      </c>
    </row>
    <row r="4662" spans="1:14" x14ac:dyDescent="0.35">
      <c r="A4662" t="s">
        <v>24886</v>
      </c>
      <c r="B4662" t="s">
        <v>3332</v>
      </c>
      <c r="C4662" t="s">
        <v>24887</v>
      </c>
      <c r="D4662">
        <v>135</v>
      </c>
      <c r="E4662" t="s">
        <v>1579</v>
      </c>
      <c r="F4662" t="s">
        <v>15716</v>
      </c>
      <c r="G4662" t="s">
        <v>15718</v>
      </c>
      <c r="H4662" t="s">
        <v>24888</v>
      </c>
      <c r="I4662" t="s">
        <v>24886</v>
      </c>
      <c r="J4662" t="s">
        <v>24889</v>
      </c>
      <c r="L4662" t="s">
        <v>24890</v>
      </c>
      <c r="M4662">
        <v>34.886699676513601</v>
      </c>
      <c r="N4662">
        <v>32.011398315429602</v>
      </c>
    </row>
    <row r="4663" spans="1:14" x14ac:dyDescent="0.35">
      <c r="A4663" t="s">
        <v>24891</v>
      </c>
      <c r="B4663" t="s">
        <v>32</v>
      </c>
      <c r="C4663" t="s">
        <v>24892</v>
      </c>
      <c r="D4663">
        <v>656</v>
      </c>
      <c r="E4663" t="s">
        <v>1579</v>
      </c>
      <c r="F4663" t="s">
        <v>15716</v>
      </c>
      <c r="G4663" t="s">
        <v>24882</v>
      </c>
      <c r="H4663" t="s">
        <v>24883</v>
      </c>
      <c r="I4663" t="s">
        <v>24891</v>
      </c>
      <c r="J4663" t="s">
        <v>24893</v>
      </c>
      <c r="L4663" t="s">
        <v>24894</v>
      </c>
      <c r="M4663">
        <v>34.722999572753999</v>
      </c>
      <c r="N4663">
        <v>31.287000656128001</v>
      </c>
    </row>
    <row r="4664" spans="1:14" x14ac:dyDescent="0.35">
      <c r="A4664" t="s">
        <v>24895</v>
      </c>
      <c r="B4664" t="s">
        <v>1168</v>
      </c>
      <c r="C4664" t="s">
        <v>24896</v>
      </c>
      <c r="D4664">
        <v>288</v>
      </c>
      <c r="E4664" t="s">
        <v>1579</v>
      </c>
      <c r="F4664" t="s">
        <v>15716</v>
      </c>
      <c r="G4664" t="s">
        <v>24882</v>
      </c>
      <c r="H4664" t="s">
        <v>24897</v>
      </c>
      <c r="I4664" t="s">
        <v>24895</v>
      </c>
      <c r="J4664" t="s">
        <v>24898</v>
      </c>
      <c r="L4664" t="s">
        <v>24899</v>
      </c>
      <c r="M4664">
        <v>35.011415999999997</v>
      </c>
      <c r="N4664">
        <v>29.723693999999998</v>
      </c>
    </row>
    <row r="4665" spans="1:14" x14ac:dyDescent="0.35">
      <c r="A4665" t="s">
        <v>24901</v>
      </c>
      <c r="B4665" t="s">
        <v>36</v>
      </c>
      <c r="C4665" t="s">
        <v>24902</v>
      </c>
      <c r="D4665">
        <v>42</v>
      </c>
      <c r="E4665" t="s">
        <v>1579</v>
      </c>
      <c r="F4665" t="s">
        <v>15716</v>
      </c>
      <c r="G4665" t="s">
        <v>24882</v>
      </c>
      <c r="H4665" t="s">
        <v>24897</v>
      </c>
      <c r="I4665" t="s">
        <v>24901</v>
      </c>
      <c r="J4665" t="s">
        <v>18456</v>
      </c>
      <c r="L4665" t="s">
        <v>24903</v>
      </c>
      <c r="M4665">
        <v>34.960098000000002</v>
      </c>
      <c r="N4665">
        <v>29.561299999999999</v>
      </c>
    </row>
    <row r="4666" spans="1:14" x14ac:dyDescent="0.35">
      <c r="A4666" t="s">
        <v>24904</v>
      </c>
      <c r="B4666" t="s">
        <v>32</v>
      </c>
      <c r="C4666" t="s">
        <v>24905</v>
      </c>
      <c r="D4666">
        <v>-164</v>
      </c>
      <c r="E4666" t="s">
        <v>1579</v>
      </c>
      <c r="F4666" t="s">
        <v>15716</v>
      </c>
      <c r="G4666" t="s">
        <v>24882</v>
      </c>
      <c r="H4666" t="s">
        <v>24906</v>
      </c>
      <c r="I4666" t="s">
        <v>24904</v>
      </c>
      <c r="J4666" t="s">
        <v>24907</v>
      </c>
      <c r="L4666" t="s">
        <v>24908</v>
      </c>
      <c r="M4666">
        <v>35.203300476074197</v>
      </c>
      <c r="N4666">
        <v>30.621700286865199</v>
      </c>
    </row>
    <row r="4667" spans="1:14" x14ac:dyDescent="0.35">
      <c r="A4667" t="s">
        <v>24909</v>
      </c>
      <c r="B4667" t="s">
        <v>32</v>
      </c>
      <c r="C4667" t="s">
        <v>24910</v>
      </c>
      <c r="D4667">
        <v>96</v>
      </c>
      <c r="F4667" t="s">
        <v>14870</v>
      </c>
      <c r="G4667" t="s">
        <v>14875</v>
      </c>
      <c r="H4667" t="s">
        <v>14872</v>
      </c>
      <c r="J4667" t="s">
        <v>24909</v>
      </c>
      <c r="L4667" t="s">
        <v>24911</v>
      </c>
      <c r="M4667">
        <v>-87.898799999999994</v>
      </c>
      <c r="N4667">
        <v>15.4422</v>
      </c>
    </row>
    <row r="4668" spans="1:14" x14ac:dyDescent="0.35">
      <c r="A4668" t="s">
        <v>24912</v>
      </c>
      <c r="B4668" t="s">
        <v>1168</v>
      </c>
      <c r="C4668" t="s">
        <v>24913</v>
      </c>
      <c r="D4668">
        <v>28</v>
      </c>
      <c r="E4668" t="s">
        <v>1579</v>
      </c>
      <c r="F4668" t="s">
        <v>15716</v>
      </c>
      <c r="G4668" t="s">
        <v>15717</v>
      </c>
      <c r="H4668" t="s">
        <v>24914</v>
      </c>
      <c r="I4668" t="s">
        <v>24912</v>
      </c>
      <c r="J4668" t="s">
        <v>2275</v>
      </c>
      <c r="L4668" t="s">
        <v>24915</v>
      </c>
      <c r="M4668">
        <v>35.043098449707003</v>
      </c>
      <c r="N4668">
        <v>32.809398651122997</v>
      </c>
    </row>
    <row r="4669" spans="1:14" x14ac:dyDescent="0.35">
      <c r="A4669" t="s">
        <v>24918</v>
      </c>
      <c r="B4669" t="s">
        <v>1168</v>
      </c>
      <c r="C4669" t="s">
        <v>24919</v>
      </c>
      <c r="D4669">
        <v>922</v>
      </c>
      <c r="E4669" t="s">
        <v>1579</v>
      </c>
      <c r="F4669" t="s">
        <v>15716</v>
      </c>
      <c r="G4669" t="s">
        <v>24900</v>
      </c>
      <c r="H4669" t="s">
        <v>24920</v>
      </c>
      <c r="I4669" t="s">
        <v>24918</v>
      </c>
      <c r="J4669" t="s">
        <v>24921</v>
      </c>
      <c r="L4669" t="s">
        <v>24922</v>
      </c>
      <c r="M4669">
        <v>35.5718994140625</v>
      </c>
      <c r="N4669">
        <v>32.980998992919901</v>
      </c>
    </row>
    <row r="4670" spans="1:14" x14ac:dyDescent="0.35">
      <c r="A4670" t="s">
        <v>24923</v>
      </c>
      <c r="B4670" t="s">
        <v>32</v>
      </c>
      <c r="C4670" t="s">
        <v>24924</v>
      </c>
      <c r="D4670">
        <v>381</v>
      </c>
      <c r="E4670" t="s">
        <v>1579</v>
      </c>
      <c r="F4670" t="s">
        <v>15716</v>
      </c>
      <c r="G4670" t="s">
        <v>24900</v>
      </c>
      <c r="H4670" t="s">
        <v>24925</v>
      </c>
      <c r="I4670" t="s">
        <v>24923</v>
      </c>
      <c r="J4670" t="s">
        <v>24926</v>
      </c>
      <c r="L4670" t="s">
        <v>24927</v>
      </c>
      <c r="M4670">
        <v>35.599998474121001</v>
      </c>
      <c r="N4670">
        <v>33.216701507568303</v>
      </c>
    </row>
    <row r="4671" spans="1:14" x14ac:dyDescent="0.35">
      <c r="A4671" t="s">
        <v>24928</v>
      </c>
      <c r="B4671" t="s">
        <v>32</v>
      </c>
      <c r="C4671" t="s">
        <v>24929</v>
      </c>
      <c r="D4671">
        <v>374</v>
      </c>
      <c r="E4671" t="s">
        <v>161</v>
      </c>
      <c r="F4671" t="s">
        <v>1844</v>
      </c>
      <c r="G4671" t="s">
        <v>1845</v>
      </c>
      <c r="H4671" t="s">
        <v>24930</v>
      </c>
      <c r="J4671" t="s">
        <v>24928</v>
      </c>
      <c r="L4671" t="s">
        <v>24931</v>
      </c>
      <c r="M4671">
        <v>128.59399999999999</v>
      </c>
      <c r="N4671">
        <v>-16.661000000000001</v>
      </c>
    </row>
    <row r="4672" spans="1:14" x14ac:dyDescent="0.35">
      <c r="A4672" t="s">
        <v>24932</v>
      </c>
      <c r="B4672" t="s">
        <v>1168</v>
      </c>
      <c r="C4672" t="s">
        <v>24933</v>
      </c>
      <c r="D4672">
        <v>-1266</v>
      </c>
      <c r="E4672" t="s">
        <v>1579</v>
      </c>
      <c r="F4672" t="s">
        <v>15716</v>
      </c>
      <c r="G4672" t="s">
        <v>24882</v>
      </c>
      <c r="H4672" t="s">
        <v>24934</v>
      </c>
      <c r="I4672" t="s">
        <v>24932</v>
      </c>
      <c r="J4672" t="s">
        <v>24935</v>
      </c>
      <c r="L4672" t="s">
        <v>24936</v>
      </c>
      <c r="M4672">
        <v>35.388599395751903</v>
      </c>
      <c r="N4672">
        <v>31.328199386596602</v>
      </c>
    </row>
    <row r="4673" spans="1:14" x14ac:dyDescent="0.35">
      <c r="A4673" t="s">
        <v>24937</v>
      </c>
      <c r="B4673" t="s">
        <v>1168</v>
      </c>
      <c r="C4673" t="s">
        <v>24938</v>
      </c>
      <c r="D4673">
        <v>1330</v>
      </c>
      <c r="E4673" t="s">
        <v>1579</v>
      </c>
      <c r="F4673" t="s">
        <v>15716</v>
      </c>
      <c r="G4673" t="s">
        <v>24882</v>
      </c>
      <c r="H4673" t="s">
        <v>24883</v>
      </c>
      <c r="I4673" t="s">
        <v>24937</v>
      </c>
      <c r="J4673" t="s">
        <v>24939</v>
      </c>
      <c r="L4673" t="s">
        <v>24940</v>
      </c>
      <c r="M4673">
        <v>35.012298584</v>
      </c>
      <c r="N4673">
        <v>31.2082996367999</v>
      </c>
    </row>
    <row r="4674" spans="1:14" x14ac:dyDescent="0.35">
      <c r="A4674" t="s">
        <v>24941</v>
      </c>
      <c r="B4674" t="s">
        <v>3332</v>
      </c>
      <c r="C4674" t="s">
        <v>24942</v>
      </c>
      <c r="D4674">
        <v>1492</v>
      </c>
      <c r="E4674" t="s">
        <v>1579</v>
      </c>
      <c r="F4674" t="s">
        <v>15716</v>
      </c>
      <c r="G4674" t="s">
        <v>24882</v>
      </c>
      <c r="H4674" t="s">
        <v>24897</v>
      </c>
      <c r="I4674" t="s">
        <v>24941</v>
      </c>
      <c r="J4674" t="s">
        <v>2219</v>
      </c>
      <c r="L4674" t="s">
        <v>24943</v>
      </c>
      <c r="M4674">
        <v>34.935798645019503</v>
      </c>
      <c r="N4674">
        <v>29.940299987792901</v>
      </c>
    </row>
    <row r="4675" spans="1:14" x14ac:dyDescent="0.35">
      <c r="A4675" t="s">
        <v>24944</v>
      </c>
      <c r="B4675" t="s">
        <v>1168</v>
      </c>
      <c r="C4675" t="s">
        <v>24945</v>
      </c>
      <c r="D4675">
        <v>2126</v>
      </c>
      <c r="E4675" t="s">
        <v>1579</v>
      </c>
      <c r="F4675" t="s">
        <v>15716</v>
      </c>
      <c r="G4675" t="s">
        <v>24882</v>
      </c>
      <c r="H4675" t="s">
        <v>24883</v>
      </c>
      <c r="I4675" t="s">
        <v>24944</v>
      </c>
      <c r="J4675" t="s">
        <v>24946</v>
      </c>
      <c r="L4675" t="s">
        <v>24947</v>
      </c>
      <c r="M4675">
        <v>34.666698455810497</v>
      </c>
      <c r="N4675">
        <v>30.776100158691399</v>
      </c>
    </row>
    <row r="4676" spans="1:14" x14ac:dyDescent="0.35">
      <c r="A4676" t="s">
        <v>24948</v>
      </c>
      <c r="B4676" t="s">
        <v>36</v>
      </c>
      <c r="C4676" t="s">
        <v>24949</v>
      </c>
      <c r="D4676">
        <v>43</v>
      </c>
      <c r="E4676" t="s">
        <v>1579</v>
      </c>
      <c r="F4676" t="s">
        <v>15716</v>
      </c>
      <c r="G4676" t="s">
        <v>24917</v>
      </c>
      <c r="H4676" t="s">
        <v>24888</v>
      </c>
      <c r="I4676" t="s">
        <v>24948</v>
      </c>
      <c r="J4676" t="s">
        <v>24950</v>
      </c>
      <c r="L4676" t="s">
        <v>24951</v>
      </c>
      <c r="M4676">
        <v>34.782200000000003</v>
      </c>
      <c r="N4676">
        <v>32.114699999999999</v>
      </c>
    </row>
    <row r="4677" spans="1:14" x14ac:dyDescent="0.35">
      <c r="A4677" t="s">
        <v>24952</v>
      </c>
      <c r="B4677" t="s">
        <v>32</v>
      </c>
      <c r="C4677" t="s">
        <v>24953</v>
      </c>
      <c r="D4677">
        <v>249</v>
      </c>
      <c r="E4677" t="s">
        <v>1579</v>
      </c>
      <c r="F4677" t="s">
        <v>15716</v>
      </c>
      <c r="G4677" t="s">
        <v>24882</v>
      </c>
      <c r="H4677" t="s">
        <v>24954</v>
      </c>
      <c r="I4677" t="s">
        <v>24955</v>
      </c>
      <c r="J4677" t="s">
        <v>24956</v>
      </c>
      <c r="L4677" t="s">
        <v>24957</v>
      </c>
      <c r="M4677">
        <v>35.067500000000003</v>
      </c>
      <c r="N4677">
        <v>29.901111</v>
      </c>
    </row>
    <row r="4678" spans="1:14" x14ac:dyDescent="0.35">
      <c r="A4678" t="s">
        <v>24958</v>
      </c>
      <c r="B4678" t="s">
        <v>32</v>
      </c>
      <c r="C4678" t="s">
        <v>24959</v>
      </c>
      <c r="D4678">
        <v>790</v>
      </c>
      <c r="E4678" t="s">
        <v>1580</v>
      </c>
      <c r="F4678" t="s">
        <v>1795</v>
      </c>
      <c r="G4678" t="s">
        <v>24960</v>
      </c>
      <c r="H4678" t="s">
        <v>24961</v>
      </c>
      <c r="J4678" t="s">
        <v>24958</v>
      </c>
      <c r="L4678" t="s">
        <v>24962</v>
      </c>
      <c r="M4678">
        <v>-73.786739999999995</v>
      </c>
      <c r="N4678">
        <v>2.1756500000000001</v>
      </c>
    </row>
    <row r="4679" spans="1:14" x14ac:dyDescent="0.35">
      <c r="A4679" t="s">
        <v>24963</v>
      </c>
      <c r="B4679" t="s">
        <v>29</v>
      </c>
      <c r="C4679" t="s">
        <v>24964</v>
      </c>
      <c r="E4679" t="s">
        <v>1541</v>
      </c>
      <c r="F4679" t="s">
        <v>24965</v>
      </c>
      <c r="G4679" t="s">
        <v>24966</v>
      </c>
      <c r="H4679" t="s">
        <v>24967</v>
      </c>
      <c r="I4679" t="s">
        <v>24963</v>
      </c>
      <c r="J4679" t="s">
        <v>24968</v>
      </c>
      <c r="L4679" t="s">
        <v>24969</v>
      </c>
      <c r="M4679">
        <v>14.2728</v>
      </c>
      <c r="N4679">
        <v>36.027199000000003</v>
      </c>
    </row>
    <row r="4680" spans="1:14" x14ac:dyDescent="0.35">
      <c r="A4680" t="s">
        <v>24970</v>
      </c>
      <c r="B4680" t="s">
        <v>3332</v>
      </c>
      <c r="C4680" t="s">
        <v>24971</v>
      </c>
      <c r="D4680">
        <v>300</v>
      </c>
      <c r="E4680" t="s">
        <v>1541</v>
      </c>
      <c r="F4680" t="s">
        <v>24965</v>
      </c>
      <c r="G4680" t="s">
        <v>24972</v>
      </c>
      <c r="H4680" t="s">
        <v>24973</v>
      </c>
      <c r="I4680" t="s">
        <v>24970</v>
      </c>
      <c r="J4680" t="s">
        <v>2507</v>
      </c>
      <c r="L4680" t="s">
        <v>24974</v>
      </c>
      <c r="M4680">
        <v>14.477499999999999</v>
      </c>
      <c r="N4680">
        <v>35.857498</v>
      </c>
    </row>
    <row r="4681" spans="1:14" x14ac:dyDescent="0.35">
      <c r="A4681" t="s">
        <v>24975</v>
      </c>
      <c r="B4681" t="s">
        <v>32</v>
      </c>
      <c r="C4681" t="s">
        <v>24976</v>
      </c>
      <c r="D4681">
        <v>177</v>
      </c>
      <c r="E4681" t="s">
        <v>1532</v>
      </c>
      <c r="F4681" t="s">
        <v>1972</v>
      </c>
      <c r="G4681" t="s">
        <v>12284</v>
      </c>
      <c r="H4681" t="s">
        <v>24977</v>
      </c>
      <c r="J4681" t="s">
        <v>24975</v>
      </c>
      <c r="L4681" t="s">
        <v>24978</v>
      </c>
      <c r="M4681">
        <v>40.470199999999998</v>
      </c>
      <c r="N4681">
        <v>-10.7506</v>
      </c>
    </row>
    <row r="4682" spans="1:14" x14ac:dyDescent="0.35">
      <c r="A4682" t="s">
        <v>20051</v>
      </c>
      <c r="B4682" t="s">
        <v>32</v>
      </c>
      <c r="C4682" t="s">
        <v>24979</v>
      </c>
      <c r="D4682">
        <v>5750</v>
      </c>
      <c r="E4682" t="s">
        <v>161</v>
      </c>
      <c r="F4682" t="s">
        <v>1547</v>
      </c>
      <c r="G4682" t="s">
        <v>1607</v>
      </c>
      <c r="I4682" t="s">
        <v>24980</v>
      </c>
      <c r="J4682" t="s">
        <v>20051</v>
      </c>
      <c r="K4682" t="s">
        <v>3167</v>
      </c>
      <c r="L4682" t="s">
        <v>24981</v>
      </c>
      <c r="M4682">
        <v>147.36863888900001</v>
      </c>
      <c r="N4682">
        <v>-6.3846111111099999</v>
      </c>
    </row>
    <row r="4683" spans="1:14" x14ac:dyDescent="0.35">
      <c r="A4683" t="s">
        <v>24982</v>
      </c>
      <c r="B4683" t="s">
        <v>32</v>
      </c>
      <c r="C4683" t="s">
        <v>24983</v>
      </c>
      <c r="D4683">
        <v>3126</v>
      </c>
      <c r="E4683" t="s">
        <v>161</v>
      </c>
      <c r="F4683" t="s">
        <v>1547</v>
      </c>
      <c r="G4683" t="s">
        <v>1983</v>
      </c>
      <c r="I4683" t="s">
        <v>24984</v>
      </c>
      <c r="J4683" t="s">
        <v>24982</v>
      </c>
      <c r="K4683" t="s">
        <v>2200</v>
      </c>
      <c r="L4683" t="s">
        <v>24985</v>
      </c>
      <c r="M4683">
        <v>141.22016500000001</v>
      </c>
      <c r="N4683">
        <v>-4.8559409999999996</v>
      </c>
    </row>
    <row r="4684" spans="1:14" x14ac:dyDescent="0.35">
      <c r="A4684" t="s">
        <v>24986</v>
      </c>
      <c r="B4684" t="s">
        <v>32</v>
      </c>
      <c r="C4684" t="s">
        <v>24987</v>
      </c>
      <c r="D4684">
        <v>5127</v>
      </c>
      <c r="E4684" t="s">
        <v>161</v>
      </c>
      <c r="F4684" t="s">
        <v>1547</v>
      </c>
      <c r="G4684" t="s">
        <v>1607</v>
      </c>
      <c r="I4684" t="s">
        <v>24988</v>
      </c>
      <c r="J4684" t="s">
        <v>24986</v>
      </c>
      <c r="K4684" t="s">
        <v>24986</v>
      </c>
      <c r="L4684" t="s">
        <v>24989</v>
      </c>
      <c r="M4684">
        <v>146.227083333</v>
      </c>
      <c r="N4684">
        <v>-7.2231388888900003</v>
      </c>
    </row>
    <row r="4685" spans="1:14" x14ac:dyDescent="0.35">
      <c r="A4685" t="s">
        <v>24990</v>
      </c>
      <c r="B4685" t="s">
        <v>29</v>
      </c>
      <c r="C4685" t="s">
        <v>24991</v>
      </c>
      <c r="D4685">
        <v>20</v>
      </c>
      <c r="E4685" t="s">
        <v>1541</v>
      </c>
      <c r="F4685" t="s">
        <v>24992</v>
      </c>
      <c r="G4685" t="s">
        <v>24993</v>
      </c>
      <c r="H4685" t="s">
        <v>24994</v>
      </c>
      <c r="I4685" t="s">
        <v>24990</v>
      </c>
      <c r="J4685" t="s">
        <v>24995</v>
      </c>
      <c r="L4685" t="s">
        <v>24996</v>
      </c>
      <c r="M4685">
        <v>7.4191700000000003</v>
      </c>
      <c r="N4685">
        <v>43.725600999999997</v>
      </c>
    </row>
    <row r="4686" spans="1:14" x14ac:dyDescent="0.35">
      <c r="A4686" t="s">
        <v>24997</v>
      </c>
      <c r="B4686" t="s">
        <v>36</v>
      </c>
      <c r="C4686" t="s">
        <v>24998</v>
      </c>
      <c r="D4686">
        <v>150</v>
      </c>
      <c r="E4686" t="s">
        <v>161</v>
      </c>
      <c r="F4686" t="s">
        <v>1547</v>
      </c>
      <c r="G4686" t="s">
        <v>2633</v>
      </c>
      <c r="H4686" t="s">
        <v>24999</v>
      </c>
      <c r="J4686" t="s">
        <v>24997</v>
      </c>
      <c r="L4686" t="s">
        <v>25000</v>
      </c>
      <c r="M4686">
        <v>150.59309999999999</v>
      </c>
      <c r="N4686">
        <v>-10.5815</v>
      </c>
    </row>
    <row r="4687" spans="1:14" x14ac:dyDescent="0.35">
      <c r="A4687" t="s">
        <v>25003</v>
      </c>
      <c r="B4687" t="s">
        <v>36</v>
      </c>
      <c r="C4687" t="s">
        <v>25004</v>
      </c>
      <c r="D4687">
        <v>23</v>
      </c>
      <c r="E4687" t="s">
        <v>161</v>
      </c>
      <c r="F4687" t="s">
        <v>162</v>
      </c>
      <c r="G4687" t="s">
        <v>25005</v>
      </c>
      <c r="H4687" t="s">
        <v>25006</v>
      </c>
      <c r="J4687" t="s">
        <v>25003</v>
      </c>
      <c r="L4687" t="s">
        <v>25007</v>
      </c>
      <c r="M4687">
        <v>168.23570000000001</v>
      </c>
      <c r="N4687">
        <v>7.7575000000000003</v>
      </c>
    </row>
    <row r="4688" spans="1:14" x14ac:dyDescent="0.35">
      <c r="A4688" t="s">
        <v>25010</v>
      </c>
      <c r="B4688" t="s">
        <v>32</v>
      </c>
      <c r="C4688" t="s">
        <v>25011</v>
      </c>
      <c r="D4688">
        <v>1352</v>
      </c>
      <c r="E4688" t="s">
        <v>1541</v>
      </c>
      <c r="F4688" t="s">
        <v>2652</v>
      </c>
      <c r="G4688" t="s">
        <v>2654</v>
      </c>
      <c r="H4688" t="s">
        <v>25012</v>
      </c>
      <c r="I4688" t="s">
        <v>25010</v>
      </c>
      <c r="J4688" t="s">
        <v>25013</v>
      </c>
      <c r="L4688" t="s">
        <v>25014</v>
      </c>
      <c r="M4688">
        <v>9.6999999999999993</v>
      </c>
      <c r="N4688">
        <v>47.384998000000003</v>
      </c>
    </row>
    <row r="4689" spans="1:14" x14ac:dyDescent="0.35">
      <c r="A4689" t="s">
        <v>20086</v>
      </c>
      <c r="B4689" t="s">
        <v>32</v>
      </c>
      <c r="C4689" t="s">
        <v>25019</v>
      </c>
      <c r="D4689">
        <v>6227</v>
      </c>
      <c r="F4689" t="s">
        <v>1965</v>
      </c>
      <c r="G4689" t="s">
        <v>25020</v>
      </c>
      <c r="H4689" t="s">
        <v>25021</v>
      </c>
      <c r="J4689" t="s">
        <v>20086</v>
      </c>
      <c r="K4689" t="s">
        <v>2680</v>
      </c>
      <c r="L4689" t="s">
        <v>25022</v>
      </c>
      <c r="M4689">
        <v>-101.94410000000001</v>
      </c>
      <c r="N4689">
        <v>21.258099999999999</v>
      </c>
    </row>
    <row r="4690" spans="1:14" x14ac:dyDescent="0.35">
      <c r="A4690" t="s">
        <v>25023</v>
      </c>
      <c r="B4690" t="s">
        <v>29</v>
      </c>
      <c r="C4690" t="s">
        <v>25024</v>
      </c>
      <c r="D4690">
        <v>294</v>
      </c>
      <c r="F4690" t="s">
        <v>30</v>
      </c>
      <c r="G4690" t="s">
        <v>35</v>
      </c>
      <c r="H4690" t="s">
        <v>14568</v>
      </c>
      <c r="I4690" t="s">
        <v>25025</v>
      </c>
      <c r="J4690" t="s">
        <v>25023</v>
      </c>
      <c r="K4690" t="s">
        <v>25023</v>
      </c>
      <c r="L4690" t="s">
        <v>25026</v>
      </c>
      <c r="M4690">
        <v>-85.751197809999994</v>
      </c>
      <c r="N4690">
        <v>31.355800630000001</v>
      </c>
    </row>
    <row r="4691" spans="1:14" x14ac:dyDescent="0.35">
      <c r="A4691" t="s">
        <v>25028</v>
      </c>
      <c r="B4691" t="s">
        <v>1168</v>
      </c>
      <c r="C4691" t="s">
        <v>25029</v>
      </c>
      <c r="D4691">
        <v>1115</v>
      </c>
      <c r="E4691" t="s">
        <v>1541</v>
      </c>
      <c r="F4691" t="s">
        <v>2652</v>
      </c>
      <c r="G4691" t="s">
        <v>25002</v>
      </c>
      <c r="H4691" t="s">
        <v>25008</v>
      </c>
      <c r="I4691" t="s">
        <v>25028</v>
      </c>
      <c r="J4691" t="s">
        <v>2285</v>
      </c>
      <c r="L4691" t="s">
        <v>25030</v>
      </c>
      <c r="M4691">
        <v>15.4395999908447</v>
      </c>
      <c r="N4691">
        <v>46.991100311279297</v>
      </c>
    </row>
    <row r="4692" spans="1:14" x14ac:dyDescent="0.35">
      <c r="A4692" t="s">
        <v>25031</v>
      </c>
      <c r="B4692" t="s">
        <v>1168</v>
      </c>
      <c r="C4692" t="s">
        <v>25032</v>
      </c>
      <c r="D4692">
        <v>1907</v>
      </c>
      <c r="E4692" t="s">
        <v>1541</v>
      </c>
      <c r="F4692" t="s">
        <v>2652</v>
      </c>
      <c r="G4692" t="s">
        <v>25009</v>
      </c>
      <c r="H4692" t="s">
        <v>25015</v>
      </c>
      <c r="I4692" t="s">
        <v>25031</v>
      </c>
      <c r="J4692" t="s">
        <v>3843</v>
      </c>
      <c r="L4692" t="s">
        <v>25033</v>
      </c>
      <c r="M4692">
        <v>11.343999999999999</v>
      </c>
      <c r="N4692">
        <v>47.260201000000002</v>
      </c>
    </row>
    <row r="4693" spans="1:14" x14ac:dyDescent="0.35">
      <c r="A4693" t="s">
        <v>25034</v>
      </c>
      <c r="B4693" t="s">
        <v>1168</v>
      </c>
      <c r="C4693" t="s">
        <v>25035</v>
      </c>
      <c r="D4693">
        <v>1472</v>
      </c>
      <c r="E4693" t="s">
        <v>1541</v>
      </c>
      <c r="F4693" t="s">
        <v>2652</v>
      </c>
      <c r="G4693" t="s">
        <v>25016</v>
      </c>
      <c r="H4693" t="s">
        <v>46347</v>
      </c>
      <c r="I4693" t="s">
        <v>25034</v>
      </c>
      <c r="J4693" t="s">
        <v>25036</v>
      </c>
      <c r="L4693" t="s">
        <v>25037</v>
      </c>
      <c r="M4693">
        <v>14.3377</v>
      </c>
      <c r="N4693">
        <v>46.642502</v>
      </c>
    </row>
    <row r="4694" spans="1:14" x14ac:dyDescent="0.35">
      <c r="A4694" t="s">
        <v>25038</v>
      </c>
      <c r="B4694" t="s">
        <v>1168</v>
      </c>
      <c r="C4694" t="s">
        <v>46348</v>
      </c>
      <c r="D4694">
        <v>980</v>
      </c>
      <c r="E4694" t="s">
        <v>1541</v>
      </c>
      <c r="F4694" t="s">
        <v>2652</v>
      </c>
      <c r="G4694" t="s">
        <v>2653</v>
      </c>
      <c r="H4694" t="s">
        <v>25018</v>
      </c>
      <c r="I4694" t="s">
        <v>25038</v>
      </c>
      <c r="J4694" t="s">
        <v>25039</v>
      </c>
      <c r="L4694" t="s">
        <v>25040</v>
      </c>
      <c r="M4694">
        <v>14.1875</v>
      </c>
      <c r="N4694">
        <v>48.233199999999997</v>
      </c>
    </row>
    <row r="4695" spans="1:14" x14ac:dyDescent="0.35">
      <c r="A4695" t="s">
        <v>25041</v>
      </c>
      <c r="B4695" t="s">
        <v>1168</v>
      </c>
      <c r="C4695" t="s">
        <v>25042</v>
      </c>
      <c r="D4695">
        <v>1411</v>
      </c>
      <c r="E4695" t="s">
        <v>1541</v>
      </c>
      <c r="F4695" t="s">
        <v>2652</v>
      </c>
      <c r="G4695" t="s">
        <v>25017</v>
      </c>
      <c r="H4695" t="s">
        <v>25027</v>
      </c>
      <c r="I4695" t="s">
        <v>25041</v>
      </c>
      <c r="J4695" t="s">
        <v>25043</v>
      </c>
      <c r="L4695" t="s">
        <v>25044</v>
      </c>
      <c r="M4695">
        <v>13.0043001175</v>
      </c>
      <c r="N4695">
        <v>47.793300628699903</v>
      </c>
    </row>
    <row r="4696" spans="1:14" x14ac:dyDescent="0.35">
      <c r="A4696" t="s">
        <v>25045</v>
      </c>
      <c r="B4696" t="s">
        <v>3332</v>
      </c>
      <c r="C4696" t="s">
        <v>25046</v>
      </c>
      <c r="D4696">
        <v>600</v>
      </c>
      <c r="E4696" t="s">
        <v>1541</v>
      </c>
      <c r="F4696" t="s">
        <v>2652</v>
      </c>
      <c r="G4696" t="s">
        <v>25001</v>
      </c>
      <c r="H4696" t="s">
        <v>1307</v>
      </c>
      <c r="I4696" t="s">
        <v>25045</v>
      </c>
      <c r="J4696" t="s">
        <v>25047</v>
      </c>
      <c r="L4696" t="s">
        <v>25048</v>
      </c>
      <c r="M4696">
        <v>16.569700241088999</v>
      </c>
      <c r="N4696">
        <v>48.110298156737997</v>
      </c>
    </row>
    <row r="4697" spans="1:14" x14ac:dyDescent="0.35">
      <c r="A4697" t="s">
        <v>25049</v>
      </c>
      <c r="B4697" t="s">
        <v>1168</v>
      </c>
      <c r="C4697" t="s">
        <v>25050</v>
      </c>
      <c r="D4697">
        <v>11</v>
      </c>
      <c r="E4697" t="s">
        <v>1541</v>
      </c>
      <c r="F4697" t="s">
        <v>10236</v>
      </c>
      <c r="G4697" t="s">
        <v>25051</v>
      </c>
      <c r="H4697" t="s">
        <v>25052</v>
      </c>
      <c r="I4697" t="s">
        <v>25049</v>
      </c>
      <c r="J4697" t="s">
        <v>2178</v>
      </c>
      <c r="L4697" t="s">
        <v>25053</v>
      </c>
      <c r="M4697">
        <v>-9.0300999999999991</v>
      </c>
      <c r="N4697">
        <v>38.883301000000003</v>
      </c>
    </row>
    <row r="4698" spans="1:14" x14ac:dyDescent="0.35">
      <c r="A4698" t="s">
        <v>25054</v>
      </c>
      <c r="B4698" t="s">
        <v>1168</v>
      </c>
      <c r="C4698" t="s">
        <v>4350</v>
      </c>
      <c r="D4698">
        <v>308</v>
      </c>
      <c r="E4698" t="s">
        <v>1541</v>
      </c>
      <c r="F4698" t="s">
        <v>10236</v>
      </c>
      <c r="G4698" t="s">
        <v>25055</v>
      </c>
      <c r="H4698" t="s">
        <v>25056</v>
      </c>
      <c r="I4698" t="s">
        <v>25054</v>
      </c>
      <c r="J4698" t="s">
        <v>25057</v>
      </c>
      <c r="L4698" t="s">
        <v>25058</v>
      </c>
      <c r="M4698">
        <v>-25.1706008911132</v>
      </c>
      <c r="N4698">
        <v>36.971401214599602</v>
      </c>
    </row>
    <row r="4699" spans="1:14" x14ac:dyDescent="0.35">
      <c r="A4699" t="s">
        <v>25059</v>
      </c>
      <c r="B4699" t="s">
        <v>1168</v>
      </c>
      <c r="C4699" t="s">
        <v>46349</v>
      </c>
      <c r="D4699">
        <v>2241</v>
      </c>
      <c r="E4699" t="s">
        <v>1541</v>
      </c>
      <c r="F4699" t="s">
        <v>10236</v>
      </c>
      <c r="G4699" t="s">
        <v>25060</v>
      </c>
      <c r="H4699" t="s">
        <v>46350</v>
      </c>
      <c r="I4699" t="s">
        <v>25059</v>
      </c>
      <c r="J4699" t="s">
        <v>25061</v>
      </c>
      <c r="L4699" t="s">
        <v>25062</v>
      </c>
      <c r="M4699">
        <v>-6.7071300000000003</v>
      </c>
      <c r="N4699">
        <v>41.857799999999997</v>
      </c>
    </row>
    <row r="4700" spans="1:14" x14ac:dyDescent="0.35">
      <c r="A4700" t="s">
        <v>25065</v>
      </c>
      <c r="B4700" t="s">
        <v>1168</v>
      </c>
      <c r="C4700" t="s">
        <v>25066</v>
      </c>
      <c r="D4700">
        <v>636</v>
      </c>
      <c r="E4700" t="s">
        <v>1541</v>
      </c>
      <c r="F4700" t="s">
        <v>10236</v>
      </c>
      <c r="G4700" t="s">
        <v>10237</v>
      </c>
      <c r="H4700" t="s">
        <v>25067</v>
      </c>
      <c r="I4700" t="s">
        <v>25065</v>
      </c>
      <c r="J4700" t="s">
        <v>25068</v>
      </c>
      <c r="L4700" t="s">
        <v>25069</v>
      </c>
      <c r="M4700">
        <v>-7.9324000000000003</v>
      </c>
      <c r="N4700">
        <v>38.078899</v>
      </c>
    </row>
    <row r="4701" spans="1:14" x14ac:dyDescent="0.35">
      <c r="A4701" t="s">
        <v>25070</v>
      </c>
      <c r="B4701" t="s">
        <v>1168</v>
      </c>
      <c r="C4701" t="s">
        <v>25071</v>
      </c>
      <c r="D4701">
        <v>247</v>
      </c>
      <c r="E4701" t="s">
        <v>1541</v>
      </c>
      <c r="F4701" t="s">
        <v>10236</v>
      </c>
      <c r="G4701" t="s">
        <v>25063</v>
      </c>
      <c r="H4701" t="s">
        <v>25064</v>
      </c>
      <c r="I4701" t="s">
        <v>25070</v>
      </c>
      <c r="J4701" t="s">
        <v>25072</v>
      </c>
      <c r="L4701" t="s">
        <v>25073</v>
      </c>
      <c r="M4701">
        <v>-8.4451398849499899</v>
      </c>
      <c r="N4701">
        <v>41.587100982700001</v>
      </c>
    </row>
    <row r="4702" spans="1:14" x14ac:dyDescent="0.35">
      <c r="A4702" t="s">
        <v>25077</v>
      </c>
      <c r="B4702" t="s">
        <v>32</v>
      </c>
      <c r="C4702" t="s">
        <v>25078</v>
      </c>
      <c r="D4702">
        <v>1181</v>
      </c>
      <c r="E4702" t="s">
        <v>1541</v>
      </c>
      <c r="F4702" t="s">
        <v>10236</v>
      </c>
      <c r="G4702" t="s">
        <v>25079</v>
      </c>
      <c r="H4702" t="s">
        <v>4307</v>
      </c>
      <c r="I4702" t="s">
        <v>25077</v>
      </c>
      <c r="J4702" t="s">
        <v>25080</v>
      </c>
      <c r="L4702" t="s">
        <v>25081</v>
      </c>
      <c r="M4702">
        <v>-7.4630640000000001</v>
      </c>
      <c r="N4702">
        <v>41.722355999999998</v>
      </c>
    </row>
    <row r="4703" spans="1:14" x14ac:dyDescent="0.35">
      <c r="A4703" t="s">
        <v>25082</v>
      </c>
      <c r="B4703" t="s">
        <v>32</v>
      </c>
      <c r="C4703" t="s">
        <v>25083</v>
      </c>
      <c r="E4703" t="s">
        <v>1541</v>
      </c>
      <c r="F4703" t="s">
        <v>10236</v>
      </c>
      <c r="G4703" t="s">
        <v>25055</v>
      </c>
      <c r="H4703" t="s">
        <v>25084</v>
      </c>
      <c r="I4703" t="s">
        <v>25082</v>
      </c>
      <c r="J4703" t="s">
        <v>25085</v>
      </c>
      <c r="L4703" t="s">
        <v>25086</v>
      </c>
      <c r="M4703">
        <v>-31.113600000000002</v>
      </c>
      <c r="N4703">
        <v>39.671500999999999</v>
      </c>
    </row>
    <row r="4704" spans="1:14" x14ac:dyDescent="0.35">
      <c r="A4704" t="s">
        <v>25087</v>
      </c>
      <c r="B4704" t="s">
        <v>1168</v>
      </c>
      <c r="C4704" t="s">
        <v>25088</v>
      </c>
      <c r="D4704">
        <v>325</v>
      </c>
      <c r="E4704" t="s">
        <v>1541</v>
      </c>
      <c r="F4704" t="s">
        <v>10236</v>
      </c>
      <c r="G4704" t="s">
        <v>25051</v>
      </c>
      <c r="H4704" t="s">
        <v>25089</v>
      </c>
      <c r="I4704" t="s">
        <v>25087</v>
      </c>
      <c r="J4704" t="s">
        <v>25090</v>
      </c>
      <c r="L4704" t="s">
        <v>25091</v>
      </c>
      <c r="M4704">
        <v>-9.3552300000000006</v>
      </c>
      <c r="N4704">
        <v>38.724997999999999</v>
      </c>
    </row>
    <row r="4705" spans="1:14" x14ac:dyDescent="0.35">
      <c r="A4705" t="s">
        <v>25094</v>
      </c>
      <c r="B4705" t="s">
        <v>1168</v>
      </c>
      <c r="C4705" t="s">
        <v>25095</v>
      </c>
      <c r="D4705">
        <v>112</v>
      </c>
      <c r="E4705" t="s">
        <v>1541</v>
      </c>
      <c r="F4705" t="s">
        <v>10236</v>
      </c>
      <c r="G4705" t="s">
        <v>25055</v>
      </c>
      <c r="H4705" t="s">
        <v>25096</v>
      </c>
      <c r="I4705" t="s">
        <v>25094</v>
      </c>
      <c r="J4705" t="s">
        <v>25097</v>
      </c>
      <c r="L4705" t="s">
        <v>25098</v>
      </c>
      <c r="M4705">
        <v>-31.131399154663001</v>
      </c>
      <c r="N4705">
        <v>39.455299377441399</v>
      </c>
    </row>
    <row r="4706" spans="1:14" x14ac:dyDescent="0.35">
      <c r="A4706" t="s">
        <v>25099</v>
      </c>
      <c r="B4706" t="s">
        <v>3332</v>
      </c>
      <c r="C4706" t="s">
        <v>4311</v>
      </c>
      <c r="D4706">
        <v>24</v>
      </c>
      <c r="E4706" t="s">
        <v>1541</v>
      </c>
      <c r="F4706" t="s">
        <v>10236</v>
      </c>
      <c r="G4706" t="s">
        <v>25100</v>
      </c>
      <c r="H4706" t="s">
        <v>4312</v>
      </c>
      <c r="I4706" t="s">
        <v>25099</v>
      </c>
      <c r="J4706" t="s">
        <v>15406</v>
      </c>
      <c r="L4706" t="s">
        <v>25101</v>
      </c>
      <c r="M4706">
        <v>-7.9659099578900001</v>
      </c>
      <c r="N4706">
        <v>37.014400482200003</v>
      </c>
    </row>
    <row r="4707" spans="1:14" x14ac:dyDescent="0.35">
      <c r="A4707" t="s">
        <v>25102</v>
      </c>
      <c r="B4707" t="s">
        <v>1168</v>
      </c>
      <c r="C4707" t="s">
        <v>25103</v>
      </c>
      <c r="D4707">
        <v>86</v>
      </c>
      <c r="E4707" t="s">
        <v>1541</v>
      </c>
      <c r="F4707" t="s">
        <v>10236</v>
      </c>
      <c r="G4707" t="s">
        <v>25055</v>
      </c>
      <c r="H4707" t="s">
        <v>25104</v>
      </c>
      <c r="I4707" t="s">
        <v>25102</v>
      </c>
      <c r="J4707" t="s">
        <v>25105</v>
      </c>
      <c r="L4707" t="s">
        <v>25106</v>
      </c>
      <c r="M4707">
        <v>-28.029800415038999</v>
      </c>
      <c r="N4707">
        <v>39.092201232910099</v>
      </c>
    </row>
    <row r="4708" spans="1:14" x14ac:dyDescent="0.35">
      <c r="A4708" t="s">
        <v>25107</v>
      </c>
      <c r="B4708" t="s">
        <v>1168</v>
      </c>
      <c r="C4708" t="s">
        <v>25108</v>
      </c>
      <c r="D4708">
        <v>118</v>
      </c>
      <c r="E4708" t="s">
        <v>1541</v>
      </c>
      <c r="F4708" t="s">
        <v>10236</v>
      </c>
      <c r="G4708" t="s">
        <v>25055</v>
      </c>
      <c r="H4708" t="s">
        <v>25109</v>
      </c>
      <c r="I4708" t="s">
        <v>25107</v>
      </c>
      <c r="J4708" t="s">
        <v>25110</v>
      </c>
      <c r="L4708" t="s">
        <v>25111</v>
      </c>
      <c r="M4708">
        <v>-28.7159004211425</v>
      </c>
      <c r="N4708">
        <v>38.519901275634702</v>
      </c>
    </row>
    <row r="4709" spans="1:14" x14ac:dyDescent="0.35">
      <c r="A4709" t="s">
        <v>25113</v>
      </c>
      <c r="B4709" t="s">
        <v>3332</v>
      </c>
      <c r="C4709" t="s">
        <v>25114</v>
      </c>
      <c r="D4709">
        <v>180</v>
      </c>
      <c r="E4709" t="s">
        <v>1541</v>
      </c>
      <c r="F4709" t="s">
        <v>10236</v>
      </c>
      <c r="G4709" t="s">
        <v>25055</v>
      </c>
      <c r="H4709" t="s">
        <v>46351</v>
      </c>
      <c r="I4709" t="s">
        <v>25113</v>
      </c>
      <c r="J4709" t="s">
        <v>25115</v>
      </c>
      <c r="L4709" t="s">
        <v>25116</v>
      </c>
      <c r="M4709">
        <v>-27.090799000000001</v>
      </c>
      <c r="N4709">
        <v>38.761799000000003</v>
      </c>
    </row>
    <row r="4710" spans="1:14" x14ac:dyDescent="0.35">
      <c r="A4710" t="s">
        <v>25117</v>
      </c>
      <c r="B4710" t="s">
        <v>1168</v>
      </c>
      <c r="C4710" t="s">
        <v>25118</v>
      </c>
      <c r="D4710">
        <v>192</v>
      </c>
      <c r="E4710" t="s">
        <v>1541</v>
      </c>
      <c r="F4710" t="s">
        <v>10236</v>
      </c>
      <c r="G4710" t="s">
        <v>25074</v>
      </c>
      <c r="H4710" t="s">
        <v>25075</v>
      </c>
      <c r="I4710" t="s">
        <v>25117</v>
      </c>
      <c r="J4710" t="s">
        <v>25119</v>
      </c>
      <c r="L4710" t="s">
        <v>25120</v>
      </c>
      <c r="M4710">
        <v>-16.7745</v>
      </c>
      <c r="N4710">
        <v>32.697899</v>
      </c>
    </row>
    <row r="4711" spans="1:14" x14ac:dyDescent="0.35">
      <c r="A4711" t="s">
        <v>25122</v>
      </c>
      <c r="B4711" t="s">
        <v>1168</v>
      </c>
      <c r="C4711" t="s">
        <v>25123</v>
      </c>
      <c r="D4711">
        <v>187</v>
      </c>
      <c r="E4711" t="s">
        <v>1541</v>
      </c>
      <c r="F4711" t="s">
        <v>10236</v>
      </c>
      <c r="G4711" t="s">
        <v>25112</v>
      </c>
      <c r="I4711" t="s">
        <v>25122</v>
      </c>
      <c r="J4711" t="s">
        <v>25124</v>
      </c>
      <c r="L4711" t="s">
        <v>25125</v>
      </c>
      <c r="M4711">
        <v>-8.8874999999999993</v>
      </c>
      <c r="N4711">
        <v>39.828335000000003</v>
      </c>
    </row>
    <row r="4712" spans="1:14" x14ac:dyDescent="0.35">
      <c r="A4712" t="s">
        <v>25127</v>
      </c>
      <c r="B4712" t="s">
        <v>3332</v>
      </c>
      <c r="C4712" t="s">
        <v>46352</v>
      </c>
      <c r="D4712">
        <v>259</v>
      </c>
      <c r="E4712" t="s">
        <v>1541</v>
      </c>
      <c r="F4712" t="s">
        <v>10236</v>
      </c>
      <c r="G4712" t="s">
        <v>25055</v>
      </c>
      <c r="H4712" t="s">
        <v>25128</v>
      </c>
      <c r="I4712" t="s">
        <v>25127</v>
      </c>
      <c r="J4712" t="s">
        <v>25129</v>
      </c>
      <c r="L4712" t="s">
        <v>25130</v>
      </c>
      <c r="M4712">
        <v>-25.697900772099999</v>
      </c>
      <c r="N4712">
        <v>37.741199493400003</v>
      </c>
    </row>
    <row r="4713" spans="1:14" x14ac:dyDescent="0.35">
      <c r="A4713" t="s">
        <v>25131</v>
      </c>
      <c r="B4713" t="s">
        <v>1168</v>
      </c>
      <c r="C4713" t="s">
        <v>25132</v>
      </c>
      <c r="D4713">
        <v>109</v>
      </c>
      <c r="E4713" t="s">
        <v>1541</v>
      </c>
      <c r="F4713" t="s">
        <v>10236</v>
      </c>
      <c r="G4713" t="s">
        <v>25055</v>
      </c>
      <c r="H4713" t="s">
        <v>25133</v>
      </c>
      <c r="I4713" t="s">
        <v>25131</v>
      </c>
      <c r="J4713" t="s">
        <v>25134</v>
      </c>
      <c r="L4713" t="s">
        <v>25135</v>
      </c>
      <c r="M4713">
        <v>-28.441299000000001</v>
      </c>
      <c r="N4713">
        <v>38.554298000000003</v>
      </c>
    </row>
    <row r="4714" spans="1:14" x14ac:dyDescent="0.35">
      <c r="A4714" t="s">
        <v>25136</v>
      </c>
      <c r="B4714" t="s">
        <v>1168</v>
      </c>
      <c r="C4714" t="s">
        <v>46353</v>
      </c>
      <c r="D4714">
        <v>5</v>
      </c>
      <c r="E4714" t="s">
        <v>1541</v>
      </c>
      <c r="F4714" t="s">
        <v>10236</v>
      </c>
      <c r="G4714" t="s">
        <v>25100</v>
      </c>
      <c r="H4714" t="s">
        <v>46354</v>
      </c>
      <c r="I4714" t="s">
        <v>25136</v>
      </c>
      <c r="J4714" t="s">
        <v>5596</v>
      </c>
      <c r="L4714" t="s">
        <v>25137</v>
      </c>
      <c r="M4714">
        <v>-8.5839599999999994</v>
      </c>
      <c r="N4714">
        <v>37.149299999999997</v>
      </c>
    </row>
    <row r="4715" spans="1:14" x14ac:dyDescent="0.35">
      <c r="A4715" t="s">
        <v>25138</v>
      </c>
      <c r="B4715" t="s">
        <v>3332</v>
      </c>
      <c r="C4715" t="s">
        <v>46355</v>
      </c>
      <c r="D4715">
        <v>228</v>
      </c>
      <c r="E4715" t="s">
        <v>1541</v>
      </c>
      <c r="F4715" t="s">
        <v>10236</v>
      </c>
      <c r="G4715" t="s">
        <v>25092</v>
      </c>
      <c r="H4715" t="s">
        <v>25093</v>
      </c>
      <c r="I4715" t="s">
        <v>25138</v>
      </c>
      <c r="J4715" t="s">
        <v>25139</v>
      </c>
      <c r="L4715" t="s">
        <v>25140</v>
      </c>
      <c r="M4715">
        <v>-8.6813898086499997</v>
      </c>
      <c r="N4715">
        <v>41.248100280800003</v>
      </c>
    </row>
    <row r="4716" spans="1:14" x14ac:dyDescent="0.35">
      <c r="A4716" t="s">
        <v>25141</v>
      </c>
      <c r="B4716" t="s">
        <v>1168</v>
      </c>
      <c r="C4716" t="s">
        <v>25142</v>
      </c>
      <c r="D4716">
        <v>341</v>
      </c>
      <c r="E4716" t="s">
        <v>1541</v>
      </c>
      <c r="F4716" t="s">
        <v>10236</v>
      </c>
      <c r="G4716" t="s">
        <v>25074</v>
      </c>
      <c r="H4716" t="s">
        <v>25143</v>
      </c>
      <c r="I4716" t="s">
        <v>25141</v>
      </c>
      <c r="J4716" t="s">
        <v>25144</v>
      </c>
      <c r="L4716" t="s">
        <v>25145</v>
      </c>
      <c r="M4716">
        <v>-16.350000381499999</v>
      </c>
      <c r="N4716">
        <v>33.073398590099998</v>
      </c>
    </row>
    <row r="4717" spans="1:14" x14ac:dyDescent="0.35">
      <c r="A4717" t="s">
        <v>25146</v>
      </c>
      <c r="B4717" t="s">
        <v>3332</v>
      </c>
      <c r="C4717" t="s">
        <v>25147</v>
      </c>
      <c r="D4717">
        <v>374</v>
      </c>
      <c r="E4717" t="s">
        <v>1541</v>
      </c>
      <c r="F4717" t="s">
        <v>10236</v>
      </c>
      <c r="G4717" t="s">
        <v>25051</v>
      </c>
      <c r="H4717" t="s">
        <v>687</v>
      </c>
      <c r="I4717" t="s">
        <v>25146</v>
      </c>
      <c r="J4717" t="s">
        <v>3174</v>
      </c>
      <c r="L4717" t="s">
        <v>25148</v>
      </c>
      <c r="M4717">
        <v>-9.1359200000000005</v>
      </c>
      <c r="N4717">
        <v>38.781300000000002</v>
      </c>
    </row>
    <row r="4718" spans="1:14" x14ac:dyDescent="0.35">
      <c r="A4718" t="s">
        <v>25149</v>
      </c>
      <c r="B4718" t="s">
        <v>36</v>
      </c>
      <c r="C4718" t="s">
        <v>25150</v>
      </c>
      <c r="E4718" t="s">
        <v>1541</v>
      </c>
      <c r="F4718" t="s">
        <v>10236</v>
      </c>
      <c r="G4718" t="s">
        <v>25126</v>
      </c>
      <c r="I4718" t="s">
        <v>25149</v>
      </c>
      <c r="J4718" t="s">
        <v>25151</v>
      </c>
      <c r="L4718" t="s">
        <v>25152</v>
      </c>
      <c r="M4718">
        <v>-8.8173010000000005</v>
      </c>
      <c r="N4718">
        <v>37.941692000000003</v>
      </c>
    </row>
    <row r="4719" spans="1:14" x14ac:dyDescent="0.35">
      <c r="A4719" t="s">
        <v>25153</v>
      </c>
      <c r="B4719" t="s">
        <v>1168</v>
      </c>
      <c r="C4719" t="s">
        <v>46356</v>
      </c>
      <c r="D4719">
        <v>311</v>
      </c>
      <c r="E4719" t="s">
        <v>1541</v>
      </c>
      <c r="F4719" t="s">
        <v>10236</v>
      </c>
      <c r="G4719" t="s">
        <v>25055</v>
      </c>
      <c r="H4719" t="s">
        <v>25154</v>
      </c>
      <c r="I4719" t="s">
        <v>25153</v>
      </c>
      <c r="J4719" t="s">
        <v>25155</v>
      </c>
      <c r="L4719" t="s">
        <v>25156</v>
      </c>
      <c r="M4719">
        <v>-28.175799999999999</v>
      </c>
      <c r="N4719">
        <v>38.665500999999999</v>
      </c>
    </row>
    <row r="4720" spans="1:14" x14ac:dyDescent="0.35">
      <c r="A4720" t="s">
        <v>25157</v>
      </c>
      <c r="B4720" t="s">
        <v>1168</v>
      </c>
      <c r="C4720" t="s">
        <v>25158</v>
      </c>
      <c r="D4720">
        <v>1805</v>
      </c>
      <c r="E4720" t="s">
        <v>1541</v>
      </c>
      <c r="F4720" t="s">
        <v>10236</v>
      </c>
      <c r="G4720" t="s">
        <v>25079</v>
      </c>
      <c r="H4720" t="s">
        <v>25159</v>
      </c>
      <c r="I4720" t="s">
        <v>25157</v>
      </c>
      <c r="J4720" t="s">
        <v>25160</v>
      </c>
      <c r="L4720" t="s">
        <v>25161</v>
      </c>
      <c r="M4720">
        <v>-7.7204699999999997</v>
      </c>
      <c r="N4720">
        <v>41.274299999999997</v>
      </c>
    </row>
    <row r="4721" spans="1:14" x14ac:dyDescent="0.35">
      <c r="A4721" t="s">
        <v>25162</v>
      </c>
      <c r="B4721" t="s">
        <v>1168</v>
      </c>
      <c r="C4721" t="s">
        <v>25163</v>
      </c>
      <c r="D4721">
        <v>2060</v>
      </c>
      <c r="E4721" t="s">
        <v>1541</v>
      </c>
      <c r="F4721" t="s">
        <v>10236</v>
      </c>
      <c r="G4721" t="s">
        <v>25076</v>
      </c>
      <c r="H4721" t="s">
        <v>25164</v>
      </c>
      <c r="I4721" t="s">
        <v>25162</v>
      </c>
      <c r="J4721" t="s">
        <v>25165</v>
      </c>
      <c r="L4721" t="s">
        <v>25166</v>
      </c>
      <c r="M4721">
        <v>-7.8889899999999997</v>
      </c>
      <c r="N4721">
        <v>40.725498000000002</v>
      </c>
    </row>
    <row r="4722" spans="1:14" x14ac:dyDescent="0.35">
      <c r="A4722" t="s">
        <v>25167</v>
      </c>
      <c r="B4722" t="s">
        <v>1168</v>
      </c>
      <c r="C4722" t="s">
        <v>25168</v>
      </c>
      <c r="D4722">
        <v>400</v>
      </c>
      <c r="E4722" t="s">
        <v>1541</v>
      </c>
      <c r="F4722" t="s">
        <v>3675</v>
      </c>
      <c r="G4722" t="s">
        <v>3678</v>
      </c>
      <c r="H4722" t="s">
        <v>25169</v>
      </c>
      <c r="I4722" t="s">
        <v>25167</v>
      </c>
      <c r="J4722" t="s">
        <v>25170</v>
      </c>
      <c r="L4722" t="s">
        <v>25171</v>
      </c>
      <c r="M4722">
        <v>17.297500610351499</v>
      </c>
      <c r="N4722">
        <v>44.941398620605398</v>
      </c>
    </row>
    <row r="4723" spans="1:14" x14ac:dyDescent="0.35">
      <c r="A4723" t="s">
        <v>25172</v>
      </c>
      <c r="B4723" t="s">
        <v>1168</v>
      </c>
      <c r="C4723" t="s">
        <v>25173</v>
      </c>
      <c r="D4723">
        <v>156</v>
      </c>
      <c r="E4723" t="s">
        <v>1541</v>
      </c>
      <c r="F4723" t="s">
        <v>3675</v>
      </c>
      <c r="G4723" t="s">
        <v>3676</v>
      </c>
      <c r="H4723" t="s">
        <v>25174</v>
      </c>
      <c r="I4723" t="s">
        <v>25172</v>
      </c>
      <c r="J4723" t="s">
        <v>25175</v>
      </c>
      <c r="L4723" t="s">
        <v>25176</v>
      </c>
      <c r="M4723">
        <v>17.845899581909102</v>
      </c>
      <c r="N4723">
        <v>43.282901763916001</v>
      </c>
    </row>
    <row r="4724" spans="1:14" x14ac:dyDescent="0.35">
      <c r="A4724" t="s">
        <v>25177</v>
      </c>
      <c r="B4724" t="s">
        <v>3332</v>
      </c>
      <c r="C4724" t="s">
        <v>25178</v>
      </c>
      <c r="D4724">
        <v>1708</v>
      </c>
      <c r="E4724" t="s">
        <v>1541</v>
      </c>
      <c r="F4724" t="s">
        <v>3675</v>
      </c>
      <c r="G4724" t="s">
        <v>3676</v>
      </c>
      <c r="H4724" t="s">
        <v>25179</v>
      </c>
      <c r="I4724" t="s">
        <v>25177</v>
      </c>
      <c r="J4724" t="s">
        <v>25180</v>
      </c>
      <c r="L4724" t="s">
        <v>25181</v>
      </c>
      <c r="M4724">
        <v>18.331499099731399</v>
      </c>
      <c r="N4724">
        <v>43.824600219726499</v>
      </c>
    </row>
    <row r="4725" spans="1:14" x14ac:dyDescent="0.35">
      <c r="A4725" t="s">
        <v>25182</v>
      </c>
      <c r="B4725" t="s">
        <v>1168</v>
      </c>
      <c r="C4725" t="s">
        <v>25183</v>
      </c>
      <c r="D4725">
        <v>784</v>
      </c>
      <c r="E4725" t="s">
        <v>1541</v>
      </c>
      <c r="F4725" t="s">
        <v>3675</v>
      </c>
      <c r="G4725" t="s">
        <v>3676</v>
      </c>
      <c r="H4725" t="s">
        <v>3677</v>
      </c>
      <c r="I4725" t="s">
        <v>25182</v>
      </c>
      <c r="J4725" t="s">
        <v>25184</v>
      </c>
      <c r="L4725" t="s">
        <v>25185</v>
      </c>
      <c r="M4725">
        <v>18.7248001098632</v>
      </c>
      <c r="N4725">
        <v>44.458698272705</v>
      </c>
    </row>
    <row r="4726" spans="1:14" x14ac:dyDescent="0.35">
      <c r="A4726" t="s">
        <v>25187</v>
      </c>
      <c r="B4726" t="s">
        <v>1168</v>
      </c>
      <c r="C4726" t="s">
        <v>25188</v>
      </c>
      <c r="D4726">
        <v>352</v>
      </c>
      <c r="E4726" t="s">
        <v>1541</v>
      </c>
      <c r="F4726" t="s">
        <v>25186</v>
      </c>
      <c r="G4726" t="s">
        <v>25189</v>
      </c>
      <c r="H4726" t="s">
        <v>24884</v>
      </c>
      <c r="I4726" t="s">
        <v>25187</v>
      </c>
      <c r="J4726" t="s">
        <v>16636</v>
      </c>
      <c r="L4726" t="s">
        <v>25190</v>
      </c>
      <c r="M4726">
        <v>21.261999130248999</v>
      </c>
      <c r="N4726">
        <v>46.176601409912102</v>
      </c>
    </row>
    <row r="4727" spans="1:14" x14ac:dyDescent="0.35">
      <c r="A4727" t="s">
        <v>25191</v>
      </c>
      <c r="B4727" t="s">
        <v>1168</v>
      </c>
      <c r="C4727" t="s">
        <v>46358</v>
      </c>
      <c r="D4727">
        <v>607</v>
      </c>
      <c r="E4727" t="s">
        <v>1541</v>
      </c>
      <c r="F4727" t="s">
        <v>25186</v>
      </c>
      <c r="G4727" t="s">
        <v>25192</v>
      </c>
      <c r="H4727" t="s">
        <v>46359</v>
      </c>
      <c r="I4727" t="s">
        <v>25191</v>
      </c>
      <c r="J4727" t="s">
        <v>25193</v>
      </c>
      <c r="L4727" t="s">
        <v>25194</v>
      </c>
      <c r="M4727">
        <v>26.910299301147401</v>
      </c>
      <c r="N4727">
        <v>46.521900177001903</v>
      </c>
    </row>
    <row r="4728" spans="1:14" x14ac:dyDescent="0.35">
      <c r="A4728" t="s">
        <v>25195</v>
      </c>
      <c r="B4728" t="s">
        <v>1168</v>
      </c>
      <c r="C4728" t="s">
        <v>46360</v>
      </c>
      <c r="D4728">
        <v>605</v>
      </c>
      <c r="E4728" t="s">
        <v>1541</v>
      </c>
      <c r="F4728" t="s">
        <v>25186</v>
      </c>
      <c r="G4728" t="s">
        <v>25196</v>
      </c>
      <c r="H4728" t="s">
        <v>25197</v>
      </c>
      <c r="I4728" t="s">
        <v>25195</v>
      </c>
      <c r="J4728" t="s">
        <v>25198</v>
      </c>
      <c r="L4728" t="s">
        <v>25199</v>
      </c>
      <c r="M4728">
        <v>23.467251999999998</v>
      </c>
      <c r="N4728">
        <v>47.660598</v>
      </c>
    </row>
    <row r="4729" spans="1:14" x14ac:dyDescent="0.35">
      <c r="A4729" t="s">
        <v>25200</v>
      </c>
      <c r="B4729" t="s">
        <v>1168</v>
      </c>
      <c r="C4729" t="s">
        <v>46361</v>
      </c>
      <c r="D4729">
        <v>297</v>
      </c>
      <c r="E4729" t="s">
        <v>1541</v>
      </c>
      <c r="F4729" t="s">
        <v>25186</v>
      </c>
      <c r="G4729" t="s">
        <v>25201</v>
      </c>
      <c r="H4729" t="s">
        <v>25202</v>
      </c>
      <c r="I4729" t="s">
        <v>25200</v>
      </c>
      <c r="J4729" t="s">
        <v>25203</v>
      </c>
      <c r="L4729" t="s">
        <v>25204</v>
      </c>
      <c r="M4729">
        <v>26.1021003723144</v>
      </c>
      <c r="N4729">
        <v>44.503200531005803</v>
      </c>
    </row>
    <row r="4730" spans="1:14" x14ac:dyDescent="0.35">
      <c r="A4730" t="s">
        <v>25206</v>
      </c>
      <c r="B4730" t="s">
        <v>1168</v>
      </c>
      <c r="C4730" t="s">
        <v>46362</v>
      </c>
      <c r="D4730">
        <v>353</v>
      </c>
      <c r="E4730" t="s">
        <v>1541</v>
      </c>
      <c r="F4730" t="s">
        <v>25186</v>
      </c>
      <c r="G4730" t="s">
        <v>25207</v>
      </c>
      <c r="H4730" t="s">
        <v>46363</v>
      </c>
      <c r="I4730" t="s">
        <v>25206</v>
      </c>
      <c r="J4730" t="s">
        <v>25208</v>
      </c>
      <c r="L4730" t="s">
        <v>25209</v>
      </c>
      <c r="M4730">
        <v>28.4883003234863</v>
      </c>
      <c r="N4730">
        <v>44.3622016906738</v>
      </c>
    </row>
    <row r="4731" spans="1:14" x14ac:dyDescent="0.35">
      <c r="A4731" t="s">
        <v>25210</v>
      </c>
      <c r="B4731" t="s">
        <v>1168</v>
      </c>
      <c r="C4731" t="s">
        <v>25211</v>
      </c>
      <c r="D4731">
        <v>1039</v>
      </c>
      <c r="E4731" t="s">
        <v>1541</v>
      </c>
      <c r="F4731" t="s">
        <v>25186</v>
      </c>
      <c r="G4731" t="s">
        <v>25212</v>
      </c>
      <c r="H4731" t="s">
        <v>25213</v>
      </c>
      <c r="I4731" t="s">
        <v>25210</v>
      </c>
      <c r="J4731" t="s">
        <v>25214</v>
      </c>
      <c r="L4731" t="s">
        <v>25215</v>
      </c>
      <c r="M4731">
        <v>23.686198999999998</v>
      </c>
      <c r="N4731">
        <v>46.785198000000001</v>
      </c>
    </row>
    <row r="4732" spans="1:14" x14ac:dyDescent="0.35">
      <c r="A4732" t="s">
        <v>25216</v>
      </c>
      <c r="B4732" t="s">
        <v>1168</v>
      </c>
      <c r="C4732" t="s">
        <v>46364</v>
      </c>
      <c r="D4732">
        <v>866</v>
      </c>
      <c r="E4732" t="s">
        <v>1541</v>
      </c>
      <c r="F4732" t="s">
        <v>25186</v>
      </c>
      <c r="G4732" t="s">
        <v>25217</v>
      </c>
      <c r="H4732" t="s">
        <v>46365</v>
      </c>
      <c r="I4732" t="s">
        <v>25216</v>
      </c>
      <c r="J4732" t="s">
        <v>17701</v>
      </c>
      <c r="L4732" t="s">
        <v>25218</v>
      </c>
      <c r="M4732">
        <v>22.253299713134702</v>
      </c>
      <c r="N4732">
        <v>45.419998168945298</v>
      </c>
    </row>
    <row r="4733" spans="1:14" x14ac:dyDescent="0.35">
      <c r="A4733" t="s">
        <v>25219</v>
      </c>
      <c r="B4733" t="s">
        <v>1168</v>
      </c>
      <c r="C4733" t="s">
        <v>25220</v>
      </c>
      <c r="D4733">
        <v>626</v>
      </c>
      <c r="E4733" t="s">
        <v>1541</v>
      </c>
      <c r="F4733" t="s">
        <v>25186</v>
      </c>
      <c r="G4733" t="s">
        <v>25221</v>
      </c>
      <c r="H4733" t="s">
        <v>25222</v>
      </c>
      <c r="I4733" t="s">
        <v>25219</v>
      </c>
      <c r="J4733" t="s">
        <v>25223</v>
      </c>
      <c r="L4733" t="s">
        <v>25224</v>
      </c>
      <c r="M4733">
        <v>23.8885993957519</v>
      </c>
      <c r="N4733">
        <v>44.318099975585902</v>
      </c>
    </row>
    <row r="4734" spans="1:14" x14ac:dyDescent="0.35">
      <c r="A4734" t="s">
        <v>25226</v>
      </c>
      <c r="B4734" t="s">
        <v>1168</v>
      </c>
      <c r="C4734" t="s">
        <v>46366</v>
      </c>
      <c r="D4734">
        <v>397</v>
      </c>
      <c r="E4734" t="s">
        <v>1541</v>
      </c>
      <c r="F4734" t="s">
        <v>25186</v>
      </c>
      <c r="G4734" t="s">
        <v>25227</v>
      </c>
      <c r="H4734" t="s">
        <v>46367</v>
      </c>
      <c r="I4734" t="s">
        <v>25226</v>
      </c>
      <c r="J4734" t="s">
        <v>25228</v>
      </c>
      <c r="L4734" t="s">
        <v>25229</v>
      </c>
      <c r="M4734">
        <v>27.620599746704102</v>
      </c>
      <c r="N4734">
        <v>47.178501129150298</v>
      </c>
    </row>
    <row r="4735" spans="1:14" x14ac:dyDescent="0.35">
      <c r="A4735" t="s">
        <v>20121</v>
      </c>
      <c r="B4735" t="s">
        <v>36</v>
      </c>
      <c r="C4735" t="s">
        <v>25230</v>
      </c>
      <c r="D4735">
        <v>55</v>
      </c>
      <c r="F4735" t="s">
        <v>30</v>
      </c>
      <c r="G4735" t="s">
        <v>41</v>
      </c>
      <c r="H4735" t="s">
        <v>25231</v>
      </c>
      <c r="J4735" t="s">
        <v>20121</v>
      </c>
      <c r="L4735" t="s">
        <v>25232</v>
      </c>
      <c r="M4735">
        <v>-121.27280555599999</v>
      </c>
      <c r="N4735">
        <v>37.837916666699897</v>
      </c>
    </row>
    <row r="4736" spans="1:14" x14ac:dyDescent="0.35">
      <c r="A4736" t="s">
        <v>25233</v>
      </c>
      <c r="B4736" t="s">
        <v>1168</v>
      </c>
      <c r="C4736" t="s">
        <v>25234</v>
      </c>
      <c r="D4736">
        <v>465</v>
      </c>
      <c r="E4736" t="s">
        <v>1541</v>
      </c>
      <c r="F4736" t="s">
        <v>25186</v>
      </c>
      <c r="G4736" t="s">
        <v>25235</v>
      </c>
      <c r="H4736" t="s">
        <v>25236</v>
      </c>
      <c r="I4736" t="s">
        <v>25233</v>
      </c>
      <c r="J4736" t="s">
        <v>25237</v>
      </c>
      <c r="L4736" t="s">
        <v>25238</v>
      </c>
      <c r="M4736">
        <v>21.902500152587798</v>
      </c>
      <c r="N4736">
        <v>47.025299072265597</v>
      </c>
    </row>
    <row r="4737" spans="1:14" x14ac:dyDescent="0.35">
      <c r="A4737" t="s">
        <v>25239</v>
      </c>
      <c r="B4737" t="s">
        <v>3332</v>
      </c>
      <c r="C4737" t="s">
        <v>46368</v>
      </c>
      <c r="D4737">
        <v>314</v>
      </c>
      <c r="E4737" t="s">
        <v>1541</v>
      </c>
      <c r="F4737" t="s">
        <v>25186</v>
      </c>
      <c r="G4737" t="s">
        <v>25201</v>
      </c>
      <c r="H4737" t="s">
        <v>25202</v>
      </c>
      <c r="I4737" t="s">
        <v>25239</v>
      </c>
      <c r="J4737" t="s">
        <v>25240</v>
      </c>
      <c r="L4737" t="s">
        <v>25241</v>
      </c>
      <c r="M4737">
        <v>26.085000000000001</v>
      </c>
      <c r="N4737">
        <v>44.571111100000003</v>
      </c>
    </row>
    <row r="4738" spans="1:14" x14ac:dyDescent="0.35">
      <c r="A4738" t="s">
        <v>25242</v>
      </c>
      <c r="B4738" t="s">
        <v>1168</v>
      </c>
      <c r="C4738" t="s">
        <v>25243</v>
      </c>
      <c r="D4738">
        <v>1496</v>
      </c>
      <c r="E4738" t="s">
        <v>1541</v>
      </c>
      <c r="F4738" t="s">
        <v>25186</v>
      </c>
      <c r="G4738" t="s">
        <v>25205</v>
      </c>
      <c r="H4738" t="s">
        <v>25244</v>
      </c>
      <c r="I4738" t="s">
        <v>25242</v>
      </c>
      <c r="J4738" t="s">
        <v>25245</v>
      </c>
      <c r="L4738" t="s">
        <v>25246</v>
      </c>
      <c r="M4738">
        <v>24.0912990570068</v>
      </c>
      <c r="N4738">
        <v>45.785598754882798</v>
      </c>
    </row>
    <row r="4739" spans="1:14" x14ac:dyDescent="0.35">
      <c r="A4739" t="s">
        <v>25247</v>
      </c>
      <c r="B4739" t="s">
        <v>1168</v>
      </c>
      <c r="C4739" t="s">
        <v>25248</v>
      </c>
      <c r="D4739">
        <v>405</v>
      </c>
      <c r="E4739" t="s">
        <v>1541</v>
      </c>
      <c r="F4739" t="s">
        <v>25186</v>
      </c>
      <c r="G4739" t="s">
        <v>25249</v>
      </c>
      <c r="H4739" t="s">
        <v>25250</v>
      </c>
      <c r="I4739" t="s">
        <v>25247</v>
      </c>
      <c r="J4739" t="s">
        <v>25251</v>
      </c>
      <c r="L4739" t="s">
        <v>25252</v>
      </c>
      <c r="M4739">
        <v>22.88570022583</v>
      </c>
      <c r="N4739">
        <v>47.703300476074197</v>
      </c>
    </row>
    <row r="4740" spans="1:14" x14ac:dyDescent="0.35">
      <c r="A4740" t="s">
        <v>25253</v>
      </c>
      <c r="B4740" t="s">
        <v>1168</v>
      </c>
      <c r="C4740" t="s">
        <v>25254</v>
      </c>
      <c r="D4740">
        <v>1375</v>
      </c>
      <c r="E4740" t="s">
        <v>1541</v>
      </c>
      <c r="F4740" t="s">
        <v>25186</v>
      </c>
      <c r="G4740" t="s">
        <v>25225</v>
      </c>
      <c r="H4740" t="s">
        <v>25255</v>
      </c>
      <c r="I4740" t="s">
        <v>25253</v>
      </c>
      <c r="J4740" t="s">
        <v>25256</v>
      </c>
      <c r="L4740" t="s">
        <v>25257</v>
      </c>
      <c r="M4740">
        <v>26.354099273681602</v>
      </c>
      <c r="N4740">
        <v>47.6875</v>
      </c>
    </row>
    <row r="4741" spans="1:14" x14ac:dyDescent="0.35">
      <c r="A4741" t="s">
        <v>25258</v>
      </c>
      <c r="B4741" t="s">
        <v>1168</v>
      </c>
      <c r="C4741" t="s">
        <v>25259</v>
      </c>
      <c r="D4741">
        <v>200</v>
      </c>
      <c r="E4741" t="s">
        <v>1541</v>
      </c>
      <c r="F4741" t="s">
        <v>25186</v>
      </c>
      <c r="G4741" t="s">
        <v>25260</v>
      </c>
      <c r="H4741" t="s">
        <v>25261</v>
      </c>
      <c r="I4741" t="s">
        <v>25258</v>
      </c>
      <c r="J4741" t="s">
        <v>25262</v>
      </c>
      <c r="L4741" t="s">
        <v>25263</v>
      </c>
      <c r="M4741">
        <v>28.714300155639599</v>
      </c>
      <c r="N4741">
        <v>45.0625</v>
      </c>
    </row>
    <row r="4742" spans="1:14" x14ac:dyDescent="0.35">
      <c r="A4742" t="s">
        <v>25264</v>
      </c>
      <c r="B4742" t="s">
        <v>1168</v>
      </c>
      <c r="C4742" t="s">
        <v>46369</v>
      </c>
      <c r="D4742">
        <v>963</v>
      </c>
      <c r="E4742" t="s">
        <v>1541</v>
      </c>
      <c r="F4742" t="s">
        <v>25186</v>
      </c>
      <c r="G4742" t="s">
        <v>25265</v>
      </c>
      <c r="H4742" t="s">
        <v>46370</v>
      </c>
      <c r="I4742" t="s">
        <v>25264</v>
      </c>
      <c r="J4742" t="s">
        <v>25266</v>
      </c>
      <c r="L4742" t="s">
        <v>25267</v>
      </c>
      <c r="M4742">
        <v>24.412500381469702</v>
      </c>
      <c r="N4742">
        <v>46.467700958251903</v>
      </c>
    </row>
    <row r="4743" spans="1:14" x14ac:dyDescent="0.35">
      <c r="A4743" t="s">
        <v>25268</v>
      </c>
      <c r="B4743" t="s">
        <v>1168</v>
      </c>
      <c r="C4743" t="s">
        <v>46371</v>
      </c>
      <c r="D4743">
        <v>348</v>
      </c>
      <c r="E4743" t="s">
        <v>1541</v>
      </c>
      <c r="F4743" t="s">
        <v>25186</v>
      </c>
      <c r="G4743" t="s">
        <v>25269</v>
      </c>
      <c r="H4743" t="s">
        <v>46372</v>
      </c>
      <c r="I4743" t="s">
        <v>25268</v>
      </c>
      <c r="J4743" t="s">
        <v>25270</v>
      </c>
      <c r="L4743" t="s">
        <v>25271</v>
      </c>
      <c r="M4743">
        <v>21.3379001617431</v>
      </c>
      <c r="N4743">
        <v>45.809898376464801</v>
      </c>
    </row>
    <row r="4744" spans="1:14" x14ac:dyDescent="0.35">
      <c r="A4744" t="s">
        <v>25273</v>
      </c>
      <c r="B4744" t="s">
        <v>3332</v>
      </c>
      <c r="C4744" t="s">
        <v>25274</v>
      </c>
      <c r="D4744">
        <v>1411</v>
      </c>
      <c r="E4744" t="s">
        <v>1541</v>
      </c>
      <c r="F4744" t="s">
        <v>5162</v>
      </c>
      <c r="G4744" t="s">
        <v>25275</v>
      </c>
      <c r="H4744" t="s">
        <v>96</v>
      </c>
      <c r="I4744" t="s">
        <v>25273</v>
      </c>
      <c r="J4744" t="s">
        <v>2277</v>
      </c>
      <c r="L4744" t="s">
        <v>25276</v>
      </c>
      <c r="M4744">
        <v>6.1089501380920401</v>
      </c>
      <c r="N4744">
        <v>46.2380981445312</v>
      </c>
    </row>
    <row r="4745" spans="1:14" x14ac:dyDescent="0.35">
      <c r="A4745" t="s">
        <v>25278</v>
      </c>
      <c r="B4745" t="s">
        <v>32</v>
      </c>
      <c r="C4745" t="s">
        <v>25279</v>
      </c>
      <c r="D4745">
        <v>1427</v>
      </c>
      <c r="E4745" t="s">
        <v>1541</v>
      </c>
      <c r="F4745" t="s">
        <v>5162</v>
      </c>
      <c r="G4745" t="s">
        <v>25272</v>
      </c>
      <c r="I4745" t="s">
        <v>25278</v>
      </c>
      <c r="J4745" t="s">
        <v>25280</v>
      </c>
      <c r="L4745" t="s">
        <v>25281</v>
      </c>
      <c r="M4745">
        <v>6.8647198677099999</v>
      </c>
      <c r="N4745">
        <v>46.957500457800002</v>
      </c>
    </row>
    <row r="4746" spans="1:14" x14ac:dyDescent="0.35">
      <c r="A4746" t="s">
        <v>25282</v>
      </c>
      <c r="B4746" t="s">
        <v>1168</v>
      </c>
      <c r="C4746" t="s">
        <v>25283</v>
      </c>
      <c r="D4746">
        <v>1582</v>
      </c>
      <c r="E4746" t="s">
        <v>1541</v>
      </c>
      <c r="F4746" t="s">
        <v>5162</v>
      </c>
      <c r="G4746" t="s">
        <v>5164</v>
      </c>
      <c r="H4746" t="s">
        <v>25284</v>
      </c>
      <c r="I4746" t="s">
        <v>25282</v>
      </c>
      <c r="J4746" t="s">
        <v>25285</v>
      </c>
      <c r="L4746" t="s">
        <v>25286</v>
      </c>
      <c r="M4746">
        <v>7.3269440000000001</v>
      </c>
      <c r="N4746">
        <v>46.219166000000001</v>
      </c>
    </row>
    <row r="4747" spans="1:14" x14ac:dyDescent="0.35">
      <c r="A4747" t="s">
        <v>25289</v>
      </c>
      <c r="B4747" t="s">
        <v>1168</v>
      </c>
      <c r="C4747" t="s">
        <v>25290</v>
      </c>
      <c r="D4747">
        <v>1400</v>
      </c>
      <c r="E4747" t="s">
        <v>1541</v>
      </c>
      <c r="F4747" t="s">
        <v>5162</v>
      </c>
      <c r="G4747" t="s">
        <v>25291</v>
      </c>
      <c r="I4747" t="s">
        <v>25289</v>
      </c>
      <c r="J4747" t="s">
        <v>2255</v>
      </c>
      <c r="L4747" t="s">
        <v>25292</v>
      </c>
      <c r="M4747">
        <v>8.3051840000000006</v>
      </c>
      <c r="N4747">
        <v>47.092444</v>
      </c>
    </row>
    <row r="4748" spans="1:14" x14ac:dyDescent="0.35">
      <c r="A4748" t="s">
        <v>25293</v>
      </c>
      <c r="B4748" t="s">
        <v>36</v>
      </c>
      <c r="C4748" t="s">
        <v>25294</v>
      </c>
      <c r="E4748" t="s">
        <v>1541</v>
      </c>
      <c r="F4748" t="s">
        <v>5162</v>
      </c>
      <c r="G4748" t="s">
        <v>25277</v>
      </c>
      <c r="I4748" t="s">
        <v>25293</v>
      </c>
      <c r="J4748" t="s">
        <v>25295</v>
      </c>
      <c r="L4748" t="s">
        <v>25296</v>
      </c>
      <c r="M4748">
        <v>7.8790798000000004</v>
      </c>
      <c r="N4748">
        <v>46.676601400000003</v>
      </c>
    </row>
    <row r="4749" spans="1:14" x14ac:dyDescent="0.35">
      <c r="A4749" t="s">
        <v>25300</v>
      </c>
      <c r="B4749" t="s">
        <v>1168</v>
      </c>
      <c r="C4749" t="s">
        <v>25301</v>
      </c>
      <c r="D4749">
        <v>915</v>
      </c>
      <c r="E4749" t="s">
        <v>1541</v>
      </c>
      <c r="F4749" t="s">
        <v>5162</v>
      </c>
      <c r="G4749" t="s">
        <v>25297</v>
      </c>
      <c r="H4749" t="s">
        <v>25302</v>
      </c>
      <c r="I4749" t="s">
        <v>25300</v>
      </c>
      <c r="J4749" t="s">
        <v>20160</v>
      </c>
      <c r="L4749" t="s">
        <v>25303</v>
      </c>
      <c r="M4749">
        <v>8.9105796813999998</v>
      </c>
      <c r="N4749">
        <v>46.004299163799899</v>
      </c>
    </row>
    <row r="4750" spans="1:14" x14ac:dyDescent="0.35">
      <c r="A4750" t="s">
        <v>25304</v>
      </c>
      <c r="B4750" t="s">
        <v>1168</v>
      </c>
      <c r="C4750" t="s">
        <v>25305</v>
      </c>
      <c r="D4750">
        <v>1674</v>
      </c>
      <c r="E4750" t="s">
        <v>1541</v>
      </c>
      <c r="F4750" t="s">
        <v>5162</v>
      </c>
      <c r="G4750" t="s">
        <v>25277</v>
      </c>
      <c r="H4750" t="s">
        <v>25306</v>
      </c>
      <c r="I4750" t="s">
        <v>25304</v>
      </c>
      <c r="J4750" t="s">
        <v>25307</v>
      </c>
      <c r="L4750" t="s">
        <v>25308</v>
      </c>
      <c r="M4750">
        <v>7.4971499443099896</v>
      </c>
      <c r="N4750">
        <v>46.914100646999998</v>
      </c>
    </row>
    <row r="4751" spans="1:14" x14ac:dyDescent="0.35">
      <c r="A4751" t="s">
        <v>25309</v>
      </c>
      <c r="B4751" t="s">
        <v>32</v>
      </c>
      <c r="C4751" t="s">
        <v>25310</v>
      </c>
      <c r="D4751">
        <v>1475</v>
      </c>
      <c r="E4751" t="s">
        <v>1541</v>
      </c>
      <c r="F4751" t="s">
        <v>5162</v>
      </c>
      <c r="G4751" t="s">
        <v>25311</v>
      </c>
      <c r="H4751" t="s">
        <v>25312</v>
      </c>
      <c r="I4751" t="s">
        <v>25309</v>
      </c>
      <c r="J4751" t="s">
        <v>25313</v>
      </c>
      <c r="L4751" t="s">
        <v>25314</v>
      </c>
      <c r="M4751">
        <v>8.3969439999999995</v>
      </c>
      <c r="N4751">
        <v>46.974443999999998</v>
      </c>
    </row>
    <row r="4752" spans="1:14" x14ac:dyDescent="0.35">
      <c r="A4752" t="s">
        <v>25315</v>
      </c>
      <c r="B4752" t="s">
        <v>36</v>
      </c>
      <c r="C4752" t="s">
        <v>25316</v>
      </c>
      <c r="D4752">
        <v>655</v>
      </c>
      <c r="E4752" t="s">
        <v>1541</v>
      </c>
      <c r="F4752" t="s">
        <v>5162</v>
      </c>
      <c r="G4752" t="s">
        <v>25297</v>
      </c>
      <c r="H4752" t="s">
        <v>25317</v>
      </c>
      <c r="I4752" t="s">
        <v>25315</v>
      </c>
      <c r="J4752" t="s">
        <v>25318</v>
      </c>
      <c r="L4752" t="s">
        <v>25319</v>
      </c>
      <c r="M4752">
        <v>8.7819404602100004</v>
      </c>
      <c r="N4752">
        <v>46.157798767099997</v>
      </c>
    </row>
    <row r="4753" spans="1:14" x14ac:dyDescent="0.35">
      <c r="A4753" t="s">
        <v>25320</v>
      </c>
      <c r="B4753" t="s">
        <v>1168</v>
      </c>
      <c r="C4753" t="s">
        <v>25321</v>
      </c>
      <c r="D4753">
        <v>1411</v>
      </c>
      <c r="E4753" t="s">
        <v>1541</v>
      </c>
      <c r="F4753" t="s">
        <v>5162</v>
      </c>
      <c r="G4753" t="s">
        <v>25298</v>
      </c>
      <c r="H4753" t="s">
        <v>25322</v>
      </c>
      <c r="I4753" t="s">
        <v>25320</v>
      </c>
      <c r="J4753" t="s">
        <v>25323</v>
      </c>
      <c r="L4753" t="s">
        <v>25324</v>
      </c>
      <c r="M4753">
        <v>7.4171899999999997</v>
      </c>
      <c r="N4753">
        <v>47.181598999999999</v>
      </c>
    </row>
    <row r="4754" spans="1:14" x14ac:dyDescent="0.35">
      <c r="A4754" t="s">
        <v>25325</v>
      </c>
      <c r="B4754" t="s">
        <v>3332</v>
      </c>
      <c r="C4754" t="s">
        <v>46373</v>
      </c>
      <c r="D4754">
        <v>1416</v>
      </c>
      <c r="E4754" t="s">
        <v>1541</v>
      </c>
      <c r="F4754" t="s">
        <v>5162</v>
      </c>
      <c r="G4754" t="s">
        <v>25287</v>
      </c>
      <c r="H4754" t="s">
        <v>25288</v>
      </c>
      <c r="I4754" t="s">
        <v>25325</v>
      </c>
      <c r="J4754" t="s">
        <v>25326</v>
      </c>
      <c r="L4754" t="s">
        <v>25327</v>
      </c>
      <c r="M4754">
        <v>8.5491700000000002</v>
      </c>
      <c r="N4754">
        <v>47.464699000000003</v>
      </c>
    </row>
    <row r="4755" spans="1:14" x14ac:dyDescent="0.35">
      <c r="A4755" t="s">
        <v>25328</v>
      </c>
      <c r="B4755" t="s">
        <v>32</v>
      </c>
      <c r="C4755" t="s">
        <v>25329</v>
      </c>
      <c r="D4755">
        <v>650</v>
      </c>
      <c r="E4755" t="s">
        <v>1541</v>
      </c>
      <c r="F4755" t="s">
        <v>5162</v>
      </c>
      <c r="G4755" t="s">
        <v>25297</v>
      </c>
      <c r="H4755" t="s">
        <v>25330</v>
      </c>
      <c r="I4755" t="s">
        <v>25328</v>
      </c>
      <c r="J4755" t="s">
        <v>25331</v>
      </c>
      <c r="L4755" t="s">
        <v>25332</v>
      </c>
      <c r="M4755">
        <v>8.8786096572899993</v>
      </c>
      <c r="N4755">
        <v>46.160800933799997</v>
      </c>
    </row>
    <row r="4756" spans="1:14" x14ac:dyDescent="0.35">
      <c r="A4756" t="s">
        <v>25333</v>
      </c>
      <c r="B4756" t="s">
        <v>1168</v>
      </c>
      <c r="C4756" t="s">
        <v>25334</v>
      </c>
      <c r="D4756">
        <v>1306</v>
      </c>
      <c r="E4756" t="s">
        <v>1541</v>
      </c>
      <c r="F4756" t="s">
        <v>5162</v>
      </c>
      <c r="G4756" t="s">
        <v>25299</v>
      </c>
      <c r="H4756" t="s">
        <v>25335</v>
      </c>
      <c r="I4756" t="s">
        <v>25333</v>
      </c>
      <c r="J4756" t="s">
        <v>25336</v>
      </c>
      <c r="L4756" t="s">
        <v>25337</v>
      </c>
      <c r="M4756">
        <v>9.5607700347899893</v>
      </c>
      <c r="N4756">
        <v>47.4850006104</v>
      </c>
    </row>
    <row r="4757" spans="1:14" x14ac:dyDescent="0.35">
      <c r="A4757" t="s">
        <v>25338</v>
      </c>
      <c r="B4757" t="s">
        <v>1168</v>
      </c>
      <c r="C4757" t="s">
        <v>25339</v>
      </c>
      <c r="D4757">
        <v>5600</v>
      </c>
      <c r="E4757" t="s">
        <v>1541</v>
      </c>
      <c r="F4757" t="s">
        <v>5162</v>
      </c>
      <c r="G4757" t="s">
        <v>5163</v>
      </c>
      <c r="I4757" t="s">
        <v>25338</v>
      </c>
      <c r="J4757" t="s">
        <v>25340</v>
      </c>
      <c r="L4757" t="s">
        <v>25341</v>
      </c>
      <c r="M4757">
        <v>9.88411045074462</v>
      </c>
      <c r="N4757">
        <v>46.534099578857401</v>
      </c>
    </row>
    <row r="4758" spans="1:14" x14ac:dyDescent="0.35">
      <c r="A4758" t="s">
        <v>25342</v>
      </c>
      <c r="B4758" t="s">
        <v>32</v>
      </c>
      <c r="C4758" t="s">
        <v>46374</v>
      </c>
      <c r="D4758">
        <v>73</v>
      </c>
      <c r="E4758" t="s">
        <v>1579</v>
      </c>
      <c r="F4758" t="s">
        <v>25343</v>
      </c>
      <c r="G4758" t="s">
        <v>25344</v>
      </c>
      <c r="H4758" t="s">
        <v>46375</v>
      </c>
      <c r="I4758" t="s">
        <v>25345</v>
      </c>
      <c r="J4758" t="s">
        <v>25346</v>
      </c>
      <c r="K4758" t="s">
        <v>25345</v>
      </c>
      <c r="L4758" t="s">
        <v>25347</v>
      </c>
      <c r="M4758">
        <v>25.883302</v>
      </c>
      <c r="N4758">
        <v>40.204498000000001</v>
      </c>
    </row>
    <row r="4759" spans="1:14" x14ac:dyDescent="0.35">
      <c r="A4759" t="s">
        <v>25350</v>
      </c>
      <c r="B4759" t="s">
        <v>3332</v>
      </c>
      <c r="C4759" t="s">
        <v>46376</v>
      </c>
      <c r="D4759">
        <v>3125</v>
      </c>
      <c r="E4759" t="s">
        <v>1579</v>
      </c>
      <c r="F4759" t="s">
        <v>25343</v>
      </c>
      <c r="G4759" t="s">
        <v>25348</v>
      </c>
      <c r="H4759" t="s">
        <v>25349</v>
      </c>
      <c r="I4759" t="s">
        <v>25350</v>
      </c>
      <c r="J4759" t="s">
        <v>25351</v>
      </c>
      <c r="L4759" t="s">
        <v>25352</v>
      </c>
      <c r="M4759">
        <v>32.995098114000001</v>
      </c>
      <c r="N4759">
        <v>40.128101348899897</v>
      </c>
    </row>
    <row r="4760" spans="1:14" x14ac:dyDescent="0.35">
      <c r="A4760" t="s">
        <v>25353</v>
      </c>
      <c r="B4760" t="s">
        <v>1168</v>
      </c>
      <c r="C4760" t="s">
        <v>25354</v>
      </c>
      <c r="D4760">
        <v>2653</v>
      </c>
      <c r="E4760" t="s">
        <v>1579</v>
      </c>
      <c r="F4760" t="s">
        <v>25343</v>
      </c>
      <c r="G4760" t="s">
        <v>25348</v>
      </c>
      <c r="H4760" t="s">
        <v>25349</v>
      </c>
      <c r="I4760" t="s">
        <v>25353</v>
      </c>
      <c r="J4760" t="s">
        <v>16535</v>
      </c>
      <c r="L4760" t="s">
        <v>25355</v>
      </c>
      <c r="M4760">
        <v>32.688598632800002</v>
      </c>
      <c r="N4760">
        <v>39.949798584</v>
      </c>
    </row>
    <row r="4761" spans="1:14" x14ac:dyDescent="0.35">
      <c r="A4761" t="s">
        <v>25356</v>
      </c>
      <c r="B4761" t="s">
        <v>3332</v>
      </c>
      <c r="C4761" t="s">
        <v>25357</v>
      </c>
      <c r="D4761">
        <v>65</v>
      </c>
      <c r="E4761" t="s">
        <v>1579</v>
      </c>
      <c r="F4761" t="s">
        <v>25343</v>
      </c>
      <c r="G4761" t="s">
        <v>25358</v>
      </c>
      <c r="H4761" t="s">
        <v>25359</v>
      </c>
      <c r="I4761" t="s">
        <v>25356</v>
      </c>
      <c r="J4761" t="s">
        <v>25360</v>
      </c>
      <c r="L4761" t="s">
        <v>25361</v>
      </c>
      <c r="M4761">
        <v>35.280399322499903</v>
      </c>
      <c r="N4761">
        <v>36.982200622599997</v>
      </c>
    </row>
    <row r="4762" spans="1:14" x14ac:dyDescent="0.35">
      <c r="A4762" t="s">
        <v>25362</v>
      </c>
      <c r="B4762" t="s">
        <v>1168</v>
      </c>
      <c r="C4762" t="s">
        <v>46377</v>
      </c>
      <c r="D4762">
        <v>238</v>
      </c>
      <c r="E4762" t="s">
        <v>1579</v>
      </c>
      <c r="F4762" t="s">
        <v>25343</v>
      </c>
      <c r="G4762" t="s">
        <v>25358</v>
      </c>
      <c r="H4762" t="s">
        <v>25359</v>
      </c>
      <c r="I4762" t="s">
        <v>25362</v>
      </c>
      <c r="J4762" t="s">
        <v>25363</v>
      </c>
      <c r="L4762" t="s">
        <v>25364</v>
      </c>
      <c r="M4762">
        <v>35.4258995056</v>
      </c>
      <c r="N4762">
        <v>37.002101898199903</v>
      </c>
    </row>
    <row r="4763" spans="1:14" x14ac:dyDescent="0.35">
      <c r="A4763" t="s">
        <v>25365</v>
      </c>
      <c r="B4763" t="s">
        <v>1168</v>
      </c>
      <c r="C4763" t="s">
        <v>25366</v>
      </c>
      <c r="D4763">
        <v>3310</v>
      </c>
      <c r="E4763" t="s">
        <v>1579</v>
      </c>
      <c r="F4763" t="s">
        <v>25343</v>
      </c>
      <c r="G4763" t="s">
        <v>25367</v>
      </c>
      <c r="H4763" t="s">
        <v>25368</v>
      </c>
      <c r="I4763" t="s">
        <v>25365</v>
      </c>
      <c r="J4763" t="s">
        <v>25369</v>
      </c>
      <c r="L4763" t="s">
        <v>25370</v>
      </c>
      <c r="M4763">
        <v>30.601100921600001</v>
      </c>
      <c r="N4763">
        <v>38.726398467999999</v>
      </c>
    </row>
    <row r="4764" spans="1:14" x14ac:dyDescent="0.35">
      <c r="A4764" t="s">
        <v>25371</v>
      </c>
      <c r="B4764" t="s">
        <v>3332</v>
      </c>
      <c r="C4764" t="s">
        <v>25372</v>
      </c>
      <c r="D4764">
        <v>177</v>
      </c>
      <c r="E4764" t="s">
        <v>1579</v>
      </c>
      <c r="F4764" t="s">
        <v>25343</v>
      </c>
      <c r="G4764" t="s">
        <v>25373</v>
      </c>
      <c r="H4764" t="s">
        <v>25374</v>
      </c>
      <c r="I4764" t="s">
        <v>25371</v>
      </c>
      <c r="J4764" t="s">
        <v>25375</v>
      </c>
      <c r="L4764" t="s">
        <v>25376</v>
      </c>
      <c r="M4764">
        <v>30.800501000000001</v>
      </c>
      <c r="N4764">
        <v>36.898701000000003</v>
      </c>
    </row>
    <row r="4765" spans="1:14" x14ac:dyDescent="0.35">
      <c r="A4765" t="s">
        <v>25377</v>
      </c>
      <c r="B4765" t="s">
        <v>3332</v>
      </c>
      <c r="C4765" t="s">
        <v>25378</v>
      </c>
      <c r="D4765">
        <v>2315</v>
      </c>
      <c r="E4765" t="s">
        <v>1579</v>
      </c>
      <c r="F4765" t="s">
        <v>25343</v>
      </c>
      <c r="G4765" t="s">
        <v>25379</v>
      </c>
      <c r="H4765" t="s">
        <v>25380</v>
      </c>
      <c r="I4765" t="s">
        <v>25377</v>
      </c>
      <c r="J4765" t="s">
        <v>25381</v>
      </c>
      <c r="L4765" t="s">
        <v>25382</v>
      </c>
      <c r="M4765">
        <v>37.4786987305</v>
      </c>
      <c r="N4765">
        <v>36.947200775100001</v>
      </c>
    </row>
    <row r="4766" spans="1:14" x14ac:dyDescent="0.35">
      <c r="A4766" t="s">
        <v>25385</v>
      </c>
      <c r="B4766" t="s">
        <v>32</v>
      </c>
      <c r="C4766" t="s">
        <v>25386</v>
      </c>
      <c r="D4766">
        <v>3520</v>
      </c>
      <c r="E4766" t="s">
        <v>1579</v>
      </c>
      <c r="F4766" t="s">
        <v>25343</v>
      </c>
      <c r="G4766" t="s">
        <v>25387</v>
      </c>
      <c r="H4766" t="s">
        <v>25388</v>
      </c>
      <c r="I4766" t="s">
        <v>25385</v>
      </c>
      <c r="J4766" t="s">
        <v>25389</v>
      </c>
      <c r="L4766" t="s">
        <v>25390</v>
      </c>
      <c r="M4766">
        <v>33.795799255371001</v>
      </c>
      <c r="N4766">
        <v>41.314201354980398</v>
      </c>
    </row>
    <row r="4767" spans="1:14" x14ac:dyDescent="0.35">
      <c r="A4767" t="s">
        <v>25392</v>
      </c>
      <c r="B4767" t="s">
        <v>1168</v>
      </c>
      <c r="C4767" t="s">
        <v>25393</v>
      </c>
      <c r="D4767">
        <v>3392</v>
      </c>
      <c r="E4767" t="s">
        <v>1579</v>
      </c>
      <c r="F4767" t="s">
        <v>25343</v>
      </c>
      <c r="G4767" t="s">
        <v>25394</v>
      </c>
      <c r="H4767" t="s">
        <v>25395</v>
      </c>
      <c r="I4767" t="s">
        <v>25392</v>
      </c>
      <c r="J4767" t="s">
        <v>25396</v>
      </c>
      <c r="L4767" t="s">
        <v>25397</v>
      </c>
      <c r="M4767">
        <v>32.561900999999999</v>
      </c>
      <c r="N4767">
        <v>37.978999999999999</v>
      </c>
    </row>
    <row r="4768" spans="1:14" x14ac:dyDescent="0.35">
      <c r="A4768" t="s">
        <v>25400</v>
      </c>
      <c r="B4768" t="s">
        <v>32</v>
      </c>
      <c r="C4768" t="s">
        <v>25401</v>
      </c>
      <c r="D4768">
        <v>1758</v>
      </c>
      <c r="E4768" t="s">
        <v>1579</v>
      </c>
      <c r="F4768" t="s">
        <v>25343</v>
      </c>
      <c r="G4768" t="s">
        <v>25402</v>
      </c>
      <c r="H4768" t="s">
        <v>25403</v>
      </c>
      <c r="I4768" t="s">
        <v>25400</v>
      </c>
      <c r="J4768" t="s">
        <v>20801</v>
      </c>
      <c r="L4768" t="s">
        <v>25404</v>
      </c>
      <c r="M4768">
        <v>35.521999000000001</v>
      </c>
      <c r="N4768">
        <v>40.829399000000002</v>
      </c>
    </row>
    <row r="4769" spans="1:14" x14ac:dyDescent="0.35">
      <c r="A4769" t="s">
        <v>25407</v>
      </c>
      <c r="B4769" t="s">
        <v>32</v>
      </c>
      <c r="C4769" t="s">
        <v>46378</v>
      </c>
      <c r="D4769">
        <v>5239</v>
      </c>
      <c r="E4769" t="s">
        <v>1579</v>
      </c>
      <c r="F4769" t="s">
        <v>25343</v>
      </c>
      <c r="G4769" t="s">
        <v>25408</v>
      </c>
      <c r="H4769" t="s">
        <v>25409</v>
      </c>
      <c r="I4769" t="s">
        <v>25407</v>
      </c>
      <c r="J4769" t="s">
        <v>25410</v>
      </c>
      <c r="L4769" t="s">
        <v>25411</v>
      </c>
      <c r="M4769">
        <v>36.903500000000001</v>
      </c>
      <c r="N4769">
        <v>39.813800999999998</v>
      </c>
    </row>
    <row r="4770" spans="1:14" x14ac:dyDescent="0.35">
      <c r="A4770" t="s">
        <v>25412</v>
      </c>
      <c r="B4770" t="s">
        <v>32</v>
      </c>
      <c r="C4770" t="s">
        <v>25413</v>
      </c>
      <c r="D4770">
        <v>39</v>
      </c>
      <c r="E4770" t="s">
        <v>1579</v>
      </c>
      <c r="F4770" t="s">
        <v>25343</v>
      </c>
      <c r="G4770" t="s">
        <v>25414</v>
      </c>
      <c r="H4770" t="s">
        <v>25415</v>
      </c>
      <c r="I4770" t="s">
        <v>25412</v>
      </c>
      <c r="J4770" t="s">
        <v>25416</v>
      </c>
      <c r="L4770" t="s">
        <v>25417</v>
      </c>
      <c r="M4770">
        <v>32.088600158699997</v>
      </c>
      <c r="N4770">
        <v>41.506401062000002</v>
      </c>
    </row>
    <row r="4771" spans="1:14" x14ac:dyDescent="0.35">
      <c r="A4771" t="s">
        <v>25418</v>
      </c>
      <c r="B4771" t="s">
        <v>1168</v>
      </c>
      <c r="C4771" t="s">
        <v>46379</v>
      </c>
      <c r="D4771">
        <v>2828</v>
      </c>
      <c r="E4771" t="s">
        <v>1579</v>
      </c>
      <c r="F4771" t="s">
        <v>25343</v>
      </c>
      <c r="G4771" t="s">
        <v>25398</v>
      </c>
      <c r="H4771" t="s">
        <v>25399</v>
      </c>
      <c r="I4771" t="s">
        <v>25418</v>
      </c>
      <c r="J4771" t="s">
        <v>25419</v>
      </c>
      <c r="L4771" t="s">
        <v>25420</v>
      </c>
      <c r="M4771">
        <v>38.090999603299998</v>
      </c>
      <c r="N4771">
        <v>38.435298919699903</v>
      </c>
    </row>
    <row r="4772" spans="1:14" x14ac:dyDescent="0.35">
      <c r="A4772" t="s">
        <v>25421</v>
      </c>
      <c r="B4772" t="s">
        <v>1168</v>
      </c>
      <c r="C4772" t="s">
        <v>25422</v>
      </c>
      <c r="D4772">
        <v>3463</v>
      </c>
      <c r="E4772" t="s">
        <v>1579</v>
      </c>
      <c r="F4772" t="s">
        <v>25343</v>
      </c>
      <c r="G4772" t="s">
        <v>25391</v>
      </c>
      <c r="H4772" t="s">
        <v>25423</v>
      </c>
      <c r="I4772" t="s">
        <v>25421</v>
      </c>
      <c r="J4772" t="s">
        <v>25424</v>
      </c>
      <c r="L4772" t="s">
        <v>25425</v>
      </c>
      <c r="M4772">
        <v>35.495399475100001</v>
      </c>
      <c r="N4772">
        <v>38.770401001000003</v>
      </c>
    </row>
    <row r="4773" spans="1:14" x14ac:dyDescent="0.35">
      <c r="A4773" t="s">
        <v>25427</v>
      </c>
      <c r="B4773" t="s">
        <v>1168</v>
      </c>
      <c r="C4773" t="s">
        <v>25428</v>
      </c>
      <c r="D4773">
        <v>1831</v>
      </c>
      <c r="E4773" t="s">
        <v>1579</v>
      </c>
      <c r="F4773" t="s">
        <v>25343</v>
      </c>
      <c r="G4773" t="s">
        <v>25429</v>
      </c>
      <c r="H4773" t="s">
        <v>25430</v>
      </c>
      <c r="I4773" t="s">
        <v>25427</v>
      </c>
      <c r="J4773" t="s">
        <v>25431</v>
      </c>
      <c r="L4773" t="s">
        <v>25432</v>
      </c>
      <c r="M4773">
        <v>36.367408752441399</v>
      </c>
      <c r="N4773">
        <v>40.307430267333899</v>
      </c>
    </row>
    <row r="4774" spans="1:14" x14ac:dyDescent="0.35">
      <c r="A4774" t="s">
        <v>25433</v>
      </c>
      <c r="B4774" t="s">
        <v>1168</v>
      </c>
      <c r="C4774" t="s">
        <v>46380</v>
      </c>
      <c r="D4774">
        <v>2795</v>
      </c>
      <c r="E4774" t="s">
        <v>1579</v>
      </c>
      <c r="F4774" t="s">
        <v>25343</v>
      </c>
      <c r="G4774" t="s">
        <v>25434</v>
      </c>
      <c r="H4774" t="s">
        <v>25435</v>
      </c>
      <c r="I4774" t="s">
        <v>25433</v>
      </c>
      <c r="J4774" t="s">
        <v>25436</v>
      </c>
      <c r="L4774" t="s">
        <v>25437</v>
      </c>
      <c r="M4774">
        <v>29.701299667400001</v>
      </c>
      <c r="N4774">
        <v>37.785598754900001</v>
      </c>
    </row>
    <row r="4775" spans="1:14" x14ac:dyDescent="0.35">
      <c r="A4775" t="s">
        <v>25438</v>
      </c>
      <c r="B4775" t="s">
        <v>32</v>
      </c>
      <c r="C4775" t="s">
        <v>46381</v>
      </c>
      <c r="D4775">
        <v>3100</v>
      </c>
      <c r="E4775" t="s">
        <v>1579</v>
      </c>
      <c r="F4775" t="s">
        <v>25343</v>
      </c>
      <c r="G4775" t="s">
        <v>25439</v>
      </c>
      <c r="H4775" t="s">
        <v>46382</v>
      </c>
      <c r="I4775" t="s">
        <v>25438</v>
      </c>
      <c r="J4775" t="s">
        <v>25440</v>
      </c>
      <c r="L4775" t="s">
        <v>25441</v>
      </c>
      <c r="M4775">
        <v>34.534500000000001</v>
      </c>
      <c r="N4775">
        <v>38.771900000000002</v>
      </c>
    </row>
    <row r="4776" spans="1:14" x14ac:dyDescent="0.35">
      <c r="A4776" t="s">
        <v>25442</v>
      </c>
      <c r="B4776" t="s">
        <v>36</v>
      </c>
      <c r="C4776" t="s">
        <v>25443</v>
      </c>
      <c r="D4776">
        <v>12</v>
      </c>
      <c r="E4776" t="s">
        <v>161</v>
      </c>
      <c r="F4776" t="s">
        <v>1844</v>
      </c>
      <c r="G4776" t="s">
        <v>2671</v>
      </c>
      <c r="H4776" t="s">
        <v>19892</v>
      </c>
      <c r="J4776" t="s">
        <v>25442</v>
      </c>
      <c r="L4776" t="s">
        <v>25444</v>
      </c>
      <c r="M4776">
        <v>146.39616966200001</v>
      </c>
      <c r="N4776">
        <v>-41.235188030699902</v>
      </c>
    </row>
    <row r="4777" spans="1:14" x14ac:dyDescent="0.35">
      <c r="A4777" t="s">
        <v>25445</v>
      </c>
      <c r="B4777" t="s">
        <v>3332</v>
      </c>
      <c r="C4777" t="s">
        <v>46383</v>
      </c>
      <c r="D4777">
        <v>163</v>
      </c>
      <c r="E4777" t="s">
        <v>1579</v>
      </c>
      <c r="F4777" t="s">
        <v>25343</v>
      </c>
      <c r="G4777" t="s">
        <v>25446</v>
      </c>
      <c r="H4777" t="s">
        <v>25447</v>
      </c>
      <c r="I4777" t="s">
        <v>25445</v>
      </c>
      <c r="J4777" t="s">
        <v>25448</v>
      </c>
      <c r="L4777" t="s">
        <v>25449</v>
      </c>
      <c r="M4777">
        <v>28.814599999999999</v>
      </c>
      <c r="N4777">
        <v>40.976897999999998</v>
      </c>
    </row>
    <row r="4778" spans="1:14" x14ac:dyDescent="0.35">
      <c r="A4778" t="s">
        <v>25450</v>
      </c>
      <c r="B4778" t="s">
        <v>32</v>
      </c>
      <c r="C4778" t="s">
        <v>46384</v>
      </c>
      <c r="D4778">
        <v>102</v>
      </c>
      <c r="E4778" t="s">
        <v>1579</v>
      </c>
      <c r="F4778" t="s">
        <v>25343</v>
      </c>
      <c r="G4778" t="s">
        <v>25451</v>
      </c>
      <c r="H4778" t="s">
        <v>46385</v>
      </c>
      <c r="I4778" t="s">
        <v>25450</v>
      </c>
      <c r="J4778" t="s">
        <v>2564</v>
      </c>
      <c r="L4778" t="s">
        <v>25452</v>
      </c>
      <c r="M4778">
        <v>27.895299911499901</v>
      </c>
      <c r="N4778">
        <v>37.814998626700003</v>
      </c>
    </row>
    <row r="4779" spans="1:14" x14ac:dyDescent="0.35">
      <c r="A4779" t="s">
        <v>25453</v>
      </c>
      <c r="B4779" t="s">
        <v>32</v>
      </c>
      <c r="C4779" t="s">
        <v>25454</v>
      </c>
      <c r="D4779">
        <v>331</v>
      </c>
      <c r="E4779" t="s">
        <v>1579</v>
      </c>
      <c r="F4779" t="s">
        <v>25343</v>
      </c>
      <c r="G4779" t="s">
        <v>25455</v>
      </c>
      <c r="H4779" t="s">
        <v>25456</v>
      </c>
      <c r="I4779" t="s">
        <v>25453</v>
      </c>
      <c r="J4779" t="s">
        <v>25457</v>
      </c>
      <c r="L4779" t="s">
        <v>25458</v>
      </c>
      <c r="M4779">
        <v>29.009199142456001</v>
      </c>
      <c r="N4779">
        <v>40.233299255371001</v>
      </c>
    </row>
    <row r="4780" spans="1:14" x14ac:dyDescent="0.35">
      <c r="A4780" t="s">
        <v>25459</v>
      </c>
      <c r="B4780" t="s">
        <v>1168</v>
      </c>
      <c r="C4780" t="s">
        <v>46386</v>
      </c>
      <c r="D4780">
        <v>340</v>
      </c>
      <c r="E4780" t="s">
        <v>1579</v>
      </c>
      <c r="F4780" t="s">
        <v>25343</v>
      </c>
      <c r="G4780" t="s">
        <v>25460</v>
      </c>
      <c r="I4780" t="s">
        <v>25459</v>
      </c>
      <c r="J4780" t="s">
        <v>25461</v>
      </c>
      <c r="L4780" t="s">
        <v>25462</v>
      </c>
      <c r="M4780">
        <v>27.926000595092699</v>
      </c>
      <c r="N4780">
        <v>39.619300842285099</v>
      </c>
    </row>
    <row r="4781" spans="1:14" x14ac:dyDescent="0.35">
      <c r="A4781" t="s">
        <v>25463</v>
      </c>
      <c r="B4781" t="s">
        <v>1168</v>
      </c>
      <c r="C4781" t="s">
        <v>46387</v>
      </c>
      <c r="D4781">
        <v>170</v>
      </c>
      <c r="E4781" t="s">
        <v>1579</v>
      </c>
      <c r="F4781" t="s">
        <v>25343</v>
      </c>
      <c r="G4781" t="s">
        <v>25460</v>
      </c>
      <c r="I4781" t="s">
        <v>25463</v>
      </c>
      <c r="J4781" t="s">
        <v>25464</v>
      </c>
      <c r="L4781" t="s">
        <v>25465</v>
      </c>
      <c r="M4781">
        <v>27.977699279785099</v>
      </c>
      <c r="N4781">
        <v>40.318000793457003</v>
      </c>
    </row>
    <row r="4782" spans="1:14" x14ac:dyDescent="0.35">
      <c r="A4782" t="s">
        <v>25466</v>
      </c>
      <c r="B4782" t="s">
        <v>1168</v>
      </c>
      <c r="C4782" t="s">
        <v>46388</v>
      </c>
      <c r="D4782">
        <v>23</v>
      </c>
      <c r="E4782" t="s">
        <v>1579</v>
      </c>
      <c r="F4782" t="s">
        <v>25343</v>
      </c>
      <c r="G4782" t="s">
        <v>25344</v>
      </c>
      <c r="H4782" t="s">
        <v>46389</v>
      </c>
      <c r="I4782" t="s">
        <v>25466</v>
      </c>
      <c r="J4782" t="s">
        <v>17503</v>
      </c>
      <c r="L4782" t="s">
        <v>25467</v>
      </c>
      <c r="M4782">
        <v>26.426799774199999</v>
      </c>
      <c r="N4782">
        <v>40.137699127200001</v>
      </c>
    </row>
    <row r="4783" spans="1:14" x14ac:dyDescent="0.35">
      <c r="A4783" t="s">
        <v>25468</v>
      </c>
      <c r="B4783" t="s">
        <v>1168</v>
      </c>
      <c r="C4783" t="s">
        <v>46390</v>
      </c>
      <c r="D4783">
        <v>2581</v>
      </c>
      <c r="E4783" t="s">
        <v>1579</v>
      </c>
      <c r="F4783" t="s">
        <v>25343</v>
      </c>
      <c r="G4783" t="s">
        <v>25426</v>
      </c>
      <c r="I4783" t="s">
        <v>25468</v>
      </c>
      <c r="J4783" t="s">
        <v>25469</v>
      </c>
      <c r="L4783" t="s">
        <v>25470</v>
      </c>
      <c r="M4783">
        <v>30.582099914599901</v>
      </c>
      <c r="N4783">
        <v>39.784099578899998</v>
      </c>
    </row>
    <row r="4784" spans="1:14" x14ac:dyDescent="0.35">
      <c r="A4784" t="s">
        <v>25471</v>
      </c>
      <c r="B4784" t="s">
        <v>3332</v>
      </c>
      <c r="C4784" t="s">
        <v>25472</v>
      </c>
      <c r="D4784">
        <v>412</v>
      </c>
      <c r="E4784" t="s">
        <v>1579</v>
      </c>
      <c r="F4784" t="s">
        <v>25343</v>
      </c>
      <c r="G4784" t="s">
        <v>25473</v>
      </c>
      <c r="H4784" t="s">
        <v>46391</v>
      </c>
      <c r="I4784" t="s">
        <v>25471</v>
      </c>
      <c r="J4784" t="s">
        <v>25474</v>
      </c>
      <c r="L4784" t="s">
        <v>25475</v>
      </c>
      <c r="M4784">
        <v>27.156999588000001</v>
      </c>
      <c r="N4784">
        <v>38.292400360099997</v>
      </c>
    </row>
    <row r="4785" spans="1:14" x14ac:dyDescent="0.35">
      <c r="A4785" t="s">
        <v>25476</v>
      </c>
      <c r="B4785" t="s">
        <v>1168</v>
      </c>
      <c r="C4785" t="s">
        <v>46392</v>
      </c>
      <c r="D4785">
        <v>16</v>
      </c>
      <c r="E4785" t="s">
        <v>1579</v>
      </c>
      <c r="F4785" t="s">
        <v>25343</v>
      </c>
      <c r="G4785" t="s">
        <v>25473</v>
      </c>
      <c r="I4785" t="s">
        <v>25476</v>
      </c>
      <c r="J4785" t="s">
        <v>2302</v>
      </c>
      <c r="L4785" t="s">
        <v>25477</v>
      </c>
      <c r="M4785">
        <v>27.010099410999999</v>
      </c>
      <c r="N4785">
        <v>38.513000488299902</v>
      </c>
    </row>
    <row r="4786" spans="1:14" x14ac:dyDescent="0.35">
      <c r="A4786" t="s">
        <v>25480</v>
      </c>
      <c r="B4786" t="s">
        <v>32</v>
      </c>
      <c r="C4786" t="s">
        <v>46393</v>
      </c>
      <c r="D4786">
        <v>2897</v>
      </c>
      <c r="E4786" t="s">
        <v>1579</v>
      </c>
      <c r="F4786" t="s">
        <v>25343</v>
      </c>
      <c r="G4786" t="s">
        <v>25481</v>
      </c>
      <c r="H4786" t="s">
        <v>46394</v>
      </c>
      <c r="I4786" t="s">
        <v>25480</v>
      </c>
      <c r="J4786" t="s">
        <v>25482</v>
      </c>
      <c r="L4786" t="s">
        <v>25483</v>
      </c>
      <c r="M4786">
        <v>29.471700668334901</v>
      </c>
      <c r="N4786">
        <v>38.681499481201101</v>
      </c>
    </row>
    <row r="4787" spans="1:14" x14ac:dyDescent="0.35">
      <c r="A4787" t="s">
        <v>25484</v>
      </c>
      <c r="B4787" t="s">
        <v>1168</v>
      </c>
      <c r="C4787" t="s">
        <v>25485</v>
      </c>
      <c r="D4787">
        <v>182</v>
      </c>
      <c r="E4787" t="s">
        <v>1579</v>
      </c>
      <c r="F4787" t="s">
        <v>25343</v>
      </c>
      <c r="G4787" t="s">
        <v>25486</v>
      </c>
      <c r="I4787" t="s">
        <v>25484</v>
      </c>
      <c r="J4787" t="s">
        <v>25487</v>
      </c>
      <c r="L4787" t="s">
        <v>25488</v>
      </c>
      <c r="M4787">
        <v>30.083299636840799</v>
      </c>
      <c r="N4787">
        <v>40.735000610351499</v>
      </c>
    </row>
    <row r="4788" spans="1:14" x14ac:dyDescent="0.35">
      <c r="A4788" t="s">
        <v>25489</v>
      </c>
      <c r="B4788" t="s">
        <v>1168</v>
      </c>
      <c r="C4788" t="s">
        <v>46395</v>
      </c>
      <c r="D4788">
        <v>764</v>
      </c>
      <c r="E4788" t="s">
        <v>1579</v>
      </c>
      <c r="F4788" t="s">
        <v>25343</v>
      </c>
      <c r="G4788" t="s">
        <v>25455</v>
      </c>
      <c r="H4788" t="s">
        <v>25456</v>
      </c>
      <c r="I4788" t="s">
        <v>25489</v>
      </c>
      <c r="J4788" t="s">
        <v>25490</v>
      </c>
      <c r="L4788" t="s">
        <v>25491</v>
      </c>
      <c r="M4788">
        <v>29.562599182100001</v>
      </c>
      <c r="N4788">
        <v>40.255199432399998</v>
      </c>
    </row>
    <row r="4789" spans="1:14" x14ac:dyDescent="0.35">
      <c r="A4789" t="s">
        <v>25492</v>
      </c>
      <c r="B4789" t="s">
        <v>3332</v>
      </c>
      <c r="C4789" t="s">
        <v>25493</v>
      </c>
      <c r="D4789">
        <v>20</v>
      </c>
      <c r="E4789" t="s">
        <v>1579</v>
      </c>
      <c r="F4789" t="s">
        <v>25343</v>
      </c>
      <c r="G4789" t="s">
        <v>25494</v>
      </c>
      <c r="H4789" t="s">
        <v>25495</v>
      </c>
      <c r="I4789" t="s">
        <v>25492</v>
      </c>
      <c r="J4789" t="s">
        <v>25496</v>
      </c>
      <c r="L4789" t="s">
        <v>25497</v>
      </c>
      <c r="M4789">
        <v>28.792499542200002</v>
      </c>
      <c r="N4789">
        <v>36.713100433299999</v>
      </c>
    </row>
    <row r="4790" spans="1:14" x14ac:dyDescent="0.35">
      <c r="A4790" t="s">
        <v>25498</v>
      </c>
      <c r="B4790" t="s">
        <v>1168</v>
      </c>
      <c r="C4790" t="s">
        <v>46396</v>
      </c>
      <c r="D4790">
        <v>574</v>
      </c>
      <c r="E4790" t="s">
        <v>1541</v>
      </c>
      <c r="F4790" t="s">
        <v>25343</v>
      </c>
      <c r="G4790" t="s">
        <v>25499</v>
      </c>
      <c r="H4790" t="s">
        <v>46397</v>
      </c>
      <c r="I4790" t="s">
        <v>25498</v>
      </c>
      <c r="J4790" t="s">
        <v>25500</v>
      </c>
      <c r="L4790" t="s">
        <v>25501</v>
      </c>
      <c r="M4790">
        <v>27.919099807739201</v>
      </c>
      <c r="N4790">
        <v>41.138198852538999</v>
      </c>
    </row>
    <row r="4791" spans="1:14" x14ac:dyDescent="0.35">
      <c r="A4791" t="s">
        <v>25502</v>
      </c>
      <c r="B4791" t="s">
        <v>32</v>
      </c>
      <c r="C4791" t="s">
        <v>46398</v>
      </c>
      <c r="D4791">
        <v>202</v>
      </c>
      <c r="E4791" t="s">
        <v>1579</v>
      </c>
      <c r="F4791" t="s">
        <v>25343</v>
      </c>
      <c r="G4791" t="s">
        <v>25494</v>
      </c>
      <c r="I4791" t="s">
        <v>25502</v>
      </c>
      <c r="J4791" t="s">
        <v>25503</v>
      </c>
      <c r="L4791" t="s">
        <v>25504</v>
      </c>
      <c r="M4791">
        <v>27.669700622558501</v>
      </c>
      <c r="N4791">
        <v>37.140098571777301</v>
      </c>
    </row>
    <row r="4792" spans="1:14" x14ac:dyDescent="0.35">
      <c r="A4792" t="s">
        <v>25505</v>
      </c>
      <c r="B4792" t="s">
        <v>1168</v>
      </c>
      <c r="C4792" t="s">
        <v>25506</v>
      </c>
      <c r="D4792">
        <v>2588</v>
      </c>
      <c r="E4792" t="s">
        <v>1579</v>
      </c>
      <c r="F4792" t="s">
        <v>25343</v>
      </c>
      <c r="G4792" t="s">
        <v>25426</v>
      </c>
      <c r="H4792" t="s">
        <v>46399</v>
      </c>
      <c r="I4792" t="s">
        <v>25505</v>
      </c>
      <c r="J4792" t="s">
        <v>25507</v>
      </c>
      <c r="L4792" t="s">
        <v>25508</v>
      </c>
      <c r="M4792">
        <v>30.519400000000001</v>
      </c>
      <c r="N4792">
        <v>39.809897999999997</v>
      </c>
    </row>
    <row r="4793" spans="1:14" x14ac:dyDescent="0.35">
      <c r="A4793" t="s">
        <v>25509</v>
      </c>
      <c r="B4793" t="s">
        <v>32</v>
      </c>
      <c r="C4793" t="s">
        <v>25510</v>
      </c>
      <c r="D4793">
        <v>3327</v>
      </c>
      <c r="E4793" t="s">
        <v>1579</v>
      </c>
      <c r="F4793" t="s">
        <v>25343</v>
      </c>
      <c r="G4793" t="s">
        <v>25479</v>
      </c>
      <c r="H4793" t="s">
        <v>46400</v>
      </c>
      <c r="I4793" t="s">
        <v>25509</v>
      </c>
      <c r="J4793" t="s">
        <v>25511</v>
      </c>
      <c r="L4793" t="s">
        <v>25512</v>
      </c>
      <c r="M4793">
        <v>30.128111000000001</v>
      </c>
      <c r="N4793">
        <v>39.113078999999999</v>
      </c>
    </row>
    <row r="4794" spans="1:14" x14ac:dyDescent="0.35">
      <c r="A4794" t="s">
        <v>25513</v>
      </c>
      <c r="B4794" t="s">
        <v>1168</v>
      </c>
      <c r="C4794" t="s">
        <v>46401</v>
      </c>
      <c r="D4794">
        <v>2927</v>
      </c>
      <c r="E4794" t="s">
        <v>1579</v>
      </c>
      <c r="F4794" t="s">
        <v>25343</v>
      </c>
      <c r="G4794" t="s">
        <v>25514</v>
      </c>
      <c r="H4794" t="s">
        <v>46402</v>
      </c>
      <c r="I4794" t="s">
        <v>25513</v>
      </c>
      <c r="J4794" t="s">
        <v>18509</v>
      </c>
      <c r="L4794" t="s">
        <v>25515</v>
      </c>
      <c r="M4794">
        <v>39.291400909399997</v>
      </c>
      <c r="N4794">
        <v>38.606899261499997</v>
      </c>
    </row>
    <row r="4795" spans="1:14" x14ac:dyDescent="0.35">
      <c r="A4795" t="s">
        <v>25516</v>
      </c>
      <c r="B4795" t="s">
        <v>1168</v>
      </c>
      <c r="C4795" t="s">
        <v>25517</v>
      </c>
      <c r="D4795">
        <v>2251</v>
      </c>
      <c r="E4795" t="s">
        <v>1579</v>
      </c>
      <c r="F4795" t="s">
        <v>25343</v>
      </c>
      <c r="G4795" t="s">
        <v>25518</v>
      </c>
      <c r="H4795" t="s">
        <v>25519</v>
      </c>
      <c r="I4795" t="s">
        <v>25516</v>
      </c>
      <c r="J4795" t="s">
        <v>25520</v>
      </c>
      <c r="L4795" t="s">
        <v>25521</v>
      </c>
      <c r="M4795">
        <v>40.201000213599997</v>
      </c>
      <c r="N4795">
        <v>37.893901825</v>
      </c>
    </row>
    <row r="4796" spans="1:14" x14ac:dyDescent="0.35">
      <c r="A4796" t="s">
        <v>25522</v>
      </c>
      <c r="B4796" t="s">
        <v>1168</v>
      </c>
      <c r="C4796" t="s">
        <v>25523</v>
      </c>
      <c r="D4796">
        <v>3783</v>
      </c>
      <c r="E4796" t="s">
        <v>1579</v>
      </c>
      <c r="F4796" t="s">
        <v>25343</v>
      </c>
      <c r="G4796" t="s">
        <v>25524</v>
      </c>
      <c r="H4796" t="s">
        <v>25525</v>
      </c>
      <c r="I4796" t="s">
        <v>25522</v>
      </c>
      <c r="J4796" t="s">
        <v>25526</v>
      </c>
      <c r="L4796" t="s">
        <v>25527</v>
      </c>
      <c r="M4796">
        <v>39.527000427199901</v>
      </c>
      <c r="N4796">
        <v>39.710201263400002</v>
      </c>
    </row>
    <row r="4797" spans="1:14" x14ac:dyDescent="0.35">
      <c r="A4797" t="s">
        <v>25528</v>
      </c>
      <c r="B4797" t="s">
        <v>3332</v>
      </c>
      <c r="C4797" t="s">
        <v>25529</v>
      </c>
      <c r="D4797">
        <v>5763</v>
      </c>
      <c r="E4797" t="s">
        <v>1579</v>
      </c>
      <c r="F4797" t="s">
        <v>25343</v>
      </c>
      <c r="G4797" t="s">
        <v>25530</v>
      </c>
      <c r="H4797" t="s">
        <v>25531</v>
      </c>
      <c r="I4797" t="s">
        <v>25528</v>
      </c>
      <c r="J4797" t="s">
        <v>25532</v>
      </c>
      <c r="L4797" t="s">
        <v>25533</v>
      </c>
      <c r="M4797">
        <v>41.1702003478999</v>
      </c>
      <c r="N4797">
        <v>39.956501007100002</v>
      </c>
    </row>
    <row r="4798" spans="1:14" x14ac:dyDescent="0.35">
      <c r="A4798" t="s">
        <v>25534</v>
      </c>
      <c r="B4798" t="s">
        <v>1168</v>
      </c>
      <c r="C4798" t="s">
        <v>25535</v>
      </c>
      <c r="D4798">
        <v>5889</v>
      </c>
      <c r="E4798" t="s">
        <v>1579</v>
      </c>
      <c r="F4798" t="s">
        <v>25343</v>
      </c>
      <c r="G4798" t="s">
        <v>25536</v>
      </c>
      <c r="H4798" t="s">
        <v>5649</v>
      </c>
      <c r="I4798" t="s">
        <v>25534</v>
      </c>
      <c r="J4798" t="s">
        <v>25537</v>
      </c>
      <c r="L4798" t="s">
        <v>25538</v>
      </c>
      <c r="M4798">
        <v>43.115001678466797</v>
      </c>
      <c r="N4798">
        <v>40.562198638916001</v>
      </c>
    </row>
    <row r="4799" spans="1:14" x14ac:dyDescent="0.35">
      <c r="A4799" t="s">
        <v>25539</v>
      </c>
      <c r="B4799" t="s">
        <v>3332</v>
      </c>
      <c r="C4799" t="s">
        <v>25540</v>
      </c>
      <c r="D4799">
        <v>104</v>
      </c>
      <c r="E4799" t="s">
        <v>1579</v>
      </c>
      <c r="F4799" t="s">
        <v>25343</v>
      </c>
      <c r="G4799" t="s">
        <v>25541</v>
      </c>
      <c r="H4799" t="s">
        <v>25542</v>
      </c>
      <c r="I4799" t="s">
        <v>25539</v>
      </c>
      <c r="J4799" t="s">
        <v>25543</v>
      </c>
      <c r="L4799" t="s">
        <v>25544</v>
      </c>
      <c r="M4799">
        <v>39.789699554443303</v>
      </c>
      <c r="N4799">
        <v>40.995098114013601</v>
      </c>
    </row>
    <row r="4800" spans="1:14" x14ac:dyDescent="0.35">
      <c r="A4800" t="s">
        <v>25545</v>
      </c>
      <c r="B4800" t="s">
        <v>1168</v>
      </c>
      <c r="C4800" t="s">
        <v>46403</v>
      </c>
      <c r="D4800">
        <v>1483</v>
      </c>
      <c r="E4800" t="s">
        <v>1579</v>
      </c>
      <c r="F4800" t="s">
        <v>25343</v>
      </c>
      <c r="G4800" t="s">
        <v>25546</v>
      </c>
      <c r="H4800" t="s">
        <v>46404</v>
      </c>
      <c r="I4800" t="s">
        <v>25545</v>
      </c>
      <c r="J4800" t="s">
        <v>22250</v>
      </c>
      <c r="L4800" t="s">
        <v>25547</v>
      </c>
      <c r="M4800">
        <v>38.847099304199197</v>
      </c>
      <c r="N4800">
        <v>37.0942993164062</v>
      </c>
    </row>
    <row r="4801" spans="1:14" x14ac:dyDescent="0.35">
      <c r="A4801" t="s">
        <v>25548</v>
      </c>
      <c r="B4801" t="s">
        <v>1168</v>
      </c>
      <c r="C4801" t="s">
        <v>25549</v>
      </c>
      <c r="D4801">
        <v>5480</v>
      </c>
      <c r="E4801" t="s">
        <v>1579</v>
      </c>
      <c r="F4801" t="s">
        <v>25343</v>
      </c>
      <c r="G4801" t="s">
        <v>25550</v>
      </c>
      <c r="H4801" t="s">
        <v>1121</v>
      </c>
      <c r="I4801" t="s">
        <v>25548</v>
      </c>
      <c r="J4801" t="s">
        <v>25551</v>
      </c>
      <c r="L4801" t="s">
        <v>25552</v>
      </c>
      <c r="M4801">
        <v>43.332298278808501</v>
      </c>
      <c r="N4801">
        <v>38.4682006835937</v>
      </c>
    </row>
    <row r="4802" spans="1:14" x14ac:dyDescent="0.35">
      <c r="A4802" t="s">
        <v>25553</v>
      </c>
      <c r="B4802" t="s">
        <v>1168</v>
      </c>
      <c r="C4802" t="s">
        <v>25554</v>
      </c>
      <c r="D4802">
        <v>1822</v>
      </c>
      <c r="E4802" t="s">
        <v>1579</v>
      </c>
      <c r="F4802" t="s">
        <v>25343</v>
      </c>
      <c r="G4802" t="s">
        <v>25555</v>
      </c>
      <c r="H4802" t="s">
        <v>25556</v>
      </c>
      <c r="I4802" t="s">
        <v>25553</v>
      </c>
      <c r="J4802" t="s">
        <v>2160</v>
      </c>
      <c r="L4802" t="s">
        <v>25557</v>
      </c>
      <c r="M4802">
        <v>41.116600036599998</v>
      </c>
      <c r="N4802">
        <v>37.929000854499897</v>
      </c>
    </row>
    <row r="4803" spans="1:14" x14ac:dyDescent="0.35">
      <c r="A4803" t="s">
        <v>25558</v>
      </c>
      <c r="B4803" t="s">
        <v>1168</v>
      </c>
      <c r="C4803" t="s">
        <v>46405</v>
      </c>
      <c r="D4803">
        <v>4157</v>
      </c>
      <c r="E4803" t="s">
        <v>1579</v>
      </c>
      <c r="F4803" t="s">
        <v>25343</v>
      </c>
      <c r="G4803" t="s">
        <v>25559</v>
      </c>
      <c r="H4803" t="s">
        <v>46406</v>
      </c>
      <c r="I4803" t="s">
        <v>25558</v>
      </c>
      <c r="J4803" t="s">
        <v>2488</v>
      </c>
      <c r="L4803" t="s">
        <v>25560</v>
      </c>
      <c r="M4803">
        <v>41.661201477050703</v>
      </c>
      <c r="N4803">
        <v>38.747798919677699</v>
      </c>
    </row>
    <row r="4804" spans="1:14" x14ac:dyDescent="0.35">
      <c r="A4804" t="s">
        <v>25561</v>
      </c>
      <c r="B4804" t="s">
        <v>1168</v>
      </c>
      <c r="C4804" t="s">
        <v>25562</v>
      </c>
      <c r="D4804">
        <v>2001</v>
      </c>
      <c r="E4804" t="s">
        <v>1579</v>
      </c>
      <c r="F4804" t="s">
        <v>25343</v>
      </c>
      <c r="G4804" t="s">
        <v>25563</v>
      </c>
      <c r="H4804" t="s">
        <v>25564</v>
      </c>
      <c r="I4804" t="s">
        <v>25561</v>
      </c>
      <c r="J4804" t="s">
        <v>25565</v>
      </c>
      <c r="L4804" t="s">
        <v>25566</v>
      </c>
      <c r="M4804">
        <v>41.840400695800703</v>
      </c>
      <c r="N4804">
        <v>37.9789009094238</v>
      </c>
    </row>
    <row r="4805" spans="1:14" x14ac:dyDescent="0.35">
      <c r="A4805" t="s">
        <v>25567</v>
      </c>
      <c r="B4805" t="s">
        <v>32</v>
      </c>
      <c r="C4805" t="s">
        <v>25568</v>
      </c>
      <c r="D4805">
        <v>20</v>
      </c>
      <c r="E4805" t="s">
        <v>1579</v>
      </c>
      <c r="F4805" t="s">
        <v>25343</v>
      </c>
      <c r="G4805" t="s">
        <v>25569</v>
      </c>
      <c r="H4805" t="s">
        <v>4387</v>
      </c>
      <c r="I4805" t="s">
        <v>25567</v>
      </c>
      <c r="J4805" t="s">
        <v>25570</v>
      </c>
      <c r="L4805" t="s">
        <v>25571</v>
      </c>
      <c r="M4805">
        <v>35.066398620605</v>
      </c>
      <c r="N4805">
        <v>42.015800476073998</v>
      </c>
    </row>
    <row r="4806" spans="1:14" x14ac:dyDescent="0.35">
      <c r="A4806" t="s">
        <v>25572</v>
      </c>
      <c r="B4806" t="s">
        <v>1168</v>
      </c>
      <c r="C4806" t="s">
        <v>46407</v>
      </c>
      <c r="D4806">
        <v>1723</v>
      </c>
      <c r="E4806" t="s">
        <v>1579</v>
      </c>
      <c r="F4806" t="s">
        <v>25343</v>
      </c>
      <c r="G4806" t="s">
        <v>25573</v>
      </c>
      <c r="H4806" t="s">
        <v>46408</v>
      </c>
      <c r="I4806" t="s">
        <v>25572</v>
      </c>
      <c r="J4806" t="s">
        <v>25574</v>
      </c>
      <c r="L4806" t="s">
        <v>25575</v>
      </c>
      <c r="M4806">
        <v>36.9535217285</v>
      </c>
      <c r="N4806">
        <v>37.538825988799999</v>
      </c>
    </row>
    <row r="4807" spans="1:14" x14ac:dyDescent="0.35">
      <c r="A4807" t="s">
        <v>25576</v>
      </c>
      <c r="B4807" t="s">
        <v>1168</v>
      </c>
      <c r="C4807" t="s">
        <v>46409</v>
      </c>
      <c r="D4807">
        <v>5462</v>
      </c>
      <c r="E4807" t="s">
        <v>1579</v>
      </c>
      <c r="F4807" t="s">
        <v>25343</v>
      </c>
      <c r="G4807" t="s">
        <v>25577</v>
      </c>
      <c r="I4807" t="s">
        <v>25576</v>
      </c>
      <c r="J4807" t="s">
        <v>25578</v>
      </c>
      <c r="L4807" t="s">
        <v>25579</v>
      </c>
      <c r="M4807">
        <v>43.025978088378899</v>
      </c>
      <c r="N4807">
        <v>39.654541015625</v>
      </c>
    </row>
    <row r="4808" spans="1:14" x14ac:dyDescent="0.35">
      <c r="A4808" t="s">
        <v>25580</v>
      </c>
      <c r="B4808" t="s">
        <v>1168</v>
      </c>
      <c r="C4808" t="s">
        <v>46410</v>
      </c>
      <c r="D4808">
        <v>2216</v>
      </c>
      <c r="E4808" t="s">
        <v>1579</v>
      </c>
      <c r="F4808" t="s">
        <v>25343</v>
      </c>
      <c r="G4808" t="s">
        <v>25581</v>
      </c>
      <c r="H4808" t="s">
        <v>46411</v>
      </c>
      <c r="I4808" t="s">
        <v>25580</v>
      </c>
      <c r="J4808" t="s">
        <v>20243</v>
      </c>
      <c r="L4808" t="s">
        <v>25582</v>
      </c>
      <c r="M4808">
        <v>38.468898773200003</v>
      </c>
      <c r="N4808">
        <v>37.7313995361</v>
      </c>
    </row>
    <row r="4809" spans="1:14" x14ac:dyDescent="0.35">
      <c r="A4809" t="s">
        <v>25583</v>
      </c>
      <c r="B4809" t="s">
        <v>1168</v>
      </c>
      <c r="C4809" t="s">
        <v>25584</v>
      </c>
      <c r="D4809">
        <v>1729</v>
      </c>
      <c r="E4809" t="s">
        <v>1579</v>
      </c>
      <c r="F4809" t="s">
        <v>25343</v>
      </c>
      <c r="G4809" t="s">
        <v>25585</v>
      </c>
      <c r="H4809" t="s">
        <v>25586</v>
      </c>
      <c r="I4809" t="s">
        <v>25583</v>
      </c>
      <c r="J4809" t="s">
        <v>25587</v>
      </c>
      <c r="L4809" t="s">
        <v>25588</v>
      </c>
      <c r="M4809">
        <v>40.631698608400001</v>
      </c>
      <c r="N4809">
        <v>37.223300933799997</v>
      </c>
    </row>
    <row r="4810" spans="1:14" x14ac:dyDescent="0.35">
      <c r="A4810" t="s">
        <v>25589</v>
      </c>
      <c r="B4810" t="s">
        <v>1168</v>
      </c>
      <c r="C4810" t="s">
        <v>46412</v>
      </c>
      <c r="D4810">
        <v>2708</v>
      </c>
      <c r="E4810" t="s">
        <v>1579</v>
      </c>
      <c r="F4810" t="s">
        <v>25343</v>
      </c>
      <c r="G4810" t="s">
        <v>25546</v>
      </c>
      <c r="H4810" t="s">
        <v>46404</v>
      </c>
      <c r="I4810" t="s">
        <v>25589</v>
      </c>
      <c r="J4810" t="s">
        <v>25590</v>
      </c>
      <c r="L4810" t="s">
        <v>25591</v>
      </c>
      <c r="M4810">
        <v>38.895592000000001</v>
      </c>
      <c r="N4810">
        <v>37.445663000000003</v>
      </c>
    </row>
    <row r="4811" spans="1:14" x14ac:dyDescent="0.35">
      <c r="A4811" t="s">
        <v>25592</v>
      </c>
      <c r="B4811" t="s">
        <v>1168</v>
      </c>
      <c r="C4811" t="s">
        <v>46413</v>
      </c>
      <c r="D4811">
        <v>2038</v>
      </c>
      <c r="E4811" t="s">
        <v>1579</v>
      </c>
      <c r="F4811" t="s">
        <v>25343</v>
      </c>
      <c r="G4811" t="s">
        <v>25593</v>
      </c>
      <c r="H4811" t="s">
        <v>46414</v>
      </c>
      <c r="I4811" t="s">
        <v>25592</v>
      </c>
      <c r="J4811" t="s">
        <v>20887</v>
      </c>
      <c r="L4811" t="s">
        <v>25594</v>
      </c>
      <c r="M4811">
        <v>42.058199999999999</v>
      </c>
      <c r="N4811">
        <v>37.364699999999999</v>
      </c>
    </row>
    <row r="4812" spans="1:14" x14ac:dyDescent="0.35">
      <c r="A4812" t="s">
        <v>25595</v>
      </c>
      <c r="B4812" t="s">
        <v>1168</v>
      </c>
      <c r="C4812" t="s">
        <v>46415</v>
      </c>
      <c r="D4812">
        <v>6400</v>
      </c>
      <c r="E4812" t="s">
        <v>1579</v>
      </c>
      <c r="F4812" t="s">
        <v>25343</v>
      </c>
      <c r="G4812" t="s">
        <v>25596</v>
      </c>
      <c r="H4812" t="s">
        <v>25597</v>
      </c>
      <c r="I4812" t="s">
        <v>25595</v>
      </c>
      <c r="J4812" t="s">
        <v>25598</v>
      </c>
      <c r="L4812" t="s">
        <v>25599</v>
      </c>
      <c r="M4812">
        <v>44.238100000000003</v>
      </c>
      <c r="N4812">
        <v>37.549700000000001</v>
      </c>
    </row>
    <row r="4813" spans="1:14" x14ac:dyDescent="0.35">
      <c r="A4813" t="s">
        <v>25600</v>
      </c>
      <c r="B4813" t="s">
        <v>1168</v>
      </c>
      <c r="C4813" t="s">
        <v>25601</v>
      </c>
      <c r="D4813">
        <v>269</v>
      </c>
      <c r="E4813" t="s">
        <v>1579</v>
      </c>
      <c r="F4813" t="s">
        <v>25343</v>
      </c>
      <c r="G4813" t="s">
        <v>25383</v>
      </c>
      <c r="H4813" t="s">
        <v>25602</v>
      </c>
      <c r="I4813" t="s">
        <v>25600</v>
      </c>
      <c r="J4813" t="s">
        <v>25603</v>
      </c>
      <c r="L4813" t="s">
        <v>25604</v>
      </c>
      <c r="M4813">
        <v>36.282222747799999</v>
      </c>
      <c r="N4813">
        <v>36.362777710000003</v>
      </c>
    </row>
    <row r="4814" spans="1:14" x14ac:dyDescent="0.35">
      <c r="A4814" t="s">
        <v>25605</v>
      </c>
      <c r="B4814" t="s">
        <v>32</v>
      </c>
      <c r="C4814" t="s">
        <v>25606</v>
      </c>
      <c r="D4814">
        <v>32</v>
      </c>
      <c r="E4814" t="s">
        <v>161</v>
      </c>
      <c r="F4814" t="s">
        <v>1547</v>
      </c>
      <c r="G4814" t="s">
        <v>1983</v>
      </c>
      <c r="H4814" t="s">
        <v>25607</v>
      </c>
      <c r="J4814" t="s">
        <v>25605</v>
      </c>
      <c r="K4814" t="s">
        <v>2572</v>
      </c>
      <c r="L4814" t="s">
        <v>25608</v>
      </c>
      <c r="M4814">
        <v>141.62569999999999</v>
      </c>
      <c r="N4814">
        <v>-2.8336999999999999</v>
      </c>
    </row>
    <row r="4815" spans="1:14" x14ac:dyDescent="0.35">
      <c r="A4815" t="s">
        <v>25609</v>
      </c>
      <c r="B4815" t="s">
        <v>3332</v>
      </c>
      <c r="C4815" t="s">
        <v>46416</v>
      </c>
      <c r="D4815">
        <v>2835</v>
      </c>
      <c r="E4815" t="s">
        <v>1579</v>
      </c>
      <c r="F4815" t="s">
        <v>25343</v>
      </c>
      <c r="G4815" t="s">
        <v>25478</v>
      </c>
      <c r="H4815" t="s">
        <v>25610</v>
      </c>
      <c r="I4815" t="s">
        <v>25609</v>
      </c>
      <c r="J4815" t="s">
        <v>25611</v>
      </c>
      <c r="L4815" t="s">
        <v>25612</v>
      </c>
      <c r="M4815">
        <v>30.368400573699901</v>
      </c>
      <c r="N4815">
        <v>37.855400085399999</v>
      </c>
    </row>
    <row r="4816" spans="1:14" x14ac:dyDescent="0.35">
      <c r="A4816" t="s">
        <v>25613</v>
      </c>
      <c r="B4816" t="s">
        <v>1168</v>
      </c>
      <c r="C4816" t="s">
        <v>46417</v>
      </c>
      <c r="D4816">
        <v>50</v>
      </c>
      <c r="E4816" t="s">
        <v>1579</v>
      </c>
      <c r="F4816" t="s">
        <v>25343</v>
      </c>
      <c r="G4816" t="s">
        <v>25460</v>
      </c>
      <c r="H4816" t="s">
        <v>25614</v>
      </c>
      <c r="I4816" t="s">
        <v>25613</v>
      </c>
      <c r="J4816" t="s">
        <v>25615</v>
      </c>
      <c r="L4816" t="s">
        <v>25616</v>
      </c>
      <c r="M4816">
        <v>27.013799667400001</v>
      </c>
      <c r="N4816">
        <v>39.554599762000002</v>
      </c>
    </row>
    <row r="4817" spans="1:14" x14ac:dyDescent="0.35">
      <c r="A4817" t="s">
        <v>25617</v>
      </c>
      <c r="B4817" t="s">
        <v>3332</v>
      </c>
      <c r="C4817" t="s">
        <v>25618</v>
      </c>
      <c r="D4817">
        <v>21</v>
      </c>
      <c r="E4817" t="s">
        <v>1579</v>
      </c>
      <c r="F4817" t="s">
        <v>25343</v>
      </c>
      <c r="G4817" t="s">
        <v>25494</v>
      </c>
      <c r="H4817" t="s">
        <v>25619</v>
      </c>
      <c r="I4817" t="s">
        <v>25617</v>
      </c>
      <c r="J4817" t="s">
        <v>25620</v>
      </c>
      <c r="L4817" t="s">
        <v>25621</v>
      </c>
      <c r="M4817">
        <v>27.664300918599999</v>
      </c>
      <c r="N4817">
        <v>37.250598907499899</v>
      </c>
    </row>
    <row r="4818" spans="1:14" x14ac:dyDescent="0.35">
      <c r="A4818" t="s">
        <v>25622</v>
      </c>
      <c r="B4818" t="s">
        <v>32</v>
      </c>
      <c r="C4818" t="s">
        <v>46418</v>
      </c>
      <c r="D4818">
        <v>18</v>
      </c>
      <c r="E4818" t="s">
        <v>1579</v>
      </c>
      <c r="F4818" t="s">
        <v>25343</v>
      </c>
      <c r="G4818" t="s">
        <v>25405</v>
      </c>
      <c r="H4818" t="s">
        <v>25406</v>
      </c>
      <c r="I4818" t="s">
        <v>25622</v>
      </c>
      <c r="J4818" t="s">
        <v>25623</v>
      </c>
      <c r="L4818" t="s">
        <v>25624</v>
      </c>
      <c r="M4818">
        <v>36.567101000000001</v>
      </c>
      <c r="N4818">
        <v>41.254500999999998</v>
      </c>
    </row>
    <row r="4819" spans="1:14" x14ac:dyDescent="0.35">
      <c r="A4819" t="s">
        <v>25625</v>
      </c>
      <c r="B4819" t="s">
        <v>3332</v>
      </c>
      <c r="C4819" t="s">
        <v>46419</v>
      </c>
      <c r="D4819">
        <v>312</v>
      </c>
      <c r="E4819" t="s">
        <v>1579</v>
      </c>
      <c r="F4819" t="s">
        <v>25343</v>
      </c>
      <c r="G4819" t="s">
        <v>25446</v>
      </c>
      <c r="H4819" t="s">
        <v>25447</v>
      </c>
      <c r="I4819" t="s">
        <v>25625</v>
      </c>
      <c r="J4819" t="s">
        <v>22135</v>
      </c>
      <c r="L4819" t="s">
        <v>25626</v>
      </c>
      <c r="M4819">
        <v>29.309200286900001</v>
      </c>
      <c r="N4819">
        <v>40.898601532000001</v>
      </c>
    </row>
    <row r="4820" spans="1:14" x14ac:dyDescent="0.35">
      <c r="A4820" t="s">
        <v>25627</v>
      </c>
      <c r="B4820" t="s">
        <v>3332</v>
      </c>
      <c r="C4820" t="s">
        <v>25628</v>
      </c>
      <c r="D4820">
        <v>325</v>
      </c>
      <c r="E4820" t="s">
        <v>1579</v>
      </c>
      <c r="F4820" t="s">
        <v>25343</v>
      </c>
      <c r="G4820" t="s">
        <v>25446</v>
      </c>
      <c r="H4820" t="s">
        <v>25447</v>
      </c>
      <c r="I4820" t="s">
        <v>25627</v>
      </c>
      <c r="J4820" t="s">
        <v>25629</v>
      </c>
      <c r="L4820" t="s">
        <v>25630</v>
      </c>
      <c r="M4820">
        <v>28.751944000000002</v>
      </c>
      <c r="N4820">
        <v>41.275278</v>
      </c>
    </row>
    <row r="4821" spans="1:14" x14ac:dyDescent="0.35">
      <c r="A4821" t="s">
        <v>25631</v>
      </c>
      <c r="B4821" t="s">
        <v>1168</v>
      </c>
      <c r="C4821" t="s">
        <v>46420</v>
      </c>
      <c r="D4821">
        <v>86</v>
      </c>
      <c r="E4821" t="s">
        <v>1579</v>
      </c>
      <c r="F4821" t="s">
        <v>25343</v>
      </c>
      <c r="G4821" t="s">
        <v>25373</v>
      </c>
      <c r="H4821" t="s">
        <v>46421</v>
      </c>
      <c r="I4821" t="s">
        <v>25632</v>
      </c>
      <c r="J4821" t="s">
        <v>25633</v>
      </c>
      <c r="L4821" t="s">
        <v>25634</v>
      </c>
      <c r="M4821">
        <v>32.300598000000001</v>
      </c>
      <c r="N4821">
        <v>36.299216999999999</v>
      </c>
    </row>
    <row r="4822" spans="1:14" x14ac:dyDescent="0.35">
      <c r="A4822" t="s">
        <v>25635</v>
      </c>
      <c r="B4822" t="s">
        <v>36</v>
      </c>
      <c r="C4822" t="s">
        <v>25636</v>
      </c>
      <c r="D4822">
        <v>2650</v>
      </c>
      <c r="F4822" t="s">
        <v>30</v>
      </c>
      <c r="G4822" t="s">
        <v>111</v>
      </c>
      <c r="H4822" t="s">
        <v>25637</v>
      </c>
      <c r="J4822" t="s">
        <v>25635</v>
      </c>
      <c r="K4822" t="s">
        <v>25638</v>
      </c>
      <c r="L4822" t="s">
        <v>25639</v>
      </c>
      <c r="M4822">
        <v>-116.4135</v>
      </c>
      <c r="N4822">
        <v>36.6342</v>
      </c>
    </row>
    <row r="4823" spans="1:14" x14ac:dyDescent="0.35">
      <c r="A4823" t="s">
        <v>25640</v>
      </c>
      <c r="B4823" t="s">
        <v>1168</v>
      </c>
      <c r="C4823" t="s">
        <v>46422</v>
      </c>
      <c r="D4823">
        <v>758</v>
      </c>
      <c r="E4823" t="s">
        <v>1541</v>
      </c>
      <c r="F4823" t="s">
        <v>25641</v>
      </c>
      <c r="G4823" t="s">
        <v>25642</v>
      </c>
      <c r="H4823" t="s">
        <v>46423</v>
      </c>
      <c r="I4823" t="s">
        <v>25640</v>
      </c>
      <c r="J4823" t="s">
        <v>25643</v>
      </c>
      <c r="L4823" t="s">
        <v>25644</v>
      </c>
      <c r="M4823">
        <v>27.777221999999998</v>
      </c>
      <c r="N4823">
        <v>47.843055999999997</v>
      </c>
    </row>
    <row r="4824" spans="1:14" x14ac:dyDescent="0.35">
      <c r="A4824" t="s">
        <v>25645</v>
      </c>
      <c r="B4824" t="s">
        <v>1168</v>
      </c>
      <c r="C4824" t="s">
        <v>46424</v>
      </c>
      <c r="D4824">
        <v>399</v>
      </c>
      <c r="E4824" t="s">
        <v>1541</v>
      </c>
      <c r="F4824" t="s">
        <v>25641</v>
      </c>
      <c r="G4824" t="s">
        <v>25646</v>
      </c>
      <c r="H4824" t="s">
        <v>46425</v>
      </c>
      <c r="I4824" t="s">
        <v>25645</v>
      </c>
      <c r="J4824" t="s">
        <v>25647</v>
      </c>
      <c r="L4824" t="s">
        <v>25648</v>
      </c>
      <c r="M4824">
        <v>28.9309997558593</v>
      </c>
      <c r="N4824">
        <v>46.927700042724602</v>
      </c>
    </row>
    <row r="4825" spans="1:14" x14ac:dyDescent="0.35">
      <c r="A4825" t="s">
        <v>25649</v>
      </c>
      <c r="B4825" t="s">
        <v>1168</v>
      </c>
      <c r="C4825" t="s">
        <v>25650</v>
      </c>
      <c r="D4825">
        <v>633</v>
      </c>
      <c r="E4825" t="s">
        <v>1541</v>
      </c>
      <c r="F4825" t="s">
        <v>10124</v>
      </c>
      <c r="G4825" t="s">
        <v>10132</v>
      </c>
      <c r="H4825" t="s">
        <v>10203</v>
      </c>
      <c r="I4825" t="s">
        <v>25651</v>
      </c>
      <c r="J4825" t="s">
        <v>25649</v>
      </c>
      <c r="L4825" t="s">
        <v>25652</v>
      </c>
      <c r="M4825">
        <v>22.713611</v>
      </c>
      <c r="N4825">
        <v>51.240278000000004</v>
      </c>
    </row>
    <row r="4826" spans="1:14" x14ac:dyDescent="0.35">
      <c r="A4826" t="s">
        <v>25653</v>
      </c>
      <c r="B4826" t="s">
        <v>36</v>
      </c>
      <c r="C4826" t="s">
        <v>25654</v>
      </c>
      <c r="D4826">
        <v>1094</v>
      </c>
      <c r="E4826" t="s">
        <v>1580</v>
      </c>
      <c r="F4826" t="s">
        <v>4286</v>
      </c>
      <c r="G4826" t="s">
        <v>4289</v>
      </c>
      <c r="H4826" t="s">
        <v>25655</v>
      </c>
      <c r="J4826" t="s">
        <v>25653</v>
      </c>
      <c r="L4826" t="s">
        <v>25656</v>
      </c>
      <c r="M4826">
        <v>-55.62565</v>
      </c>
      <c r="N4826">
        <v>-30.8354</v>
      </c>
    </row>
    <row r="4827" spans="1:14" x14ac:dyDescent="0.35">
      <c r="A4827" t="s">
        <v>25657</v>
      </c>
      <c r="B4827" t="s">
        <v>36</v>
      </c>
      <c r="C4827" t="s">
        <v>25658</v>
      </c>
      <c r="D4827">
        <v>320</v>
      </c>
      <c r="E4827" t="s">
        <v>1579</v>
      </c>
      <c r="F4827" t="s">
        <v>24885</v>
      </c>
      <c r="G4827" t="s">
        <v>25659</v>
      </c>
      <c r="H4827" t="s">
        <v>25660</v>
      </c>
      <c r="I4827" t="s">
        <v>25657</v>
      </c>
      <c r="J4827" t="s">
        <v>25661</v>
      </c>
      <c r="L4827" t="s">
        <v>25662</v>
      </c>
      <c r="M4827">
        <v>34.2761</v>
      </c>
      <c r="N4827">
        <v>31.246400999999999</v>
      </c>
    </row>
    <row r="4828" spans="1:14" x14ac:dyDescent="0.35">
      <c r="A4828" t="s">
        <v>20184</v>
      </c>
      <c r="B4828" t="s">
        <v>32</v>
      </c>
      <c r="C4828" t="s">
        <v>25665</v>
      </c>
      <c r="D4828">
        <v>16</v>
      </c>
      <c r="E4828" t="s">
        <v>1579</v>
      </c>
      <c r="F4828" t="s">
        <v>4219</v>
      </c>
      <c r="G4828" t="s">
        <v>25666</v>
      </c>
      <c r="H4828" t="s">
        <v>25667</v>
      </c>
      <c r="J4828" t="s">
        <v>20184</v>
      </c>
      <c r="L4828" t="s">
        <v>25668</v>
      </c>
      <c r="M4828">
        <v>124.0581</v>
      </c>
      <c r="N4828">
        <v>6.6738999999999997</v>
      </c>
    </row>
    <row r="4829" spans="1:14" x14ac:dyDescent="0.35">
      <c r="A4829" t="s">
        <v>25669</v>
      </c>
      <c r="B4829" t="s">
        <v>1168</v>
      </c>
      <c r="C4829" t="s">
        <v>25670</v>
      </c>
      <c r="D4829">
        <v>2313</v>
      </c>
      <c r="E4829" t="s">
        <v>1541</v>
      </c>
      <c r="F4829" t="s">
        <v>25663</v>
      </c>
      <c r="G4829" t="s">
        <v>25671</v>
      </c>
      <c r="H4829" t="s">
        <v>25672</v>
      </c>
      <c r="I4829" t="s">
        <v>25669</v>
      </c>
      <c r="J4829" t="s">
        <v>25673</v>
      </c>
      <c r="L4829" t="s">
        <v>25674</v>
      </c>
      <c r="M4829">
        <v>20.7423</v>
      </c>
      <c r="N4829">
        <v>41.18</v>
      </c>
    </row>
    <row r="4830" spans="1:14" x14ac:dyDescent="0.35">
      <c r="A4830" t="s">
        <v>25675</v>
      </c>
      <c r="B4830" t="s">
        <v>3332</v>
      </c>
      <c r="C4830" t="s">
        <v>25676</v>
      </c>
      <c r="D4830">
        <v>781</v>
      </c>
      <c r="E4830" t="s">
        <v>1541</v>
      </c>
      <c r="F4830" t="s">
        <v>25663</v>
      </c>
      <c r="G4830" t="s">
        <v>25664</v>
      </c>
      <c r="H4830" t="s">
        <v>25677</v>
      </c>
      <c r="I4830" t="s">
        <v>25675</v>
      </c>
      <c r="J4830" t="s">
        <v>25678</v>
      </c>
      <c r="L4830" t="s">
        <v>25679</v>
      </c>
      <c r="M4830">
        <v>21.621400999999999</v>
      </c>
      <c r="N4830">
        <v>41.961601000000002</v>
      </c>
    </row>
    <row r="4831" spans="1:14" x14ac:dyDescent="0.35">
      <c r="A4831" t="s">
        <v>25680</v>
      </c>
      <c r="B4831" t="s">
        <v>1168</v>
      </c>
      <c r="C4831" t="s">
        <v>25681</v>
      </c>
      <c r="D4831">
        <v>15</v>
      </c>
      <c r="E4831" t="s">
        <v>1541</v>
      </c>
      <c r="F4831" t="s">
        <v>25682</v>
      </c>
      <c r="G4831" t="s">
        <v>25683</v>
      </c>
      <c r="H4831" t="s">
        <v>25684</v>
      </c>
      <c r="I4831" t="s">
        <v>25680</v>
      </c>
      <c r="J4831" t="s">
        <v>25685</v>
      </c>
      <c r="L4831" t="s">
        <v>25686</v>
      </c>
      <c r="M4831">
        <v>-5.3496599197399997</v>
      </c>
      <c r="N4831">
        <v>36.151199340799998</v>
      </c>
    </row>
    <row r="4832" spans="1:14" x14ac:dyDescent="0.35">
      <c r="A4832" t="s">
        <v>25688</v>
      </c>
      <c r="B4832" t="s">
        <v>1168</v>
      </c>
      <c r="C4832" t="s">
        <v>25689</v>
      </c>
      <c r="D4832">
        <v>1056</v>
      </c>
      <c r="E4832" t="s">
        <v>1532</v>
      </c>
      <c r="F4832" t="s">
        <v>14782</v>
      </c>
      <c r="G4832" t="s">
        <v>14791</v>
      </c>
      <c r="H4832" t="s">
        <v>25690</v>
      </c>
      <c r="J4832" t="s">
        <v>25691</v>
      </c>
      <c r="L4832" t="s">
        <v>25692</v>
      </c>
      <c r="M4832">
        <v>14.272</v>
      </c>
      <c r="N4832">
        <v>27.652999999999999</v>
      </c>
    </row>
    <row r="4833" spans="1:14" x14ac:dyDescent="0.35">
      <c r="A4833" t="s">
        <v>25693</v>
      </c>
      <c r="B4833" t="s">
        <v>32</v>
      </c>
      <c r="C4833" t="s">
        <v>25694</v>
      </c>
      <c r="D4833">
        <v>1235</v>
      </c>
      <c r="E4833" t="s">
        <v>1532</v>
      </c>
      <c r="F4833" t="s">
        <v>14782</v>
      </c>
      <c r="G4833" t="s">
        <v>14789</v>
      </c>
      <c r="H4833" t="s">
        <v>25695</v>
      </c>
      <c r="J4833" t="s">
        <v>25696</v>
      </c>
      <c r="L4833" t="s">
        <v>25697</v>
      </c>
      <c r="M4833">
        <v>22.745000839233398</v>
      </c>
      <c r="N4833">
        <v>32.541999816894503</v>
      </c>
    </row>
    <row r="4834" spans="1:14" x14ac:dyDescent="0.35">
      <c r="A4834" t="s">
        <v>25698</v>
      </c>
      <c r="B4834" t="s">
        <v>32</v>
      </c>
      <c r="C4834" t="s">
        <v>25699</v>
      </c>
      <c r="D4834">
        <v>60</v>
      </c>
      <c r="E4834" t="s">
        <v>1532</v>
      </c>
      <c r="F4834" t="s">
        <v>14782</v>
      </c>
      <c r="G4834" t="s">
        <v>14785</v>
      </c>
      <c r="H4834" t="s">
        <v>25700</v>
      </c>
      <c r="I4834" t="s">
        <v>25701</v>
      </c>
      <c r="J4834" t="s">
        <v>25702</v>
      </c>
      <c r="L4834" t="s">
        <v>25703</v>
      </c>
      <c r="M4834">
        <v>15.0609998703</v>
      </c>
      <c r="N4834">
        <v>32.325000762938998</v>
      </c>
    </row>
    <row r="4835" spans="1:14" x14ac:dyDescent="0.35">
      <c r="A4835" t="s">
        <v>25704</v>
      </c>
      <c r="B4835" t="s">
        <v>32</v>
      </c>
      <c r="C4835" t="s">
        <v>25705</v>
      </c>
      <c r="D4835">
        <v>1528</v>
      </c>
      <c r="E4835" t="s">
        <v>1532</v>
      </c>
      <c r="F4835" t="s">
        <v>14782</v>
      </c>
      <c r="G4835" t="s">
        <v>25687</v>
      </c>
      <c r="H4835" t="s">
        <v>25706</v>
      </c>
      <c r="I4835" t="s">
        <v>25707</v>
      </c>
      <c r="J4835" t="s">
        <v>25708</v>
      </c>
      <c r="L4835" t="s">
        <v>25709</v>
      </c>
      <c r="M4835">
        <v>12.8231</v>
      </c>
      <c r="N4835">
        <v>26.567499000000002</v>
      </c>
    </row>
    <row r="4836" spans="1:14" x14ac:dyDescent="0.35">
      <c r="A4836" t="s">
        <v>25711</v>
      </c>
      <c r="B4836" t="s">
        <v>3332</v>
      </c>
      <c r="C4836" t="s">
        <v>25712</v>
      </c>
      <c r="D4836">
        <v>335</v>
      </c>
      <c r="E4836" t="s">
        <v>1541</v>
      </c>
      <c r="F4836" t="s">
        <v>25710</v>
      </c>
      <c r="G4836" t="s">
        <v>25713</v>
      </c>
      <c r="H4836" t="s">
        <v>200</v>
      </c>
      <c r="I4836" t="s">
        <v>25711</v>
      </c>
      <c r="J4836" t="s">
        <v>25714</v>
      </c>
      <c r="L4836" t="s">
        <v>25715</v>
      </c>
      <c r="M4836">
        <v>20.309099197399998</v>
      </c>
      <c r="N4836">
        <v>44.818401336699999</v>
      </c>
    </row>
    <row r="4837" spans="1:14" x14ac:dyDescent="0.35">
      <c r="A4837" t="s">
        <v>25716</v>
      </c>
      <c r="B4837" t="s">
        <v>32</v>
      </c>
      <c r="C4837" t="s">
        <v>25717</v>
      </c>
      <c r="D4837">
        <v>2287</v>
      </c>
      <c r="E4837" t="s">
        <v>1541</v>
      </c>
      <c r="F4837" t="s">
        <v>25718</v>
      </c>
      <c r="G4837" t="s">
        <v>25719</v>
      </c>
      <c r="H4837" t="s">
        <v>25720</v>
      </c>
      <c r="I4837" t="s">
        <v>25716</v>
      </c>
      <c r="J4837" t="s">
        <v>25721</v>
      </c>
      <c r="L4837" t="s">
        <v>25722</v>
      </c>
      <c r="M4837">
        <v>19.8619995117187</v>
      </c>
      <c r="N4837">
        <v>42.839000701904297</v>
      </c>
    </row>
    <row r="4838" spans="1:14" x14ac:dyDescent="0.35">
      <c r="A4838" t="s">
        <v>25723</v>
      </c>
      <c r="B4838" t="s">
        <v>1168</v>
      </c>
      <c r="C4838" t="s">
        <v>25724</v>
      </c>
      <c r="D4838">
        <v>265</v>
      </c>
      <c r="E4838" t="s">
        <v>1541</v>
      </c>
      <c r="F4838" t="s">
        <v>25710</v>
      </c>
      <c r="G4838" t="s">
        <v>25725</v>
      </c>
      <c r="H4838" t="s">
        <v>25726</v>
      </c>
      <c r="I4838" t="s">
        <v>25723</v>
      </c>
      <c r="J4838" t="s">
        <v>25727</v>
      </c>
      <c r="L4838" t="s">
        <v>25728</v>
      </c>
      <c r="M4838">
        <v>20.2575</v>
      </c>
      <c r="N4838">
        <v>44.935299000000001</v>
      </c>
    </row>
    <row r="4839" spans="1:14" x14ac:dyDescent="0.35">
      <c r="A4839" t="s">
        <v>25731</v>
      </c>
      <c r="B4839" t="s">
        <v>32</v>
      </c>
      <c r="C4839" t="s">
        <v>25732</v>
      </c>
      <c r="D4839">
        <v>686</v>
      </c>
      <c r="E4839" t="s">
        <v>1541</v>
      </c>
      <c r="F4839" t="s">
        <v>25710</v>
      </c>
      <c r="G4839" t="s">
        <v>25729</v>
      </c>
      <c r="H4839" t="s">
        <v>25730</v>
      </c>
      <c r="I4839" t="s">
        <v>25731</v>
      </c>
      <c r="J4839" t="s">
        <v>25733</v>
      </c>
      <c r="L4839" t="s">
        <v>25734</v>
      </c>
      <c r="M4839">
        <v>20.587199999999999</v>
      </c>
      <c r="N4839">
        <v>43.818297999999999</v>
      </c>
    </row>
    <row r="4840" spans="1:14" x14ac:dyDescent="0.35">
      <c r="A4840" t="s">
        <v>25735</v>
      </c>
      <c r="B4840" t="s">
        <v>1168</v>
      </c>
      <c r="C4840" t="s">
        <v>25736</v>
      </c>
      <c r="D4840">
        <v>648</v>
      </c>
      <c r="E4840" t="s">
        <v>1541</v>
      </c>
      <c r="F4840" t="s">
        <v>25710</v>
      </c>
      <c r="G4840" t="s">
        <v>25737</v>
      </c>
      <c r="H4840" t="s">
        <v>25738</v>
      </c>
      <c r="I4840" t="s">
        <v>25735</v>
      </c>
      <c r="J4840" t="s">
        <v>25739</v>
      </c>
      <c r="L4840" t="s">
        <v>25740</v>
      </c>
      <c r="M4840">
        <v>21.853701000000001</v>
      </c>
      <c r="N4840">
        <v>43.337299000000002</v>
      </c>
    </row>
    <row r="4841" spans="1:14" x14ac:dyDescent="0.35">
      <c r="A4841" t="s">
        <v>25741</v>
      </c>
      <c r="B4841" t="s">
        <v>32</v>
      </c>
      <c r="C4841" t="s">
        <v>25742</v>
      </c>
      <c r="D4841">
        <v>266</v>
      </c>
      <c r="E4841" t="s">
        <v>1541</v>
      </c>
      <c r="F4841" t="s">
        <v>25710</v>
      </c>
      <c r="G4841" t="s">
        <v>25743</v>
      </c>
      <c r="H4841" t="s">
        <v>25744</v>
      </c>
      <c r="I4841" t="s">
        <v>25741</v>
      </c>
      <c r="J4841" t="s">
        <v>25745</v>
      </c>
      <c r="L4841" t="s">
        <v>25746</v>
      </c>
      <c r="M4841">
        <v>19.839199000000001</v>
      </c>
      <c r="N4841">
        <v>45.385798999999999</v>
      </c>
    </row>
    <row r="4842" spans="1:14" x14ac:dyDescent="0.35">
      <c r="A4842" t="s">
        <v>25747</v>
      </c>
      <c r="B4842" t="s">
        <v>3332</v>
      </c>
      <c r="C4842" t="s">
        <v>25748</v>
      </c>
      <c r="D4842">
        <v>141</v>
      </c>
      <c r="E4842" t="s">
        <v>1541</v>
      </c>
      <c r="F4842" t="s">
        <v>25718</v>
      </c>
      <c r="G4842" t="s">
        <v>25749</v>
      </c>
      <c r="H4842" t="s">
        <v>25750</v>
      </c>
      <c r="I4842" t="s">
        <v>25747</v>
      </c>
      <c r="J4842" t="s">
        <v>25751</v>
      </c>
      <c r="L4842" t="s">
        <v>25752</v>
      </c>
      <c r="M4842">
        <v>19.251899999999999</v>
      </c>
      <c r="N4842">
        <v>42.359402000000003</v>
      </c>
    </row>
    <row r="4843" spans="1:14" x14ac:dyDescent="0.35">
      <c r="A4843" t="s">
        <v>25753</v>
      </c>
      <c r="B4843" t="s">
        <v>1168</v>
      </c>
      <c r="C4843" t="s">
        <v>25754</v>
      </c>
      <c r="D4843">
        <v>20</v>
      </c>
      <c r="E4843" t="s">
        <v>1541</v>
      </c>
      <c r="F4843" t="s">
        <v>25718</v>
      </c>
      <c r="G4843" t="s">
        <v>25755</v>
      </c>
      <c r="H4843" t="s">
        <v>25756</v>
      </c>
      <c r="I4843" t="s">
        <v>25753</v>
      </c>
      <c r="J4843" t="s">
        <v>25757</v>
      </c>
      <c r="L4843" t="s">
        <v>25758</v>
      </c>
      <c r="M4843">
        <v>18.723300933837798</v>
      </c>
      <c r="N4843">
        <v>42.404701232910099</v>
      </c>
    </row>
    <row r="4844" spans="1:14" x14ac:dyDescent="0.35">
      <c r="A4844" t="s">
        <v>25760</v>
      </c>
      <c r="B4844" t="s">
        <v>3332</v>
      </c>
      <c r="C4844" t="s">
        <v>46427</v>
      </c>
      <c r="D4844">
        <v>436</v>
      </c>
      <c r="E4844" t="s">
        <v>1541</v>
      </c>
      <c r="F4844" t="s">
        <v>7236</v>
      </c>
      <c r="G4844" t="s">
        <v>25761</v>
      </c>
      <c r="H4844" t="s">
        <v>25762</v>
      </c>
      <c r="I4844" t="s">
        <v>25760</v>
      </c>
      <c r="J4844" t="s">
        <v>2243</v>
      </c>
      <c r="L4844" t="s">
        <v>25763</v>
      </c>
      <c r="M4844">
        <v>17.212699890136701</v>
      </c>
      <c r="N4844">
        <v>48.170200347900298</v>
      </c>
    </row>
    <row r="4845" spans="1:14" x14ac:dyDescent="0.35">
      <c r="A4845" t="s">
        <v>25766</v>
      </c>
      <c r="B4845" t="s">
        <v>1168</v>
      </c>
      <c r="C4845" t="s">
        <v>46428</v>
      </c>
      <c r="D4845">
        <v>755</v>
      </c>
      <c r="E4845" t="s">
        <v>1541</v>
      </c>
      <c r="F4845" t="s">
        <v>7236</v>
      </c>
      <c r="G4845" t="s">
        <v>7237</v>
      </c>
      <c r="H4845" t="s">
        <v>46426</v>
      </c>
      <c r="I4845" t="s">
        <v>25766</v>
      </c>
      <c r="J4845" t="s">
        <v>25767</v>
      </c>
      <c r="L4845" t="s">
        <v>25768</v>
      </c>
      <c r="M4845">
        <v>21.241100311279201</v>
      </c>
      <c r="N4845">
        <v>48.663101196288999</v>
      </c>
    </row>
    <row r="4846" spans="1:14" x14ac:dyDescent="0.35">
      <c r="A4846" t="s">
        <v>25769</v>
      </c>
      <c r="B4846" t="s">
        <v>32</v>
      </c>
      <c r="C4846" t="s">
        <v>46429</v>
      </c>
      <c r="E4846" t="s">
        <v>1541</v>
      </c>
      <c r="F4846" t="s">
        <v>7236</v>
      </c>
      <c r="G4846" t="s">
        <v>25770</v>
      </c>
      <c r="H4846" t="s">
        <v>46430</v>
      </c>
      <c r="I4846" t="s">
        <v>25769</v>
      </c>
      <c r="J4846" t="s">
        <v>25771</v>
      </c>
      <c r="L4846" t="s">
        <v>25772</v>
      </c>
      <c r="M4846">
        <v>19.7357997894287</v>
      </c>
      <c r="N4846">
        <v>48.339401245117102</v>
      </c>
    </row>
    <row r="4847" spans="1:14" x14ac:dyDescent="0.35">
      <c r="A4847" t="s">
        <v>25773</v>
      </c>
      <c r="B4847" t="s">
        <v>1168</v>
      </c>
      <c r="C4847" t="s">
        <v>46431</v>
      </c>
      <c r="D4847">
        <v>545</v>
      </c>
      <c r="E4847" t="s">
        <v>1541</v>
      </c>
      <c r="F4847" t="s">
        <v>7236</v>
      </c>
      <c r="G4847" t="s">
        <v>25759</v>
      </c>
      <c r="H4847" t="s">
        <v>46432</v>
      </c>
      <c r="I4847" t="s">
        <v>25773</v>
      </c>
      <c r="J4847" t="s">
        <v>25774</v>
      </c>
      <c r="L4847" t="s">
        <v>25775</v>
      </c>
      <c r="M4847">
        <v>17.8283996582031</v>
      </c>
      <c r="N4847">
        <v>48.625198364257798</v>
      </c>
    </row>
    <row r="4848" spans="1:14" x14ac:dyDescent="0.35">
      <c r="A4848" t="s">
        <v>25776</v>
      </c>
      <c r="B4848" t="s">
        <v>32</v>
      </c>
      <c r="C4848" t="s">
        <v>46433</v>
      </c>
      <c r="D4848">
        <v>1060</v>
      </c>
      <c r="E4848" t="s">
        <v>1541</v>
      </c>
      <c r="F4848" t="s">
        <v>7236</v>
      </c>
      <c r="G4848" t="s">
        <v>25765</v>
      </c>
      <c r="H4848" t="s">
        <v>46434</v>
      </c>
      <c r="I4848" t="s">
        <v>25776</v>
      </c>
      <c r="J4848" t="s">
        <v>21571</v>
      </c>
      <c r="L4848" t="s">
        <v>25777</v>
      </c>
      <c r="M4848">
        <v>21.315599441528001</v>
      </c>
      <c r="N4848">
        <v>49.02970123291</v>
      </c>
    </row>
    <row r="4849" spans="1:14" x14ac:dyDescent="0.35">
      <c r="A4849" t="s">
        <v>25778</v>
      </c>
      <c r="B4849" t="s">
        <v>1168</v>
      </c>
      <c r="C4849" t="s">
        <v>46435</v>
      </c>
      <c r="D4849">
        <v>1043</v>
      </c>
      <c r="E4849" t="s">
        <v>1541</v>
      </c>
      <c r="F4849" t="s">
        <v>7236</v>
      </c>
      <c r="G4849" t="s">
        <v>25770</v>
      </c>
      <c r="H4849" t="s">
        <v>46436</v>
      </c>
      <c r="I4849" t="s">
        <v>25778</v>
      </c>
      <c r="J4849" t="s">
        <v>25779</v>
      </c>
      <c r="L4849" t="s">
        <v>25780</v>
      </c>
      <c r="M4849">
        <v>19.134099960327099</v>
      </c>
      <c r="N4849">
        <v>48.637798309326101</v>
      </c>
    </row>
    <row r="4850" spans="1:14" x14ac:dyDescent="0.35">
      <c r="A4850" t="s">
        <v>25781</v>
      </c>
      <c r="B4850" t="s">
        <v>1168</v>
      </c>
      <c r="C4850" t="s">
        <v>25782</v>
      </c>
      <c r="D4850">
        <v>2356</v>
      </c>
      <c r="E4850" t="s">
        <v>1541</v>
      </c>
      <c r="F4850" t="s">
        <v>7236</v>
      </c>
      <c r="G4850" t="s">
        <v>7237</v>
      </c>
      <c r="H4850" t="s">
        <v>25783</v>
      </c>
      <c r="I4850" t="s">
        <v>25781</v>
      </c>
      <c r="J4850" t="s">
        <v>25784</v>
      </c>
      <c r="L4850" t="s">
        <v>25785</v>
      </c>
      <c r="M4850">
        <v>20.241100311299999</v>
      </c>
      <c r="N4850">
        <v>49.073600769000002</v>
      </c>
    </row>
    <row r="4851" spans="1:14" x14ac:dyDescent="0.35">
      <c r="A4851" t="s">
        <v>25786</v>
      </c>
      <c r="B4851" t="s">
        <v>1168</v>
      </c>
      <c r="C4851" t="s">
        <v>46437</v>
      </c>
      <c r="D4851">
        <v>1020</v>
      </c>
      <c r="E4851" t="s">
        <v>1541</v>
      </c>
      <c r="F4851" t="s">
        <v>7236</v>
      </c>
      <c r="G4851" t="s">
        <v>25764</v>
      </c>
      <c r="H4851" t="s">
        <v>46438</v>
      </c>
      <c r="I4851" t="s">
        <v>25786</v>
      </c>
      <c r="J4851" t="s">
        <v>25787</v>
      </c>
      <c r="L4851" t="s">
        <v>25788</v>
      </c>
      <c r="M4851">
        <v>18.6135005951</v>
      </c>
      <c r="N4851">
        <v>49.231498718299903</v>
      </c>
    </row>
    <row r="4852" spans="1:14" x14ac:dyDescent="0.35">
      <c r="A4852" t="s">
        <v>25789</v>
      </c>
      <c r="B4852" t="s">
        <v>32</v>
      </c>
      <c r="C4852" t="s">
        <v>7789</v>
      </c>
      <c r="D4852">
        <v>4245</v>
      </c>
      <c r="F4852" t="s">
        <v>30</v>
      </c>
      <c r="G4852" t="s">
        <v>60</v>
      </c>
      <c r="H4852" t="s">
        <v>831</v>
      </c>
      <c r="I4852" t="s">
        <v>25790</v>
      </c>
      <c r="J4852" t="s">
        <v>5589</v>
      </c>
      <c r="K4852" t="s">
        <v>25789</v>
      </c>
      <c r="L4852" t="s">
        <v>25791</v>
      </c>
      <c r="M4852">
        <v>-113.20500199999999</v>
      </c>
      <c r="N4852">
        <v>46.620800000000003</v>
      </c>
    </row>
    <row r="4853" spans="1:14" x14ac:dyDescent="0.35">
      <c r="A4853" t="s">
        <v>25793</v>
      </c>
      <c r="B4853" t="s">
        <v>32</v>
      </c>
      <c r="C4853" t="s">
        <v>25794</v>
      </c>
      <c r="D4853">
        <v>984</v>
      </c>
      <c r="E4853" t="s">
        <v>1532</v>
      </c>
      <c r="F4853" t="s">
        <v>13491</v>
      </c>
      <c r="G4853" t="s">
        <v>13506</v>
      </c>
      <c r="H4853" t="s">
        <v>25795</v>
      </c>
      <c r="I4853" t="s">
        <v>25796</v>
      </c>
      <c r="J4853" t="s">
        <v>25797</v>
      </c>
      <c r="L4853" t="s">
        <v>25798</v>
      </c>
      <c r="M4853">
        <v>-10.050299644500001</v>
      </c>
      <c r="N4853">
        <v>29.026699066199999</v>
      </c>
    </row>
    <row r="4854" spans="1:14" x14ac:dyDescent="0.35">
      <c r="A4854" t="s">
        <v>25799</v>
      </c>
      <c r="B4854" t="s">
        <v>32</v>
      </c>
      <c r="C4854" t="s">
        <v>25800</v>
      </c>
      <c r="D4854">
        <v>483</v>
      </c>
      <c r="F4854" t="s">
        <v>30</v>
      </c>
      <c r="G4854" t="s">
        <v>102</v>
      </c>
      <c r="H4854" t="s">
        <v>435</v>
      </c>
      <c r="I4854" t="s">
        <v>25799</v>
      </c>
      <c r="J4854" t="s">
        <v>25801</v>
      </c>
      <c r="K4854" t="s">
        <v>25799</v>
      </c>
      <c r="L4854" t="s">
        <v>25802</v>
      </c>
      <c r="M4854">
        <v>-72.214797973632997</v>
      </c>
      <c r="N4854">
        <v>42.282001495361001</v>
      </c>
    </row>
    <row r="4855" spans="1:14" x14ac:dyDescent="0.35">
      <c r="A4855" t="s">
        <v>25804</v>
      </c>
      <c r="B4855" t="s">
        <v>32</v>
      </c>
      <c r="C4855" t="s">
        <v>25805</v>
      </c>
      <c r="D4855">
        <v>90</v>
      </c>
      <c r="E4855" t="s">
        <v>161</v>
      </c>
      <c r="F4855" t="s">
        <v>1547</v>
      </c>
      <c r="G4855" t="s">
        <v>1554</v>
      </c>
      <c r="H4855" t="s">
        <v>25806</v>
      </c>
      <c r="J4855" t="s">
        <v>25804</v>
      </c>
      <c r="L4855" t="s">
        <v>25807</v>
      </c>
      <c r="M4855">
        <v>149.51916666700001</v>
      </c>
      <c r="N4855">
        <v>-10.290833333299901</v>
      </c>
    </row>
    <row r="4856" spans="1:14" x14ac:dyDescent="0.35">
      <c r="A4856" t="s">
        <v>25809</v>
      </c>
      <c r="B4856" t="s">
        <v>1168</v>
      </c>
      <c r="C4856" t="s">
        <v>25810</v>
      </c>
      <c r="D4856">
        <v>13</v>
      </c>
      <c r="F4856" t="s">
        <v>25808</v>
      </c>
      <c r="G4856" t="s">
        <v>25811</v>
      </c>
      <c r="H4856" t="s">
        <v>25812</v>
      </c>
      <c r="I4856" t="s">
        <v>25809</v>
      </c>
      <c r="J4856" t="s">
        <v>25813</v>
      </c>
      <c r="L4856" t="s">
        <v>25814</v>
      </c>
      <c r="M4856">
        <v>-71.142303466796804</v>
      </c>
      <c r="N4856">
        <v>21.444499969482401</v>
      </c>
    </row>
    <row r="4857" spans="1:14" x14ac:dyDescent="0.35">
      <c r="A4857" t="s">
        <v>25815</v>
      </c>
      <c r="B4857" t="s">
        <v>32</v>
      </c>
      <c r="C4857" t="s">
        <v>25816</v>
      </c>
      <c r="D4857">
        <v>9</v>
      </c>
      <c r="F4857" t="s">
        <v>25808</v>
      </c>
      <c r="G4857" t="s">
        <v>25817</v>
      </c>
      <c r="H4857" t="s">
        <v>25818</v>
      </c>
      <c r="I4857" t="s">
        <v>25815</v>
      </c>
      <c r="J4857" t="s">
        <v>20351</v>
      </c>
      <c r="L4857" t="s">
        <v>25819</v>
      </c>
      <c r="M4857">
        <v>-71.802499999999995</v>
      </c>
      <c r="N4857">
        <v>21.82602</v>
      </c>
    </row>
    <row r="4858" spans="1:14" x14ac:dyDescent="0.35">
      <c r="A4858" t="s">
        <v>25820</v>
      </c>
      <c r="B4858" t="s">
        <v>1168</v>
      </c>
      <c r="C4858" t="s">
        <v>25821</v>
      </c>
      <c r="D4858">
        <v>10</v>
      </c>
      <c r="F4858" t="s">
        <v>25808</v>
      </c>
      <c r="G4858" t="s">
        <v>25822</v>
      </c>
      <c r="I4858" t="s">
        <v>25820</v>
      </c>
      <c r="J4858" t="s">
        <v>20833</v>
      </c>
      <c r="L4858" t="s">
        <v>25823</v>
      </c>
      <c r="M4858">
        <v>-71.939598000000004</v>
      </c>
      <c r="N4858">
        <v>21.9175</v>
      </c>
    </row>
    <row r="4859" spans="1:14" x14ac:dyDescent="0.35">
      <c r="A4859" t="s">
        <v>25824</v>
      </c>
      <c r="B4859" t="s">
        <v>32</v>
      </c>
      <c r="C4859" t="s">
        <v>25825</v>
      </c>
      <c r="D4859">
        <v>3</v>
      </c>
      <c r="F4859" t="s">
        <v>25808</v>
      </c>
      <c r="G4859" t="s">
        <v>25826</v>
      </c>
      <c r="H4859" t="s">
        <v>25827</v>
      </c>
      <c r="I4859" t="s">
        <v>25824</v>
      </c>
      <c r="J4859" t="s">
        <v>25828</v>
      </c>
      <c r="L4859" t="s">
        <v>25829</v>
      </c>
      <c r="M4859">
        <v>-72.092343999999997</v>
      </c>
      <c r="N4859">
        <v>21.874948</v>
      </c>
    </row>
    <row r="4860" spans="1:14" x14ac:dyDescent="0.35">
      <c r="A4860" t="s">
        <v>25830</v>
      </c>
      <c r="B4860" t="s">
        <v>1168</v>
      </c>
      <c r="C4860" t="s">
        <v>25831</v>
      </c>
      <c r="D4860">
        <v>15</v>
      </c>
      <c r="F4860" t="s">
        <v>25808</v>
      </c>
      <c r="G4860" t="s">
        <v>25832</v>
      </c>
      <c r="H4860" t="s">
        <v>25833</v>
      </c>
      <c r="I4860" t="s">
        <v>25830</v>
      </c>
      <c r="J4860" t="s">
        <v>2485</v>
      </c>
      <c r="L4860" t="s">
        <v>25834</v>
      </c>
      <c r="M4860">
        <v>-72.265899658203097</v>
      </c>
      <c r="N4860">
        <v>21.7735996246337</v>
      </c>
    </row>
    <row r="4861" spans="1:14" x14ac:dyDescent="0.35">
      <c r="A4861" t="s">
        <v>25835</v>
      </c>
      <c r="B4861" t="s">
        <v>1168</v>
      </c>
      <c r="C4861" t="s">
        <v>25836</v>
      </c>
      <c r="D4861">
        <v>6</v>
      </c>
      <c r="F4861" t="s">
        <v>25808</v>
      </c>
      <c r="G4861" t="s">
        <v>25837</v>
      </c>
      <c r="I4861" t="s">
        <v>25835</v>
      </c>
      <c r="J4861" t="s">
        <v>25838</v>
      </c>
      <c r="L4861" t="s">
        <v>25839</v>
      </c>
      <c r="M4861">
        <v>-71.528503418</v>
      </c>
      <c r="N4861">
        <v>21.515699386599898</v>
      </c>
    </row>
    <row r="4862" spans="1:14" x14ac:dyDescent="0.35">
      <c r="A4862" t="s">
        <v>25840</v>
      </c>
      <c r="B4862" t="s">
        <v>32</v>
      </c>
      <c r="C4862" t="s">
        <v>25841</v>
      </c>
      <c r="D4862">
        <v>3</v>
      </c>
      <c r="F4862" t="s">
        <v>25808</v>
      </c>
      <c r="G4862" t="s">
        <v>25842</v>
      </c>
      <c r="H4862" t="s">
        <v>25843</v>
      </c>
      <c r="I4862" t="s">
        <v>25840</v>
      </c>
      <c r="J4862" t="s">
        <v>25844</v>
      </c>
      <c r="L4862" t="s">
        <v>25845</v>
      </c>
      <c r="M4862">
        <v>-71.199996948199995</v>
      </c>
      <c r="N4862">
        <v>21.333000183099902</v>
      </c>
    </row>
    <row r="4863" spans="1:14" x14ac:dyDescent="0.35">
      <c r="A4863" t="s">
        <v>25850</v>
      </c>
      <c r="B4863" t="s">
        <v>1168</v>
      </c>
      <c r="C4863" t="s">
        <v>25851</v>
      </c>
      <c r="D4863">
        <v>10</v>
      </c>
      <c r="F4863" t="s">
        <v>8282</v>
      </c>
      <c r="G4863" t="s">
        <v>8284</v>
      </c>
      <c r="H4863" t="s">
        <v>8285</v>
      </c>
      <c r="I4863" t="s">
        <v>25850</v>
      </c>
      <c r="J4863" t="s">
        <v>25852</v>
      </c>
      <c r="L4863" t="s">
        <v>25853</v>
      </c>
      <c r="M4863">
        <v>-71.120399475097599</v>
      </c>
      <c r="N4863">
        <v>18.251499176025298</v>
      </c>
    </row>
    <row r="4864" spans="1:14" x14ac:dyDescent="0.35">
      <c r="A4864" t="s">
        <v>25855</v>
      </c>
      <c r="B4864" t="s">
        <v>1168</v>
      </c>
      <c r="C4864" t="s">
        <v>25856</v>
      </c>
      <c r="D4864">
        <v>262</v>
      </c>
      <c r="F4864" t="s">
        <v>8282</v>
      </c>
      <c r="G4864" t="s">
        <v>25857</v>
      </c>
      <c r="H4864" t="s">
        <v>25858</v>
      </c>
      <c r="I4864" t="s">
        <v>25855</v>
      </c>
      <c r="J4864" t="s">
        <v>25859</v>
      </c>
      <c r="L4864" t="s">
        <v>25860</v>
      </c>
      <c r="M4864">
        <v>-71.644798278808594</v>
      </c>
      <c r="N4864">
        <v>17.929000854492099</v>
      </c>
    </row>
    <row r="4865" spans="1:14" x14ac:dyDescent="0.35">
      <c r="A4865" t="s">
        <v>25861</v>
      </c>
      <c r="B4865" t="s">
        <v>1168</v>
      </c>
      <c r="C4865" t="s">
        <v>46439</v>
      </c>
      <c r="D4865">
        <v>30</v>
      </c>
      <c r="F4865" t="s">
        <v>8282</v>
      </c>
      <c r="G4865" t="s">
        <v>25846</v>
      </c>
      <c r="H4865" t="s">
        <v>25862</v>
      </c>
      <c r="I4865" t="s">
        <v>25861</v>
      </c>
      <c r="J4865" t="s">
        <v>25863</v>
      </c>
      <c r="L4865" t="s">
        <v>25864</v>
      </c>
      <c r="M4865">
        <v>-69.741996765099998</v>
      </c>
      <c r="N4865">
        <v>19.267000198400002</v>
      </c>
    </row>
    <row r="4866" spans="1:14" x14ac:dyDescent="0.35">
      <c r="A4866" t="s">
        <v>25865</v>
      </c>
      <c r="B4866" t="s">
        <v>32</v>
      </c>
      <c r="C4866" t="s">
        <v>46440</v>
      </c>
      <c r="D4866">
        <v>3950</v>
      </c>
      <c r="F4866" t="s">
        <v>8282</v>
      </c>
      <c r="G4866" t="s">
        <v>25866</v>
      </c>
      <c r="H4866" t="s">
        <v>25867</v>
      </c>
      <c r="I4866" t="s">
        <v>25865</v>
      </c>
      <c r="J4866" t="s">
        <v>25868</v>
      </c>
      <c r="L4866" t="s">
        <v>25869</v>
      </c>
      <c r="M4866">
        <v>-70.721900939940994</v>
      </c>
      <c r="N4866">
        <v>18.907499313353998</v>
      </c>
    </row>
    <row r="4867" spans="1:14" x14ac:dyDescent="0.35">
      <c r="A4867" t="s">
        <v>25870</v>
      </c>
      <c r="B4867" t="s">
        <v>36</v>
      </c>
      <c r="C4867" t="s">
        <v>25871</v>
      </c>
      <c r="D4867">
        <v>190</v>
      </c>
      <c r="F4867" t="s">
        <v>8282</v>
      </c>
      <c r="G4867" t="s">
        <v>25854</v>
      </c>
      <c r="H4867" t="s">
        <v>25872</v>
      </c>
      <c r="I4867" t="s">
        <v>25870</v>
      </c>
      <c r="J4867" t="s">
        <v>25873</v>
      </c>
      <c r="L4867" t="s">
        <v>25874</v>
      </c>
      <c r="M4867">
        <v>-69.969398498499999</v>
      </c>
      <c r="N4867">
        <v>18.469699859599999</v>
      </c>
    </row>
    <row r="4868" spans="1:14" x14ac:dyDescent="0.35">
      <c r="A4868" t="s">
        <v>25875</v>
      </c>
      <c r="B4868" t="s">
        <v>1168</v>
      </c>
      <c r="C4868" t="s">
        <v>25876</v>
      </c>
      <c r="D4868">
        <v>98</v>
      </c>
      <c r="F4868" t="s">
        <v>8282</v>
      </c>
      <c r="G4868" t="s">
        <v>25854</v>
      </c>
      <c r="H4868" t="s">
        <v>25877</v>
      </c>
      <c r="I4868" t="s">
        <v>25875</v>
      </c>
      <c r="J4868" t="s">
        <v>25878</v>
      </c>
      <c r="L4868" t="s">
        <v>25879</v>
      </c>
      <c r="M4868">
        <v>-69.985603332519503</v>
      </c>
      <c r="N4868">
        <v>18.5725002288818</v>
      </c>
    </row>
    <row r="4869" spans="1:14" x14ac:dyDescent="0.35">
      <c r="A4869" t="s">
        <v>25880</v>
      </c>
      <c r="B4869" t="s">
        <v>1168</v>
      </c>
      <c r="C4869" t="s">
        <v>25881</v>
      </c>
      <c r="D4869">
        <v>240</v>
      </c>
      <c r="F4869" t="s">
        <v>8282</v>
      </c>
      <c r="G4869" t="s">
        <v>25847</v>
      </c>
      <c r="H4869" t="s">
        <v>25848</v>
      </c>
      <c r="I4869" t="s">
        <v>25880</v>
      </c>
      <c r="J4869" t="s">
        <v>25882</v>
      </c>
      <c r="L4869" t="s">
        <v>25883</v>
      </c>
      <c r="M4869">
        <v>-68.911796569824205</v>
      </c>
      <c r="N4869">
        <v>18.450700759887599</v>
      </c>
    </row>
    <row r="4870" spans="1:14" x14ac:dyDescent="0.35">
      <c r="A4870" t="s">
        <v>25884</v>
      </c>
      <c r="B4870" t="s">
        <v>3332</v>
      </c>
      <c r="C4870" t="s">
        <v>25885</v>
      </c>
      <c r="D4870">
        <v>47</v>
      </c>
      <c r="F4870" t="s">
        <v>8282</v>
      </c>
      <c r="G4870" t="s">
        <v>25849</v>
      </c>
      <c r="H4870" t="s">
        <v>25886</v>
      </c>
      <c r="I4870" t="s">
        <v>25884</v>
      </c>
      <c r="J4870" t="s">
        <v>21683</v>
      </c>
      <c r="L4870" t="s">
        <v>25887</v>
      </c>
      <c r="M4870">
        <v>-68.363403320299994</v>
      </c>
      <c r="N4870">
        <v>18.567399978599902</v>
      </c>
    </row>
    <row r="4871" spans="1:14" x14ac:dyDescent="0.35">
      <c r="A4871" t="s">
        <v>25888</v>
      </c>
      <c r="B4871" t="s">
        <v>32</v>
      </c>
      <c r="C4871" t="s">
        <v>25889</v>
      </c>
      <c r="D4871">
        <v>30</v>
      </c>
      <c r="F4871" t="s">
        <v>8282</v>
      </c>
      <c r="G4871" t="s">
        <v>25846</v>
      </c>
      <c r="H4871" t="s">
        <v>25862</v>
      </c>
      <c r="I4871" t="s">
        <v>25888</v>
      </c>
      <c r="J4871" t="s">
        <v>25890</v>
      </c>
      <c r="L4871" t="s">
        <v>25891</v>
      </c>
      <c r="M4871">
        <v>-69.495912194300004</v>
      </c>
      <c r="N4871">
        <v>19.3214150435</v>
      </c>
    </row>
    <row r="4872" spans="1:14" x14ac:dyDescent="0.35">
      <c r="A4872" t="s">
        <v>25892</v>
      </c>
      <c r="B4872" t="s">
        <v>1168</v>
      </c>
      <c r="C4872" t="s">
        <v>25893</v>
      </c>
      <c r="D4872">
        <v>15</v>
      </c>
      <c r="F4872" t="s">
        <v>8282</v>
      </c>
      <c r="G4872" t="s">
        <v>25894</v>
      </c>
      <c r="H4872" t="s">
        <v>25895</v>
      </c>
      <c r="I4872" t="s">
        <v>25892</v>
      </c>
      <c r="J4872" t="s">
        <v>25896</v>
      </c>
      <c r="L4872" t="s">
        <v>25897</v>
      </c>
      <c r="M4872">
        <v>-70.569999694824205</v>
      </c>
      <c r="N4872">
        <v>19.757900238037099</v>
      </c>
    </row>
    <row r="4873" spans="1:14" x14ac:dyDescent="0.35">
      <c r="A4873" t="s">
        <v>25898</v>
      </c>
      <c r="B4873" t="s">
        <v>32</v>
      </c>
      <c r="C4873" t="s">
        <v>25899</v>
      </c>
      <c r="D4873">
        <v>435</v>
      </c>
      <c r="F4873" t="s">
        <v>30</v>
      </c>
      <c r="G4873" t="s">
        <v>34</v>
      </c>
      <c r="H4873" t="s">
        <v>25900</v>
      </c>
      <c r="J4873" t="s">
        <v>25898</v>
      </c>
      <c r="L4873" t="s">
        <v>25901</v>
      </c>
      <c r="M4873">
        <v>-154.71942901599999</v>
      </c>
      <c r="N4873">
        <v>63.106019818299998</v>
      </c>
    </row>
    <row r="4874" spans="1:14" x14ac:dyDescent="0.35">
      <c r="A4874" t="s">
        <v>25903</v>
      </c>
      <c r="B4874" t="s">
        <v>3332</v>
      </c>
      <c r="C4874" t="s">
        <v>46441</v>
      </c>
      <c r="D4874">
        <v>59</v>
      </c>
      <c r="F4874" t="s">
        <v>8282</v>
      </c>
      <c r="G4874" t="s">
        <v>25854</v>
      </c>
      <c r="H4874" t="s">
        <v>25872</v>
      </c>
      <c r="I4874" t="s">
        <v>25903</v>
      </c>
      <c r="J4874" t="s">
        <v>25904</v>
      </c>
      <c r="L4874" t="s">
        <v>25905</v>
      </c>
      <c r="M4874">
        <v>-69.668899536132997</v>
      </c>
      <c r="N4874">
        <v>18.42970085144</v>
      </c>
    </row>
    <row r="4875" spans="1:14" x14ac:dyDescent="0.35">
      <c r="A4875" t="s">
        <v>25906</v>
      </c>
      <c r="B4875" t="s">
        <v>36</v>
      </c>
      <c r="C4875" t="s">
        <v>25907</v>
      </c>
      <c r="D4875">
        <v>1496</v>
      </c>
      <c r="F4875" t="s">
        <v>8282</v>
      </c>
      <c r="G4875" t="s">
        <v>25902</v>
      </c>
      <c r="H4875" t="s">
        <v>458</v>
      </c>
      <c r="I4875" t="s">
        <v>25906</v>
      </c>
      <c r="J4875" t="s">
        <v>25908</v>
      </c>
      <c r="L4875" t="s">
        <v>25909</v>
      </c>
      <c r="M4875">
        <v>-71.233329772900007</v>
      </c>
      <c r="N4875">
        <v>18.833332061799901</v>
      </c>
    </row>
    <row r="4876" spans="1:14" x14ac:dyDescent="0.35">
      <c r="A4876" t="s">
        <v>25910</v>
      </c>
      <c r="B4876" t="s">
        <v>1168</v>
      </c>
      <c r="C4876" t="s">
        <v>25911</v>
      </c>
      <c r="D4876">
        <v>565</v>
      </c>
      <c r="F4876" t="s">
        <v>8282</v>
      </c>
      <c r="G4876" t="s">
        <v>8283</v>
      </c>
      <c r="H4876" t="s">
        <v>5282</v>
      </c>
      <c r="I4876" t="s">
        <v>25910</v>
      </c>
      <c r="J4876" t="s">
        <v>2408</v>
      </c>
      <c r="L4876" t="s">
        <v>25912</v>
      </c>
      <c r="M4876">
        <v>-70.604698181152301</v>
      </c>
      <c r="N4876">
        <v>19.406099319458001</v>
      </c>
    </row>
    <row r="4877" spans="1:14" x14ac:dyDescent="0.35">
      <c r="A4877" t="s">
        <v>25913</v>
      </c>
      <c r="B4877" t="s">
        <v>32</v>
      </c>
      <c r="C4877" t="s">
        <v>46442</v>
      </c>
      <c r="D4877">
        <v>2100</v>
      </c>
      <c r="E4877" t="s">
        <v>1532</v>
      </c>
      <c r="F4877" t="s">
        <v>11322</v>
      </c>
      <c r="G4877" t="s">
        <v>25914</v>
      </c>
      <c r="H4877" t="s">
        <v>46443</v>
      </c>
      <c r="J4877" t="s">
        <v>25913</v>
      </c>
      <c r="L4877" t="s">
        <v>25915</v>
      </c>
      <c r="M4877">
        <v>10.7552</v>
      </c>
      <c r="N4877">
        <v>1.0085</v>
      </c>
    </row>
    <row r="4878" spans="1:14" x14ac:dyDescent="0.35">
      <c r="A4878" t="s">
        <v>25916</v>
      </c>
      <c r="B4878" t="s">
        <v>32</v>
      </c>
      <c r="C4878" t="s">
        <v>25917</v>
      </c>
      <c r="D4878">
        <v>746</v>
      </c>
      <c r="F4878" t="s">
        <v>30</v>
      </c>
      <c r="G4878" t="s">
        <v>104</v>
      </c>
      <c r="H4878" t="s">
        <v>25918</v>
      </c>
      <c r="I4878" t="s">
        <v>25916</v>
      </c>
      <c r="J4878" t="s">
        <v>25919</v>
      </c>
      <c r="K4878" t="s">
        <v>25916</v>
      </c>
      <c r="L4878" t="s">
        <v>25920</v>
      </c>
      <c r="M4878">
        <v>-67.885902000000002</v>
      </c>
      <c r="N4878">
        <v>46.950400999999999</v>
      </c>
    </row>
    <row r="4879" spans="1:14" x14ac:dyDescent="0.35">
      <c r="A4879" t="s">
        <v>25925</v>
      </c>
      <c r="B4879" t="s">
        <v>32</v>
      </c>
      <c r="C4879" t="s">
        <v>25926</v>
      </c>
      <c r="D4879">
        <v>1293</v>
      </c>
      <c r="E4879" t="s">
        <v>1532</v>
      </c>
      <c r="F4879" t="s">
        <v>1945</v>
      </c>
      <c r="G4879" t="s">
        <v>12450</v>
      </c>
      <c r="H4879" t="s">
        <v>25927</v>
      </c>
      <c r="J4879" t="s">
        <v>25925</v>
      </c>
      <c r="L4879" t="s">
        <v>25928</v>
      </c>
      <c r="M4879">
        <v>17.944495</v>
      </c>
      <c r="N4879">
        <v>11.060192000000001</v>
      </c>
    </row>
    <row r="4880" spans="1:14" x14ac:dyDescent="0.35">
      <c r="A4880" t="s">
        <v>25930</v>
      </c>
      <c r="B4880" t="s">
        <v>32</v>
      </c>
      <c r="C4880" t="s">
        <v>25931</v>
      </c>
      <c r="D4880">
        <v>2960</v>
      </c>
      <c r="E4880" t="s">
        <v>1532</v>
      </c>
      <c r="F4880" t="s">
        <v>1861</v>
      </c>
      <c r="G4880" t="s">
        <v>11613</v>
      </c>
      <c r="H4880" t="s">
        <v>25932</v>
      </c>
      <c r="I4880" t="s">
        <v>25933</v>
      </c>
      <c r="J4880" t="s">
        <v>25934</v>
      </c>
      <c r="K4880" t="s">
        <v>12170</v>
      </c>
      <c r="L4880" t="s">
        <v>25935</v>
      </c>
      <c r="M4880">
        <v>48.218194444399998</v>
      </c>
      <c r="N4880">
        <v>-18.9175</v>
      </c>
    </row>
    <row r="4881" spans="1:14" x14ac:dyDescent="0.35">
      <c r="A4881" t="s">
        <v>25936</v>
      </c>
      <c r="B4881" t="s">
        <v>32</v>
      </c>
      <c r="C4881" t="s">
        <v>25937</v>
      </c>
      <c r="E4881" t="s">
        <v>1532</v>
      </c>
      <c r="F4881" t="s">
        <v>1861</v>
      </c>
      <c r="G4881" t="s">
        <v>11612</v>
      </c>
      <c r="H4881" t="s">
        <v>25938</v>
      </c>
      <c r="J4881" t="s">
        <v>25939</v>
      </c>
      <c r="L4881" t="s">
        <v>25940</v>
      </c>
      <c r="M4881">
        <v>49.510799407958899</v>
      </c>
      <c r="N4881">
        <v>-14.368100166320801</v>
      </c>
    </row>
    <row r="4882" spans="1:14" x14ac:dyDescent="0.35">
      <c r="A4882" t="s">
        <v>25941</v>
      </c>
      <c r="B4882" t="s">
        <v>1168</v>
      </c>
      <c r="C4882" t="s">
        <v>25942</v>
      </c>
      <c r="D4882">
        <v>4339</v>
      </c>
      <c r="F4882" t="s">
        <v>9868</v>
      </c>
      <c r="G4882" t="s">
        <v>13884</v>
      </c>
      <c r="H4882" t="s">
        <v>25943</v>
      </c>
      <c r="I4882" t="s">
        <v>25941</v>
      </c>
      <c r="J4882" t="s">
        <v>25944</v>
      </c>
      <c r="L4882" t="s">
        <v>25945</v>
      </c>
      <c r="M4882">
        <v>-90.406700134277301</v>
      </c>
      <c r="N4882">
        <v>15.468999862670801</v>
      </c>
    </row>
    <row r="4883" spans="1:14" x14ac:dyDescent="0.35">
      <c r="A4883" t="s">
        <v>25946</v>
      </c>
      <c r="B4883" t="s">
        <v>32</v>
      </c>
      <c r="C4883" t="s">
        <v>25947</v>
      </c>
      <c r="D4883">
        <v>753</v>
      </c>
      <c r="F4883" t="s">
        <v>9868</v>
      </c>
      <c r="G4883" t="s">
        <v>9869</v>
      </c>
      <c r="H4883" t="s">
        <v>25948</v>
      </c>
      <c r="I4883" t="s">
        <v>25946</v>
      </c>
      <c r="J4883" t="s">
        <v>25949</v>
      </c>
      <c r="L4883" t="s">
        <v>25950</v>
      </c>
      <c r="M4883">
        <v>-90.053703308105398</v>
      </c>
      <c r="N4883">
        <v>17.4612007141113</v>
      </c>
    </row>
    <row r="4884" spans="1:14" x14ac:dyDescent="0.35">
      <c r="A4884" t="s">
        <v>25951</v>
      </c>
      <c r="B4884" t="s">
        <v>32</v>
      </c>
      <c r="C4884" t="s">
        <v>25952</v>
      </c>
      <c r="D4884">
        <v>1486</v>
      </c>
      <c r="F4884" t="s">
        <v>9868</v>
      </c>
      <c r="G4884" t="s">
        <v>25953</v>
      </c>
      <c r="H4884" t="s">
        <v>25954</v>
      </c>
      <c r="I4884" t="s">
        <v>25951</v>
      </c>
      <c r="J4884" t="s">
        <v>25955</v>
      </c>
      <c r="L4884" t="s">
        <v>25956</v>
      </c>
      <c r="M4884">
        <v>-91.882499694824205</v>
      </c>
      <c r="N4884">
        <v>14.694199562072701</v>
      </c>
    </row>
    <row r="4885" spans="1:14" x14ac:dyDescent="0.35">
      <c r="A4885" t="s">
        <v>20421</v>
      </c>
      <c r="B4885" t="s">
        <v>36</v>
      </c>
      <c r="C4885" t="s">
        <v>25957</v>
      </c>
      <c r="D4885">
        <v>7291</v>
      </c>
      <c r="E4885" t="s">
        <v>161</v>
      </c>
      <c r="F4885" t="s">
        <v>1547</v>
      </c>
      <c r="G4885" t="s">
        <v>1799</v>
      </c>
      <c r="H4885" t="s">
        <v>25958</v>
      </c>
      <c r="J4885" t="s">
        <v>20421</v>
      </c>
      <c r="L4885" t="s">
        <v>25959</v>
      </c>
      <c r="M4885">
        <v>143.3595</v>
      </c>
      <c r="N4885">
        <v>-5.9790000000000001</v>
      </c>
    </row>
    <row r="4886" spans="1:14" x14ac:dyDescent="0.35">
      <c r="A4886" t="s">
        <v>25960</v>
      </c>
      <c r="B4886" t="s">
        <v>3332</v>
      </c>
      <c r="C4886" t="s">
        <v>25961</v>
      </c>
      <c r="D4886">
        <v>4952</v>
      </c>
      <c r="F4886" t="s">
        <v>9868</v>
      </c>
      <c r="G4886" t="s">
        <v>25962</v>
      </c>
      <c r="H4886" t="s">
        <v>25963</v>
      </c>
      <c r="I4886" t="s">
        <v>25960</v>
      </c>
      <c r="J4886" t="s">
        <v>25964</v>
      </c>
      <c r="L4886" t="s">
        <v>25965</v>
      </c>
      <c r="M4886">
        <v>-90.527495999999999</v>
      </c>
      <c r="N4886">
        <v>14.583299999999999</v>
      </c>
    </row>
    <row r="4887" spans="1:14" x14ac:dyDescent="0.35">
      <c r="A4887" t="s">
        <v>25966</v>
      </c>
      <c r="B4887" t="s">
        <v>32</v>
      </c>
      <c r="C4887" t="s">
        <v>25967</v>
      </c>
      <c r="D4887">
        <v>6375</v>
      </c>
      <c r="F4887" t="s">
        <v>9868</v>
      </c>
      <c r="G4887" t="s">
        <v>13883</v>
      </c>
      <c r="H4887" t="s">
        <v>25968</v>
      </c>
      <c r="I4887" t="s">
        <v>25966</v>
      </c>
      <c r="J4887" t="s">
        <v>2300</v>
      </c>
      <c r="L4887" t="s">
        <v>25969</v>
      </c>
      <c r="M4887">
        <v>-91.46240234375</v>
      </c>
      <c r="N4887">
        <v>15.327400207519499</v>
      </c>
    </row>
    <row r="4888" spans="1:14" x14ac:dyDescent="0.35">
      <c r="A4888" t="s">
        <v>25970</v>
      </c>
      <c r="B4888" t="s">
        <v>36</v>
      </c>
      <c r="C4888" t="s">
        <v>25971</v>
      </c>
      <c r="D4888">
        <v>7</v>
      </c>
      <c r="F4888" t="s">
        <v>30</v>
      </c>
      <c r="G4888" t="s">
        <v>76</v>
      </c>
      <c r="H4888" t="s">
        <v>25972</v>
      </c>
      <c r="J4888" t="s">
        <v>25970</v>
      </c>
      <c r="L4888" t="s">
        <v>25973</v>
      </c>
      <c r="M4888">
        <v>-96.463999999999999</v>
      </c>
      <c r="N4888">
        <v>28.323</v>
      </c>
    </row>
    <row r="4889" spans="1:14" x14ac:dyDescent="0.35">
      <c r="A4889" t="s">
        <v>25974</v>
      </c>
      <c r="B4889" t="s">
        <v>32</v>
      </c>
      <c r="C4889" t="s">
        <v>25975</v>
      </c>
      <c r="D4889">
        <v>4670</v>
      </c>
      <c r="F4889" t="s">
        <v>9868</v>
      </c>
      <c r="G4889" t="s">
        <v>9869</v>
      </c>
      <c r="H4889" t="s">
        <v>25976</v>
      </c>
      <c r="J4889" t="s">
        <v>25977</v>
      </c>
      <c r="L4889" t="s">
        <v>25978</v>
      </c>
      <c r="M4889">
        <v>-89.152221679700006</v>
      </c>
      <c r="N4889">
        <v>17.068609237699999</v>
      </c>
    </row>
    <row r="4890" spans="1:14" x14ac:dyDescent="0.35">
      <c r="A4890" t="s">
        <v>25979</v>
      </c>
      <c r="B4890" t="s">
        <v>36</v>
      </c>
      <c r="C4890" t="s">
        <v>25980</v>
      </c>
      <c r="E4890" t="s">
        <v>1532</v>
      </c>
      <c r="F4890" t="s">
        <v>2837</v>
      </c>
      <c r="G4890" t="s">
        <v>3927</v>
      </c>
      <c r="J4890" t="s">
        <v>25979</v>
      </c>
      <c r="L4890" t="s">
        <v>25981</v>
      </c>
      <c r="M4890">
        <v>10.216699999999999</v>
      </c>
      <c r="N4890">
        <v>-1.73333</v>
      </c>
    </row>
    <row r="4891" spans="1:14" x14ac:dyDescent="0.35">
      <c r="A4891" t="s">
        <v>25982</v>
      </c>
      <c r="B4891" t="s">
        <v>32</v>
      </c>
      <c r="C4891" t="s">
        <v>7828</v>
      </c>
      <c r="D4891">
        <v>60</v>
      </c>
      <c r="E4891" t="s">
        <v>161</v>
      </c>
      <c r="F4891" t="s">
        <v>1547</v>
      </c>
      <c r="G4891" t="s">
        <v>2656</v>
      </c>
      <c r="H4891" t="s">
        <v>25983</v>
      </c>
      <c r="J4891" t="s">
        <v>25982</v>
      </c>
      <c r="K4891" t="s">
        <v>25984</v>
      </c>
      <c r="L4891" t="s">
        <v>25985</v>
      </c>
      <c r="M4891">
        <v>153.01859999999999</v>
      </c>
      <c r="N4891">
        <v>-4.1470000000000002</v>
      </c>
    </row>
    <row r="4892" spans="1:14" x14ac:dyDescent="0.35">
      <c r="A4892" t="s">
        <v>25986</v>
      </c>
      <c r="B4892" t="s">
        <v>1168</v>
      </c>
      <c r="C4892" t="s">
        <v>25987</v>
      </c>
      <c r="D4892">
        <v>33</v>
      </c>
      <c r="F4892" t="s">
        <v>9868</v>
      </c>
      <c r="G4892" t="s">
        <v>13885</v>
      </c>
      <c r="H4892" t="s">
        <v>25988</v>
      </c>
      <c r="I4892" t="s">
        <v>25986</v>
      </c>
      <c r="J4892" t="s">
        <v>25989</v>
      </c>
      <c r="L4892" t="s">
        <v>25990</v>
      </c>
      <c r="M4892">
        <v>-88.583800999999994</v>
      </c>
      <c r="N4892">
        <v>15.7309</v>
      </c>
    </row>
    <row r="4893" spans="1:14" x14ac:dyDescent="0.35">
      <c r="A4893" t="s">
        <v>25991</v>
      </c>
      <c r="B4893" t="s">
        <v>32</v>
      </c>
      <c r="C4893" t="s">
        <v>46444</v>
      </c>
      <c r="D4893">
        <v>1801</v>
      </c>
      <c r="F4893" t="s">
        <v>9868</v>
      </c>
      <c r="G4893" t="s">
        <v>9869</v>
      </c>
      <c r="H4893" t="s">
        <v>46445</v>
      </c>
      <c r="I4893" t="s">
        <v>25991</v>
      </c>
      <c r="J4893" t="s">
        <v>25992</v>
      </c>
      <c r="L4893" t="s">
        <v>25993</v>
      </c>
      <c r="M4893">
        <v>-89.41609954834</v>
      </c>
      <c r="N4893">
        <v>16.325799942016999</v>
      </c>
    </row>
    <row r="4894" spans="1:14" x14ac:dyDescent="0.35">
      <c r="A4894" t="s">
        <v>25994</v>
      </c>
      <c r="B4894" t="s">
        <v>32</v>
      </c>
      <c r="C4894" t="s">
        <v>25995</v>
      </c>
      <c r="D4894">
        <v>6631</v>
      </c>
      <c r="F4894" t="s">
        <v>9868</v>
      </c>
      <c r="G4894" t="s">
        <v>13882</v>
      </c>
      <c r="H4894" t="s">
        <v>25996</v>
      </c>
      <c r="I4894" t="s">
        <v>25994</v>
      </c>
      <c r="J4894" t="s">
        <v>25997</v>
      </c>
      <c r="L4894" t="s">
        <v>25998</v>
      </c>
      <c r="M4894">
        <v>-91.150596618652301</v>
      </c>
      <c r="N4894">
        <v>15.0122003555297</v>
      </c>
    </row>
    <row r="4895" spans="1:14" x14ac:dyDescent="0.35">
      <c r="A4895" t="s">
        <v>25999</v>
      </c>
      <c r="B4895" t="s">
        <v>32</v>
      </c>
      <c r="C4895" t="s">
        <v>26000</v>
      </c>
      <c r="D4895">
        <v>7779</v>
      </c>
      <c r="F4895" t="s">
        <v>9868</v>
      </c>
      <c r="G4895" t="s">
        <v>25953</v>
      </c>
      <c r="H4895" t="s">
        <v>26001</v>
      </c>
      <c r="I4895" t="s">
        <v>25999</v>
      </c>
      <c r="J4895" t="s">
        <v>26002</v>
      </c>
      <c r="L4895" t="s">
        <v>26003</v>
      </c>
      <c r="M4895">
        <v>-91.501998999999998</v>
      </c>
      <c r="N4895">
        <v>14.865600000000001</v>
      </c>
    </row>
    <row r="4896" spans="1:14" x14ac:dyDescent="0.35">
      <c r="A4896" t="s">
        <v>26004</v>
      </c>
      <c r="B4896" t="s">
        <v>1168</v>
      </c>
      <c r="C4896" t="s">
        <v>26005</v>
      </c>
      <c r="D4896">
        <v>426</v>
      </c>
      <c r="F4896" t="s">
        <v>9868</v>
      </c>
      <c r="G4896" t="s">
        <v>13884</v>
      </c>
      <c r="H4896" t="s">
        <v>26006</v>
      </c>
      <c r="I4896" t="s">
        <v>26004</v>
      </c>
      <c r="J4896" t="s">
        <v>26007</v>
      </c>
      <c r="L4896" t="s">
        <v>26008</v>
      </c>
      <c r="M4896">
        <v>-90.445297241210895</v>
      </c>
      <c r="N4896">
        <v>15.9919996261596</v>
      </c>
    </row>
    <row r="4897" spans="1:14" x14ac:dyDescent="0.35">
      <c r="A4897" t="s">
        <v>26009</v>
      </c>
      <c r="B4897" t="s">
        <v>32</v>
      </c>
      <c r="C4897" t="s">
        <v>13</v>
      </c>
      <c r="D4897">
        <v>28</v>
      </c>
      <c r="F4897" t="s">
        <v>9868</v>
      </c>
      <c r="G4897" t="s">
        <v>13885</v>
      </c>
      <c r="H4897" t="s">
        <v>26010</v>
      </c>
      <c r="I4897" t="s">
        <v>26009</v>
      </c>
      <c r="J4897" t="s">
        <v>26011</v>
      </c>
      <c r="L4897" t="s">
        <v>26012</v>
      </c>
      <c r="M4897">
        <v>-88.961763000000005</v>
      </c>
      <c r="N4897">
        <v>15.668362999999999</v>
      </c>
    </row>
    <row r="4898" spans="1:14" x14ac:dyDescent="0.35">
      <c r="A4898" t="s">
        <v>26013</v>
      </c>
      <c r="B4898" t="s">
        <v>1168</v>
      </c>
      <c r="C4898" t="s">
        <v>26014</v>
      </c>
      <c r="D4898">
        <v>656</v>
      </c>
      <c r="F4898" t="s">
        <v>9868</v>
      </c>
      <c r="G4898" t="s">
        <v>26015</v>
      </c>
      <c r="H4898" t="s">
        <v>26016</v>
      </c>
      <c r="I4898" t="s">
        <v>26013</v>
      </c>
      <c r="J4898" t="s">
        <v>26017</v>
      </c>
      <c r="L4898" t="s">
        <v>26018</v>
      </c>
      <c r="M4898">
        <v>-91.697303771972599</v>
      </c>
      <c r="N4898">
        <v>14.5209999084472</v>
      </c>
    </row>
    <row r="4899" spans="1:14" x14ac:dyDescent="0.35">
      <c r="A4899" t="s">
        <v>26019</v>
      </c>
      <c r="B4899" t="s">
        <v>1168</v>
      </c>
      <c r="C4899" t="s">
        <v>46446</v>
      </c>
      <c r="D4899">
        <v>29</v>
      </c>
      <c r="F4899" t="s">
        <v>9868</v>
      </c>
      <c r="G4899" t="s">
        <v>13862</v>
      </c>
      <c r="H4899" t="s">
        <v>46447</v>
      </c>
      <c r="I4899" t="s">
        <v>26019</v>
      </c>
      <c r="J4899" t="s">
        <v>26020</v>
      </c>
      <c r="L4899" t="s">
        <v>26021</v>
      </c>
      <c r="M4899">
        <v>-90.835800170900001</v>
      </c>
      <c r="N4899">
        <v>13.936200141899899</v>
      </c>
    </row>
    <row r="4900" spans="1:14" x14ac:dyDescent="0.35">
      <c r="A4900" t="s">
        <v>26023</v>
      </c>
      <c r="B4900" t="s">
        <v>1168</v>
      </c>
      <c r="C4900" t="s">
        <v>26024</v>
      </c>
      <c r="D4900">
        <v>427</v>
      </c>
      <c r="F4900" t="s">
        <v>9868</v>
      </c>
      <c r="G4900" t="s">
        <v>9869</v>
      </c>
      <c r="H4900" t="s">
        <v>1134</v>
      </c>
      <c r="I4900" t="s">
        <v>25974</v>
      </c>
      <c r="J4900" t="s">
        <v>26025</v>
      </c>
      <c r="L4900" t="s">
        <v>26026</v>
      </c>
      <c r="M4900">
        <v>-89.866401672399903</v>
      </c>
      <c r="N4900">
        <v>16.913799285899898</v>
      </c>
    </row>
    <row r="4901" spans="1:14" x14ac:dyDescent="0.35">
      <c r="A4901" t="s">
        <v>26027</v>
      </c>
      <c r="B4901" t="s">
        <v>32</v>
      </c>
      <c r="C4901" t="s">
        <v>26028</v>
      </c>
      <c r="E4901" t="s">
        <v>161</v>
      </c>
      <c r="F4901" t="s">
        <v>162</v>
      </c>
      <c r="G4901" t="s">
        <v>26029</v>
      </c>
      <c r="H4901" t="s">
        <v>26030</v>
      </c>
      <c r="J4901" t="s">
        <v>26031</v>
      </c>
      <c r="L4901" t="s">
        <v>26032</v>
      </c>
      <c r="M4901">
        <v>169.98300170898401</v>
      </c>
      <c r="N4901">
        <v>10.216799736022899</v>
      </c>
    </row>
    <row r="4902" spans="1:14" x14ac:dyDescent="0.35">
      <c r="A4902" t="s">
        <v>26033</v>
      </c>
      <c r="B4902" t="s">
        <v>32</v>
      </c>
      <c r="C4902" t="s">
        <v>26034</v>
      </c>
      <c r="E4902" t="s">
        <v>161</v>
      </c>
      <c r="F4902" t="s">
        <v>162</v>
      </c>
      <c r="G4902" t="s">
        <v>26035</v>
      </c>
      <c r="H4902" t="s">
        <v>26036</v>
      </c>
      <c r="J4902" t="s">
        <v>2607</v>
      </c>
      <c r="L4902" t="s">
        <v>26037</v>
      </c>
      <c r="M4902">
        <v>171.17300415039</v>
      </c>
      <c r="N4902">
        <v>8.14527988433837</v>
      </c>
    </row>
    <row r="4903" spans="1:14" x14ac:dyDescent="0.35">
      <c r="A4903" t="s">
        <v>26038</v>
      </c>
      <c r="B4903" t="s">
        <v>32</v>
      </c>
      <c r="C4903" t="s">
        <v>26039</v>
      </c>
      <c r="E4903" t="s">
        <v>161</v>
      </c>
      <c r="F4903" t="s">
        <v>162</v>
      </c>
      <c r="G4903" t="s">
        <v>26040</v>
      </c>
      <c r="H4903" t="s">
        <v>26041</v>
      </c>
      <c r="J4903" t="s">
        <v>26042</v>
      </c>
      <c r="L4903" t="s">
        <v>26043</v>
      </c>
      <c r="M4903">
        <v>165.56500199999999</v>
      </c>
      <c r="N4903">
        <v>11.522500000000001</v>
      </c>
    </row>
    <row r="4904" spans="1:14" x14ac:dyDescent="0.35">
      <c r="A4904" t="s">
        <v>26044</v>
      </c>
      <c r="B4904" t="s">
        <v>32</v>
      </c>
      <c r="C4904" t="s">
        <v>26045</v>
      </c>
      <c r="E4904" t="s">
        <v>161</v>
      </c>
      <c r="F4904" t="s">
        <v>162</v>
      </c>
      <c r="G4904" t="s">
        <v>8438</v>
      </c>
      <c r="H4904" t="s">
        <v>26046</v>
      </c>
      <c r="J4904" t="s">
        <v>26047</v>
      </c>
      <c r="L4904" t="s">
        <v>26048</v>
      </c>
      <c r="M4904">
        <v>166.82000732421801</v>
      </c>
      <c r="N4904">
        <v>9.3305597305297798</v>
      </c>
    </row>
    <row r="4905" spans="1:14" x14ac:dyDescent="0.35">
      <c r="A4905" t="s">
        <v>26049</v>
      </c>
      <c r="B4905" t="s">
        <v>32</v>
      </c>
      <c r="C4905" t="s">
        <v>26050</v>
      </c>
      <c r="D4905">
        <v>20</v>
      </c>
      <c r="E4905" t="s">
        <v>161</v>
      </c>
      <c r="F4905" t="s">
        <v>162</v>
      </c>
      <c r="G4905" t="s">
        <v>1880</v>
      </c>
      <c r="H4905" t="s">
        <v>26051</v>
      </c>
      <c r="J4905" t="s">
        <v>26052</v>
      </c>
      <c r="L4905" t="s">
        <v>26053</v>
      </c>
      <c r="M4905">
        <v>168.97783756300001</v>
      </c>
      <c r="N4905">
        <v>7.7497747556099998</v>
      </c>
    </row>
    <row r="4906" spans="1:14" x14ac:dyDescent="0.35">
      <c r="A4906" t="s">
        <v>26054</v>
      </c>
      <c r="B4906" t="s">
        <v>32</v>
      </c>
      <c r="C4906" t="s">
        <v>26055</v>
      </c>
      <c r="D4906">
        <v>10</v>
      </c>
      <c r="E4906" t="s">
        <v>161</v>
      </c>
      <c r="F4906" t="s">
        <v>162</v>
      </c>
      <c r="G4906" t="s">
        <v>1880</v>
      </c>
      <c r="H4906" t="s">
        <v>26051</v>
      </c>
      <c r="J4906" t="s">
        <v>26056</v>
      </c>
      <c r="K4906" t="s">
        <v>26056</v>
      </c>
      <c r="L4906" t="s">
        <v>26057</v>
      </c>
      <c r="M4906">
        <v>168.96200561500001</v>
      </c>
      <c r="N4906">
        <v>7.5653500556899997</v>
      </c>
    </row>
    <row r="4907" spans="1:14" x14ac:dyDescent="0.35">
      <c r="A4907" t="s">
        <v>26058</v>
      </c>
      <c r="B4907" t="s">
        <v>32</v>
      </c>
      <c r="C4907" t="s">
        <v>26059</v>
      </c>
      <c r="E4907" t="s">
        <v>161</v>
      </c>
      <c r="F4907" t="s">
        <v>162</v>
      </c>
      <c r="G4907" t="s">
        <v>26060</v>
      </c>
      <c r="H4907" t="s">
        <v>26061</v>
      </c>
      <c r="J4907" t="s">
        <v>3371</v>
      </c>
      <c r="L4907" t="s">
        <v>26062</v>
      </c>
      <c r="M4907">
        <v>170.843994140625</v>
      </c>
      <c r="N4907">
        <v>8.9005603790283203</v>
      </c>
    </row>
    <row r="4908" spans="1:14" x14ac:dyDescent="0.35">
      <c r="A4908" t="s">
        <v>26063</v>
      </c>
      <c r="B4908" t="s">
        <v>32</v>
      </c>
      <c r="C4908" t="s">
        <v>26064</v>
      </c>
      <c r="E4908" t="s">
        <v>161</v>
      </c>
      <c r="F4908" t="s">
        <v>162</v>
      </c>
      <c r="G4908" t="s">
        <v>26063</v>
      </c>
      <c r="H4908" t="s">
        <v>26065</v>
      </c>
      <c r="J4908" t="s">
        <v>26066</v>
      </c>
      <c r="L4908" t="s">
        <v>26067</v>
      </c>
      <c r="M4908">
        <v>169.307999</v>
      </c>
      <c r="N4908">
        <v>9.8231599999999997</v>
      </c>
    </row>
    <row r="4909" spans="1:14" x14ac:dyDescent="0.35">
      <c r="A4909" t="s">
        <v>26068</v>
      </c>
      <c r="B4909" t="s">
        <v>32</v>
      </c>
      <c r="C4909" t="s">
        <v>26069</v>
      </c>
      <c r="E4909" t="s">
        <v>161</v>
      </c>
      <c r="F4909" t="s">
        <v>162</v>
      </c>
      <c r="G4909" t="s">
        <v>26070</v>
      </c>
      <c r="H4909" t="s">
        <v>26071</v>
      </c>
      <c r="J4909" t="s">
        <v>26072</v>
      </c>
      <c r="L4909" t="s">
        <v>26073</v>
      </c>
      <c r="M4909">
        <v>166.26499938964801</v>
      </c>
      <c r="N4909">
        <v>8.9211101531982404</v>
      </c>
    </row>
    <row r="4910" spans="1:14" x14ac:dyDescent="0.35">
      <c r="A4910" t="s">
        <v>26074</v>
      </c>
      <c r="B4910" t="s">
        <v>32</v>
      </c>
      <c r="C4910" t="s">
        <v>26075</v>
      </c>
      <c r="D4910">
        <v>4</v>
      </c>
      <c r="E4910" t="s">
        <v>161</v>
      </c>
      <c r="F4910" t="s">
        <v>162</v>
      </c>
      <c r="G4910" t="s">
        <v>26060</v>
      </c>
      <c r="H4910" t="s">
        <v>26076</v>
      </c>
      <c r="J4910" t="s">
        <v>26077</v>
      </c>
      <c r="K4910" t="s">
        <v>26078</v>
      </c>
      <c r="L4910" t="s">
        <v>26079</v>
      </c>
      <c r="M4910">
        <v>171.22999572800001</v>
      </c>
      <c r="N4910">
        <v>8.7044401168800007</v>
      </c>
    </row>
    <row r="4911" spans="1:14" x14ac:dyDescent="0.35">
      <c r="A4911" t="s">
        <v>26080</v>
      </c>
      <c r="B4911" t="s">
        <v>32</v>
      </c>
      <c r="C4911" t="s">
        <v>26081</v>
      </c>
      <c r="D4911">
        <v>5</v>
      </c>
      <c r="E4911" t="s">
        <v>161</v>
      </c>
      <c r="F4911" t="s">
        <v>162</v>
      </c>
      <c r="G4911" t="s">
        <v>26082</v>
      </c>
      <c r="H4911" t="s">
        <v>26083</v>
      </c>
      <c r="J4911" t="s">
        <v>26084</v>
      </c>
      <c r="K4911" t="s">
        <v>26085</v>
      </c>
      <c r="L4911" t="s">
        <v>26086</v>
      </c>
      <c r="M4911">
        <v>170.869</v>
      </c>
      <c r="N4911">
        <v>10.283302000000001</v>
      </c>
    </row>
    <row r="4912" spans="1:14" x14ac:dyDescent="0.35">
      <c r="A4912" t="s">
        <v>26087</v>
      </c>
      <c r="B4912" t="s">
        <v>32</v>
      </c>
      <c r="C4912" t="s">
        <v>26088</v>
      </c>
      <c r="D4912">
        <v>24</v>
      </c>
      <c r="E4912" t="s">
        <v>161</v>
      </c>
      <c r="F4912" t="s">
        <v>162</v>
      </c>
      <c r="G4912" t="s">
        <v>25005</v>
      </c>
      <c r="H4912" t="s">
        <v>26089</v>
      </c>
      <c r="J4912" t="s">
        <v>26090</v>
      </c>
      <c r="L4912" t="s">
        <v>26091</v>
      </c>
      <c r="M4912">
        <v>168.26576</v>
      </c>
      <c r="N4912">
        <v>7.7629099999999998</v>
      </c>
    </row>
    <row r="4913" spans="1:14" x14ac:dyDescent="0.35">
      <c r="A4913" t="s">
        <v>26092</v>
      </c>
      <c r="B4913" t="s">
        <v>32</v>
      </c>
      <c r="C4913" t="s">
        <v>26093</v>
      </c>
      <c r="D4913">
        <v>15</v>
      </c>
      <c r="E4913" t="s">
        <v>161</v>
      </c>
      <c r="F4913" t="s">
        <v>162</v>
      </c>
      <c r="G4913" t="s">
        <v>26094</v>
      </c>
      <c r="H4913" t="s">
        <v>26095</v>
      </c>
      <c r="J4913" t="s">
        <v>26096</v>
      </c>
      <c r="K4913" t="s">
        <v>26097</v>
      </c>
      <c r="L4913" t="s">
        <v>26098</v>
      </c>
      <c r="M4913">
        <v>168.125</v>
      </c>
      <c r="N4913">
        <v>5.63166999816894</v>
      </c>
    </row>
    <row r="4914" spans="1:14" x14ac:dyDescent="0.35">
      <c r="A4914" t="s">
        <v>26099</v>
      </c>
      <c r="B4914" t="s">
        <v>32</v>
      </c>
      <c r="C4914" t="s">
        <v>26100</v>
      </c>
      <c r="E4914" t="s">
        <v>161</v>
      </c>
      <c r="F4914" t="s">
        <v>162</v>
      </c>
      <c r="G4914" t="s">
        <v>26101</v>
      </c>
      <c r="H4914" t="s">
        <v>26102</v>
      </c>
      <c r="J4914" t="s">
        <v>21941</v>
      </c>
      <c r="L4914" t="s">
        <v>26103</v>
      </c>
      <c r="M4914">
        <v>166.88699299999999</v>
      </c>
      <c r="N4914">
        <v>11.1572</v>
      </c>
    </row>
    <row r="4915" spans="1:14" x14ac:dyDescent="0.35">
      <c r="A4915" t="s">
        <v>26104</v>
      </c>
      <c r="B4915" t="s">
        <v>32</v>
      </c>
      <c r="C4915" t="s">
        <v>26105</v>
      </c>
      <c r="D4915">
        <v>4</v>
      </c>
      <c r="E4915" t="s">
        <v>161</v>
      </c>
      <c r="F4915" t="s">
        <v>162</v>
      </c>
      <c r="G4915" t="s">
        <v>26106</v>
      </c>
      <c r="H4915" t="s">
        <v>26107</v>
      </c>
      <c r="J4915" t="s">
        <v>26108</v>
      </c>
      <c r="K4915" t="s">
        <v>26109</v>
      </c>
      <c r="L4915" t="s">
        <v>26110</v>
      </c>
      <c r="M4915">
        <v>171.91700744628901</v>
      </c>
      <c r="N4915">
        <v>7.1333298683166504</v>
      </c>
    </row>
    <row r="4916" spans="1:14" x14ac:dyDescent="0.35">
      <c r="A4916" t="s">
        <v>26111</v>
      </c>
      <c r="B4916" t="s">
        <v>32</v>
      </c>
      <c r="C4916" t="s">
        <v>26112</v>
      </c>
      <c r="D4916">
        <v>4</v>
      </c>
      <c r="E4916" t="s">
        <v>161</v>
      </c>
      <c r="F4916" t="s">
        <v>162</v>
      </c>
      <c r="G4916" t="s">
        <v>26113</v>
      </c>
      <c r="H4916" t="s">
        <v>26114</v>
      </c>
      <c r="J4916" t="s">
        <v>26115</v>
      </c>
      <c r="K4916" t="s">
        <v>26116</v>
      </c>
      <c r="L4916" t="s">
        <v>26117</v>
      </c>
      <c r="M4916">
        <v>169.63699299999999</v>
      </c>
      <c r="N4916">
        <v>5.9092399999999996</v>
      </c>
    </row>
    <row r="4917" spans="1:14" x14ac:dyDescent="0.35">
      <c r="A4917" t="s">
        <v>26118</v>
      </c>
      <c r="B4917" t="s">
        <v>32</v>
      </c>
      <c r="C4917" t="s">
        <v>26119</v>
      </c>
      <c r="E4917" t="s">
        <v>161</v>
      </c>
      <c r="F4917" t="s">
        <v>162</v>
      </c>
      <c r="G4917" t="s">
        <v>1880</v>
      </c>
      <c r="H4917" t="s">
        <v>26120</v>
      </c>
      <c r="J4917" t="s">
        <v>26121</v>
      </c>
      <c r="L4917" t="s">
        <v>26122</v>
      </c>
      <c r="M4917">
        <v>168.55</v>
      </c>
      <c r="N4917">
        <v>7.4508333333300003</v>
      </c>
    </row>
    <row r="4918" spans="1:14" x14ac:dyDescent="0.35">
      <c r="A4918" t="s">
        <v>26123</v>
      </c>
      <c r="B4918" t="s">
        <v>32</v>
      </c>
      <c r="C4918" t="s">
        <v>26124</v>
      </c>
      <c r="D4918">
        <v>4</v>
      </c>
      <c r="E4918" t="s">
        <v>161</v>
      </c>
      <c r="F4918" t="s">
        <v>162</v>
      </c>
      <c r="G4918" t="s">
        <v>26125</v>
      </c>
      <c r="H4918" t="s">
        <v>26126</v>
      </c>
      <c r="J4918" t="s">
        <v>26127</v>
      </c>
      <c r="K4918" t="s">
        <v>26128</v>
      </c>
      <c r="L4918" t="s">
        <v>26129</v>
      </c>
      <c r="M4918">
        <v>170.23861099999999</v>
      </c>
      <c r="N4918">
        <v>9.4583329999999997</v>
      </c>
    </row>
    <row r="4919" spans="1:14" x14ac:dyDescent="0.35">
      <c r="A4919" t="s">
        <v>26130</v>
      </c>
      <c r="B4919" t="s">
        <v>32</v>
      </c>
      <c r="C4919" t="s">
        <v>26131</v>
      </c>
      <c r="E4919" t="s">
        <v>161</v>
      </c>
      <c r="F4919" t="s">
        <v>162</v>
      </c>
      <c r="G4919" t="s">
        <v>26132</v>
      </c>
      <c r="H4919" t="s">
        <v>26133</v>
      </c>
      <c r="J4919" t="s">
        <v>26134</v>
      </c>
      <c r="L4919" t="s">
        <v>26135</v>
      </c>
      <c r="M4919">
        <v>166.003005981445</v>
      </c>
      <c r="N4919">
        <v>10.1732997894287</v>
      </c>
    </row>
    <row r="4920" spans="1:14" x14ac:dyDescent="0.35">
      <c r="A4920" t="s">
        <v>26136</v>
      </c>
      <c r="B4920" t="s">
        <v>32</v>
      </c>
      <c r="C4920" t="s">
        <v>26137</v>
      </c>
      <c r="D4920">
        <v>249</v>
      </c>
      <c r="F4920" t="s">
        <v>14870</v>
      </c>
      <c r="G4920" t="s">
        <v>14878</v>
      </c>
      <c r="H4920" t="s">
        <v>26138</v>
      </c>
      <c r="I4920" t="s">
        <v>26136</v>
      </c>
      <c r="J4920" t="s">
        <v>26139</v>
      </c>
      <c r="L4920" t="s">
        <v>26140</v>
      </c>
      <c r="M4920">
        <v>-84.352203000000003</v>
      </c>
      <c r="N4920">
        <v>15.472200000000001</v>
      </c>
    </row>
    <row r="4921" spans="1:14" x14ac:dyDescent="0.35">
      <c r="A4921" t="s">
        <v>26144</v>
      </c>
      <c r="B4921" t="s">
        <v>32</v>
      </c>
      <c r="C4921" t="s">
        <v>26145</v>
      </c>
      <c r="D4921">
        <v>19</v>
      </c>
      <c r="F4921" t="s">
        <v>14870</v>
      </c>
      <c r="G4921" t="s">
        <v>14878</v>
      </c>
      <c r="H4921" t="s">
        <v>26146</v>
      </c>
      <c r="I4921" t="s">
        <v>26144</v>
      </c>
      <c r="J4921" t="s">
        <v>26147</v>
      </c>
      <c r="L4921" t="s">
        <v>26148</v>
      </c>
      <c r="M4921">
        <v>-84.543602000000007</v>
      </c>
      <c r="N4921">
        <v>15.7631</v>
      </c>
    </row>
    <row r="4922" spans="1:14" x14ac:dyDescent="0.35">
      <c r="A4922" t="s">
        <v>26149</v>
      </c>
      <c r="B4922" t="s">
        <v>32</v>
      </c>
      <c r="C4922" t="s">
        <v>26150</v>
      </c>
      <c r="D4922">
        <v>1489</v>
      </c>
      <c r="F4922" t="s">
        <v>14870</v>
      </c>
      <c r="G4922" t="s">
        <v>14871</v>
      </c>
      <c r="H4922" t="s">
        <v>26151</v>
      </c>
      <c r="I4922" t="s">
        <v>26149</v>
      </c>
      <c r="J4922" t="s">
        <v>26152</v>
      </c>
      <c r="L4922" t="s">
        <v>26153</v>
      </c>
      <c r="M4922">
        <v>-85.900001525878906</v>
      </c>
      <c r="N4922">
        <v>14.916999816894499</v>
      </c>
    </row>
    <row r="4923" spans="1:14" x14ac:dyDescent="0.35">
      <c r="A4923" t="s">
        <v>26156</v>
      </c>
      <c r="B4923" t="s">
        <v>36</v>
      </c>
      <c r="C4923" t="s">
        <v>2234</v>
      </c>
      <c r="D4923">
        <v>1240</v>
      </c>
      <c r="F4923" t="s">
        <v>14870</v>
      </c>
      <c r="G4923" t="s">
        <v>26157</v>
      </c>
      <c r="H4923" t="s">
        <v>26158</v>
      </c>
      <c r="I4923" t="s">
        <v>26159</v>
      </c>
      <c r="J4923" t="s">
        <v>20651</v>
      </c>
      <c r="L4923" t="s">
        <v>26160</v>
      </c>
      <c r="M4923">
        <v>-88.034447</v>
      </c>
      <c r="N4923">
        <v>14.161944</v>
      </c>
    </row>
    <row r="4924" spans="1:14" x14ac:dyDescent="0.35">
      <c r="A4924" t="s">
        <v>26161</v>
      </c>
      <c r="B4924" t="s">
        <v>32</v>
      </c>
      <c r="C4924" t="s">
        <v>26162</v>
      </c>
      <c r="D4924">
        <v>2625</v>
      </c>
      <c r="F4924" t="s">
        <v>14870</v>
      </c>
      <c r="G4924" t="s">
        <v>14871</v>
      </c>
      <c r="H4924" t="s">
        <v>46448</v>
      </c>
      <c r="I4924" t="s">
        <v>26161</v>
      </c>
      <c r="J4924" t="s">
        <v>26163</v>
      </c>
      <c r="L4924" t="s">
        <v>26164</v>
      </c>
      <c r="M4924">
        <v>-86.692334000000002</v>
      </c>
      <c r="N4924">
        <v>15.033192</v>
      </c>
    </row>
    <row r="4925" spans="1:14" x14ac:dyDescent="0.35">
      <c r="A4925" t="s">
        <v>26165</v>
      </c>
      <c r="B4925" t="s">
        <v>32</v>
      </c>
      <c r="C4925" t="s">
        <v>26166</v>
      </c>
      <c r="D4925">
        <v>492</v>
      </c>
      <c r="F4925" t="s">
        <v>14870</v>
      </c>
      <c r="G4925" t="s">
        <v>14877</v>
      </c>
      <c r="H4925" t="s">
        <v>26167</v>
      </c>
      <c r="I4925" t="s">
        <v>26165</v>
      </c>
      <c r="J4925" t="s">
        <v>26168</v>
      </c>
      <c r="L4925" t="s">
        <v>26169</v>
      </c>
      <c r="M4925">
        <v>-86.675278000000006</v>
      </c>
      <c r="N4925">
        <v>15.445556</v>
      </c>
    </row>
    <row r="4926" spans="1:14" x14ac:dyDescent="0.35">
      <c r="A4926" t="s">
        <v>26170</v>
      </c>
      <c r="B4926" t="s">
        <v>32</v>
      </c>
      <c r="C4926" t="s">
        <v>26171</v>
      </c>
      <c r="D4926">
        <v>21</v>
      </c>
      <c r="F4926" t="s">
        <v>14870</v>
      </c>
      <c r="G4926" t="s">
        <v>14878</v>
      </c>
      <c r="H4926" t="s">
        <v>26172</v>
      </c>
      <c r="I4926" t="s">
        <v>26170</v>
      </c>
      <c r="J4926" t="s">
        <v>5026</v>
      </c>
      <c r="L4926" t="s">
        <v>26173</v>
      </c>
      <c r="M4926">
        <v>-83.591667000000001</v>
      </c>
      <c r="N4926">
        <v>15.316667000000001</v>
      </c>
    </row>
    <row r="4927" spans="1:14" x14ac:dyDescent="0.35">
      <c r="A4927" t="s">
        <v>26174</v>
      </c>
      <c r="B4927" t="s">
        <v>32</v>
      </c>
      <c r="C4927" t="s">
        <v>46449</v>
      </c>
      <c r="D4927">
        <v>722</v>
      </c>
      <c r="F4927" t="s">
        <v>14870</v>
      </c>
      <c r="G4927" t="s">
        <v>14877</v>
      </c>
      <c r="H4927" t="s">
        <v>26175</v>
      </c>
      <c r="I4927" t="s">
        <v>26176</v>
      </c>
      <c r="J4927" t="s">
        <v>26177</v>
      </c>
      <c r="L4927" t="s">
        <v>26178</v>
      </c>
      <c r="M4927">
        <v>-86.574721999999994</v>
      </c>
      <c r="N4927">
        <v>15.505556</v>
      </c>
    </row>
    <row r="4928" spans="1:14" x14ac:dyDescent="0.35">
      <c r="A4928" t="s">
        <v>26181</v>
      </c>
      <c r="B4928" t="s">
        <v>32</v>
      </c>
      <c r="C4928" t="s">
        <v>26182</v>
      </c>
      <c r="D4928">
        <v>2995</v>
      </c>
      <c r="F4928" t="s">
        <v>14870</v>
      </c>
      <c r="G4928" t="s">
        <v>14881</v>
      </c>
      <c r="H4928" t="s">
        <v>26183</v>
      </c>
      <c r="I4928" t="s">
        <v>26181</v>
      </c>
      <c r="J4928" t="s">
        <v>26184</v>
      </c>
      <c r="L4928" t="s">
        <v>26185</v>
      </c>
      <c r="M4928">
        <v>-88.595800999999994</v>
      </c>
      <c r="N4928">
        <v>14.573492</v>
      </c>
    </row>
    <row r="4929" spans="1:14" x14ac:dyDescent="0.35">
      <c r="A4929" t="s">
        <v>26186</v>
      </c>
      <c r="B4929" t="s">
        <v>32</v>
      </c>
      <c r="C4929" t="s">
        <v>26187</v>
      </c>
      <c r="D4929">
        <v>8</v>
      </c>
      <c r="F4929" t="s">
        <v>14870</v>
      </c>
      <c r="G4929" t="s">
        <v>14873</v>
      </c>
      <c r="H4929" t="s">
        <v>26188</v>
      </c>
      <c r="I4929" t="s">
        <v>26186</v>
      </c>
      <c r="J4929" t="s">
        <v>26189</v>
      </c>
      <c r="L4929" t="s">
        <v>26190</v>
      </c>
      <c r="M4929">
        <v>-85.137222289999997</v>
      </c>
      <c r="N4929">
        <v>15.9391670227</v>
      </c>
    </row>
    <row r="4930" spans="1:14" x14ac:dyDescent="0.35">
      <c r="A4930" t="s">
        <v>26191</v>
      </c>
      <c r="B4930" t="s">
        <v>32</v>
      </c>
      <c r="C4930" t="s">
        <v>26192</v>
      </c>
      <c r="D4930">
        <v>2133</v>
      </c>
      <c r="F4930" t="s">
        <v>14870</v>
      </c>
      <c r="G4930" t="s">
        <v>14871</v>
      </c>
      <c r="H4930" t="s">
        <v>26193</v>
      </c>
      <c r="I4930" t="s">
        <v>26191</v>
      </c>
      <c r="J4930" t="s">
        <v>26194</v>
      </c>
      <c r="L4930" t="s">
        <v>26195</v>
      </c>
      <c r="M4930">
        <v>-86.049164000000005</v>
      </c>
      <c r="N4930">
        <v>15.006111000000001</v>
      </c>
    </row>
    <row r="4931" spans="1:14" x14ac:dyDescent="0.35">
      <c r="A4931" t="s">
        <v>26196</v>
      </c>
      <c r="B4931" t="s">
        <v>32</v>
      </c>
      <c r="C4931" t="s">
        <v>26197</v>
      </c>
      <c r="D4931">
        <v>1314</v>
      </c>
      <c r="F4931" t="s">
        <v>14870</v>
      </c>
      <c r="G4931" t="s">
        <v>14871</v>
      </c>
      <c r="H4931" t="s">
        <v>26198</v>
      </c>
      <c r="I4931" t="s">
        <v>26196</v>
      </c>
      <c r="J4931" t="s">
        <v>26199</v>
      </c>
      <c r="L4931" t="s">
        <v>26200</v>
      </c>
      <c r="M4931">
        <v>-86.220298767089801</v>
      </c>
      <c r="N4931">
        <v>14.652600288391101</v>
      </c>
    </row>
    <row r="4932" spans="1:14" x14ac:dyDescent="0.35">
      <c r="A4932" t="s">
        <v>26201</v>
      </c>
      <c r="B4932" t="s">
        <v>1168</v>
      </c>
      <c r="C4932" t="s">
        <v>26202</v>
      </c>
      <c r="D4932">
        <v>39</v>
      </c>
      <c r="F4932" t="s">
        <v>14870</v>
      </c>
      <c r="G4932" t="s">
        <v>14874</v>
      </c>
      <c r="H4932" t="s">
        <v>26203</v>
      </c>
      <c r="I4932" t="s">
        <v>26201</v>
      </c>
      <c r="J4932" t="s">
        <v>26204</v>
      </c>
      <c r="L4932" t="s">
        <v>26205</v>
      </c>
      <c r="M4932">
        <v>-86.852997000000002</v>
      </c>
      <c r="N4932">
        <v>15.7425</v>
      </c>
    </row>
    <row r="4933" spans="1:14" x14ac:dyDescent="0.35">
      <c r="A4933" t="s">
        <v>26206</v>
      </c>
      <c r="B4933" t="s">
        <v>32</v>
      </c>
      <c r="C4933" t="s">
        <v>26179</v>
      </c>
      <c r="D4933">
        <v>5475</v>
      </c>
      <c r="F4933" t="s">
        <v>14870</v>
      </c>
      <c r="G4933" t="s">
        <v>26154</v>
      </c>
      <c r="H4933" t="s">
        <v>26207</v>
      </c>
      <c r="I4933" t="s">
        <v>26206</v>
      </c>
      <c r="J4933" t="s">
        <v>26208</v>
      </c>
      <c r="L4933" t="s">
        <v>26209</v>
      </c>
      <c r="M4933">
        <v>-88.175003000000004</v>
      </c>
      <c r="N4933">
        <v>14.291111000000001</v>
      </c>
    </row>
    <row r="4934" spans="1:14" x14ac:dyDescent="0.35">
      <c r="A4934" t="s">
        <v>26211</v>
      </c>
      <c r="B4934" t="s">
        <v>1168</v>
      </c>
      <c r="C4934" t="s">
        <v>46450</v>
      </c>
      <c r="D4934">
        <v>91</v>
      </c>
      <c r="F4934" t="s">
        <v>14870</v>
      </c>
      <c r="G4934" t="s">
        <v>14875</v>
      </c>
      <c r="H4934" t="s">
        <v>14876</v>
      </c>
      <c r="I4934" t="s">
        <v>26211</v>
      </c>
      <c r="J4934" t="s">
        <v>15437</v>
      </c>
      <c r="L4934" t="s">
        <v>26212</v>
      </c>
      <c r="M4934">
        <v>-87.923598999999996</v>
      </c>
      <c r="N4934">
        <v>15.4526</v>
      </c>
    </row>
    <row r="4935" spans="1:14" x14ac:dyDescent="0.35">
      <c r="A4935" t="s">
        <v>26214</v>
      </c>
      <c r="B4935" t="s">
        <v>32</v>
      </c>
      <c r="C4935" t="s">
        <v>26215</v>
      </c>
      <c r="D4935">
        <v>3260</v>
      </c>
      <c r="F4935" t="s">
        <v>30</v>
      </c>
      <c r="G4935" t="s">
        <v>106</v>
      </c>
      <c r="H4935" t="s">
        <v>26216</v>
      </c>
      <c r="I4935" t="s">
        <v>26217</v>
      </c>
      <c r="J4935" t="s">
        <v>26214</v>
      </c>
      <c r="K4935" t="s">
        <v>26218</v>
      </c>
      <c r="L4935" t="s">
        <v>26219</v>
      </c>
      <c r="M4935">
        <v>-101.059113</v>
      </c>
      <c r="N4935">
        <v>42.042155000000001</v>
      </c>
    </row>
    <row r="4936" spans="1:14" x14ac:dyDescent="0.35">
      <c r="A4936" t="s">
        <v>26220</v>
      </c>
      <c r="B4936" t="s">
        <v>1168</v>
      </c>
      <c r="C4936" t="s">
        <v>26221</v>
      </c>
      <c r="D4936">
        <v>49</v>
      </c>
      <c r="F4936" t="s">
        <v>14870</v>
      </c>
      <c r="G4936" t="s">
        <v>26143</v>
      </c>
      <c r="H4936" t="s">
        <v>26222</v>
      </c>
      <c r="I4936" t="s">
        <v>26220</v>
      </c>
      <c r="J4936" t="s">
        <v>26223</v>
      </c>
      <c r="L4936" t="s">
        <v>26224</v>
      </c>
      <c r="M4936">
        <v>-85.906600999999995</v>
      </c>
      <c r="N4936">
        <v>16.445399999999999</v>
      </c>
    </row>
    <row r="4937" spans="1:14" x14ac:dyDescent="0.35">
      <c r="A4937" t="s">
        <v>26225</v>
      </c>
      <c r="B4937" t="s">
        <v>32</v>
      </c>
      <c r="C4937" t="s">
        <v>26226</v>
      </c>
      <c r="D4937">
        <v>18</v>
      </c>
      <c r="F4937" t="s">
        <v>14870</v>
      </c>
      <c r="G4937" t="s">
        <v>14878</v>
      </c>
      <c r="H4937" t="s">
        <v>425</v>
      </c>
      <c r="I4937" t="s">
        <v>26225</v>
      </c>
      <c r="J4937" t="s">
        <v>26227</v>
      </c>
      <c r="L4937" t="s">
        <v>26228</v>
      </c>
      <c r="M4937">
        <v>-84.941390999999996</v>
      </c>
      <c r="N4937">
        <v>15.955</v>
      </c>
    </row>
    <row r="4938" spans="1:14" x14ac:dyDescent="0.35">
      <c r="A4938" t="s">
        <v>26229</v>
      </c>
      <c r="B4938" t="s">
        <v>32</v>
      </c>
      <c r="C4938" t="s">
        <v>26230</v>
      </c>
      <c r="D4938">
        <v>33</v>
      </c>
      <c r="F4938" t="s">
        <v>14870</v>
      </c>
      <c r="G4938" t="s">
        <v>14878</v>
      </c>
      <c r="H4938" t="s">
        <v>26231</v>
      </c>
      <c r="I4938" t="s">
        <v>26229</v>
      </c>
      <c r="J4938" t="s">
        <v>26232</v>
      </c>
      <c r="L4938" t="s">
        <v>26233</v>
      </c>
      <c r="M4938">
        <v>-83.781197000000006</v>
      </c>
      <c r="N4938">
        <v>15.2622</v>
      </c>
    </row>
    <row r="4939" spans="1:14" x14ac:dyDescent="0.35">
      <c r="A4939" t="s">
        <v>26235</v>
      </c>
      <c r="B4939" t="s">
        <v>1168</v>
      </c>
      <c r="C4939" t="s">
        <v>26236</v>
      </c>
      <c r="D4939">
        <v>39</v>
      </c>
      <c r="F4939" t="s">
        <v>14870</v>
      </c>
      <c r="G4939" t="s">
        <v>26143</v>
      </c>
      <c r="H4939" t="s">
        <v>26237</v>
      </c>
      <c r="I4939" t="s">
        <v>26235</v>
      </c>
      <c r="J4939" t="s">
        <v>26238</v>
      </c>
      <c r="L4939" t="s">
        <v>26239</v>
      </c>
      <c r="M4939">
        <v>-86.523003000000003</v>
      </c>
      <c r="N4939">
        <v>16.316799</v>
      </c>
    </row>
    <row r="4940" spans="1:14" x14ac:dyDescent="0.35">
      <c r="A4940" t="s">
        <v>26240</v>
      </c>
      <c r="B4940" t="s">
        <v>36</v>
      </c>
      <c r="C4940" t="s">
        <v>46451</v>
      </c>
      <c r="D4940">
        <v>3564</v>
      </c>
      <c r="F4940" t="s">
        <v>14870</v>
      </c>
      <c r="G4940" t="s">
        <v>26213</v>
      </c>
      <c r="H4940" t="s">
        <v>46452</v>
      </c>
      <c r="I4940" t="s">
        <v>26241</v>
      </c>
      <c r="J4940" t="s">
        <v>26242</v>
      </c>
      <c r="L4940" t="s">
        <v>26243</v>
      </c>
      <c r="M4940">
        <v>-88.775020999999995</v>
      </c>
      <c r="N4940">
        <v>14.777889</v>
      </c>
    </row>
    <row r="4941" spans="1:14" x14ac:dyDescent="0.35">
      <c r="A4941" t="s">
        <v>26244</v>
      </c>
      <c r="B4941" t="s">
        <v>32</v>
      </c>
      <c r="C4941" t="s">
        <v>46453</v>
      </c>
      <c r="D4941">
        <v>2336</v>
      </c>
      <c r="F4941" t="s">
        <v>14870</v>
      </c>
      <c r="G4941" t="s">
        <v>26213</v>
      </c>
      <c r="H4941" t="s">
        <v>46454</v>
      </c>
      <c r="I4941" t="s">
        <v>26244</v>
      </c>
      <c r="J4941" t="s">
        <v>26245</v>
      </c>
      <c r="L4941" t="s">
        <v>26246</v>
      </c>
      <c r="M4941">
        <v>-89.007836999999995</v>
      </c>
      <c r="N4941">
        <v>14.914885</v>
      </c>
    </row>
    <row r="4942" spans="1:14" x14ac:dyDescent="0.35">
      <c r="A4942" t="s">
        <v>26247</v>
      </c>
      <c r="B4942" t="s">
        <v>1168</v>
      </c>
      <c r="C4942" t="s">
        <v>26248</v>
      </c>
      <c r="D4942">
        <v>2061</v>
      </c>
      <c r="F4942" t="s">
        <v>14870</v>
      </c>
      <c r="G4942" t="s">
        <v>26142</v>
      </c>
      <c r="H4942" t="s">
        <v>26155</v>
      </c>
      <c r="I4942" t="s">
        <v>26247</v>
      </c>
      <c r="J4942" t="s">
        <v>26249</v>
      </c>
      <c r="L4942" t="s">
        <v>26250</v>
      </c>
      <c r="M4942">
        <v>-87.621200999999999</v>
      </c>
      <c r="N4942">
        <v>14.382400000000001</v>
      </c>
    </row>
    <row r="4943" spans="1:14" x14ac:dyDescent="0.35">
      <c r="A4943" t="s">
        <v>26252</v>
      </c>
      <c r="B4943" t="s">
        <v>1168</v>
      </c>
      <c r="C4943" t="s">
        <v>26253</v>
      </c>
      <c r="D4943">
        <v>7</v>
      </c>
      <c r="F4943" t="s">
        <v>14870</v>
      </c>
      <c r="G4943" t="s">
        <v>14874</v>
      </c>
      <c r="H4943" t="s">
        <v>26254</v>
      </c>
      <c r="I4943" t="s">
        <v>26252</v>
      </c>
      <c r="J4943" t="s">
        <v>26255</v>
      </c>
      <c r="L4943" t="s">
        <v>26256</v>
      </c>
      <c r="M4943">
        <v>-87.475800000000007</v>
      </c>
      <c r="N4943">
        <v>15.7759</v>
      </c>
    </row>
    <row r="4944" spans="1:14" x14ac:dyDescent="0.35">
      <c r="A4944" t="s">
        <v>26257</v>
      </c>
      <c r="B4944" t="s">
        <v>1168</v>
      </c>
      <c r="C4944" t="s">
        <v>46455</v>
      </c>
      <c r="D4944">
        <v>3294</v>
      </c>
      <c r="F4944" t="s">
        <v>14870</v>
      </c>
      <c r="G4944" t="s">
        <v>26141</v>
      </c>
      <c r="H4944" t="s">
        <v>26210</v>
      </c>
      <c r="I4944" t="s">
        <v>26257</v>
      </c>
      <c r="J4944" t="s">
        <v>26258</v>
      </c>
      <c r="L4944" t="s">
        <v>26259</v>
      </c>
      <c r="M4944">
        <v>-87.217201232910099</v>
      </c>
      <c r="N4944">
        <v>14.060899734496999</v>
      </c>
    </row>
    <row r="4945" spans="1:14" x14ac:dyDescent="0.35">
      <c r="A4945" t="s">
        <v>26260</v>
      </c>
      <c r="B4945" t="s">
        <v>1168</v>
      </c>
      <c r="C4945" t="s">
        <v>26261</v>
      </c>
      <c r="D4945">
        <v>3</v>
      </c>
      <c r="F4945" t="s">
        <v>14870</v>
      </c>
      <c r="G4945" t="s">
        <v>14873</v>
      </c>
      <c r="H4945" t="s">
        <v>26262</v>
      </c>
      <c r="I4945" t="s">
        <v>26260</v>
      </c>
      <c r="J4945" t="s">
        <v>26263</v>
      </c>
      <c r="L4945" t="s">
        <v>26264</v>
      </c>
      <c r="M4945">
        <v>-85.938202000000004</v>
      </c>
      <c r="N4945">
        <v>15.9268</v>
      </c>
    </row>
    <row r="4946" spans="1:14" x14ac:dyDescent="0.35">
      <c r="A4946" t="s">
        <v>26265</v>
      </c>
      <c r="B4946" t="s">
        <v>32</v>
      </c>
      <c r="C4946" t="s">
        <v>26266</v>
      </c>
      <c r="D4946">
        <v>400</v>
      </c>
      <c r="F4946" t="s">
        <v>14870</v>
      </c>
      <c r="G4946" t="s">
        <v>14877</v>
      </c>
      <c r="H4946" t="s">
        <v>26267</v>
      </c>
      <c r="I4946" t="s">
        <v>26265</v>
      </c>
      <c r="J4946" t="s">
        <v>22175</v>
      </c>
      <c r="L4946" t="s">
        <v>26268</v>
      </c>
      <c r="M4946">
        <v>-87.263397216796804</v>
      </c>
      <c r="N4946">
        <v>14.9071998596191</v>
      </c>
    </row>
    <row r="4947" spans="1:14" x14ac:dyDescent="0.35">
      <c r="A4947" t="s">
        <v>26269</v>
      </c>
      <c r="B4947" t="s">
        <v>32</v>
      </c>
      <c r="C4947" t="s">
        <v>26270</v>
      </c>
      <c r="D4947">
        <v>29</v>
      </c>
      <c r="F4947" t="s">
        <v>14870</v>
      </c>
      <c r="G4947" t="s">
        <v>26143</v>
      </c>
      <c r="H4947" t="s">
        <v>26271</v>
      </c>
      <c r="I4947" t="s">
        <v>26269</v>
      </c>
      <c r="J4947" t="s">
        <v>26272</v>
      </c>
      <c r="L4947" t="s">
        <v>26273</v>
      </c>
      <c r="M4947">
        <v>-86.880302</v>
      </c>
      <c r="N4947">
        <v>16.113099999999999</v>
      </c>
    </row>
    <row r="4948" spans="1:14" x14ac:dyDescent="0.35">
      <c r="A4948" t="s">
        <v>26274</v>
      </c>
      <c r="B4948" t="s">
        <v>32</v>
      </c>
      <c r="C4948" t="s">
        <v>26275</v>
      </c>
      <c r="D4948">
        <v>100</v>
      </c>
      <c r="E4948" t="s">
        <v>161</v>
      </c>
      <c r="F4948" t="s">
        <v>1547</v>
      </c>
      <c r="G4948" t="s">
        <v>1548</v>
      </c>
      <c r="H4948" t="s">
        <v>132</v>
      </c>
      <c r="I4948" t="s">
        <v>26276</v>
      </c>
      <c r="J4948" t="s">
        <v>26274</v>
      </c>
      <c r="K4948" t="s">
        <v>26277</v>
      </c>
      <c r="L4948" t="s">
        <v>26278</v>
      </c>
      <c r="M4948">
        <v>141.64444444399999</v>
      </c>
      <c r="N4948">
        <v>-8.7141111111100003</v>
      </c>
    </row>
    <row r="4949" spans="1:14" x14ac:dyDescent="0.35">
      <c r="A4949" t="s">
        <v>26279</v>
      </c>
      <c r="B4949" t="s">
        <v>32</v>
      </c>
      <c r="C4949" t="s">
        <v>26280</v>
      </c>
      <c r="D4949">
        <v>2215</v>
      </c>
      <c r="F4949" t="s">
        <v>14870</v>
      </c>
      <c r="G4949" t="s">
        <v>14877</v>
      </c>
      <c r="H4949" t="s">
        <v>26281</v>
      </c>
      <c r="I4949" t="s">
        <v>26279</v>
      </c>
      <c r="J4949" t="s">
        <v>26282</v>
      </c>
      <c r="L4949" t="s">
        <v>26283</v>
      </c>
      <c r="M4949">
        <v>-87.135000000000005</v>
      </c>
      <c r="N4949">
        <v>15.1275</v>
      </c>
    </row>
    <row r="4950" spans="1:14" x14ac:dyDescent="0.35">
      <c r="A4950" t="s">
        <v>26284</v>
      </c>
      <c r="B4950" t="s">
        <v>32</v>
      </c>
      <c r="C4950" t="s">
        <v>26285</v>
      </c>
      <c r="D4950">
        <v>365</v>
      </c>
      <c r="E4950" t="s">
        <v>161</v>
      </c>
      <c r="F4950" t="s">
        <v>1844</v>
      </c>
      <c r="G4950" t="s">
        <v>2007</v>
      </c>
      <c r="H4950" t="s">
        <v>26286</v>
      </c>
      <c r="J4950" t="s">
        <v>26284</v>
      </c>
      <c r="L4950" t="s">
        <v>26287</v>
      </c>
      <c r="M4950">
        <v>134.0942</v>
      </c>
      <c r="N4950">
        <v>-14.0533</v>
      </c>
    </row>
    <row r="4951" spans="1:14" x14ac:dyDescent="0.35">
      <c r="A4951" t="s">
        <v>26289</v>
      </c>
      <c r="B4951" t="s">
        <v>32</v>
      </c>
      <c r="C4951" t="s">
        <v>26290</v>
      </c>
      <c r="D4951">
        <v>3030</v>
      </c>
      <c r="E4951" t="s">
        <v>161</v>
      </c>
      <c r="F4951" t="s">
        <v>1547</v>
      </c>
      <c r="G4951" t="s">
        <v>1867</v>
      </c>
      <c r="H4951" t="s">
        <v>26291</v>
      </c>
      <c r="J4951" t="s">
        <v>26289</v>
      </c>
      <c r="K4951" t="s">
        <v>26292</v>
      </c>
      <c r="L4951" t="s">
        <v>26293</v>
      </c>
      <c r="M4951">
        <v>145.24039999999999</v>
      </c>
      <c r="N4951">
        <v>-5.7180999999999997</v>
      </c>
    </row>
    <row r="4952" spans="1:14" x14ac:dyDescent="0.35">
      <c r="A4952" t="s">
        <v>26294</v>
      </c>
      <c r="B4952" t="s">
        <v>32</v>
      </c>
      <c r="C4952" t="s">
        <v>26295</v>
      </c>
      <c r="D4952">
        <v>215</v>
      </c>
      <c r="E4952" t="s">
        <v>1532</v>
      </c>
      <c r="F4952" t="s">
        <v>1972</v>
      </c>
      <c r="G4952" t="s">
        <v>1973</v>
      </c>
      <c r="H4952" t="s">
        <v>26296</v>
      </c>
      <c r="J4952" t="s">
        <v>26294</v>
      </c>
      <c r="L4952" t="s">
        <v>26297</v>
      </c>
      <c r="M4952">
        <v>37.5</v>
      </c>
      <c r="N4952">
        <v>-17.308700000000002</v>
      </c>
    </row>
    <row r="4953" spans="1:14" x14ac:dyDescent="0.35">
      <c r="A4953" t="s">
        <v>26298</v>
      </c>
      <c r="B4953" t="s">
        <v>1168</v>
      </c>
      <c r="C4953" t="s">
        <v>26299</v>
      </c>
      <c r="D4953">
        <v>90</v>
      </c>
      <c r="F4953" t="s">
        <v>15928</v>
      </c>
      <c r="G4953" t="s">
        <v>26300</v>
      </c>
      <c r="H4953" t="s">
        <v>26301</v>
      </c>
      <c r="I4953" t="s">
        <v>26298</v>
      </c>
      <c r="J4953" t="s">
        <v>26302</v>
      </c>
      <c r="L4953" t="s">
        <v>26303</v>
      </c>
      <c r="M4953">
        <v>-76.969001770019503</v>
      </c>
      <c r="N4953">
        <v>18.404199600219702</v>
      </c>
    </row>
    <row r="4954" spans="1:14" x14ac:dyDescent="0.35">
      <c r="A4954" t="s">
        <v>26304</v>
      </c>
      <c r="B4954" t="s">
        <v>3332</v>
      </c>
      <c r="C4954" t="s">
        <v>26305</v>
      </c>
      <c r="D4954">
        <v>10</v>
      </c>
      <c r="F4954" t="s">
        <v>15928</v>
      </c>
      <c r="G4954" t="s">
        <v>26306</v>
      </c>
      <c r="H4954" t="s">
        <v>190</v>
      </c>
      <c r="I4954" t="s">
        <v>26304</v>
      </c>
      <c r="J4954" t="s">
        <v>26307</v>
      </c>
      <c r="L4954" t="s">
        <v>26308</v>
      </c>
      <c r="M4954">
        <v>-76.787498474121094</v>
      </c>
      <c r="N4954">
        <v>17.9356994628906</v>
      </c>
    </row>
    <row r="4955" spans="1:14" x14ac:dyDescent="0.35">
      <c r="A4955" t="s">
        <v>26309</v>
      </c>
      <c r="B4955" t="s">
        <v>1168</v>
      </c>
      <c r="C4955" t="s">
        <v>26310</v>
      </c>
      <c r="D4955">
        <v>4</v>
      </c>
      <c r="F4955" t="s">
        <v>15928</v>
      </c>
      <c r="G4955" t="s">
        <v>15930</v>
      </c>
      <c r="H4955" t="s">
        <v>26311</v>
      </c>
      <c r="I4955" t="s">
        <v>26309</v>
      </c>
      <c r="J4955" t="s">
        <v>26312</v>
      </c>
      <c r="L4955" t="s">
        <v>26313</v>
      </c>
      <c r="M4955">
        <v>-77.913398742675696</v>
      </c>
      <c r="N4955">
        <v>18.503700256347599</v>
      </c>
    </row>
    <row r="4956" spans="1:14" x14ac:dyDescent="0.35">
      <c r="A4956" t="s">
        <v>26314</v>
      </c>
      <c r="B4956" t="s">
        <v>1168</v>
      </c>
      <c r="C4956" t="s">
        <v>26315</v>
      </c>
      <c r="D4956">
        <v>20</v>
      </c>
      <c r="F4956" t="s">
        <v>15928</v>
      </c>
      <c r="G4956" t="s">
        <v>15929</v>
      </c>
      <c r="H4956" t="s">
        <v>26316</v>
      </c>
      <c r="I4956" t="s">
        <v>26314</v>
      </c>
      <c r="J4956" t="s">
        <v>26317</v>
      </c>
      <c r="L4956" t="s">
        <v>26318</v>
      </c>
      <c r="M4956">
        <v>-76.534500122099999</v>
      </c>
      <c r="N4956">
        <v>18.1987991333</v>
      </c>
    </row>
    <row r="4957" spans="1:14" x14ac:dyDescent="0.35">
      <c r="A4957" t="s">
        <v>20511</v>
      </c>
      <c r="B4957" t="s">
        <v>32</v>
      </c>
      <c r="C4957" t="s">
        <v>26319</v>
      </c>
      <c r="D4957">
        <v>5</v>
      </c>
      <c r="E4957" t="s">
        <v>161</v>
      </c>
      <c r="F4957" t="s">
        <v>1547</v>
      </c>
      <c r="G4957" t="s">
        <v>2656</v>
      </c>
      <c r="H4957" t="s">
        <v>26320</v>
      </c>
      <c r="I4957" t="s">
        <v>26321</v>
      </c>
      <c r="J4957" t="s">
        <v>20511</v>
      </c>
      <c r="K4957" t="s">
        <v>20512</v>
      </c>
      <c r="L4957" t="s">
        <v>26322</v>
      </c>
      <c r="M4957">
        <v>153.65727777800001</v>
      </c>
      <c r="N4957">
        <v>-4.0234305555600001</v>
      </c>
    </row>
    <row r="4958" spans="1:14" x14ac:dyDescent="0.35">
      <c r="A4958" t="s">
        <v>26323</v>
      </c>
      <c r="B4958" t="s">
        <v>32</v>
      </c>
      <c r="C4958" t="s">
        <v>26324</v>
      </c>
      <c r="D4958">
        <v>9</v>
      </c>
      <c r="F4958" t="s">
        <v>15928</v>
      </c>
      <c r="G4958" t="s">
        <v>26325</v>
      </c>
      <c r="H4958" t="s">
        <v>26326</v>
      </c>
      <c r="I4958" t="s">
        <v>26323</v>
      </c>
      <c r="J4958" t="s">
        <v>26327</v>
      </c>
      <c r="L4958" t="s">
        <v>26328</v>
      </c>
      <c r="M4958">
        <v>-78.332099914550696</v>
      </c>
      <c r="N4958">
        <v>18.342800140380799</v>
      </c>
    </row>
    <row r="4959" spans="1:14" x14ac:dyDescent="0.35">
      <c r="A4959" t="s">
        <v>26330</v>
      </c>
      <c r="B4959" t="s">
        <v>1168</v>
      </c>
      <c r="C4959" t="s">
        <v>26331</v>
      </c>
      <c r="D4959">
        <v>16</v>
      </c>
      <c r="F4959" t="s">
        <v>15928</v>
      </c>
      <c r="G4959" t="s">
        <v>15931</v>
      </c>
      <c r="H4959" t="s">
        <v>26332</v>
      </c>
      <c r="I4959" t="s">
        <v>26330</v>
      </c>
      <c r="J4959" t="s">
        <v>26333</v>
      </c>
      <c r="L4959" t="s">
        <v>26334</v>
      </c>
      <c r="M4959">
        <v>-76.823799133300696</v>
      </c>
      <c r="N4959">
        <v>17.988599777221602</v>
      </c>
    </row>
    <row r="4960" spans="1:14" x14ac:dyDescent="0.35">
      <c r="A4960" t="s">
        <v>26335</v>
      </c>
      <c r="B4960" t="s">
        <v>32</v>
      </c>
      <c r="C4960" t="s">
        <v>26336</v>
      </c>
      <c r="D4960">
        <v>4</v>
      </c>
      <c r="E4960" t="s">
        <v>161</v>
      </c>
      <c r="F4960" t="s">
        <v>162</v>
      </c>
      <c r="G4960" t="s">
        <v>9771</v>
      </c>
      <c r="H4960" t="s">
        <v>26337</v>
      </c>
      <c r="I4960" t="s">
        <v>26335</v>
      </c>
      <c r="J4960" t="s">
        <v>26338</v>
      </c>
      <c r="K4960" t="s">
        <v>26339</v>
      </c>
      <c r="L4960" t="s">
        <v>26340</v>
      </c>
      <c r="M4960">
        <v>171.733002</v>
      </c>
      <c r="N4960">
        <v>6.0833300000000001</v>
      </c>
    </row>
    <row r="4961" spans="1:14" x14ac:dyDescent="0.35">
      <c r="A4961" t="s">
        <v>26341</v>
      </c>
      <c r="B4961" t="s">
        <v>32</v>
      </c>
      <c r="C4961" t="s">
        <v>26342</v>
      </c>
      <c r="D4961">
        <v>20</v>
      </c>
      <c r="E4961" t="s">
        <v>161</v>
      </c>
      <c r="F4961" t="s">
        <v>1547</v>
      </c>
      <c r="G4961" t="s">
        <v>2872</v>
      </c>
      <c r="H4961" t="s">
        <v>26343</v>
      </c>
      <c r="I4961" t="s">
        <v>26344</v>
      </c>
      <c r="J4961" t="s">
        <v>26341</v>
      </c>
      <c r="K4961" t="s">
        <v>20539</v>
      </c>
      <c r="L4961" t="s">
        <v>26345</v>
      </c>
      <c r="M4961">
        <v>146.15547222199999</v>
      </c>
      <c r="N4961">
        <v>-8.0713888888900005</v>
      </c>
    </row>
    <row r="4962" spans="1:14" x14ac:dyDescent="0.35">
      <c r="A4962" t="s">
        <v>26348</v>
      </c>
      <c r="B4962" t="s">
        <v>32</v>
      </c>
      <c r="C4962" t="s">
        <v>26349</v>
      </c>
      <c r="D4962">
        <v>32</v>
      </c>
      <c r="E4962" t="s">
        <v>1579</v>
      </c>
      <c r="F4962" t="s">
        <v>26346</v>
      </c>
      <c r="G4962" t="s">
        <v>26350</v>
      </c>
      <c r="H4962" t="s">
        <v>26351</v>
      </c>
      <c r="I4962" t="s">
        <v>26352</v>
      </c>
      <c r="J4962" t="s">
        <v>26353</v>
      </c>
      <c r="L4962" t="s">
        <v>26354</v>
      </c>
      <c r="M4962">
        <v>95.466697692899999</v>
      </c>
      <c r="N4962">
        <v>17.633329391499998</v>
      </c>
    </row>
    <row r="4963" spans="1:14" x14ac:dyDescent="0.35">
      <c r="A4963" t="s">
        <v>26378</v>
      </c>
      <c r="B4963" t="s">
        <v>32</v>
      </c>
      <c r="C4963" t="s">
        <v>26379</v>
      </c>
      <c r="D4963">
        <v>56</v>
      </c>
      <c r="F4963" t="s">
        <v>1965</v>
      </c>
      <c r="G4963" t="s">
        <v>26380</v>
      </c>
      <c r="H4963" t="s">
        <v>26381</v>
      </c>
      <c r="I4963" t="s">
        <v>26378</v>
      </c>
      <c r="J4963" t="s">
        <v>26382</v>
      </c>
      <c r="K4963" t="s">
        <v>26378</v>
      </c>
      <c r="L4963" t="s">
        <v>26383</v>
      </c>
      <c r="M4963">
        <v>-88.172917999999996</v>
      </c>
      <c r="N4963">
        <v>21.155716000000002</v>
      </c>
    </row>
    <row r="4964" spans="1:14" x14ac:dyDescent="0.35">
      <c r="A4964" t="s">
        <v>26385</v>
      </c>
      <c r="B4964" t="s">
        <v>3332</v>
      </c>
      <c r="C4964" t="s">
        <v>26386</v>
      </c>
      <c r="D4964">
        <v>16</v>
      </c>
      <c r="F4964" t="s">
        <v>1965</v>
      </c>
      <c r="G4964" t="s">
        <v>26366</v>
      </c>
      <c r="H4964" t="s">
        <v>26387</v>
      </c>
      <c r="I4964" t="s">
        <v>26385</v>
      </c>
      <c r="J4964" t="s">
        <v>26388</v>
      </c>
      <c r="L4964" t="s">
        <v>26389</v>
      </c>
      <c r="M4964">
        <v>-99.753997802734304</v>
      </c>
      <c r="N4964">
        <v>16.7570991516113</v>
      </c>
    </row>
    <row r="4965" spans="1:14" x14ac:dyDescent="0.35">
      <c r="A4965" t="s">
        <v>26390</v>
      </c>
      <c r="B4965" t="s">
        <v>1168</v>
      </c>
      <c r="C4965" t="s">
        <v>26391</v>
      </c>
      <c r="D4965">
        <v>1476</v>
      </c>
      <c r="F4965" t="s">
        <v>1965</v>
      </c>
      <c r="G4965" t="s">
        <v>26364</v>
      </c>
      <c r="I4965" t="s">
        <v>26390</v>
      </c>
      <c r="J4965" t="s">
        <v>26392</v>
      </c>
      <c r="K4965" t="s">
        <v>26393</v>
      </c>
      <c r="L4965" t="s">
        <v>26394</v>
      </c>
      <c r="M4965">
        <v>-100.23699999999999</v>
      </c>
      <c r="N4965">
        <v>25.865601000000002</v>
      </c>
    </row>
    <row r="4966" spans="1:14" x14ac:dyDescent="0.35">
      <c r="A4966" t="s">
        <v>26395</v>
      </c>
      <c r="B4966" t="s">
        <v>1168</v>
      </c>
      <c r="C4966" t="s">
        <v>46457</v>
      </c>
      <c r="D4966">
        <v>6112</v>
      </c>
      <c r="F4966" t="s">
        <v>1965</v>
      </c>
      <c r="G4966" t="s">
        <v>26396</v>
      </c>
      <c r="H4966" t="s">
        <v>26397</v>
      </c>
      <c r="I4966" t="s">
        <v>26395</v>
      </c>
      <c r="J4966" t="s">
        <v>26398</v>
      </c>
      <c r="L4966" t="s">
        <v>26399</v>
      </c>
      <c r="M4966">
        <v>-102.318001</v>
      </c>
      <c r="N4966">
        <v>21.705601000000001</v>
      </c>
    </row>
    <row r="4967" spans="1:14" x14ac:dyDescent="0.35">
      <c r="A4967" t="s">
        <v>26400</v>
      </c>
      <c r="B4967" t="s">
        <v>1168</v>
      </c>
      <c r="C4967" t="s">
        <v>46458</v>
      </c>
      <c r="D4967">
        <v>464</v>
      </c>
      <c r="F4967" t="s">
        <v>1965</v>
      </c>
      <c r="G4967" t="s">
        <v>26401</v>
      </c>
      <c r="H4967" t="s">
        <v>26402</v>
      </c>
      <c r="I4967" t="s">
        <v>26400</v>
      </c>
      <c r="J4967" t="s">
        <v>26403</v>
      </c>
      <c r="K4967" t="s">
        <v>26404</v>
      </c>
      <c r="L4967" t="s">
        <v>26405</v>
      </c>
      <c r="M4967">
        <v>-96.262603999999996</v>
      </c>
      <c r="N4967">
        <v>15.7753</v>
      </c>
    </row>
    <row r="4968" spans="1:14" x14ac:dyDescent="0.35">
      <c r="A4968" t="s">
        <v>26406</v>
      </c>
      <c r="B4968" t="s">
        <v>32</v>
      </c>
      <c r="C4968" t="s">
        <v>26407</v>
      </c>
      <c r="D4968">
        <v>4921</v>
      </c>
      <c r="F4968" t="s">
        <v>1965</v>
      </c>
      <c r="G4968" t="s">
        <v>1966</v>
      </c>
      <c r="H4968" t="s">
        <v>26408</v>
      </c>
      <c r="I4968" t="s">
        <v>26406</v>
      </c>
      <c r="J4968" t="s">
        <v>2217</v>
      </c>
      <c r="K4968" t="s">
        <v>2217</v>
      </c>
      <c r="L4968" t="s">
        <v>26409</v>
      </c>
      <c r="M4968">
        <v>-110.09787799999999</v>
      </c>
      <c r="N4968">
        <v>31.06615</v>
      </c>
    </row>
    <row r="4969" spans="1:14" x14ac:dyDescent="0.35">
      <c r="A4969" t="s">
        <v>26410</v>
      </c>
      <c r="B4969" t="s">
        <v>1168</v>
      </c>
      <c r="C4969" t="s">
        <v>26411</v>
      </c>
      <c r="D4969">
        <v>4277</v>
      </c>
      <c r="F4969" t="s">
        <v>1965</v>
      </c>
      <c r="G4969" t="s">
        <v>26412</v>
      </c>
      <c r="I4969" t="s">
        <v>26410</v>
      </c>
      <c r="J4969" t="s">
        <v>26413</v>
      </c>
      <c r="L4969" t="s">
        <v>26414</v>
      </c>
      <c r="M4969">
        <v>-99.261299133300696</v>
      </c>
      <c r="N4969">
        <v>18.834800720214801</v>
      </c>
    </row>
    <row r="4970" spans="1:14" x14ac:dyDescent="0.35">
      <c r="A4970" t="s">
        <v>26415</v>
      </c>
      <c r="B4970" t="s">
        <v>32</v>
      </c>
      <c r="C4970" t="s">
        <v>46459</v>
      </c>
      <c r="D4970">
        <v>1410</v>
      </c>
      <c r="F4970" t="s">
        <v>1965</v>
      </c>
      <c r="G4970" t="s">
        <v>26368</v>
      </c>
      <c r="H4970" t="s">
        <v>46460</v>
      </c>
      <c r="I4970" t="s">
        <v>26415</v>
      </c>
      <c r="J4970" t="s">
        <v>26416</v>
      </c>
      <c r="K4970" t="s">
        <v>26417</v>
      </c>
      <c r="L4970" t="s">
        <v>26418</v>
      </c>
      <c r="M4970">
        <v>-101.09899799999999</v>
      </c>
      <c r="N4970">
        <v>29.332899000000001</v>
      </c>
    </row>
    <row r="4971" spans="1:14" x14ac:dyDescent="0.35">
      <c r="A4971" t="s">
        <v>26419</v>
      </c>
      <c r="B4971" t="s">
        <v>1168</v>
      </c>
      <c r="C4971" t="s">
        <v>26420</v>
      </c>
      <c r="D4971">
        <v>10</v>
      </c>
      <c r="F4971" t="s">
        <v>1965</v>
      </c>
      <c r="G4971" t="s">
        <v>26421</v>
      </c>
      <c r="H4971" t="s">
        <v>26422</v>
      </c>
      <c r="I4971" t="s">
        <v>26419</v>
      </c>
      <c r="J4971" t="s">
        <v>26423</v>
      </c>
      <c r="L4971" t="s">
        <v>26424</v>
      </c>
      <c r="M4971">
        <v>-91.799003601074205</v>
      </c>
      <c r="N4971">
        <v>18.653699874877901</v>
      </c>
    </row>
    <row r="4972" spans="1:14" x14ac:dyDescent="0.35">
      <c r="A4972" t="s">
        <v>26425</v>
      </c>
      <c r="B4972" t="s">
        <v>32</v>
      </c>
      <c r="C4972" t="s">
        <v>26426</v>
      </c>
      <c r="D4972">
        <v>4850</v>
      </c>
      <c r="F4972" t="s">
        <v>1965</v>
      </c>
      <c r="G4972" t="s">
        <v>26359</v>
      </c>
      <c r="I4972" t="s">
        <v>26425</v>
      </c>
      <c r="J4972" t="s">
        <v>26427</v>
      </c>
      <c r="K4972" t="s">
        <v>26427</v>
      </c>
      <c r="L4972" t="s">
        <v>26428</v>
      </c>
      <c r="M4972">
        <v>-107.875</v>
      </c>
      <c r="N4972">
        <v>30.397400000000001</v>
      </c>
    </row>
    <row r="4973" spans="1:14" x14ac:dyDescent="0.35">
      <c r="A4973" t="s">
        <v>26430</v>
      </c>
      <c r="B4973" t="s">
        <v>1168</v>
      </c>
      <c r="C4973" t="s">
        <v>26431</v>
      </c>
      <c r="D4973">
        <v>108</v>
      </c>
      <c r="F4973" t="s">
        <v>1965</v>
      </c>
      <c r="G4973" t="s">
        <v>26358</v>
      </c>
      <c r="H4973" t="s">
        <v>46461</v>
      </c>
      <c r="I4973" t="s">
        <v>26430</v>
      </c>
      <c r="J4973" t="s">
        <v>17739</v>
      </c>
      <c r="L4973" t="s">
        <v>26432</v>
      </c>
      <c r="M4973">
        <v>-107.474998474</v>
      </c>
      <c r="N4973">
        <v>24.764499664300001</v>
      </c>
    </row>
    <row r="4974" spans="1:14" x14ac:dyDescent="0.35">
      <c r="A4974" t="s">
        <v>26433</v>
      </c>
      <c r="B4974" t="s">
        <v>1168</v>
      </c>
      <c r="C4974" t="s">
        <v>26434</v>
      </c>
      <c r="D4974">
        <v>39</v>
      </c>
      <c r="F4974" t="s">
        <v>1965</v>
      </c>
      <c r="G4974" t="s">
        <v>26435</v>
      </c>
      <c r="H4974" t="s">
        <v>26436</v>
      </c>
      <c r="I4974" t="s">
        <v>26433</v>
      </c>
      <c r="J4974" t="s">
        <v>26437</v>
      </c>
      <c r="L4974" t="s">
        <v>26438</v>
      </c>
      <c r="M4974">
        <v>-88.326797485351506</v>
      </c>
      <c r="N4974">
        <v>18.5046997070312</v>
      </c>
    </row>
    <row r="4975" spans="1:14" x14ac:dyDescent="0.35">
      <c r="A4975" t="s">
        <v>26439</v>
      </c>
      <c r="B4975" t="s">
        <v>1168</v>
      </c>
      <c r="C4975" t="s">
        <v>46462</v>
      </c>
      <c r="D4975">
        <v>243</v>
      </c>
      <c r="F4975" t="s">
        <v>1965</v>
      </c>
      <c r="G4975" t="s">
        <v>1966</v>
      </c>
      <c r="H4975" t="s">
        <v>46463</v>
      </c>
      <c r="I4975" t="s">
        <v>26439</v>
      </c>
      <c r="J4975" t="s">
        <v>5593</v>
      </c>
      <c r="L4975" t="s">
        <v>26440</v>
      </c>
      <c r="M4975">
        <v>-109.833000183105</v>
      </c>
      <c r="N4975">
        <v>27.392599105834901</v>
      </c>
    </row>
    <row r="4976" spans="1:14" x14ac:dyDescent="0.35">
      <c r="A4976" t="s">
        <v>26441</v>
      </c>
      <c r="B4976" t="s">
        <v>32</v>
      </c>
      <c r="C4976" t="s">
        <v>26442</v>
      </c>
      <c r="D4976">
        <v>5161</v>
      </c>
      <c r="F4976" t="s">
        <v>1965</v>
      </c>
      <c r="G4976" t="s">
        <v>26443</v>
      </c>
      <c r="H4976" t="s">
        <v>46464</v>
      </c>
      <c r="I4976" t="s">
        <v>26441</v>
      </c>
      <c r="J4976" t="s">
        <v>26444</v>
      </c>
      <c r="L4976" t="s">
        <v>26445</v>
      </c>
      <c r="M4976">
        <v>-92.050597999999994</v>
      </c>
      <c r="N4976">
        <v>16.176701000000001</v>
      </c>
    </row>
    <row r="4977" spans="1:14" x14ac:dyDescent="0.35">
      <c r="A4977" t="s">
        <v>26446</v>
      </c>
      <c r="B4977" t="s">
        <v>1168</v>
      </c>
      <c r="C4977" t="s">
        <v>46465</v>
      </c>
      <c r="D4977">
        <v>34</v>
      </c>
      <c r="F4977" t="s">
        <v>1965</v>
      </c>
      <c r="G4977" t="s">
        <v>26421</v>
      </c>
      <c r="H4977" t="s">
        <v>26447</v>
      </c>
      <c r="I4977" t="s">
        <v>26446</v>
      </c>
      <c r="J4977" t="s">
        <v>26448</v>
      </c>
      <c r="L4977" t="s">
        <v>26449</v>
      </c>
      <c r="M4977">
        <v>-90.500297546400006</v>
      </c>
      <c r="N4977">
        <v>19.816799163799999</v>
      </c>
    </row>
    <row r="4978" spans="1:14" x14ac:dyDescent="0.35">
      <c r="A4978" t="s">
        <v>26450</v>
      </c>
      <c r="B4978" t="s">
        <v>1168</v>
      </c>
      <c r="C4978" t="s">
        <v>46466</v>
      </c>
      <c r="D4978">
        <v>3904</v>
      </c>
      <c r="F4978" t="s">
        <v>1965</v>
      </c>
      <c r="G4978" t="s">
        <v>26359</v>
      </c>
      <c r="H4978" t="s">
        <v>46467</v>
      </c>
      <c r="I4978" t="s">
        <v>26450</v>
      </c>
      <c r="J4978" t="s">
        <v>26451</v>
      </c>
      <c r="L4978" t="s">
        <v>26452</v>
      </c>
      <c r="M4978">
        <v>-106.429000854492</v>
      </c>
      <c r="N4978">
        <v>31.636100769042901</v>
      </c>
    </row>
    <row r="4979" spans="1:14" x14ac:dyDescent="0.35">
      <c r="A4979" t="s">
        <v>26453</v>
      </c>
      <c r="B4979" t="s">
        <v>1168</v>
      </c>
      <c r="C4979" t="s">
        <v>26454</v>
      </c>
      <c r="D4979">
        <v>102</v>
      </c>
      <c r="F4979" t="s">
        <v>1965</v>
      </c>
      <c r="G4979" t="s">
        <v>26380</v>
      </c>
      <c r="H4979" t="s">
        <v>26455</v>
      </c>
      <c r="I4979" t="s">
        <v>26453</v>
      </c>
      <c r="J4979" t="s">
        <v>26456</v>
      </c>
      <c r="L4979" t="s">
        <v>26457</v>
      </c>
      <c r="M4979">
        <v>-88.446197509800001</v>
      </c>
      <c r="N4979">
        <v>20.6413002014</v>
      </c>
    </row>
    <row r="4980" spans="1:14" x14ac:dyDescent="0.35">
      <c r="A4980" t="s">
        <v>26458</v>
      </c>
      <c r="B4980" t="s">
        <v>1168</v>
      </c>
      <c r="C4980" t="s">
        <v>26459</v>
      </c>
      <c r="D4980">
        <v>4462</v>
      </c>
      <c r="F4980" t="s">
        <v>1965</v>
      </c>
      <c r="G4980" t="s">
        <v>26359</v>
      </c>
      <c r="H4980" t="s">
        <v>26460</v>
      </c>
      <c r="I4980" t="s">
        <v>26458</v>
      </c>
      <c r="J4980" t="s">
        <v>26461</v>
      </c>
      <c r="L4980" t="s">
        <v>26462</v>
      </c>
      <c r="M4980">
        <v>-105.96499633800001</v>
      </c>
      <c r="N4980">
        <v>28.702899932899999</v>
      </c>
    </row>
    <row r="4981" spans="1:14" x14ac:dyDescent="0.35">
      <c r="A4981" t="s">
        <v>26463</v>
      </c>
      <c r="B4981" t="s">
        <v>1168</v>
      </c>
      <c r="C4981" t="s">
        <v>26464</v>
      </c>
      <c r="D4981">
        <v>761</v>
      </c>
      <c r="F4981" t="s">
        <v>1965</v>
      </c>
      <c r="G4981" t="s">
        <v>26361</v>
      </c>
      <c r="H4981" t="s">
        <v>26465</v>
      </c>
      <c r="I4981" t="s">
        <v>26463</v>
      </c>
      <c r="J4981" t="s">
        <v>26466</v>
      </c>
      <c r="L4981" t="s">
        <v>26467</v>
      </c>
      <c r="M4981">
        <v>-98.956497192399993</v>
      </c>
      <c r="N4981">
        <v>23.703300476100001</v>
      </c>
    </row>
    <row r="4982" spans="1:14" x14ac:dyDescent="0.35">
      <c r="A4982" t="s">
        <v>26468</v>
      </c>
      <c r="B4982" t="s">
        <v>1168</v>
      </c>
      <c r="C4982" t="s">
        <v>26469</v>
      </c>
      <c r="D4982">
        <v>5709</v>
      </c>
      <c r="F4982" t="s">
        <v>1965</v>
      </c>
      <c r="G4982" t="s">
        <v>26470</v>
      </c>
      <c r="H4982" t="s">
        <v>26471</v>
      </c>
      <c r="I4982" t="s">
        <v>26468</v>
      </c>
      <c r="J4982" t="s">
        <v>17804</v>
      </c>
      <c r="K4982" t="s">
        <v>26472</v>
      </c>
      <c r="L4982" t="s">
        <v>26473</v>
      </c>
      <c r="M4982">
        <v>-100.887001</v>
      </c>
      <c r="N4982">
        <v>20.545999999999999</v>
      </c>
    </row>
    <row r="4983" spans="1:14" x14ac:dyDescent="0.35">
      <c r="A4983" t="s">
        <v>26474</v>
      </c>
      <c r="B4983" t="s">
        <v>1168</v>
      </c>
      <c r="C4983" t="s">
        <v>26475</v>
      </c>
      <c r="D4983">
        <v>15</v>
      </c>
      <c r="F4983" t="s">
        <v>1965</v>
      </c>
      <c r="G4983" t="s">
        <v>26435</v>
      </c>
      <c r="H4983" t="s">
        <v>26476</v>
      </c>
      <c r="I4983" t="s">
        <v>26474</v>
      </c>
      <c r="J4983" t="s">
        <v>26477</v>
      </c>
      <c r="L4983" t="s">
        <v>26478</v>
      </c>
      <c r="M4983">
        <v>-86.925598144531193</v>
      </c>
      <c r="N4983">
        <v>20.5223999023437</v>
      </c>
    </row>
    <row r="4984" spans="1:14" x14ac:dyDescent="0.35">
      <c r="A4984" t="s">
        <v>26479</v>
      </c>
      <c r="B4984" t="s">
        <v>1168</v>
      </c>
      <c r="C4984" t="s">
        <v>46468</v>
      </c>
      <c r="D4984">
        <v>213</v>
      </c>
      <c r="F4984" t="s">
        <v>1965</v>
      </c>
      <c r="G4984" t="s">
        <v>6016</v>
      </c>
      <c r="H4984" t="s">
        <v>46469</v>
      </c>
      <c r="I4984" t="s">
        <v>26479</v>
      </c>
      <c r="J4984" t="s">
        <v>26480</v>
      </c>
      <c r="K4984" t="s">
        <v>17317</v>
      </c>
      <c r="L4984" t="s">
        <v>26481</v>
      </c>
      <c r="M4984">
        <v>-111.614998</v>
      </c>
      <c r="N4984">
        <v>25.053801</v>
      </c>
    </row>
    <row r="4985" spans="1:14" x14ac:dyDescent="0.35">
      <c r="A4985" t="s">
        <v>26482</v>
      </c>
      <c r="B4985" t="s">
        <v>32</v>
      </c>
      <c r="C4985" t="s">
        <v>26483</v>
      </c>
      <c r="D4985">
        <v>341</v>
      </c>
      <c r="F4985" t="s">
        <v>1965</v>
      </c>
      <c r="G4985" t="s">
        <v>26361</v>
      </c>
      <c r="H4985" t="s">
        <v>26484</v>
      </c>
      <c r="I4985" t="s">
        <v>26482</v>
      </c>
      <c r="J4985" t="s">
        <v>26485</v>
      </c>
      <c r="K4985" t="s">
        <v>26486</v>
      </c>
      <c r="L4985" t="s">
        <v>26487</v>
      </c>
      <c r="M4985">
        <v>-99.017371999999995</v>
      </c>
      <c r="N4985">
        <v>22.743176999999999</v>
      </c>
    </row>
    <row r="4986" spans="1:14" x14ac:dyDescent="0.35">
      <c r="A4986" t="s">
        <v>26488</v>
      </c>
      <c r="B4986" t="s">
        <v>1168</v>
      </c>
      <c r="C4986" t="s">
        <v>26489</v>
      </c>
      <c r="D4986">
        <v>6104</v>
      </c>
      <c r="F4986" t="s">
        <v>1965</v>
      </c>
      <c r="G4986" t="s">
        <v>26357</v>
      </c>
      <c r="H4986" t="s">
        <v>1145</v>
      </c>
      <c r="I4986" t="s">
        <v>26488</v>
      </c>
      <c r="J4986" t="s">
        <v>26490</v>
      </c>
      <c r="L4986" t="s">
        <v>26491</v>
      </c>
      <c r="M4986">
        <v>-104.527999878</v>
      </c>
      <c r="N4986">
        <v>24.124200820900001</v>
      </c>
    </row>
    <row r="4987" spans="1:14" x14ac:dyDescent="0.35">
      <c r="A4987" t="s">
        <v>26492</v>
      </c>
      <c r="B4987" t="s">
        <v>1168</v>
      </c>
      <c r="C4987" t="s">
        <v>26493</v>
      </c>
      <c r="D4987">
        <v>3020</v>
      </c>
      <c r="F4987" t="s">
        <v>1965</v>
      </c>
      <c r="G4987" t="s">
        <v>26494</v>
      </c>
      <c r="H4987" t="s">
        <v>26495</v>
      </c>
      <c r="I4987" t="s">
        <v>26492</v>
      </c>
      <c r="J4987" t="s">
        <v>26496</v>
      </c>
      <c r="K4987" t="s">
        <v>26497</v>
      </c>
      <c r="L4987" t="s">
        <v>26498</v>
      </c>
      <c r="M4987">
        <v>-104.843002</v>
      </c>
      <c r="N4987">
        <v>21.419499999999999</v>
      </c>
    </row>
    <row r="4988" spans="1:14" x14ac:dyDescent="0.35">
      <c r="A4988" t="s">
        <v>26499</v>
      </c>
      <c r="B4988" t="s">
        <v>32</v>
      </c>
      <c r="C4988" t="s">
        <v>26500</v>
      </c>
      <c r="D4988">
        <v>66</v>
      </c>
      <c r="F4988" t="s">
        <v>1965</v>
      </c>
      <c r="G4988" t="s">
        <v>4012</v>
      </c>
      <c r="H4988" t="s">
        <v>26501</v>
      </c>
      <c r="I4988" t="s">
        <v>26499</v>
      </c>
      <c r="J4988" t="s">
        <v>26502</v>
      </c>
      <c r="K4988" t="s">
        <v>9659</v>
      </c>
      <c r="L4988" t="s">
        <v>26503</v>
      </c>
      <c r="M4988">
        <v>-116.602997</v>
      </c>
      <c r="N4988">
        <v>31.795300000000001</v>
      </c>
    </row>
    <row r="4989" spans="1:14" x14ac:dyDescent="0.35">
      <c r="A4989" t="s">
        <v>26504</v>
      </c>
      <c r="B4989" t="s">
        <v>3332</v>
      </c>
      <c r="C4989" t="s">
        <v>26505</v>
      </c>
      <c r="D4989">
        <v>5016</v>
      </c>
      <c r="F4989" t="s">
        <v>1965</v>
      </c>
      <c r="G4989" t="s">
        <v>25020</v>
      </c>
      <c r="H4989" t="s">
        <v>26506</v>
      </c>
      <c r="I4989" t="s">
        <v>26504</v>
      </c>
      <c r="J4989" t="s">
        <v>26507</v>
      </c>
      <c r="L4989" t="s">
        <v>26508</v>
      </c>
      <c r="M4989">
        <v>-103.310997009277</v>
      </c>
      <c r="N4989">
        <v>20.5217990875244</v>
      </c>
    </row>
    <row r="4990" spans="1:14" x14ac:dyDescent="0.35">
      <c r="A4990" t="s">
        <v>26509</v>
      </c>
      <c r="B4990" t="s">
        <v>1168</v>
      </c>
      <c r="C4990" t="s">
        <v>46470</v>
      </c>
      <c r="D4990">
        <v>59</v>
      </c>
      <c r="F4990" t="s">
        <v>1965</v>
      </c>
      <c r="G4990" t="s">
        <v>1966</v>
      </c>
      <c r="H4990" t="s">
        <v>26510</v>
      </c>
      <c r="I4990" t="s">
        <v>26509</v>
      </c>
      <c r="J4990" t="s">
        <v>26511</v>
      </c>
      <c r="L4990" t="s">
        <v>26512</v>
      </c>
      <c r="M4990">
        <v>-110.925003051757</v>
      </c>
      <c r="N4990">
        <v>27.968999862670898</v>
      </c>
    </row>
    <row r="4991" spans="1:14" x14ac:dyDescent="0.35">
      <c r="A4991" t="s">
        <v>26513</v>
      </c>
      <c r="B4991" t="s">
        <v>32</v>
      </c>
      <c r="C4991" t="s">
        <v>26514</v>
      </c>
      <c r="D4991">
        <v>59</v>
      </c>
      <c r="F4991" t="s">
        <v>1965</v>
      </c>
      <c r="G4991" t="s">
        <v>4012</v>
      </c>
      <c r="H4991" t="s">
        <v>26515</v>
      </c>
      <c r="I4991" t="s">
        <v>26513</v>
      </c>
      <c r="J4991" t="s">
        <v>26516</v>
      </c>
      <c r="K4991" t="s">
        <v>19049</v>
      </c>
      <c r="L4991" t="s">
        <v>26517</v>
      </c>
      <c r="M4991">
        <v>-114.024002</v>
      </c>
      <c r="N4991">
        <v>28.0261</v>
      </c>
    </row>
    <row r="4992" spans="1:14" x14ac:dyDescent="0.35">
      <c r="A4992" t="s">
        <v>26519</v>
      </c>
      <c r="B4992" t="s">
        <v>32</v>
      </c>
      <c r="C4992" t="s">
        <v>26520</v>
      </c>
      <c r="D4992">
        <v>5509</v>
      </c>
      <c r="F4992" t="s">
        <v>1965</v>
      </c>
      <c r="G4992" t="s">
        <v>15327</v>
      </c>
      <c r="I4992" t="s">
        <v>26519</v>
      </c>
      <c r="J4992" t="s">
        <v>26521</v>
      </c>
      <c r="L4992" t="s">
        <v>26522</v>
      </c>
      <c r="M4992">
        <v>-97.419898986816406</v>
      </c>
      <c r="N4992">
        <v>18.497200012206999</v>
      </c>
    </row>
    <row r="4993" spans="1:14" x14ac:dyDescent="0.35">
      <c r="A4993" t="s">
        <v>26523</v>
      </c>
      <c r="B4993" t="s">
        <v>3332</v>
      </c>
      <c r="C4993" t="s">
        <v>26524</v>
      </c>
      <c r="D4993">
        <v>627</v>
      </c>
      <c r="F4993" t="s">
        <v>1965</v>
      </c>
      <c r="G4993" t="s">
        <v>1966</v>
      </c>
      <c r="H4993" t="s">
        <v>26525</v>
      </c>
      <c r="I4993" t="s">
        <v>26523</v>
      </c>
      <c r="J4993" t="s">
        <v>2213</v>
      </c>
      <c r="L4993" t="s">
        <v>26526</v>
      </c>
      <c r="M4993">
        <v>-111.047996521</v>
      </c>
      <c r="N4993">
        <v>29.095899581899999</v>
      </c>
    </row>
    <row r="4994" spans="1:14" x14ac:dyDescent="0.35">
      <c r="A4994" t="s">
        <v>26527</v>
      </c>
      <c r="B4994" t="s">
        <v>1168</v>
      </c>
      <c r="C4994" t="s">
        <v>26528</v>
      </c>
      <c r="D4994">
        <v>2467</v>
      </c>
      <c r="F4994" t="s">
        <v>1965</v>
      </c>
      <c r="G4994" t="s">
        <v>26529</v>
      </c>
      <c r="H4994" t="s">
        <v>26530</v>
      </c>
      <c r="I4994" t="s">
        <v>26527</v>
      </c>
      <c r="J4994" t="s">
        <v>26531</v>
      </c>
      <c r="K4994" t="s">
        <v>9135</v>
      </c>
      <c r="L4994" t="s">
        <v>26532</v>
      </c>
      <c r="M4994">
        <v>-103.57700199999999</v>
      </c>
      <c r="N4994">
        <v>19.277000000000001</v>
      </c>
    </row>
    <row r="4995" spans="1:14" x14ac:dyDescent="0.35">
      <c r="A4995" t="s">
        <v>26533</v>
      </c>
      <c r="B4995" t="s">
        <v>32</v>
      </c>
      <c r="C4995" t="s">
        <v>26534</v>
      </c>
      <c r="D4995">
        <v>7</v>
      </c>
      <c r="F4995" t="s">
        <v>1965</v>
      </c>
      <c r="G4995" t="s">
        <v>26435</v>
      </c>
      <c r="I4995" t="s">
        <v>26533</v>
      </c>
      <c r="J4995" t="s">
        <v>26535</v>
      </c>
      <c r="L4995" t="s">
        <v>26536</v>
      </c>
      <c r="M4995">
        <v>-86.739997863769503</v>
      </c>
      <c r="N4995">
        <v>21.245000839233398</v>
      </c>
    </row>
    <row r="4996" spans="1:14" x14ac:dyDescent="0.35">
      <c r="A4996" t="s">
        <v>26537</v>
      </c>
      <c r="B4996" t="s">
        <v>1168</v>
      </c>
      <c r="C4996" t="s">
        <v>26538</v>
      </c>
      <c r="D4996">
        <v>4778</v>
      </c>
      <c r="F4996" t="s">
        <v>1965</v>
      </c>
      <c r="G4996" t="s">
        <v>26368</v>
      </c>
      <c r="H4996" t="s">
        <v>26539</v>
      </c>
      <c r="I4996" t="s">
        <v>26537</v>
      </c>
      <c r="J4996" t="s">
        <v>26540</v>
      </c>
      <c r="L4996" t="s">
        <v>26541</v>
      </c>
      <c r="M4996">
        <v>-100.929000854492</v>
      </c>
      <c r="N4996">
        <v>25.5494995117187</v>
      </c>
    </row>
    <row r="4997" spans="1:14" x14ac:dyDescent="0.35">
      <c r="A4997" t="s">
        <v>26542</v>
      </c>
      <c r="B4997" t="s">
        <v>1168</v>
      </c>
      <c r="C4997" t="s">
        <v>26543</v>
      </c>
      <c r="D4997">
        <v>164</v>
      </c>
      <c r="F4997" t="s">
        <v>1965</v>
      </c>
      <c r="G4997" t="s">
        <v>26401</v>
      </c>
      <c r="H4997" t="s">
        <v>26544</v>
      </c>
      <c r="I4997" t="s">
        <v>26542</v>
      </c>
      <c r="J4997" t="s">
        <v>26545</v>
      </c>
      <c r="L4997" t="s">
        <v>26546</v>
      </c>
      <c r="M4997">
        <v>-95.093697000000006</v>
      </c>
      <c r="N4997">
        <v>16.449300999999998</v>
      </c>
    </row>
    <row r="4998" spans="1:14" x14ac:dyDescent="0.35">
      <c r="A4998" t="s">
        <v>26547</v>
      </c>
      <c r="B4998" t="s">
        <v>1168</v>
      </c>
      <c r="C4998" t="s">
        <v>26548</v>
      </c>
      <c r="D4998">
        <v>3127</v>
      </c>
      <c r="F4998" t="s">
        <v>1965</v>
      </c>
      <c r="G4998" t="s">
        <v>26363</v>
      </c>
      <c r="H4998" t="s">
        <v>26549</v>
      </c>
      <c r="I4998" t="s">
        <v>26547</v>
      </c>
      <c r="J4998" t="s">
        <v>26550</v>
      </c>
      <c r="L4998" t="s">
        <v>26551</v>
      </c>
      <c r="M4998">
        <v>-96.797500610399993</v>
      </c>
      <c r="N4998">
        <v>19.475099563600001</v>
      </c>
    </row>
    <row r="4999" spans="1:14" x14ac:dyDescent="0.35">
      <c r="A4999" t="s">
        <v>26552</v>
      </c>
      <c r="B4999" t="s">
        <v>32</v>
      </c>
      <c r="C4999" t="s">
        <v>26553</v>
      </c>
      <c r="D4999">
        <v>8120</v>
      </c>
      <c r="F4999" t="s">
        <v>1965</v>
      </c>
      <c r="G4999" t="s">
        <v>26554</v>
      </c>
      <c r="I4999" t="s">
        <v>26552</v>
      </c>
      <c r="J4999" t="s">
        <v>26555</v>
      </c>
      <c r="L4999" t="s">
        <v>26556</v>
      </c>
      <c r="M4999">
        <v>-99.288803100599907</v>
      </c>
      <c r="N4999">
        <v>19.5748004913</v>
      </c>
    </row>
    <row r="5000" spans="1:14" x14ac:dyDescent="0.35">
      <c r="A5000" t="s">
        <v>26557</v>
      </c>
      <c r="B5000" t="s">
        <v>1168</v>
      </c>
      <c r="C5000" t="s">
        <v>46471</v>
      </c>
      <c r="D5000">
        <v>39</v>
      </c>
      <c r="F5000" t="s">
        <v>1965</v>
      </c>
      <c r="G5000" t="s">
        <v>26371</v>
      </c>
      <c r="H5000" t="s">
        <v>46472</v>
      </c>
      <c r="I5000" t="s">
        <v>26557</v>
      </c>
      <c r="J5000" t="s">
        <v>26558</v>
      </c>
      <c r="L5000" t="s">
        <v>26559</v>
      </c>
      <c r="M5000">
        <v>-102.221000671</v>
      </c>
      <c r="N5000">
        <v>18.0016994476</v>
      </c>
    </row>
    <row r="5001" spans="1:14" x14ac:dyDescent="0.35">
      <c r="A5001" t="s">
        <v>26560</v>
      </c>
      <c r="B5001" t="s">
        <v>1168</v>
      </c>
      <c r="C5001" t="s">
        <v>26561</v>
      </c>
      <c r="D5001">
        <v>16</v>
      </c>
      <c r="F5001" t="s">
        <v>1965</v>
      </c>
      <c r="G5001" t="s">
        <v>26358</v>
      </c>
      <c r="H5001" t="s">
        <v>26562</v>
      </c>
      <c r="I5001" t="s">
        <v>26560</v>
      </c>
      <c r="J5001" t="s">
        <v>26563</v>
      </c>
      <c r="L5001" t="s">
        <v>26564</v>
      </c>
      <c r="M5001">
        <v>-109.081001282</v>
      </c>
      <c r="N5001">
        <v>25.6851997375</v>
      </c>
    </row>
    <row r="5002" spans="1:14" x14ac:dyDescent="0.35">
      <c r="A5002" t="s">
        <v>26565</v>
      </c>
      <c r="B5002" t="s">
        <v>1168</v>
      </c>
      <c r="C5002" t="s">
        <v>46473</v>
      </c>
      <c r="D5002">
        <v>5956</v>
      </c>
      <c r="F5002" t="s">
        <v>1965</v>
      </c>
      <c r="G5002" t="s">
        <v>26470</v>
      </c>
      <c r="H5002" t="s">
        <v>26518</v>
      </c>
      <c r="I5002" t="s">
        <v>26565</v>
      </c>
      <c r="J5002" t="s">
        <v>26566</v>
      </c>
      <c r="K5002" t="s">
        <v>26567</v>
      </c>
      <c r="L5002" t="s">
        <v>26568</v>
      </c>
      <c r="M5002">
        <v>-101.481003</v>
      </c>
      <c r="N5002">
        <v>20.993500000000001</v>
      </c>
    </row>
    <row r="5003" spans="1:14" x14ac:dyDescent="0.35">
      <c r="A5003" t="s">
        <v>26569</v>
      </c>
      <c r="B5003" t="s">
        <v>1168</v>
      </c>
      <c r="C5003" t="s">
        <v>46474</v>
      </c>
      <c r="D5003">
        <v>69</v>
      </c>
      <c r="F5003" t="s">
        <v>1965</v>
      </c>
      <c r="G5003" t="s">
        <v>6016</v>
      </c>
      <c r="H5003" t="s">
        <v>2324</v>
      </c>
      <c r="I5003" t="s">
        <v>26569</v>
      </c>
      <c r="J5003" t="s">
        <v>26570</v>
      </c>
      <c r="L5003" t="s">
        <v>26571</v>
      </c>
      <c r="M5003">
        <v>-110.361999512</v>
      </c>
      <c r="N5003">
        <v>24.072700500499899</v>
      </c>
    </row>
    <row r="5004" spans="1:14" x14ac:dyDescent="0.35">
      <c r="A5004" t="s">
        <v>26572</v>
      </c>
      <c r="B5004" t="s">
        <v>1168</v>
      </c>
      <c r="C5004" t="s">
        <v>26573</v>
      </c>
      <c r="D5004">
        <v>34</v>
      </c>
      <c r="F5004" t="s">
        <v>1965</v>
      </c>
      <c r="G5004" t="s">
        <v>6016</v>
      </c>
      <c r="H5004" t="s">
        <v>4248</v>
      </c>
      <c r="I5004" t="s">
        <v>26572</v>
      </c>
      <c r="J5004" t="s">
        <v>26574</v>
      </c>
      <c r="L5004" t="s">
        <v>26575</v>
      </c>
      <c r="M5004">
        <v>-111.347999572753</v>
      </c>
      <c r="N5004">
        <v>25.989200592041001</v>
      </c>
    </row>
    <row r="5005" spans="1:14" x14ac:dyDescent="0.35">
      <c r="A5005" t="s">
        <v>26576</v>
      </c>
      <c r="B5005" t="s">
        <v>1168</v>
      </c>
      <c r="C5005" t="s">
        <v>26577</v>
      </c>
      <c r="D5005">
        <v>25</v>
      </c>
      <c r="F5005" t="s">
        <v>1965</v>
      </c>
      <c r="G5005" t="s">
        <v>26361</v>
      </c>
      <c r="H5005" t="s">
        <v>26578</v>
      </c>
      <c r="I5005" t="s">
        <v>26576</v>
      </c>
      <c r="J5005" t="s">
        <v>26579</v>
      </c>
      <c r="L5005" t="s">
        <v>26580</v>
      </c>
      <c r="M5005">
        <v>-97.525299072300001</v>
      </c>
      <c r="N5005">
        <v>25.769899368299999</v>
      </c>
    </row>
    <row r="5006" spans="1:14" x14ac:dyDescent="0.35">
      <c r="A5006" t="s">
        <v>26581</v>
      </c>
      <c r="B5006" t="s">
        <v>1168</v>
      </c>
      <c r="C5006" t="s">
        <v>26582</v>
      </c>
      <c r="D5006">
        <v>38</v>
      </c>
      <c r="F5006" t="s">
        <v>1965</v>
      </c>
      <c r="G5006" t="s">
        <v>26380</v>
      </c>
      <c r="H5006" t="s">
        <v>46475</v>
      </c>
      <c r="I5006" t="s">
        <v>26581</v>
      </c>
      <c r="J5006" t="s">
        <v>26583</v>
      </c>
      <c r="L5006" t="s">
        <v>26584</v>
      </c>
      <c r="M5006">
        <v>-89.657699585000003</v>
      </c>
      <c r="N5006">
        <v>20.937000274699901</v>
      </c>
    </row>
    <row r="5007" spans="1:14" x14ac:dyDescent="0.35">
      <c r="A5007" t="s">
        <v>26585</v>
      </c>
      <c r="B5007" t="s">
        <v>32</v>
      </c>
      <c r="C5007" t="s">
        <v>26586</v>
      </c>
      <c r="D5007">
        <v>66</v>
      </c>
      <c r="F5007" t="s">
        <v>1965</v>
      </c>
      <c r="G5007" t="s">
        <v>6016</v>
      </c>
      <c r="H5007" t="s">
        <v>26587</v>
      </c>
      <c r="I5007" t="s">
        <v>26585</v>
      </c>
      <c r="J5007" t="s">
        <v>26588</v>
      </c>
      <c r="L5007" t="s">
        <v>26589</v>
      </c>
      <c r="M5007">
        <v>-111.970725</v>
      </c>
      <c r="N5007">
        <v>26.905346999999999</v>
      </c>
    </row>
    <row r="5008" spans="1:14" x14ac:dyDescent="0.35">
      <c r="A5008" t="s">
        <v>26590</v>
      </c>
      <c r="B5008" t="s">
        <v>1168</v>
      </c>
      <c r="C5008" t="s">
        <v>46476</v>
      </c>
      <c r="D5008">
        <v>74</v>
      </c>
      <c r="F5008" t="s">
        <v>1965</v>
      </c>
      <c r="G5008" t="s">
        <v>4012</v>
      </c>
      <c r="H5008" t="s">
        <v>26591</v>
      </c>
      <c r="I5008" t="s">
        <v>26590</v>
      </c>
      <c r="J5008" t="s">
        <v>26592</v>
      </c>
      <c r="K5008" t="s">
        <v>26593</v>
      </c>
      <c r="L5008" t="s">
        <v>26594</v>
      </c>
      <c r="M5008">
        <v>-115.241997</v>
      </c>
      <c r="N5008">
        <v>32.630600000000001</v>
      </c>
    </row>
    <row r="5009" spans="1:14" x14ac:dyDescent="0.35">
      <c r="A5009" t="s">
        <v>26595</v>
      </c>
      <c r="B5009" t="s">
        <v>1168</v>
      </c>
      <c r="C5009" t="s">
        <v>26596</v>
      </c>
      <c r="D5009">
        <v>6033</v>
      </c>
      <c r="F5009" t="s">
        <v>1965</v>
      </c>
      <c r="G5009" t="s">
        <v>26371</v>
      </c>
      <c r="H5009" t="s">
        <v>26597</v>
      </c>
      <c r="I5009" t="s">
        <v>26595</v>
      </c>
      <c r="J5009" t="s">
        <v>26598</v>
      </c>
      <c r="L5009" t="s">
        <v>26599</v>
      </c>
      <c r="M5009">
        <v>-101.025001526</v>
      </c>
      <c r="N5009">
        <v>19.849899292</v>
      </c>
    </row>
    <row r="5010" spans="1:14" x14ac:dyDescent="0.35">
      <c r="A5010" t="s">
        <v>26600</v>
      </c>
      <c r="B5010" t="s">
        <v>1168</v>
      </c>
      <c r="C5010" t="s">
        <v>46477</v>
      </c>
      <c r="D5010">
        <v>36</v>
      </c>
      <c r="F5010" t="s">
        <v>1965</v>
      </c>
      <c r="G5010" t="s">
        <v>26363</v>
      </c>
      <c r="H5010" t="s">
        <v>46478</v>
      </c>
      <c r="I5010" t="s">
        <v>26600</v>
      </c>
      <c r="J5010" t="s">
        <v>26601</v>
      </c>
      <c r="L5010" t="s">
        <v>26602</v>
      </c>
      <c r="M5010">
        <v>-94.580703735399993</v>
      </c>
      <c r="N5010">
        <v>18.103399276699999</v>
      </c>
    </row>
    <row r="5011" spans="1:14" x14ac:dyDescent="0.35">
      <c r="A5011" t="s">
        <v>26603</v>
      </c>
      <c r="B5011" t="s">
        <v>1168</v>
      </c>
      <c r="C5011" t="s">
        <v>26604</v>
      </c>
      <c r="D5011">
        <v>1864</v>
      </c>
      <c r="F5011" t="s">
        <v>1965</v>
      </c>
      <c r="G5011" t="s">
        <v>26368</v>
      </c>
      <c r="I5011" t="s">
        <v>26603</v>
      </c>
      <c r="J5011" t="s">
        <v>26605</v>
      </c>
      <c r="K5011" t="s">
        <v>26606</v>
      </c>
      <c r="L5011" t="s">
        <v>26607</v>
      </c>
      <c r="M5011">
        <v>-101.470001</v>
      </c>
      <c r="N5011">
        <v>26.9557</v>
      </c>
    </row>
    <row r="5012" spans="1:14" x14ac:dyDescent="0.35">
      <c r="A5012" t="s">
        <v>26608</v>
      </c>
      <c r="B5012" t="s">
        <v>3332</v>
      </c>
      <c r="C5012" t="s">
        <v>26609</v>
      </c>
      <c r="D5012">
        <v>7316</v>
      </c>
      <c r="F5012" t="s">
        <v>1965</v>
      </c>
      <c r="G5012" t="s">
        <v>26610</v>
      </c>
      <c r="H5012" t="s">
        <v>26611</v>
      </c>
      <c r="I5012" t="s">
        <v>26608</v>
      </c>
      <c r="J5012" t="s">
        <v>26612</v>
      </c>
      <c r="K5012" t="s">
        <v>26613</v>
      </c>
      <c r="L5012" t="s">
        <v>26614</v>
      </c>
      <c r="M5012">
        <v>-99.072097999999997</v>
      </c>
      <c r="N5012">
        <v>19.436299999999999</v>
      </c>
    </row>
    <row r="5013" spans="1:14" x14ac:dyDescent="0.35">
      <c r="A5013" t="s">
        <v>26615</v>
      </c>
      <c r="B5013" t="s">
        <v>3332</v>
      </c>
      <c r="C5013" t="s">
        <v>26616</v>
      </c>
      <c r="D5013">
        <v>1278</v>
      </c>
      <c r="F5013" t="s">
        <v>1965</v>
      </c>
      <c r="G5013" t="s">
        <v>26364</v>
      </c>
      <c r="H5013" t="s">
        <v>26617</v>
      </c>
      <c r="I5013" t="s">
        <v>26615</v>
      </c>
      <c r="J5013" t="s">
        <v>26618</v>
      </c>
      <c r="L5013" t="s">
        <v>26619</v>
      </c>
      <c r="M5013">
        <v>-100.10700225799999</v>
      </c>
      <c r="N5013">
        <v>25.778499603299998</v>
      </c>
    </row>
    <row r="5014" spans="1:14" x14ac:dyDescent="0.35">
      <c r="A5014" t="s">
        <v>26620</v>
      </c>
      <c r="B5014" t="s">
        <v>1168</v>
      </c>
      <c r="C5014" t="s">
        <v>26621</v>
      </c>
      <c r="D5014">
        <v>38</v>
      </c>
      <c r="F5014" t="s">
        <v>1965</v>
      </c>
      <c r="G5014" t="s">
        <v>26358</v>
      </c>
      <c r="H5014" t="s">
        <v>46479</v>
      </c>
      <c r="I5014" t="s">
        <v>26620</v>
      </c>
      <c r="J5014" t="s">
        <v>26622</v>
      </c>
      <c r="L5014" t="s">
        <v>26623</v>
      </c>
      <c r="M5014">
        <v>-106.26599883999999</v>
      </c>
      <c r="N5014">
        <v>23.1613998413</v>
      </c>
    </row>
    <row r="5015" spans="1:14" x14ac:dyDescent="0.35">
      <c r="A5015" t="s">
        <v>26624</v>
      </c>
      <c r="B5015" t="s">
        <v>32</v>
      </c>
      <c r="C5015" t="s">
        <v>21101</v>
      </c>
      <c r="D5015">
        <v>3990</v>
      </c>
      <c r="F5015" t="s">
        <v>1965</v>
      </c>
      <c r="G5015" t="s">
        <v>1966</v>
      </c>
      <c r="I5015" t="s">
        <v>26624</v>
      </c>
      <c r="J5015" t="s">
        <v>2370</v>
      </c>
      <c r="L5015" t="s">
        <v>26625</v>
      </c>
      <c r="M5015">
        <v>-110.97599792480401</v>
      </c>
      <c r="N5015">
        <v>31.226100921630799</v>
      </c>
    </row>
    <row r="5016" spans="1:14" x14ac:dyDescent="0.35">
      <c r="A5016" t="s">
        <v>26626</v>
      </c>
      <c r="B5016" t="s">
        <v>1168</v>
      </c>
      <c r="C5016" t="s">
        <v>46480</v>
      </c>
      <c r="D5016">
        <v>484</v>
      </c>
      <c r="F5016" t="s">
        <v>1965</v>
      </c>
      <c r="G5016" t="s">
        <v>26361</v>
      </c>
      <c r="H5016" t="s">
        <v>26627</v>
      </c>
      <c r="I5016" t="s">
        <v>26626</v>
      </c>
      <c r="J5016" t="s">
        <v>26628</v>
      </c>
      <c r="L5016" t="s">
        <v>26629</v>
      </c>
      <c r="M5016">
        <v>-99.570503234900002</v>
      </c>
      <c r="N5016">
        <v>27.443899154699999</v>
      </c>
    </row>
    <row r="5017" spans="1:14" x14ac:dyDescent="0.35">
      <c r="A5017" t="s">
        <v>26630</v>
      </c>
      <c r="B5017" t="s">
        <v>1168</v>
      </c>
      <c r="C5017" t="s">
        <v>46481</v>
      </c>
      <c r="D5017">
        <v>4989</v>
      </c>
      <c r="F5017" t="s">
        <v>1965</v>
      </c>
      <c r="G5017" t="s">
        <v>26401</v>
      </c>
      <c r="H5017" t="s">
        <v>26631</v>
      </c>
      <c r="I5017" t="s">
        <v>26630</v>
      </c>
      <c r="J5017" t="s">
        <v>26632</v>
      </c>
      <c r="L5017" t="s">
        <v>26633</v>
      </c>
      <c r="M5017">
        <v>-96.726600646999998</v>
      </c>
      <c r="N5017">
        <v>16.999900817899999</v>
      </c>
    </row>
    <row r="5018" spans="1:14" x14ac:dyDescent="0.35">
      <c r="A5018" t="s">
        <v>26634</v>
      </c>
      <c r="B5018" t="s">
        <v>1168</v>
      </c>
      <c r="C5018" t="s">
        <v>46482</v>
      </c>
      <c r="D5018">
        <v>497</v>
      </c>
      <c r="F5018" t="s">
        <v>1965</v>
      </c>
      <c r="G5018" t="s">
        <v>26363</v>
      </c>
      <c r="H5018" t="s">
        <v>26635</v>
      </c>
      <c r="I5018" t="s">
        <v>26634</v>
      </c>
      <c r="J5018" t="s">
        <v>2546</v>
      </c>
      <c r="L5018" t="s">
        <v>26636</v>
      </c>
      <c r="M5018">
        <v>-97.460800170900001</v>
      </c>
      <c r="N5018">
        <v>20.602699279799999</v>
      </c>
    </row>
    <row r="5019" spans="1:14" x14ac:dyDescent="0.35">
      <c r="A5019" t="s">
        <v>26637</v>
      </c>
      <c r="B5019" t="s">
        <v>1168</v>
      </c>
      <c r="C5019" t="s">
        <v>46483</v>
      </c>
      <c r="D5019">
        <v>7361</v>
      </c>
      <c r="F5019" t="s">
        <v>1965</v>
      </c>
      <c r="G5019" t="s">
        <v>15327</v>
      </c>
      <c r="H5019" t="s">
        <v>26638</v>
      </c>
      <c r="I5019" t="s">
        <v>26637</v>
      </c>
      <c r="J5019" t="s">
        <v>26639</v>
      </c>
      <c r="L5019" t="s">
        <v>26640</v>
      </c>
      <c r="M5019">
        <v>-98.371398925799994</v>
      </c>
      <c r="N5019">
        <v>19.158100128200001</v>
      </c>
    </row>
    <row r="5020" spans="1:14" x14ac:dyDescent="0.35">
      <c r="A5020" t="s">
        <v>26641</v>
      </c>
      <c r="B5020" t="s">
        <v>1168</v>
      </c>
      <c r="C5020" t="s">
        <v>26642</v>
      </c>
      <c r="D5020">
        <v>901</v>
      </c>
      <c r="F5020" t="s">
        <v>1965</v>
      </c>
      <c r="G5020" t="s">
        <v>26368</v>
      </c>
      <c r="I5020" t="s">
        <v>26641</v>
      </c>
      <c r="J5020" t="s">
        <v>26643</v>
      </c>
      <c r="K5020" t="s">
        <v>26644</v>
      </c>
      <c r="L5020" t="s">
        <v>26645</v>
      </c>
      <c r="M5020">
        <v>-100.535004</v>
      </c>
      <c r="N5020">
        <v>28.627399</v>
      </c>
    </row>
    <row r="5021" spans="1:14" x14ac:dyDescent="0.35">
      <c r="A5021" t="s">
        <v>26646</v>
      </c>
      <c r="B5021" t="s">
        <v>32</v>
      </c>
      <c r="C5021" t="s">
        <v>26647</v>
      </c>
      <c r="D5021">
        <v>55</v>
      </c>
      <c r="F5021" t="s">
        <v>1965</v>
      </c>
      <c r="G5021" t="s">
        <v>6016</v>
      </c>
      <c r="H5021" t="s">
        <v>26648</v>
      </c>
      <c r="I5021" t="s">
        <v>26646</v>
      </c>
      <c r="J5021" t="s">
        <v>26649</v>
      </c>
      <c r="K5021" t="s">
        <v>26650</v>
      </c>
      <c r="L5021" t="s">
        <v>26651</v>
      </c>
      <c r="M5021">
        <v>-109.535826</v>
      </c>
      <c r="N5021">
        <v>23.575011</v>
      </c>
    </row>
    <row r="5022" spans="1:14" x14ac:dyDescent="0.35">
      <c r="A5022" t="s">
        <v>26652</v>
      </c>
      <c r="B5022" t="s">
        <v>1168</v>
      </c>
      <c r="C5022" t="s">
        <v>26653</v>
      </c>
      <c r="D5022">
        <v>5258</v>
      </c>
      <c r="F5022" t="s">
        <v>1965</v>
      </c>
      <c r="G5022" t="s">
        <v>26371</v>
      </c>
      <c r="I5022" t="s">
        <v>26652</v>
      </c>
      <c r="J5022" t="s">
        <v>26654</v>
      </c>
      <c r="L5022" t="s">
        <v>26655</v>
      </c>
      <c r="M5022">
        <v>-102.039001464843</v>
      </c>
      <c r="N5022">
        <v>19.396699905395501</v>
      </c>
    </row>
    <row r="5023" spans="1:14" x14ac:dyDescent="0.35">
      <c r="A5023" t="s">
        <v>26657</v>
      </c>
      <c r="B5023" t="s">
        <v>32</v>
      </c>
      <c r="C5023" t="s">
        <v>26658</v>
      </c>
      <c r="D5023">
        <v>200</v>
      </c>
      <c r="F5023" t="s">
        <v>1965</v>
      </c>
      <c r="G5023" t="s">
        <v>26443</v>
      </c>
      <c r="I5023" t="s">
        <v>26657</v>
      </c>
      <c r="J5023" t="s">
        <v>26659</v>
      </c>
      <c r="L5023" t="s">
        <v>26660</v>
      </c>
      <c r="M5023">
        <v>-92.015484000000001</v>
      </c>
      <c r="N5023">
        <v>17.533152999999999</v>
      </c>
    </row>
    <row r="5024" spans="1:14" x14ac:dyDescent="0.35">
      <c r="A5024" t="s">
        <v>26661</v>
      </c>
      <c r="B5024" t="s">
        <v>3332</v>
      </c>
      <c r="C5024" t="s">
        <v>46484</v>
      </c>
      <c r="D5024">
        <v>23</v>
      </c>
      <c r="F5024" t="s">
        <v>1965</v>
      </c>
      <c r="G5024" t="s">
        <v>25020</v>
      </c>
      <c r="H5024" t="s">
        <v>26662</v>
      </c>
      <c r="I5024" t="s">
        <v>26661</v>
      </c>
      <c r="J5024" t="s">
        <v>26663</v>
      </c>
      <c r="L5024" t="s">
        <v>26664</v>
      </c>
      <c r="M5024">
        <v>-105.25399780273401</v>
      </c>
      <c r="N5024">
        <v>20.680099487304599</v>
      </c>
    </row>
    <row r="5025" spans="1:14" x14ac:dyDescent="0.35">
      <c r="A5025" t="s">
        <v>26665</v>
      </c>
      <c r="B5025" t="s">
        <v>1168</v>
      </c>
      <c r="C5025" t="s">
        <v>26666</v>
      </c>
      <c r="D5025">
        <v>294</v>
      </c>
      <c r="F5025" t="s">
        <v>1965</v>
      </c>
      <c r="G5025" t="s">
        <v>26401</v>
      </c>
      <c r="H5025" t="s">
        <v>26667</v>
      </c>
      <c r="I5025" t="s">
        <v>26665</v>
      </c>
      <c r="J5025" t="s">
        <v>26668</v>
      </c>
      <c r="K5025" t="s">
        <v>26669</v>
      </c>
      <c r="L5025" t="s">
        <v>26670</v>
      </c>
      <c r="M5025">
        <v>-97.089102999999994</v>
      </c>
      <c r="N5025">
        <v>15.876899999999999</v>
      </c>
    </row>
    <row r="5026" spans="1:14" x14ac:dyDescent="0.35">
      <c r="A5026" t="s">
        <v>26671</v>
      </c>
      <c r="B5026" t="s">
        <v>1168</v>
      </c>
      <c r="C5026" t="s">
        <v>46485</v>
      </c>
      <c r="D5026">
        <v>6296</v>
      </c>
      <c r="F5026" t="s">
        <v>1965</v>
      </c>
      <c r="G5026" t="s">
        <v>26672</v>
      </c>
      <c r="H5026" t="s">
        <v>46486</v>
      </c>
      <c r="I5026" t="s">
        <v>26671</v>
      </c>
      <c r="J5026" t="s">
        <v>26673</v>
      </c>
      <c r="K5026" t="s">
        <v>2084</v>
      </c>
      <c r="L5026" t="s">
        <v>26674</v>
      </c>
      <c r="M5026">
        <v>-100.185997</v>
      </c>
      <c r="N5026">
        <v>20.6173</v>
      </c>
    </row>
    <row r="5027" spans="1:14" x14ac:dyDescent="0.35">
      <c r="A5027" t="s">
        <v>26675</v>
      </c>
      <c r="B5027" t="s">
        <v>1168</v>
      </c>
      <c r="C5027" t="s">
        <v>26676</v>
      </c>
      <c r="D5027">
        <v>139</v>
      </c>
      <c r="F5027" t="s">
        <v>1965</v>
      </c>
      <c r="G5027" t="s">
        <v>26361</v>
      </c>
      <c r="H5027" t="s">
        <v>26677</v>
      </c>
      <c r="I5027" t="s">
        <v>26675</v>
      </c>
      <c r="J5027" t="s">
        <v>26678</v>
      </c>
      <c r="K5027" t="s">
        <v>21855</v>
      </c>
      <c r="L5027" t="s">
        <v>26679</v>
      </c>
      <c r="M5027">
        <v>-98.228499999999997</v>
      </c>
      <c r="N5027">
        <v>26.008900000000001</v>
      </c>
    </row>
    <row r="5028" spans="1:14" x14ac:dyDescent="0.35">
      <c r="A5028" t="s">
        <v>26680</v>
      </c>
      <c r="B5028" t="s">
        <v>36</v>
      </c>
      <c r="C5028" t="s">
        <v>26681</v>
      </c>
      <c r="D5028">
        <v>7707</v>
      </c>
      <c r="F5028" t="s">
        <v>1965</v>
      </c>
      <c r="G5028" t="s">
        <v>26443</v>
      </c>
      <c r="H5028" t="s">
        <v>26682</v>
      </c>
      <c r="I5028" t="s">
        <v>26680</v>
      </c>
      <c r="J5028" t="s">
        <v>22607</v>
      </c>
      <c r="L5028" t="s">
        <v>26683</v>
      </c>
      <c r="M5028">
        <v>-92.530097961425994</v>
      </c>
      <c r="N5028">
        <v>16.690299987793001</v>
      </c>
    </row>
    <row r="5029" spans="1:14" x14ac:dyDescent="0.35">
      <c r="A5029" t="s">
        <v>26684</v>
      </c>
      <c r="B5029" t="s">
        <v>3332</v>
      </c>
      <c r="C5029" t="s">
        <v>26685</v>
      </c>
      <c r="D5029">
        <v>374</v>
      </c>
      <c r="F5029" t="s">
        <v>1965</v>
      </c>
      <c r="G5029" t="s">
        <v>6016</v>
      </c>
      <c r="H5029" t="s">
        <v>46487</v>
      </c>
      <c r="I5029" t="s">
        <v>26684</v>
      </c>
      <c r="J5029" t="s">
        <v>2521</v>
      </c>
      <c r="L5029" t="s">
        <v>26686</v>
      </c>
      <c r="M5029">
        <v>-109.72100067138599</v>
      </c>
      <c r="N5029">
        <v>23.151800155639599</v>
      </c>
    </row>
    <row r="5030" spans="1:14" x14ac:dyDescent="0.35">
      <c r="A5030" t="s">
        <v>26687</v>
      </c>
      <c r="B5030" t="s">
        <v>32</v>
      </c>
      <c r="C5030" t="s">
        <v>26688</v>
      </c>
      <c r="D5030">
        <v>148</v>
      </c>
      <c r="F5030" t="s">
        <v>1965</v>
      </c>
      <c r="G5030" t="s">
        <v>4012</v>
      </c>
      <c r="H5030" t="s">
        <v>26591</v>
      </c>
      <c r="I5030" t="s">
        <v>26687</v>
      </c>
      <c r="J5030" t="s">
        <v>26689</v>
      </c>
      <c r="K5030" t="s">
        <v>26690</v>
      </c>
      <c r="L5030" t="s">
        <v>26691</v>
      </c>
      <c r="M5030">
        <v>-114.80899810791</v>
      </c>
      <c r="N5030">
        <v>30.930200576781999</v>
      </c>
    </row>
    <row r="5031" spans="1:14" x14ac:dyDescent="0.35">
      <c r="A5031" t="s">
        <v>26692</v>
      </c>
      <c r="B5031" t="s">
        <v>32</v>
      </c>
      <c r="C5031" t="s">
        <v>26693</v>
      </c>
      <c r="D5031">
        <v>7369</v>
      </c>
      <c r="F5031" t="s">
        <v>1965</v>
      </c>
      <c r="G5031" t="s">
        <v>26554</v>
      </c>
      <c r="H5031" t="s">
        <v>26694</v>
      </c>
      <c r="I5031" t="s">
        <v>26692</v>
      </c>
      <c r="J5031" t="s">
        <v>26695</v>
      </c>
      <c r="L5031" t="s">
        <v>26696</v>
      </c>
      <c r="M5031">
        <v>-99.016403198199995</v>
      </c>
      <c r="N5031">
        <v>19.755300521900001</v>
      </c>
    </row>
    <row r="5032" spans="1:14" x14ac:dyDescent="0.35">
      <c r="A5032" t="s">
        <v>26697</v>
      </c>
      <c r="B5032" t="s">
        <v>1168</v>
      </c>
      <c r="C5032" t="s">
        <v>26698</v>
      </c>
      <c r="D5032">
        <v>6035</v>
      </c>
      <c r="F5032" t="s">
        <v>1965</v>
      </c>
      <c r="G5032" t="s">
        <v>26360</v>
      </c>
      <c r="H5032" t="s">
        <v>46488</v>
      </c>
      <c r="I5032" t="s">
        <v>26697</v>
      </c>
      <c r="J5032" t="s">
        <v>2588</v>
      </c>
      <c r="L5032" t="s">
        <v>26699</v>
      </c>
      <c r="M5032">
        <v>-100.93099975600001</v>
      </c>
      <c r="N5032">
        <v>22.254299163799999</v>
      </c>
    </row>
    <row r="5033" spans="1:14" x14ac:dyDescent="0.35">
      <c r="A5033" t="s">
        <v>26700</v>
      </c>
      <c r="B5033" t="s">
        <v>1168</v>
      </c>
      <c r="C5033" t="s">
        <v>26701</v>
      </c>
      <c r="D5033">
        <v>3688</v>
      </c>
      <c r="F5033" t="s">
        <v>1965</v>
      </c>
      <c r="G5033" t="s">
        <v>26368</v>
      </c>
      <c r="H5033" t="s">
        <v>46490</v>
      </c>
      <c r="I5033" t="s">
        <v>26700</v>
      </c>
      <c r="J5033" t="s">
        <v>26370</v>
      </c>
      <c r="L5033" t="s">
        <v>26702</v>
      </c>
      <c r="M5033">
        <v>-103.41100311300001</v>
      </c>
      <c r="N5033">
        <v>25.5683002471999</v>
      </c>
    </row>
    <row r="5034" spans="1:14" x14ac:dyDescent="0.35">
      <c r="A5034" t="s">
        <v>26703</v>
      </c>
      <c r="B5034" t="s">
        <v>1168</v>
      </c>
      <c r="C5034" t="s">
        <v>26704</v>
      </c>
      <c r="D5034">
        <v>1499</v>
      </c>
      <c r="F5034" t="s">
        <v>1965</v>
      </c>
      <c r="G5034" t="s">
        <v>26443</v>
      </c>
      <c r="H5034" t="s">
        <v>46489</v>
      </c>
      <c r="I5034" t="s">
        <v>26703</v>
      </c>
      <c r="J5034" t="s">
        <v>26705</v>
      </c>
      <c r="K5034" t="s">
        <v>26705</v>
      </c>
      <c r="L5034" t="s">
        <v>26706</v>
      </c>
      <c r="M5034">
        <v>-93.022499084499998</v>
      </c>
      <c r="N5034">
        <v>16.5636005402</v>
      </c>
    </row>
    <row r="5035" spans="1:14" x14ac:dyDescent="0.35">
      <c r="A5035" t="s">
        <v>26707</v>
      </c>
      <c r="B5035" t="s">
        <v>3332</v>
      </c>
      <c r="C5035" t="s">
        <v>46491</v>
      </c>
      <c r="D5035">
        <v>489</v>
      </c>
      <c r="F5035" t="s">
        <v>1965</v>
      </c>
      <c r="G5035" t="s">
        <v>4012</v>
      </c>
      <c r="H5035" t="s">
        <v>1389</v>
      </c>
      <c r="I5035" t="s">
        <v>26707</v>
      </c>
      <c r="J5035" t="s">
        <v>26708</v>
      </c>
      <c r="L5035" t="s">
        <v>26709</v>
      </c>
      <c r="M5035">
        <v>-116.970001220703</v>
      </c>
      <c r="N5035">
        <v>32.541099548339801</v>
      </c>
    </row>
    <row r="5036" spans="1:14" x14ac:dyDescent="0.35">
      <c r="A5036" t="s">
        <v>26710</v>
      </c>
      <c r="B5036" t="s">
        <v>1168</v>
      </c>
      <c r="C5036" t="s">
        <v>26711</v>
      </c>
      <c r="D5036">
        <v>80</v>
      </c>
      <c r="F5036" t="s">
        <v>1965</v>
      </c>
      <c r="G5036" t="s">
        <v>26361</v>
      </c>
      <c r="H5036" t="s">
        <v>251</v>
      </c>
      <c r="I5036" t="s">
        <v>26710</v>
      </c>
      <c r="J5036" t="s">
        <v>26712</v>
      </c>
      <c r="L5036" t="s">
        <v>26713</v>
      </c>
      <c r="M5036">
        <v>-97.865898132300003</v>
      </c>
      <c r="N5036">
        <v>22.296400070200001</v>
      </c>
    </row>
    <row r="5037" spans="1:14" x14ac:dyDescent="0.35">
      <c r="A5037" t="s">
        <v>26714</v>
      </c>
      <c r="B5037" t="s">
        <v>32</v>
      </c>
      <c r="C5037" t="s">
        <v>26715</v>
      </c>
      <c r="D5037">
        <v>164</v>
      </c>
      <c r="F5037" t="s">
        <v>1965</v>
      </c>
      <c r="G5037" t="s">
        <v>26360</v>
      </c>
      <c r="I5037" t="s">
        <v>26714</v>
      </c>
      <c r="J5037" t="s">
        <v>26716</v>
      </c>
      <c r="K5037" t="s">
        <v>26717</v>
      </c>
      <c r="L5037" t="s">
        <v>26718</v>
      </c>
      <c r="M5037">
        <v>-98.806501999999995</v>
      </c>
      <c r="N5037">
        <v>22.0383</v>
      </c>
    </row>
    <row r="5038" spans="1:14" x14ac:dyDescent="0.35">
      <c r="A5038" t="s">
        <v>26719</v>
      </c>
      <c r="B5038" t="s">
        <v>1168</v>
      </c>
      <c r="C5038" t="s">
        <v>26720</v>
      </c>
      <c r="D5038">
        <v>8466</v>
      </c>
      <c r="F5038" t="s">
        <v>1965</v>
      </c>
      <c r="G5038" t="s">
        <v>26554</v>
      </c>
      <c r="H5038" t="s">
        <v>26721</v>
      </c>
      <c r="I5038" t="s">
        <v>26719</v>
      </c>
      <c r="J5038" t="s">
        <v>26722</v>
      </c>
      <c r="L5038" t="s">
        <v>26723</v>
      </c>
      <c r="M5038">
        <v>-99.566001892100005</v>
      </c>
      <c r="N5038">
        <v>19.337099075299999</v>
      </c>
    </row>
    <row r="5039" spans="1:14" x14ac:dyDescent="0.35">
      <c r="A5039" t="s">
        <v>26724</v>
      </c>
      <c r="B5039" t="s">
        <v>1168</v>
      </c>
      <c r="C5039" t="s">
        <v>26725</v>
      </c>
      <c r="D5039">
        <v>97</v>
      </c>
      <c r="F5039" t="s">
        <v>1965</v>
      </c>
      <c r="G5039" t="s">
        <v>26443</v>
      </c>
      <c r="H5039" t="s">
        <v>26726</v>
      </c>
      <c r="I5039" t="s">
        <v>26724</v>
      </c>
      <c r="J5039" t="s">
        <v>3446</v>
      </c>
      <c r="L5039" t="s">
        <v>26727</v>
      </c>
      <c r="M5039">
        <v>-92.370002746599994</v>
      </c>
      <c r="N5039">
        <v>14.794300079299999</v>
      </c>
    </row>
    <row r="5040" spans="1:14" x14ac:dyDescent="0.35">
      <c r="A5040" t="s">
        <v>26729</v>
      </c>
      <c r="B5040" t="s">
        <v>3332</v>
      </c>
      <c r="C5040" t="s">
        <v>46492</v>
      </c>
      <c r="D5040">
        <v>22</v>
      </c>
      <c r="F5040" t="s">
        <v>1965</v>
      </c>
      <c r="G5040" t="s">
        <v>26435</v>
      </c>
      <c r="H5040" t="s">
        <v>46493</v>
      </c>
      <c r="I5040" t="s">
        <v>26729</v>
      </c>
      <c r="J5040" t="s">
        <v>26730</v>
      </c>
      <c r="L5040" t="s">
        <v>26731</v>
      </c>
      <c r="M5040">
        <v>-86.877098083500002</v>
      </c>
      <c r="N5040">
        <v>21.036500930799999</v>
      </c>
    </row>
    <row r="5041" spans="1:14" x14ac:dyDescent="0.35">
      <c r="A5041" t="s">
        <v>20572</v>
      </c>
      <c r="B5041" t="s">
        <v>32</v>
      </c>
      <c r="C5041" t="s">
        <v>26732</v>
      </c>
      <c r="D5041">
        <v>6</v>
      </c>
      <c r="E5041" t="s">
        <v>161</v>
      </c>
      <c r="F5041" t="s">
        <v>1547</v>
      </c>
      <c r="G5041" t="s">
        <v>1681</v>
      </c>
      <c r="H5041" t="s">
        <v>26733</v>
      </c>
      <c r="I5041" t="s">
        <v>26734</v>
      </c>
      <c r="J5041" t="s">
        <v>20572</v>
      </c>
      <c r="K5041" t="s">
        <v>20255</v>
      </c>
      <c r="L5041" t="s">
        <v>26735</v>
      </c>
      <c r="M5041">
        <v>144.171111</v>
      </c>
      <c r="N5041">
        <v>-1.394444</v>
      </c>
    </row>
    <row r="5042" spans="1:14" x14ac:dyDescent="0.35">
      <c r="A5042" t="s">
        <v>26736</v>
      </c>
      <c r="B5042" t="s">
        <v>1168</v>
      </c>
      <c r="C5042" t="s">
        <v>46494</v>
      </c>
      <c r="D5042">
        <v>46</v>
      </c>
      <c r="F5042" t="s">
        <v>1965</v>
      </c>
      <c r="G5042" t="s">
        <v>26372</v>
      </c>
      <c r="H5042" t="s">
        <v>26737</v>
      </c>
      <c r="I5042" t="s">
        <v>26736</v>
      </c>
      <c r="J5042" t="s">
        <v>26738</v>
      </c>
      <c r="L5042" t="s">
        <v>26739</v>
      </c>
      <c r="M5042">
        <v>-92.817398071289006</v>
      </c>
      <c r="N5042">
        <v>17.996999740600501</v>
      </c>
    </row>
    <row r="5043" spans="1:14" x14ac:dyDescent="0.35">
      <c r="A5043" t="s">
        <v>26740</v>
      </c>
      <c r="B5043" t="s">
        <v>1168</v>
      </c>
      <c r="C5043" t="s">
        <v>26741</v>
      </c>
      <c r="D5043">
        <v>90</v>
      </c>
      <c r="F5043" t="s">
        <v>1965</v>
      </c>
      <c r="G5043" t="s">
        <v>26363</v>
      </c>
      <c r="H5043" t="s">
        <v>26742</v>
      </c>
      <c r="I5043" t="s">
        <v>26740</v>
      </c>
      <c r="J5043" t="s">
        <v>2448</v>
      </c>
      <c r="L5043" t="s">
        <v>26743</v>
      </c>
      <c r="M5043">
        <v>-96.187301635699995</v>
      </c>
      <c r="N5043">
        <v>19.145900726299999</v>
      </c>
    </row>
    <row r="5044" spans="1:14" x14ac:dyDescent="0.35">
      <c r="A5044" t="s">
        <v>26744</v>
      </c>
      <c r="B5044" t="s">
        <v>1168</v>
      </c>
      <c r="C5044" t="s">
        <v>26745</v>
      </c>
      <c r="D5044">
        <v>7141</v>
      </c>
      <c r="F5044" t="s">
        <v>1965</v>
      </c>
      <c r="G5044" t="s">
        <v>26746</v>
      </c>
      <c r="H5044" t="s">
        <v>26747</v>
      </c>
      <c r="I5044" t="s">
        <v>26744</v>
      </c>
      <c r="J5044" t="s">
        <v>26748</v>
      </c>
      <c r="L5044" t="s">
        <v>26749</v>
      </c>
      <c r="M5044">
        <v>-102.68699646</v>
      </c>
      <c r="N5044">
        <v>22.8971004486</v>
      </c>
    </row>
    <row r="5045" spans="1:14" x14ac:dyDescent="0.35">
      <c r="A5045" t="s">
        <v>26750</v>
      </c>
      <c r="B5045" t="s">
        <v>1168</v>
      </c>
      <c r="C5045" t="s">
        <v>26751</v>
      </c>
      <c r="D5045">
        <v>26</v>
      </c>
      <c r="F5045" t="s">
        <v>1965</v>
      </c>
      <c r="G5045" t="s">
        <v>26366</v>
      </c>
      <c r="H5045" t="s">
        <v>26752</v>
      </c>
      <c r="I5045" t="s">
        <v>26750</v>
      </c>
      <c r="J5045" t="s">
        <v>26753</v>
      </c>
      <c r="L5045" t="s">
        <v>26754</v>
      </c>
      <c r="M5045">
        <v>-101.460998535</v>
      </c>
      <c r="N5045">
        <v>17.601600647000001</v>
      </c>
    </row>
    <row r="5046" spans="1:14" x14ac:dyDescent="0.35">
      <c r="A5046" t="s">
        <v>26755</v>
      </c>
      <c r="B5046" t="s">
        <v>32</v>
      </c>
      <c r="C5046" t="s">
        <v>26756</v>
      </c>
      <c r="D5046">
        <v>5141</v>
      </c>
      <c r="F5046" t="s">
        <v>1965</v>
      </c>
      <c r="G5046" t="s">
        <v>26371</v>
      </c>
      <c r="I5046" t="s">
        <v>26755</v>
      </c>
      <c r="J5046" t="s">
        <v>26757</v>
      </c>
      <c r="K5046" t="s">
        <v>26758</v>
      </c>
      <c r="L5046" t="s">
        <v>26759</v>
      </c>
      <c r="M5046">
        <v>-102.27600099999999</v>
      </c>
      <c r="N5046">
        <v>20.045000000000002</v>
      </c>
    </row>
    <row r="5047" spans="1:14" x14ac:dyDescent="0.35">
      <c r="A5047" t="s">
        <v>26760</v>
      </c>
      <c r="B5047" t="s">
        <v>1168</v>
      </c>
      <c r="C5047" t="s">
        <v>26761</v>
      </c>
      <c r="D5047">
        <v>30</v>
      </c>
      <c r="F5047" t="s">
        <v>1965</v>
      </c>
      <c r="G5047" t="s">
        <v>26529</v>
      </c>
      <c r="H5047" t="s">
        <v>26762</v>
      </c>
      <c r="I5047" t="s">
        <v>26760</v>
      </c>
      <c r="J5047" t="s">
        <v>26763</v>
      </c>
      <c r="L5047" t="s">
        <v>26764</v>
      </c>
      <c r="M5047">
        <v>-104.558998108</v>
      </c>
      <c r="N5047">
        <v>19.144800186199902</v>
      </c>
    </row>
    <row r="5048" spans="1:14" x14ac:dyDescent="0.35">
      <c r="A5048" t="s">
        <v>26767</v>
      </c>
      <c r="B5048" t="s">
        <v>32</v>
      </c>
      <c r="C5048" t="s">
        <v>26768</v>
      </c>
      <c r="D5048">
        <v>4550</v>
      </c>
      <c r="E5048" t="s">
        <v>1579</v>
      </c>
      <c r="F5048" t="s">
        <v>10223</v>
      </c>
      <c r="G5048" t="s">
        <v>26769</v>
      </c>
      <c r="H5048" t="s">
        <v>26770</v>
      </c>
      <c r="I5048" t="s">
        <v>26771</v>
      </c>
      <c r="J5048" t="s">
        <v>26772</v>
      </c>
      <c r="L5048" t="s">
        <v>26773</v>
      </c>
      <c r="M5048">
        <v>106.268997192</v>
      </c>
      <c r="N5048">
        <v>45.7380981445</v>
      </c>
    </row>
    <row r="5049" spans="1:14" x14ac:dyDescent="0.35">
      <c r="A5049" t="s">
        <v>26778</v>
      </c>
      <c r="B5049" t="s">
        <v>1168</v>
      </c>
      <c r="C5049" t="s">
        <v>26779</v>
      </c>
      <c r="D5049">
        <v>20</v>
      </c>
      <c r="F5049" t="s">
        <v>26776</v>
      </c>
      <c r="G5049" t="s">
        <v>26780</v>
      </c>
      <c r="H5049" t="s">
        <v>26781</v>
      </c>
      <c r="I5049" t="s">
        <v>26778</v>
      </c>
      <c r="J5049" t="s">
        <v>26782</v>
      </c>
      <c r="L5049" t="s">
        <v>26783</v>
      </c>
      <c r="M5049">
        <v>-83.774101257324205</v>
      </c>
      <c r="N5049">
        <v>11.991000175476</v>
      </c>
    </row>
    <row r="5050" spans="1:14" x14ac:dyDescent="0.35">
      <c r="A5050" t="s">
        <v>26785</v>
      </c>
      <c r="B5050" t="s">
        <v>32</v>
      </c>
      <c r="C5050" t="s">
        <v>4576</v>
      </c>
      <c r="D5050">
        <v>600</v>
      </c>
      <c r="F5050" t="s">
        <v>26776</v>
      </c>
      <c r="G5050" t="s">
        <v>26777</v>
      </c>
      <c r="H5050" t="s">
        <v>26786</v>
      </c>
      <c r="I5050" t="s">
        <v>26785</v>
      </c>
      <c r="J5050" t="s">
        <v>26787</v>
      </c>
      <c r="L5050" t="s">
        <v>26788</v>
      </c>
      <c r="M5050">
        <v>-84.624311000000006</v>
      </c>
      <c r="N5050">
        <v>14.031523999999999</v>
      </c>
    </row>
    <row r="5051" spans="1:14" x14ac:dyDescent="0.35">
      <c r="A5051" t="s">
        <v>26789</v>
      </c>
      <c r="B5051" t="s">
        <v>32</v>
      </c>
      <c r="C5051" t="s">
        <v>26790</v>
      </c>
      <c r="D5051">
        <v>84</v>
      </c>
      <c r="F5051" t="s">
        <v>26776</v>
      </c>
      <c r="G5051" t="s">
        <v>26791</v>
      </c>
      <c r="H5051" t="s">
        <v>26792</v>
      </c>
      <c r="I5051" t="s">
        <v>26789</v>
      </c>
      <c r="J5051" t="s">
        <v>26793</v>
      </c>
      <c r="K5051" t="s">
        <v>26793</v>
      </c>
      <c r="L5051" t="s">
        <v>26794</v>
      </c>
      <c r="M5051">
        <v>-86.033360999999999</v>
      </c>
      <c r="N5051">
        <v>11.427542000000001</v>
      </c>
    </row>
    <row r="5052" spans="1:14" x14ac:dyDescent="0.35">
      <c r="A5052" t="s">
        <v>26795</v>
      </c>
      <c r="B5052" t="s">
        <v>32</v>
      </c>
      <c r="C5052" t="s">
        <v>26796</v>
      </c>
      <c r="D5052">
        <v>1</v>
      </c>
      <c r="F5052" t="s">
        <v>26776</v>
      </c>
      <c r="G5052" t="s">
        <v>26780</v>
      </c>
      <c r="H5052" t="s">
        <v>26796</v>
      </c>
      <c r="I5052" t="s">
        <v>26795</v>
      </c>
      <c r="J5052" t="s">
        <v>26797</v>
      </c>
      <c r="L5052" t="s">
        <v>26798</v>
      </c>
      <c r="M5052">
        <v>-83.063796997070298</v>
      </c>
      <c r="N5052">
        <v>12.162899971008301</v>
      </c>
    </row>
    <row r="5053" spans="1:14" x14ac:dyDescent="0.35">
      <c r="A5053" t="s">
        <v>26799</v>
      </c>
      <c r="B5053" t="s">
        <v>1168</v>
      </c>
      <c r="C5053" t="s">
        <v>26800</v>
      </c>
      <c r="D5053">
        <v>194</v>
      </c>
      <c r="F5053" t="s">
        <v>26776</v>
      </c>
      <c r="G5053" t="s">
        <v>26784</v>
      </c>
      <c r="H5053" t="s">
        <v>26801</v>
      </c>
      <c r="I5053" t="s">
        <v>26799</v>
      </c>
      <c r="J5053" t="s">
        <v>3249</v>
      </c>
      <c r="L5053" t="s">
        <v>26802</v>
      </c>
      <c r="M5053">
        <v>-86.168197631835895</v>
      </c>
      <c r="N5053">
        <v>12.141500473022401</v>
      </c>
    </row>
    <row r="5054" spans="1:14" x14ac:dyDescent="0.35">
      <c r="A5054" t="s">
        <v>26803</v>
      </c>
      <c r="B5054" t="s">
        <v>32</v>
      </c>
      <c r="C5054" t="s">
        <v>26804</v>
      </c>
      <c r="D5054">
        <v>606</v>
      </c>
      <c r="F5054" t="s">
        <v>26776</v>
      </c>
      <c r="G5054" t="s">
        <v>26780</v>
      </c>
      <c r="H5054" t="s">
        <v>26805</v>
      </c>
      <c r="I5054" t="s">
        <v>26803</v>
      </c>
      <c r="J5054" t="s">
        <v>26806</v>
      </c>
      <c r="L5054" t="s">
        <v>26807</v>
      </c>
      <c r="M5054">
        <v>-84.449996948242102</v>
      </c>
      <c r="N5054">
        <v>11.6666669845581</v>
      </c>
    </row>
    <row r="5055" spans="1:14" x14ac:dyDescent="0.35">
      <c r="A5055" t="s">
        <v>26808</v>
      </c>
      <c r="B5055" t="s">
        <v>36</v>
      </c>
      <c r="C5055" t="s">
        <v>26809</v>
      </c>
      <c r="D5055">
        <v>4</v>
      </c>
      <c r="E5055" t="s">
        <v>161</v>
      </c>
      <c r="F5055" t="s">
        <v>1547</v>
      </c>
      <c r="G5055" t="s">
        <v>2812</v>
      </c>
      <c r="H5055" t="s">
        <v>26810</v>
      </c>
      <c r="J5055" t="s">
        <v>26808</v>
      </c>
      <c r="L5055" t="s">
        <v>26811</v>
      </c>
      <c r="M5055">
        <v>145.01679999999999</v>
      </c>
      <c r="N5055">
        <v>-1.5504</v>
      </c>
    </row>
    <row r="5056" spans="1:14" x14ac:dyDescent="0.35">
      <c r="A5056" t="s">
        <v>26812</v>
      </c>
      <c r="B5056" t="s">
        <v>1168</v>
      </c>
      <c r="C5056" t="s">
        <v>26813</v>
      </c>
      <c r="D5056">
        <v>52</v>
      </c>
      <c r="F5056" t="s">
        <v>26776</v>
      </c>
      <c r="G5056" t="s">
        <v>26777</v>
      </c>
      <c r="H5056" t="s">
        <v>26814</v>
      </c>
      <c r="I5056" t="s">
        <v>26812</v>
      </c>
      <c r="J5056" t="s">
        <v>26815</v>
      </c>
      <c r="L5056" t="s">
        <v>26816</v>
      </c>
      <c r="M5056">
        <v>-83.386703491210895</v>
      </c>
      <c r="N5056">
        <v>14.0472002029418</v>
      </c>
    </row>
    <row r="5057" spans="1:14" x14ac:dyDescent="0.35">
      <c r="A5057" t="s">
        <v>26817</v>
      </c>
      <c r="B5057" t="s">
        <v>32</v>
      </c>
      <c r="C5057" t="s">
        <v>26818</v>
      </c>
      <c r="D5057">
        <v>193</v>
      </c>
      <c r="F5057" t="s">
        <v>26776</v>
      </c>
      <c r="G5057" t="s">
        <v>26777</v>
      </c>
      <c r="H5057" t="s">
        <v>26819</v>
      </c>
      <c r="I5057" t="s">
        <v>26817</v>
      </c>
      <c r="J5057" t="s">
        <v>26820</v>
      </c>
      <c r="L5057" t="s">
        <v>26821</v>
      </c>
      <c r="M5057">
        <v>-84.408897399902301</v>
      </c>
      <c r="N5057">
        <v>13.889699935913001</v>
      </c>
    </row>
    <row r="5058" spans="1:14" x14ac:dyDescent="0.35">
      <c r="A5058" t="s">
        <v>26822</v>
      </c>
      <c r="B5058" t="s">
        <v>32</v>
      </c>
      <c r="C5058" t="s">
        <v>1050</v>
      </c>
      <c r="D5058">
        <v>91</v>
      </c>
      <c r="F5058" t="s">
        <v>26776</v>
      </c>
      <c r="G5058" t="s">
        <v>26823</v>
      </c>
      <c r="H5058" t="s">
        <v>1050</v>
      </c>
      <c r="I5058" t="s">
        <v>26822</v>
      </c>
      <c r="J5058" t="s">
        <v>26824</v>
      </c>
      <c r="L5058" t="s">
        <v>26825</v>
      </c>
      <c r="M5058">
        <v>-84.769996643066406</v>
      </c>
      <c r="N5058">
        <v>11.133399963378899</v>
      </c>
    </row>
    <row r="5059" spans="1:14" x14ac:dyDescent="0.35">
      <c r="A5059" t="s">
        <v>26826</v>
      </c>
      <c r="B5059" t="s">
        <v>32</v>
      </c>
      <c r="C5059" t="s">
        <v>26827</v>
      </c>
      <c r="D5059">
        <v>606</v>
      </c>
      <c r="F5059" t="s">
        <v>26776</v>
      </c>
      <c r="G5059" t="s">
        <v>26777</v>
      </c>
      <c r="H5059" t="s">
        <v>26827</v>
      </c>
      <c r="I5059" t="s">
        <v>26826</v>
      </c>
      <c r="J5059" t="s">
        <v>26828</v>
      </c>
      <c r="L5059" t="s">
        <v>26829</v>
      </c>
      <c r="M5059">
        <v>-84.777778625488196</v>
      </c>
      <c r="N5059">
        <v>13.7272224426269</v>
      </c>
    </row>
    <row r="5060" spans="1:14" x14ac:dyDescent="0.35">
      <c r="A5060" t="s">
        <v>26830</v>
      </c>
      <c r="B5060" t="s">
        <v>32</v>
      </c>
      <c r="C5060" t="s">
        <v>26831</v>
      </c>
      <c r="D5060">
        <v>98</v>
      </c>
      <c r="F5060" t="s">
        <v>26776</v>
      </c>
      <c r="G5060" t="s">
        <v>26777</v>
      </c>
      <c r="H5060" t="s">
        <v>26832</v>
      </c>
      <c r="I5060" t="s">
        <v>26830</v>
      </c>
      <c r="J5060" t="s">
        <v>26833</v>
      </c>
      <c r="L5060" t="s">
        <v>26834</v>
      </c>
      <c r="M5060">
        <v>-83.969398498535099</v>
      </c>
      <c r="N5060">
        <v>14.739199638366699</v>
      </c>
    </row>
    <row r="5061" spans="1:14" x14ac:dyDescent="0.35">
      <c r="A5061" t="s">
        <v>26836</v>
      </c>
      <c r="B5061" t="s">
        <v>32</v>
      </c>
      <c r="C5061" t="s">
        <v>26837</v>
      </c>
      <c r="D5061">
        <v>12</v>
      </c>
      <c r="E5061" t="s">
        <v>1579</v>
      </c>
      <c r="F5061" t="s">
        <v>7799</v>
      </c>
      <c r="G5061" t="s">
        <v>15488</v>
      </c>
      <c r="H5061" t="s">
        <v>26838</v>
      </c>
      <c r="J5061" t="s">
        <v>26836</v>
      </c>
      <c r="K5061" t="s">
        <v>26836</v>
      </c>
      <c r="L5061" t="s">
        <v>26839</v>
      </c>
      <c r="M5061">
        <v>121.66027800000001</v>
      </c>
      <c r="N5061">
        <v>-2.2033330000000002</v>
      </c>
    </row>
    <row r="5062" spans="1:14" x14ac:dyDescent="0.35">
      <c r="A5062" t="s">
        <v>26841</v>
      </c>
      <c r="B5062" t="s">
        <v>32</v>
      </c>
      <c r="C5062" t="s">
        <v>26842</v>
      </c>
      <c r="D5062">
        <v>16</v>
      </c>
      <c r="F5062" t="s">
        <v>7320</v>
      </c>
      <c r="G5062" t="s">
        <v>26843</v>
      </c>
      <c r="H5062" t="s">
        <v>26844</v>
      </c>
      <c r="I5062" t="s">
        <v>26841</v>
      </c>
      <c r="J5062" t="s">
        <v>26845</v>
      </c>
      <c r="K5062" t="s">
        <v>26841</v>
      </c>
      <c r="L5062" t="s">
        <v>26846</v>
      </c>
      <c r="M5062">
        <v>-80.023300170897997</v>
      </c>
      <c r="N5062">
        <v>7.5568799972534002</v>
      </c>
    </row>
    <row r="5063" spans="1:14" x14ac:dyDescent="0.35">
      <c r="A5063" t="s">
        <v>26852</v>
      </c>
      <c r="B5063" t="s">
        <v>1168</v>
      </c>
      <c r="C5063" t="s">
        <v>26853</v>
      </c>
      <c r="D5063">
        <v>10</v>
      </c>
      <c r="F5063" t="s">
        <v>7320</v>
      </c>
      <c r="G5063" t="s">
        <v>26848</v>
      </c>
      <c r="H5063" t="s">
        <v>46495</v>
      </c>
      <c r="I5063" t="s">
        <v>26852</v>
      </c>
      <c r="J5063" t="s">
        <v>26854</v>
      </c>
      <c r="L5063" t="s">
        <v>26855</v>
      </c>
      <c r="M5063">
        <v>-82.250801086425696</v>
      </c>
      <c r="N5063">
        <v>9.3408498764037997</v>
      </c>
    </row>
    <row r="5064" spans="1:14" x14ac:dyDescent="0.35">
      <c r="A5064" t="s">
        <v>26856</v>
      </c>
      <c r="B5064" t="s">
        <v>1168</v>
      </c>
      <c r="C5064" t="s">
        <v>26857</v>
      </c>
      <c r="D5064">
        <v>33</v>
      </c>
      <c r="F5064" t="s">
        <v>7320</v>
      </c>
      <c r="G5064" t="s">
        <v>26858</v>
      </c>
      <c r="H5064" t="s">
        <v>46496</v>
      </c>
      <c r="I5064" t="s">
        <v>26856</v>
      </c>
      <c r="J5064" t="s">
        <v>26859</v>
      </c>
      <c r="L5064" t="s">
        <v>26860</v>
      </c>
      <c r="M5064">
        <v>-80.409698486328097</v>
      </c>
      <c r="N5064">
        <v>7.9878401756286603</v>
      </c>
    </row>
    <row r="5065" spans="1:14" x14ac:dyDescent="0.35">
      <c r="A5065" t="s">
        <v>26861</v>
      </c>
      <c r="B5065" t="s">
        <v>1168</v>
      </c>
      <c r="C5065" t="s">
        <v>46497</v>
      </c>
      <c r="D5065">
        <v>19</v>
      </c>
      <c r="F5065" t="s">
        <v>7320</v>
      </c>
      <c r="G5065" t="s">
        <v>26848</v>
      </c>
      <c r="H5065" t="s">
        <v>26849</v>
      </c>
      <c r="I5065" t="s">
        <v>26861</v>
      </c>
      <c r="J5065" t="s">
        <v>26862</v>
      </c>
      <c r="L5065" t="s">
        <v>26863</v>
      </c>
      <c r="M5065">
        <v>-82.515062</v>
      </c>
      <c r="N5065">
        <v>9.4589619999999996</v>
      </c>
    </row>
    <row r="5066" spans="1:14" x14ac:dyDescent="0.35">
      <c r="A5066" t="s">
        <v>26864</v>
      </c>
      <c r="B5066" t="s">
        <v>1168</v>
      </c>
      <c r="C5066" t="s">
        <v>26865</v>
      </c>
      <c r="D5066">
        <v>89</v>
      </c>
      <c r="F5066" t="s">
        <v>7320</v>
      </c>
      <c r="G5066" t="s">
        <v>26847</v>
      </c>
      <c r="H5066" t="s">
        <v>26866</v>
      </c>
      <c r="I5066" t="s">
        <v>26864</v>
      </c>
      <c r="J5066" t="s">
        <v>26867</v>
      </c>
      <c r="L5066" t="s">
        <v>26868</v>
      </c>
      <c r="M5066">
        <v>-82.434997558593693</v>
      </c>
      <c r="N5066">
        <v>8.3909997940063406</v>
      </c>
    </row>
    <row r="5067" spans="1:14" x14ac:dyDescent="0.35">
      <c r="A5067" t="s">
        <v>26869</v>
      </c>
      <c r="B5067" t="s">
        <v>1168</v>
      </c>
      <c r="C5067" t="s">
        <v>26870</v>
      </c>
      <c r="D5067">
        <v>25</v>
      </c>
      <c r="F5067" t="s">
        <v>7320</v>
      </c>
      <c r="G5067" t="s">
        <v>26871</v>
      </c>
      <c r="H5067" t="s">
        <v>46498</v>
      </c>
      <c r="I5067" t="s">
        <v>26869</v>
      </c>
      <c r="J5067" t="s">
        <v>21142</v>
      </c>
      <c r="L5067" t="s">
        <v>26872</v>
      </c>
      <c r="M5067">
        <v>-79.867401123046804</v>
      </c>
      <c r="N5067">
        <v>9.3566398620605398</v>
      </c>
    </row>
    <row r="5068" spans="1:14" x14ac:dyDescent="0.35">
      <c r="A5068" t="s">
        <v>20598</v>
      </c>
      <c r="B5068" t="s">
        <v>32</v>
      </c>
      <c r="C5068" t="s">
        <v>26873</v>
      </c>
      <c r="D5068">
        <v>2530</v>
      </c>
      <c r="E5068" t="s">
        <v>161</v>
      </c>
      <c r="F5068" t="s">
        <v>1547</v>
      </c>
      <c r="G5068" t="s">
        <v>1607</v>
      </c>
      <c r="H5068" t="s">
        <v>26874</v>
      </c>
      <c r="I5068" t="s">
        <v>26875</v>
      </c>
      <c r="J5068" t="s">
        <v>20598</v>
      </c>
      <c r="K5068" t="s">
        <v>15062</v>
      </c>
      <c r="L5068" t="s">
        <v>26876</v>
      </c>
      <c r="M5068">
        <v>147.65116666700001</v>
      </c>
      <c r="N5068">
        <v>-6.5322222222199997</v>
      </c>
    </row>
    <row r="5069" spans="1:14" x14ac:dyDescent="0.35">
      <c r="A5069" t="s">
        <v>26877</v>
      </c>
      <c r="B5069" t="s">
        <v>32</v>
      </c>
      <c r="C5069" t="s">
        <v>26878</v>
      </c>
      <c r="D5069">
        <v>52</v>
      </c>
      <c r="F5069" t="s">
        <v>7320</v>
      </c>
      <c r="G5069" t="s">
        <v>26851</v>
      </c>
      <c r="H5069" t="s">
        <v>46499</v>
      </c>
      <c r="I5069" t="s">
        <v>26879</v>
      </c>
      <c r="J5069" t="s">
        <v>26880</v>
      </c>
      <c r="L5069" t="s">
        <v>26881</v>
      </c>
      <c r="M5069">
        <v>-79.599602000000004</v>
      </c>
      <c r="N5069">
        <v>8.91479</v>
      </c>
    </row>
    <row r="5070" spans="1:14" x14ac:dyDescent="0.35">
      <c r="A5070" t="s">
        <v>20602</v>
      </c>
      <c r="B5070" t="s">
        <v>32</v>
      </c>
      <c r="C5070" t="s">
        <v>26882</v>
      </c>
      <c r="D5070">
        <v>25</v>
      </c>
      <c r="F5070" t="s">
        <v>7320</v>
      </c>
      <c r="G5070" t="s">
        <v>7321</v>
      </c>
      <c r="H5070" t="s">
        <v>26883</v>
      </c>
      <c r="J5070" t="s">
        <v>20602</v>
      </c>
      <c r="L5070" t="s">
        <v>26884</v>
      </c>
      <c r="M5070">
        <v>-77.984099999999998</v>
      </c>
      <c r="N5070">
        <v>9.1851000000000003</v>
      </c>
    </row>
    <row r="5071" spans="1:14" x14ac:dyDescent="0.35">
      <c r="A5071" t="s">
        <v>26885</v>
      </c>
      <c r="B5071" t="s">
        <v>32</v>
      </c>
      <c r="C5071" t="s">
        <v>46500</v>
      </c>
      <c r="D5071">
        <v>29</v>
      </c>
      <c r="F5071" t="s">
        <v>7320</v>
      </c>
      <c r="G5071" t="s">
        <v>13428</v>
      </c>
      <c r="H5071" t="s">
        <v>46501</v>
      </c>
      <c r="I5071" t="s">
        <v>26885</v>
      </c>
      <c r="J5071" t="s">
        <v>26886</v>
      </c>
      <c r="L5071" t="s">
        <v>26887</v>
      </c>
      <c r="M5071">
        <v>-78.157203674316406</v>
      </c>
      <c r="N5071">
        <v>7.5177798271179199</v>
      </c>
    </row>
    <row r="5072" spans="1:14" x14ac:dyDescent="0.35">
      <c r="A5072" t="s">
        <v>26888</v>
      </c>
      <c r="B5072" t="s">
        <v>36</v>
      </c>
      <c r="C5072" t="s">
        <v>26889</v>
      </c>
      <c r="D5072">
        <v>30</v>
      </c>
      <c r="F5072" t="s">
        <v>7320</v>
      </c>
      <c r="G5072" t="s">
        <v>13428</v>
      </c>
      <c r="H5072" t="s">
        <v>26890</v>
      </c>
      <c r="I5072" t="s">
        <v>26888</v>
      </c>
      <c r="J5072" t="s">
        <v>26891</v>
      </c>
      <c r="L5072" t="s">
        <v>26892</v>
      </c>
      <c r="M5072">
        <v>-78.141700999999998</v>
      </c>
      <c r="N5072">
        <v>8.4066700000000001</v>
      </c>
    </row>
    <row r="5073" spans="1:14" x14ac:dyDescent="0.35">
      <c r="A5073" t="s">
        <v>26893</v>
      </c>
      <c r="B5073" t="s">
        <v>1168</v>
      </c>
      <c r="C5073" t="s">
        <v>26894</v>
      </c>
      <c r="D5073">
        <v>31</v>
      </c>
      <c r="F5073" t="s">
        <v>7320</v>
      </c>
      <c r="G5073" t="s">
        <v>15897</v>
      </c>
      <c r="H5073" t="s">
        <v>26895</v>
      </c>
      <c r="I5073" t="s">
        <v>26893</v>
      </c>
      <c r="J5073" t="s">
        <v>26896</v>
      </c>
      <c r="L5073" t="s">
        <v>26897</v>
      </c>
      <c r="M5073">
        <v>-79.555603027343693</v>
      </c>
      <c r="N5073">
        <v>8.9733400344848597</v>
      </c>
    </row>
    <row r="5074" spans="1:14" x14ac:dyDescent="0.35">
      <c r="A5074" t="s">
        <v>26898</v>
      </c>
      <c r="B5074" t="s">
        <v>32</v>
      </c>
      <c r="C5074" t="s">
        <v>26899</v>
      </c>
      <c r="D5074">
        <v>223</v>
      </c>
      <c r="F5074" t="s">
        <v>7320</v>
      </c>
      <c r="G5074" t="s">
        <v>7321</v>
      </c>
      <c r="H5074" t="s">
        <v>26900</v>
      </c>
      <c r="I5074" t="s">
        <v>26898</v>
      </c>
      <c r="J5074" t="s">
        <v>26901</v>
      </c>
      <c r="L5074" t="s">
        <v>26902</v>
      </c>
      <c r="M5074">
        <v>-77.418000000000006</v>
      </c>
      <c r="N5074">
        <v>8.6669999999999998</v>
      </c>
    </row>
    <row r="5075" spans="1:14" x14ac:dyDescent="0.35">
      <c r="A5075" t="s">
        <v>26903</v>
      </c>
      <c r="B5075" t="s">
        <v>32</v>
      </c>
      <c r="C5075" t="s">
        <v>26904</v>
      </c>
      <c r="D5075">
        <v>105</v>
      </c>
      <c r="F5075" t="s">
        <v>7320</v>
      </c>
      <c r="G5075" t="s">
        <v>26850</v>
      </c>
      <c r="H5075" t="s">
        <v>46502</v>
      </c>
      <c r="I5075" t="s">
        <v>26905</v>
      </c>
      <c r="J5075" t="s">
        <v>26906</v>
      </c>
      <c r="L5075" t="s">
        <v>26907</v>
      </c>
      <c r="M5075">
        <v>-80.127899169922003</v>
      </c>
      <c r="N5075">
        <v>8.3758802413940003</v>
      </c>
    </row>
    <row r="5076" spans="1:14" x14ac:dyDescent="0.35">
      <c r="A5076" t="s">
        <v>26908</v>
      </c>
      <c r="B5076" t="s">
        <v>1168</v>
      </c>
      <c r="C5076" t="s">
        <v>26909</v>
      </c>
      <c r="D5076">
        <v>272</v>
      </c>
      <c r="F5076" t="s">
        <v>7320</v>
      </c>
      <c r="G5076" t="s">
        <v>26910</v>
      </c>
      <c r="H5076" t="s">
        <v>5282</v>
      </c>
      <c r="I5076" t="s">
        <v>26908</v>
      </c>
      <c r="J5076" t="s">
        <v>26911</v>
      </c>
      <c r="L5076" t="s">
        <v>26912</v>
      </c>
      <c r="M5076">
        <v>-80.945297241210895</v>
      </c>
      <c r="N5076">
        <v>8.0855998992919904</v>
      </c>
    </row>
    <row r="5077" spans="1:14" x14ac:dyDescent="0.35">
      <c r="A5077" t="s">
        <v>26913</v>
      </c>
      <c r="B5077" t="s">
        <v>3332</v>
      </c>
      <c r="C5077" t="s">
        <v>26914</v>
      </c>
      <c r="D5077">
        <v>135</v>
      </c>
      <c r="F5077" t="s">
        <v>7320</v>
      </c>
      <c r="G5077" t="s">
        <v>15897</v>
      </c>
      <c r="H5077" t="s">
        <v>26915</v>
      </c>
      <c r="I5077" t="s">
        <v>26913</v>
      </c>
      <c r="J5077" t="s">
        <v>26916</v>
      </c>
      <c r="L5077" t="s">
        <v>26917</v>
      </c>
      <c r="M5077">
        <v>-79.383499145499997</v>
      </c>
      <c r="N5077">
        <v>9.0713596344000003</v>
      </c>
    </row>
    <row r="5078" spans="1:14" x14ac:dyDescent="0.35">
      <c r="A5078" t="s">
        <v>2355</v>
      </c>
      <c r="B5078" t="s">
        <v>32</v>
      </c>
      <c r="C5078" t="s">
        <v>26918</v>
      </c>
      <c r="D5078">
        <v>40</v>
      </c>
      <c r="E5078" t="s">
        <v>161</v>
      </c>
      <c r="F5078" t="s">
        <v>1547</v>
      </c>
      <c r="G5078" t="s">
        <v>2656</v>
      </c>
      <c r="H5078" t="s">
        <v>26919</v>
      </c>
      <c r="I5078" t="s">
        <v>26920</v>
      </c>
      <c r="J5078" t="s">
        <v>2355</v>
      </c>
      <c r="K5078" t="s">
        <v>1722</v>
      </c>
      <c r="L5078" t="s">
        <v>26921</v>
      </c>
      <c r="M5078">
        <v>151.99111111100001</v>
      </c>
      <c r="N5078">
        <v>-2.8113888888899998</v>
      </c>
    </row>
    <row r="5079" spans="1:14" x14ac:dyDescent="0.35">
      <c r="A5079" t="s">
        <v>26922</v>
      </c>
      <c r="B5079" t="s">
        <v>32</v>
      </c>
      <c r="C5079" t="s">
        <v>26234</v>
      </c>
      <c r="D5079">
        <v>17</v>
      </c>
      <c r="F5079" t="s">
        <v>7320</v>
      </c>
      <c r="G5079" t="s">
        <v>7321</v>
      </c>
      <c r="H5079" t="s">
        <v>26923</v>
      </c>
      <c r="I5079" t="s">
        <v>26922</v>
      </c>
      <c r="J5079" t="s">
        <v>21698</v>
      </c>
      <c r="L5079" t="s">
        <v>26924</v>
      </c>
      <c r="M5079">
        <v>-78.947000000000003</v>
      </c>
      <c r="N5079">
        <v>9.5579999999999998</v>
      </c>
    </row>
    <row r="5080" spans="1:14" x14ac:dyDescent="0.35">
      <c r="A5080" t="s">
        <v>26925</v>
      </c>
      <c r="B5080" t="s">
        <v>32</v>
      </c>
      <c r="C5080" t="s">
        <v>26926</v>
      </c>
      <c r="D5080">
        <v>17</v>
      </c>
      <c r="F5080" t="s">
        <v>7320</v>
      </c>
      <c r="G5080" t="s">
        <v>7321</v>
      </c>
      <c r="H5080" t="s">
        <v>26927</v>
      </c>
      <c r="I5080" t="s">
        <v>26925</v>
      </c>
      <c r="J5080" t="s">
        <v>26928</v>
      </c>
      <c r="L5080" t="s">
        <v>26929</v>
      </c>
      <c r="M5080">
        <v>-78.979499816894503</v>
      </c>
      <c r="N5080">
        <v>9.4496002197265607</v>
      </c>
    </row>
    <row r="5081" spans="1:14" x14ac:dyDescent="0.35">
      <c r="A5081" t="s">
        <v>26930</v>
      </c>
      <c r="B5081" t="s">
        <v>32</v>
      </c>
      <c r="C5081" t="s">
        <v>26931</v>
      </c>
      <c r="D5081">
        <v>2500</v>
      </c>
      <c r="E5081" t="s">
        <v>161</v>
      </c>
      <c r="F5081" t="s">
        <v>1547</v>
      </c>
      <c r="G5081" t="s">
        <v>1983</v>
      </c>
      <c r="H5081" t="s">
        <v>26932</v>
      </c>
      <c r="I5081" t="s">
        <v>26933</v>
      </c>
      <c r="J5081" t="s">
        <v>26930</v>
      </c>
      <c r="K5081" t="s">
        <v>26934</v>
      </c>
      <c r="L5081" t="s">
        <v>26935</v>
      </c>
      <c r="M5081">
        <v>141.62083333300001</v>
      </c>
      <c r="N5081">
        <v>-4.9030555555599999</v>
      </c>
    </row>
    <row r="5082" spans="1:14" x14ac:dyDescent="0.35">
      <c r="A5082" t="s">
        <v>26936</v>
      </c>
      <c r="B5082" t="s">
        <v>32</v>
      </c>
      <c r="C5082" t="s">
        <v>26937</v>
      </c>
      <c r="D5082">
        <v>126</v>
      </c>
      <c r="E5082" t="s">
        <v>161</v>
      </c>
      <c r="F5082" t="s">
        <v>1547</v>
      </c>
      <c r="G5082" t="s">
        <v>1548</v>
      </c>
      <c r="H5082" t="s">
        <v>26938</v>
      </c>
      <c r="I5082" t="s">
        <v>26939</v>
      </c>
      <c r="J5082" t="s">
        <v>26936</v>
      </c>
      <c r="K5082" t="s">
        <v>26940</v>
      </c>
      <c r="L5082" t="s">
        <v>26941</v>
      </c>
      <c r="M5082">
        <v>142.64972222200001</v>
      </c>
      <c r="N5082">
        <v>-8.7091666666700007</v>
      </c>
    </row>
    <row r="5083" spans="1:14" x14ac:dyDescent="0.35">
      <c r="A5083" t="s">
        <v>26945</v>
      </c>
      <c r="B5083" t="s">
        <v>32</v>
      </c>
      <c r="C5083" t="s">
        <v>26946</v>
      </c>
      <c r="D5083">
        <v>342</v>
      </c>
      <c r="F5083" t="s">
        <v>5669</v>
      </c>
      <c r="G5083" t="s">
        <v>26947</v>
      </c>
      <c r="H5083" t="s">
        <v>26948</v>
      </c>
      <c r="I5083" t="s">
        <v>26945</v>
      </c>
      <c r="J5083" t="s">
        <v>26949</v>
      </c>
      <c r="L5083" t="s">
        <v>26950</v>
      </c>
      <c r="M5083">
        <v>-84.634499000000005</v>
      </c>
      <c r="N5083">
        <v>10.478</v>
      </c>
    </row>
    <row r="5084" spans="1:14" x14ac:dyDescent="0.35">
      <c r="A5084" t="s">
        <v>26951</v>
      </c>
      <c r="B5084" t="s">
        <v>1168</v>
      </c>
      <c r="C5084" t="s">
        <v>26952</v>
      </c>
      <c r="D5084">
        <v>92</v>
      </c>
      <c r="F5084" t="s">
        <v>5669</v>
      </c>
      <c r="G5084" t="s">
        <v>26944</v>
      </c>
      <c r="H5084" t="s">
        <v>7790</v>
      </c>
      <c r="I5084" t="s">
        <v>26951</v>
      </c>
      <c r="J5084" t="s">
        <v>26953</v>
      </c>
      <c r="L5084" t="s">
        <v>26954</v>
      </c>
      <c r="M5084">
        <v>-83.609499999999997</v>
      </c>
      <c r="N5084">
        <v>10.42</v>
      </c>
    </row>
    <row r="5085" spans="1:14" x14ac:dyDescent="0.35">
      <c r="A5085" t="s">
        <v>26955</v>
      </c>
      <c r="B5085" t="s">
        <v>1168</v>
      </c>
      <c r="C5085" t="s">
        <v>2458</v>
      </c>
      <c r="D5085">
        <v>1214</v>
      </c>
      <c r="F5085" t="s">
        <v>5669</v>
      </c>
      <c r="G5085" t="s">
        <v>5670</v>
      </c>
      <c r="H5085" t="s">
        <v>5279</v>
      </c>
      <c r="I5085" t="s">
        <v>26955</v>
      </c>
      <c r="J5085" t="s">
        <v>2329</v>
      </c>
      <c r="L5085" t="s">
        <v>26956</v>
      </c>
      <c r="M5085">
        <v>-83.330171000000007</v>
      </c>
      <c r="N5085">
        <v>9.1639490000000006</v>
      </c>
    </row>
    <row r="5086" spans="1:14" x14ac:dyDescent="0.35">
      <c r="A5086" t="s">
        <v>26957</v>
      </c>
      <c r="B5086" t="s">
        <v>1168</v>
      </c>
      <c r="C5086" t="s">
        <v>26958</v>
      </c>
      <c r="D5086">
        <v>3</v>
      </c>
      <c r="F5086" t="s">
        <v>5669</v>
      </c>
      <c r="G5086" t="s">
        <v>26944</v>
      </c>
      <c r="H5086" t="s">
        <v>26959</v>
      </c>
      <c r="I5086" t="s">
        <v>26957</v>
      </c>
      <c r="J5086" t="s">
        <v>26960</v>
      </c>
      <c r="L5086" t="s">
        <v>26961</v>
      </c>
      <c r="M5086">
        <v>-83.585601806640597</v>
      </c>
      <c r="N5086">
        <v>10.768699645996</v>
      </c>
    </row>
    <row r="5087" spans="1:14" x14ac:dyDescent="0.35">
      <c r="A5087" t="s">
        <v>26962</v>
      </c>
      <c r="B5087" t="s">
        <v>1168</v>
      </c>
      <c r="C5087" t="s">
        <v>26963</v>
      </c>
      <c r="D5087">
        <v>26</v>
      </c>
      <c r="F5087" t="s">
        <v>5669</v>
      </c>
      <c r="G5087" t="s">
        <v>5670</v>
      </c>
      <c r="H5087" t="s">
        <v>26964</v>
      </c>
      <c r="I5087" t="s">
        <v>26962</v>
      </c>
      <c r="J5087" t="s">
        <v>26965</v>
      </c>
      <c r="L5087" t="s">
        <v>26966</v>
      </c>
      <c r="M5087">
        <v>-82.968597412109304</v>
      </c>
      <c r="N5087">
        <v>8.6015596389770508</v>
      </c>
    </row>
    <row r="5088" spans="1:14" x14ac:dyDescent="0.35">
      <c r="A5088" t="s">
        <v>26968</v>
      </c>
      <c r="B5088" t="s">
        <v>32</v>
      </c>
      <c r="C5088" t="s">
        <v>26969</v>
      </c>
      <c r="D5088">
        <v>7</v>
      </c>
      <c r="F5088" t="s">
        <v>5669</v>
      </c>
      <c r="G5088" t="s">
        <v>5670</v>
      </c>
      <c r="H5088" t="s">
        <v>26970</v>
      </c>
      <c r="I5088" t="s">
        <v>26968</v>
      </c>
      <c r="J5088" t="s">
        <v>26971</v>
      </c>
      <c r="L5088" t="s">
        <v>26972</v>
      </c>
      <c r="M5088">
        <v>-84.772697448700001</v>
      </c>
      <c r="N5088">
        <v>9.9814100265499999</v>
      </c>
    </row>
    <row r="5089" spans="1:14" x14ac:dyDescent="0.35">
      <c r="A5089" t="s">
        <v>26974</v>
      </c>
      <c r="B5089" t="s">
        <v>32</v>
      </c>
      <c r="C5089" t="s">
        <v>26975</v>
      </c>
      <c r="D5089">
        <v>50</v>
      </c>
      <c r="F5089" t="s">
        <v>5669</v>
      </c>
      <c r="G5089" t="s">
        <v>25923</v>
      </c>
      <c r="H5089" t="s">
        <v>26976</v>
      </c>
      <c r="I5089" t="s">
        <v>26974</v>
      </c>
      <c r="J5089" t="s">
        <v>21493</v>
      </c>
      <c r="L5089" t="s">
        <v>26977</v>
      </c>
      <c r="M5089">
        <v>-85.481399536132997</v>
      </c>
      <c r="N5089">
        <v>9.8705101013184002</v>
      </c>
    </row>
    <row r="5090" spans="1:14" x14ac:dyDescent="0.35">
      <c r="A5090" t="s">
        <v>26979</v>
      </c>
      <c r="B5090" t="s">
        <v>32</v>
      </c>
      <c r="C5090" t="s">
        <v>26980</v>
      </c>
      <c r="D5090">
        <v>12</v>
      </c>
      <c r="F5090" t="s">
        <v>5669</v>
      </c>
      <c r="G5090" t="s">
        <v>5670</v>
      </c>
      <c r="H5090" t="s">
        <v>26970</v>
      </c>
      <c r="I5090" t="s">
        <v>26979</v>
      </c>
      <c r="J5090" t="s">
        <v>26981</v>
      </c>
      <c r="L5090" t="s">
        <v>26982</v>
      </c>
      <c r="M5090">
        <v>-83.641700744600001</v>
      </c>
      <c r="N5090">
        <v>8.7188901901199998</v>
      </c>
    </row>
    <row r="5091" spans="1:14" x14ac:dyDescent="0.35">
      <c r="A5091" t="s">
        <v>26984</v>
      </c>
      <c r="B5091" t="s">
        <v>32</v>
      </c>
      <c r="C5091" t="s">
        <v>26985</v>
      </c>
      <c r="D5091">
        <v>270</v>
      </c>
      <c r="F5091" t="s">
        <v>5669</v>
      </c>
      <c r="G5091" t="s">
        <v>25923</v>
      </c>
      <c r="H5091" t="s">
        <v>26986</v>
      </c>
      <c r="I5091" t="s">
        <v>26984</v>
      </c>
      <c r="J5091" t="s">
        <v>26987</v>
      </c>
      <c r="L5091" t="s">
        <v>26988</v>
      </c>
      <c r="M5091">
        <v>-85.782699584960895</v>
      </c>
      <c r="N5091">
        <v>10.418600082397401</v>
      </c>
    </row>
    <row r="5092" spans="1:14" x14ac:dyDescent="0.35">
      <c r="A5092" t="s">
        <v>26989</v>
      </c>
      <c r="B5092" t="s">
        <v>1168</v>
      </c>
      <c r="C5092" t="s">
        <v>26990</v>
      </c>
      <c r="D5092">
        <v>49</v>
      </c>
      <c r="F5092" t="s">
        <v>5669</v>
      </c>
      <c r="G5092" t="s">
        <v>5670</v>
      </c>
      <c r="H5092" t="s">
        <v>26967</v>
      </c>
      <c r="I5092" t="s">
        <v>26989</v>
      </c>
      <c r="J5092" t="s">
        <v>26991</v>
      </c>
      <c r="L5092" t="s">
        <v>26992</v>
      </c>
      <c r="M5092">
        <v>-83.182197570800696</v>
      </c>
      <c r="N5092">
        <v>8.6540098190307599</v>
      </c>
    </row>
    <row r="5093" spans="1:14" x14ac:dyDescent="0.35">
      <c r="A5093" t="s">
        <v>26993</v>
      </c>
      <c r="B5093" t="s">
        <v>1168</v>
      </c>
      <c r="C5093" t="s">
        <v>26994</v>
      </c>
      <c r="D5093">
        <v>883</v>
      </c>
      <c r="F5093" t="s">
        <v>5669</v>
      </c>
      <c r="G5093" t="s">
        <v>26944</v>
      </c>
      <c r="H5093" t="s">
        <v>26959</v>
      </c>
      <c r="I5093" t="s">
        <v>26993</v>
      </c>
      <c r="J5093" t="s">
        <v>26995</v>
      </c>
      <c r="L5093" t="s">
        <v>26996</v>
      </c>
      <c r="M5093">
        <v>-83.796997070299994</v>
      </c>
      <c r="N5093">
        <v>10.2172002792</v>
      </c>
    </row>
    <row r="5094" spans="1:14" x14ac:dyDescent="0.35">
      <c r="A5094" t="s">
        <v>26997</v>
      </c>
      <c r="B5094" t="s">
        <v>32</v>
      </c>
      <c r="C5094" t="s">
        <v>26998</v>
      </c>
      <c r="D5094">
        <v>7</v>
      </c>
      <c r="F5094" t="s">
        <v>5669</v>
      </c>
      <c r="G5094" t="s">
        <v>25923</v>
      </c>
      <c r="H5094" t="s">
        <v>26999</v>
      </c>
      <c r="I5094" t="s">
        <v>26997</v>
      </c>
      <c r="J5094" t="s">
        <v>27000</v>
      </c>
      <c r="L5094" t="s">
        <v>27001</v>
      </c>
      <c r="M5094">
        <v>-85.370796203613196</v>
      </c>
      <c r="N5094">
        <v>9.8561096191406197</v>
      </c>
    </row>
    <row r="5095" spans="1:14" x14ac:dyDescent="0.35">
      <c r="A5095" t="s">
        <v>27002</v>
      </c>
      <c r="B5095" t="s">
        <v>3332</v>
      </c>
      <c r="C5095" t="s">
        <v>27003</v>
      </c>
      <c r="D5095">
        <v>270</v>
      </c>
      <c r="F5095" t="s">
        <v>5669</v>
      </c>
      <c r="G5095" t="s">
        <v>25923</v>
      </c>
      <c r="H5095" t="s">
        <v>25924</v>
      </c>
      <c r="I5095" t="s">
        <v>27002</v>
      </c>
      <c r="J5095" t="s">
        <v>27004</v>
      </c>
      <c r="L5095" t="s">
        <v>27005</v>
      </c>
      <c r="M5095">
        <v>-85.544403000000003</v>
      </c>
      <c r="N5095">
        <v>10.593299999999999</v>
      </c>
    </row>
    <row r="5096" spans="1:14" x14ac:dyDescent="0.35">
      <c r="A5096" t="s">
        <v>27006</v>
      </c>
      <c r="B5096" t="s">
        <v>1168</v>
      </c>
      <c r="C5096" t="s">
        <v>27007</v>
      </c>
      <c r="D5096">
        <v>131</v>
      </c>
      <c r="F5096" t="s">
        <v>5669</v>
      </c>
      <c r="G5096" t="s">
        <v>26947</v>
      </c>
      <c r="H5096" t="s">
        <v>27008</v>
      </c>
      <c r="I5096" t="s">
        <v>27006</v>
      </c>
      <c r="J5096" t="s">
        <v>27009</v>
      </c>
      <c r="L5096" t="s">
        <v>27010</v>
      </c>
      <c r="M5096">
        <v>-84.706100463867102</v>
      </c>
      <c r="N5096">
        <v>11.035300254821699</v>
      </c>
    </row>
    <row r="5097" spans="1:14" x14ac:dyDescent="0.35">
      <c r="A5097" t="s">
        <v>27012</v>
      </c>
      <c r="B5097" t="s">
        <v>1168</v>
      </c>
      <c r="C5097" t="s">
        <v>27013</v>
      </c>
      <c r="D5097">
        <v>7</v>
      </c>
      <c r="F5097" t="s">
        <v>5669</v>
      </c>
      <c r="G5097" t="s">
        <v>26944</v>
      </c>
      <c r="H5097" t="s">
        <v>27014</v>
      </c>
      <c r="I5097" t="s">
        <v>27012</v>
      </c>
      <c r="J5097" t="s">
        <v>27015</v>
      </c>
      <c r="L5097" t="s">
        <v>27016</v>
      </c>
      <c r="M5097">
        <v>-83.022003173828097</v>
      </c>
      <c r="N5097">
        <v>9.9579601287841797</v>
      </c>
    </row>
    <row r="5098" spans="1:14" x14ac:dyDescent="0.35">
      <c r="A5098" t="s">
        <v>27017</v>
      </c>
      <c r="B5098" t="s">
        <v>32</v>
      </c>
      <c r="C5098" t="s">
        <v>27018</v>
      </c>
      <c r="D5098">
        <v>87</v>
      </c>
      <c r="F5098" t="s">
        <v>5669</v>
      </c>
      <c r="G5098" t="s">
        <v>25923</v>
      </c>
      <c r="H5098" t="s">
        <v>46503</v>
      </c>
      <c r="I5098" t="s">
        <v>27017</v>
      </c>
      <c r="J5098" t="s">
        <v>27019</v>
      </c>
      <c r="L5098" t="s">
        <v>27020</v>
      </c>
      <c r="M5098">
        <v>-85.174598693799993</v>
      </c>
      <c r="N5098">
        <v>10.4307003021</v>
      </c>
    </row>
    <row r="5099" spans="1:14" x14ac:dyDescent="0.35">
      <c r="A5099" t="s">
        <v>27021</v>
      </c>
      <c r="B5099" t="s">
        <v>32</v>
      </c>
      <c r="C5099" t="s">
        <v>27022</v>
      </c>
      <c r="D5099">
        <v>365</v>
      </c>
      <c r="F5099" t="s">
        <v>5669</v>
      </c>
      <c r="G5099" t="s">
        <v>25923</v>
      </c>
      <c r="H5099" t="s">
        <v>27023</v>
      </c>
      <c r="I5099" t="s">
        <v>27021</v>
      </c>
      <c r="J5099" t="s">
        <v>27024</v>
      </c>
      <c r="L5099" t="s">
        <v>27025</v>
      </c>
      <c r="M5099">
        <v>-85.44580078125</v>
      </c>
      <c r="N5099">
        <v>10.1393995285034</v>
      </c>
    </row>
    <row r="5100" spans="1:14" x14ac:dyDescent="0.35">
      <c r="A5100" t="s">
        <v>27026</v>
      </c>
      <c r="B5100" t="s">
        <v>1168</v>
      </c>
      <c r="C5100" t="s">
        <v>27027</v>
      </c>
      <c r="D5100">
        <v>33</v>
      </c>
      <c r="F5100" t="s">
        <v>5669</v>
      </c>
      <c r="G5100" t="s">
        <v>25923</v>
      </c>
      <c r="H5100" t="s">
        <v>26978</v>
      </c>
      <c r="I5100" t="s">
        <v>27026</v>
      </c>
      <c r="J5100" t="s">
        <v>27028</v>
      </c>
      <c r="L5100" t="s">
        <v>27029</v>
      </c>
      <c r="M5100">
        <v>-85.652999877900001</v>
      </c>
      <c r="N5100">
        <v>9.9764900207499991</v>
      </c>
    </row>
    <row r="5101" spans="1:14" x14ac:dyDescent="0.35">
      <c r="A5101" t="s">
        <v>27030</v>
      </c>
      <c r="B5101" t="s">
        <v>1168</v>
      </c>
      <c r="C5101" t="s">
        <v>27031</v>
      </c>
      <c r="D5101">
        <v>3021</v>
      </c>
      <c r="F5101" t="s">
        <v>5669</v>
      </c>
      <c r="G5101" t="s">
        <v>26947</v>
      </c>
      <c r="H5101" t="s">
        <v>790</v>
      </c>
      <c r="I5101" t="s">
        <v>27030</v>
      </c>
      <c r="J5101" t="s">
        <v>27032</v>
      </c>
      <c r="L5101" t="s">
        <v>27033</v>
      </c>
      <c r="M5101">
        <v>-84.208801269531193</v>
      </c>
      <c r="N5101">
        <v>9.9938602447509695</v>
      </c>
    </row>
    <row r="5102" spans="1:14" x14ac:dyDescent="0.35">
      <c r="A5102" t="s">
        <v>27034</v>
      </c>
      <c r="B5102" t="s">
        <v>1168</v>
      </c>
      <c r="C5102" t="s">
        <v>27035</v>
      </c>
      <c r="D5102">
        <v>7</v>
      </c>
      <c r="F5102" t="s">
        <v>5669</v>
      </c>
      <c r="G5102" t="s">
        <v>5670</v>
      </c>
      <c r="H5102" t="s">
        <v>27036</v>
      </c>
      <c r="I5102" t="s">
        <v>27034</v>
      </c>
      <c r="J5102" t="s">
        <v>27037</v>
      </c>
      <c r="L5102" t="s">
        <v>27038</v>
      </c>
      <c r="M5102">
        <v>-83.300003051757798</v>
      </c>
      <c r="N5102">
        <v>8.5333299636840803</v>
      </c>
    </row>
    <row r="5103" spans="1:14" x14ac:dyDescent="0.35">
      <c r="A5103" t="s">
        <v>27039</v>
      </c>
      <c r="B5103" t="s">
        <v>1168</v>
      </c>
      <c r="C5103" t="s">
        <v>27040</v>
      </c>
      <c r="D5103">
        <v>49</v>
      </c>
      <c r="F5103" t="s">
        <v>5669</v>
      </c>
      <c r="G5103" t="s">
        <v>5670</v>
      </c>
      <c r="H5103" t="s">
        <v>27041</v>
      </c>
      <c r="I5103" t="s">
        <v>27039</v>
      </c>
      <c r="J5103" t="s">
        <v>21528</v>
      </c>
      <c r="L5103" t="s">
        <v>27042</v>
      </c>
      <c r="M5103">
        <v>-83.468597412109304</v>
      </c>
      <c r="N5103">
        <v>8.9510297775268501</v>
      </c>
    </row>
    <row r="5104" spans="1:14" x14ac:dyDescent="0.35">
      <c r="A5104" t="s">
        <v>27043</v>
      </c>
      <c r="B5104" t="s">
        <v>1168</v>
      </c>
      <c r="C5104" t="s">
        <v>27044</v>
      </c>
      <c r="D5104">
        <v>3287</v>
      </c>
      <c r="F5104" t="s">
        <v>5669</v>
      </c>
      <c r="G5104" t="s">
        <v>26943</v>
      </c>
      <c r="H5104" t="s">
        <v>790</v>
      </c>
      <c r="I5104" t="s">
        <v>27043</v>
      </c>
      <c r="J5104" t="s">
        <v>27045</v>
      </c>
      <c r="L5104" t="s">
        <v>27046</v>
      </c>
      <c r="M5104">
        <v>-84.139801025390597</v>
      </c>
      <c r="N5104">
        <v>9.9570503234863192</v>
      </c>
    </row>
    <row r="5105" spans="1:14" x14ac:dyDescent="0.35">
      <c r="A5105" t="s">
        <v>27048</v>
      </c>
      <c r="B5105" t="s">
        <v>1168</v>
      </c>
      <c r="C5105" t="s">
        <v>27049</v>
      </c>
      <c r="D5105">
        <v>85</v>
      </c>
      <c r="F5105" t="s">
        <v>5669</v>
      </c>
      <c r="G5105" t="s">
        <v>5670</v>
      </c>
      <c r="H5105" t="s">
        <v>26942</v>
      </c>
      <c r="I5105" t="s">
        <v>27048</v>
      </c>
      <c r="J5105" t="s">
        <v>27050</v>
      </c>
      <c r="L5105" t="s">
        <v>27051</v>
      </c>
      <c r="M5105">
        <v>-84.129798889160099</v>
      </c>
      <c r="N5105">
        <v>9.4431600570678693</v>
      </c>
    </row>
    <row r="5106" spans="1:14" x14ac:dyDescent="0.35">
      <c r="A5106" t="s">
        <v>27052</v>
      </c>
      <c r="B5106" t="s">
        <v>32</v>
      </c>
      <c r="C5106" t="s">
        <v>27053</v>
      </c>
      <c r="D5106">
        <v>350</v>
      </c>
      <c r="F5106" t="s">
        <v>5669</v>
      </c>
      <c r="G5106" t="s">
        <v>26983</v>
      </c>
      <c r="H5106" t="s">
        <v>27054</v>
      </c>
      <c r="I5106" t="s">
        <v>27052</v>
      </c>
      <c r="J5106" t="s">
        <v>27055</v>
      </c>
      <c r="L5106" t="s">
        <v>27056</v>
      </c>
      <c r="M5106">
        <v>-83.887603759765597</v>
      </c>
      <c r="N5106">
        <v>10.327400207519499</v>
      </c>
    </row>
    <row r="5107" spans="1:14" x14ac:dyDescent="0.35">
      <c r="A5107" t="s">
        <v>27057</v>
      </c>
      <c r="B5107" t="s">
        <v>32</v>
      </c>
      <c r="C5107" t="s">
        <v>27058</v>
      </c>
      <c r="D5107">
        <v>2100</v>
      </c>
      <c r="F5107" t="s">
        <v>5669</v>
      </c>
      <c r="G5107" t="s">
        <v>26943</v>
      </c>
      <c r="H5107" t="s">
        <v>46504</v>
      </c>
      <c r="I5107" t="s">
        <v>27057</v>
      </c>
      <c r="J5107" t="s">
        <v>27059</v>
      </c>
      <c r="L5107" t="s">
        <v>27060</v>
      </c>
      <c r="M5107">
        <v>-83.713097000000005</v>
      </c>
      <c r="N5107">
        <v>9.3526199999999999</v>
      </c>
    </row>
    <row r="5108" spans="1:14" x14ac:dyDescent="0.35">
      <c r="A5108" t="s">
        <v>27061</v>
      </c>
      <c r="B5108" t="s">
        <v>1168</v>
      </c>
      <c r="C5108" t="s">
        <v>27062</v>
      </c>
      <c r="D5108">
        <v>3228</v>
      </c>
      <c r="F5108" t="s">
        <v>5669</v>
      </c>
      <c r="G5108" t="s">
        <v>5670</v>
      </c>
      <c r="H5108" t="s">
        <v>27063</v>
      </c>
      <c r="I5108" t="s">
        <v>27061</v>
      </c>
      <c r="J5108" t="s">
        <v>27064</v>
      </c>
      <c r="L5108" t="s">
        <v>27065</v>
      </c>
      <c r="M5108">
        <v>-82.958900451660099</v>
      </c>
      <c r="N5108">
        <v>8.82610988616943</v>
      </c>
    </row>
    <row r="5109" spans="1:14" x14ac:dyDescent="0.35">
      <c r="A5109" t="s">
        <v>20656</v>
      </c>
      <c r="B5109" t="s">
        <v>32</v>
      </c>
      <c r="C5109" t="s">
        <v>27066</v>
      </c>
      <c r="D5109">
        <v>227</v>
      </c>
      <c r="E5109" t="s">
        <v>161</v>
      </c>
      <c r="F5109" t="s">
        <v>1844</v>
      </c>
      <c r="G5109" t="s">
        <v>2007</v>
      </c>
      <c r="H5109" t="s">
        <v>27067</v>
      </c>
      <c r="J5109" t="s">
        <v>20656</v>
      </c>
      <c r="L5109" t="s">
        <v>27068</v>
      </c>
      <c r="M5109">
        <v>133.700594</v>
      </c>
      <c r="N5109">
        <v>-14.818133</v>
      </c>
    </row>
    <row r="5110" spans="1:14" x14ac:dyDescent="0.35">
      <c r="A5110" t="s">
        <v>27069</v>
      </c>
      <c r="B5110" t="s">
        <v>32</v>
      </c>
      <c r="C5110" t="s">
        <v>27070</v>
      </c>
      <c r="D5110">
        <v>41</v>
      </c>
      <c r="F5110" t="s">
        <v>5669</v>
      </c>
      <c r="G5110" t="s">
        <v>25923</v>
      </c>
      <c r="H5110" t="s">
        <v>27071</v>
      </c>
      <c r="I5110" t="s">
        <v>27069</v>
      </c>
      <c r="J5110" t="s">
        <v>27072</v>
      </c>
      <c r="L5110" t="s">
        <v>27073</v>
      </c>
      <c r="M5110">
        <v>-85.815498352050994</v>
      </c>
      <c r="N5110">
        <v>10.313500404358001</v>
      </c>
    </row>
    <row r="5111" spans="1:14" x14ac:dyDescent="0.35">
      <c r="A5111" t="s">
        <v>27074</v>
      </c>
      <c r="B5111" t="s">
        <v>32</v>
      </c>
      <c r="C5111" t="s">
        <v>27075</v>
      </c>
      <c r="D5111">
        <v>33</v>
      </c>
      <c r="F5111" t="s">
        <v>5669</v>
      </c>
      <c r="G5111" t="s">
        <v>5670</v>
      </c>
      <c r="H5111" t="s">
        <v>26978</v>
      </c>
      <c r="I5111" t="s">
        <v>27074</v>
      </c>
      <c r="J5111" t="s">
        <v>27076</v>
      </c>
      <c r="L5111" t="s">
        <v>27077</v>
      </c>
      <c r="M5111">
        <v>-85.013801999999998</v>
      </c>
      <c r="N5111">
        <v>9.7385199999999994</v>
      </c>
    </row>
    <row r="5112" spans="1:14" x14ac:dyDescent="0.35">
      <c r="A5112" t="s">
        <v>27078</v>
      </c>
      <c r="B5112" t="s">
        <v>1168</v>
      </c>
      <c r="C5112" t="s">
        <v>27079</v>
      </c>
      <c r="D5112">
        <v>184</v>
      </c>
      <c r="F5112" t="s">
        <v>5669</v>
      </c>
      <c r="G5112" t="s">
        <v>26947</v>
      </c>
      <c r="H5112" t="s">
        <v>27011</v>
      </c>
      <c r="I5112" t="s">
        <v>27078</v>
      </c>
      <c r="J5112" t="s">
        <v>27080</v>
      </c>
      <c r="L5112" t="s">
        <v>27081</v>
      </c>
      <c r="M5112">
        <v>-85.016197000000005</v>
      </c>
      <c r="N5112">
        <v>10.892200000000001</v>
      </c>
    </row>
    <row r="5113" spans="1:14" x14ac:dyDescent="0.35">
      <c r="A5113" t="s">
        <v>27083</v>
      </c>
      <c r="B5113" t="s">
        <v>65</v>
      </c>
      <c r="C5113" t="s">
        <v>27084</v>
      </c>
      <c r="D5113">
        <v>0</v>
      </c>
      <c r="F5113" t="s">
        <v>27085</v>
      </c>
      <c r="G5113" t="s">
        <v>27086</v>
      </c>
      <c r="H5113" t="s">
        <v>27087</v>
      </c>
      <c r="J5113" t="s">
        <v>27083</v>
      </c>
      <c r="L5113" t="s">
        <v>27088</v>
      </c>
      <c r="M5113">
        <v>-63.087000000000003</v>
      </c>
      <c r="N5113">
        <v>18.069600000000001</v>
      </c>
    </row>
    <row r="5114" spans="1:14" x14ac:dyDescent="0.35">
      <c r="A5114" t="s">
        <v>27090</v>
      </c>
      <c r="B5114" t="s">
        <v>3332</v>
      </c>
      <c r="C5114" t="s">
        <v>46505</v>
      </c>
      <c r="D5114">
        <v>101</v>
      </c>
      <c r="F5114" t="s">
        <v>27082</v>
      </c>
      <c r="G5114" t="s">
        <v>27091</v>
      </c>
      <c r="H5114" t="s">
        <v>27092</v>
      </c>
      <c r="I5114" t="s">
        <v>27090</v>
      </c>
      <c r="J5114" t="s">
        <v>27093</v>
      </c>
      <c r="L5114" t="s">
        <v>27094</v>
      </c>
      <c r="M5114">
        <v>-89.055701999999997</v>
      </c>
      <c r="N5114">
        <v>13.440899999999999</v>
      </c>
    </row>
    <row r="5115" spans="1:14" x14ac:dyDescent="0.35">
      <c r="A5115" t="s">
        <v>27095</v>
      </c>
      <c r="B5115" t="s">
        <v>1168</v>
      </c>
      <c r="C5115" t="s">
        <v>27096</v>
      </c>
      <c r="D5115">
        <v>203</v>
      </c>
      <c r="F5115" t="s">
        <v>15090</v>
      </c>
      <c r="G5115" t="s">
        <v>27097</v>
      </c>
      <c r="H5115" t="s">
        <v>27098</v>
      </c>
      <c r="I5115" t="s">
        <v>27095</v>
      </c>
      <c r="J5115" t="s">
        <v>26472</v>
      </c>
      <c r="L5115" t="s">
        <v>27099</v>
      </c>
      <c r="M5115">
        <v>-73.788299560546804</v>
      </c>
      <c r="N5115">
        <v>18.271099090576101</v>
      </c>
    </row>
    <row r="5116" spans="1:14" x14ac:dyDescent="0.35">
      <c r="A5116" t="s">
        <v>27100</v>
      </c>
      <c r="B5116" t="s">
        <v>1168</v>
      </c>
      <c r="C5116" t="s">
        <v>27101</v>
      </c>
      <c r="D5116">
        <v>10</v>
      </c>
      <c r="F5116" t="s">
        <v>15090</v>
      </c>
      <c r="G5116" t="s">
        <v>27102</v>
      </c>
      <c r="H5116" t="s">
        <v>27103</v>
      </c>
      <c r="I5116" t="s">
        <v>27100</v>
      </c>
      <c r="J5116" t="s">
        <v>27104</v>
      </c>
      <c r="L5116" t="s">
        <v>27105</v>
      </c>
      <c r="M5116">
        <v>-72.194702000000007</v>
      </c>
      <c r="N5116">
        <v>19.733000000000001</v>
      </c>
    </row>
    <row r="5117" spans="1:14" x14ac:dyDescent="0.35">
      <c r="A5117" t="s">
        <v>14204</v>
      </c>
      <c r="B5117" t="s">
        <v>32</v>
      </c>
      <c r="C5117" t="s">
        <v>27106</v>
      </c>
      <c r="D5117">
        <v>432</v>
      </c>
      <c r="F5117" t="s">
        <v>30</v>
      </c>
      <c r="G5117" t="s">
        <v>34</v>
      </c>
      <c r="H5117" t="s">
        <v>570</v>
      </c>
      <c r="I5117" t="s">
        <v>14204</v>
      </c>
      <c r="J5117" t="s">
        <v>27107</v>
      </c>
      <c r="K5117" t="s">
        <v>14204</v>
      </c>
      <c r="L5117" t="s">
        <v>27108</v>
      </c>
      <c r="M5117">
        <v>-147.761993408</v>
      </c>
      <c r="N5117">
        <v>64.806800842299893</v>
      </c>
    </row>
    <row r="5118" spans="1:14" x14ac:dyDescent="0.35">
      <c r="A5118" t="s">
        <v>27109</v>
      </c>
      <c r="B5118" t="s">
        <v>1168</v>
      </c>
      <c r="C5118" t="s">
        <v>27110</v>
      </c>
      <c r="D5118">
        <v>167</v>
      </c>
      <c r="F5118" t="s">
        <v>15090</v>
      </c>
      <c r="G5118" t="s">
        <v>27111</v>
      </c>
      <c r="H5118" t="s">
        <v>27112</v>
      </c>
      <c r="I5118" t="s">
        <v>27109</v>
      </c>
      <c r="J5118" t="s">
        <v>27113</v>
      </c>
      <c r="L5118" t="s">
        <v>27114</v>
      </c>
      <c r="M5118">
        <v>-72.518501281738196</v>
      </c>
      <c r="N5118">
        <v>18.241100311279201</v>
      </c>
    </row>
    <row r="5119" spans="1:14" x14ac:dyDescent="0.35">
      <c r="A5119" t="s">
        <v>27115</v>
      </c>
      <c r="B5119" t="s">
        <v>1168</v>
      </c>
      <c r="C5119" t="s">
        <v>46506</v>
      </c>
      <c r="D5119">
        <v>147</v>
      </c>
      <c r="F5119" t="s">
        <v>15090</v>
      </c>
      <c r="G5119" t="s">
        <v>27116</v>
      </c>
      <c r="H5119" t="s">
        <v>27117</v>
      </c>
      <c r="I5119" t="s">
        <v>27115</v>
      </c>
      <c r="J5119" t="s">
        <v>27118</v>
      </c>
      <c r="L5119" t="s">
        <v>27119</v>
      </c>
      <c r="M5119">
        <v>-74.170303344726506</v>
      </c>
      <c r="N5119">
        <v>18.663099288940401</v>
      </c>
    </row>
    <row r="5120" spans="1:14" x14ac:dyDescent="0.35">
      <c r="A5120" t="s">
        <v>27120</v>
      </c>
      <c r="B5120" t="s">
        <v>1168</v>
      </c>
      <c r="C5120" t="s">
        <v>27121</v>
      </c>
      <c r="D5120">
        <v>122</v>
      </c>
      <c r="F5120" t="s">
        <v>15090</v>
      </c>
      <c r="G5120" t="s">
        <v>15091</v>
      </c>
      <c r="H5120" t="s">
        <v>15092</v>
      </c>
      <c r="I5120" t="s">
        <v>27120</v>
      </c>
      <c r="J5120" t="s">
        <v>15432</v>
      </c>
      <c r="L5120" t="s">
        <v>27122</v>
      </c>
      <c r="M5120">
        <v>-72.292503356933594</v>
      </c>
      <c r="N5120">
        <v>18.579999923706001</v>
      </c>
    </row>
    <row r="5121" spans="1:14" x14ac:dyDescent="0.35">
      <c r="A5121" t="s">
        <v>27123</v>
      </c>
      <c r="B5121" t="s">
        <v>1168</v>
      </c>
      <c r="C5121" t="s">
        <v>27124</v>
      </c>
      <c r="D5121">
        <v>9</v>
      </c>
      <c r="F5121" t="s">
        <v>15090</v>
      </c>
      <c r="G5121" t="s">
        <v>27125</v>
      </c>
      <c r="H5121" t="s">
        <v>27126</v>
      </c>
      <c r="I5121" t="s">
        <v>27123</v>
      </c>
      <c r="J5121" t="s">
        <v>27127</v>
      </c>
      <c r="L5121" t="s">
        <v>27128</v>
      </c>
      <c r="M5121">
        <v>-72.848602294921804</v>
      </c>
      <c r="N5121">
        <v>19.933599472045898</v>
      </c>
    </row>
    <row r="5122" spans="1:14" x14ac:dyDescent="0.35">
      <c r="A5122" t="s">
        <v>27129</v>
      </c>
      <c r="B5122" t="s">
        <v>32</v>
      </c>
      <c r="C5122" t="s">
        <v>27130</v>
      </c>
      <c r="E5122" t="s">
        <v>1532</v>
      </c>
      <c r="F5122" t="s">
        <v>1972</v>
      </c>
      <c r="G5122" t="s">
        <v>12284</v>
      </c>
      <c r="H5122" t="s">
        <v>27131</v>
      </c>
      <c r="J5122" t="s">
        <v>27129</v>
      </c>
      <c r="L5122" t="s">
        <v>27132</v>
      </c>
      <c r="M5122">
        <v>39.052799224853501</v>
      </c>
      <c r="N5122">
        <v>-13.121899604797299</v>
      </c>
    </row>
    <row r="5123" spans="1:14" x14ac:dyDescent="0.35">
      <c r="A5123" t="s">
        <v>27133</v>
      </c>
      <c r="B5123" t="s">
        <v>1168</v>
      </c>
      <c r="C5123" t="s">
        <v>27134</v>
      </c>
      <c r="D5123">
        <v>26</v>
      </c>
      <c r="F5123" t="s">
        <v>5758</v>
      </c>
      <c r="G5123" t="s">
        <v>5769</v>
      </c>
      <c r="H5123" t="s">
        <v>27135</v>
      </c>
      <c r="I5123" t="s">
        <v>27133</v>
      </c>
      <c r="J5123" t="s">
        <v>27136</v>
      </c>
      <c r="L5123" t="s">
        <v>27137</v>
      </c>
      <c r="M5123">
        <v>-74.506202697753906</v>
      </c>
      <c r="N5123">
        <v>20.365299224853501</v>
      </c>
    </row>
    <row r="5124" spans="1:14" x14ac:dyDescent="0.35">
      <c r="A5124" t="s">
        <v>27138</v>
      </c>
      <c r="B5124" t="s">
        <v>32</v>
      </c>
      <c r="C5124" t="s">
        <v>27139</v>
      </c>
      <c r="D5124">
        <v>13</v>
      </c>
      <c r="F5124" t="s">
        <v>5758</v>
      </c>
      <c r="G5124" t="s">
        <v>5765</v>
      </c>
      <c r="H5124" t="s">
        <v>27140</v>
      </c>
      <c r="I5124" t="s">
        <v>27138</v>
      </c>
      <c r="J5124" t="s">
        <v>17216</v>
      </c>
      <c r="L5124" t="s">
        <v>27141</v>
      </c>
      <c r="M5124">
        <v>-79.147201538100006</v>
      </c>
      <c r="N5124">
        <v>22.6212997436999</v>
      </c>
    </row>
    <row r="5125" spans="1:14" x14ac:dyDescent="0.35">
      <c r="A5125" t="s">
        <v>27142</v>
      </c>
      <c r="B5125" t="s">
        <v>1168</v>
      </c>
      <c r="C5125" t="s">
        <v>27143</v>
      </c>
      <c r="D5125">
        <v>203</v>
      </c>
      <c r="F5125" t="s">
        <v>5758</v>
      </c>
      <c r="G5125" t="s">
        <v>5771</v>
      </c>
      <c r="H5125" t="s">
        <v>27144</v>
      </c>
      <c r="I5125" t="s">
        <v>27142</v>
      </c>
      <c r="J5125" t="s">
        <v>27145</v>
      </c>
      <c r="L5125" t="s">
        <v>27146</v>
      </c>
      <c r="M5125">
        <v>-76.621398925781193</v>
      </c>
      <c r="N5125">
        <v>20.396400451660099</v>
      </c>
    </row>
    <row r="5126" spans="1:14" x14ac:dyDescent="0.35">
      <c r="A5126" t="s">
        <v>27147</v>
      </c>
      <c r="B5126" t="s">
        <v>1168</v>
      </c>
      <c r="C5126" t="s">
        <v>27148</v>
      </c>
      <c r="D5126">
        <v>335</v>
      </c>
      <c r="F5126" t="s">
        <v>5758</v>
      </c>
      <c r="G5126" t="s">
        <v>5773</v>
      </c>
      <c r="H5126" t="s">
        <v>27149</v>
      </c>
      <c r="I5126" t="s">
        <v>27147</v>
      </c>
      <c r="J5126" t="s">
        <v>27150</v>
      </c>
      <c r="L5126" t="s">
        <v>27151</v>
      </c>
      <c r="M5126">
        <v>-78.789596557617102</v>
      </c>
      <c r="N5126">
        <v>22.027099609375</v>
      </c>
    </row>
    <row r="5127" spans="1:14" x14ac:dyDescent="0.35">
      <c r="A5127" t="s">
        <v>27152</v>
      </c>
      <c r="B5127" t="s">
        <v>1168</v>
      </c>
      <c r="C5127" t="s">
        <v>27153</v>
      </c>
      <c r="D5127">
        <v>13</v>
      </c>
      <c r="F5127" t="s">
        <v>5758</v>
      </c>
      <c r="G5127" t="s">
        <v>5773</v>
      </c>
      <c r="H5127" t="s">
        <v>27154</v>
      </c>
      <c r="I5127" t="s">
        <v>27152</v>
      </c>
      <c r="J5127" t="s">
        <v>27155</v>
      </c>
      <c r="L5127" t="s">
        <v>27156</v>
      </c>
      <c r="M5127">
        <v>-78.328399658199999</v>
      </c>
      <c r="N5127">
        <v>22.461000442499898</v>
      </c>
    </row>
    <row r="5128" spans="1:14" x14ac:dyDescent="0.35">
      <c r="A5128" t="s">
        <v>27157</v>
      </c>
      <c r="B5128" t="s">
        <v>1168</v>
      </c>
      <c r="C5128" t="s">
        <v>27158</v>
      </c>
      <c r="D5128">
        <v>102</v>
      </c>
      <c r="F5128" t="s">
        <v>5758</v>
      </c>
      <c r="G5128" t="s">
        <v>5776</v>
      </c>
      <c r="H5128" t="s">
        <v>27159</v>
      </c>
      <c r="I5128" t="s">
        <v>27157</v>
      </c>
      <c r="J5128" t="s">
        <v>27160</v>
      </c>
      <c r="L5128" t="s">
        <v>27161</v>
      </c>
      <c r="M5128">
        <v>-80.414199829101506</v>
      </c>
      <c r="N5128">
        <v>22.149999618530199</v>
      </c>
    </row>
    <row r="5129" spans="1:14" x14ac:dyDescent="0.35">
      <c r="A5129" t="s">
        <v>27162</v>
      </c>
      <c r="B5129" t="s">
        <v>1168</v>
      </c>
      <c r="C5129" t="s">
        <v>46507</v>
      </c>
      <c r="D5129">
        <v>10</v>
      </c>
      <c r="F5129" t="s">
        <v>5758</v>
      </c>
      <c r="G5129" t="s">
        <v>27163</v>
      </c>
      <c r="H5129" t="s">
        <v>27164</v>
      </c>
      <c r="I5129" t="s">
        <v>27162</v>
      </c>
      <c r="J5129" t="s">
        <v>17799</v>
      </c>
      <c r="L5129" t="s">
        <v>27165</v>
      </c>
      <c r="M5129">
        <v>-81.545997619600001</v>
      </c>
      <c r="N5129">
        <v>21.6165008545</v>
      </c>
    </row>
    <row r="5130" spans="1:14" x14ac:dyDescent="0.35">
      <c r="A5130" t="s">
        <v>27166</v>
      </c>
      <c r="B5130" t="s">
        <v>1168</v>
      </c>
      <c r="C5130" t="s">
        <v>27167</v>
      </c>
      <c r="D5130">
        <v>413</v>
      </c>
      <c r="F5130" t="s">
        <v>5758</v>
      </c>
      <c r="G5130" t="s">
        <v>5764</v>
      </c>
      <c r="H5130" t="s">
        <v>27168</v>
      </c>
      <c r="I5130" t="s">
        <v>27166</v>
      </c>
      <c r="J5130" t="s">
        <v>27169</v>
      </c>
      <c r="L5130" t="s">
        <v>27170</v>
      </c>
      <c r="M5130">
        <v>-77.847503662109304</v>
      </c>
      <c r="N5130">
        <v>21.420299530029201</v>
      </c>
    </row>
    <row r="5131" spans="1:14" x14ac:dyDescent="0.35">
      <c r="A5131" t="s">
        <v>27171</v>
      </c>
      <c r="B5131" t="s">
        <v>32</v>
      </c>
      <c r="C5131" t="s">
        <v>46508</v>
      </c>
      <c r="F5131" t="s">
        <v>5758</v>
      </c>
      <c r="G5131" t="s">
        <v>5775</v>
      </c>
      <c r="H5131" t="s">
        <v>46498</v>
      </c>
      <c r="I5131" t="s">
        <v>27171</v>
      </c>
      <c r="J5131" t="s">
        <v>27172</v>
      </c>
      <c r="L5131" t="s">
        <v>27173</v>
      </c>
      <c r="M5131">
        <v>-80.922798156699997</v>
      </c>
      <c r="N5131">
        <v>22.711099624599999</v>
      </c>
    </row>
    <row r="5132" spans="1:14" x14ac:dyDescent="0.35">
      <c r="A5132" t="s">
        <v>27174</v>
      </c>
      <c r="B5132" t="s">
        <v>1168</v>
      </c>
      <c r="C5132" t="s">
        <v>27175</v>
      </c>
      <c r="D5132">
        <v>249</v>
      </c>
      <c r="F5132" t="s">
        <v>5758</v>
      </c>
      <c r="G5132" t="s">
        <v>5759</v>
      </c>
      <c r="H5132" t="s">
        <v>5282</v>
      </c>
      <c r="I5132" t="s">
        <v>27174</v>
      </c>
      <c r="J5132" t="s">
        <v>27176</v>
      </c>
      <c r="L5132" t="s">
        <v>27177</v>
      </c>
      <c r="M5132">
        <v>-75.835403442382798</v>
      </c>
      <c r="N5132">
        <v>19.969800949096602</v>
      </c>
    </row>
    <row r="5133" spans="1:14" x14ac:dyDescent="0.35">
      <c r="A5133" t="s">
        <v>27178</v>
      </c>
      <c r="B5133" t="s">
        <v>1168</v>
      </c>
      <c r="C5133" t="s">
        <v>27179</v>
      </c>
      <c r="D5133">
        <v>56</v>
      </c>
      <c r="F5133" t="s">
        <v>5758</v>
      </c>
      <c r="G5133" t="s">
        <v>5769</v>
      </c>
      <c r="H5133" t="s">
        <v>5770</v>
      </c>
      <c r="I5133" t="s">
        <v>27178</v>
      </c>
      <c r="J5133" t="s">
        <v>27180</v>
      </c>
      <c r="L5133" t="s">
        <v>27181</v>
      </c>
      <c r="M5133">
        <v>-75.207099914550994</v>
      </c>
      <c r="N5133">
        <v>19.906499862671001</v>
      </c>
    </row>
    <row r="5134" spans="1:14" x14ac:dyDescent="0.35">
      <c r="A5134" t="s">
        <v>27182</v>
      </c>
      <c r="B5134" t="s">
        <v>1168</v>
      </c>
      <c r="C5134" t="s">
        <v>27183</v>
      </c>
      <c r="D5134">
        <v>56</v>
      </c>
      <c r="F5134" t="s">
        <v>5758</v>
      </c>
      <c r="G5134" t="s">
        <v>5769</v>
      </c>
      <c r="H5134" t="s">
        <v>46509</v>
      </c>
      <c r="I5134" t="s">
        <v>27182</v>
      </c>
      <c r="J5134" t="s">
        <v>18841</v>
      </c>
      <c r="L5134" t="s">
        <v>27184</v>
      </c>
      <c r="M5134">
        <v>-75.158302307128906</v>
      </c>
      <c r="N5134">
        <v>20.085300445556602</v>
      </c>
    </row>
    <row r="5135" spans="1:14" x14ac:dyDescent="0.35">
      <c r="A5135" t="s">
        <v>27185</v>
      </c>
      <c r="B5135" t="s">
        <v>3332</v>
      </c>
      <c r="C5135" t="s">
        <v>46510</v>
      </c>
      <c r="D5135">
        <v>210</v>
      </c>
      <c r="F5135" t="s">
        <v>5758</v>
      </c>
      <c r="G5135" t="s">
        <v>5768</v>
      </c>
      <c r="H5135" t="s">
        <v>891</v>
      </c>
      <c r="I5135" t="s">
        <v>27185</v>
      </c>
      <c r="J5135" t="s">
        <v>27186</v>
      </c>
      <c r="L5135" t="s">
        <v>27187</v>
      </c>
      <c r="M5135">
        <v>-82.409103393554602</v>
      </c>
      <c r="N5135">
        <v>22.989200592041001</v>
      </c>
    </row>
    <row r="5136" spans="1:14" x14ac:dyDescent="0.35">
      <c r="A5136" t="s">
        <v>27188</v>
      </c>
      <c r="B5136" t="s">
        <v>1168</v>
      </c>
      <c r="C5136" t="s">
        <v>27189</v>
      </c>
      <c r="D5136">
        <v>361</v>
      </c>
      <c r="F5136" t="s">
        <v>5758</v>
      </c>
      <c r="G5136" t="s">
        <v>5762</v>
      </c>
      <c r="H5136" t="s">
        <v>27190</v>
      </c>
      <c r="I5136" t="s">
        <v>27188</v>
      </c>
      <c r="J5136" t="s">
        <v>27191</v>
      </c>
      <c r="L5136" t="s">
        <v>27192</v>
      </c>
      <c r="M5136">
        <v>-76.315101623535099</v>
      </c>
      <c r="N5136">
        <v>20.785600662231399</v>
      </c>
    </row>
    <row r="5137" spans="1:14" x14ac:dyDescent="0.35">
      <c r="A5137" t="s">
        <v>27193</v>
      </c>
      <c r="B5137" t="s">
        <v>1168</v>
      </c>
      <c r="C5137" t="s">
        <v>27194</v>
      </c>
      <c r="D5137">
        <v>16</v>
      </c>
      <c r="F5137" t="s">
        <v>5758</v>
      </c>
      <c r="G5137" t="s">
        <v>5775</v>
      </c>
      <c r="H5137" t="s">
        <v>27195</v>
      </c>
      <c r="I5137" t="s">
        <v>27193</v>
      </c>
      <c r="J5137" t="s">
        <v>27196</v>
      </c>
      <c r="L5137" t="s">
        <v>27197</v>
      </c>
      <c r="M5137">
        <v>-81.301597999999998</v>
      </c>
      <c r="N5137">
        <v>23.124001</v>
      </c>
    </row>
    <row r="5138" spans="1:14" x14ac:dyDescent="0.35">
      <c r="A5138" t="s">
        <v>27198</v>
      </c>
      <c r="B5138" t="s">
        <v>1168</v>
      </c>
      <c r="C5138" t="s">
        <v>27199</v>
      </c>
      <c r="D5138">
        <v>131</v>
      </c>
      <c r="F5138" t="s">
        <v>5758</v>
      </c>
      <c r="G5138" t="s">
        <v>5766</v>
      </c>
      <c r="H5138" t="s">
        <v>27200</v>
      </c>
      <c r="I5138" t="s">
        <v>27198</v>
      </c>
      <c r="J5138" t="s">
        <v>27201</v>
      </c>
      <c r="L5138" t="s">
        <v>27202</v>
      </c>
      <c r="M5138">
        <v>-83.641899108886705</v>
      </c>
      <c r="N5138">
        <v>22.3360996246337</v>
      </c>
    </row>
    <row r="5139" spans="1:14" x14ac:dyDescent="0.35">
      <c r="A5139" t="s">
        <v>27203</v>
      </c>
      <c r="B5139" t="s">
        <v>32</v>
      </c>
      <c r="C5139" t="s">
        <v>27204</v>
      </c>
      <c r="D5139">
        <v>3</v>
      </c>
      <c r="F5139" t="s">
        <v>5758</v>
      </c>
      <c r="G5139" t="s">
        <v>5769</v>
      </c>
      <c r="H5139" t="s">
        <v>27205</v>
      </c>
      <c r="I5139" t="s">
        <v>27203</v>
      </c>
      <c r="J5139" t="s">
        <v>27206</v>
      </c>
      <c r="L5139" t="s">
        <v>27207</v>
      </c>
      <c r="M5139">
        <v>-74.150497436500004</v>
      </c>
      <c r="N5139">
        <v>20.250600814799999</v>
      </c>
    </row>
    <row r="5140" spans="1:14" x14ac:dyDescent="0.35">
      <c r="A5140" t="s">
        <v>27208</v>
      </c>
      <c r="B5140" t="s">
        <v>32</v>
      </c>
      <c r="C5140" t="s">
        <v>27209</v>
      </c>
      <c r="D5140">
        <v>173</v>
      </c>
      <c r="F5140" t="s">
        <v>5758</v>
      </c>
      <c r="G5140" t="s">
        <v>5765</v>
      </c>
      <c r="H5140" t="s">
        <v>27210</v>
      </c>
      <c r="I5140" t="s">
        <v>27208</v>
      </c>
      <c r="J5140" t="s">
        <v>26288</v>
      </c>
      <c r="L5140" t="s">
        <v>27211</v>
      </c>
      <c r="M5140">
        <v>-79.062202453613196</v>
      </c>
      <c r="N5140">
        <v>22.230800628662099</v>
      </c>
    </row>
    <row r="5141" spans="1:14" x14ac:dyDescent="0.35">
      <c r="A5141" t="s">
        <v>27212</v>
      </c>
      <c r="B5141" t="s">
        <v>1168</v>
      </c>
      <c r="C5141" t="s">
        <v>27213</v>
      </c>
      <c r="D5141">
        <v>16</v>
      </c>
      <c r="F5141" t="s">
        <v>5758</v>
      </c>
      <c r="G5141" t="s">
        <v>5762</v>
      </c>
      <c r="H5141" t="s">
        <v>27214</v>
      </c>
      <c r="I5141" t="s">
        <v>27212</v>
      </c>
      <c r="J5141" t="s">
        <v>27215</v>
      </c>
      <c r="L5141" t="s">
        <v>27216</v>
      </c>
      <c r="M5141">
        <v>-74.922203063964801</v>
      </c>
      <c r="N5141">
        <v>20.6539001464843</v>
      </c>
    </row>
    <row r="5142" spans="1:14" x14ac:dyDescent="0.35">
      <c r="A5142" t="s">
        <v>27217</v>
      </c>
      <c r="B5142" t="s">
        <v>1168</v>
      </c>
      <c r="C5142" t="s">
        <v>27218</v>
      </c>
      <c r="D5142">
        <v>112</v>
      </c>
      <c r="F5142" t="s">
        <v>5758</v>
      </c>
      <c r="G5142" t="s">
        <v>5771</v>
      </c>
      <c r="H5142" t="s">
        <v>26762</v>
      </c>
      <c r="I5142" t="s">
        <v>27217</v>
      </c>
      <c r="J5142" t="s">
        <v>27219</v>
      </c>
      <c r="L5142" t="s">
        <v>27220</v>
      </c>
      <c r="M5142">
        <v>-77.089202880859304</v>
      </c>
      <c r="N5142">
        <v>20.288099288940401</v>
      </c>
    </row>
    <row r="5143" spans="1:14" x14ac:dyDescent="0.35">
      <c r="A5143" t="s">
        <v>27221</v>
      </c>
      <c r="B5143" t="s">
        <v>1168</v>
      </c>
      <c r="C5143" t="s">
        <v>27222</v>
      </c>
      <c r="D5143">
        <v>49</v>
      </c>
      <c r="F5143" t="s">
        <v>5758</v>
      </c>
      <c r="G5143" t="s">
        <v>5767</v>
      </c>
      <c r="H5143" t="s">
        <v>45806</v>
      </c>
      <c r="I5143" t="s">
        <v>27221</v>
      </c>
      <c r="J5143" t="s">
        <v>27223</v>
      </c>
      <c r="L5143" t="s">
        <v>27224</v>
      </c>
      <c r="M5143">
        <v>-81.9208984375</v>
      </c>
      <c r="N5143">
        <v>22.756099700927699</v>
      </c>
    </row>
    <row r="5144" spans="1:14" x14ac:dyDescent="0.35">
      <c r="A5144" t="s">
        <v>27225</v>
      </c>
      <c r="B5144" t="s">
        <v>32</v>
      </c>
      <c r="C5144" t="s">
        <v>27226</v>
      </c>
      <c r="D5144">
        <v>26</v>
      </c>
      <c r="F5144" t="s">
        <v>5758</v>
      </c>
      <c r="G5144" t="s">
        <v>5762</v>
      </c>
      <c r="H5144" t="s">
        <v>27227</v>
      </c>
      <c r="I5144" t="s">
        <v>27225</v>
      </c>
      <c r="J5144" t="s">
        <v>5564</v>
      </c>
      <c r="L5144" t="s">
        <v>27228</v>
      </c>
      <c r="M5144">
        <v>-75.531501770019503</v>
      </c>
      <c r="N5144">
        <v>20.688600540161101</v>
      </c>
    </row>
    <row r="5145" spans="1:14" x14ac:dyDescent="0.35">
      <c r="A5145" t="s">
        <v>27229</v>
      </c>
      <c r="B5145" t="s">
        <v>1168</v>
      </c>
      <c r="C5145" t="s">
        <v>27230</v>
      </c>
      <c r="D5145">
        <v>79</v>
      </c>
      <c r="F5145" t="s">
        <v>5758</v>
      </c>
      <c r="G5145" t="s">
        <v>27163</v>
      </c>
      <c r="H5145" t="s">
        <v>27231</v>
      </c>
      <c r="I5145" t="s">
        <v>27229</v>
      </c>
      <c r="J5145" t="s">
        <v>27232</v>
      </c>
      <c r="L5145" t="s">
        <v>27233</v>
      </c>
      <c r="M5145">
        <v>-82.783798217773395</v>
      </c>
      <c r="N5145">
        <v>21.834699630737301</v>
      </c>
    </row>
    <row r="5146" spans="1:14" x14ac:dyDescent="0.35">
      <c r="A5146" t="s">
        <v>27234</v>
      </c>
      <c r="B5146" t="s">
        <v>1168</v>
      </c>
      <c r="C5146" t="s">
        <v>27235</v>
      </c>
      <c r="D5146">
        <v>102</v>
      </c>
      <c r="F5146" t="s">
        <v>5758</v>
      </c>
      <c r="G5146" t="s">
        <v>5767</v>
      </c>
      <c r="H5146" t="s">
        <v>891</v>
      </c>
      <c r="I5146" t="s">
        <v>27234</v>
      </c>
      <c r="J5146" t="s">
        <v>27236</v>
      </c>
      <c r="L5146" t="s">
        <v>27237</v>
      </c>
      <c r="M5146">
        <v>-82.579399108900006</v>
      </c>
      <c r="N5146">
        <v>23.032800674399901</v>
      </c>
    </row>
    <row r="5147" spans="1:14" x14ac:dyDescent="0.35">
      <c r="A5147" t="s">
        <v>27238</v>
      </c>
      <c r="B5147" t="s">
        <v>1168</v>
      </c>
      <c r="C5147" t="s">
        <v>27239</v>
      </c>
      <c r="D5147">
        <v>131</v>
      </c>
      <c r="F5147" t="s">
        <v>5758</v>
      </c>
      <c r="G5147" t="s">
        <v>5766</v>
      </c>
      <c r="H5147" t="s">
        <v>27200</v>
      </c>
      <c r="I5147" t="s">
        <v>27238</v>
      </c>
      <c r="J5147" t="s">
        <v>27240</v>
      </c>
      <c r="L5147" t="s">
        <v>27241</v>
      </c>
      <c r="M5147">
        <v>-83.678398132324205</v>
      </c>
      <c r="N5147">
        <v>22.421400070190401</v>
      </c>
    </row>
    <row r="5148" spans="1:14" x14ac:dyDescent="0.35">
      <c r="A5148" t="s">
        <v>27242</v>
      </c>
      <c r="B5148" t="s">
        <v>1168</v>
      </c>
      <c r="C5148" t="s">
        <v>27243</v>
      </c>
      <c r="D5148">
        <v>338</v>
      </c>
      <c r="F5148" t="s">
        <v>5758</v>
      </c>
      <c r="G5148" t="s">
        <v>5774</v>
      </c>
      <c r="H5148" t="s">
        <v>5286</v>
      </c>
      <c r="I5148" t="s">
        <v>27242</v>
      </c>
      <c r="J5148" t="s">
        <v>27244</v>
      </c>
      <c r="L5148" t="s">
        <v>27245</v>
      </c>
      <c r="M5148">
        <v>-79.943603515625</v>
      </c>
      <c r="N5148">
        <v>22.492200851440401</v>
      </c>
    </row>
    <row r="5149" spans="1:14" x14ac:dyDescent="0.35">
      <c r="A5149" t="s">
        <v>27246</v>
      </c>
      <c r="B5149" t="s">
        <v>1168</v>
      </c>
      <c r="C5149" t="s">
        <v>27247</v>
      </c>
      <c r="D5149">
        <v>98</v>
      </c>
      <c r="F5149" t="s">
        <v>5758</v>
      </c>
      <c r="G5149" t="s">
        <v>5766</v>
      </c>
      <c r="H5149" t="s">
        <v>27248</v>
      </c>
      <c r="I5149" t="s">
        <v>27246</v>
      </c>
      <c r="J5149" t="s">
        <v>27249</v>
      </c>
      <c r="L5149" t="s">
        <v>27250</v>
      </c>
      <c r="M5149">
        <v>-84.152000427246094</v>
      </c>
      <c r="N5149">
        <v>22.095300674438398</v>
      </c>
    </row>
    <row r="5150" spans="1:14" x14ac:dyDescent="0.35">
      <c r="A5150" t="s">
        <v>27251</v>
      </c>
      <c r="B5150" t="s">
        <v>1168</v>
      </c>
      <c r="C5150" t="s">
        <v>27252</v>
      </c>
      <c r="D5150">
        <v>39</v>
      </c>
      <c r="F5150" t="s">
        <v>5758</v>
      </c>
      <c r="G5150" t="s">
        <v>27163</v>
      </c>
      <c r="H5150" t="s">
        <v>27253</v>
      </c>
      <c r="I5150" t="s">
        <v>27251</v>
      </c>
      <c r="J5150" t="s">
        <v>27254</v>
      </c>
      <c r="L5150" t="s">
        <v>27255</v>
      </c>
      <c r="M5150">
        <v>-82.955101013183594</v>
      </c>
      <c r="N5150">
        <v>21.642499923706001</v>
      </c>
    </row>
    <row r="5151" spans="1:14" x14ac:dyDescent="0.35">
      <c r="A5151" t="s">
        <v>27256</v>
      </c>
      <c r="B5151" t="s">
        <v>32</v>
      </c>
      <c r="C5151" t="s">
        <v>27257</v>
      </c>
      <c r="D5151">
        <v>295</v>
      </c>
      <c r="F5151" t="s">
        <v>5758</v>
      </c>
      <c r="G5151" t="s">
        <v>5765</v>
      </c>
      <c r="H5151" t="s">
        <v>27258</v>
      </c>
      <c r="I5151" t="s">
        <v>27256</v>
      </c>
      <c r="J5151" t="s">
        <v>27259</v>
      </c>
      <c r="L5151" t="s">
        <v>27260</v>
      </c>
      <c r="M5151">
        <v>-79.442702999999995</v>
      </c>
      <c r="N5151">
        <v>21.970400000000001</v>
      </c>
    </row>
    <row r="5152" spans="1:14" x14ac:dyDescent="0.35">
      <c r="A5152" t="s">
        <v>27261</v>
      </c>
      <c r="B5152" t="s">
        <v>1168</v>
      </c>
      <c r="C5152" t="s">
        <v>27262</v>
      </c>
      <c r="D5152">
        <v>125</v>
      </c>
      <c r="F5152" t="s">
        <v>5758</v>
      </c>
      <c r="G5152" t="s">
        <v>5765</v>
      </c>
      <c r="H5152" t="s">
        <v>301</v>
      </c>
      <c r="I5152" t="s">
        <v>27261</v>
      </c>
      <c r="J5152" t="s">
        <v>27263</v>
      </c>
      <c r="L5152" t="s">
        <v>27264</v>
      </c>
      <c r="M5152">
        <v>-79.997200012207003</v>
      </c>
      <c r="N5152">
        <v>21.7882995605468</v>
      </c>
    </row>
    <row r="5153" spans="1:14" x14ac:dyDescent="0.35">
      <c r="A5153" t="s">
        <v>27265</v>
      </c>
      <c r="B5153" t="s">
        <v>3332</v>
      </c>
      <c r="C5153" t="s">
        <v>27266</v>
      </c>
      <c r="D5153">
        <v>210</v>
      </c>
      <c r="F5153" t="s">
        <v>5758</v>
      </c>
      <c r="G5153" t="s">
        <v>5775</v>
      </c>
      <c r="H5153" t="s">
        <v>27195</v>
      </c>
      <c r="I5153" t="s">
        <v>27265</v>
      </c>
      <c r="J5153" t="s">
        <v>27267</v>
      </c>
      <c r="L5153" t="s">
        <v>27268</v>
      </c>
      <c r="M5153">
        <v>-81.435302734375</v>
      </c>
      <c r="N5153">
        <v>23.034400939941399</v>
      </c>
    </row>
    <row r="5154" spans="1:14" x14ac:dyDescent="0.35">
      <c r="A5154" t="s">
        <v>27269</v>
      </c>
      <c r="B5154" t="s">
        <v>1168</v>
      </c>
      <c r="C5154" t="s">
        <v>27270</v>
      </c>
      <c r="D5154">
        <v>328</v>
      </c>
      <c r="F5154" t="s">
        <v>5758</v>
      </c>
      <c r="G5154" t="s">
        <v>5772</v>
      </c>
      <c r="H5154" t="s">
        <v>27271</v>
      </c>
      <c r="I5154" t="s">
        <v>27269</v>
      </c>
      <c r="J5154" t="s">
        <v>27272</v>
      </c>
      <c r="L5154" t="s">
        <v>27273</v>
      </c>
      <c r="M5154">
        <v>-76.935798645019503</v>
      </c>
      <c r="N5154">
        <v>20.987600326538001</v>
      </c>
    </row>
    <row r="5155" spans="1:14" x14ac:dyDescent="0.35">
      <c r="A5155" t="s">
        <v>20743</v>
      </c>
      <c r="B5155" t="s">
        <v>36</v>
      </c>
      <c r="C5155" t="s">
        <v>27276</v>
      </c>
      <c r="D5155">
        <v>170</v>
      </c>
      <c r="E5155" t="s">
        <v>161</v>
      </c>
      <c r="F5155" t="s">
        <v>1547</v>
      </c>
      <c r="G5155" t="s">
        <v>2860</v>
      </c>
      <c r="H5155" t="s">
        <v>27277</v>
      </c>
      <c r="J5155" t="s">
        <v>20743</v>
      </c>
      <c r="L5155" t="s">
        <v>27278</v>
      </c>
      <c r="M5155">
        <v>155.38999999999999</v>
      </c>
      <c r="N5155">
        <v>-6.12</v>
      </c>
    </row>
    <row r="5156" spans="1:14" x14ac:dyDescent="0.35">
      <c r="A5156" t="s">
        <v>27279</v>
      </c>
      <c r="B5156" t="s">
        <v>1168</v>
      </c>
      <c r="C5156" t="s">
        <v>27280</v>
      </c>
      <c r="D5156">
        <v>8</v>
      </c>
      <c r="F5156" t="s">
        <v>27281</v>
      </c>
      <c r="G5156" t="s">
        <v>27282</v>
      </c>
      <c r="H5156" t="s">
        <v>27283</v>
      </c>
      <c r="I5156" t="s">
        <v>27279</v>
      </c>
      <c r="J5156" t="s">
        <v>27284</v>
      </c>
      <c r="L5156" t="s">
        <v>27285</v>
      </c>
      <c r="M5156">
        <v>-79.882797241210895</v>
      </c>
      <c r="N5156">
        <v>19.6870002746582</v>
      </c>
    </row>
    <row r="5157" spans="1:14" x14ac:dyDescent="0.35">
      <c r="A5157" t="s">
        <v>27286</v>
      </c>
      <c r="B5157" t="s">
        <v>1168</v>
      </c>
      <c r="C5157" t="s">
        <v>27287</v>
      </c>
      <c r="D5157">
        <v>3</v>
      </c>
      <c r="F5157" t="s">
        <v>27281</v>
      </c>
      <c r="G5157" t="s">
        <v>27282</v>
      </c>
      <c r="H5157" t="s">
        <v>27288</v>
      </c>
      <c r="I5157" t="s">
        <v>27286</v>
      </c>
      <c r="J5157" t="s">
        <v>27289</v>
      </c>
      <c r="L5157" t="s">
        <v>27290</v>
      </c>
      <c r="M5157">
        <v>-80.088825999999997</v>
      </c>
      <c r="N5157">
        <v>19.660160999999999</v>
      </c>
    </row>
    <row r="5158" spans="1:14" x14ac:dyDescent="0.35">
      <c r="A5158" t="s">
        <v>27291</v>
      </c>
      <c r="B5158" t="s">
        <v>3332</v>
      </c>
      <c r="C5158" t="s">
        <v>27292</v>
      </c>
      <c r="D5158">
        <v>8</v>
      </c>
      <c r="F5158" t="s">
        <v>27281</v>
      </c>
      <c r="G5158" t="s">
        <v>27282</v>
      </c>
      <c r="H5158" t="s">
        <v>203</v>
      </c>
      <c r="I5158" t="s">
        <v>27291</v>
      </c>
      <c r="J5158" t="s">
        <v>18870</v>
      </c>
      <c r="L5158" t="s">
        <v>27293</v>
      </c>
      <c r="M5158">
        <v>-81.357696533199999</v>
      </c>
      <c r="N5158">
        <v>19.292800903299899</v>
      </c>
    </row>
    <row r="5159" spans="1:14" x14ac:dyDescent="0.35">
      <c r="A5159" t="s">
        <v>27294</v>
      </c>
      <c r="B5159" t="s">
        <v>32</v>
      </c>
      <c r="C5159" t="s">
        <v>27295</v>
      </c>
      <c r="D5159">
        <v>1160</v>
      </c>
      <c r="E5159" t="s">
        <v>1532</v>
      </c>
      <c r="F5159" t="s">
        <v>10609</v>
      </c>
      <c r="G5159" t="s">
        <v>10628</v>
      </c>
      <c r="H5159" t="s">
        <v>27296</v>
      </c>
      <c r="J5159" t="s">
        <v>27294</v>
      </c>
      <c r="L5159" t="s">
        <v>27297</v>
      </c>
      <c r="M5159">
        <v>31.386399999999998</v>
      </c>
      <c r="N5159">
        <v>-24.190300000000001</v>
      </c>
    </row>
    <row r="5160" spans="1:14" x14ac:dyDescent="0.35">
      <c r="A5160" t="s">
        <v>27593</v>
      </c>
      <c r="B5160" t="s">
        <v>32</v>
      </c>
      <c r="C5160" t="s">
        <v>27594</v>
      </c>
      <c r="F5160" t="s">
        <v>1965</v>
      </c>
      <c r="G5160" t="s">
        <v>6016</v>
      </c>
      <c r="H5160" t="s">
        <v>27595</v>
      </c>
      <c r="J5160" t="s">
        <v>27596</v>
      </c>
      <c r="L5160" t="s">
        <v>27597</v>
      </c>
      <c r="M5160">
        <v>-113.55899810791</v>
      </c>
      <c r="N5160">
        <v>26.727199554443299</v>
      </c>
    </row>
    <row r="5161" spans="1:14" x14ac:dyDescent="0.35">
      <c r="A5161" t="s">
        <v>27598</v>
      </c>
      <c r="B5161" t="s">
        <v>32</v>
      </c>
      <c r="C5161" t="s">
        <v>27599</v>
      </c>
      <c r="D5161">
        <v>1033</v>
      </c>
      <c r="F5161" t="s">
        <v>1965</v>
      </c>
      <c r="G5161" t="s">
        <v>26371</v>
      </c>
      <c r="H5161" t="s">
        <v>46511</v>
      </c>
      <c r="I5161" t="s">
        <v>27600</v>
      </c>
      <c r="J5161" t="s">
        <v>27601</v>
      </c>
      <c r="K5161" t="s">
        <v>27601</v>
      </c>
      <c r="L5161" t="s">
        <v>27602</v>
      </c>
      <c r="M5161">
        <v>-102.393997</v>
      </c>
      <c r="N5161">
        <v>19.093399000000002</v>
      </c>
    </row>
    <row r="5162" spans="1:14" x14ac:dyDescent="0.35">
      <c r="A5162" t="s">
        <v>27603</v>
      </c>
      <c r="B5162" t="s">
        <v>32</v>
      </c>
      <c r="C5162" t="s">
        <v>27604</v>
      </c>
      <c r="D5162">
        <v>20</v>
      </c>
      <c r="F5162" t="s">
        <v>1965</v>
      </c>
      <c r="G5162" t="s">
        <v>26435</v>
      </c>
      <c r="H5162" t="s">
        <v>27363</v>
      </c>
      <c r="J5162" t="s">
        <v>21353</v>
      </c>
      <c r="K5162" t="s">
        <v>27605</v>
      </c>
      <c r="L5162" t="s">
        <v>27606</v>
      </c>
      <c r="M5162">
        <v>-87.08219909668</v>
      </c>
      <c r="N5162">
        <v>20.622499465941999</v>
      </c>
    </row>
    <row r="5163" spans="1:14" x14ac:dyDescent="0.35">
      <c r="A5163" t="s">
        <v>27607</v>
      </c>
      <c r="B5163" t="s">
        <v>32</v>
      </c>
      <c r="C5163" t="s">
        <v>27608</v>
      </c>
      <c r="D5163">
        <v>49</v>
      </c>
      <c r="F5163" t="s">
        <v>1965</v>
      </c>
      <c r="G5163" t="s">
        <v>6016</v>
      </c>
      <c r="H5163" t="s">
        <v>27609</v>
      </c>
      <c r="J5163" t="s">
        <v>27610</v>
      </c>
      <c r="K5163" t="s">
        <v>26227</v>
      </c>
      <c r="L5163" t="s">
        <v>27611</v>
      </c>
      <c r="M5163">
        <v>-111.96199798584</v>
      </c>
      <c r="N5163">
        <v>27.069200515746999</v>
      </c>
    </row>
    <row r="5164" spans="1:14" x14ac:dyDescent="0.35">
      <c r="A5164" t="s">
        <v>27612</v>
      </c>
      <c r="B5164" t="s">
        <v>32</v>
      </c>
      <c r="C5164" t="s">
        <v>27613</v>
      </c>
      <c r="D5164">
        <v>75</v>
      </c>
      <c r="F5164" t="s">
        <v>1965</v>
      </c>
      <c r="G5164" t="s">
        <v>26401</v>
      </c>
      <c r="H5164" t="s">
        <v>27614</v>
      </c>
      <c r="I5164" t="s">
        <v>27615</v>
      </c>
      <c r="J5164" t="s">
        <v>22184</v>
      </c>
      <c r="K5164" t="s">
        <v>27616</v>
      </c>
      <c r="L5164" t="s">
        <v>27617</v>
      </c>
      <c r="M5164">
        <v>-95.201599121100003</v>
      </c>
      <c r="N5164">
        <v>16.212600708</v>
      </c>
    </row>
    <row r="5165" spans="1:14" x14ac:dyDescent="0.35">
      <c r="A5165" t="s">
        <v>27618</v>
      </c>
      <c r="B5165" t="s">
        <v>32</v>
      </c>
      <c r="C5165" t="s">
        <v>2519</v>
      </c>
      <c r="D5165">
        <v>800</v>
      </c>
      <c r="F5165" t="s">
        <v>1965</v>
      </c>
      <c r="G5165" t="s">
        <v>6016</v>
      </c>
      <c r="H5165" t="s">
        <v>4582</v>
      </c>
      <c r="J5165" t="s">
        <v>27619</v>
      </c>
      <c r="K5165" t="s">
        <v>22311</v>
      </c>
      <c r="L5165" t="s">
        <v>27620</v>
      </c>
      <c r="M5165">
        <v>-112.93800354</v>
      </c>
      <c r="N5165">
        <v>27.296600341800001</v>
      </c>
    </row>
    <row r="5166" spans="1:14" x14ac:dyDescent="0.35">
      <c r="A5166" t="s">
        <v>27621</v>
      </c>
      <c r="B5166" t="s">
        <v>32</v>
      </c>
      <c r="C5166" t="s">
        <v>27622</v>
      </c>
      <c r="D5166">
        <v>7</v>
      </c>
      <c r="F5166" t="s">
        <v>1965</v>
      </c>
      <c r="G5166" t="s">
        <v>26435</v>
      </c>
      <c r="H5166" t="s">
        <v>27623</v>
      </c>
      <c r="I5166" t="s">
        <v>27624</v>
      </c>
      <c r="J5166" t="s">
        <v>27625</v>
      </c>
      <c r="K5166" t="s">
        <v>27625</v>
      </c>
      <c r="L5166" t="s">
        <v>27626</v>
      </c>
      <c r="M5166">
        <v>-87.438203000000001</v>
      </c>
      <c r="N5166">
        <v>20.227301000000001</v>
      </c>
    </row>
    <row r="5167" spans="1:14" x14ac:dyDescent="0.35">
      <c r="A5167" t="s">
        <v>27627</v>
      </c>
      <c r="B5167" t="s">
        <v>32</v>
      </c>
      <c r="C5167" t="s">
        <v>46512</v>
      </c>
      <c r="D5167">
        <v>50</v>
      </c>
      <c r="F5167" t="s">
        <v>1965</v>
      </c>
      <c r="G5167" t="s">
        <v>1966</v>
      </c>
      <c r="H5167" t="s">
        <v>46513</v>
      </c>
      <c r="J5167" t="s">
        <v>27628</v>
      </c>
      <c r="K5167" t="s">
        <v>22372</v>
      </c>
      <c r="L5167" t="s">
        <v>27629</v>
      </c>
      <c r="M5167">
        <v>-114.797996521</v>
      </c>
      <c r="N5167">
        <v>32.445301055907997</v>
      </c>
    </row>
    <row r="5168" spans="1:14" x14ac:dyDescent="0.35">
      <c r="A5168" t="s">
        <v>27630</v>
      </c>
      <c r="B5168" t="s">
        <v>32</v>
      </c>
      <c r="C5168" t="s">
        <v>46514</v>
      </c>
      <c r="D5168">
        <v>1312</v>
      </c>
      <c r="F5168" t="s">
        <v>1965</v>
      </c>
      <c r="G5168" t="s">
        <v>1966</v>
      </c>
      <c r="H5168" t="s">
        <v>46515</v>
      </c>
      <c r="J5168" t="s">
        <v>27631</v>
      </c>
      <c r="K5168" t="s">
        <v>27632</v>
      </c>
      <c r="L5168" t="s">
        <v>27633</v>
      </c>
      <c r="M5168">
        <v>-108.947998</v>
      </c>
      <c r="N5168">
        <v>27.035701</v>
      </c>
    </row>
    <row r="5169" spans="1:14" x14ac:dyDescent="0.35">
      <c r="A5169" t="s">
        <v>27634</v>
      </c>
      <c r="B5169" t="s">
        <v>32</v>
      </c>
      <c r="C5169" t="s">
        <v>20818</v>
      </c>
      <c r="D5169">
        <v>6966</v>
      </c>
      <c r="F5169" t="s">
        <v>30</v>
      </c>
      <c r="G5169" t="s">
        <v>81</v>
      </c>
      <c r="H5169" t="s">
        <v>236</v>
      </c>
      <c r="J5169" t="s">
        <v>27634</v>
      </c>
      <c r="K5169" t="s">
        <v>27635</v>
      </c>
      <c r="L5169" t="s">
        <v>27636</v>
      </c>
      <c r="M5169">
        <v>-109.34122499999999</v>
      </c>
      <c r="N5169">
        <v>37.932429999999997</v>
      </c>
    </row>
    <row r="5170" spans="1:14" x14ac:dyDescent="0.35">
      <c r="A5170" t="s">
        <v>27637</v>
      </c>
      <c r="B5170" t="s">
        <v>32</v>
      </c>
      <c r="C5170" t="s">
        <v>27638</v>
      </c>
      <c r="D5170">
        <v>4200</v>
      </c>
      <c r="E5170" t="s">
        <v>161</v>
      </c>
      <c r="F5170" t="s">
        <v>1547</v>
      </c>
      <c r="G5170" t="s">
        <v>1607</v>
      </c>
      <c r="H5170" t="s">
        <v>27639</v>
      </c>
      <c r="I5170" t="s">
        <v>27640</v>
      </c>
      <c r="J5170" t="s">
        <v>27637</v>
      </c>
      <c r="K5170" t="s">
        <v>8970</v>
      </c>
      <c r="L5170" t="s">
        <v>27641</v>
      </c>
      <c r="M5170">
        <v>147.441138889</v>
      </c>
      <c r="N5170">
        <v>-6.47166666667</v>
      </c>
    </row>
    <row r="5171" spans="1:14" x14ac:dyDescent="0.35">
      <c r="A5171" t="s">
        <v>27642</v>
      </c>
      <c r="B5171" t="s">
        <v>32</v>
      </c>
      <c r="C5171" t="s">
        <v>27643</v>
      </c>
      <c r="D5171">
        <v>984</v>
      </c>
      <c r="E5171" t="s">
        <v>1532</v>
      </c>
      <c r="F5171" t="s">
        <v>1945</v>
      </c>
      <c r="G5171" t="s">
        <v>12470</v>
      </c>
      <c r="H5171" t="s">
        <v>27644</v>
      </c>
      <c r="J5171" t="s">
        <v>27642</v>
      </c>
      <c r="L5171" t="s">
        <v>27645</v>
      </c>
      <c r="M5171">
        <v>16.501386</v>
      </c>
      <c r="N5171">
        <v>13.645663000000001</v>
      </c>
    </row>
    <row r="5172" spans="1:14" x14ac:dyDescent="0.35">
      <c r="A5172" t="s">
        <v>27647</v>
      </c>
      <c r="B5172" t="s">
        <v>36</v>
      </c>
      <c r="C5172" t="s">
        <v>27648</v>
      </c>
      <c r="D5172">
        <v>13</v>
      </c>
      <c r="E5172" t="s">
        <v>1579</v>
      </c>
      <c r="F5172" t="s">
        <v>23351</v>
      </c>
      <c r="G5172" t="s">
        <v>27646</v>
      </c>
      <c r="H5172" t="s">
        <v>27649</v>
      </c>
      <c r="J5172" t="s">
        <v>19074</v>
      </c>
      <c r="L5172" t="s">
        <v>27650</v>
      </c>
      <c r="M5172">
        <v>111.69999694800001</v>
      </c>
      <c r="N5172">
        <v>2.1166670322400001</v>
      </c>
    </row>
    <row r="5173" spans="1:14" x14ac:dyDescent="0.35">
      <c r="A5173" t="s">
        <v>27651</v>
      </c>
      <c r="B5173" t="s">
        <v>32</v>
      </c>
      <c r="C5173" t="s">
        <v>27652</v>
      </c>
      <c r="D5173">
        <v>160</v>
      </c>
      <c r="E5173" t="s">
        <v>1579</v>
      </c>
      <c r="F5173" t="s">
        <v>23351</v>
      </c>
      <c r="G5173" t="s">
        <v>27653</v>
      </c>
      <c r="H5173" t="s">
        <v>27654</v>
      </c>
      <c r="J5173" t="s">
        <v>27655</v>
      </c>
      <c r="L5173" t="s">
        <v>27656</v>
      </c>
      <c r="M5173">
        <v>102.916664123535</v>
      </c>
      <c r="N5173">
        <v>2.5999999046325599</v>
      </c>
    </row>
    <row r="5174" spans="1:14" x14ac:dyDescent="0.35">
      <c r="A5174" t="s">
        <v>27657</v>
      </c>
      <c r="B5174" t="s">
        <v>32</v>
      </c>
      <c r="C5174" t="s">
        <v>27658</v>
      </c>
      <c r="D5174">
        <v>750</v>
      </c>
      <c r="E5174" t="s">
        <v>1579</v>
      </c>
      <c r="F5174" t="s">
        <v>23351</v>
      </c>
      <c r="G5174" t="s">
        <v>27646</v>
      </c>
      <c r="H5174" t="s">
        <v>27659</v>
      </c>
      <c r="J5174" t="s">
        <v>27660</v>
      </c>
      <c r="L5174" t="s">
        <v>27661</v>
      </c>
      <c r="M5174">
        <v>115.40179999999999</v>
      </c>
      <c r="N5174">
        <v>3.202</v>
      </c>
    </row>
    <row r="5175" spans="1:14" x14ac:dyDescent="0.35">
      <c r="A5175" t="s">
        <v>27662</v>
      </c>
      <c r="B5175" t="s">
        <v>32</v>
      </c>
      <c r="C5175" t="s">
        <v>27663</v>
      </c>
      <c r="D5175">
        <v>286</v>
      </c>
      <c r="E5175" t="s">
        <v>1579</v>
      </c>
      <c r="F5175" t="s">
        <v>23351</v>
      </c>
      <c r="G5175" t="s">
        <v>27646</v>
      </c>
      <c r="H5175" t="s">
        <v>27664</v>
      </c>
      <c r="J5175" t="s">
        <v>27665</v>
      </c>
      <c r="L5175" t="s">
        <v>27666</v>
      </c>
      <c r="M5175">
        <v>114.466667175292</v>
      </c>
      <c r="N5175">
        <v>3.7666699886321999</v>
      </c>
    </row>
    <row r="5176" spans="1:14" x14ac:dyDescent="0.35">
      <c r="A5176" t="s">
        <v>27667</v>
      </c>
      <c r="B5176" t="s">
        <v>32</v>
      </c>
      <c r="C5176" t="s">
        <v>27668</v>
      </c>
      <c r="D5176">
        <v>200</v>
      </c>
      <c r="E5176" t="s">
        <v>1579</v>
      </c>
      <c r="F5176" t="s">
        <v>23351</v>
      </c>
      <c r="G5176" t="s">
        <v>23352</v>
      </c>
      <c r="H5176" t="s">
        <v>27669</v>
      </c>
      <c r="J5176" t="s">
        <v>27670</v>
      </c>
      <c r="L5176" t="s">
        <v>27671</v>
      </c>
      <c r="M5176">
        <v>118.150001525878</v>
      </c>
      <c r="N5176">
        <v>4.6166667938232404</v>
      </c>
    </row>
    <row r="5177" spans="1:14" x14ac:dyDescent="0.35">
      <c r="A5177" t="s">
        <v>27672</v>
      </c>
      <c r="B5177" t="s">
        <v>32</v>
      </c>
      <c r="C5177" t="s">
        <v>27673</v>
      </c>
      <c r="D5177">
        <v>44</v>
      </c>
      <c r="E5177" t="s">
        <v>1579</v>
      </c>
      <c r="F5177" t="s">
        <v>23351</v>
      </c>
      <c r="G5177" t="s">
        <v>23352</v>
      </c>
      <c r="H5177" t="s">
        <v>27674</v>
      </c>
      <c r="J5177" t="s">
        <v>27675</v>
      </c>
      <c r="L5177" t="s">
        <v>27676</v>
      </c>
      <c r="M5177">
        <v>115.550003051757</v>
      </c>
      <c r="N5177">
        <v>5.0833330154418901</v>
      </c>
    </row>
    <row r="5178" spans="1:14" x14ac:dyDescent="0.35">
      <c r="A5178" t="s">
        <v>27677</v>
      </c>
      <c r="B5178" t="s">
        <v>1168</v>
      </c>
      <c r="C5178" t="s">
        <v>27678</v>
      </c>
      <c r="D5178">
        <v>19</v>
      </c>
      <c r="F5178" t="s">
        <v>4416</v>
      </c>
      <c r="G5178" t="s">
        <v>27679</v>
      </c>
      <c r="H5178" t="s">
        <v>27680</v>
      </c>
      <c r="I5178" t="s">
        <v>27677</v>
      </c>
      <c r="J5178" t="s">
        <v>2447</v>
      </c>
      <c r="L5178" t="s">
        <v>27681</v>
      </c>
      <c r="M5178">
        <v>-77.684600830078097</v>
      </c>
      <c r="N5178">
        <v>24.287700653076101</v>
      </c>
    </row>
    <row r="5179" spans="1:14" x14ac:dyDescent="0.35">
      <c r="A5179" t="s">
        <v>27682</v>
      </c>
      <c r="B5179" t="s">
        <v>1168</v>
      </c>
      <c r="C5179" t="s">
        <v>27683</v>
      </c>
      <c r="D5179">
        <v>5</v>
      </c>
      <c r="F5179" t="s">
        <v>4416</v>
      </c>
      <c r="G5179" t="s">
        <v>27684</v>
      </c>
      <c r="I5179" t="s">
        <v>27682</v>
      </c>
      <c r="J5179" t="s">
        <v>16638</v>
      </c>
      <c r="L5179" t="s">
        <v>27685</v>
      </c>
      <c r="M5179">
        <v>-77.795600891113196</v>
      </c>
      <c r="N5179">
        <v>24.697900772094702</v>
      </c>
    </row>
    <row r="5180" spans="1:14" x14ac:dyDescent="0.35">
      <c r="A5180" t="s">
        <v>27686</v>
      </c>
      <c r="B5180" t="s">
        <v>1168</v>
      </c>
      <c r="C5180" t="s">
        <v>27687</v>
      </c>
      <c r="D5180">
        <v>15</v>
      </c>
      <c r="F5180" t="s">
        <v>4416</v>
      </c>
      <c r="G5180" t="s">
        <v>27679</v>
      </c>
      <c r="H5180" t="s">
        <v>27688</v>
      </c>
      <c r="I5180" t="s">
        <v>27686</v>
      </c>
      <c r="J5180" t="s">
        <v>27689</v>
      </c>
      <c r="K5180" t="s">
        <v>27690</v>
      </c>
      <c r="L5180" t="s">
        <v>27691</v>
      </c>
      <c r="M5180">
        <v>-77.589798000000002</v>
      </c>
      <c r="N5180">
        <v>24.158701000000001</v>
      </c>
    </row>
    <row r="5181" spans="1:14" x14ac:dyDescent="0.35">
      <c r="A5181" t="s">
        <v>27692</v>
      </c>
      <c r="B5181" t="s">
        <v>1168</v>
      </c>
      <c r="C5181" t="s">
        <v>27693</v>
      </c>
      <c r="D5181">
        <v>6</v>
      </c>
      <c r="F5181" t="s">
        <v>4416</v>
      </c>
      <c r="G5181" t="s">
        <v>27694</v>
      </c>
      <c r="H5181" t="s">
        <v>27695</v>
      </c>
      <c r="I5181" t="s">
        <v>27692</v>
      </c>
      <c r="J5181" t="s">
        <v>27430</v>
      </c>
      <c r="L5181" t="s">
        <v>27696</v>
      </c>
      <c r="M5181">
        <v>-77.083502999999993</v>
      </c>
      <c r="N5181">
        <v>26.511399999999998</v>
      </c>
    </row>
    <row r="5182" spans="1:14" x14ac:dyDescent="0.35">
      <c r="A5182" t="s">
        <v>27697</v>
      </c>
      <c r="B5182" t="s">
        <v>1168</v>
      </c>
      <c r="C5182" t="s">
        <v>27698</v>
      </c>
      <c r="D5182">
        <v>5</v>
      </c>
      <c r="F5182" t="s">
        <v>4416</v>
      </c>
      <c r="G5182" t="s">
        <v>27684</v>
      </c>
      <c r="H5182" t="s">
        <v>27699</v>
      </c>
      <c r="I5182" t="s">
        <v>27697</v>
      </c>
      <c r="J5182" t="s">
        <v>27700</v>
      </c>
      <c r="L5182" t="s">
        <v>27701</v>
      </c>
      <c r="M5182">
        <v>-78.049003601074205</v>
      </c>
      <c r="N5182">
        <v>25.0538005828857</v>
      </c>
    </row>
    <row r="5183" spans="1:14" x14ac:dyDescent="0.35">
      <c r="A5183" t="s">
        <v>27702</v>
      </c>
      <c r="B5183" t="s">
        <v>1168</v>
      </c>
      <c r="C5183" t="s">
        <v>27703</v>
      </c>
      <c r="D5183">
        <v>11</v>
      </c>
      <c r="F5183" t="s">
        <v>4416</v>
      </c>
      <c r="G5183" t="s">
        <v>27704</v>
      </c>
      <c r="H5183" t="s">
        <v>27705</v>
      </c>
      <c r="I5183" t="s">
        <v>27702</v>
      </c>
      <c r="J5183" t="s">
        <v>27706</v>
      </c>
      <c r="L5183" t="s">
        <v>27707</v>
      </c>
      <c r="M5183">
        <v>-73.970901489300005</v>
      </c>
      <c r="N5183">
        <v>22.441799163799999</v>
      </c>
    </row>
    <row r="5184" spans="1:14" x14ac:dyDescent="0.35">
      <c r="A5184" t="s">
        <v>27708</v>
      </c>
      <c r="B5184" t="s">
        <v>1168</v>
      </c>
      <c r="C5184" t="s">
        <v>27709</v>
      </c>
      <c r="D5184">
        <v>8</v>
      </c>
      <c r="F5184" t="s">
        <v>4416</v>
      </c>
      <c r="G5184" t="s">
        <v>27694</v>
      </c>
      <c r="H5184" t="s">
        <v>27710</v>
      </c>
      <c r="I5184" t="s">
        <v>27708</v>
      </c>
      <c r="J5184" t="s">
        <v>27711</v>
      </c>
      <c r="L5184" t="s">
        <v>27712</v>
      </c>
      <c r="M5184">
        <v>-77.391296386700006</v>
      </c>
      <c r="N5184">
        <v>26.745300293</v>
      </c>
    </row>
    <row r="5185" spans="1:14" x14ac:dyDescent="0.35">
      <c r="A5185" t="s">
        <v>27713</v>
      </c>
      <c r="B5185" t="s">
        <v>32</v>
      </c>
      <c r="C5185" t="s">
        <v>27714</v>
      </c>
      <c r="D5185">
        <v>10</v>
      </c>
      <c r="F5185" t="s">
        <v>4416</v>
      </c>
      <c r="G5185" t="s">
        <v>27715</v>
      </c>
      <c r="I5185" t="s">
        <v>27713</v>
      </c>
      <c r="J5185" t="s">
        <v>27716</v>
      </c>
      <c r="L5185" t="s">
        <v>27717</v>
      </c>
      <c r="M5185">
        <v>-78.399696350097599</v>
      </c>
      <c r="N5185">
        <v>27.266700744628899</v>
      </c>
    </row>
    <row r="5186" spans="1:14" x14ac:dyDescent="0.35">
      <c r="A5186" t="s">
        <v>27718</v>
      </c>
      <c r="B5186" t="s">
        <v>1168</v>
      </c>
      <c r="C5186" t="s">
        <v>27719</v>
      </c>
      <c r="D5186">
        <v>5</v>
      </c>
      <c r="F5186" t="s">
        <v>4416</v>
      </c>
      <c r="G5186" t="s">
        <v>27684</v>
      </c>
      <c r="I5186" t="s">
        <v>27718</v>
      </c>
      <c r="J5186" t="s">
        <v>27720</v>
      </c>
      <c r="L5186" t="s">
        <v>27721</v>
      </c>
      <c r="M5186">
        <v>-77.880897521972599</v>
      </c>
      <c r="N5186">
        <v>25.417100906371999</v>
      </c>
    </row>
    <row r="5187" spans="1:14" x14ac:dyDescent="0.35">
      <c r="A5187" t="s">
        <v>27722</v>
      </c>
      <c r="B5187" t="s">
        <v>1168</v>
      </c>
      <c r="C5187" t="s">
        <v>27723</v>
      </c>
      <c r="D5187">
        <v>18</v>
      </c>
      <c r="F5187" t="s">
        <v>4416</v>
      </c>
      <c r="G5187" t="s">
        <v>27684</v>
      </c>
      <c r="H5187" t="s">
        <v>27724</v>
      </c>
      <c r="I5187" t="s">
        <v>27722</v>
      </c>
      <c r="J5187" t="s">
        <v>27725</v>
      </c>
      <c r="L5187" t="s">
        <v>27726</v>
      </c>
      <c r="M5187">
        <v>-77.840102999999999</v>
      </c>
      <c r="N5187">
        <v>25.738299999999999</v>
      </c>
    </row>
    <row r="5188" spans="1:14" x14ac:dyDescent="0.35">
      <c r="A5188" t="s">
        <v>27727</v>
      </c>
      <c r="B5188" t="s">
        <v>1168</v>
      </c>
      <c r="C5188" t="s">
        <v>27728</v>
      </c>
      <c r="D5188">
        <v>10</v>
      </c>
      <c r="F5188" t="s">
        <v>4416</v>
      </c>
      <c r="G5188" t="s">
        <v>4422</v>
      </c>
      <c r="H5188" t="s">
        <v>27729</v>
      </c>
      <c r="I5188" t="s">
        <v>27727</v>
      </c>
      <c r="J5188" t="s">
        <v>27730</v>
      </c>
      <c r="L5188" t="s">
        <v>27731</v>
      </c>
      <c r="M5188">
        <v>-79.264701843300003</v>
      </c>
      <c r="N5188">
        <v>25.699899673499999</v>
      </c>
    </row>
    <row r="5189" spans="1:14" x14ac:dyDescent="0.35">
      <c r="A5189" t="s">
        <v>27732</v>
      </c>
      <c r="B5189" t="s">
        <v>1168</v>
      </c>
      <c r="C5189" t="s">
        <v>27733</v>
      </c>
      <c r="D5189">
        <v>18</v>
      </c>
      <c r="F5189" t="s">
        <v>4416</v>
      </c>
      <c r="G5189" t="s">
        <v>27734</v>
      </c>
      <c r="H5189" t="s">
        <v>27735</v>
      </c>
      <c r="I5189" t="s">
        <v>27732</v>
      </c>
      <c r="J5189" t="s">
        <v>27736</v>
      </c>
      <c r="L5189" t="s">
        <v>27737</v>
      </c>
      <c r="M5189">
        <v>-75.673796999999993</v>
      </c>
      <c r="N5189">
        <v>24.6294</v>
      </c>
    </row>
    <row r="5190" spans="1:14" x14ac:dyDescent="0.35">
      <c r="A5190" t="s">
        <v>27738</v>
      </c>
      <c r="B5190" t="s">
        <v>1168</v>
      </c>
      <c r="C5190" t="s">
        <v>27739</v>
      </c>
      <c r="D5190">
        <v>5</v>
      </c>
      <c r="F5190" t="s">
        <v>4416</v>
      </c>
      <c r="G5190" t="s">
        <v>27734</v>
      </c>
      <c r="H5190" t="s">
        <v>27740</v>
      </c>
      <c r="I5190" t="s">
        <v>27738</v>
      </c>
      <c r="J5190" t="s">
        <v>3533</v>
      </c>
      <c r="L5190" t="s">
        <v>27741</v>
      </c>
      <c r="M5190">
        <v>-75.452301000000006</v>
      </c>
      <c r="N5190">
        <v>24.315300000000001</v>
      </c>
    </row>
    <row r="5191" spans="1:14" x14ac:dyDescent="0.35">
      <c r="A5191" t="s">
        <v>27742</v>
      </c>
      <c r="B5191" t="s">
        <v>32</v>
      </c>
      <c r="C5191" t="s">
        <v>27743</v>
      </c>
      <c r="D5191">
        <v>14</v>
      </c>
      <c r="F5191" t="s">
        <v>4416</v>
      </c>
      <c r="G5191" t="s">
        <v>4422</v>
      </c>
      <c r="H5191" t="s">
        <v>27744</v>
      </c>
      <c r="I5191" t="s">
        <v>27742</v>
      </c>
      <c r="J5191" t="s">
        <v>17797</v>
      </c>
      <c r="L5191" t="s">
        <v>27745</v>
      </c>
      <c r="M5191">
        <v>-79.275150999999994</v>
      </c>
      <c r="N5191">
        <v>25.554555000000001</v>
      </c>
    </row>
    <row r="5192" spans="1:14" x14ac:dyDescent="0.35">
      <c r="A5192" t="s">
        <v>27746</v>
      </c>
      <c r="B5192" t="s">
        <v>1168</v>
      </c>
      <c r="C5192" t="s">
        <v>27747</v>
      </c>
      <c r="D5192">
        <v>5</v>
      </c>
      <c r="F5192" t="s">
        <v>4416</v>
      </c>
      <c r="G5192" t="s">
        <v>27704</v>
      </c>
      <c r="H5192" t="s">
        <v>27748</v>
      </c>
      <c r="I5192" t="s">
        <v>27746</v>
      </c>
      <c r="J5192" t="s">
        <v>27749</v>
      </c>
      <c r="L5192" t="s">
        <v>27750</v>
      </c>
      <c r="M5192">
        <v>-74.182403564500007</v>
      </c>
      <c r="N5192">
        <v>22.745599746699899</v>
      </c>
    </row>
    <row r="5193" spans="1:14" x14ac:dyDescent="0.35">
      <c r="A5193" t="s">
        <v>27751</v>
      </c>
      <c r="B5193" t="s">
        <v>32</v>
      </c>
      <c r="C5193" t="s">
        <v>27752</v>
      </c>
      <c r="F5193" t="s">
        <v>4416</v>
      </c>
      <c r="G5193" t="s">
        <v>27704</v>
      </c>
      <c r="H5193" t="s">
        <v>27753</v>
      </c>
      <c r="I5193" t="s">
        <v>27751</v>
      </c>
      <c r="J5193" t="s">
        <v>27754</v>
      </c>
      <c r="L5193" t="s">
        <v>27755</v>
      </c>
      <c r="M5193">
        <v>-74.346099853515597</v>
      </c>
      <c r="N5193">
        <v>22.8297004699707</v>
      </c>
    </row>
    <row r="5194" spans="1:14" x14ac:dyDescent="0.35">
      <c r="A5194" t="s">
        <v>27756</v>
      </c>
      <c r="B5194" t="s">
        <v>1168</v>
      </c>
      <c r="C5194" t="s">
        <v>27757</v>
      </c>
      <c r="D5194">
        <v>9</v>
      </c>
      <c r="F5194" t="s">
        <v>4416</v>
      </c>
      <c r="G5194" t="s">
        <v>4417</v>
      </c>
      <c r="H5194" t="s">
        <v>27758</v>
      </c>
      <c r="I5194" t="s">
        <v>27756</v>
      </c>
      <c r="J5194" t="s">
        <v>27759</v>
      </c>
      <c r="L5194" t="s">
        <v>27760</v>
      </c>
      <c r="M5194">
        <v>-75.877998352099993</v>
      </c>
      <c r="N5194">
        <v>23.562599182100001</v>
      </c>
    </row>
    <row r="5195" spans="1:14" x14ac:dyDescent="0.35">
      <c r="A5195" t="s">
        <v>27761</v>
      </c>
      <c r="B5195" t="s">
        <v>1168</v>
      </c>
      <c r="C5195" t="s">
        <v>27762</v>
      </c>
      <c r="D5195">
        <v>13</v>
      </c>
      <c r="F5195" t="s">
        <v>4416</v>
      </c>
      <c r="G5195" t="s">
        <v>27763</v>
      </c>
      <c r="H5195" t="s">
        <v>27764</v>
      </c>
      <c r="I5195" t="s">
        <v>27761</v>
      </c>
      <c r="J5195" t="s">
        <v>27765</v>
      </c>
      <c r="L5195" t="s">
        <v>27766</v>
      </c>
      <c r="M5195">
        <v>-76.683502197300001</v>
      </c>
      <c r="N5195">
        <v>25.474899292</v>
      </c>
    </row>
    <row r="5196" spans="1:14" x14ac:dyDescent="0.35">
      <c r="A5196" t="s">
        <v>27767</v>
      </c>
      <c r="B5196" t="s">
        <v>1168</v>
      </c>
      <c r="C5196" t="s">
        <v>27768</v>
      </c>
      <c r="D5196">
        <v>26</v>
      </c>
      <c r="F5196" t="s">
        <v>4416</v>
      </c>
      <c r="G5196" t="s">
        <v>27769</v>
      </c>
      <c r="H5196" t="s">
        <v>27770</v>
      </c>
      <c r="I5196" t="s">
        <v>27767</v>
      </c>
      <c r="J5196" t="s">
        <v>27771</v>
      </c>
      <c r="L5196" t="s">
        <v>27772</v>
      </c>
      <c r="M5196">
        <v>-76.331001281699997</v>
      </c>
      <c r="N5196">
        <v>25.2847003937</v>
      </c>
    </row>
    <row r="5197" spans="1:14" x14ac:dyDescent="0.35">
      <c r="A5197" t="s">
        <v>27773</v>
      </c>
      <c r="B5197" t="s">
        <v>1168</v>
      </c>
      <c r="C5197" t="s">
        <v>27774</v>
      </c>
      <c r="D5197">
        <v>8</v>
      </c>
      <c r="F5197" t="s">
        <v>4416</v>
      </c>
      <c r="G5197" t="s">
        <v>4417</v>
      </c>
      <c r="I5197" t="s">
        <v>27773</v>
      </c>
      <c r="J5197" t="s">
        <v>27775</v>
      </c>
      <c r="L5197" t="s">
        <v>27776</v>
      </c>
      <c r="M5197">
        <v>-76.820198059082003</v>
      </c>
      <c r="N5197">
        <v>24.5942993164062</v>
      </c>
    </row>
    <row r="5198" spans="1:14" x14ac:dyDescent="0.35">
      <c r="A5198" t="s">
        <v>27777</v>
      </c>
      <c r="B5198" t="s">
        <v>1168</v>
      </c>
      <c r="C5198" t="s">
        <v>27778</v>
      </c>
      <c r="D5198">
        <v>10</v>
      </c>
      <c r="F5198" t="s">
        <v>4416</v>
      </c>
      <c r="G5198" t="s">
        <v>27779</v>
      </c>
      <c r="H5198" t="s">
        <v>27780</v>
      </c>
      <c r="I5198" t="s">
        <v>27777</v>
      </c>
      <c r="J5198" t="s">
        <v>27781</v>
      </c>
      <c r="L5198" t="s">
        <v>27782</v>
      </c>
      <c r="M5198">
        <v>-76.1768817902</v>
      </c>
      <c r="N5198">
        <v>24.8950787333</v>
      </c>
    </row>
    <row r="5199" spans="1:14" x14ac:dyDescent="0.35">
      <c r="A5199" t="s">
        <v>27783</v>
      </c>
      <c r="B5199" t="s">
        <v>1168</v>
      </c>
      <c r="C5199" t="s">
        <v>27784</v>
      </c>
      <c r="D5199">
        <v>5</v>
      </c>
      <c r="F5199" t="s">
        <v>4416</v>
      </c>
      <c r="G5199" t="s">
        <v>4417</v>
      </c>
      <c r="I5199" t="s">
        <v>27783</v>
      </c>
      <c r="J5199" t="s">
        <v>27785</v>
      </c>
      <c r="L5199" t="s">
        <v>27786</v>
      </c>
      <c r="M5199">
        <v>-76.439102172851506</v>
      </c>
      <c r="N5199">
        <v>24.169099807739201</v>
      </c>
    </row>
    <row r="5200" spans="1:14" x14ac:dyDescent="0.35">
      <c r="A5200" t="s">
        <v>27788</v>
      </c>
      <c r="B5200" t="s">
        <v>1168</v>
      </c>
      <c r="C5200" t="s">
        <v>27789</v>
      </c>
      <c r="D5200">
        <v>7</v>
      </c>
      <c r="F5200" t="s">
        <v>4416</v>
      </c>
      <c r="G5200" t="s">
        <v>27790</v>
      </c>
      <c r="H5200" t="s">
        <v>316</v>
      </c>
      <c r="I5200" t="s">
        <v>27788</v>
      </c>
      <c r="J5200" t="s">
        <v>27791</v>
      </c>
      <c r="L5200" t="s">
        <v>27792</v>
      </c>
      <c r="M5200">
        <v>-78.695602417000003</v>
      </c>
      <c r="N5200">
        <v>26.5587005615</v>
      </c>
    </row>
    <row r="5201" spans="1:14" x14ac:dyDescent="0.35">
      <c r="A5201" t="s">
        <v>27793</v>
      </c>
      <c r="B5201" t="s">
        <v>32</v>
      </c>
      <c r="C5201" t="s">
        <v>27794</v>
      </c>
      <c r="D5201">
        <v>8</v>
      </c>
      <c r="F5201" t="s">
        <v>4416</v>
      </c>
      <c r="G5201" t="s">
        <v>27787</v>
      </c>
      <c r="H5201" t="s">
        <v>27795</v>
      </c>
      <c r="I5201" t="s">
        <v>27793</v>
      </c>
      <c r="J5201" t="s">
        <v>27796</v>
      </c>
      <c r="L5201" t="s">
        <v>27797</v>
      </c>
      <c r="M5201">
        <v>-78.359199523900003</v>
      </c>
      <c r="N5201">
        <v>26.631900787399999</v>
      </c>
    </row>
    <row r="5202" spans="1:14" x14ac:dyDescent="0.35">
      <c r="A5202" t="s">
        <v>27798</v>
      </c>
      <c r="B5202" t="s">
        <v>32</v>
      </c>
      <c r="C5202" t="s">
        <v>27799</v>
      </c>
      <c r="D5202">
        <v>5</v>
      </c>
      <c r="F5202" t="s">
        <v>4416</v>
      </c>
      <c r="G5202" t="s">
        <v>27790</v>
      </c>
      <c r="H5202" t="s">
        <v>27800</v>
      </c>
      <c r="I5202" t="s">
        <v>27798</v>
      </c>
      <c r="J5202" t="s">
        <v>27801</v>
      </c>
      <c r="L5202" t="s">
        <v>27802</v>
      </c>
      <c r="M5202">
        <v>-78.974998474100005</v>
      </c>
      <c r="N5202">
        <v>26.685300826999999</v>
      </c>
    </row>
    <row r="5203" spans="1:14" x14ac:dyDescent="0.35">
      <c r="A5203" t="s">
        <v>27803</v>
      </c>
      <c r="B5203" t="s">
        <v>1168</v>
      </c>
      <c r="C5203" t="s">
        <v>27804</v>
      </c>
      <c r="D5203">
        <v>8</v>
      </c>
      <c r="F5203" t="s">
        <v>4416</v>
      </c>
      <c r="G5203" t="s">
        <v>27805</v>
      </c>
      <c r="H5203" t="s">
        <v>27806</v>
      </c>
      <c r="I5203" t="s">
        <v>27803</v>
      </c>
      <c r="J5203" t="s">
        <v>27807</v>
      </c>
      <c r="L5203" t="s">
        <v>27808</v>
      </c>
      <c r="M5203">
        <v>-73.666900634765597</v>
      </c>
      <c r="N5203">
        <v>20.975000381469702</v>
      </c>
    </row>
    <row r="5204" spans="1:14" x14ac:dyDescent="0.35">
      <c r="A5204" t="s">
        <v>27809</v>
      </c>
      <c r="B5204" t="s">
        <v>32</v>
      </c>
      <c r="C5204" t="s">
        <v>27810</v>
      </c>
      <c r="D5204">
        <v>1650</v>
      </c>
      <c r="F5204" t="s">
        <v>30</v>
      </c>
      <c r="G5204" t="s">
        <v>34</v>
      </c>
      <c r="H5204" t="s">
        <v>282</v>
      </c>
      <c r="I5204" t="s">
        <v>27809</v>
      </c>
      <c r="J5204" t="s">
        <v>27809</v>
      </c>
      <c r="K5204" t="s">
        <v>27809</v>
      </c>
      <c r="L5204" t="s">
        <v>27811</v>
      </c>
      <c r="M5204">
        <v>-142.68699645999999</v>
      </c>
      <c r="N5204">
        <v>61.335700988799999</v>
      </c>
    </row>
    <row r="5205" spans="1:14" x14ac:dyDescent="0.35">
      <c r="A5205" t="s">
        <v>27812</v>
      </c>
      <c r="B5205" t="s">
        <v>1168</v>
      </c>
      <c r="C5205" t="s">
        <v>27813</v>
      </c>
      <c r="D5205">
        <v>9</v>
      </c>
      <c r="F5205" t="s">
        <v>4416</v>
      </c>
      <c r="G5205" t="s">
        <v>4419</v>
      </c>
      <c r="H5205" t="s">
        <v>27814</v>
      </c>
      <c r="I5205" t="s">
        <v>27812</v>
      </c>
      <c r="J5205" t="s">
        <v>27398</v>
      </c>
      <c r="L5205" t="s">
        <v>27815</v>
      </c>
      <c r="M5205">
        <v>-75.093597412099996</v>
      </c>
      <c r="N5205">
        <v>23.1790008545</v>
      </c>
    </row>
    <row r="5206" spans="1:14" x14ac:dyDescent="0.35">
      <c r="A5206" t="s">
        <v>27816</v>
      </c>
      <c r="B5206" t="s">
        <v>1168</v>
      </c>
      <c r="C5206" t="s">
        <v>27817</v>
      </c>
      <c r="D5206">
        <v>10</v>
      </c>
      <c r="F5206" t="s">
        <v>4416</v>
      </c>
      <c r="G5206" t="s">
        <v>4419</v>
      </c>
      <c r="H5206" t="s">
        <v>27818</v>
      </c>
      <c r="I5206" t="s">
        <v>27816</v>
      </c>
      <c r="J5206" t="s">
        <v>27819</v>
      </c>
      <c r="L5206" t="s">
        <v>27820</v>
      </c>
      <c r="M5206">
        <v>-75.268620999999996</v>
      </c>
      <c r="N5206">
        <v>23.582317</v>
      </c>
    </row>
    <row r="5207" spans="1:14" x14ac:dyDescent="0.35">
      <c r="A5207" t="s">
        <v>27821</v>
      </c>
      <c r="B5207" t="s">
        <v>1168</v>
      </c>
      <c r="C5207" t="s">
        <v>27822</v>
      </c>
      <c r="D5207">
        <v>11</v>
      </c>
      <c r="F5207" t="s">
        <v>4416</v>
      </c>
      <c r="G5207" t="s">
        <v>27823</v>
      </c>
      <c r="H5207" t="s">
        <v>27824</v>
      </c>
      <c r="I5207" t="s">
        <v>27821</v>
      </c>
      <c r="J5207" t="s">
        <v>27825</v>
      </c>
      <c r="L5207" t="s">
        <v>27826</v>
      </c>
      <c r="M5207">
        <v>-73.013493999999994</v>
      </c>
      <c r="N5207">
        <v>22.379498999999999</v>
      </c>
    </row>
    <row r="5208" spans="1:14" x14ac:dyDescent="0.35">
      <c r="A5208" t="s">
        <v>27827</v>
      </c>
      <c r="B5208" t="s">
        <v>3332</v>
      </c>
      <c r="C5208" t="s">
        <v>27828</v>
      </c>
      <c r="D5208">
        <v>16</v>
      </c>
      <c r="F5208" t="s">
        <v>4416</v>
      </c>
      <c r="G5208" t="s">
        <v>27829</v>
      </c>
      <c r="H5208" t="s">
        <v>27830</v>
      </c>
      <c r="I5208" t="s">
        <v>27827</v>
      </c>
      <c r="J5208" t="s">
        <v>27831</v>
      </c>
      <c r="L5208" t="s">
        <v>27832</v>
      </c>
      <c r="M5208">
        <v>-77.466201999999996</v>
      </c>
      <c r="N5208">
        <v>25.039000000000001</v>
      </c>
    </row>
    <row r="5209" spans="1:14" x14ac:dyDescent="0.35">
      <c r="A5209" t="s">
        <v>27833</v>
      </c>
      <c r="B5209" t="s">
        <v>36</v>
      </c>
      <c r="C5209" t="s">
        <v>27834</v>
      </c>
      <c r="F5209" t="s">
        <v>4416</v>
      </c>
      <c r="G5209" t="s">
        <v>27829</v>
      </c>
      <c r="H5209" t="s">
        <v>27830</v>
      </c>
      <c r="I5209" t="s">
        <v>27833</v>
      </c>
      <c r="J5209" t="s">
        <v>27835</v>
      </c>
      <c r="L5209" t="s">
        <v>27836</v>
      </c>
      <c r="M5209">
        <v>-77.300003000000004</v>
      </c>
      <c r="N5209">
        <v>25.082999999999998</v>
      </c>
    </row>
    <row r="5210" spans="1:14" x14ac:dyDescent="0.35">
      <c r="A5210" t="s">
        <v>27837</v>
      </c>
      <c r="B5210" t="s">
        <v>1168</v>
      </c>
      <c r="C5210" t="s">
        <v>27838</v>
      </c>
      <c r="D5210">
        <v>6</v>
      </c>
      <c r="F5210" t="s">
        <v>4416</v>
      </c>
      <c r="G5210" t="s">
        <v>27839</v>
      </c>
      <c r="I5210" t="s">
        <v>27837</v>
      </c>
      <c r="J5210" t="s">
        <v>27840</v>
      </c>
      <c r="L5210" t="s">
        <v>27841</v>
      </c>
      <c r="M5210">
        <v>-75.729499816894503</v>
      </c>
      <c r="N5210">
        <v>22.181800842285099</v>
      </c>
    </row>
    <row r="5211" spans="1:14" x14ac:dyDescent="0.35">
      <c r="A5211" t="s">
        <v>27842</v>
      </c>
      <c r="B5211" t="s">
        <v>32</v>
      </c>
      <c r="C5211" t="s">
        <v>27843</v>
      </c>
      <c r="D5211">
        <v>15</v>
      </c>
      <c r="F5211" t="s">
        <v>4416</v>
      </c>
      <c r="G5211" t="s">
        <v>4418</v>
      </c>
      <c r="I5211" t="s">
        <v>27842</v>
      </c>
      <c r="J5211" t="s">
        <v>27844</v>
      </c>
      <c r="L5211" t="s">
        <v>27845</v>
      </c>
      <c r="M5211">
        <v>-74.836196899414006</v>
      </c>
      <c r="N5211">
        <v>23.684400558471602</v>
      </c>
    </row>
    <row r="5212" spans="1:14" x14ac:dyDescent="0.35">
      <c r="A5212" t="s">
        <v>27846</v>
      </c>
      <c r="B5212" t="s">
        <v>32</v>
      </c>
      <c r="C5212" t="s">
        <v>14742</v>
      </c>
      <c r="D5212">
        <v>3887</v>
      </c>
      <c r="E5212" t="s">
        <v>1532</v>
      </c>
      <c r="F5212" t="s">
        <v>10463</v>
      </c>
      <c r="G5212" t="s">
        <v>14051</v>
      </c>
      <c r="H5212" t="s">
        <v>18131</v>
      </c>
      <c r="J5212" t="s">
        <v>27846</v>
      </c>
      <c r="L5212" t="s">
        <v>27847</v>
      </c>
      <c r="M5212">
        <v>39.043300000000002</v>
      </c>
      <c r="N5212">
        <v>3.5623</v>
      </c>
    </row>
    <row r="5213" spans="1:14" x14ac:dyDescent="0.35">
      <c r="A5213" t="s">
        <v>27848</v>
      </c>
      <c r="B5213" t="s">
        <v>1168</v>
      </c>
      <c r="C5213" t="s">
        <v>27849</v>
      </c>
      <c r="D5213">
        <v>24</v>
      </c>
      <c r="F5213" t="s">
        <v>4416</v>
      </c>
      <c r="G5213" t="s">
        <v>4418</v>
      </c>
      <c r="H5213" t="s">
        <v>27089</v>
      </c>
      <c r="I5213" t="s">
        <v>27848</v>
      </c>
      <c r="J5213" t="s">
        <v>27850</v>
      </c>
      <c r="L5213" t="s">
        <v>27851</v>
      </c>
      <c r="M5213">
        <v>-74.524002075195298</v>
      </c>
      <c r="N5213">
        <v>24.063299179077099</v>
      </c>
    </row>
    <row r="5214" spans="1:14" x14ac:dyDescent="0.35">
      <c r="A5214" t="s">
        <v>27852</v>
      </c>
      <c r="B5214" t="s">
        <v>32</v>
      </c>
      <c r="C5214" t="s">
        <v>27853</v>
      </c>
      <c r="D5214">
        <v>3880</v>
      </c>
      <c r="E5214" t="s">
        <v>161</v>
      </c>
      <c r="F5214" t="s">
        <v>1547</v>
      </c>
      <c r="G5214" t="s">
        <v>1607</v>
      </c>
      <c r="H5214" t="s">
        <v>27854</v>
      </c>
      <c r="I5214" t="s">
        <v>27855</v>
      </c>
      <c r="J5214" t="s">
        <v>27852</v>
      </c>
      <c r="K5214" t="s">
        <v>27856</v>
      </c>
      <c r="L5214" t="s">
        <v>27857</v>
      </c>
      <c r="M5214">
        <v>146.01936111099999</v>
      </c>
      <c r="N5214">
        <v>-7.2116666666700002</v>
      </c>
    </row>
    <row r="5215" spans="1:14" x14ac:dyDescent="0.35">
      <c r="A5215" t="s">
        <v>27858</v>
      </c>
      <c r="B5215" t="s">
        <v>36</v>
      </c>
      <c r="C5215" t="s">
        <v>27859</v>
      </c>
      <c r="D5215">
        <v>9</v>
      </c>
      <c r="F5215" t="s">
        <v>4416</v>
      </c>
      <c r="G5215" t="s">
        <v>27779</v>
      </c>
      <c r="H5215" t="s">
        <v>27860</v>
      </c>
      <c r="I5215" t="s">
        <v>27861</v>
      </c>
      <c r="J5215" t="s">
        <v>27862</v>
      </c>
      <c r="L5215" t="s">
        <v>27863</v>
      </c>
      <c r="M5215">
        <v>-76.296199999999999</v>
      </c>
      <c r="N5215">
        <v>24.786100000000001</v>
      </c>
    </row>
    <row r="5216" spans="1:14" x14ac:dyDescent="0.35">
      <c r="A5216" t="s">
        <v>27864</v>
      </c>
      <c r="B5216" t="s">
        <v>36</v>
      </c>
      <c r="C5216" t="s">
        <v>27865</v>
      </c>
      <c r="D5216">
        <v>20</v>
      </c>
      <c r="E5216" t="s">
        <v>1532</v>
      </c>
      <c r="F5216" t="s">
        <v>1972</v>
      </c>
      <c r="G5216" t="s">
        <v>3705</v>
      </c>
      <c r="H5216" t="s">
        <v>27866</v>
      </c>
      <c r="J5216" t="s">
        <v>27867</v>
      </c>
      <c r="L5216" t="s">
        <v>27868</v>
      </c>
      <c r="M5216">
        <v>35.424728393599999</v>
      </c>
      <c r="N5216">
        <v>-21.967245101900001</v>
      </c>
    </row>
    <row r="5217" spans="1:14" x14ac:dyDescent="0.35">
      <c r="A5217" t="s">
        <v>27869</v>
      </c>
      <c r="B5217" t="s">
        <v>32</v>
      </c>
      <c r="C5217" t="s">
        <v>27870</v>
      </c>
      <c r="D5217">
        <v>30</v>
      </c>
      <c r="E5217" t="s">
        <v>1532</v>
      </c>
      <c r="F5217" t="s">
        <v>1972</v>
      </c>
      <c r="G5217" t="s">
        <v>3705</v>
      </c>
      <c r="H5217" t="s">
        <v>27871</v>
      </c>
      <c r="J5217" t="s">
        <v>27358</v>
      </c>
      <c r="L5217" t="s">
        <v>27872</v>
      </c>
      <c r="M5217">
        <v>35.338001251221002</v>
      </c>
      <c r="N5217">
        <v>-21.614999771118001</v>
      </c>
    </row>
    <row r="5218" spans="1:14" x14ac:dyDescent="0.35">
      <c r="A5218" t="s">
        <v>27873</v>
      </c>
      <c r="B5218" t="s">
        <v>32</v>
      </c>
      <c r="C5218" t="s">
        <v>27874</v>
      </c>
      <c r="D5218">
        <v>27</v>
      </c>
      <c r="E5218" t="s">
        <v>1532</v>
      </c>
      <c r="F5218" t="s">
        <v>1972</v>
      </c>
      <c r="G5218" t="s">
        <v>12284</v>
      </c>
      <c r="H5218" t="s">
        <v>27875</v>
      </c>
      <c r="I5218" t="s">
        <v>27876</v>
      </c>
      <c r="J5218" t="s">
        <v>27877</v>
      </c>
      <c r="L5218" t="s">
        <v>27878</v>
      </c>
      <c r="M5218">
        <v>40.602297</v>
      </c>
      <c r="N5218">
        <v>-12.350174000000001</v>
      </c>
    </row>
    <row r="5219" spans="1:14" x14ac:dyDescent="0.35">
      <c r="A5219" t="s">
        <v>27879</v>
      </c>
      <c r="B5219" t="s">
        <v>32</v>
      </c>
      <c r="C5219" t="s">
        <v>46516</v>
      </c>
      <c r="E5219" t="s">
        <v>1532</v>
      </c>
      <c r="F5219" t="s">
        <v>1972</v>
      </c>
      <c r="G5219" t="s">
        <v>12237</v>
      </c>
      <c r="H5219" t="s">
        <v>46517</v>
      </c>
      <c r="J5219" t="s">
        <v>27530</v>
      </c>
      <c r="L5219" t="s">
        <v>27880</v>
      </c>
      <c r="M5219">
        <v>32.965301513671797</v>
      </c>
      <c r="N5219">
        <v>-24.5205993652343</v>
      </c>
    </row>
    <row r="5220" spans="1:14" x14ac:dyDescent="0.35">
      <c r="A5220" t="s">
        <v>27881</v>
      </c>
      <c r="B5220" t="s">
        <v>3332</v>
      </c>
      <c r="C5220" t="s">
        <v>27882</v>
      </c>
      <c r="D5220">
        <v>15</v>
      </c>
      <c r="F5220" t="s">
        <v>4512</v>
      </c>
      <c r="G5220" t="s">
        <v>4529</v>
      </c>
      <c r="H5220" t="s">
        <v>4595</v>
      </c>
      <c r="I5220" t="s">
        <v>27881</v>
      </c>
      <c r="J5220" t="s">
        <v>27883</v>
      </c>
      <c r="L5220" t="s">
        <v>27884</v>
      </c>
      <c r="M5220">
        <v>-88.308197021484304</v>
      </c>
      <c r="N5220">
        <v>17.539100646972599</v>
      </c>
    </row>
    <row r="5221" spans="1:14" x14ac:dyDescent="0.35">
      <c r="A5221" t="s">
        <v>27885</v>
      </c>
      <c r="B5221" t="s">
        <v>32</v>
      </c>
      <c r="C5221" t="s">
        <v>27886</v>
      </c>
      <c r="D5221">
        <v>343</v>
      </c>
      <c r="F5221" t="s">
        <v>4512</v>
      </c>
      <c r="G5221" t="s">
        <v>4516</v>
      </c>
      <c r="J5221" t="s">
        <v>27885</v>
      </c>
      <c r="L5221" t="s">
        <v>27887</v>
      </c>
      <c r="M5221">
        <v>-89.023799999999994</v>
      </c>
      <c r="N5221">
        <v>17.278459999999999</v>
      </c>
    </row>
    <row r="5222" spans="1:14" x14ac:dyDescent="0.35">
      <c r="A5222" t="s">
        <v>27888</v>
      </c>
      <c r="B5222" t="s">
        <v>32</v>
      </c>
      <c r="C5222" t="s">
        <v>27889</v>
      </c>
      <c r="D5222">
        <v>351</v>
      </c>
      <c r="F5222" t="s">
        <v>4512</v>
      </c>
      <c r="G5222" t="s">
        <v>4516</v>
      </c>
      <c r="H5222" t="s">
        <v>27890</v>
      </c>
      <c r="I5222" t="s">
        <v>27888</v>
      </c>
      <c r="J5222" t="s">
        <v>6015</v>
      </c>
      <c r="L5222" t="s">
        <v>27891</v>
      </c>
      <c r="M5222">
        <v>-89.101129</v>
      </c>
      <c r="N5222">
        <v>17.104872</v>
      </c>
    </row>
    <row r="5223" spans="1:14" x14ac:dyDescent="0.35">
      <c r="A5223" t="s">
        <v>27892</v>
      </c>
      <c r="B5223" t="s">
        <v>36</v>
      </c>
      <c r="C5223" t="s">
        <v>27893</v>
      </c>
      <c r="D5223">
        <v>15</v>
      </c>
      <c r="F5223" t="s">
        <v>30</v>
      </c>
      <c r="G5223" t="s">
        <v>93</v>
      </c>
      <c r="H5223" t="s">
        <v>370</v>
      </c>
      <c r="I5223" t="s">
        <v>27892</v>
      </c>
      <c r="J5223" t="s">
        <v>20597</v>
      </c>
      <c r="K5223" t="s">
        <v>27892</v>
      </c>
      <c r="L5223" t="s">
        <v>27894</v>
      </c>
      <c r="M5223">
        <v>-72.549697875999996</v>
      </c>
      <c r="N5223">
        <v>41.271198272699998</v>
      </c>
    </row>
    <row r="5224" spans="1:14" x14ac:dyDescent="0.35">
      <c r="A5224" t="s">
        <v>27895</v>
      </c>
      <c r="B5224" t="s">
        <v>32</v>
      </c>
      <c r="C5224" t="s">
        <v>27896</v>
      </c>
      <c r="D5224">
        <v>4</v>
      </c>
      <c r="E5224" t="s">
        <v>161</v>
      </c>
      <c r="F5224" t="s">
        <v>162</v>
      </c>
      <c r="G5224" t="s">
        <v>26106</v>
      </c>
      <c r="H5224" t="s">
        <v>26107</v>
      </c>
      <c r="J5224" t="s">
        <v>27897</v>
      </c>
      <c r="K5224" t="s">
        <v>27895</v>
      </c>
      <c r="L5224" t="s">
        <v>27898</v>
      </c>
      <c r="M5224">
        <v>171.656959</v>
      </c>
      <c r="N5224">
        <v>7.0055529999999999</v>
      </c>
    </row>
    <row r="5225" spans="1:14" x14ac:dyDescent="0.35">
      <c r="A5225" t="s">
        <v>27901</v>
      </c>
      <c r="B5225" t="s">
        <v>32</v>
      </c>
      <c r="C5225" t="s">
        <v>27902</v>
      </c>
      <c r="D5225">
        <v>3314</v>
      </c>
      <c r="E5225" t="s">
        <v>1532</v>
      </c>
      <c r="G5225" t="s">
        <v>12800</v>
      </c>
      <c r="H5225" t="s">
        <v>27903</v>
      </c>
      <c r="I5225" t="s">
        <v>27904</v>
      </c>
      <c r="J5225" t="s">
        <v>27905</v>
      </c>
      <c r="L5225" t="s">
        <v>27906</v>
      </c>
      <c r="M5225">
        <v>21.624399185200001</v>
      </c>
      <c r="N5225">
        <v>-18.118099212600001</v>
      </c>
    </row>
    <row r="5226" spans="1:14" x14ac:dyDescent="0.35">
      <c r="A5226" t="s">
        <v>27907</v>
      </c>
      <c r="B5226" t="s">
        <v>1168</v>
      </c>
      <c r="C5226" t="s">
        <v>27908</v>
      </c>
      <c r="D5226">
        <v>2874</v>
      </c>
      <c r="E5226" t="s">
        <v>1579</v>
      </c>
      <c r="F5226" t="s">
        <v>1614</v>
      </c>
      <c r="G5226" t="s">
        <v>5429</v>
      </c>
      <c r="H5226" t="s">
        <v>27909</v>
      </c>
      <c r="I5226" t="s">
        <v>27910</v>
      </c>
      <c r="J5226" t="s">
        <v>27907</v>
      </c>
      <c r="L5226" t="s">
        <v>27911</v>
      </c>
      <c r="M5226">
        <v>127.602222</v>
      </c>
      <c r="N5226">
        <v>42.066943999999999</v>
      </c>
    </row>
    <row r="5227" spans="1:14" x14ac:dyDescent="0.35">
      <c r="A5227" t="s">
        <v>27914</v>
      </c>
      <c r="B5227" t="s">
        <v>32</v>
      </c>
      <c r="C5227" t="s">
        <v>27915</v>
      </c>
      <c r="D5227">
        <v>14</v>
      </c>
      <c r="E5227" t="s">
        <v>161</v>
      </c>
      <c r="F5227" t="s">
        <v>27916</v>
      </c>
      <c r="G5227" t="s">
        <v>27917</v>
      </c>
      <c r="H5227" t="s">
        <v>27918</v>
      </c>
      <c r="I5227" t="s">
        <v>27914</v>
      </c>
      <c r="J5227" t="s">
        <v>16451</v>
      </c>
      <c r="L5227" t="s">
        <v>27919</v>
      </c>
      <c r="M5227">
        <v>-159.76400756835901</v>
      </c>
      <c r="N5227">
        <v>-18.8309001922607</v>
      </c>
    </row>
    <row r="5228" spans="1:14" x14ac:dyDescent="0.35">
      <c r="A5228" t="s">
        <v>27920</v>
      </c>
      <c r="B5228" t="s">
        <v>32</v>
      </c>
      <c r="C5228" t="s">
        <v>27921</v>
      </c>
      <c r="D5228">
        <v>36</v>
      </c>
      <c r="E5228" t="s">
        <v>161</v>
      </c>
      <c r="F5228" t="s">
        <v>27916</v>
      </c>
      <c r="G5228" t="s">
        <v>27917</v>
      </c>
      <c r="H5228" t="s">
        <v>27922</v>
      </c>
      <c r="I5228" t="s">
        <v>27920</v>
      </c>
      <c r="J5228" t="s">
        <v>27923</v>
      </c>
      <c r="L5228" t="s">
        <v>27924</v>
      </c>
      <c r="M5228">
        <v>-158.11900329589801</v>
      </c>
      <c r="N5228">
        <v>-19.967800140380799</v>
      </c>
    </row>
    <row r="5229" spans="1:14" x14ac:dyDescent="0.35">
      <c r="A5229" t="s">
        <v>27925</v>
      </c>
      <c r="B5229" t="s">
        <v>32</v>
      </c>
      <c r="C5229" t="s">
        <v>27926</v>
      </c>
      <c r="D5229">
        <v>45</v>
      </c>
      <c r="E5229" t="s">
        <v>161</v>
      </c>
      <c r="F5229" t="s">
        <v>27916</v>
      </c>
      <c r="G5229" t="s">
        <v>27917</v>
      </c>
      <c r="H5229" t="s">
        <v>27927</v>
      </c>
      <c r="I5229" t="s">
        <v>27925</v>
      </c>
      <c r="J5229" t="s">
        <v>27545</v>
      </c>
      <c r="L5229" t="s">
        <v>27928</v>
      </c>
      <c r="M5229">
        <v>-157.90666198730401</v>
      </c>
      <c r="N5229">
        <v>-21.8959865570068</v>
      </c>
    </row>
    <row r="5230" spans="1:14" x14ac:dyDescent="0.35">
      <c r="A5230" t="s">
        <v>27929</v>
      </c>
      <c r="B5230" t="s">
        <v>32</v>
      </c>
      <c r="C5230" t="s">
        <v>27930</v>
      </c>
      <c r="E5230" t="s">
        <v>161</v>
      </c>
      <c r="F5230" t="s">
        <v>27916</v>
      </c>
      <c r="G5230" t="s">
        <v>27917</v>
      </c>
      <c r="H5230" t="s">
        <v>27931</v>
      </c>
      <c r="I5230" t="s">
        <v>27929</v>
      </c>
      <c r="J5230" t="s">
        <v>27932</v>
      </c>
      <c r="L5230" t="s">
        <v>27933</v>
      </c>
      <c r="M5230">
        <v>-161.00199890136699</v>
      </c>
      <c r="N5230">
        <v>-10.376700401306101</v>
      </c>
    </row>
    <row r="5231" spans="1:14" x14ac:dyDescent="0.35">
      <c r="A5231" t="s">
        <v>27934</v>
      </c>
      <c r="B5231" t="s">
        <v>32</v>
      </c>
      <c r="C5231" t="s">
        <v>27935</v>
      </c>
      <c r="D5231">
        <v>26</v>
      </c>
      <c r="E5231" t="s">
        <v>161</v>
      </c>
      <c r="F5231" t="s">
        <v>27916</v>
      </c>
      <c r="G5231" t="s">
        <v>27917</v>
      </c>
      <c r="H5231" t="s">
        <v>27936</v>
      </c>
      <c r="I5231" t="s">
        <v>27934</v>
      </c>
      <c r="J5231" t="s">
        <v>27937</v>
      </c>
      <c r="L5231" t="s">
        <v>27938</v>
      </c>
      <c r="M5231">
        <v>-157.34500122070301</v>
      </c>
      <c r="N5231">
        <v>-20.136100769042901</v>
      </c>
    </row>
    <row r="5232" spans="1:14" x14ac:dyDescent="0.35">
      <c r="A5232" t="s">
        <v>27939</v>
      </c>
      <c r="B5232" t="s">
        <v>32</v>
      </c>
      <c r="C5232" t="s">
        <v>27940</v>
      </c>
      <c r="D5232">
        <v>25</v>
      </c>
      <c r="E5232" t="s">
        <v>161</v>
      </c>
      <c r="F5232" t="s">
        <v>27916</v>
      </c>
      <c r="G5232" t="s">
        <v>27917</v>
      </c>
      <c r="H5232" t="s">
        <v>27941</v>
      </c>
      <c r="I5232" t="s">
        <v>27939</v>
      </c>
      <c r="J5232" t="s">
        <v>2613</v>
      </c>
      <c r="L5232" t="s">
        <v>27942</v>
      </c>
      <c r="M5232">
        <v>-157.70300292968699</v>
      </c>
      <c r="N5232">
        <v>-19.842500686645501</v>
      </c>
    </row>
    <row r="5233" spans="1:14" x14ac:dyDescent="0.35">
      <c r="A5233" t="s">
        <v>27943</v>
      </c>
      <c r="B5233" t="s">
        <v>32</v>
      </c>
      <c r="C5233" t="s">
        <v>27944</v>
      </c>
      <c r="D5233">
        <v>20</v>
      </c>
      <c r="E5233" t="s">
        <v>161</v>
      </c>
      <c r="F5233" t="s">
        <v>27916</v>
      </c>
      <c r="G5233" t="s">
        <v>27917</v>
      </c>
      <c r="H5233" t="s">
        <v>27945</v>
      </c>
      <c r="I5233" t="s">
        <v>27943</v>
      </c>
      <c r="J5233" t="s">
        <v>27946</v>
      </c>
      <c r="L5233" t="s">
        <v>27947</v>
      </c>
      <c r="M5233">
        <v>-165.83930000000001</v>
      </c>
      <c r="N5233">
        <v>-10.9145</v>
      </c>
    </row>
    <row r="5234" spans="1:14" x14ac:dyDescent="0.35">
      <c r="A5234" t="s">
        <v>27948</v>
      </c>
      <c r="B5234" t="s">
        <v>32</v>
      </c>
      <c r="C5234" t="s">
        <v>27949</v>
      </c>
      <c r="D5234">
        <v>8</v>
      </c>
      <c r="E5234" t="s">
        <v>161</v>
      </c>
      <c r="F5234" t="s">
        <v>27916</v>
      </c>
      <c r="G5234" t="s">
        <v>27917</v>
      </c>
      <c r="H5234" t="s">
        <v>27950</v>
      </c>
      <c r="I5234" t="s">
        <v>27948</v>
      </c>
      <c r="J5234" t="s">
        <v>27951</v>
      </c>
      <c r="L5234" t="s">
        <v>27952</v>
      </c>
      <c r="M5234">
        <v>-158.03240966796801</v>
      </c>
      <c r="N5234">
        <v>-9.0143699645996094</v>
      </c>
    </row>
    <row r="5235" spans="1:14" x14ac:dyDescent="0.35">
      <c r="A5235" t="s">
        <v>27953</v>
      </c>
      <c r="B5235" t="s">
        <v>3332</v>
      </c>
      <c r="C5235" t="s">
        <v>27954</v>
      </c>
      <c r="D5235">
        <v>19</v>
      </c>
      <c r="E5235" t="s">
        <v>161</v>
      </c>
      <c r="F5235" t="s">
        <v>27916</v>
      </c>
      <c r="G5235" t="s">
        <v>27917</v>
      </c>
      <c r="H5235" t="s">
        <v>27955</v>
      </c>
      <c r="I5235" t="s">
        <v>27953</v>
      </c>
      <c r="J5235" t="s">
        <v>27956</v>
      </c>
      <c r="L5235" t="s">
        <v>27957</v>
      </c>
      <c r="M5235">
        <v>-159.80599975600001</v>
      </c>
      <c r="N5235">
        <v>-21.202699661299999</v>
      </c>
    </row>
    <row r="5236" spans="1:14" x14ac:dyDescent="0.35">
      <c r="A5236" t="s">
        <v>27958</v>
      </c>
      <c r="B5236" t="s">
        <v>32</v>
      </c>
      <c r="C5236" t="s">
        <v>27959</v>
      </c>
      <c r="D5236">
        <v>1044</v>
      </c>
      <c r="E5236" t="s">
        <v>161</v>
      </c>
      <c r="F5236" t="s">
        <v>1547</v>
      </c>
      <c r="G5236" t="s">
        <v>1646</v>
      </c>
      <c r="H5236" t="s">
        <v>27960</v>
      </c>
      <c r="I5236" t="s">
        <v>27961</v>
      </c>
      <c r="J5236" t="s">
        <v>27958</v>
      </c>
      <c r="K5236" t="s">
        <v>27962</v>
      </c>
      <c r="L5236" t="s">
        <v>27963</v>
      </c>
      <c r="M5236">
        <v>148.329416667</v>
      </c>
      <c r="N5236">
        <v>-9.4737500000000008</v>
      </c>
    </row>
    <row r="5237" spans="1:14" x14ac:dyDescent="0.35">
      <c r="A5237" t="s">
        <v>27964</v>
      </c>
      <c r="B5237" t="s">
        <v>32</v>
      </c>
      <c r="C5237" t="s">
        <v>27965</v>
      </c>
      <c r="D5237">
        <v>5100</v>
      </c>
      <c r="E5237" t="s">
        <v>161</v>
      </c>
      <c r="F5237" t="s">
        <v>1547</v>
      </c>
      <c r="G5237" t="s">
        <v>1554</v>
      </c>
      <c r="H5237" t="s">
        <v>27966</v>
      </c>
      <c r="I5237" t="s">
        <v>27967</v>
      </c>
      <c r="J5237" t="s">
        <v>27964</v>
      </c>
      <c r="K5237" t="s">
        <v>14194</v>
      </c>
      <c r="L5237" t="s">
        <v>27968</v>
      </c>
      <c r="M5237">
        <v>147.68424999999999</v>
      </c>
      <c r="N5237">
        <v>-9.1435555555600008</v>
      </c>
    </row>
    <row r="5238" spans="1:14" x14ac:dyDescent="0.35">
      <c r="A5238" t="s">
        <v>27969</v>
      </c>
      <c r="B5238" t="s">
        <v>32</v>
      </c>
      <c r="C5238" t="s">
        <v>27970</v>
      </c>
      <c r="D5238">
        <v>1183</v>
      </c>
      <c r="F5238" t="s">
        <v>30</v>
      </c>
      <c r="G5238" t="s">
        <v>106</v>
      </c>
      <c r="H5238" t="s">
        <v>27971</v>
      </c>
      <c r="I5238" t="s">
        <v>27969</v>
      </c>
      <c r="J5238" t="s">
        <v>27972</v>
      </c>
      <c r="K5238" t="s">
        <v>27969</v>
      </c>
      <c r="L5238" t="s">
        <v>27973</v>
      </c>
      <c r="M5238">
        <v>-96.110000610399993</v>
      </c>
      <c r="N5238">
        <v>40.867500305199997</v>
      </c>
    </row>
    <row r="5239" spans="1:14" x14ac:dyDescent="0.35">
      <c r="A5239" t="s">
        <v>27974</v>
      </c>
      <c r="B5239" t="s">
        <v>36</v>
      </c>
      <c r="C5239" t="s">
        <v>27975</v>
      </c>
      <c r="D5239">
        <v>32</v>
      </c>
      <c r="E5239" t="s">
        <v>161</v>
      </c>
      <c r="F5239" t="s">
        <v>4478</v>
      </c>
      <c r="G5239" t="s">
        <v>27976</v>
      </c>
      <c r="H5239" t="s">
        <v>27977</v>
      </c>
      <c r="I5239" t="s">
        <v>27974</v>
      </c>
      <c r="J5239" t="s">
        <v>27978</v>
      </c>
      <c r="L5239" t="s">
        <v>27979</v>
      </c>
      <c r="M5239">
        <v>179.740104675</v>
      </c>
      <c r="N5239">
        <v>-16.449379932900001</v>
      </c>
    </row>
    <row r="5240" spans="1:14" x14ac:dyDescent="0.35">
      <c r="A5240" t="s">
        <v>27980</v>
      </c>
      <c r="B5240" t="s">
        <v>32</v>
      </c>
      <c r="C5240" t="s">
        <v>27981</v>
      </c>
      <c r="D5240">
        <v>13</v>
      </c>
      <c r="E5240" t="s">
        <v>161</v>
      </c>
      <c r="F5240" t="s">
        <v>4478</v>
      </c>
      <c r="G5240" t="s">
        <v>27982</v>
      </c>
      <c r="H5240" t="s">
        <v>27983</v>
      </c>
      <c r="I5240" t="s">
        <v>27980</v>
      </c>
      <c r="J5240" t="s">
        <v>27984</v>
      </c>
      <c r="L5240" t="s">
        <v>27985</v>
      </c>
      <c r="M5240">
        <v>-179.341995239</v>
      </c>
      <c r="N5240">
        <v>-17.7432994843</v>
      </c>
    </row>
    <row r="5241" spans="1:14" x14ac:dyDescent="0.35">
      <c r="A5241" t="s">
        <v>27986</v>
      </c>
      <c r="B5241" t="s">
        <v>65</v>
      </c>
      <c r="C5241" t="s">
        <v>27987</v>
      </c>
      <c r="D5241">
        <v>0</v>
      </c>
      <c r="E5241" t="s">
        <v>161</v>
      </c>
      <c r="F5241" t="s">
        <v>4478</v>
      </c>
      <c r="G5241" t="s">
        <v>4479</v>
      </c>
      <c r="H5241" t="s">
        <v>27988</v>
      </c>
      <c r="I5241" t="s">
        <v>27986</v>
      </c>
      <c r="J5241" t="s">
        <v>27989</v>
      </c>
      <c r="L5241" t="s">
        <v>27990</v>
      </c>
      <c r="M5241">
        <v>177.12899999999999</v>
      </c>
      <c r="N5241">
        <v>-17.735800000000001</v>
      </c>
    </row>
    <row r="5242" spans="1:14" x14ac:dyDescent="0.35">
      <c r="A5242" t="s">
        <v>27991</v>
      </c>
      <c r="B5242" t="s">
        <v>1168</v>
      </c>
      <c r="C5242" t="s">
        <v>27992</v>
      </c>
      <c r="D5242">
        <v>59</v>
      </c>
      <c r="E5242" t="s">
        <v>161</v>
      </c>
      <c r="F5242" t="s">
        <v>4478</v>
      </c>
      <c r="G5242" t="s">
        <v>4479</v>
      </c>
      <c r="H5242" t="s">
        <v>27993</v>
      </c>
      <c r="I5242" t="s">
        <v>27991</v>
      </c>
      <c r="J5242" t="s">
        <v>2617</v>
      </c>
      <c r="L5242" t="s">
        <v>27994</v>
      </c>
      <c r="M5242">
        <v>177.44299316406199</v>
      </c>
      <c r="N5242">
        <v>-17.7553997039794</v>
      </c>
    </row>
    <row r="5243" spans="1:14" x14ac:dyDescent="0.35">
      <c r="A5243" t="s">
        <v>27995</v>
      </c>
      <c r="B5243" t="s">
        <v>32</v>
      </c>
      <c r="C5243" t="s">
        <v>27996</v>
      </c>
      <c r="D5243">
        <v>10</v>
      </c>
      <c r="E5243" t="s">
        <v>161</v>
      </c>
      <c r="F5243" t="s">
        <v>4478</v>
      </c>
      <c r="G5243" t="s">
        <v>4479</v>
      </c>
      <c r="H5243" t="s">
        <v>27997</v>
      </c>
      <c r="I5243" t="s">
        <v>27995</v>
      </c>
      <c r="J5243" t="s">
        <v>27998</v>
      </c>
      <c r="L5243" t="s">
        <v>27999</v>
      </c>
      <c r="M5243">
        <v>177.19700622600001</v>
      </c>
      <c r="N5243">
        <v>-17.7779006958</v>
      </c>
    </row>
    <row r="5244" spans="1:14" x14ac:dyDescent="0.35">
      <c r="A5244" t="s">
        <v>28000</v>
      </c>
      <c r="B5244" t="s">
        <v>32</v>
      </c>
      <c r="C5244" t="s">
        <v>28001</v>
      </c>
      <c r="D5244">
        <v>88</v>
      </c>
      <c r="E5244" t="s">
        <v>161</v>
      </c>
      <c r="F5244" t="s">
        <v>4478</v>
      </c>
      <c r="G5244" t="s">
        <v>27976</v>
      </c>
      <c r="H5244" t="s">
        <v>28002</v>
      </c>
      <c r="I5244" t="s">
        <v>28000</v>
      </c>
      <c r="J5244" t="s">
        <v>28003</v>
      </c>
      <c r="L5244" t="s">
        <v>28004</v>
      </c>
      <c r="M5244">
        <v>179.97569999999999</v>
      </c>
      <c r="N5244">
        <v>-16.5337</v>
      </c>
    </row>
    <row r="5245" spans="1:14" x14ac:dyDescent="0.35">
      <c r="A5245" t="s">
        <v>28005</v>
      </c>
      <c r="B5245" t="s">
        <v>32</v>
      </c>
      <c r="C5245" t="s">
        <v>28006</v>
      </c>
      <c r="D5245">
        <v>6</v>
      </c>
      <c r="E5245" t="s">
        <v>161</v>
      </c>
      <c r="F5245" t="s">
        <v>4478</v>
      </c>
      <c r="G5245" t="s">
        <v>27982</v>
      </c>
      <c r="H5245" t="s">
        <v>28007</v>
      </c>
      <c r="I5245" t="s">
        <v>28005</v>
      </c>
      <c r="J5245" t="s">
        <v>28008</v>
      </c>
      <c r="L5245" t="s">
        <v>28009</v>
      </c>
      <c r="M5245">
        <v>178.15699768100001</v>
      </c>
      <c r="N5245">
        <v>-19.058099746699899</v>
      </c>
    </row>
    <row r="5246" spans="1:14" x14ac:dyDescent="0.35">
      <c r="A5246" t="s">
        <v>28010</v>
      </c>
      <c r="B5246" t="s">
        <v>32</v>
      </c>
      <c r="C5246" t="s">
        <v>28011</v>
      </c>
      <c r="E5246" t="s">
        <v>161</v>
      </c>
      <c r="F5246" t="s">
        <v>4478</v>
      </c>
      <c r="G5246" t="s">
        <v>4479</v>
      </c>
      <c r="H5246" t="s">
        <v>28012</v>
      </c>
      <c r="I5246" t="s">
        <v>28010</v>
      </c>
      <c r="J5246" t="s">
        <v>20573</v>
      </c>
      <c r="L5246" t="s">
        <v>28013</v>
      </c>
      <c r="M5246">
        <v>177.09800720199999</v>
      </c>
      <c r="N5246">
        <v>-17.673099517800001</v>
      </c>
    </row>
    <row r="5247" spans="1:14" x14ac:dyDescent="0.35">
      <c r="A5247" t="s">
        <v>28014</v>
      </c>
      <c r="B5247" t="s">
        <v>32</v>
      </c>
      <c r="C5247" t="s">
        <v>28015</v>
      </c>
      <c r="D5247">
        <v>13</v>
      </c>
      <c r="E5247" t="s">
        <v>161</v>
      </c>
      <c r="F5247" t="s">
        <v>4478</v>
      </c>
      <c r="G5247" t="s">
        <v>27982</v>
      </c>
      <c r="H5247" t="s">
        <v>28016</v>
      </c>
      <c r="I5247" t="s">
        <v>28014</v>
      </c>
      <c r="J5247" t="s">
        <v>28017</v>
      </c>
      <c r="L5247" t="s">
        <v>28018</v>
      </c>
      <c r="M5247">
        <v>179.951004028</v>
      </c>
      <c r="N5247">
        <v>-18.566699981699902</v>
      </c>
    </row>
    <row r="5248" spans="1:14" x14ac:dyDescent="0.35">
      <c r="A5248" t="s">
        <v>28019</v>
      </c>
      <c r="B5248" t="s">
        <v>1168</v>
      </c>
      <c r="C5248" t="s">
        <v>28020</v>
      </c>
      <c r="D5248">
        <v>17</v>
      </c>
      <c r="E5248" t="s">
        <v>161</v>
      </c>
      <c r="F5248" t="s">
        <v>4478</v>
      </c>
      <c r="G5248" t="s">
        <v>11371</v>
      </c>
      <c r="H5248" t="s">
        <v>28021</v>
      </c>
      <c r="I5248" t="s">
        <v>28019</v>
      </c>
      <c r="J5248" t="s">
        <v>28022</v>
      </c>
      <c r="L5248" t="s">
        <v>28023</v>
      </c>
      <c r="M5248">
        <v>178.55900573730401</v>
      </c>
      <c r="N5248">
        <v>-18.043300628662099</v>
      </c>
    </row>
    <row r="5249" spans="1:14" x14ac:dyDescent="0.35">
      <c r="A5249" t="s">
        <v>28024</v>
      </c>
      <c r="B5249" t="s">
        <v>32</v>
      </c>
      <c r="C5249" t="s">
        <v>28025</v>
      </c>
      <c r="D5249">
        <v>11</v>
      </c>
      <c r="E5249" t="s">
        <v>161</v>
      </c>
      <c r="F5249" t="s">
        <v>4478</v>
      </c>
      <c r="G5249" t="s">
        <v>27982</v>
      </c>
      <c r="H5249" t="s">
        <v>28026</v>
      </c>
      <c r="I5249" t="s">
        <v>28024</v>
      </c>
      <c r="J5249" t="s">
        <v>2281</v>
      </c>
      <c r="L5249" t="s">
        <v>28027</v>
      </c>
      <c r="M5249">
        <v>178.759002686</v>
      </c>
      <c r="N5249">
        <v>-17.711099624599999</v>
      </c>
    </row>
    <row r="5250" spans="1:14" x14ac:dyDescent="0.35">
      <c r="A5250" t="s">
        <v>28028</v>
      </c>
      <c r="B5250" t="s">
        <v>32</v>
      </c>
      <c r="C5250" t="s">
        <v>28029</v>
      </c>
      <c r="D5250">
        <v>50</v>
      </c>
      <c r="E5250" t="s">
        <v>161</v>
      </c>
      <c r="F5250" t="s">
        <v>4478</v>
      </c>
      <c r="G5250" t="s">
        <v>27982</v>
      </c>
      <c r="H5250" t="s">
        <v>28030</v>
      </c>
      <c r="I5250" t="s">
        <v>28028</v>
      </c>
      <c r="J5250" t="s">
        <v>28031</v>
      </c>
      <c r="L5250" t="s">
        <v>28032</v>
      </c>
      <c r="M5250">
        <v>179.33999633799999</v>
      </c>
      <c r="N5250">
        <v>-18.115600585899902</v>
      </c>
    </row>
    <row r="5251" spans="1:14" x14ac:dyDescent="0.35">
      <c r="A5251" t="s">
        <v>28033</v>
      </c>
      <c r="B5251" t="s">
        <v>32</v>
      </c>
      <c r="C5251" t="s">
        <v>28034</v>
      </c>
      <c r="D5251">
        <v>10</v>
      </c>
      <c r="E5251" t="s">
        <v>161</v>
      </c>
      <c r="F5251" t="s">
        <v>4478</v>
      </c>
      <c r="G5251" t="s">
        <v>27976</v>
      </c>
      <c r="H5251" t="s">
        <v>28035</v>
      </c>
      <c r="I5251" t="s">
        <v>28033</v>
      </c>
      <c r="J5251" t="s">
        <v>28036</v>
      </c>
      <c r="L5251" t="s">
        <v>28037</v>
      </c>
      <c r="M5251">
        <v>-179.66700744628901</v>
      </c>
      <c r="N5251">
        <v>-16.748100280761701</v>
      </c>
    </row>
    <row r="5252" spans="1:14" x14ac:dyDescent="0.35">
      <c r="A5252" t="s">
        <v>28038</v>
      </c>
      <c r="B5252" t="s">
        <v>32</v>
      </c>
      <c r="C5252" t="s">
        <v>28039</v>
      </c>
      <c r="D5252">
        <v>280</v>
      </c>
      <c r="E5252" t="s">
        <v>161</v>
      </c>
      <c r="F5252" t="s">
        <v>4478</v>
      </c>
      <c r="G5252" t="s">
        <v>27982</v>
      </c>
      <c r="H5252" t="s">
        <v>28040</v>
      </c>
      <c r="I5252" t="s">
        <v>28038</v>
      </c>
      <c r="J5252" t="s">
        <v>28041</v>
      </c>
      <c r="L5252" t="s">
        <v>28042</v>
      </c>
      <c r="M5252">
        <v>-178.81700134299999</v>
      </c>
      <c r="N5252">
        <v>-18.199199676500001</v>
      </c>
    </row>
    <row r="5253" spans="1:14" x14ac:dyDescent="0.35">
      <c r="A5253" t="s">
        <v>28043</v>
      </c>
      <c r="B5253" t="s">
        <v>1168</v>
      </c>
      <c r="C5253" t="s">
        <v>28044</v>
      </c>
      <c r="D5253">
        <v>44</v>
      </c>
      <c r="E5253" t="s">
        <v>161</v>
      </c>
      <c r="F5253" t="s">
        <v>4478</v>
      </c>
      <c r="G5253" t="s">
        <v>27976</v>
      </c>
      <c r="I5253" t="s">
        <v>28043</v>
      </c>
      <c r="J5253" t="s">
        <v>27494</v>
      </c>
      <c r="L5253" t="s">
        <v>28045</v>
      </c>
      <c r="M5253">
        <v>179.33999633789</v>
      </c>
      <c r="N5253">
        <v>-16.466699600219702</v>
      </c>
    </row>
    <row r="5254" spans="1:14" x14ac:dyDescent="0.35">
      <c r="A5254" t="s">
        <v>28046</v>
      </c>
      <c r="B5254" t="s">
        <v>32</v>
      </c>
      <c r="C5254" t="s">
        <v>28047</v>
      </c>
      <c r="D5254">
        <v>60</v>
      </c>
      <c r="E5254" t="s">
        <v>161</v>
      </c>
      <c r="F5254" t="s">
        <v>4478</v>
      </c>
      <c r="G5254" t="s">
        <v>27976</v>
      </c>
      <c r="H5254" t="s">
        <v>28048</v>
      </c>
      <c r="I5254" t="s">
        <v>28046</v>
      </c>
      <c r="J5254" t="s">
        <v>28049</v>
      </c>
      <c r="L5254" t="s">
        <v>28050</v>
      </c>
      <c r="M5254">
        <v>-179.87699890100001</v>
      </c>
      <c r="N5254">
        <v>-16.690599441500002</v>
      </c>
    </row>
    <row r="5255" spans="1:14" x14ac:dyDescent="0.35">
      <c r="A5255" t="s">
        <v>28051</v>
      </c>
      <c r="B5255" t="s">
        <v>32</v>
      </c>
      <c r="C5255" t="s">
        <v>28052</v>
      </c>
      <c r="D5255">
        <v>358</v>
      </c>
      <c r="E5255" t="s">
        <v>161</v>
      </c>
      <c r="F5255" t="s">
        <v>4478</v>
      </c>
      <c r="G5255" t="s">
        <v>27982</v>
      </c>
      <c r="H5255" t="s">
        <v>28053</v>
      </c>
      <c r="I5255" t="s">
        <v>28051</v>
      </c>
      <c r="J5255" t="s">
        <v>28054</v>
      </c>
      <c r="L5255" t="s">
        <v>28055</v>
      </c>
      <c r="M5255">
        <v>179.42199707</v>
      </c>
      <c r="N5255">
        <v>-17.345800399800002</v>
      </c>
    </row>
    <row r="5256" spans="1:14" x14ac:dyDescent="0.35">
      <c r="A5256" t="s">
        <v>28056</v>
      </c>
      <c r="B5256" t="s">
        <v>32</v>
      </c>
      <c r="C5256" t="s">
        <v>28057</v>
      </c>
      <c r="D5256">
        <v>22</v>
      </c>
      <c r="E5256" t="s">
        <v>161</v>
      </c>
      <c r="F5256" t="s">
        <v>4478</v>
      </c>
      <c r="G5256" t="s">
        <v>28058</v>
      </c>
      <c r="H5256" t="s">
        <v>28059</v>
      </c>
      <c r="I5256" t="s">
        <v>28056</v>
      </c>
      <c r="J5256" t="s">
        <v>27422</v>
      </c>
      <c r="L5256" t="s">
        <v>28060</v>
      </c>
      <c r="M5256">
        <v>177.07099914550699</v>
      </c>
      <c r="N5256">
        <v>-12.482500076293899</v>
      </c>
    </row>
    <row r="5257" spans="1:14" x14ac:dyDescent="0.35">
      <c r="A5257" t="s">
        <v>28061</v>
      </c>
      <c r="B5257" t="s">
        <v>32</v>
      </c>
      <c r="C5257" t="s">
        <v>28062</v>
      </c>
      <c r="D5257">
        <v>17</v>
      </c>
      <c r="E5257" t="s">
        <v>161</v>
      </c>
      <c r="F5257" t="s">
        <v>4478</v>
      </c>
      <c r="G5257" t="s">
        <v>27976</v>
      </c>
      <c r="H5257" t="s">
        <v>28063</v>
      </c>
      <c r="I5257" t="s">
        <v>28061</v>
      </c>
      <c r="J5257" t="s">
        <v>28064</v>
      </c>
      <c r="L5257" t="s">
        <v>28065</v>
      </c>
      <c r="M5257">
        <v>179.34100341800001</v>
      </c>
      <c r="N5257">
        <v>-16.802799224899999</v>
      </c>
    </row>
    <row r="5258" spans="1:14" x14ac:dyDescent="0.35">
      <c r="A5258" t="s">
        <v>28066</v>
      </c>
      <c r="B5258" t="s">
        <v>36</v>
      </c>
      <c r="C5258" t="s">
        <v>28067</v>
      </c>
      <c r="D5258">
        <v>90</v>
      </c>
      <c r="E5258" t="s">
        <v>161</v>
      </c>
      <c r="F5258" t="s">
        <v>4478</v>
      </c>
      <c r="G5258" t="s">
        <v>27976</v>
      </c>
      <c r="H5258" t="s">
        <v>28068</v>
      </c>
      <c r="I5258" t="s">
        <v>28066</v>
      </c>
      <c r="J5258" t="s">
        <v>28069</v>
      </c>
      <c r="L5258" t="s">
        <v>28070</v>
      </c>
      <c r="M5258">
        <v>178.6232</v>
      </c>
      <c r="N5258">
        <v>-16.8598</v>
      </c>
    </row>
    <row r="5259" spans="1:14" x14ac:dyDescent="0.35">
      <c r="A5259" t="s">
        <v>28071</v>
      </c>
      <c r="B5259" t="s">
        <v>32</v>
      </c>
      <c r="C5259" t="s">
        <v>28072</v>
      </c>
      <c r="D5259">
        <v>156</v>
      </c>
      <c r="E5259" t="s">
        <v>161</v>
      </c>
      <c r="F5259" t="s">
        <v>4478</v>
      </c>
      <c r="G5259" t="s">
        <v>4479</v>
      </c>
      <c r="H5259" t="s">
        <v>28073</v>
      </c>
      <c r="I5259" t="s">
        <v>28071</v>
      </c>
      <c r="J5259" t="s">
        <v>28074</v>
      </c>
      <c r="L5259" t="s">
        <v>28075</v>
      </c>
      <c r="M5259">
        <v>177.84199523925699</v>
      </c>
      <c r="N5259">
        <v>-17.5</v>
      </c>
    </row>
    <row r="5260" spans="1:14" x14ac:dyDescent="0.35">
      <c r="A5260" t="s">
        <v>28076</v>
      </c>
      <c r="B5260" t="s">
        <v>32</v>
      </c>
      <c r="C5260" t="s">
        <v>28077</v>
      </c>
      <c r="D5260">
        <v>130</v>
      </c>
      <c r="E5260" t="s">
        <v>161</v>
      </c>
      <c r="F5260" t="s">
        <v>4478</v>
      </c>
      <c r="G5260" t="s">
        <v>27982</v>
      </c>
      <c r="H5260" t="s">
        <v>28078</v>
      </c>
      <c r="I5260" t="s">
        <v>28076</v>
      </c>
      <c r="J5260" t="s">
        <v>28079</v>
      </c>
      <c r="L5260" t="s">
        <v>28080</v>
      </c>
      <c r="M5260">
        <v>179.016998291015</v>
      </c>
      <c r="N5260">
        <v>-17.617000579833899</v>
      </c>
    </row>
    <row r="5261" spans="1:14" x14ac:dyDescent="0.35">
      <c r="A5261" t="s">
        <v>28081</v>
      </c>
      <c r="B5261" t="s">
        <v>32</v>
      </c>
      <c r="C5261" t="s">
        <v>28082</v>
      </c>
      <c r="D5261">
        <v>110</v>
      </c>
      <c r="E5261" t="s">
        <v>161</v>
      </c>
      <c r="F5261" t="s">
        <v>4478</v>
      </c>
      <c r="G5261" t="s">
        <v>27982</v>
      </c>
      <c r="H5261" t="s">
        <v>28083</v>
      </c>
      <c r="I5261" t="s">
        <v>28081</v>
      </c>
      <c r="J5261" t="s">
        <v>28084</v>
      </c>
      <c r="L5261" t="s">
        <v>28085</v>
      </c>
      <c r="M5261">
        <v>-178.74109999999999</v>
      </c>
      <c r="N5261">
        <v>-20.658899999999999</v>
      </c>
    </row>
    <row r="5262" spans="1:14" x14ac:dyDescent="0.35">
      <c r="A5262" t="s">
        <v>28086</v>
      </c>
      <c r="B5262" t="s">
        <v>32</v>
      </c>
      <c r="C5262" t="s">
        <v>28087</v>
      </c>
      <c r="D5262">
        <v>37</v>
      </c>
      <c r="E5262" t="s">
        <v>161</v>
      </c>
      <c r="F5262" t="s">
        <v>4478</v>
      </c>
      <c r="G5262" t="s">
        <v>4479</v>
      </c>
      <c r="H5262" t="s">
        <v>28088</v>
      </c>
      <c r="I5262" t="s">
        <v>28086</v>
      </c>
      <c r="J5262" t="s">
        <v>3635</v>
      </c>
      <c r="L5262" t="s">
        <v>28089</v>
      </c>
      <c r="M5262">
        <v>177.544998168945</v>
      </c>
      <c r="N5262">
        <v>-16.7588996887207</v>
      </c>
    </row>
    <row r="5263" spans="1:14" x14ac:dyDescent="0.35">
      <c r="A5263" t="s">
        <v>28090</v>
      </c>
      <c r="B5263" t="s">
        <v>32</v>
      </c>
      <c r="C5263" t="s">
        <v>28091</v>
      </c>
      <c r="D5263">
        <v>325</v>
      </c>
      <c r="E5263" t="s">
        <v>161</v>
      </c>
      <c r="F5263" t="s">
        <v>28092</v>
      </c>
      <c r="G5263" t="s">
        <v>28093</v>
      </c>
      <c r="H5263" t="s">
        <v>28094</v>
      </c>
      <c r="I5263" t="s">
        <v>28090</v>
      </c>
      <c r="J5263" t="s">
        <v>28095</v>
      </c>
      <c r="L5263" t="s">
        <v>28096</v>
      </c>
      <c r="M5263">
        <v>-174.95799255399999</v>
      </c>
      <c r="N5263">
        <v>-21.378299713099999</v>
      </c>
    </row>
    <row r="5264" spans="1:14" x14ac:dyDescent="0.35">
      <c r="A5264" t="s">
        <v>28097</v>
      </c>
      <c r="B5264" t="s">
        <v>1168</v>
      </c>
      <c r="C5264" t="s">
        <v>28098</v>
      </c>
      <c r="D5264">
        <v>126</v>
      </c>
      <c r="E5264" t="s">
        <v>161</v>
      </c>
      <c r="F5264" t="s">
        <v>28092</v>
      </c>
      <c r="G5264" t="s">
        <v>28099</v>
      </c>
      <c r="H5264" t="s">
        <v>28100</v>
      </c>
      <c r="I5264" t="s">
        <v>28097</v>
      </c>
      <c r="J5264" t="s">
        <v>28101</v>
      </c>
      <c r="L5264" t="s">
        <v>28102</v>
      </c>
      <c r="M5264">
        <v>-175.14999389648401</v>
      </c>
      <c r="N5264">
        <v>-21.2411994934082</v>
      </c>
    </row>
    <row r="5265" spans="1:14" x14ac:dyDescent="0.35">
      <c r="A5265" t="s">
        <v>28103</v>
      </c>
      <c r="B5265" t="s">
        <v>1168</v>
      </c>
      <c r="C5265" t="s">
        <v>28104</v>
      </c>
      <c r="D5265">
        <v>31</v>
      </c>
      <c r="E5265" t="s">
        <v>161</v>
      </c>
      <c r="F5265" t="s">
        <v>28092</v>
      </c>
      <c r="G5265" t="s">
        <v>28105</v>
      </c>
      <c r="H5265" t="s">
        <v>28106</v>
      </c>
      <c r="I5265" t="s">
        <v>28103</v>
      </c>
      <c r="J5265" t="s">
        <v>27503</v>
      </c>
      <c r="L5265" t="s">
        <v>28107</v>
      </c>
      <c r="M5265">
        <v>-174.34100341796801</v>
      </c>
      <c r="N5265">
        <v>-19.777000427246001</v>
      </c>
    </row>
    <row r="5266" spans="1:14" x14ac:dyDescent="0.35">
      <c r="A5266" t="s">
        <v>28108</v>
      </c>
      <c r="B5266" t="s">
        <v>32</v>
      </c>
      <c r="C5266" t="s">
        <v>28109</v>
      </c>
      <c r="D5266">
        <v>160</v>
      </c>
      <c r="E5266" t="s">
        <v>161</v>
      </c>
      <c r="F5266" t="s">
        <v>28092</v>
      </c>
      <c r="G5266" t="s">
        <v>28110</v>
      </c>
      <c r="H5266" t="s">
        <v>28111</v>
      </c>
      <c r="I5266" t="s">
        <v>28108</v>
      </c>
      <c r="J5266" t="s">
        <v>28112</v>
      </c>
      <c r="L5266" t="s">
        <v>28113</v>
      </c>
      <c r="M5266">
        <v>-175.63299560499999</v>
      </c>
      <c r="N5266">
        <v>-15.5707998276</v>
      </c>
    </row>
    <row r="5267" spans="1:14" x14ac:dyDescent="0.35">
      <c r="A5267" t="s">
        <v>28114</v>
      </c>
      <c r="B5267" t="s">
        <v>32</v>
      </c>
      <c r="C5267" t="s">
        <v>28115</v>
      </c>
      <c r="D5267">
        <v>30</v>
      </c>
      <c r="E5267" t="s">
        <v>161</v>
      </c>
      <c r="F5267" t="s">
        <v>28092</v>
      </c>
      <c r="G5267" t="s">
        <v>28110</v>
      </c>
      <c r="H5267" t="s">
        <v>28116</v>
      </c>
      <c r="I5267" t="s">
        <v>28114</v>
      </c>
      <c r="J5267" t="s">
        <v>28117</v>
      </c>
      <c r="L5267" t="s">
        <v>28118</v>
      </c>
      <c r="M5267">
        <v>-173.791089</v>
      </c>
      <c r="N5267">
        <v>-15.977297</v>
      </c>
    </row>
    <row r="5268" spans="1:14" x14ac:dyDescent="0.35">
      <c r="A5268" t="s">
        <v>28119</v>
      </c>
      <c r="B5268" t="s">
        <v>1168</v>
      </c>
      <c r="C5268" t="s">
        <v>28120</v>
      </c>
      <c r="D5268">
        <v>236</v>
      </c>
      <c r="E5268" t="s">
        <v>161</v>
      </c>
      <c r="F5268" t="s">
        <v>28092</v>
      </c>
      <c r="G5268" t="s">
        <v>28121</v>
      </c>
      <c r="H5268" t="s">
        <v>28122</v>
      </c>
      <c r="I5268" t="s">
        <v>28119</v>
      </c>
      <c r="J5268" t="s">
        <v>28123</v>
      </c>
      <c r="L5268" t="s">
        <v>28124</v>
      </c>
      <c r="M5268">
        <v>-173.96200561523401</v>
      </c>
      <c r="N5268">
        <v>-18.585300445556602</v>
      </c>
    </row>
    <row r="5269" spans="1:14" x14ac:dyDescent="0.35">
      <c r="A5269" t="s">
        <v>28125</v>
      </c>
      <c r="B5269" t="s">
        <v>65</v>
      </c>
      <c r="C5269" t="s">
        <v>28126</v>
      </c>
      <c r="D5269">
        <v>0</v>
      </c>
      <c r="E5269" t="s">
        <v>161</v>
      </c>
      <c r="F5269" t="s">
        <v>4478</v>
      </c>
      <c r="G5269" t="s">
        <v>4479</v>
      </c>
      <c r="H5269" t="s">
        <v>28127</v>
      </c>
      <c r="I5269" t="s">
        <v>28125</v>
      </c>
      <c r="J5269" t="s">
        <v>28128</v>
      </c>
      <c r="L5269" t="s">
        <v>28129</v>
      </c>
      <c r="M5269">
        <v>177.36799999999999</v>
      </c>
      <c r="N5269">
        <v>-16.966000000000001</v>
      </c>
    </row>
    <row r="5270" spans="1:14" x14ac:dyDescent="0.35">
      <c r="A5270" t="s">
        <v>28130</v>
      </c>
      <c r="B5270" t="s">
        <v>32</v>
      </c>
      <c r="C5270" t="s">
        <v>28131</v>
      </c>
      <c r="D5270">
        <v>76</v>
      </c>
      <c r="E5270" t="s">
        <v>161</v>
      </c>
      <c r="F5270" t="s">
        <v>4478</v>
      </c>
      <c r="G5270" t="s">
        <v>27982</v>
      </c>
      <c r="H5270" t="s">
        <v>28132</v>
      </c>
      <c r="I5270" t="s">
        <v>28130</v>
      </c>
      <c r="J5270" t="s">
        <v>28133</v>
      </c>
      <c r="L5270" t="s">
        <v>28134</v>
      </c>
      <c r="M5270">
        <v>-178.97599792480401</v>
      </c>
      <c r="N5270">
        <v>-17.268999099731399</v>
      </c>
    </row>
    <row r="5271" spans="1:14" x14ac:dyDescent="0.35">
      <c r="A5271" t="s">
        <v>28135</v>
      </c>
      <c r="B5271" t="s">
        <v>32</v>
      </c>
      <c r="C5271" t="s">
        <v>28136</v>
      </c>
      <c r="D5271">
        <v>36</v>
      </c>
      <c r="E5271" t="s">
        <v>161</v>
      </c>
      <c r="F5271" t="s">
        <v>4478</v>
      </c>
      <c r="G5271" t="s">
        <v>4479</v>
      </c>
      <c r="H5271" t="s">
        <v>28137</v>
      </c>
      <c r="I5271" t="s">
        <v>28135</v>
      </c>
      <c r="J5271" t="s">
        <v>28138</v>
      </c>
      <c r="L5271" t="s">
        <v>28139</v>
      </c>
      <c r="M5271">
        <v>177.63900756835901</v>
      </c>
      <c r="N5271">
        <v>-18.5125007629394</v>
      </c>
    </row>
    <row r="5272" spans="1:14" x14ac:dyDescent="0.35">
      <c r="A5272" t="s">
        <v>28140</v>
      </c>
      <c r="B5272" t="s">
        <v>1168</v>
      </c>
      <c r="C5272" t="s">
        <v>28141</v>
      </c>
      <c r="D5272">
        <v>1590</v>
      </c>
      <c r="E5272" t="s">
        <v>1532</v>
      </c>
      <c r="F5272" t="s">
        <v>8144</v>
      </c>
      <c r="G5272" t="s">
        <v>8147</v>
      </c>
      <c r="H5272" t="s">
        <v>28142</v>
      </c>
      <c r="I5272" t="s">
        <v>28143</v>
      </c>
      <c r="J5272" t="s">
        <v>28144</v>
      </c>
      <c r="L5272" t="s">
        <v>28145</v>
      </c>
      <c r="M5272">
        <v>10.896388888899899</v>
      </c>
      <c r="N5272">
        <v>10.298333333299899</v>
      </c>
    </row>
    <row r="5273" spans="1:14" x14ac:dyDescent="0.35">
      <c r="A5273" t="s">
        <v>28146</v>
      </c>
      <c r="B5273" t="s">
        <v>32</v>
      </c>
      <c r="C5273" t="s">
        <v>28147</v>
      </c>
      <c r="D5273">
        <v>57</v>
      </c>
      <c r="E5273" t="s">
        <v>1532</v>
      </c>
      <c r="F5273" t="s">
        <v>8144</v>
      </c>
      <c r="G5273" t="s">
        <v>8202</v>
      </c>
      <c r="H5273" t="s">
        <v>8262</v>
      </c>
      <c r="J5273" t="s">
        <v>21406</v>
      </c>
      <c r="L5273" t="s">
        <v>28148</v>
      </c>
      <c r="M5273">
        <v>7.0213888888899998</v>
      </c>
      <c r="N5273">
        <v>4.8461111111099999</v>
      </c>
    </row>
    <row r="5274" spans="1:14" x14ac:dyDescent="0.35">
      <c r="A5274" t="s">
        <v>28149</v>
      </c>
      <c r="B5274" t="s">
        <v>1168</v>
      </c>
      <c r="C5274" t="s">
        <v>28150</v>
      </c>
      <c r="D5274">
        <v>242</v>
      </c>
      <c r="E5274" t="s">
        <v>1532</v>
      </c>
      <c r="F5274" t="s">
        <v>8144</v>
      </c>
      <c r="G5274" t="s">
        <v>8149</v>
      </c>
      <c r="H5274" t="s">
        <v>28151</v>
      </c>
      <c r="I5274" t="s">
        <v>28152</v>
      </c>
      <c r="J5274" t="s">
        <v>28153</v>
      </c>
      <c r="L5274" t="s">
        <v>28154</v>
      </c>
      <c r="M5274">
        <v>5.81778</v>
      </c>
      <c r="N5274">
        <v>5.5961100000000004</v>
      </c>
    </row>
    <row r="5275" spans="1:14" x14ac:dyDescent="0.35">
      <c r="A5275" t="s">
        <v>28155</v>
      </c>
      <c r="B5275" t="s">
        <v>32</v>
      </c>
      <c r="C5275" t="s">
        <v>28156</v>
      </c>
      <c r="E5275" t="s">
        <v>161</v>
      </c>
      <c r="F5275" t="s">
        <v>19479</v>
      </c>
      <c r="G5275" t="s">
        <v>19480</v>
      </c>
      <c r="H5275" t="s">
        <v>28157</v>
      </c>
      <c r="I5275" t="s">
        <v>28155</v>
      </c>
      <c r="J5275" t="s">
        <v>28158</v>
      </c>
      <c r="L5275" t="s">
        <v>28159</v>
      </c>
      <c r="M5275">
        <v>173.04100036621</v>
      </c>
      <c r="N5275">
        <v>1.7986099720001201</v>
      </c>
    </row>
    <row r="5276" spans="1:14" x14ac:dyDescent="0.35">
      <c r="A5276" t="s">
        <v>28160</v>
      </c>
      <c r="B5276" t="s">
        <v>32</v>
      </c>
      <c r="C5276" t="s">
        <v>28161</v>
      </c>
      <c r="D5276">
        <v>6</v>
      </c>
      <c r="E5276" t="s">
        <v>161</v>
      </c>
      <c r="F5276" t="s">
        <v>19479</v>
      </c>
      <c r="G5276" t="s">
        <v>19480</v>
      </c>
      <c r="H5276" t="s">
        <v>28162</v>
      </c>
      <c r="I5276" t="s">
        <v>28160</v>
      </c>
      <c r="J5276" t="s">
        <v>28163</v>
      </c>
      <c r="L5276" t="s">
        <v>28164</v>
      </c>
      <c r="M5276">
        <v>176.00700378417901</v>
      </c>
      <c r="N5276">
        <v>-1.35471999645233</v>
      </c>
    </row>
    <row r="5277" spans="1:14" x14ac:dyDescent="0.35">
      <c r="A5277" t="s">
        <v>28165</v>
      </c>
      <c r="B5277" t="s">
        <v>1168</v>
      </c>
      <c r="C5277" t="s">
        <v>28166</v>
      </c>
      <c r="D5277">
        <v>9</v>
      </c>
      <c r="E5277" t="s">
        <v>161</v>
      </c>
      <c r="F5277" t="s">
        <v>28167</v>
      </c>
      <c r="G5277" t="s">
        <v>28168</v>
      </c>
      <c r="H5277" t="s">
        <v>28169</v>
      </c>
      <c r="I5277" t="s">
        <v>28165</v>
      </c>
      <c r="J5277" t="s">
        <v>2250</v>
      </c>
      <c r="L5277" t="s">
        <v>28170</v>
      </c>
      <c r="M5277">
        <v>179.195999</v>
      </c>
      <c r="N5277">
        <v>-8.5250000000000004</v>
      </c>
    </row>
    <row r="5278" spans="1:14" x14ac:dyDescent="0.35">
      <c r="A5278" t="s">
        <v>28171</v>
      </c>
      <c r="B5278" t="s">
        <v>32</v>
      </c>
      <c r="C5278" t="s">
        <v>28172</v>
      </c>
      <c r="E5278" t="s">
        <v>161</v>
      </c>
      <c r="F5278" t="s">
        <v>19479</v>
      </c>
      <c r="G5278" t="s">
        <v>19480</v>
      </c>
      <c r="H5278" t="s">
        <v>28173</v>
      </c>
      <c r="I5278" t="s">
        <v>28171</v>
      </c>
      <c r="J5278" t="s">
        <v>28174</v>
      </c>
      <c r="L5278" t="s">
        <v>28175</v>
      </c>
      <c r="M5278">
        <v>173.44200134277301</v>
      </c>
      <c r="N5278">
        <v>0.21861100196838301</v>
      </c>
    </row>
    <row r="5279" spans="1:14" x14ac:dyDescent="0.35">
      <c r="A5279" t="s">
        <v>28176</v>
      </c>
      <c r="B5279" t="s">
        <v>32</v>
      </c>
      <c r="C5279" t="s">
        <v>28177</v>
      </c>
      <c r="D5279">
        <v>8</v>
      </c>
      <c r="E5279" t="s">
        <v>161</v>
      </c>
      <c r="F5279" t="s">
        <v>19479</v>
      </c>
      <c r="G5279" t="s">
        <v>19480</v>
      </c>
      <c r="H5279" t="s">
        <v>28178</v>
      </c>
      <c r="I5279" t="s">
        <v>28176</v>
      </c>
      <c r="J5279" t="s">
        <v>28179</v>
      </c>
      <c r="L5279" t="s">
        <v>28180</v>
      </c>
      <c r="M5279">
        <v>173.031005859375</v>
      </c>
      <c r="N5279">
        <v>1.0036100149154601</v>
      </c>
    </row>
    <row r="5280" spans="1:14" x14ac:dyDescent="0.35">
      <c r="A5280" t="s">
        <v>28181</v>
      </c>
      <c r="B5280" t="s">
        <v>32</v>
      </c>
      <c r="C5280" t="s">
        <v>28182</v>
      </c>
      <c r="D5280">
        <v>10</v>
      </c>
      <c r="E5280" t="s">
        <v>161</v>
      </c>
      <c r="F5280" t="s">
        <v>19479</v>
      </c>
      <c r="G5280" t="s">
        <v>19480</v>
      </c>
      <c r="H5280" t="s">
        <v>28183</v>
      </c>
      <c r="I5280" t="s">
        <v>28181</v>
      </c>
      <c r="J5280" t="s">
        <v>28184</v>
      </c>
      <c r="L5280" t="s">
        <v>28185</v>
      </c>
      <c r="M5280">
        <v>173.27099609375</v>
      </c>
      <c r="N5280">
        <v>2.05860996246337</v>
      </c>
    </row>
    <row r="5281" spans="1:14" x14ac:dyDescent="0.35">
      <c r="A5281" t="s">
        <v>28186</v>
      </c>
      <c r="B5281" t="s">
        <v>32</v>
      </c>
      <c r="C5281" t="s">
        <v>28187</v>
      </c>
      <c r="E5281" t="s">
        <v>161</v>
      </c>
      <c r="F5281" t="s">
        <v>19479</v>
      </c>
      <c r="G5281" t="s">
        <v>19480</v>
      </c>
      <c r="H5281" t="s">
        <v>28188</v>
      </c>
      <c r="I5281" t="s">
        <v>28186</v>
      </c>
      <c r="J5281" t="s">
        <v>28189</v>
      </c>
      <c r="L5281" t="s">
        <v>28190</v>
      </c>
      <c r="M5281">
        <v>172.99200439453099</v>
      </c>
      <c r="N5281">
        <v>3.37443995475769</v>
      </c>
    </row>
    <row r="5282" spans="1:14" x14ac:dyDescent="0.35">
      <c r="A5282" t="s">
        <v>28191</v>
      </c>
      <c r="B5282" t="s">
        <v>32</v>
      </c>
      <c r="C5282" t="s">
        <v>28192</v>
      </c>
      <c r="D5282">
        <v>6</v>
      </c>
      <c r="E5282" t="s">
        <v>161</v>
      </c>
      <c r="F5282" t="s">
        <v>19479</v>
      </c>
      <c r="G5282" t="s">
        <v>19480</v>
      </c>
      <c r="H5282" t="s">
        <v>28193</v>
      </c>
      <c r="I5282" t="s">
        <v>28191</v>
      </c>
      <c r="J5282" t="s">
        <v>28194</v>
      </c>
      <c r="L5282" t="s">
        <v>28195</v>
      </c>
      <c r="M5282">
        <v>176.41000366200001</v>
      </c>
      <c r="N5282">
        <v>-1.3144400119799999</v>
      </c>
    </row>
    <row r="5283" spans="1:14" x14ac:dyDescent="0.35">
      <c r="A5283" t="s">
        <v>28196</v>
      </c>
      <c r="B5283" t="s">
        <v>32</v>
      </c>
      <c r="C5283" t="s">
        <v>28197</v>
      </c>
      <c r="D5283">
        <v>7</v>
      </c>
      <c r="E5283" t="s">
        <v>161</v>
      </c>
      <c r="F5283" t="s">
        <v>19479</v>
      </c>
      <c r="G5283" t="s">
        <v>19480</v>
      </c>
      <c r="H5283" t="s">
        <v>28198</v>
      </c>
      <c r="I5283" t="s">
        <v>28196</v>
      </c>
      <c r="J5283" t="s">
        <v>28199</v>
      </c>
      <c r="L5283" t="s">
        <v>28200</v>
      </c>
      <c r="M5283">
        <v>175.52600097656199</v>
      </c>
      <c r="N5283">
        <v>-1.79611003398895</v>
      </c>
    </row>
    <row r="5284" spans="1:14" x14ac:dyDescent="0.35">
      <c r="A5284" t="s">
        <v>28201</v>
      </c>
      <c r="B5284" t="s">
        <v>1168</v>
      </c>
      <c r="C5284" t="s">
        <v>28202</v>
      </c>
      <c r="D5284">
        <v>9</v>
      </c>
      <c r="E5284" t="s">
        <v>161</v>
      </c>
      <c r="F5284" t="s">
        <v>19479</v>
      </c>
      <c r="G5284" t="s">
        <v>19480</v>
      </c>
      <c r="H5284" t="s">
        <v>19481</v>
      </c>
      <c r="I5284" t="s">
        <v>28201</v>
      </c>
      <c r="J5284" t="s">
        <v>28203</v>
      </c>
      <c r="L5284" t="s">
        <v>28204</v>
      </c>
      <c r="M5284">
        <v>173.14700317382801</v>
      </c>
      <c r="N5284">
        <v>1.3816399574279701</v>
      </c>
    </row>
    <row r="5285" spans="1:14" x14ac:dyDescent="0.35">
      <c r="A5285" t="s">
        <v>28205</v>
      </c>
      <c r="B5285" t="s">
        <v>32</v>
      </c>
      <c r="C5285" t="s">
        <v>28206</v>
      </c>
      <c r="D5285">
        <v>8</v>
      </c>
      <c r="E5285" t="s">
        <v>161</v>
      </c>
      <c r="F5285" t="s">
        <v>19479</v>
      </c>
      <c r="G5285" t="s">
        <v>19480</v>
      </c>
      <c r="H5285" t="s">
        <v>28207</v>
      </c>
      <c r="I5285" t="s">
        <v>28205</v>
      </c>
      <c r="J5285" t="s">
        <v>28208</v>
      </c>
      <c r="L5285" t="s">
        <v>28209</v>
      </c>
      <c r="M5285">
        <v>173.82899475097599</v>
      </c>
      <c r="N5285">
        <v>0.49083301424980103</v>
      </c>
    </row>
    <row r="5286" spans="1:14" x14ac:dyDescent="0.35">
      <c r="A5286" t="s">
        <v>28210</v>
      </c>
      <c r="B5286" t="s">
        <v>1168</v>
      </c>
      <c r="C5286" t="s">
        <v>28211</v>
      </c>
      <c r="D5286">
        <v>7</v>
      </c>
      <c r="E5286" t="s">
        <v>161</v>
      </c>
      <c r="F5286" t="s">
        <v>19479</v>
      </c>
      <c r="G5286" t="s">
        <v>19480</v>
      </c>
      <c r="I5286" t="s">
        <v>28210</v>
      </c>
      <c r="J5286" t="s">
        <v>28212</v>
      </c>
      <c r="L5286" t="s">
        <v>28213</v>
      </c>
      <c r="M5286">
        <v>174.77600097656199</v>
      </c>
      <c r="N5286">
        <v>-1.22447001934051</v>
      </c>
    </row>
    <row r="5287" spans="1:14" x14ac:dyDescent="0.35">
      <c r="A5287" t="s">
        <v>28214</v>
      </c>
      <c r="B5287" t="s">
        <v>32</v>
      </c>
      <c r="C5287" t="s">
        <v>28215</v>
      </c>
      <c r="E5287" t="s">
        <v>161</v>
      </c>
      <c r="F5287" t="s">
        <v>19479</v>
      </c>
      <c r="G5287" t="s">
        <v>19480</v>
      </c>
      <c r="H5287" t="s">
        <v>28216</v>
      </c>
      <c r="I5287" t="s">
        <v>28214</v>
      </c>
      <c r="J5287" t="s">
        <v>26717</v>
      </c>
      <c r="L5287" t="s">
        <v>28217</v>
      </c>
      <c r="M5287">
        <v>175.97000122070301</v>
      </c>
      <c r="N5287">
        <v>-2.4858300685882502</v>
      </c>
    </row>
    <row r="5288" spans="1:14" x14ac:dyDescent="0.35">
      <c r="A5288" t="s">
        <v>28218</v>
      </c>
      <c r="B5288" t="s">
        <v>32</v>
      </c>
      <c r="C5288" t="s">
        <v>28219</v>
      </c>
      <c r="D5288">
        <v>10</v>
      </c>
      <c r="E5288" t="s">
        <v>161</v>
      </c>
      <c r="F5288" t="s">
        <v>19479</v>
      </c>
      <c r="G5288" t="s">
        <v>19480</v>
      </c>
      <c r="H5288" t="s">
        <v>28220</v>
      </c>
      <c r="I5288" t="s">
        <v>28218</v>
      </c>
      <c r="J5288" t="s">
        <v>28221</v>
      </c>
      <c r="L5288" t="s">
        <v>28222</v>
      </c>
      <c r="M5288">
        <v>174.42799377441401</v>
      </c>
      <c r="N5288">
        <v>-0.63972198963165205</v>
      </c>
    </row>
    <row r="5289" spans="1:14" x14ac:dyDescent="0.35">
      <c r="A5289" t="s">
        <v>28223</v>
      </c>
      <c r="B5289" t="s">
        <v>32</v>
      </c>
      <c r="C5289" t="s">
        <v>28224</v>
      </c>
      <c r="E5289" t="s">
        <v>161</v>
      </c>
      <c r="F5289" t="s">
        <v>19479</v>
      </c>
      <c r="G5289" t="s">
        <v>19480</v>
      </c>
      <c r="H5289" t="s">
        <v>28225</v>
      </c>
      <c r="I5289" t="s">
        <v>28223</v>
      </c>
      <c r="J5289" t="s">
        <v>28226</v>
      </c>
      <c r="L5289" t="s">
        <v>28227</v>
      </c>
      <c r="M5289">
        <v>176.80299377441401</v>
      </c>
      <c r="N5289">
        <v>-2.61611008644104</v>
      </c>
    </row>
    <row r="5290" spans="1:14" x14ac:dyDescent="0.35">
      <c r="A5290" t="s">
        <v>28228</v>
      </c>
      <c r="B5290" t="s">
        <v>32</v>
      </c>
      <c r="C5290" t="s">
        <v>28229</v>
      </c>
      <c r="E5290" t="s">
        <v>161</v>
      </c>
      <c r="F5290" t="s">
        <v>19479</v>
      </c>
      <c r="G5290" t="s">
        <v>19480</v>
      </c>
      <c r="H5290" t="s">
        <v>28230</v>
      </c>
      <c r="I5290" t="s">
        <v>28228</v>
      </c>
      <c r="J5290" t="s">
        <v>3352</v>
      </c>
      <c r="L5290" t="s">
        <v>28231</v>
      </c>
      <c r="M5290">
        <v>175.06399536132801</v>
      </c>
      <c r="N5290">
        <v>-1.4744399785995399</v>
      </c>
    </row>
    <row r="5291" spans="1:14" x14ac:dyDescent="0.35">
      <c r="A5291" t="s">
        <v>28232</v>
      </c>
      <c r="B5291" t="s">
        <v>32</v>
      </c>
      <c r="C5291" t="s">
        <v>28233</v>
      </c>
      <c r="D5291">
        <v>5</v>
      </c>
      <c r="E5291" t="s">
        <v>161</v>
      </c>
      <c r="F5291" t="s">
        <v>19479</v>
      </c>
      <c r="G5291" t="s">
        <v>19480</v>
      </c>
      <c r="H5291" t="s">
        <v>28234</v>
      </c>
      <c r="I5291" t="s">
        <v>28232</v>
      </c>
      <c r="J5291" t="s">
        <v>3688</v>
      </c>
      <c r="L5291" t="s">
        <v>28235</v>
      </c>
      <c r="M5291">
        <v>172.81100499999999</v>
      </c>
      <c r="N5291">
        <v>3.0858300000000001</v>
      </c>
    </row>
    <row r="5292" spans="1:14" x14ac:dyDescent="0.35">
      <c r="A5292" t="s">
        <v>28236</v>
      </c>
      <c r="B5292" t="s">
        <v>32</v>
      </c>
      <c r="C5292" t="s">
        <v>28237</v>
      </c>
      <c r="D5292">
        <v>6</v>
      </c>
      <c r="E5292" t="s">
        <v>161</v>
      </c>
      <c r="F5292" t="s">
        <v>19479</v>
      </c>
      <c r="G5292" t="s">
        <v>19480</v>
      </c>
      <c r="H5292" t="s">
        <v>28238</v>
      </c>
      <c r="I5292" t="s">
        <v>28236</v>
      </c>
      <c r="J5292" t="s">
        <v>28239</v>
      </c>
      <c r="L5292" t="s">
        <v>28240</v>
      </c>
      <c r="M5292">
        <v>173.63699299999999</v>
      </c>
      <c r="N5292">
        <v>0.185278</v>
      </c>
    </row>
    <row r="5293" spans="1:14" x14ac:dyDescent="0.35">
      <c r="A5293" t="s">
        <v>2346</v>
      </c>
      <c r="B5293" t="s">
        <v>32</v>
      </c>
      <c r="C5293" t="s">
        <v>28241</v>
      </c>
      <c r="D5293">
        <v>285</v>
      </c>
      <c r="E5293" t="s">
        <v>1532</v>
      </c>
      <c r="F5293" t="s">
        <v>13650</v>
      </c>
      <c r="G5293" t="s">
        <v>13711</v>
      </c>
      <c r="H5293" t="s">
        <v>28242</v>
      </c>
      <c r="J5293" t="s">
        <v>2346</v>
      </c>
      <c r="L5293" t="s">
        <v>28243</v>
      </c>
      <c r="M5293">
        <v>-12.727162</v>
      </c>
      <c r="N5293">
        <v>13.052014</v>
      </c>
    </row>
    <row r="5294" spans="1:14" x14ac:dyDescent="0.35">
      <c r="A5294" t="s">
        <v>28244</v>
      </c>
      <c r="B5294" t="s">
        <v>1168</v>
      </c>
      <c r="C5294" t="s">
        <v>28245</v>
      </c>
      <c r="D5294">
        <v>209</v>
      </c>
      <c r="E5294" t="s">
        <v>161</v>
      </c>
      <c r="F5294" t="s">
        <v>28246</v>
      </c>
      <c r="G5294" t="s">
        <v>28247</v>
      </c>
      <c r="H5294" t="s">
        <v>28248</v>
      </c>
      <c r="I5294" t="s">
        <v>28244</v>
      </c>
      <c r="J5294" t="s">
        <v>28249</v>
      </c>
      <c r="L5294" t="s">
        <v>28250</v>
      </c>
      <c r="M5294">
        <v>-169.92559814453099</v>
      </c>
      <c r="N5294">
        <v>-19.079030990600501</v>
      </c>
    </row>
    <row r="5295" spans="1:14" x14ac:dyDescent="0.35">
      <c r="A5295" t="s">
        <v>28251</v>
      </c>
      <c r="B5295" t="s">
        <v>32</v>
      </c>
      <c r="C5295" t="s">
        <v>28252</v>
      </c>
      <c r="D5295">
        <v>7334</v>
      </c>
      <c r="E5295" t="s">
        <v>1579</v>
      </c>
      <c r="F5295" t="s">
        <v>7799</v>
      </c>
      <c r="G5295" t="s">
        <v>7800</v>
      </c>
      <c r="H5295" t="s">
        <v>28253</v>
      </c>
      <c r="J5295" t="s">
        <v>28251</v>
      </c>
      <c r="K5295" t="s">
        <v>28254</v>
      </c>
      <c r="L5295" t="s">
        <v>28255</v>
      </c>
      <c r="M5295">
        <v>137.84059999999999</v>
      </c>
      <c r="N5295">
        <v>-3.8220000000000001</v>
      </c>
    </row>
    <row r="5296" spans="1:14" x14ac:dyDescent="0.35">
      <c r="A5296" t="s">
        <v>27320</v>
      </c>
      <c r="B5296" t="s">
        <v>1168</v>
      </c>
      <c r="C5296" t="s">
        <v>28256</v>
      </c>
      <c r="D5296">
        <v>10804</v>
      </c>
      <c r="E5296" t="s">
        <v>1579</v>
      </c>
      <c r="F5296" t="s">
        <v>1614</v>
      </c>
      <c r="G5296" t="s">
        <v>5340</v>
      </c>
      <c r="H5296" t="s">
        <v>28257</v>
      </c>
      <c r="I5296" t="s">
        <v>28258</v>
      </c>
      <c r="J5296" t="s">
        <v>27320</v>
      </c>
      <c r="L5296" t="s">
        <v>28259</v>
      </c>
      <c r="M5296">
        <v>100.7593</v>
      </c>
      <c r="N5296">
        <v>27.540299999999998</v>
      </c>
    </row>
    <row r="5297" spans="1:14" x14ac:dyDescent="0.35">
      <c r="A5297" t="s">
        <v>28260</v>
      </c>
      <c r="B5297" t="s">
        <v>1168</v>
      </c>
      <c r="C5297" t="s">
        <v>28261</v>
      </c>
      <c r="D5297">
        <v>20</v>
      </c>
      <c r="E5297" t="s">
        <v>161</v>
      </c>
      <c r="F5297" t="s">
        <v>28262</v>
      </c>
      <c r="G5297" t="s">
        <v>28263</v>
      </c>
      <c r="H5297" t="s">
        <v>28264</v>
      </c>
      <c r="I5297" t="s">
        <v>28260</v>
      </c>
      <c r="J5297" t="s">
        <v>28265</v>
      </c>
      <c r="L5297" t="s">
        <v>28266</v>
      </c>
      <c r="M5297">
        <v>-178.06599426299999</v>
      </c>
      <c r="N5297">
        <v>-14.311400413499999</v>
      </c>
    </row>
    <row r="5298" spans="1:14" x14ac:dyDescent="0.35">
      <c r="A5298" t="s">
        <v>28267</v>
      </c>
      <c r="B5298" t="s">
        <v>1168</v>
      </c>
      <c r="C5298" t="s">
        <v>28268</v>
      </c>
      <c r="D5298">
        <v>79</v>
      </c>
      <c r="E5298" t="s">
        <v>161</v>
      </c>
      <c r="F5298" t="s">
        <v>28262</v>
      </c>
      <c r="G5298" t="s">
        <v>28263</v>
      </c>
      <c r="H5298" t="s">
        <v>28269</v>
      </c>
      <c r="I5298" t="s">
        <v>28267</v>
      </c>
      <c r="J5298" t="s">
        <v>28270</v>
      </c>
      <c r="L5298" t="s">
        <v>28271</v>
      </c>
      <c r="M5298">
        <v>-176.19900512699999</v>
      </c>
      <c r="N5298">
        <v>-13.238300323500001</v>
      </c>
    </row>
    <row r="5299" spans="1:14" x14ac:dyDescent="0.35">
      <c r="A5299" t="s">
        <v>28272</v>
      </c>
      <c r="B5299" t="s">
        <v>32</v>
      </c>
      <c r="C5299" t="s">
        <v>28273</v>
      </c>
      <c r="D5299">
        <v>3707</v>
      </c>
      <c r="F5299" t="s">
        <v>30</v>
      </c>
      <c r="G5299" t="s">
        <v>109</v>
      </c>
      <c r="H5299" t="s">
        <v>19308</v>
      </c>
      <c r="I5299" t="s">
        <v>28272</v>
      </c>
      <c r="J5299" t="s">
        <v>28274</v>
      </c>
      <c r="K5299" t="s">
        <v>28272</v>
      </c>
      <c r="L5299" t="s">
        <v>28275</v>
      </c>
      <c r="M5299">
        <v>-103.209</v>
      </c>
      <c r="N5299">
        <v>32.766800000000003</v>
      </c>
    </row>
    <row r="5300" spans="1:14" x14ac:dyDescent="0.35">
      <c r="A5300" t="s">
        <v>28276</v>
      </c>
      <c r="B5300" t="s">
        <v>32</v>
      </c>
      <c r="C5300" t="s">
        <v>28277</v>
      </c>
      <c r="D5300">
        <v>825</v>
      </c>
      <c r="E5300" t="s">
        <v>1532</v>
      </c>
      <c r="F5300" t="s">
        <v>1972</v>
      </c>
      <c r="G5300" t="s">
        <v>12284</v>
      </c>
      <c r="H5300" t="s">
        <v>28278</v>
      </c>
      <c r="J5300" t="s">
        <v>28276</v>
      </c>
      <c r="L5300" t="s">
        <v>28279</v>
      </c>
      <c r="M5300">
        <v>39.68</v>
      </c>
      <c r="N5300">
        <v>-11.073</v>
      </c>
    </row>
    <row r="5301" spans="1:14" x14ac:dyDescent="0.35">
      <c r="A5301" t="s">
        <v>3261</v>
      </c>
      <c r="B5301" t="s">
        <v>32</v>
      </c>
      <c r="C5301" t="s">
        <v>28280</v>
      </c>
      <c r="D5301">
        <v>305</v>
      </c>
      <c r="E5301" t="s">
        <v>161</v>
      </c>
      <c r="F5301" t="s">
        <v>1547</v>
      </c>
      <c r="G5301" t="s">
        <v>1548</v>
      </c>
      <c r="H5301" t="s">
        <v>28281</v>
      </c>
      <c r="J5301" t="s">
        <v>3261</v>
      </c>
      <c r="K5301" t="s">
        <v>13600</v>
      </c>
      <c r="L5301" t="s">
        <v>28282</v>
      </c>
      <c r="M5301">
        <v>142.23416666700001</v>
      </c>
      <c r="N5301">
        <v>-6.2939999999999996</v>
      </c>
    </row>
    <row r="5302" spans="1:14" x14ac:dyDescent="0.35">
      <c r="A5302" t="s">
        <v>28283</v>
      </c>
      <c r="B5302" t="s">
        <v>32</v>
      </c>
      <c r="C5302" t="s">
        <v>28284</v>
      </c>
      <c r="D5302">
        <v>2372</v>
      </c>
      <c r="E5302" t="s">
        <v>161</v>
      </c>
      <c r="F5302" t="s">
        <v>1547</v>
      </c>
      <c r="G5302" t="s">
        <v>1554</v>
      </c>
      <c r="H5302" t="s">
        <v>28285</v>
      </c>
      <c r="J5302" t="s">
        <v>28283</v>
      </c>
      <c r="K5302" t="s">
        <v>28286</v>
      </c>
      <c r="L5302" t="s">
        <v>28287</v>
      </c>
      <c r="M5302">
        <v>147.621352</v>
      </c>
      <c r="N5302">
        <v>-9.2544550000000001</v>
      </c>
    </row>
    <row r="5303" spans="1:14" x14ac:dyDescent="0.35">
      <c r="A5303" t="s">
        <v>28291</v>
      </c>
      <c r="B5303" t="s">
        <v>32</v>
      </c>
      <c r="C5303" t="s">
        <v>809</v>
      </c>
      <c r="E5303" t="s">
        <v>1579</v>
      </c>
      <c r="F5303" t="s">
        <v>28288</v>
      </c>
      <c r="G5303" t="s">
        <v>28292</v>
      </c>
      <c r="H5303" t="s">
        <v>632</v>
      </c>
      <c r="J5303" t="s">
        <v>28293</v>
      </c>
      <c r="L5303" t="s">
        <v>28294</v>
      </c>
      <c r="M5303">
        <v>85.333000183105398</v>
      </c>
      <c r="N5303">
        <v>28</v>
      </c>
    </row>
    <row r="5304" spans="1:14" x14ac:dyDescent="0.35">
      <c r="A5304" t="s">
        <v>28295</v>
      </c>
      <c r="B5304" t="s">
        <v>32</v>
      </c>
      <c r="C5304" t="s">
        <v>28296</v>
      </c>
      <c r="D5304">
        <v>5765</v>
      </c>
      <c r="E5304" t="s">
        <v>161</v>
      </c>
      <c r="F5304" t="s">
        <v>1547</v>
      </c>
      <c r="G5304" t="s">
        <v>1799</v>
      </c>
      <c r="H5304" t="s">
        <v>28297</v>
      </c>
      <c r="J5304" t="s">
        <v>28295</v>
      </c>
      <c r="L5304" t="s">
        <v>28298</v>
      </c>
      <c r="M5304">
        <v>143.45310000000001</v>
      </c>
      <c r="N5304">
        <v>-6.1454000000000004</v>
      </c>
    </row>
    <row r="5305" spans="1:14" x14ac:dyDescent="0.35">
      <c r="A5305" t="s">
        <v>28299</v>
      </c>
      <c r="B5305" t="s">
        <v>36</v>
      </c>
      <c r="C5305" t="s">
        <v>28300</v>
      </c>
      <c r="D5305">
        <v>166</v>
      </c>
      <c r="F5305" t="s">
        <v>30</v>
      </c>
      <c r="G5305" t="s">
        <v>41</v>
      </c>
      <c r="H5305" t="s">
        <v>28301</v>
      </c>
      <c r="I5305" t="s">
        <v>28302</v>
      </c>
      <c r="J5305" t="s">
        <v>28299</v>
      </c>
      <c r="K5305" t="s">
        <v>28299</v>
      </c>
      <c r="L5305" t="s">
        <v>28303</v>
      </c>
      <c r="M5305">
        <v>-121.10900115967</v>
      </c>
      <c r="N5305">
        <v>37.408000946045</v>
      </c>
    </row>
    <row r="5306" spans="1:14" x14ac:dyDescent="0.35">
      <c r="A5306" t="s">
        <v>28304</v>
      </c>
      <c r="B5306" t="s">
        <v>32</v>
      </c>
      <c r="C5306" t="s">
        <v>28305</v>
      </c>
      <c r="D5306">
        <v>304</v>
      </c>
      <c r="E5306" t="s">
        <v>161</v>
      </c>
      <c r="F5306" t="s">
        <v>1844</v>
      </c>
      <c r="G5306" t="s">
        <v>2007</v>
      </c>
      <c r="H5306" t="s">
        <v>1330</v>
      </c>
      <c r="J5306" t="s">
        <v>28304</v>
      </c>
      <c r="L5306" t="s">
        <v>28306</v>
      </c>
      <c r="M5306">
        <v>129.2638</v>
      </c>
      <c r="N5306">
        <v>-16.0442</v>
      </c>
    </row>
    <row r="5307" spans="1:14" x14ac:dyDescent="0.35">
      <c r="A5307" t="s">
        <v>28307</v>
      </c>
      <c r="B5307" t="s">
        <v>32</v>
      </c>
      <c r="C5307" t="s">
        <v>28308</v>
      </c>
      <c r="D5307">
        <v>9</v>
      </c>
      <c r="E5307" t="s">
        <v>161</v>
      </c>
      <c r="F5307" t="s">
        <v>1579</v>
      </c>
      <c r="G5307" t="s">
        <v>2642</v>
      </c>
      <c r="H5307" t="s">
        <v>28309</v>
      </c>
      <c r="I5307" t="s">
        <v>28307</v>
      </c>
      <c r="J5307" t="s">
        <v>28310</v>
      </c>
      <c r="K5307" t="s">
        <v>28311</v>
      </c>
      <c r="L5307" t="s">
        <v>28312</v>
      </c>
      <c r="M5307">
        <v>-169.66999799999999</v>
      </c>
      <c r="N5307">
        <v>-14.1844</v>
      </c>
    </row>
    <row r="5308" spans="1:14" x14ac:dyDescent="0.35">
      <c r="A5308" t="s">
        <v>28313</v>
      </c>
      <c r="B5308" t="s">
        <v>32</v>
      </c>
      <c r="C5308" t="s">
        <v>28314</v>
      </c>
      <c r="E5308" t="s">
        <v>161</v>
      </c>
      <c r="F5308" t="s">
        <v>28315</v>
      </c>
      <c r="G5308" t="s">
        <v>28316</v>
      </c>
      <c r="H5308" t="s">
        <v>28317</v>
      </c>
      <c r="I5308" t="s">
        <v>28313</v>
      </c>
      <c r="J5308" t="s">
        <v>28318</v>
      </c>
      <c r="L5308" t="s">
        <v>28319</v>
      </c>
      <c r="M5308">
        <v>-172.62788800000001</v>
      </c>
      <c r="N5308">
        <v>-13.505132</v>
      </c>
    </row>
    <row r="5309" spans="1:14" x14ac:dyDescent="0.35">
      <c r="A5309" t="s">
        <v>28320</v>
      </c>
      <c r="B5309" t="s">
        <v>1168</v>
      </c>
      <c r="C5309" t="s">
        <v>28321</v>
      </c>
      <c r="D5309">
        <v>58</v>
      </c>
      <c r="E5309" t="s">
        <v>161</v>
      </c>
      <c r="F5309" t="s">
        <v>28315</v>
      </c>
      <c r="G5309" t="s">
        <v>28322</v>
      </c>
      <c r="H5309" t="s">
        <v>28323</v>
      </c>
      <c r="I5309" t="s">
        <v>28320</v>
      </c>
      <c r="J5309" t="s">
        <v>28324</v>
      </c>
      <c r="L5309" t="s">
        <v>28325</v>
      </c>
      <c r="M5309">
        <v>-172.00799560546801</v>
      </c>
      <c r="N5309">
        <v>-13.829999923706</v>
      </c>
    </row>
    <row r="5310" spans="1:14" x14ac:dyDescent="0.35">
      <c r="A5310" t="s">
        <v>28326</v>
      </c>
      <c r="B5310" t="s">
        <v>36</v>
      </c>
      <c r="C5310" t="s">
        <v>28327</v>
      </c>
      <c r="D5310">
        <v>131</v>
      </c>
      <c r="E5310" t="s">
        <v>161</v>
      </c>
      <c r="F5310" t="s">
        <v>28315</v>
      </c>
      <c r="G5310" t="s">
        <v>28328</v>
      </c>
      <c r="H5310" t="s">
        <v>28323</v>
      </c>
      <c r="I5310" t="s">
        <v>28326</v>
      </c>
      <c r="J5310" t="s">
        <v>28329</v>
      </c>
      <c r="L5310" t="s">
        <v>28330</v>
      </c>
      <c r="M5310">
        <v>-171.740005</v>
      </c>
      <c r="N5310">
        <v>-13.848699999999999</v>
      </c>
    </row>
    <row r="5311" spans="1:14" x14ac:dyDescent="0.35">
      <c r="A5311" t="s">
        <v>28331</v>
      </c>
      <c r="B5311" t="s">
        <v>1168</v>
      </c>
      <c r="C5311" t="s">
        <v>28332</v>
      </c>
      <c r="D5311">
        <v>110</v>
      </c>
      <c r="E5311" t="s">
        <v>161</v>
      </c>
      <c r="F5311" t="s">
        <v>1579</v>
      </c>
      <c r="G5311" t="s">
        <v>2642</v>
      </c>
      <c r="H5311" t="s">
        <v>28333</v>
      </c>
      <c r="I5311" t="s">
        <v>28331</v>
      </c>
      <c r="J5311" t="s">
        <v>28334</v>
      </c>
      <c r="K5311" t="s">
        <v>2966</v>
      </c>
      <c r="L5311" t="s">
        <v>28335</v>
      </c>
      <c r="M5311">
        <v>-169.425003</v>
      </c>
      <c r="N5311">
        <v>-14.2172</v>
      </c>
    </row>
    <row r="5312" spans="1:14" x14ac:dyDescent="0.35">
      <c r="A5312" t="s">
        <v>28336</v>
      </c>
      <c r="B5312" t="s">
        <v>32</v>
      </c>
      <c r="C5312" t="s">
        <v>28337</v>
      </c>
      <c r="E5312" t="s">
        <v>161</v>
      </c>
      <c r="F5312" t="s">
        <v>28315</v>
      </c>
      <c r="G5312" t="s">
        <v>28338</v>
      </c>
      <c r="H5312" t="s">
        <v>28339</v>
      </c>
      <c r="I5312" t="s">
        <v>28336</v>
      </c>
      <c r="J5312" t="s">
        <v>28340</v>
      </c>
      <c r="L5312" t="s">
        <v>28341</v>
      </c>
      <c r="M5312">
        <v>-172.25799560546801</v>
      </c>
      <c r="N5312">
        <v>-13.7423000335693</v>
      </c>
    </row>
    <row r="5313" spans="1:14" x14ac:dyDescent="0.35">
      <c r="A5313" t="s">
        <v>28342</v>
      </c>
      <c r="B5313" t="s">
        <v>1168</v>
      </c>
      <c r="C5313" t="s">
        <v>28343</v>
      </c>
      <c r="D5313">
        <v>32</v>
      </c>
      <c r="E5313" t="s">
        <v>161</v>
      </c>
      <c r="F5313" t="s">
        <v>1579</v>
      </c>
      <c r="G5313" t="s">
        <v>2642</v>
      </c>
      <c r="H5313" t="s">
        <v>28344</v>
      </c>
      <c r="I5313" t="s">
        <v>28342</v>
      </c>
      <c r="J5313" t="s">
        <v>28345</v>
      </c>
      <c r="K5313" t="s">
        <v>28345</v>
      </c>
      <c r="L5313" t="s">
        <v>28346</v>
      </c>
      <c r="M5313">
        <v>-170.710006714</v>
      </c>
      <c r="N5313">
        <v>-14.3310003281</v>
      </c>
    </row>
    <row r="5314" spans="1:14" x14ac:dyDescent="0.35">
      <c r="A5314" t="s">
        <v>28347</v>
      </c>
      <c r="B5314" t="s">
        <v>36</v>
      </c>
      <c r="C5314" t="s">
        <v>28348</v>
      </c>
      <c r="D5314">
        <v>12</v>
      </c>
      <c r="E5314" t="s">
        <v>161</v>
      </c>
      <c r="F5314" t="s">
        <v>4478</v>
      </c>
      <c r="G5314" t="s">
        <v>4479</v>
      </c>
      <c r="H5314" t="s">
        <v>28349</v>
      </c>
      <c r="J5314" t="s">
        <v>28347</v>
      </c>
      <c r="L5314" t="s">
        <v>28350</v>
      </c>
      <c r="M5314">
        <v>177.315</v>
      </c>
      <c r="N5314">
        <v>-18.067699999999999</v>
      </c>
    </row>
    <row r="5315" spans="1:14" x14ac:dyDescent="0.35">
      <c r="A5315" t="s">
        <v>28351</v>
      </c>
      <c r="B5315" t="s">
        <v>3332</v>
      </c>
      <c r="C5315" t="s">
        <v>28352</v>
      </c>
      <c r="D5315">
        <v>5</v>
      </c>
      <c r="E5315" t="s">
        <v>161</v>
      </c>
      <c r="F5315" t="s">
        <v>28353</v>
      </c>
      <c r="G5315" t="s">
        <v>28354</v>
      </c>
      <c r="H5315" t="s">
        <v>28355</v>
      </c>
      <c r="I5315" t="s">
        <v>28351</v>
      </c>
      <c r="J5315" t="s">
        <v>28356</v>
      </c>
      <c r="L5315" t="s">
        <v>28357</v>
      </c>
      <c r="M5315">
        <v>-149.60699500000001</v>
      </c>
      <c r="N5315">
        <v>-17.553699000000002</v>
      </c>
    </row>
    <row r="5316" spans="1:14" x14ac:dyDescent="0.35">
      <c r="A5316" t="s">
        <v>28358</v>
      </c>
      <c r="B5316" t="s">
        <v>32</v>
      </c>
      <c r="C5316" t="s">
        <v>28359</v>
      </c>
      <c r="D5316">
        <v>60</v>
      </c>
      <c r="E5316" t="s">
        <v>161</v>
      </c>
      <c r="F5316" t="s">
        <v>28353</v>
      </c>
      <c r="G5316" t="s">
        <v>28354</v>
      </c>
      <c r="H5316" t="s">
        <v>28360</v>
      </c>
      <c r="I5316" t="s">
        <v>28358</v>
      </c>
      <c r="J5316" t="s">
        <v>28361</v>
      </c>
      <c r="L5316" t="s">
        <v>28362</v>
      </c>
      <c r="M5316">
        <v>-152.80590000000001</v>
      </c>
      <c r="N5316">
        <v>-22.637250000000002</v>
      </c>
    </row>
    <row r="5317" spans="1:14" x14ac:dyDescent="0.35">
      <c r="A5317" t="s">
        <v>28363</v>
      </c>
      <c r="B5317" t="s">
        <v>1168</v>
      </c>
      <c r="C5317" t="s">
        <v>28364</v>
      </c>
      <c r="D5317">
        <v>18</v>
      </c>
      <c r="E5317" t="s">
        <v>161</v>
      </c>
      <c r="F5317" t="s">
        <v>28353</v>
      </c>
      <c r="G5317" t="s">
        <v>28354</v>
      </c>
      <c r="I5317" t="s">
        <v>28363</v>
      </c>
      <c r="J5317" t="s">
        <v>28365</v>
      </c>
      <c r="L5317" t="s">
        <v>28366</v>
      </c>
      <c r="M5317">
        <v>-151.36099243164</v>
      </c>
      <c r="N5317">
        <v>-22.434099197387599</v>
      </c>
    </row>
    <row r="5318" spans="1:14" x14ac:dyDescent="0.35">
      <c r="A5318" t="s">
        <v>28367</v>
      </c>
      <c r="B5318" t="s">
        <v>1168</v>
      </c>
      <c r="C5318" t="s">
        <v>28368</v>
      </c>
      <c r="D5318">
        <v>7</v>
      </c>
      <c r="E5318" t="s">
        <v>161</v>
      </c>
      <c r="F5318" t="s">
        <v>28353</v>
      </c>
      <c r="G5318" t="s">
        <v>28354</v>
      </c>
      <c r="I5318" t="s">
        <v>28367</v>
      </c>
      <c r="J5318" t="s">
        <v>28369</v>
      </c>
      <c r="L5318" t="s">
        <v>28370</v>
      </c>
      <c r="M5318">
        <v>-149.524002075195</v>
      </c>
      <c r="N5318">
        <v>-23.365400314331001</v>
      </c>
    </row>
    <row r="5319" spans="1:14" x14ac:dyDescent="0.35">
      <c r="A5319" t="s">
        <v>28371</v>
      </c>
      <c r="B5319" t="s">
        <v>32</v>
      </c>
      <c r="C5319" t="s">
        <v>28372</v>
      </c>
      <c r="D5319">
        <v>7</v>
      </c>
      <c r="E5319" t="s">
        <v>161</v>
      </c>
      <c r="F5319" t="s">
        <v>28353</v>
      </c>
      <c r="G5319" t="s">
        <v>28354</v>
      </c>
      <c r="I5319" t="s">
        <v>28371</v>
      </c>
      <c r="J5319" t="s">
        <v>28373</v>
      </c>
      <c r="L5319" t="s">
        <v>28374</v>
      </c>
      <c r="M5319">
        <v>-147.66200256299999</v>
      </c>
      <c r="N5319">
        <v>-23.885200500499899</v>
      </c>
    </row>
    <row r="5320" spans="1:14" x14ac:dyDescent="0.35">
      <c r="A5320" t="s">
        <v>28375</v>
      </c>
      <c r="B5320" t="s">
        <v>1168</v>
      </c>
      <c r="C5320" t="s">
        <v>28376</v>
      </c>
      <c r="D5320">
        <v>10</v>
      </c>
      <c r="E5320" t="s">
        <v>161</v>
      </c>
      <c r="F5320" t="s">
        <v>28353</v>
      </c>
      <c r="G5320" t="s">
        <v>28354</v>
      </c>
      <c r="I5320" t="s">
        <v>28375</v>
      </c>
      <c r="J5320" t="s">
        <v>16303</v>
      </c>
      <c r="L5320" t="s">
        <v>28377</v>
      </c>
      <c r="M5320">
        <v>-145.509994506835</v>
      </c>
      <c r="N5320">
        <v>-17.3526000976562</v>
      </c>
    </row>
    <row r="5321" spans="1:14" x14ac:dyDescent="0.35">
      <c r="A5321" t="s">
        <v>28378</v>
      </c>
      <c r="B5321" t="s">
        <v>1168</v>
      </c>
      <c r="C5321" t="s">
        <v>28379</v>
      </c>
      <c r="D5321">
        <v>9</v>
      </c>
      <c r="E5321" t="s">
        <v>161</v>
      </c>
      <c r="F5321" t="s">
        <v>28353</v>
      </c>
      <c r="G5321" t="s">
        <v>28354</v>
      </c>
      <c r="I5321" t="s">
        <v>28378</v>
      </c>
      <c r="J5321" t="s">
        <v>16133</v>
      </c>
      <c r="L5321" t="s">
        <v>28380</v>
      </c>
      <c r="M5321">
        <v>-140.88699340820301</v>
      </c>
      <c r="N5321">
        <v>-15.8198995590209</v>
      </c>
    </row>
    <row r="5322" spans="1:14" x14ac:dyDescent="0.35">
      <c r="A5322" t="s">
        <v>28381</v>
      </c>
      <c r="B5322" t="s">
        <v>1168</v>
      </c>
      <c r="C5322" t="s">
        <v>28382</v>
      </c>
      <c r="D5322">
        <v>6</v>
      </c>
      <c r="E5322" t="s">
        <v>161</v>
      </c>
      <c r="F5322" t="s">
        <v>28353</v>
      </c>
      <c r="G5322" t="s">
        <v>28354</v>
      </c>
      <c r="I5322" t="s">
        <v>28381</v>
      </c>
      <c r="J5322" t="s">
        <v>28383</v>
      </c>
      <c r="L5322" t="s">
        <v>28384</v>
      </c>
      <c r="M5322">
        <v>-148.23100280761699</v>
      </c>
      <c r="N5322">
        <v>-15.119600296020501</v>
      </c>
    </row>
    <row r="5323" spans="1:14" x14ac:dyDescent="0.35">
      <c r="A5323" t="s">
        <v>28385</v>
      </c>
      <c r="B5323" t="s">
        <v>32</v>
      </c>
      <c r="C5323" t="s">
        <v>28386</v>
      </c>
      <c r="D5323">
        <v>8</v>
      </c>
      <c r="E5323" t="s">
        <v>161</v>
      </c>
      <c r="F5323" t="s">
        <v>28353</v>
      </c>
      <c r="G5323" t="s">
        <v>28354</v>
      </c>
      <c r="H5323" t="s">
        <v>28387</v>
      </c>
      <c r="I5323" t="s">
        <v>28385</v>
      </c>
      <c r="J5323" t="s">
        <v>28388</v>
      </c>
      <c r="L5323" t="s">
        <v>28389</v>
      </c>
      <c r="M5323">
        <v>-146.41499300000001</v>
      </c>
      <c r="N5323">
        <v>-15.573600000000001</v>
      </c>
    </row>
    <row r="5324" spans="1:14" x14ac:dyDescent="0.35">
      <c r="A5324" t="s">
        <v>28390</v>
      </c>
      <c r="B5324" t="s">
        <v>1168</v>
      </c>
      <c r="C5324" t="s">
        <v>28391</v>
      </c>
      <c r="D5324">
        <v>12</v>
      </c>
      <c r="E5324" t="s">
        <v>161</v>
      </c>
      <c r="F5324" t="s">
        <v>28353</v>
      </c>
      <c r="G5324" t="s">
        <v>28354</v>
      </c>
      <c r="I5324" t="s">
        <v>28390</v>
      </c>
      <c r="J5324" t="s">
        <v>28392</v>
      </c>
      <c r="L5324" t="s">
        <v>28393</v>
      </c>
      <c r="M5324">
        <v>-136.44000244140599</v>
      </c>
      <c r="N5324">
        <v>-18.4659004211425</v>
      </c>
    </row>
    <row r="5325" spans="1:14" x14ac:dyDescent="0.35">
      <c r="A5325" t="s">
        <v>28394</v>
      </c>
      <c r="B5325" t="s">
        <v>1168</v>
      </c>
      <c r="C5325" t="s">
        <v>28395</v>
      </c>
      <c r="D5325">
        <v>13</v>
      </c>
      <c r="E5325" t="s">
        <v>161</v>
      </c>
      <c r="F5325" t="s">
        <v>28353</v>
      </c>
      <c r="G5325" t="s">
        <v>28354</v>
      </c>
      <c r="I5325" t="s">
        <v>28394</v>
      </c>
      <c r="J5325" t="s">
        <v>28396</v>
      </c>
      <c r="L5325" t="s">
        <v>28397</v>
      </c>
      <c r="M5325">
        <v>-145.65699768066401</v>
      </c>
      <c r="N5325">
        <v>-16.054100036621001</v>
      </c>
    </row>
    <row r="5326" spans="1:14" x14ac:dyDescent="0.35">
      <c r="A5326" t="s">
        <v>28398</v>
      </c>
      <c r="B5326" t="s">
        <v>32</v>
      </c>
      <c r="C5326" t="s">
        <v>28399</v>
      </c>
      <c r="D5326">
        <v>5</v>
      </c>
      <c r="E5326" t="s">
        <v>161</v>
      </c>
      <c r="F5326" t="s">
        <v>28353</v>
      </c>
      <c r="G5326" t="s">
        <v>28354</v>
      </c>
      <c r="H5326" t="s">
        <v>28400</v>
      </c>
      <c r="I5326" t="s">
        <v>28398</v>
      </c>
      <c r="J5326" t="s">
        <v>28401</v>
      </c>
      <c r="L5326" t="s">
        <v>28402</v>
      </c>
      <c r="M5326">
        <v>-142.613998413085</v>
      </c>
      <c r="N5326">
        <v>-17.544700622558501</v>
      </c>
    </row>
    <row r="5327" spans="1:14" x14ac:dyDescent="0.35">
      <c r="A5327" t="s">
        <v>28403</v>
      </c>
      <c r="B5327" t="s">
        <v>1168</v>
      </c>
      <c r="C5327" t="s">
        <v>28404</v>
      </c>
      <c r="D5327">
        <v>14</v>
      </c>
      <c r="E5327" t="s">
        <v>161</v>
      </c>
      <c r="F5327" t="s">
        <v>28353</v>
      </c>
      <c r="G5327" t="s">
        <v>28354</v>
      </c>
      <c r="I5327" t="s">
        <v>28403</v>
      </c>
      <c r="J5327" t="s">
        <v>28405</v>
      </c>
      <c r="L5327" t="s">
        <v>28406</v>
      </c>
      <c r="M5327">
        <v>-146.07000732421801</v>
      </c>
      <c r="N5327">
        <v>-14.436800003051699</v>
      </c>
    </row>
    <row r="5328" spans="1:14" x14ac:dyDescent="0.35">
      <c r="A5328" t="s">
        <v>28407</v>
      </c>
      <c r="B5328" t="s">
        <v>1168</v>
      </c>
      <c r="C5328" t="s">
        <v>28408</v>
      </c>
      <c r="D5328">
        <v>7</v>
      </c>
      <c r="E5328" t="s">
        <v>161</v>
      </c>
      <c r="F5328" t="s">
        <v>28353</v>
      </c>
      <c r="G5328" t="s">
        <v>28354</v>
      </c>
      <c r="I5328" t="s">
        <v>28407</v>
      </c>
      <c r="J5328" t="s">
        <v>28409</v>
      </c>
      <c r="L5328" t="s">
        <v>28410</v>
      </c>
      <c r="M5328">
        <v>-134.88999938964801</v>
      </c>
      <c r="N5328">
        <v>-23.079900741577099</v>
      </c>
    </row>
    <row r="5329" spans="1:14" x14ac:dyDescent="0.35">
      <c r="A5329" t="s">
        <v>28411</v>
      </c>
      <c r="B5329" t="s">
        <v>1168</v>
      </c>
      <c r="C5329" t="s">
        <v>28412</v>
      </c>
      <c r="D5329">
        <v>11</v>
      </c>
      <c r="E5329" t="s">
        <v>161</v>
      </c>
      <c r="F5329" t="s">
        <v>28353</v>
      </c>
      <c r="G5329" t="s">
        <v>28354</v>
      </c>
      <c r="I5329" t="s">
        <v>28411</v>
      </c>
      <c r="J5329" t="s">
        <v>3120</v>
      </c>
      <c r="L5329" t="s">
        <v>28413</v>
      </c>
      <c r="M5329">
        <v>-146.884994506835</v>
      </c>
      <c r="N5329">
        <v>-15.6632995605468</v>
      </c>
    </row>
    <row r="5330" spans="1:14" x14ac:dyDescent="0.35">
      <c r="A5330" t="s">
        <v>28414</v>
      </c>
      <c r="B5330" t="s">
        <v>1168</v>
      </c>
      <c r="C5330" t="s">
        <v>28415</v>
      </c>
      <c r="D5330">
        <v>3</v>
      </c>
      <c r="E5330" t="s">
        <v>161</v>
      </c>
      <c r="F5330" t="s">
        <v>28353</v>
      </c>
      <c r="G5330" t="s">
        <v>28354</v>
      </c>
      <c r="I5330" t="s">
        <v>28414</v>
      </c>
      <c r="J5330" t="s">
        <v>28416</v>
      </c>
      <c r="L5330" t="s">
        <v>28417</v>
      </c>
      <c r="M5330">
        <v>-143.65800476074199</v>
      </c>
      <c r="N5330">
        <v>-16.583900451660099</v>
      </c>
    </row>
    <row r="5331" spans="1:14" x14ac:dyDescent="0.35">
      <c r="A5331" t="s">
        <v>28418</v>
      </c>
      <c r="B5331" t="s">
        <v>32</v>
      </c>
      <c r="C5331" t="s">
        <v>28419</v>
      </c>
      <c r="D5331">
        <v>7</v>
      </c>
      <c r="E5331" t="s">
        <v>161</v>
      </c>
      <c r="F5331" t="s">
        <v>28353</v>
      </c>
      <c r="G5331" t="s">
        <v>28354</v>
      </c>
      <c r="H5331" t="s">
        <v>28420</v>
      </c>
      <c r="I5331" t="s">
        <v>28418</v>
      </c>
      <c r="J5331" t="s">
        <v>28421</v>
      </c>
      <c r="L5331" t="s">
        <v>28422</v>
      </c>
      <c r="M5331">
        <v>-141.266998291015</v>
      </c>
      <c r="N5331">
        <v>-14.176799774169901</v>
      </c>
    </row>
    <row r="5332" spans="1:14" x14ac:dyDescent="0.35">
      <c r="A5332" t="s">
        <v>28423</v>
      </c>
      <c r="B5332" t="s">
        <v>32</v>
      </c>
      <c r="C5332" t="s">
        <v>28424</v>
      </c>
      <c r="D5332">
        <v>12</v>
      </c>
      <c r="E5332" t="s">
        <v>161</v>
      </c>
      <c r="F5332" t="s">
        <v>28353</v>
      </c>
      <c r="G5332" t="s">
        <v>28354</v>
      </c>
      <c r="H5332" t="s">
        <v>28425</v>
      </c>
      <c r="I5332" t="s">
        <v>28423</v>
      </c>
      <c r="J5332" t="s">
        <v>22706</v>
      </c>
      <c r="L5332" t="s">
        <v>28426</v>
      </c>
      <c r="M5332">
        <v>-138.44500732421801</v>
      </c>
      <c r="N5332">
        <v>-17.355300903320298</v>
      </c>
    </row>
    <row r="5333" spans="1:14" x14ac:dyDescent="0.35">
      <c r="A5333" t="s">
        <v>28427</v>
      </c>
      <c r="B5333" t="s">
        <v>1168</v>
      </c>
      <c r="C5333" t="s">
        <v>28428</v>
      </c>
      <c r="D5333">
        <v>5</v>
      </c>
      <c r="E5333" t="s">
        <v>161</v>
      </c>
      <c r="F5333" t="s">
        <v>28353</v>
      </c>
      <c r="G5333" t="s">
        <v>28354</v>
      </c>
      <c r="I5333" t="s">
        <v>28427</v>
      </c>
      <c r="J5333" t="s">
        <v>28429</v>
      </c>
      <c r="L5333" t="s">
        <v>28430</v>
      </c>
      <c r="M5333">
        <v>-138.81300354003901</v>
      </c>
      <c r="N5333">
        <v>-14.809499740600501</v>
      </c>
    </row>
    <row r="5334" spans="1:14" x14ac:dyDescent="0.35">
      <c r="A5334" t="s">
        <v>28431</v>
      </c>
      <c r="B5334" t="s">
        <v>32</v>
      </c>
      <c r="C5334" t="s">
        <v>28432</v>
      </c>
      <c r="D5334">
        <v>5</v>
      </c>
      <c r="E5334" t="s">
        <v>161</v>
      </c>
      <c r="F5334" t="s">
        <v>28353</v>
      </c>
      <c r="G5334" t="s">
        <v>28354</v>
      </c>
      <c r="H5334" t="s">
        <v>28433</v>
      </c>
      <c r="I5334" t="s">
        <v>28431</v>
      </c>
      <c r="J5334" t="s">
        <v>28434</v>
      </c>
      <c r="L5334" t="s">
        <v>28435</v>
      </c>
      <c r="M5334">
        <v>-137.016998291015</v>
      </c>
      <c r="N5334">
        <v>-18.2956008911132</v>
      </c>
    </row>
    <row r="5335" spans="1:14" x14ac:dyDescent="0.35">
      <c r="A5335" t="s">
        <v>28436</v>
      </c>
      <c r="B5335" t="s">
        <v>1168</v>
      </c>
      <c r="C5335" t="s">
        <v>28437</v>
      </c>
      <c r="D5335">
        <v>12</v>
      </c>
      <c r="E5335" t="s">
        <v>161</v>
      </c>
      <c r="F5335" t="s">
        <v>28353</v>
      </c>
      <c r="G5335" t="s">
        <v>28354</v>
      </c>
      <c r="I5335" t="s">
        <v>28436</v>
      </c>
      <c r="J5335" t="s">
        <v>28438</v>
      </c>
      <c r="L5335" t="s">
        <v>28439</v>
      </c>
      <c r="M5335">
        <v>-145.246002197265</v>
      </c>
      <c r="N5335">
        <v>-14.709500312805099</v>
      </c>
    </row>
    <row r="5336" spans="1:14" x14ac:dyDescent="0.35">
      <c r="A5336" t="s">
        <v>28440</v>
      </c>
      <c r="B5336" t="s">
        <v>1168</v>
      </c>
      <c r="C5336" t="s">
        <v>28441</v>
      </c>
      <c r="D5336">
        <v>9</v>
      </c>
      <c r="E5336" t="s">
        <v>161</v>
      </c>
      <c r="F5336" t="s">
        <v>28353</v>
      </c>
      <c r="G5336" t="s">
        <v>28354</v>
      </c>
      <c r="I5336" t="s">
        <v>28440</v>
      </c>
      <c r="J5336" t="s">
        <v>28442</v>
      </c>
      <c r="L5336" t="s">
        <v>28443</v>
      </c>
      <c r="M5336">
        <v>-146.61700439453099</v>
      </c>
      <c r="N5336">
        <v>-15.2482995986938</v>
      </c>
    </row>
    <row r="5337" spans="1:14" x14ac:dyDescent="0.35">
      <c r="A5337" t="s">
        <v>28444</v>
      </c>
      <c r="B5337" t="s">
        <v>1168</v>
      </c>
      <c r="C5337" t="s">
        <v>28445</v>
      </c>
      <c r="D5337">
        <v>11</v>
      </c>
      <c r="E5337" t="s">
        <v>161</v>
      </c>
      <c r="F5337" t="s">
        <v>28353</v>
      </c>
      <c r="G5337" t="s">
        <v>28354</v>
      </c>
      <c r="I5337" t="s">
        <v>28444</v>
      </c>
      <c r="J5337" t="s">
        <v>28446</v>
      </c>
      <c r="L5337" t="s">
        <v>28447</v>
      </c>
      <c r="M5337">
        <v>-148.71699523925699</v>
      </c>
      <c r="N5337">
        <v>-14.868100166320801</v>
      </c>
    </row>
    <row r="5338" spans="1:14" x14ac:dyDescent="0.35">
      <c r="A5338" t="s">
        <v>28448</v>
      </c>
      <c r="B5338" t="s">
        <v>32</v>
      </c>
      <c r="C5338" t="s">
        <v>28449</v>
      </c>
      <c r="D5338">
        <v>17</v>
      </c>
      <c r="E5338" t="s">
        <v>161</v>
      </c>
      <c r="F5338" t="s">
        <v>28353</v>
      </c>
      <c r="G5338" t="s">
        <v>28354</v>
      </c>
      <c r="H5338" t="s">
        <v>28450</v>
      </c>
      <c r="I5338" t="s">
        <v>28448</v>
      </c>
      <c r="J5338" t="s">
        <v>28451</v>
      </c>
      <c r="L5338" t="s">
        <v>28452</v>
      </c>
      <c r="M5338">
        <v>-138.77200317382801</v>
      </c>
      <c r="N5338">
        <v>-19.284999847412099</v>
      </c>
    </row>
    <row r="5339" spans="1:14" x14ac:dyDescent="0.35">
      <c r="A5339" t="s">
        <v>28453</v>
      </c>
      <c r="B5339" t="s">
        <v>32</v>
      </c>
      <c r="C5339" t="s">
        <v>28454</v>
      </c>
      <c r="D5339">
        <v>12</v>
      </c>
      <c r="E5339" t="s">
        <v>161</v>
      </c>
      <c r="F5339" t="s">
        <v>28353</v>
      </c>
      <c r="G5339" t="s">
        <v>28354</v>
      </c>
      <c r="I5339" t="s">
        <v>28453</v>
      </c>
      <c r="J5339" t="s">
        <v>7422</v>
      </c>
      <c r="L5339" t="s">
        <v>28455</v>
      </c>
      <c r="M5339">
        <v>-138.57000732421801</v>
      </c>
      <c r="N5339">
        <v>-20.789699554443299</v>
      </c>
    </row>
    <row r="5340" spans="1:14" x14ac:dyDescent="0.35">
      <c r="A5340" t="s">
        <v>28456</v>
      </c>
      <c r="B5340" t="s">
        <v>1168</v>
      </c>
      <c r="C5340" t="s">
        <v>28457</v>
      </c>
      <c r="D5340">
        <v>11</v>
      </c>
      <c r="E5340" t="s">
        <v>161</v>
      </c>
      <c r="F5340" t="s">
        <v>28353</v>
      </c>
      <c r="G5340" t="s">
        <v>28354</v>
      </c>
      <c r="H5340" t="s">
        <v>28458</v>
      </c>
      <c r="I5340" t="s">
        <v>28456</v>
      </c>
      <c r="J5340" t="s">
        <v>28459</v>
      </c>
      <c r="L5340" t="s">
        <v>28460</v>
      </c>
      <c r="M5340">
        <v>-146.25700378417901</v>
      </c>
      <c r="N5340">
        <v>-14.4280996322631</v>
      </c>
    </row>
    <row r="5341" spans="1:14" x14ac:dyDescent="0.35">
      <c r="A5341" t="s">
        <v>28461</v>
      </c>
      <c r="B5341" t="s">
        <v>32</v>
      </c>
      <c r="C5341" t="s">
        <v>28462</v>
      </c>
      <c r="D5341">
        <v>13</v>
      </c>
      <c r="E5341" t="s">
        <v>161</v>
      </c>
      <c r="F5341" t="s">
        <v>28353</v>
      </c>
      <c r="G5341" t="s">
        <v>28354</v>
      </c>
      <c r="H5341" t="s">
        <v>28463</v>
      </c>
      <c r="I5341" t="s">
        <v>28461</v>
      </c>
      <c r="J5341" t="s">
        <v>28464</v>
      </c>
      <c r="L5341" t="s">
        <v>28465</v>
      </c>
      <c r="M5341">
        <v>-145.12399291992099</v>
      </c>
      <c r="N5341">
        <v>-15.780799865722599</v>
      </c>
    </row>
    <row r="5342" spans="1:14" x14ac:dyDescent="0.35">
      <c r="A5342" t="s">
        <v>28466</v>
      </c>
      <c r="B5342" t="s">
        <v>32</v>
      </c>
      <c r="C5342" t="s">
        <v>28467</v>
      </c>
      <c r="D5342">
        <v>7</v>
      </c>
      <c r="E5342" t="s">
        <v>161</v>
      </c>
      <c r="F5342" t="s">
        <v>28353</v>
      </c>
      <c r="G5342" t="s">
        <v>28354</v>
      </c>
      <c r="I5342" t="s">
        <v>28466</v>
      </c>
      <c r="J5342" t="s">
        <v>28468</v>
      </c>
      <c r="L5342" t="s">
        <v>28469</v>
      </c>
      <c r="M5342">
        <v>-145.32899475097599</v>
      </c>
      <c r="N5342">
        <v>-16.686700820922798</v>
      </c>
    </row>
    <row r="5343" spans="1:14" x14ac:dyDescent="0.35">
      <c r="A5343" t="s">
        <v>28470</v>
      </c>
      <c r="B5343" t="s">
        <v>32</v>
      </c>
      <c r="C5343" t="s">
        <v>28471</v>
      </c>
      <c r="D5343">
        <v>3</v>
      </c>
      <c r="E5343" t="s">
        <v>161</v>
      </c>
      <c r="F5343" t="s">
        <v>28353</v>
      </c>
      <c r="G5343" t="s">
        <v>28354</v>
      </c>
      <c r="H5343" t="s">
        <v>28472</v>
      </c>
      <c r="I5343" t="s">
        <v>28470</v>
      </c>
      <c r="J5343" t="s">
        <v>28473</v>
      </c>
      <c r="L5343" t="s">
        <v>28474</v>
      </c>
      <c r="M5343">
        <v>-140.16499328613199</v>
      </c>
      <c r="N5343">
        <v>-15.992199897766101</v>
      </c>
    </row>
    <row r="5344" spans="1:14" x14ac:dyDescent="0.35">
      <c r="A5344" t="s">
        <v>28475</v>
      </c>
      <c r="B5344" t="s">
        <v>32</v>
      </c>
      <c r="C5344" t="s">
        <v>28476</v>
      </c>
      <c r="D5344">
        <v>10</v>
      </c>
      <c r="E5344" t="s">
        <v>161</v>
      </c>
      <c r="F5344" t="s">
        <v>28353</v>
      </c>
      <c r="G5344" t="s">
        <v>28354</v>
      </c>
      <c r="I5344" t="s">
        <v>28475</v>
      </c>
      <c r="J5344" t="s">
        <v>28477</v>
      </c>
      <c r="L5344" t="s">
        <v>28478</v>
      </c>
      <c r="M5344">
        <v>-145.47000122099999</v>
      </c>
      <c r="N5344">
        <v>-15.4853000641</v>
      </c>
    </row>
    <row r="5345" spans="1:14" x14ac:dyDescent="0.35">
      <c r="A5345" t="s">
        <v>28479</v>
      </c>
      <c r="B5345" t="s">
        <v>32</v>
      </c>
      <c r="C5345" t="s">
        <v>28480</v>
      </c>
      <c r="D5345">
        <v>7</v>
      </c>
      <c r="E5345" t="s">
        <v>161</v>
      </c>
      <c r="F5345" t="s">
        <v>28353</v>
      </c>
      <c r="G5345" t="s">
        <v>28354</v>
      </c>
      <c r="H5345" t="s">
        <v>28481</v>
      </c>
      <c r="I5345" t="s">
        <v>28479</v>
      </c>
      <c r="J5345" t="s">
        <v>28482</v>
      </c>
      <c r="L5345" t="s">
        <v>28483</v>
      </c>
      <c r="M5345">
        <v>-142.26800537099999</v>
      </c>
      <c r="N5345">
        <v>-15.8547000885</v>
      </c>
    </row>
    <row r="5346" spans="1:14" x14ac:dyDescent="0.35">
      <c r="A5346" t="s">
        <v>28484</v>
      </c>
      <c r="B5346" t="s">
        <v>32</v>
      </c>
      <c r="C5346" t="s">
        <v>28485</v>
      </c>
      <c r="D5346">
        <v>50</v>
      </c>
      <c r="E5346" t="s">
        <v>161</v>
      </c>
      <c r="F5346" t="s">
        <v>28353</v>
      </c>
      <c r="G5346" t="s">
        <v>28354</v>
      </c>
      <c r="H5346" t="s">
        <v>28486</v>
      </c>
      <c r="I5346" t="s">
        <v>28484</v>
      </c>
      <c r="J5346" t="s">
        <v>28487</v>
      </c>
      <c r="L5346" t="s">
        <v>28488</v>
      </c>
      <c r="M5346">
        <v>-146.3683</v>
      </c>
      <c r="N5346">
        <v>-16.1191</v>
      </c>
    </row>
    <row r="5347" spans="1:14" x14ac:dyDescent="0.35">
      <c r="A5347" t="s">
        <v>28489</v>
      </c>
      <c r="B5347" t="s">
        <v>32</v>
      </c>
      <c r="C5347" t="s">
        <v>28490</v>
      </c>
      <c r="D5347">
        <v>18</v>
      </c>
      <c r="E5347" t="s">
        <v>161</v>
      </c>
      <c r="F5347" t="s">
        <v>28353</v>
      </c>
      <c r="G5347" t="s">
        <v>28354</v>
      </c>
      <c r="I5347" t="s">
        <v>28489</v>
      </c>
      <c r="J5347" t="s">
        <v>28491</v>
      </c>
      <c r="L5347" t="s">
        <v>28492</v>
      </c>
      <c r="M5347">
        <v>-142.476944</v>
      </c>
      <c r="N5347">
        <v>-16.045000000000002</v>
      </c>
    </row>
    <row r="5348" spans="1:14" x14ac:dyDescent="0.35">
      <c r="A5348" t="s">
        <v>28493</v>
      </c>
      <c r="B5348" t="s">
        <v>1168</v>
      </c>
      <c r="C5348" t="s">
        <v>28494</v>
      </c>
      <c r="D5348">
        <v>13</v>
      </c>
      <c r="E5348" t="s">
        <v>161</v>
      </c>
      <c r="F5348" t="s">
        <v>28353</v>
      </c>
      <c r="G5348" t="s">
        <v>28354</v>
      </c>
      <c r="I5348" t="s">
        <v>28493</v>
      </c>
      <c r="J5348" t="s">
        <v>22711</v>
      </c>
      <c r="L5348" t="s">
        <v>28495</v>
      </c>
      <c r="M5348">
        <v>-145.02499389648401</v>
      </c>
      <c r="N5348">
        <v>-14.4558000564575</v>
      </c>
    </row>
    <row r="5349" spans="1:14" x14ac:dyDescent="0.35">
      <c r="A5349" t="s">
        <v>28496</v>
      </c>
      <c r="B5349" t="s">
        <v>32</v>
      </c>
      <c r="C5349" t="s">
        <v>28497</v>
      </c>
      <c r="D5349">
        <v>7</v>
      </c>
      <c r="E5349" t="s">
        <v>161</v>
      </c>
      <c r="F5349" t="s">
        <v>28353</v>
      </c>
      <c r="G5349" t="s">
        <v>28354</v>
      </c>
      <c r="H5349" t="s">
        <v>28498</v>
      </c>
      <c r="I5349" t="s">
        <v>28496</v>
      </c>
      <c r="J5349" t="s">
        <v>28499</v>
      </c>
      <c r="L5349" t="s">
        <v>28500</v>
      </c>
      <c r="M5349">
        <v>-144.402999878</v>
      </c>
      <c r="N5349">
        <v>-16.3393993378</v>
      </c>
    </row>
    <row r="5350" spans="1:14" x14ac:dyDescent="0.35">
      <c r="A5350" t="s">
        <v>28501</v>
      </c>
      <c r="B5350" t="s">
        <v>32</v>
      </c>
      <c r="C5350" t="s">
        <v>28502</v>
      </c>
      <c r="D5350">
        <v>32</v>
      </c>
      <c r="E5350" t="s">
        <v>161</v>
      </c>
      <c r="F5350" t="s">
        <v>28353</v>
      </c>
      <c r="G5350" t="s">
        <v>28354</v>
      </c>
      <c r="H5350" t="s">
        <v>28503</v>
      </c>
      <c r="I5350" t="s">
        <v>28501</v>
      </c>
      <c r="J5350" t="s">
        <v>28504</v>
      </c>
      <c r="L5350" t="s">
        <v>28505</v>
      </c>
      <c r="M5350">
        <v>-143.047</v>
      </c>
      <c r="N5350">
        <v>-20.7</v>
      </c>
    </row>
    <row r="5351" spans="1:14" x14ac:dyDescent="0.35">
      <c r="A5351" t="s">
        <v>28506</v>
      </c>
      <c r="B5351" t="s">
        <v>1168</v>
      </c>
      <c r="C5351" t="s">
        <v>28507</v>
      </c>
      <c r="D5351">
        <v>220</v>
      </c>
      <c r="E5351" t="s">
        <v>161</v>
      </c>
      <c r="F5351" t="s">
        <v>28353</v>
      </c>
      <c r="G5351" t="s">
        <v>28354</v>
      </c>
      <c r="I5351" t="s">
        <v>28506</v>
      </c>
      <c r="J5351" t="s">
        <v>28508</v>
      </c>
      <c r="L5351" t="s">
        <v>28509</v>
      </c>
      <c r="M5351">
        <v>-140.22900390625</v>
      </c>
      <c r="N5351">
        <v>-8.7955999374389595</v>
      </c>
    </row>
    <row r="5352" spans="1:14" x14ac:dyDescent="0.35">
      <c r="A5352" t="s">
        <v>28510</v>
      </c>
      <c r="B5352" t="s">
        <v>1168</v>
      </c>
      <c r="C5352" t="s">
        <v>28511</v>
      </c>
      <c r="D5352">
        <v>1481</v>
      </c>
      <c r="E5352" t="s">
        <v>161</v>
      </c>
      <c r="F5352" t="s">
        <v>28353</v>
      </c>
      <c r="G5352" t="s">
        <v>28354</v>
      </c>
      <c r="H5352" t="s">
        <v>28512</v>
      </c>
      <c r="I5352" t="s">
        <v>28510</v>
      </c>
      <c r="J5352" t="s">
        <v>28513</v>
      </c>
      <c r="L5352" t="s">
        <v>28514</v>
      </c>
      <c r="M5352">
        <v>-139.01100158700001</v>
      </c>
      <c r="N5352">
        <v>-9.7687902450599999</v>
      </c>
    </row>
    <row r="5353" spans="1:14" x14ac:dyDescent="0.35">
      <c r="A5353" t="s">
        <v>28515</v>
      </c>
      <c r="B5353" t="s">
        <v>32</v>
      </c>
      <c r="C5353" t="s">
        <v>28516</v>
      </c>
      <c r="D5353">
        <v>16</v>
      </c>
      <c r="E5353" t="s">
        <v>161</v>
      </c>
      <c r="F5353" t="s">
        <v>28353</v>
      </c>
      <c r="G5353" t="s">
        <v>28354</v>
      </c>
      <c r="H5353" t="s">
        <v>28517</v>
      </c>
      <c r="I5353" t="s">
        <v>28515</v>
      </c>
      <c r="J5353" t="s">
        <v>28518</v>
      </c>
      <c r="L5353" t="s">
        <v>28519</v>
      </c>
      <c r="M5353">
        <v>-140.078003</v>
      </c>
      <c r="N5353">
        <v>-9.3516700000000004</v>
      </c>
    </row>
    <row r="5354" spans="1:14" x14ac:dyDescent="0.35">
      <c r="A5354" t="s">
        <v>28520</v>
      </c>
      <c r="B5354" t="s">
        <v>32</v>
      </c>
      <c r="C5354" t="s">
        <v>28521</v>
      </c>
      <c r="D5354">
        <v>160</v>
      </c>
      <c r="E5354" t="s">
        <v>161</v>
      </c>
      <c r="F5354" t="s">
        <v>28353</v>
      </c>
      <c r="G5354" t="s">
        <v>28354</v>
      </c>
      <c r="H5354" t="s">
        <v>28522</v>
      </c>
      <c r="I5354" t="s">
        <v>28520</v>
      </c>
      <c r="J5354" t="s">
        <v>28523</v>
      </c>
      <c r="L5354" t="s">
        <v>28524</v>
      </c>
      <c r="M5354">
        <v>-139.55200199999999</v>
      </c>
      <c r="N5354">
        <v>-8.9361099999999993</v>
      </c>
    </row>
    <row r="5355" spans="1:14" x14ac:dyDescent="0.35">
      <c r="A5355" t="s">
        <v>28525</v>
      </c>
      <c r="B5355" t="s">
        <v>1168</v>
      </c>
      <c r="C5355" t="s">
        <v>28526</v>
      </c>
      <c r="D5355">
        <v>10</v>
      </c>
      <c r="E5355" t="s">
        <v>161</v>
      </c>
      <c r="F5355" t="s">
        <v>28353</v>
      </c>
      <c r="G5355" t="s">
        <v>28354</v>
      </c>
      <c r="H5355" t="s">
        <v>28527</v>
      </c>
      <c r="I5355" t="s">
        <v>28525</v>
      </c>
      <c r="J5355" t="s">
        <v>28528</v>
      </c>
      <c r="L5355" t="s">
        <v>28529</v>
      </c>
      <c r="M5355">
        <v>-151.75100708007801</v>
      </c>
      <c r="N5355">
        <v>-16.444400787353501</v>
      </c>
    </row>
    <row r="5356" spans="1:14" x14ac:dyDescent="0.35">
      <c r="A5356" t="s">
        <v>28530</v>
      </c>
      <c r="B5356" t="s">
        <v>32</v>
      </c>
      <c r="C5356" t="s">
        <v>28531</v>
      </c>
      <c r="D5356">
        <v>7</v>
      </c>
      <c r="E5356" t="s">
        <v>161</v>
      </c>
      <c r="F5356" t="s">
        <v>28353</v>
      </c>
      <c r="G5356" t="s">
        <v>28354</v>
      </c>
      <c r="H5356" t="s">
        <v>28532</v>
      </c>
      <c r="I5356" t="s">
        <v>28530</v>
      </c>
      <c r="J5356" t="s">
        <v>28533</v>
      </c>
      <c r="L5356" t="s">
        <v>28534</v>
      </c>
      <c r="M5356">
        <v>-149.58700561523401</v>
      </c>
      <c r="N5356">
        <v>-17.013299942016602</v>
      </c>
    </row>
    <row r="5357" spans="1:14" x14ac:dyDescent="0.35">
      <c r="A5357" t="s">
        <v>28535</v>
      </c>
      <c r="B5357" t="s">
        <v>1168</v>
      </c>
      <c r="C5357" t="s">
        <v>28536</v>
      </c>
      <c r="D5357">
        <v>10</v>
      </c>
      <c r="E5357" t="s">
        <v>161</v>
      </c>
      <c r="F5357" t="s">
        <v>28353</v>
      </c>
      <c r="G5357" t="s">
        <v>28354</v>
      </c>
      <c r="I5357" t="s">
        <v>28535</v>
      </c>
      <c r="J5357" t="s">
        <v>28537</v>
      </c>
      <c r="L5357" t="s">
        <v>28538</v>
      </c>
      <c r="M5357">
        <v>-147.66099548339801</v>
      </c>
      <c r="N5357">
        <v>-14.9542999267578</v>
      </c>
    </row>
    <row r="5358" spans="1:14" x14ac:dyDescent="0.35">
      <c r="A5358" t="s">
        <v>28539</v>
      </c>
      <c r="B5358" t="s">
        <v>1168</v>
      </c>
      <c r="C5358" t="s">
        <v>28540</v>
      </c>
      <c r="D5358">
        <v>7</v>
      </c>
      <c r="E5358" t="s">
        <v>161</v>
      </c>
      <c r="F5358" t="s">
        <v>28353</v>
      </c>
      <c r="G5358" t="s">
        <v>28354</v>
      </c>
      <c r="H5358" t="s">
        <v>28541</v>
      </c>
      <c r="I5358" t="s">
        <v>28539</v>
      </c>
      <c r="J5358" t="s">
        <v>28542</v>
      </c>
      <c r="L5358" t="s">
        <v>28543</v>
      </c>
      <c r="M5358">
        <v>-151.02200317382801</v>
      </c>
      <c r="N5358">
        <v>-16.687200546264599</v>
      </c>
    </row>
    <row r="5359" spans="1:14" x14ac:dyDescent="0.35">
      <c r="A5359" t="s">
        <v>28544</v>
      </c>
      <c r="B5359" t="s">
        <v>1168</v>
      </c>
      <c r="C5359" t="s">
        <v>28545</v>
      </c>
      <c r="D5359">
        <v>9</v>
      </c>
      <c r="E5359" t="s">
        <v>161</v>
      </c>
      <c r="F5359" t="s">
        <v>28353</v>
      </c>
      <c r="G5359" t="s">
        <v>28354</v>
      </c>
      <c r="I5359" t="s">
        <v>28544</v>
      </c>
      <c r="J5359" t="s">
        <v>28546</v>
      </c>
      <c r="L5359" t="s">
        <v>28547</v>
      </c>
      <c r="M5359">
        <v>-149.76199299999999</v>
      </c>
      <c r="N5359">
        <v>-17.489999999999998</v>
      </c>
    </row>
    <row r="5360" spans="1:14" x14ac:dyDescent="0.35">
      <c r="A5360" t="s">
        <v>28548</v>
      </c>
      <c r="B5360" t="s">
        <v>1168</v>
      </c>
      <c r="C5360" t="s">
        <v>28549</v>
      </c>
      <c r="D5360">
        <v>10</v>
      </c>
      <c r="E5360" t="s">
        <v>161</v>
      </c>
      <c r="F5360" t="s">
        <v>28353</v>
      </c>
      <c r="G5360" t="s">
        <v>28354</v>
      </c>
      <c r="I5360" t="s">
        <v>28548</v>
      </c>
      <c r="J5360" t="s">
        <v>28550</v>
      </c>
      <c r="L5360" t="s">
        <v>28551</v>
      </c>
      <c r="M5360">
        <v>-140.94599914550699</v>
      </c>
      <c r="N5360">
        <v>-18.074800491333001</v>
      </c>
    </row>
    <row r="5361" spans="1:14" x14ac:dyDescent="0.35">
      <c r="A5361" t="s">
        <v>28552</v>
      </c>
      <c r="B5361" t="s">
        <v>1168</v>
      </c>
      <c r="C5361" t="s">
        <v>28553</v>
      </c>
      <c r="D5361">
        <v>15</v>
      </c>
      <c r="E5361" t="s">
        <v>161</v>
      </c>
      <c r="F5361" t="s">
        <v>28353</v>
      </c>
      <c r="G5361" t="s">
        <v>28354</v>
      </c>
      <c r="I5361" t="s">
        <v>28552</v>
      </c>
      <c r="J5361" t="s">
        <v>28554</v>
      </c>
      <c r="L5361" t="s">
        <v>28555</v>
      </c>
      <c r="M5361">
        <v>-152.24400329589801</v>
      </c>
      <c r="N5361">
        <v>-16.426500320434499</v>
      </c>
    </row>
    <row r="5362" spans="1:14" x14ac:dyDescent="0.35">
      <c r="A5362" t="s">
        <v>28556</v>
      </c>
      <c r="B5362" t="s">
        <v>1168</v>
      </c>
      <c r="C5362" t="s">
        <v>28557</v>
      </c>
      <c r="D5362">
        <v>3</v>
      </c>
      <c r="E5362" t="s">
        <v>161</v>
      </c>
      <c r="F5362" t="s">
        <v>28353</v>
      </c>
      <c r="G5362" t="s">
        <v>28354</v>
      </c>
      <c r="H5362" t="s">
        <v>28558</v>
      </c>
      <c r="I5362" t="s">
        <v>28556</v>
      </c>
      <c r="J5362" t="s">
        <v>28559</v>
      </c>
      <c r="L5362" t="s">
        <v>28560</v>
      </c>
      <c r="M5362">
        <v>-151.466003</v>
      </c>
      <c r="N5362">
        <v>-16.722899999999999</v>
      </c>
    </row>
    <row r="5363" spans="1:14" x14ac:dyDescent="0.35">
      <c r="A5363" t="s">
        <v>28561</v>
      </c>
      <c r="B5363" t="s">
        <v>32</v>
      </c>
      <c r="C5363" t="s">
        <v>28562</v>
      </c>
      <c r="D5363">
        <v>32</v>
      </c>
      <c r="E5363" t="s">
        <v>161</v>
      </c>
      <c r="F5363" t="s">
        <v>28353</v>
      </c>
      <c r="G5363" t="s">
        <v>28354</v>
      </c>
      <c r="H5363" t="s">
        <v>28563</v>
      </c>
      <c r="I5363" t="s">
        <v>28561</v>
      </c>
      <c r="J5363" t="s">
        <v>28564</v>
      </c>
      <c r="L5363" t="s">
        <v>28565</v>
      </c>
      <c r="M5363">
        <v>-151.8338</v>
      </c>
      <c r="N5363">
        <v>-16.2423</v>
      </c>
    </row>
    <row r="5364" spans="1:14" x14ac:dyDescent="0.35">
      <c r="A5364" t="s">
        <v>28566</v>
      </c>
      <c r="B5364" t="s">
        <v>32</v>
      </c>
      <c r="C5364" t="s">
        <v>28567</v>
      </c>
      <c r="D5364">
        <v>7</v>
      </c>
      <c r="E5364" t="s">
        <v>161</v>
      </c>
      <c r="F5364" t="s">
        <v>28353</v>
      </c>
      <c r="G5364" t="s">
        <v>28354</v>
      </c>
      <c r="H5364" t="s">
        <v>28568</v>
      </c>
      <c r="I5364" t="s">
        <v>28566</v>
      </c>
      <c r="J5364" t="s">
        <v>28569</v>
      </c>
      <c r="L5364" t="s">
        <v>28570</v>
      </c>
      <c r="M5364">
        <v>-138.8202</v>
      </c>
      <c r="N5364">
        <v>-21.858599999999999</v>
      </c>
    </row>
    <row r="5365" spans="1:14" x14ac:dyDescent="0.35">
      <c r="A5365" t="s">
        <v>28571</v>
      </c>
      <c r="B5365" t="s">
        <v>32</v>
      </c>
      <c r="C5365" t="s">
        <v>28572</v>
      </c>
      <c r="D5365">
        <v>9</v>
      </c>
      <c r="E5365" t="s">
        <v>161</v>
      </c>
      <c r="F5365" t="s">
        <v>28353</v>
      </c>
      <c r="G5365" t="s">
        <v>28354</v>
      </c>
      <c r="H5365" t="s">
        <v>28573</v>
      </c>
      <c r="I5365" t="s">
        <v>28571</v>
      </c>
      <c r="J5365" t="s">
        <v>28574</v>
      </c>
      <c r="L5365" t="s">
        <v>28575</v>
      </c>
      <c r="M5365">
        <v>-138.85299682617099</v>
      </c>
      <c r="N5365">
        <v>-18.780000686645501</v>
      </c>
    </row>
    <row r="5366" spans="1:14" x14ac:dyDescent="0.35">
      <c r="A5366" t="s">
        <v>28576</v>
      </c>
      <c r="B5366" t="s">
        <v>65</v>
      </c>
      <c r="C5366" t="s">
        <v>28577</v>
      </c>
      <c r="D5366">
        <v>3580</v>
      </c>
      <c r="E5366" t="s">
        <v>1579</v>
      </c>
      <c r="F5366" t="s">
        <v>1640</v>
      </c>
      <c r="G5366" t="s">
        <v>7739</v>
      </c>
      <c r="H5366" t="s">
        <v>13254</v>
      </c>
      <c r="J5366" t="s">
        <v>28576</v>
      </c>
      <c r="L5366" t="s">
        <v>28578</v>
      </c>
      <c r="M5366">
        <v>80.584000000000003</v>
      </c>
      <c r="N5366">
        <v>6.86</v>
      </c>
    </row>
    <row r="5367" spans="1:14" x14ac:dyDescent="0.35">
      <c r="A5367" t="s">
        <v>3568</v>
      </c>
      <c r="B5367" t="s">
        <v>32</v>
      </c>
      <c r="C5367" t="s">
        <v>28579</v>
      </c>
      <c r="D5367">
        <v>30</v>
      </c>
      <c r="E5367" t="s">
        <v>161</v>
      </c>
      <c r="F5367" t="s">
        <v>1547</v>
      </c>
      <c r="G5367" t="s">
        <v>2656</v>
      </c>
      <c r="H5367" t="s">
        <v>28580</v>
      </c>
      <c r="I5367" t="s">
        <v>28581</v>
      </c>
      <c r="J5367" t="s">
        <v>3568</v>
      </c>
      <c r="K5367" t="s">
        <v>28582</v>
      </c>
      <c r="L5367" t="s">
        <v>28583</v>
      </c>
      <c r="M5367">
        <v>154.73830000000001</v>
      </c>
      <c r="N5367">
        <v>-3.4075000000000002</v>
      </c>
    </row>
    <row r="5368" spans="1:14" x14ac:dyDescent="0.35">
      <c r="A5368" t="s">
        <v>28584</v>
      </c>
      <c r="B5368" t="s">
        <v>32</v>
      </c>
      <c r="C5368" t="s">
        <v>28585</v>
      </c>
      <c r="D5368">
        <v>3919</v>
      </c>
      <c r="F5368" t="s">
        <v>30</v>
      </c>
      <c r="G5368" t="s">
        <v>111</v>
      </c>
      <c r="H5368" t="s">
        <v>17997</v>
      </c>
      <c r="I5368" t="s">
        <v>28584</v>
      </c>
      <c r="J5368" t="s">
        <v>28586</v>
      </c>
      <c r="K5368" t="s">
        <v>28584</v>
      </c>
      <c r="L5368" t="s">
        <v>28587</v>
      </c>
      <c r="M5368">
        <v>-116.03800201416</v>
      </c>
      <c r="N5368">
        <v>36.94580078125</v>
      </c>
    </row>
    <row r="5369" spans="1:14" x14ac:dyDescent="0.35">
      <c r="A5369" t="s">
        <v>28588</v>
      </c>
      <c r="B5369" t="s">
        <v>32</v>
      </c>
      <c r="C5369" t="s">
        <v>28589</v>
      </c>
      <c r="D5369">
        <v>63</v>
      </c>
      <c r="E5369" t="s">
        <v>161</v>
      </c>
      <c r="F5369" t="s">
        <v>28590</v>
      </c>
      <c r="G5369" t="s">
        <v>28591</v>
      </c>
      <c r="H5369" t="s">
        <v>28592</v>
      </c>
      <c r="I5369" t="s">
        <v>28588</v>
      </c>
      <c r="J5369" t="s">
        <v>20718</v>
      </c>
      <c r="L5369" t="s">
        <v>28593</v>
      </c>
      <c r="M5369">
        <v>167.71200561500001</v>
      </c>
      <c r="N5369">
        <v>-13.6660003662</v>
      </c>
    </row>
    <row r="5370" spans="1:14" x14ac:dyDescent="0.35">
      <c r="A5370" t="s">
        <v>28594</v>
      </c>
      <c r="B5370" t="s">
        <v>32</v>
      </c>
      <c r="C5370" t="s">
        <v>28595</v>
      </c>
      <c r="D5370">
        <v>7</v>
      </c>
      <c r="E5370" t="s">
        <v>161</v>
      </c>
      <c r="F5370" t="s">
        <v>28590</v>
      </c>
      <c r="G5370" t="s">
        <v>28591</v>
      </c>
      <c r="H5370" t="s">
        <v>28596</v>
      </c>
      <c r="I5370" t="s">
        <v>28594</v>
      </c>
      <c r="J5370" t="s">
        <v>22356</v>
      </c>
      <c r="L5370" t="s">
        <v>28597</v>
      </c>
      <c r="M5370">
        <v>167.53700256299999</v>
      </c>
      <c r="N5370">
        <v>-13.851699829099999</v>
      </c>
    </row>
    <row r="5371" spans="1:14" x14ac:dyDescent="0.35">
      <c r="A5371" t="s">
        <v>28598</v>
      </c>
      <c r="B5371" t="s">
        <v>32</v>
      </c>
      <c r="C5371" t="s">
        <v>28599</v>
      </c>
      <c r="D5371">
        <v>75</v>
      </c>
      <c r="E5371" t="s">
        <v>161</v>
      </c>
      <c r="F5371" t="s">
        <v>28590</v>
      </c>
      <c r="G5371" t="s">
        <v>28591</v>
      </c>
      <c r="H5371" t="s">
        <v>28600</v>
      </c>
      <c r="I5371" t="s">
        <v>28598</v>
      </c>
      <c r="J5371" t="s">
        <v>28601</v>
      </c>
      <c r="L5371" t="s">
        <v>28602</v>
      </c>
      <c r="M5371">
        <v>166.63800048799999</v>
      </c>
      <c r="N5371">
        <v>-13.3280000687</v>
      </c>
    </row>
    <row r="5372" spans="1:14" x14ac:dyDescent="0.35">
      <c r="A5372" t="s">
        <v>28603</v>
      </c>
      <c r="B5372" t="s">
        <v>32</v>
      </c>
      <c r="C5372" t="s">
        <v>28604</v>
      </c>
      <c r="D5372">
        <v>7</v>
      </c>
      <c r="E5372" t="s">
        <v>161</v>
      </c>
      <c r="F5372" t="s">
        <v>28590</v>
      </c>
      <c r="G5372" t="s">
        <v>28605</v>
      </c>
      <c r="H5372" t="s">
        <v>28606</v>
      </c>
      <c r="I5372" t="s">
        <v>28603</v>
      </c>
      <c r="J5372" t="s">
        <v>27584</v>
      </c>
      <c r="L5372" t="s">
        <v>28607</v>
      </c>
      <c r="M5372">
        <v>168.34300231899999</v>
      </c>
      <c r="N5372">
        <v>-17.0902996063</v>
      </c>
    </row>
    <row r="5373" spans="1:14" x14ac:dyDescent="0.35">
      <c r="A5373" t="s">
        <v>28608</v>
      </c>
      <c r="B5373" t="s">
        <v>32</v>
      </c>
      <c r="C5373" t="s">
        <v>28609</v>
      </c>
      <c r="D5373">
        <v>69</v>
      </c>
      <c r="E5373" t="s">
        <v>161</v>
      </c>
      <c r="F5373" t="s">
        <v>28590</v>
      </c>
      <c r="G5373" t="s">
        <v>28610</v>
      </c>
      <c r="H5373" t="s">
        <v>28611</v>
      </c>
      <c r="I5373" t="s">
        <v>28608</v>
      </c>
      <c r="J5373" t="s">
        <v>28612</v>
      </c>
      <c r="L5373" t="s">
        <v>28613</v>
      </c>
      <c r="M5373">
        <v>167.92399599999999</v>
      </c>
      <c r="N5373">
        <v>-16.264999</v>
      </c>
    </row>
    <row r="5374" spans="1:14" x14ac:dyDescent="0.35">
      <c r="A5374" t="s">
        <v>28614</v>
      </c>
      <c r="B5374" t="s">
        <v>32</v>
      </c>
      <c r="C5374" t="s">
        <v>28615</v>
      </c>
      <c r="D5374">
        <v>167</v>
      </c>
      <c r="E5374" t="s">
        <v>161</v>
      </c>
      <c r="F5374" t="s">
        <v>28590</v>
      </c>
      <c r="G5374" t="s">
        <v>28616</v>
      </c>
      <c r="H5374" t="s">
        <v>28617</v>
      </c>
      <c r="I5374" t="s">
        <v>28614</v>
      </c>
      <c r="J5374" t="s">
        <v>27418</v>
      </c>
      <c r="L5374" t="s">
        <v>28618</v>
      </c>
      <c r="M5374">
        <v>167.966995239</v>
      </c>
      <c r="N5374">
        <v>-15.3066997528</v>
      </c>
    </row>
    <row r="5375" spans="1:14" x14ac:dyDescent="0.35">
      <c r="A5375" t="s">
        <v>28619</v>
      </c>
      <c r="B5375" t="s">
        <v>32</v>
      </c>
      <c r="C5375" t="s">
        <v>2554</v>
      </c>
      <c r="D5375">
        <v>493</v>
      </c>
      <c r="E5375" t="s">
        <v>161</v>
      </c>
      <c r="F5375" t="s">
        <v>28590</v>
      </c>
      <c r="G5375" t="s">
        <v>28616</v>
      </c>
      <c r="H5375" t="s">
        <v>28620</v>
      </c>
      <c r="I5375" t="s">
        <v>28619</v>
      </c>
      <c r="J5375" t="s">
        <v>28621</v>
      </c>
      <c r="L5375" t="s">
        <v>28622</v>
      </c>
      <c r="M5375">
        <v>168.15199279800001</v>
      </c>
      <c r="N5375">
        <v>-15.4708003998</v>
      </c>
    </row>
    <row r="5376" spans="1:14" x14ac:dyDescent="0.35">
      <c r="A5376" t="s">
        <v>28623</v>
      </c>
      <c r="B5376" t="s">
        <v>32</v>
      </c>
      <c r="C5376" t="s">
        <v>28624</v>
      </c>
      <c r="D5376">
        <v>160</v>
      </c>
      <c r="E5376" t="s">
        <v>161</v>
      </c>
      <c r="F5376" t="s">
        <v>28590</v>
      </c>
      <c r="G5376" t="s">
        <v>28610</v>
      </c>
      <c r="H5376" t="s">
        <v>28625</v>
      </c>
      <c r="I5376" t="s">
        <v>28623</v>
      </c>
      <c r="J5376" t="s">
        <v>28626</v>
      </c>
      <c r="L5376" t="s">
        <v>28627</v>
      </c>
      <c r="M5376">
        <v>168.25700378400001</v>
      </c>
      <c r="N5376">
        <v>-16.438999175999999</v>
      </c>
    </row>
    <row r="5377" spans="1:14" x14ac:dyDescent="0.35">
      <c r="A5377" t="s">
        <v>28628</v>
      </c>
      <c r="B5377" t="s">
        <v>32</v>
      </c>
      <c r="C5377" t="s">
        <v>28629</v>
      </c>
      <c r="D5377">
        <v>7</v>
      </c>
      <c r="E5377" t="s">
        <v>161</v>
      </c>
      <c r="F5377" t="s">
        <v>28590</v>
      </c>
      <c r="G5377" t="s">
        <v>28610</v>
      </c>
      <c r="H5377" t="s">
        <v>28630</v>
      </c>
      <c r="I5377" t="s">
        <v>28628</v>
      </c>
      <c r="J5377" t="s">
        <v>27498</v>
      </c>
      <c r="L5377" t="s">
        <v>28631</v>
      </c>
      <c r="M5377">
        <v>167.82925299999999</v>
      </c>
      <c r="N5377">
        <v>-16.461122799999998</v>
      </c>
    </row>
    <row r="5378" spans="1:14" x14ac:dyDescent="0.35">
      <c r="A5378" t="s">
        <v>28632</v>
      </c>
      <c r="B5378" t="s">
        <v>32</v>
      </c>
      <c r="C5378" t="s">
        <v>28633</v>
      </c>
      <c r="D5378">
        <v>7</v>
      </c>
      <c r="E5378" t="s">
        <v>161</v>
      </c>
      <c r="F5378" t="s">
        <v>28590</v>
      </c>
      <c r="G5378" t="s">
        <v>28605</v>
      </c>
      <c r="H5378" t="s">
        <v>28634</v>
      </c>
      <c r="I5378" t="s">
        <v>28632</v>
      </c>
      <c r="J5378" t="s">
        <v>28635</v>
      </c>
      <c r="L5378" t="s">
        <v>28636</v>
      </c>
      <c r="M5378">
        <v>168.15899658199999</v>
      </c>
      <c r="N5378">
        <v>-16.584199905399998</v>
      </c>
    </row>
    <row r="5379" spans="1:14" x14ac:dyDescent="0.35">
      <c r="A5379" t="s">
        <v>28637</v>
      </c>
      <c r="B5379" t="s">
        <v>32</v>
      </c>
      <c r="C5379" t="s">
        <v>28638</v>
      </c>
      <c r="D5379">
        <v>509</v>
      </c>
      <c r="E5379" t="s">
        <v>161</v>
      </c>
      <c r="F5379" t="s">
        <v>28590</v>
      </c>
      <c r="G5379" t="s">
        <v>28616</v>
      </c>
      <c r="H5379" t="s">
        <v>28639</v>
      </c>
      <c r="I5379" t="s">
        <v>28637</v>
      </c>
      <c r="J5379" t="s">
        <v>28640</v>
      </c>
      <c r="L5379" t="s">
        <v>28641</v>
      </c>
      <c r="M5379">
        <v>168.08299255399999</v>
      </c>
      <c r="N5379">
        <v>-15</v>
      </c>
    </row>
    <row r="5380" spans="1:14" x14ac:dyDescent="0.35">
      <c r="A5380" t="s">
        <v>28642</v>
      </c>
      <c r="B5380" t="s">
        <v>32</v>
      </c>
      <c r="C5380" t="s">
        <v>28643</v>
      </c>
      <c r="D5380">
        <v>43</v>
      </c>
      <c r="E5380" t="s">
        <v>161</v>
      </c>
      <c r="F5380" t="s">
        <v>28590</v>
      </c>
      <c r="G5380" t="s">
        <v>28616</v>
      </c>
      <c r="H5380" t="s">
        <v>28644</v>
      </c>
      <c r="I5380" t="s">
        <v>28642</v>
      </c>
      <c r="J5380" t="s">
        <v>28645</v>
      </c>
      <c r="L5380" t="s">
        <v>28646</v>
      </c>
      <c r="M5380">
        <v>168.17199707</v>
      </c>
      <c r="N5380">
        <v>-15.865599632299899</v>
      </c>
    </row>
    <row r="5381" spans="1:14" x14ac:dyDescent="0.35">
      <c r="A5381" t="s">
        <v>28647</v>
      </c>
      <c r="B5381" t="s">
        <v>32</v>
      </c>
      <c r="C5381" t="s">
        <v>28648</v>
      </c>
      <c r="D5381">
        <v>23</v>
      </c>
      <c r="E5381" t="s">
        <v>161</v>
      </c>
      <c r="F5381" t="s">
        <v>28590</v>
      </c>
      <c r="G5381" t="s">
        <v>28610</v>
      </c>
      <c r="H5381" t="s">
        <v>28649</v>
      </c>
      <c r="I5381" t="s">
        <v>28647</v>
      </c>
      <c r="J5381" t="s">
        <v>3923</v>
      </c>
      <c r="L5381" t="s">
        <v>28650</v>
      </c>
      <c r="M5381">
        <v>167.40100100000001</v>
      </c>
      <c r="N5381">
        <v>-16.079699999999999</v>
      </c>
    </row>
    <row r="5382" spans="1:14" x14ac:dyDescent="0.35">
      <c r="A5382" t="s">
        <v>28651</v>
      </c>
      <c r="B5382" t="s">
        <v>1168</v>
      </c>
      <c r="C5382" t="s">
        <v>28652</v>
      </c>
      <c r="D5382">
        <v>100</v>
      </c>
      <c r="E5382" t="s">
        <v>161</v>
      </c>
      <c r="F5382" t="s">
        <v>28590</v>
      </c>
      <c r="G5382" t="s">
        <v>28591</v>
      </c>
      <c r="H5382" t="s">
        <v>28653</v>
      </c>
      <c r="I5382" t="s">
        <v>28651</v>
      </c>
      <c r="J5382" t="s">
        <v>28654</v>
      </c>
      <c r="L5382" t="s">
        <v>28655</v>
      </c>
      <c r="M5382">
        <v>167.58700561500001</v>
      </c>
      <c r="N5382">
        <v>-14.2180995940999</v>
      </c>
    </row>
    <row r="5383" spans="1:14" x14ac:dyDescent="0.35">
      <c r="A5383" t="s">
        <v>28656</v>
      </c>
      <c r="B5383" t="s">
        <v>32</v>
      </c>
      <c r="C5383" t="s">
        <v>28657</v>
      </c>
      <c r="D5383">
        <v>36</v>
      </c>
      <c r="E5383" t="s">
        <v>161</v>
      </c>
      <c r="F5383" t="s">
        <v>28590</v>
      </c>
      <c r="G5383" t="s">
        <v>28616</v>
      </c>
      <c r="H5383" t="s">
        <v>28658</v>
      </c>
      <c r="I5383" t="s">
        <v>28656</v>
      </c>
      <c r="J5383" t="s">
        <v>28659</v>
      </c>
      <c r="L5383" t="s">
        <v>28660</v>
      </c>
      <c r="M5383">
        <v>167.835006714</v>
      </c>
      <c r="N5383">
        <v>-15.472000122099899</v>
      </c>
    </row>
    <row r="5384" spans="1:14" x14ac:dyDescent="0.35">
      <c r="A5384" t="s">
        <v>28661</v>
      </c>
      <c r="B5384" t="s">
        <v>1168</v>
      </c>
      <c r="C5384" t="s">
        <v>28662</v>
      </c>
      <c r="D5384">
        <v>184</v>
      </c>
      <c r="E5384" t="s">
        <v>161</v>
      </c>
      <c r="F5384" t="s">
        <v>28590</v>
      </c>
      <c r="G5384" t="s">
        <v>28663</v>
      </c>
      <c r="H5384" t="s">
        <v>28664</v>
      </c>
      <c r="I5384" t="s">
        <v>28661</v>
      </c>
      <c r="J5384" t="s">
        <v>28665</v>
      </c>
      <c r="L5384" t="s">
        <v>28666</v>
      </c>
      <c r="M5384">
        <v>167.22000122099999</v>
      </c>
      <c r="N5384">
        <v>-15.5050001143999</v>
      </c>
    </row>
    <row r="5385" spans="1:14" x14ac:dyDescent="0.35">
      <c r="A5385" t="s">
        <v>28667</v>
      </c>
      <c r="B5385" t="s">
        <v>32</v>
      </c>
      <c r="C5385" t="s">
        <v>28668</v>
      </c>
      <c r="D5385">
        <v>443</v>
      </c>
      <c r="E5385" t="s">
        <v>161</v>
      </c>
      <c r="F5385" t="s">
        <v>28590</v>
      </c>
      <c r="G5385" t="s">
        <v>28605</v>
      </c>
      <c r="H5385" t="s">
        <v>28669</v>
      </c>
      <c r="I5385" t="s">
        <v>28667</v>
      </c>
      <c r="J5385" t="s">
        <v>28670</v>
      </c>
      <c r="L5385" t="s">
        <v>28671</v>
      </c>
      <c r="M5385">
        <v>168.55099487300001</v>
      </c>
      <c r="N5385">
        <v>-16.891099929799999</v>
      </c>
    </row>
    <row r="5386" spans="1:14" x14ac:dyDescent="0.35">
      <c r="A5386" t="s">
        <v>28672</v>
      </c>
      <c r="B5386" t="s">
        <v>32</v>
      </c>
      <c r="C5386" t="s">
        <v>46518</v>
      </c>
      <c r="D5386">
        <v>170</v>
      </c>
      <c r="E5386" t="s">
        <v>161</v>
      </c>
      <c r="F5386" t="s">
        <v>28590</v>
      </c>
      <c r="G5386" t="s">
        <v>28610</v>
      </c>
      <c r="H5386" t="s">
        <v>28673</v>
      </c>
      <c r="I5386" t="s">
        <v>28672</v>
      </c>
      <c r="J5386" t="s">
        <v>28674</v>
      </c>
      <c r="L5386" t="s">
        <v>28675</v>
      </c>
      <c r="M5386">
        <v>168.30109999999999</v>
      </c>
      <c r="N5386">
        <v>-16.329699999999999</v>
      </c>
    </row>
    <row r="5387" spans="1:14" x14ac:dyDescent="0.35">
      <c r="A5387" t="s">
        <v>28676</v>
      </c>
      <c r="B5387" t="s">
        <v>32</v>
      </c>
      <c r="C5387" t="s">
        <v>28677</v>
      </c>
      <c r="D5387">
        <v>10</v>
      </c>
      <c r="E5387" t="s">
        <v>161</v>
      </c>
      <c r="F5387" t="s">
        <v>28590</v>
      </c>
      <c r="G5387" t="s">
        <v>28605</v>
      </c>
      <c r="H5387" t="s">
        <v>28678</v>
      </c>
      <c r="I5387" t="s">
        <v>28676</v>
      </c>
      <c r="J5387" t="s">
        <v>28679</v>
      </c>
      <c r="L5387" t="s">
        <v>28680</v>
      </c>
      <c r="M5387">
        <v>168.177001953</v>
      </c>
      <c r="N5387">
        <v>-16.796100616499999</v>
      </c>
    </row>
    <row r="5388" spans="1:14" x14ac:dyDescent="0.35">
      <c r="A5388" t="s">
        <v>28681</v>
      </c>
      <c r="B5388" t="s">
        <v>32</v>
      </c>
      <c r="C5388" t="s">
        <v>28682</v>
      </c>
      <c r="D5388">
        <v>151</v>
      </c>
      <c r="E5388" t="s">
        <v>161</v>
      </c>
      <c r="F5388" t="s">
        <v>28590</v>
      </c>
      <c r="G5388" t="s">
        <v>28616</v>
      </c>
      <c r="H5388" t="s">
        <v>28683</v>
      </c>
      <c r="I5388" t="s">
        <v>28681</v>
      </c>
      <c r="J5388" t="s">
        <v>28684</v>
      </c>
      <c r="L5388" t="s">
        <v>28685</v>
      </c>
      <c r="M5388">
        <v>167.69099426299999</v>
      </c>
      <c r="N5388">
        <v>-15.411999702499999</v>
      </c>
    </row>
    <row r="5389" spans="1:14" x14ac:dyDescent="0.35">
      <c r="A5389" t="s">
        <v>28686</v>
      </c>
      <c r="B5389" t="s">
        <v>32</v>
      </c>
      <c r="C5389" t="s">
        <v>28687</v>
      </c>
      <c r="D5389">
        <v>68</v>
      </c>
      <c r="E5389" t="s">
        <v>161</v>
      </c>
      <c r="F5389" t="s">
        <v>28590</v>
      </c>
      <c r="G5389" t="s">
        <v>28610</v>
      </c>
      <c r="H5389" t="s">
        <v>28688</v>
      </c>
      <c r="I5389" t="s">
        <v>28686</v>
      </c>
      <c r="J5389" t="s">
        <v>28689</v>
      </c>
      <c r="L5389" t="s">
        <v>28690</v>
      </c>
      <c r="M5389">
        <v>167.44720000000001</v>
      </c>
      <c r="N5389">
        <v>-16.4864</v>
      </c>
    </row>
    <row r="5390" spans="1:14" x14ac:dyDescent="0.35">
      <c r="A5390" t="s">
        <v>28691</v>
      </c>
      <c r="B5390" t="s">
        <v>32</v>
      </c>
      <c r="C5390" t="s">
        <v>28692</v>
      </c>
      <c r="D5390">
        <v>50</v>
      </c>
      <c r="E5390" t="s">
        <v>161</v>
      </c>
      <c r="F5390" t="s">
        <v>28590</v>
      </c>
      <c r="G5390" t="s">
        <v>28663</v>
      </c>
      <c r="H5390" t="s">
        <v>28693</v>
      </c>
      <c r="I5390" t="s">
        <v>28691</v>
      </c>
      <c r="J5390" t="s">
        <v>28694</v>
      </c>
      <c r="L5390" t="s">
        <v>28695</v>
      </c>
      <c r="M5390">
        <v>166.55799865700001</v>
      </c>
      <c r="N5390">
        <v>-14.8816995620999</v>
      </c>
    </row>
    <row r="5391" spans="1:14" x14ac:dyDescent="0.35">
      <c r="A5391" t="s">
        <v>28696</v>
      </c>
      <c r="B5391" t="s">
        <v>32</v>
      </c>
      <c r="C5391" t="s">
        <v>28697</v>
      </c>
      <c r="D5391">
        <v>7</v>
      </c>
      <c r="E5391" t="s">
        <v>161</v>
      </c>
      <c r="F5391" t="s">
        <v>28590</v>
      </c>
      <c r="G5391" t="s">
        <v>28698</v>
      </c>
      <c r="H5391" t="s">
        <v>28699</v>
      </c>
      <c r="I5391" t="s">
        <v>28696</v>
      </c>
      <c r="J5391" t="s">
        <v>28700</v>
      </c>
      <c r="L5391" t="s">
        <v>28701</v>
      </c>
      <c r="M5391">
        <v>169.770996094</v>
      </c>
      <c r="N5391">
        <v>-20.249200820900001</v>
      </c>
    </row>
    <row r="5392" spans="1:14" x14ac:dyDescent="0.35">
      <c r="A5392" t="s">
        <v>28702</v>
      </c>
      <c r="B5392" t="s">
        <v>32</v>
      </c>
      <c r="C5392" t="s">
        <v>28703</v>
      </c>
      <c r="D5392">
        <v>69</v>
      </c>
      <c r="E5392" t="s">
        <v>161</v>
      </c>
      <c r="F5392" t="s">
        <v>28590</v>
      </c>
      <c r="G5392" t="s">
        <v>28698</v>
      </c>
      <c r="H5392" t="s">
        <v>28704</v>
      </c>
      <c r="I5392" t="s">
        <v>28702</v>
      </c>
      <c r="J5392" t="s">
        <v>28705</v>
      </c>
      <c r="L5392" t="s">
        <v>28706</v>
      </c>
      <c r="M5392">
        <v>169.6009</v>
      </c>
      <c r="N5392">
        <v>-19.2346</v>
      </c>
    </row>
    <row r="5393" spans="1:14" x14ac:dyDescent="0.35">
      <c r="A5393" t="s">
        <v>28707</v>
      </c>
      <c r="B5393" t="s">
        <v>32</v>
      </c>
      <c r="C5393" t="s">
        <v>28708</v>
      </c>
      <c r="D5393">
        <v>630</v>
      </c>
      <c r="E5393" t="s">
        <v>161</v>
      </c>
      <c r="F5393" t="s">
        <v>28590</v>
      </c>
      <c r="G5393" t="s">
        <v>28698</v>
      </c>
      <c r="H5393" t="s">
        <v>28709</v>
      </c>
      <c r="I5393" t="s">
        <v>28707</v>
      </c>
      <c r="J5393" t="s">
        <v>28710</v>
      </c>
      <c r="L5393" t="s">
        <v>28711</v>
      </c>
      <c r="M5393">
        <v>169.00100707999999</v>
      </c>
      <c r="N5393">
        <v>-18.769399642900002</v>
      </c>
    </row>
    <row r="5394" spans="1:14" x14ac:dyDescent="0.35">
      <c r="A5394" t="s">
        <v>28712</v>
      </c>
      <c r="B5394" t="s">
        <v>32</v>
      </c>
      <c r="C5394" t="s">
        <v>28713</v>
      </c>
      <c r="D5394">
        <v>95</v>
      </c>
      <c r="E5394" t="s">
        <v>161</v>
      </c>
      <c r="F5394" t="s">
        <v>28590</v>
      </c>
      <c r="G5394" t="s">
        <v>28698</v>
      </c>
      <c r="H5394" t="s">
        <v>28264</v>
      </c>
      <c r="I5394" t="s">
        <v>28712</v>
      </c>
      <c r="J5394" t="s">
        <v>27490</v>
      </c>
      <c r="L5394" t="s">
        <v>28714</v>
      </c>
      <c r="M5394">
        <v>170.23199462900001</v>
      </c>
      <c r="N5394">
        <v>-19.516399383499898</v>
      </c>
    </row>
    <row r="5395" spans="1:14" x14ac:dyDescent="0.35">
      <c r="A5395" t="s">
        <v>28715</v>
      </c>
      <c r="B5395" t="s">
        <v>32</v>
      </c>
      <c r="C5395" t="s">
        <v>28716</v>
      </c>
      <c r="D5395">
        <v>23</v>
      </c>
      <c r="E5395" t="s">
        <v>161</v>
      </c>
      <c r="F5395" t="s">
        <v>28590</v>
      </c>
      <c r="G5395" t="s">
        <v>28698</v>
      </c>
      <c r="H5395" t="s">
        <v>28717</v>
      </c>
      <c r="I5395" t="s">
        <v>28715</v>
      </c>
      <c r="J5395" t="s">
        <v>5599</v>
      </c>
      <c r="L5395" t="s">
        <v>28718</v>
      </c>
      <c r="M5395">
        <v>169.283333</v>
      </c>
      <c r="N5395">
        <v>-18.856389</v>
      </c>
    </row>
    <row r="5396" spans="1:14" x14ac:dyDescent="0.35">
      <c r="A5396" t="s">
        <v>28719</v>
      </c>
      <c r="B5396" t="s">
        <v>32</v>
      </c>
      <c r="C5396" t="s">
        <v>28720</v>
      </c>
      <c r="D5396">
        <v>16</v>
      </c>
      <c r="E5396" t="s">
        <v>161</v>
      </c>
      <c r="F5396" t="s">
        <v>28590</v>
      </c>
      <c r="G5396" t="s">
        <v>28605</v>
      </c>
      <c r="H5396" t="s">
        <v>28721</v>
      </c>
      <c r="I5396" t="s">
        <v>28719</v>
      </c>
      <c r="J5396" t="s">
        <v>28722</v>
      </c>
      <c r="L5396" t="s">
        <v>28723</v>
      </c>
      <c r="M5396">
        <v>168.44200134277301</v>
      </c>
      <c r="N5396">
        <v>-17.540000915527301</v>
      </c>
    </row>
    <row r="5397" spans="1:14" x14ac:dyDescent="0.35">
      <c r="A5397" t="s">
        <v>28724</v>
      </c>
      <c r="B5397" t="s">
        <v>1168</v>
      </c>
      <c r="C5397" t="s">
        <v>28725</v>
      </c>
      <c r="D5397">
        <v>70</v>
      </c>
      <c r="E5397" t="s">
        <v>161</v>
      </c>
      <c r="F5397" t="s">
        <v>28590</v>
      </c>
      <c r="G5397" t="s">
        <v>28605</v>
      </c>
      <c r="H5397" t="s">
        <v>28726</v>
      </c>
      <c r="I5397" t="s">
        <v>28724</v>
      </c>
      <c r="J5397" t="s">
        <v>28727</v>
      </c>
      <c r="L5397" t="s">
        <v>28728</v>
      </c>
      <c r="M5397">
        <v>168.32000732422</v>
      </c>
      <c r="N5397">
        <v>-17.699300765991001</v>
      </c>
    </row>
    <row r="5398" spans="1:14" x14ac:dyDescent="0.35">
      <c r="A5398" t="s">
        <v>28729</v>
      </c>
      <c r="B5398" t="s">
        <v>1168</v>
      </c>
      <c r="C5398" t="s">
        <v>28730</v>
      </c>
      <c r="D5398">
        <v>19</v>
      </c>
      <c r="E5398" t="s">
        <v>161</v>
      </c>
      <c r="F5398" t="s">
        <v>28590</v>
      </c>
      <c r="G5398" t="s">
        <v>28698</v>
      </c>
      <c r="I5398" t="s">
        <v>28729</v>
      </c>
      <c r="J5398" t="s">
        <v>28731</v>
      </c>
      <c r="L5398" t="s">
        <v>28732</v>
      </c>
      <c r="M5398">
        <v>169.22399902343699</v>
      </c>
      <c r="N5398">
        <v>-19.455099105834901</v>
      </c>
    </row>
    <row r="5399" spans="1:14" x14ac:dyDescent="0.35">
      <c r="A5399" t="s">
        <v>28733</v>
      </c>
      <c r="B5399" t="s">
        <v>32</v>
      </c>
      <c r="C5399" t="s">
        <v>28734</v>
      </c>
      <c r="D5399">
        <v>2040</v>
      </c>
      <c r="E5399" t="s">
        <v>161</v>
      </c>
      <c r="F5399" t="s">
        <v>1547</v>
      </c>
      <c r="G5399" t="s">
        <v>2633</v>
      </c>
      <c r="H5399" t="s">
        <v>14044</v>
      </c>
      <c r="I5399" t="s">
        <v>28735</v>
      </c>
      <c r="J5399" t="s">
        <v>28733</v>
      </c>
      <c r="K5399" t="s">
        <v>28347</v>
      </c>
      <c r="L5399" t="s">
        <v>28736</v>
      </c>
      <c r="M5399">
        <v>149.72916666699999</v>
      </c>
      <c r="N5399">
        <v>-9.9841666666699904</v>
      </c>
    </row>
    <row r="5400" spans="1:14" x14ac:dyDescent="0.35">
      <c r="A5400" t="s">
        <v>28737</v>
      </c>
      <c r="B5400" t="s">
        <v>1168</v>
      </c>
      <c r="C5400" t="s">
        <v>28738</v>
      </c>
      <c r="D5400">
        <v>128</v>
      </c>
      <c r="E5400" t="s">
        <v>161</v>
      </c>
      <c r="F5400" t="s">
        <v>27912</v>
      </c>
      <c r="G5400" t="s">
        <v>27913</v>
      </c>
      <c r="H5400" t="s">
        <v>28739</v>
      </c>
      <c r="I5400" t="s">
        <v>28737</v>
      </c>
      <c r="J5400" t="s">
        <v>28740</v>
      </c>
      <c r="L5400" t="s">
        <v>28741</v>
      </c>
      <c r="M5400">
        <v>167.80400085449199</v>
      </c>
      <c r="N5400">
        <v>-21.0960998535156</v>
      </c>
    </row>
    <row r="5401" spans="1:14" x14ac:dyDescent="0.35">
      <c r="A5401" t="s">
        <v>28742</v>
      </c>
      <c r="B5401" t="s">
        <v>1168</v>
      </c>
      <c r="C5401" t="s">
        <v>46519</v>
      </c>
      <c r="D5401">
        <v>306</v>
      </c>
      <c r="E5401" t="s">
        <v>161</v>
      </c>
      <c r="F5401" t="s">
        <v>27912</v>
      </c>
      <c r="G5401" t="s">
        <v>27913</v>
      </c>
      <c r="H5401" t="s">
        <v>28743</v>
      </c>
      <c r="I5401" t="s">
        <v>28742</v>
      </c>
      <c r="J5401" t="s">
        <v>28744</v>
      </c>
      <c r="L5401" t="s">
        <v>28745</v>
      </c>
      <c r="M5401">
        <v>163.66099548339801</v>
      </c>
      <c r="N5401">
        <v>-19.7206001281738</v>
      </c>
    </row>
    <row r="5402" spans="1:14" x14ac:dyDescent="0.35">
      <c r="A5402" t="s">
        <v>28746</v>
      </c>
      <c r="B5402" t="s">
        <v>1168</v>
      </c>
      <c r="C5402" t="s">
        <v>46520</v>
      </c>
      <c r="D5402">
        <v>23</v>
      </c>
      <c r="E5402" t="s">
        <v>161</v>
      </c>
      <c r="F5402" t="s">
        <v>27912</v>
      </c>
      <c r="G5402" t="s">
        <v>27913</v>
      </c>
      <c r="H5402" t="s">
        <v>46521</v>
      </c>
      <c r="I5402" t="s">
        <v>28746</v>
      </c>
      <c r="J5402" t="s">
        <v>28747</v>
      </c>
      <c r="L5402" t="s">
        <v>28748</v>
      </c>
      <c r="M5402">
        <v>164.83700561523401</v>
      </c>
      <c r="N5402">
        <v>-21.0543003082275</v>
      </c>
    </row>
    <row r="5403" spans="1:14" x14ac:dyDescent="0.35">
      <c r="A5403" t="s">
        <v>28749</v>
      </c>
      <c r="B5403" t="s">
        <v>1168</v>
      </c>
      <c r="C5403" t="s">
        <v>46522</v>
      </c>
      <c r="D5403">
        <v>315</v>
      </c>
      <c r="E5403" t="s">
        <v>161</v>
      </c>
      <c r="F5403" t="s">
        <v>27912</v>
      </c>
      <c r="G5403" t="s">
        <v>27913</v>
      </c>
      <c r="H5403" t="s">
        <v>46523</v>
      </c>
      <c r="I5403" t="s">
        <v>28749</v>
      </c>
      <c r="J5403" t="s">
        <v>27477</v>
      </c>
      <c r="L5403" t="s">
        <v>28750</v>
      </c>
      <c r="M5403">
        <v>167.45599365234301</v>
      </c>
      <c r="N5403">
        <v>-22.588899612426701</v>
      </c>
    </row>
    <row r="5404" spans="1:14" x14ac:dyDescent="0.35">
      <c r="A5404" t="s">
        <v>28751</v>
      </c>
      <c r="B5404" t="s">
        <v>32</v>
      </c>
      <c r="C5404" t="s">
        <v>28752</v>
      </c>
      <c r="D5404">
        <v>10</v>
      </c>
      <c r="E5404" t="s">
        <v>161</v>
      </c>
      <c r="F5404" t="s">
        <v>27912</v>
      </c>
      <c r="G5404" t="s">
        <v>27913</v>
      </c>
      <c r="H5404" t="s">
        <v>28753</v>
      </c>
      <c r="I5404" t="s">
        <v>28751</v>
      </c>
      <c r="J5404" t="s">
        <v>2436</v>
      </c>
      <c r="L5404" t="s">
        <v>28754</v>
      </c>
      <c r="M5404">
        <v>165.61700439453099</v>
      </c>
      <c r="N5404">
        <v>-21.256399154663001</v>
      </c>
    </row>
    <row r="5405" spans="1:14" x14ac:dyDescent="0.35">
      <c r="A5405" t="s">
        <v>28755</v>
      </c>
      <c r="B5405" t="s">
        <v>1168</v>
      </c>
      <c r="C5405" t="s">
        <v>28756</v>
      </c>
      <c r="D5405">
        <v>42</v>
      </c>
      <c r="E5405" t="s">
        <v>161</v>
      </c>
      <c r="F5405" t="s">
        <v>27912</v>
      </c>
      <c r="G5405" t="s">
        <v>27913</v>
      </c>
      <c r="H5405" t="s">
        <v>28757</v>
      </c>
      <c r="I5405" t="s">
        <v>28755</v>
      </c>
      <c r="J5405" t="s">
        <v>28758</v>
      </c>
      <c r="L5405" t="s">
        <v>28759</v>
      </c>
      <c r="M5405">
        <v>164.25599670410099</v>
      </c>
      <c r="N5405">
        <v>-20.546300888061499</v>
      </c>
    </row>
    <row r="5406" spans="1:14" x14ac:dyDescent="0.35">
      <c r="A5406" t="s">
        <v>28760</v>
      </c>
      <c r="B5406" t="s">
        <v>1168</v>
      </c>
      <c r="C5406" t="s">
        <v>28761</v>
      </c>
      <c r="D5406">
        <v>92</v>
      </c>
      <c r="E5406" t="s">
        <v>161</v>
      </c>
      <c r="F5406" t="s">
        <v>27912</v>
      </c>
      <c r="G5406" t="s">
        <v>27913</v>
      </c>
      <c r="H5406" t="s">
        <v>28762</v>
      </c>
      <c r="I5406" t="s">
        <v>28760</v>
      </c>
      <c r="J5406" t="s">
        <v>28763</v>
      </c>
      <c r="L5406" t="s">
        <v>28764</v>
      </c>
      <c r="M5406">
        <v>167.24000549316401</v>
      </c>
      <c r="N5406">
        <v>-20.7747993469238</v>
      </c>
    </row>
    <row r="5407" spans="1:14" x14ac:dyDescent="0.35">
      <c r="A5407" t="s">
        <v>28765</v>
      </c>
      <c r="B5407" t="s">
        <v>1168</v>
      </c>
      <c r="C5407" t="s">
        <v>46524</v>
      </c>
      <c r="D5407">
        <v>10</v>
      </c>
      <c r="E5407" t="s">
        <v>161</v>
      </c>
      <c r="F5407" t="s">
        <v>27912</v>
      </c>
      <c r="G5407" t="s">
        <v>27913</v>
      </c>
      <c r="H5407" t="s">
        <v>46525</v>
      </c>
      <c r="I5407" t="s">
        <v>28765</v>
      </c>
      <c r="J5407" t="s">
        <v>15409</v>
      </c>
      <c r="L5407" t="s">
        <v>28766</v>
      </c>
      <c r="M5407">
        <v>166.47300720214801</v>
      </c>
      <c r="N5407">
        <v>-22.25830078125</v>
      </c>
    </row>
    <row r="5408" spans="1:14" x14ac:dyDescent="0.35">
      <c r="A5408" t="s">
        <v>28767</v>
      </c>
      <c r="B5408" t="s">
        <v>32</v>
      </c>
      <c r="C5408" t="s">
        <v>46526</v>
      </c>
      <c r="D5408">
        <v>7</v>
      </c>
      <c r="E5408" t="s">
        <v>161</v>
      </c>
      <c r="F5408" t="s">
        <v>27912</v>
      </c>
      <c r="G5408" t="s">
        <v>27913</v>
      </c>
      <c r="H5408" t="s">
        <v>46527</v>
      </c>
      <c r="I5408" t="s">
        <v>28767</v>
      </c>
      <c r="J5408" t="s">
        <v>28768</v>
      </c>
      <c r="L5408" t="s">
        <v>28769</v>
      </c>
      <c r="M5408">
        <v>166.78300476074199</v>
      </c>
      <c r="N5408">
        <v>-22.459999084472599</v>
      </c>
    </row>
    <row r="5409" spans="1:14" x14ac:dyDescent="0.35">
      <c r="A5409" t="s">
        <v>28770</v>
      </c>
      <c r="B5409" t="s">
        <v>32</v>
      </c>
      <c r="C5409" t="s">
        <v>28771</v>
      </c>
      <c r="D5409">
        <v>6</v>
      </c>
      <c r="E5409" t="s">
        <v>161</v>
      </c>
      <c r="F5409" t="s">
        <v>27912</v>
      </c>
      <c r="G5409" t="s">
        <v>27913</v>
      </c>
      <c r="H5409" t="s">
        <v>28772</v>
      </c>
      <c r="I5409" t="s">
        <v>28770</v>
      </c>
      <c r="J5409" t="s">
        <v>28773</v>
      </c>
      <c r="L5409" t="s">
        <v>28774</v>
      </c>
      <c r="M5409">
        <v>164.09899902343699</v>
      </c>
      <c r="N5409">
        <v>-20.289199829101499</v>
      </c>
    </row>
    <row r="5410" spans="1:14" x14ac:dyDescent="0.35">
      <c r="A5410" t="s">
        <v>28775</v>
      </c>
      <c r="B5410" t="s">
        <v>32</v>
      </c>
      <c r="C5410" t="s">
        <v>28776</v>
      </c>
      <c r="E5410" t="s">
        <v>161</v>
      </c>
      <c r="F5410" t="s">
        <v>27912</v>
      </c>
      <c r="G5410" t="s">
        <v>27913</v>
      </c>
      <c r="H5410" t="s">
        <v>28777</v>
      </c>
      <c r="I5410" t="s">
        <v>28775</v>
      </c>
      <c r="J5410" t="s">
        <v>21357</v>
      </c>
      <c r="L5410" t="s">
        <v>28778</v>
      </c>
      <c r="M5410">
        <v>164.99899291992099</v>
      </c>
      <c r="N5410">
        <v>-21.316400527954102</v>
      </c>
    </row>
    <row r="5411" spans="1:14" x14ac:dyDescent="0.35">
      <c r="A5411" t="s">
        <v>28779</v>
      </c>
      <c r="B5411" t="s">
        <v>1168</v>
      </c>
      <c r="C5411" t="s">
        <v>46528</v>
      </c>
      <c r="D5411">
        <v>141</v>
      </c>
      <c r="E5411" t="s">
        <v>161</v>
      </c>
      <c r="F5411" t="s">
        <v>27912</v>
      </c>
      <c r="G5411" t="s">
        <v>27913</v>
      </c>
      <c r="H5411" t="s">
        <v>46529</v>
      </c>
      <c r="I5411" t="s">
        <v>28779</v>
      </c>
      <c r="J5411" t="s">
        <v>28780</v>
      </c>
      <c r="L5411" t="s">
        <v>28781</v>
      </c>
      <c r="M5411">
        <v>168.037994384765</v>
      </c>
      <c r="N5411">
        <v>-21.481700897216701</v>
      </c>
    </row>
    <row r="5412" spans="1:14" x14ac:dyDescent="0.35">
      <c r="A5412" t="s">
        <v>28782</v>
      </c>
      <c r="B5412" t="s">
        <v>1168</v>
      </c>
      <c r="C5412" t="s">
        <v>28783</v>
      </c>
      <c r="D5412">
        <v>10</v>
      </c>
      <c r="E5412" t="s">
        <v>161</v>
      </c>
      <c r="F5412" t="s">
        <v>27912</v>
      </c>
      <c r="G5412" t="s">
        <v>27913</v>
      </c>
      <c r="H5412" t="s">
        <v>28784</v>
      </c>
      <c r="I5412" t="s">
        <v>28782</v>
      </c>
      <c r="J5412" t="s">
        <v>28785</v>
      </c>
      <c r="L5412" t="s">
        <v>28786</v>
      </c>
      <c r="M5412">
        <v>165.25900268554599</v>
      </c>
      <c r="N5412">
        <v>-20.790000915527301</v>
      </c>
    </row>
    <row r="5413" spans="1:14" x14ac:dyDescent="0.35">
      <c r="A5413" t="s">
        <v>28787</v>
      </c>
      <c r="B5413" t="s">
        <v>1168</v>
      </c>
      <c r="C5413" t="s">
        <v>46530</v>
      </c>
      <c r="D5413">
        <v>23</v>
      </c>
      <c r="E5413" t="s">
        <v>161</v>
      </c>
      <c r="F5413" t="s">
        <v>27912</v>
      </c>
      <c r="G5413" t="s">
        <v>27913</v>
      </c>
      <c r="H5413" t="s">
        <v>46531</v>
      </c>
      <c r="I5413" t="s">
        <v>28787</v>
      </c>
      <c r="J5413" t="s">
        <v>28788</v>
      </c>
      <c r="L5413" t="s">
        <v>28789</v>
      </c>
      <c r="M5413">
        <v>166.572998046875</v>
      </c>
      <c r="N5413">
        <v>-20.640600204467699</v>
      </c>
    </row>
    <row r="5414" spans="1:14" x14ac:dyDescent="0.35">
      <c r="A5414" t="s">
        <v>28790</v>
      </c>
      <c r="B5414" t="s">
        <v>1168</v>
      </c>
      <c r="C5414" t="s">
        <v>28791</v>
      </c>
      <c r="D5414">
        <v>52</v>
      </c>
      <c r="E5414" t="s">
        <v>161</v>
      </c>
      <c r="F5414" t="s">
        <v>27912</v>
      </c>
      <c r="G5414" t="s">
        <v>27913</v>
      </c>
      <c r="H5414" t="s">
        <v>46525</v>
      </c>
      <c r="I5414" t="s">
        <v>28790</v>
      </c>
      <c r="J5414" t="s">
        <v>28792</v>
      </c>
      <c r="L5414" t="s">
        <v>28793</v>
      </c>
      <c r="M5414">
        <v>166.21299743652301</v>
      </c>
      <c r="N5414">
        <v>-22.014600753784102</v>
      </c>
    </row>
    <row r="5415" spans="1:14" x14ac:dyDescent="0.35">
      <c r="A5415" t="s">
        <v>28806</v>
      </c>
      <c r="B5415" t="s">
        <v>3332</v>
      </c>
      <c r="C5415" t="s">
        <v>28807</v>
      </c>
      <c r="D5415">
        <v>23</v>
      </c>
      <c r="E5415" t="s">
        <v>161</v>
      </c>
      <c r="F5415" t="s">
        <v>28797</v>
      </c>
      <c r="G5415" t="s">
        <v>28804</v>
      </c>
      <c r="H5415" t="s">
        <v>28808</v>
      </c>
      <c r="I5415" t="s">
        <v>28806</v>
      </c>
      <c r="J5415" t="s">
        <v>28809</v>
      </c>
      <c r="L5415" t="s">
        <v>28810</v>
      </c>
      <c r="M5415">
        <v>174.79200744600001</v>
      </c>
      <c r="N5415">
        <v>-37.008098602299903</v>
      </c>
    </row>
    <row r="5416" spans="1:14" x14ac:dyDescent="0.35">
      <c r="A5416" t="s">
        <v>28815</v>
      </c>
      <c r="B5416" t="s">
        <v>1168</v>
      </c>
      <c r="C5416" t="s">
        <v>28816</v>
      </c>
      <c r="D5416">
        <v>1335</v>
      </c>
      <c r="E5416" t="s">
        <v>161</v>
      </c>
      <c r="F5416" t="s">
        <v>28797</v>
      </c>
      <c r="G5416" t="s">
        <v>28802</v>
      </c>
      <c r="H5416" t="s">
        <v>28805</v>
      </c>
      <c r="I5416" t="s">
        <v>28815</v>
      </c>
      <c r="J5416" t="s">
        <v>28817</v>
      </c>
      <c r="L5416" t="s">
        <v>28818</v>
      </c>
      <c r="M5416">
        <v>176.08399963378901</v>
      </c>
      <c r="N5416">
        <v>-38.739700317382798</v>
      </c>
    </row>
    <row r="5417" spans="1:14" x14ac:dyDescent="0.35">
      <c r="A5417" t="s">
        <v>28819</v>
      </c>
      <c r="B5417" t="s">
        <v>1168</v>
      </c>
      <c r="C5417" t="s">
        <v>617</v>
      </c>
      <c r="D5417">
        <v>111</v>
      </c>
      <c r="E5417" t="s">
        <v>161</v>
      </c>
      <c r="F5417" t="s">
        <v>28797</v>
      </c>
      <c r="G5417" t="s">
        <v>28804</v>
      </c>
      <c r="H5417" t="s">
        <v>28820</v>
      </c>
      <c r="I5417" t="s">
        <v>28819</v>
      </c>
      <c r="J5417" t="s">
        <v>15391</v>
      </c>
      <c r="L5417" t="s">
        <v>28821</v>
      </c>
      <c r="M5417">
        <v>174.97300720214801</v>
      </c>
      <c r="N5417">
        <v>-37.029701232910099</v>
      </c>
    </row>
    <row r="5418" spans="1:14" x14ac:dyDescent="0.35">
      <c r="A5418" t="s">
        <v>28822</v>
      </c>
      <c r="B5418" t="s">
        <v>32</v>
      </c>
      <c r="C5418" t="s">
        <v>28823</v>
      </c>
      <c r="D5418">
        <v>302</v>
      </c>
      <c r="E5418" t="s">
        <v>161</v>
      </c>
      <c r="F5418" t="s">
        <v>28797</v>
      </c>
      <c r="G5418" t="s">
        <v>28798</v>
      </c>
      <c r="I5418" t="s">
        <v>28822</v>
      </c>
      <c r="J5418" t="s">
        <v>16645</v>
      </c>
      <c r="L5418" t="s">
        <v>28824</v>
      </c>
      <c r="M5418">
        <v>171.79699707031199</v>
      </c>
      <c r="N5418">
        <v>-43.903301239013601</v>
      </c>
    </row>
    <row r="5419" spans="1:14" x14ac:dyDescent="0.35">
      <c r="A5419" t="s">
        <v>28826</v>
      </c>
      <c r="B5419" t="s">
        <v>3332</v>
      </c>
      <c r="C5419" t="s">
        <v>28827</v>
      </c>
      <c r="D5419">
        <v>123</v>
      </c>
      <c r="E5419" t="s">
        <v>161</v>
      </c>
      <c r="F5419" t="s">
        <v>28797</v>
      </c>
      <c r="G5419" t="s">
        <v>28798</v>
      </c>
      <c r="H5419" t="s">
        <v>28825</v>
      </c>
      <c r="I5419" t="s">
        <v>28826</v>
      </c>
      <c r="J5419" t="s">
        <v>2263</v>
      </c>
      <c r="L5419" t="s">
        <v>28828</v>
      </c>
      <c r="M5419">
        <v>172.53199768066401</v>
      </c>
      <c r="N5419">
        <v>-43.4893989562988</v>
      </c>
    </row>
    <row r="5420" spans="1:14" x14ac:dyDescent="0.35">
      <c r="A5420" t="s">
        <v>28829</v>
      </c>
      <c r="B5420" t="s">
        <v>1168</v>
      </c>
      <c r="C5420" t="s">
        <v>28830</v>
      </c>
      <c r="D5420">
        <v>43</v>
      </c>
      <c r="E5420" t="s">
        <v>161</v>
      </c>
      <c r="F5420" t="s">
        <v>28797</v>
      </c>
      <c r="G5420" t="s">
        <v>28813</v>
      </c>
      <c r="H5420" t="s">
        <v>28831</v>
      </c>
      <c r="I5420" t="s">
        <v>28829</v>
      </c>
      <c r="J5420" t="s">
        <v>2475</v>
      </c>
      <c r="L5420" t="s">
        <v>28832</v>
      </c>
      <c r="M5420">
        <v>-176.45700073242099</v>
      </c>
      <c r="N5420">
        <v>-43.810001373291001</v>
      </c>
    </row>
    <row r="5421" spans="1:14" x14ac:dyDescent="0.35">
      <c r="A5421" t="s">
        <v>28833</v>
      </c>
      <c r="B5421" t="s">
        <v>32</v>
      </c>
      <c r="C5421" t="s">
        <v>28834</v>
      </c>
      <c r="D5421">
        <v>10</v>
      </c>
      <c r="E5421" t="s">
        <v>161</v>
      </c>
      <c r="F5421" t="s">
        <v>28797</v>
      </c>
      <c r="G5421" t="s">
        <v>28802</v>
      </c>
      <c r="I5421" t="s">
        <v>28833</v>
      </c>
      <c r="J5421" t="s">
        <v>28835</v>
      </c>
      <c r="L5421" t="s">
        <v>28836</v>
      </c>
      <c r="M5421">
        <v>175.50900268554599</v>
      </c>
      <c r="N5421">
        <v>-36.791698455810497</v>
      </c>
    </row>
    <row r="5422" spans="1:14" x14ac:dyDescent="0.35">
      <c r="A5422" t="s">
        <v>28837</v>
      </c>
      <c r="B5422" t="s">
        <v>32</v>
      </c>
      <c r="C5422" t="s">
        <v>28838</v>
      </c>
      <c r="D5422">
        <v>10</v>
      </c>
      <c r="E5422" t="s">
        <v>161</v>
      </c>
      <c r="F5422" t="s">
        <v>28797</v>
      </c>
      <c r="G5422" t="s">
        <v>28839</v>
      </c>
      <c r="I5422" t="s">
        <v>28837</v>
      </c>
      <c r="J5422" t="s">
        <v>28840</v>
      </c>
      <c r="L5422" t="s">
        <v>28841</v>
      </c>
      <c r="M5422">
        <v>173.89399719238199</v>
      </c>
      <c r="N5422">
        <v>-35.939701080322202</v>
      </c>
    </row>
    <row r="5423" spans="1:14" x14ac:dyDescent="0.35">
      <c r="A5423" t="s">
        <v>28842</v>
      </c>
      <c r="B5423" t="s">
        <v>1168</v>
      </c>
      <c r="C5423" t="s">
        <v>28843</v>
      </c>
      <c r="D5423">
        <v>4</v>
      </c>
      <c r="E5423" t="s">
        <v>161</v>
      </c>
      <c r="F5423" t="s">
        <v>28797</v>
      </c>
      <c r="G5423" t="s">
        <v>28799</v>
      </c>
      <c r="H5423" t="s">
        <v>1254</v>
      </c>
      <c r="I5423" t="s">
        <v>28842</v>
      </c>
      <c r="J5423" t="s">
        <v>28844</v>
      </c>
      <c r="L5423" t="s">
        <v>28845</v>
      </c>
      <c r="M5423">
        <v>170.197998046875</v>
      </c>
      <c r="N5423">
        <v>-45.9281005859375</v>
      </c>
    </row>
    <row r="5424" spans="1:14" x14ac:dyDescent="0.35">
      <c r="A5424" t="s">
        <v>28846</v>
      </c>
      <c r="B5424" t="s">
        <v>32</v>
      </c>
      <c r="C5424" t="s">
        <v>28847</v>
      </c>
      <c r="D5424">
        <v>240</v>
      </c>
      <c r="E5424" t="s">
        <v>161</v>
      </c>
      <c r="F5424" t="s">
        <v>28797</v>
      </c>
      <c r="G5424" t="s">
        <v>28800</v>
      </c>
      <c r="I5424" t="s">
        <v>28846</v>
      </c>
      <c r="J5424" t="s">
        <v>28848</v>
      </c>
      <c r="L5424" t="s">
        <v>28849</v>
      </c>
      <c r="M5424">
        <v>170.13400268554599</v>
      </c>
      <c r="N5424">
        <v>-43.3630981445312</v>
      </c>
    </row>
    <row r="5425" spans="1:14" x14ac:dyDescent="0.35">
      <c r="A5425" t="s">
        <v>28850</v>
      </c>
      <c r="B5425" t="s">
        <v>32</v>
      </c>
      <c r="C5425" t="s">
        <v>28851</v>
      </c>
      <c r="D5425">
        <v>20</v>
      </c>
      <c r="E5425" t="s">
        <v>161</v>
      </c>
      <c r="F5425" t="s">
        <v>28797</v>
      </c>
      <c r="G5425" t="s">
        <v>28804</v>
      </c>
      <c r="H5425" t="s">
        <v>28852</v>
      </c>
      <c r="I5425" t="s">
        <v>28850</v>
      </c>
      <c r="J5425" t="s">
        <v>28853</v>
      </c>
      <c r="L5425" t="s">
        <v>28854</v>
      </c>
      <c r="M5425">
        <v>175.47200012207</v>
      </c>
      <c r="N5425">
        <v>-36.241401672363203</v>
      </c>
    </row>
    <row r="5426" spans="1:14" x14ac:dyDescent="0.35">
      <c r="A5426" t="s">
        <v>28855</v>
      </c>
      <c r="B5426" t="s">
        <v>32</v>
      </c>
      <c r="C5426" t="s">
        <v>28856</v>
      </c>
      <c r="D5426">
        <v>10</v>
      </c>
      <c r="E5426" t="s">
        <v>161</v>
      </c>
      <c r="F5426" t="s">
        <v>28797</v>
      </c>
      <c r="G5426" t="s">
        <v>28800</v>
      </c>
      <c r="I5426" t="s">
        <v>28855</v>
      </c>
      <c r="J5426" t="s">
        <v>28857</v>
      </c>
      <c r="L5426" t="s">
        <v>28858</v>
      </c>
      <c r="M5426">
        <v>171.19000244140599</v>
      </c>
      <c r="N5426">
        <v>-42.461700439453097</v>
      </c>
    </row>
    <row r="5427" spans="1:14" x14ac:dyDescent="0.35">
      <c r="A5427" t="s">
        <v>28859</v>
      </c>
      <c r="B5427" t="s">
        <v>1168</v>
      </c>
      <c r="C5427" t="s">
        <v>28860</v>
      </c>
      <c r="D5427">
        <v>15</v>
      </c>
      <c r="E5427" t="s">
        <v>161</v>
      </c>
      <c r="F5427" t="s">
        <v>28797</v>
      </c>
      <c r="G5427" t="s">
        <v>28861</v>
      </c>
      <c r="H5427" t="s">
        <v>28862</v>
      </c>
      <c r="I5427" t="s">
        <v>28859</v>
      </c>
      <c r="J5427" t="s">
        <v>28863</v>
      </c>
      <c r="L5427" t="s">
        <v>28864</v>
      </c>
      <c r="M5427">
        <v>177.97799682617099</v>
      </c>
      <c r="N5427">
        <v>-38.663299560546797</v>
      </c>
    </row>
    <row r="5428" spans="1:14" x14ac:dyDescent="0.35">
      <c r="A5428" t="s">
        <v>28865</v>
      </c>
      <c r="B5428" t="s">
        <v>1168</v>
      </c>
      <c r="C5428" t="s">
        <v>28866</v>
      </c>
      <c r="D5428">
        <v>1824</v>
      </c>
      <c r="E5428" t="s">
        <v>161</v>
      </c>
      <c r="F5428" t="s">
        <v>28797</v>
      </c>
      <c r="G5428" t="s">
        <v>28798</v>
      </c>
      <c r="H5428" t="s">
        <v>28867</v>
      </c>
      <c r="I5428" t="s">
        <v>28865</v>
      </c>
      <c r="J5428" t="s">
        <v>28868</v>
      </c>
      <c r="L5428" t="s">
        <v>28869</v>
      </c>
      <c r="M5428">
        <v>170.128005981445</v>
      </c>
      <c r="N5428">
        <v>-43.906700134277301</v>
      </c>
    </row>
    <row r="5429" spans="1:14" x14ac:dyDescent="0.35">
      <c r="A5429" t="s">
        <v>28871</v>
      </c>
      <c r="B5429" t="s">
        <v>1168</v>
      </c>
      <c r="C5429" t="s">
        <v>28872</v>
      </c>
      <c r="D5429">
        <v>146</v>
      </c>
      <c r="E5429" t="s">
        <v>161</v>
      </c>
      <c r="F5429" t="s">
        <v>28797</v>
      </c>
      <c r="G5429" t="s">
        <v>28800</v>
      </c>
      <c r="I5429" t="s">
        <v>28871</v>
      </c>
      <c r="J5429" t="s">
        <v>28873</v>
      </c>
      <c r="L5429" t="s">
        <v>28874</v>
      </c>
      <c r="M5429">
        <v>170.98500061035099</v>
      </c>
      <c r="N5429">
        <v>-42.713600158691399</v>
      </c>
    </row>
    <row r="5430" spans="1:14" x14ac:dyDescent="0.35">
      <c r="A5430" t="s">
        <v>28875</v>
      </c>
      <c r="B5430" t="s">
        <v>1168</v>
      </c>
      <c r="C5430" t="s">
        <v>28876</v>
      </c>
      <c r="D5430">
        <v>172</v>
      </c>
      <c r="E5430" t="s">
        <v>161</v>
      </c>
      <c r="F5430" t="s">
        <v>28797</v>
      </c>
      <c r="G5430" t="s">
        <v>28802</v>
      </c>
      <c r="H5430" t="s">
        <v>362</v>
      </c>
      <c r="I5430" t="s">
        <v>28875</v>
      </c>
      <c r="J5430" t="s">
        <v>28877</v>
      </c>
      <c r="L5430" t="s">
        <v>28878</v>
      </c>
      <c r="M5430">
        <v>175.33200073200001</v>
      </c>
      <c r="N5430">
        <v>-37.866699218800001</v>
      </c>
    </row>
    <row r="5431" spans="1:14" x14ac:dyDescent="0.35">
      <c r="A5431" t="s">
        <v>28888</v>
      </c>
      <c r="B5431" t="s">
        <v>32</v>
      </c>
      <c r="C5431" t="s">
        <v>28889</v>
      </c>
      <c r="D5431">
        <v>226</v>
      </c>
      <c r="E5431" t="s">
        <v>161</v>
      </c>
      <c r="F5431" t="s">
        <v>28797</v>
      </c>
      <c r="G5431" t="s">
        <v>28804</v>
      </c>
      <c r="I5431" t="s">
        <v>28888</v>
      </c>
      <c r="J5431" t="s">
        <v>28890</v>
      </c>
      <c r="L5431" t="s">
        <v>28891</v>
      </c>
      <c r="M5431">
        <v>175.08599853515599</v>
      </c>
      <c r="N5431">
        <v>-36.8088989257812</v>
      </c>
    </row>
    <row r="5432" spans="1:14" x14ac:dyDescent="0.35">
      <c r="A5432" t="s">
        <v>28892</v>
      </c>
      <c r="B5432" t="s">
        <v>32</v>
      </c>
      <c r="C5432" t="s">
        <v>28893</v>
      </c>
      <c r="D5432">
        <v>20</v>
      </c>
      <c r="E5432" t="s">
        <v>161</v>
      </c>
      <c r="F5432" t="s">
        <v>28797</v>
      </c>
      <c r="G5432" t="s">
        <v>28798</v>
      </c>
      <c r="I5432" t="s">
        <v>28892</v>
      </c>
      <c r="J5432" t="s">
        <v>28894</v>
      </c>
      <c r="L5432" t="s">
        <v>28895</v>
      </c>
      <c r="M5432">
        <v>173.60499572753901</v>
      </c>
      <c r="N5432">
        <v>-42.424999237060497</v>
      </c>
    </row>
    <row r="5433" spans="1:14" x14ac:dyDescent="0.35">
      <c r="A5433" t="s">
        <v>28896</v>
      </c>
      <c r="B5433" t="s">
        <v>1168</v>
      </c>
      <c r="C5433" t="s">
        <v>28897</v>
      </c>
      <c r="D5433">
        <v>492</v>
      </c>
      <c r="E5433" t="s">
        <v>161</v>
      </c>
      <c r="F5433" t="s">
        <v>28797</v>
      </c>
      <c r="G5433" t="s">
        <v>28839</v>
      </c>
      <c r="H5433" t="s">
        <v>28898</v>
      </c>
      <c r="I5433" t="s">
        <v>28896</v>
      </c>
      <c r="J5433" t="s">
        <v>28899</v>
      </c>
      <c r="L5433" t="s">
        <v>28900</v>
      </c>
      <c r="M5433">
        <v>173.91200256347599</v>
      </c>
      <c r="N5433">
        <v>-35.262798309326101</v>
      </c>
    </row>
    <row r="5434" spans="1:14" x14ac:dyDescent="0.35">
      <c r="A5434" t="s">
        <v>28901</v>
      </c>
      <c r="B5434" t="s">
        <v>32</v>
      </c>
      <c r="C5434" t="s">
        <v>28902</v>
      </c>
      <c r="D5434">
        <v>571</v>
      </c>
      <c r="E5434" t="s">
        <v>161</v>
      </c>
      <c r="F5434" t="s">
        <v>28797</v>
      </c>
      <c r="G5434" t="s">
        <v>28839</v>
      </c>
      <c r="I5434" t="s">
        <v>28901</v>
      </c>
      <c r="J5434" t="s">
        <v>21157</v>
      </c>
      <c r="L5434" t="s">
        <v>28903</v>
      </c>
      <c r="M5434">
        <v>173.81700134277301</v>
      </c>
      <c r="N5434">
        <v>-35.451099395751903</v>
      </c>
    </row>
    <row r="5435" spans="1:14" x14ac:dyDescent="0.35">
      <c r="A5435" t="s">
        <v>28904</v>
      </c>
      <c r="B5435" t="s">
        <v>1168</v>
      </c>
      <c r="C5435" t="s">
        <v>28905</v>
      </c>
      <c r="D5435">
        <v>270</v>
      </c>
      <c r="E5435" t="s">
        <v>161</v>
      </c>
      <c r="F5435" t="s">
        <v>28797</v>
      </c>
      <c r="G5435" t="s">
        <v>28839</v>
      </c>
      <c r="H5435" t="s">
        <v>28881</v>
      </c>
      <c r="I5435" t="s">
        <v>28904</v>
      </c>
      <c r="J5435" t="s">
        <v>28906</v>
      </c>
      <c r="L5435" t="s">
        <v>28907</v>
      </c>
      <c r="M5435">
        <v>173.28500366210901</v>
      </c>
      <c r="N5435">
        <v>-35.069999694824197</v>
      </c>
    </row>
    <row r="5436" spans="1:14" x14ac:dyDescent="0.35">
      <c r="A5436" t="s">
        <v>28909</v>
      </c>
      <c r="B5436" t="s">
        <v>1168</v>
      </c>
      <c r="C5436" t="s">
        <v>28910</v>
      </c>
      <c r="D5436">
        <v>752</v>
      </c>
      <c r="E5436" t="s">
        <v>161</v>
      </c>
      <c r="F5436" t="s">
        <v>28797</v>
      </c>
      <c r="G5436" t="s">
        <v>28799</v>
      </c>
      <c r="H5436" t="s">
        <v>28911</v>
      </c>
      <c r="I5436" t="s">
        <v>28909</v>
      </c>
      <c r="J5436" t="s">
        <v>2169</v>
      </c>
      <c r="L5436" t="s">
        <v>28912</v>
      </c>
      <c r="M5436">
        <v>169.37300109863199</v>
      </c>
      <c r="N5436">
        <v>-45.211700439453097</v>
      </c>
    </row>
    <row r="5437" spans="1:14" x14ac:dyDescent="0.35">
      <c r="A5437" t="s">
        <v>28913</v>
      </c>
      <c r="B5437" t="s">
        <v>32</v>
      </c>
      <c r="C5437" t="s">
        <v>28914</v>
      </c>
      <c r="D5437">
        <v>180</v>
      </c>
      <c r="E5437" t="s">
        <v>161</v>
      </c>
      <c r="F5437" t="s">
        <v>28797</v>
      </c>
      <c r="G5437" t="s">
        <v>28802</v>
      </c>
      <c r="I5437" t="s">
        <v>28913</v>
      </c>
      <c r="J5437" t="s">
        <v>3637</v>
      </c>
      <c r="L5437" t="s">
        <v>28915</v>
      </c>
      <c r="M5437">
        <v>175.74200439453099</v>
      </c>
      <c r="N5437">
        <v>-37.734401702880803</v>
      </c>
    </row>
    <row r="5438" spans="1:14" x14ac:dyDescent="0.35">
      <c r="A5438" t="s">
        <v>28916</v>
      </c>
      <c r="B5438" t="s">
        <v>29</v>
      </c>
      <c r="C5438" t="s">
        <v>28917</v>
      </c>
      <c r="D5438">
        <v>5</v>
      </c>
      <c r="E5438" t="s">
        <v>161</v>
      </c>
      <c r="F5438" t="s">
        <v>28797</v>
      </c>
      <c r="G5438" t="s">
        <v>28804</v>
      </c>
      <c r="H5438" t="s">
        <v>28918</v>
      </c>
      <c r="I5438" t="s">
        <v>28916</v>
      </c>
      <c r="J5438" t="s">
        <v>28919</v>
      </c>
      <c r="L5438" t="s">
        <v>28920</v>
      </c>
      <c r="M5438">
        <v>174.78787243400001</v>
      </c>
      <c r="N5438">
        <v>-36.846525628099997</v>
      </c>
    </row>
    <row r="5439" spans="1:14" x14ac:dyDescent="0.35">
      <c r="A5439" t="s">
        <v>28921</v>
      </c>
      <c r="B5439" t="s">
        <v>1168</v>
      </c>
      <c r="C5439" t="s">
        <v>28922</v>
      </c>
      <c r="D5439">
        <v>2153</v>
      </c>
      <c r="E5439" t="s">
        <v>161</v>
      </c>
      <c r="F5439" t="s">
        <v>28797</v>
      </c>
      <c r="G5439" t="s">
        <v>28798</v>
      </c>
      <c r="I5439" t="s">
        <v>28921</v>
      </c>
      <c r="J5439" t="s">
        <v>2494</v>
      </c>
      <c r="L5439" t="s">
        <v>28923</v>
      </c>
      <c r="M5439">
        <v>170.13299560546801</v>
      </c>
      <c r="N5439">
        <v>-43.764999389648402</v>
      </c>
    </row>
    <row r="5440" spans="1:14" x14ac:dyDescent="0.35">
      <c r="A5440" t="s">
        <v>28924</v>
      </c>
      <c r="B5440" t="s">
        <v>32</v>
      </c>
      <c r="C5440" t="s">
        <v>28925</v>
      </c>
      <c r="D5440">
        <v>10</v>
      </c>
      <c r="E5440" t="s">
        <v>161</v>
      </c>
      <c r="F5440" t="s">
        <v>28797</v>
      </c>
      <c r="G5440" t="s">
        <v>28803</v>
      </c>
      <c r="I5440" t="s">
        <v>28924</v>
      </c>
      <c r="J5440" t="s">
        <v>25929</v>
      </c>
      <c r="L5440" t="s">
        <v>28926</v>
      </c>
      <c r="M5440">
        <v>167.92300415039</v>
      </c>
      <c r="N5440">
        <v>-44.673301696777301</v>
      </c>
    </row>
    <row r="5441" spans="1:14" x14ac:dyDescent="0.35">
      <c r="A5441" t="s">
        <v>28928</v>
      </c>
      <c r="B5441" t="s">
        <v>32</v>
      </c>
      <c r="C5441" t="s">
        <v>28929</v>
      </c>
      <c r="D5441">
        <v>39</v>
      </c>
      <c r="E5441" t="s">
        <v>161</v>
      </c>
      <c r="F5441" t="s">
        <v>28797</v>
      </c>
      <c r="G5441" t="s">
        <v>28908</v>
      </c>
      <c r="I5441" t="s">
        <v>28928</v>
      </c>
      <c r="J5441" t="s">
        <v>28930</v>
      </c>
      <c r="L5441" t="s">
        <v>28931</v>
      </c>
      <c r="M5441">
        <v>172.988998413085</v>
      </c>
      <c r="N5441">
        <v>-41.123298645019503</v>
      </c>
    </row>
    <row r="5442" spans="1:14" x14ac:dyDescent="0.35">
      <c r="A5442" t="s">
        <v>28932</v>
      </c>
      <c r="B5442" t="s">
        <v>1168</v>
      </c>
      <c r="C5442" t="s">
        <v>28933</v>
      </c>
      <c r="D5442">
        <v>687</v>
      </c>
      <c r="E5442" t="s">
        <v>161</v>
      </c>
      <c r="F5442" t="s">
        <v>28797</v>
      </c>
      <c r="G5442" t="s">
        <v>28803</v>
      </c>
      <c r="I5442" t="s">
        <v>28932</v>
      </c>
      <c r="J5442" t="s">
        <v>28934</v>
      </c>
      <c r="L5442" t="s">
        <v>28935</v>
      </c>
      <c r="M5442">
        <v>167.64999389648401</v>
      </c>
      <c r="N5442">
        <v>-45.5331001281738</v>
      </c>
    </row>
    <row r="5443" spans="1:14" x14ac:dyDescent="0.35">
      <c r="A5443" t="s">
        <v>28936</v>
      </c>
      <c r="B5443" t="s">
        <v>1168</v>
      </c>
      <c r="C5443" t="s">
        <v>28937</v>
      </c>
      <c r="D5443">
        <v>364</v>
      </c>
      <c r="E5443" t="s">
        <v>161</v>
      </c>
      <c r="F5443" t="s">
        <v>28797</v>
      </c>
      <c r="G5443" t="s">
        <v>28813</v>
      </c>
      <c r="H5443" t="s">
        <v>28927</v>
      </c>
      <c r="I5443" t="s">
        <v>28936</v>
      </c>
      <c r="J5443" t="s">
        <v>28938</v>
      </c>
      <c r="L5443" t="s">
        <v>28939</v>
      </c>
      <c r="M5443">
        <v>175.63400268554599</v>
      </c>
      <c r="N5443">
        <v>-40.973300933837798</v>
      </c>
    </row>
    <row r="5444" spans="1:14" x14ac:dyDescent="0.35">
      <c r="A5444" t="s">
        <v>28941</v>
      </c>
      <c r="B5444" t="s">
        <v>1168</v>
      </c>
      <c r="C5444" t="s">
        <v>28942</v>
      </c>
      <c r="D5444">
        <v>97</v>
      </c>
      <c r="E5444" t="s">
        <v>161</v>
      </c>
      <c r="F5444" t="s">
        <v>28797</v>
      </c>
      <c r="G5444" t="s">
        <v>28870</v>
      </c>
      <c r="H5444" t="s">
        <v>28883</v>
      </c>
      <c r="I5444" t="s">
        <v>28941</v>
      </c>
      <c r="J5444" t="s">
        <v>28943</v>
      </c>
      <c r="L5444" t="s">
        <v>28944</v>
      </c>
      <c r="M5444">
        <v>174.17900085449199</v>
      </c>
      <c r="N5444">
        <v>-39.008598327636697</v>
      </c>
    </row>
    <row r="5445" spans="1:14" x14ac:dyDescent="0.35">
      <c r="A5445" t="s">
        <v>28945</v>
      </c>
      <c r="B5445" t="s">
        <v>1168</v>
      </c>
      <c r="C5445" t="s">
        <v>28946</v>
      </c>
      <c r="D5445">
        <v>6</v>
      </c>
      <c r="E5445" t="s">
        <v>161</v>
      </c>
      <c r="F5445" t="s">
        <v>28797</v>
      </c>
      <c r="G5445" t="s">
        <v>28879</v>
      </c>
      <c r="H5445" t="s">
        <v>28947</v>
      </c>
      <c r="I5445" t="s">
        <v>28945</v>
      </c>
      <c r="J5445" t="s">
        <v>28948</v>
      </c>
      <c r="L5445" t="s">
        <v>28949</v>
      </c>
      <c r="M5445">
        <v>176.86999499999999</v>
      </c>
      <c r="N5445">
        <v>-39.465800999999999</v>
      </c>
    </row>
    <row r="5446" spans="1:14" x14ac:dyDescent="0.35">
      <c r="A5446" t="s">
        <v>28950</v>
      </c>
      <c r="B5446" t="s">
        <v>1168</v>
      </c>
      <c r="C5446" t="s">
        <v>1164</v>
      </c>
      <c r="D5446">
        <v>17</v>
      </c>
      <c r="E5446" t="s">
        <v>161</v>
      </c>
      <c r="F5446" t="s">
        <v>28797</v>
      </c>
      <c r="G5446" t="s">
        <v>28940</v>
      </c>
      <c r="H5446" t="s">
        <v>971</v>
      </c>
      <c r="I5446" t="s">
        <v>28950</v>
      </c>
      <c r="J5446" t="s">
        <v>28951</v>
      </c>
      <c r="L5446" t="s">
        <v>28952</v>
      </c>
      <c r="M5446">
        <v>173.22099304199199</v>
      </c>
      <c r="N5446">
        <v>-41.298301696777301</v>
      </c>
    </row>
    <row r="5447" spans="1:14" x14ac:dyDescent="0.35">
      <c r="A5447" t="s">
        <v>28953</v>
      </c>
      <c r="B5447" t="s">
        <v>1168</v>
      </c>
      <c r="C5447" t="s">
        <v>28954</v>
      </c>
      <c r="D5447">
        <v>5</v>
      </c>
      <c r="E5447" t="s">
        <v>161</v>
      </c>
      <c r="F5447" t="s">
        <v>28797</v>
      </c>
      <c r="G5447" t="s">
        <v>28803</v>
      </c>
      <c r="H5447" t="s">
        <v>28884</v>
      </c>
      <c r="I5447" t="s">
        <v>28953</v>
      </c>
      <c r="J5447" t="s">
        <v>28955</v>
      </c>
      <c r="L5447" t="s">
        <v>28956</v>
      </c>
      <c r="M5447">
        <v>168.31300354003901</v>
      </c>
      <c r="N5447">
        <v>-46.412399291992102</v>
      </c>
    </row>
    <row r="5448" spans="1:14" x14ac:dyDescent="0.35">
      <c r="A5448" t="s">
        <v>28957</v>
      </c>
      <c r="B5448" t="s">
        <v>1168</v>
      </c>
      <c r="C5448" t="s">
        <v>28958</v>
      </c>
      <c r="D5448">
        <v>164</v>
      </c>
      <c r="E5448" t="s">
        <v>161</v>
      </c>
      <c r="F5448" t="s">
        <v>28797</v>
      </c>
      <c r="G5448" t="s">
        <v>28814</v>
      </c>
      <c r="I5448" t="s">
        <v>28957</v>
      </c>
      <c r="J5448" t="s">
        <v>28959</v>
      </c>
      <c r="L5448" t="s">
        <v>28960</v>
      </c>
      <c r="M5448">
        <v>175.38800048828099</v>
      </c>
      <c r="N5448">
        <v>-40.206001281738203</v>
      </c>
    </row>
    <row r="5449" spans="1:14" x14ac:dyDescent="0.35">
      <c r="A5449" t="s">
        <v>28961</v>
      </c>
      <c r="B5449" t="s">
        <v>1168</v>
      </c>
      <c r="C5449" t="s">
        <v>28962</v>
      </c>
      <c r="D5449">
        <v>99</v>
      </c>
      <c r="E5449" t="s">
        <v>161</v>
      </c>
      <c r="F5449" t="s">
        <v>28797</v>
      </c>
      <c r="G5449" t="s">
        <v>28799</v>
      </c>
      <c r="I5449" t="s">
        <v>28961</v>
      </c>
      <c r="J5449" t="s">
        <v>28963</v>
      </c>
      <c r="L5449" t="s">
        <v>28964</v>
      </c>
      <c r="M5449">
        <v>171.08200073242099</v>
      </c>
      <c r="N5449">
        <v>-44.970001220703097</v>
      </c>
    </row>
    <row r="5450" spans="1:14" x14ac:dyDescent="0.35">
      <c r="A5450" t="s">
        <v>28965</v>
      </c>
      <c r="B5450" t="s">
        <v>1168</v>
      </c>
      <c r="C5450" t="s">
        <v>28966</v>
      </c>
      <c r="D5450">
        <v>151</v>
      </c>
      <c r="E5450" t="s">
        <v>161</v>
      </c>
      <c r="F5450" t="s">
        <v>28797</v>
      </c>
      <c r="G5450" t="s">
        <v>28814</v>
      </c>
      <c r="I5450" t="s">
        <v>28965</v>
      </c>
      <c r="J5450" t="s">
        <v>28967</v>
      </c>
      <c r="L5450" t="s">
        <v>28968</v>
      </c>
      <c r="M5450">
        <v>175.61700439453099</v>
      </c>
      <c r="N5450">
        <v>-40.320598602294901</v>
      </c>
    </row>
    <row r="5451" spans="1:14" x14ac:dyDescent="0.35">
      <c r="A5451" t="s">
        <v>28969</v>
      </c>
      <c r="B5451" t="s">
        <v>32</v>
      </c>
      <c r="C5451" t="s">
        <v>28970</v>
      </c>
      <c r="D5451">
        <v>161</v>
      </c>
      <c r="E5451" t="s">
        <v>161</v>
      </c>
      <c r="F5451" t="s">
        <v>28797</v>
      </c>
      <c r="G5451" t="s">
        <v>28801</v>
      </c>
      <c r="H5451" t="s">
        <v>28971</v>
      </c>
      <c r="I5451" t="s">
        <v>28969</v>
      </c>
      <c r="J5451" t="s">
        <v>28972</v>
      </c>
      <c r="L5451" t="s">
        <v>28973</v>
      </c>
      <c r="M5451">
        <v>173.95599365234</v>
      </c>
      <c r="N5451">
        <v>-41.346099853516002</v>
      </c>
    </row>
    <row r="5452" spans="1:14" x14ac:dyDescent="0.35">
      <c r="A5452" t="s">
        <v>28974</v>
      </c>
      <c r="B5452" t="s">
        <v>1168</v>
      </c>
      <c r="C5452" t="s">
        <v>28975</v>
      </c>
      <c r="D5452">
        <v>22</v>
      </c>
      <c r="E5452" t="s">
        <v>161</v>
      </c>
      <c r="F5452" t="s">
        <v>28797</v>
      </c>
      <c r="G5452" t="s">
        <v>28813</v>
      </c>
      <c r="I5452" t="s">
        <v>28974</v>
      </c>
      <c r="J5452" t="s">
        <v>21589</v>
      </c>
      <c r="L5452" t="s">
        <v>28976</v>
      </c>
      <c r="M5452">
        <v>174.988998413085</v>
      </c>
      <c r="N5452">
        <v>-40.904701232910099</v>
      </c>
    </row>
    <row r="5453" spans="1:14" x14ac:dyDescent="0.35">
      <c r="A5453" t="s">
        <v>28977</v>
      </c>
      <c r="B5453" t="s">
        <v>1168</v>
      </c>
      <c r="C5453" t="s">
        <v>28978</v>
      </c>
      <c r="D5453">
        <v>1171</v>
      </c>
      <c r="E5453" t="s">
        <v>161</v>
      </c>
      <c r="F5453" t="s">
        <v>28797</v>
      </c>
      <c r="G5453" t="s">
        <v>28799</v>
      </c>
      <c r="H5453" t="s">
        <v>348</v>
      </c>
      <c r="I5453" t="s">
        <v>28977</v>
      </c>
      <c r="J5453" t="s">
        <v>27424</v>
      </c>
      <c r="L5453" t="s">
        <v>28979</v>
      </c>
      <c r="M5453">
        <v>168.73899841299999</v>
      </c>
      <c r="N5453">
        <v>-45.021099090600003</v>
      </c>
    </row>
    <row r="5454" spans="1:14" x14ac:dyDescent="0.35">
      <c r="A5454" t="s">
        <v>28980</v>
      </c>
      <c r="B5454" t="s">
        <v>32</v>
      </c>
      <c r="C5454" t="s">
        <v>28981</v>
      </c>
      <c r="D5454">
        <v>10</v>
      </c>
      <c r="E5454" t="s">
        <v>161</v>
      </c>
      <c r="F5454" t="s">
        <v>28797</v>
      </c>
      <c r="G5454" t="s">
        <v>28802</v>
      </c>
      <c r="I5454" t="s">
        <v>28980</v>
      </c>
      <c r="J5454" t="s">
        <v>28982</v>
      </c>
      <c r="L5454" t="s">
        <v>28983</v>
      </c>
      <c r="M5454">
        <v>174.86000061035099</v>
      </c>
      <c r="N5454">
        <v>-37.804698944091797</v>
      </c>
    </row>
    <row r="5455" spans="1:14" x14ac:dyDescent="0.35">
      <c r="A5455" t="s">
        <v>28984</v>
      </c>
      <c r="B5455" t="s">
        <v>32</v>
      </c>
      <c r="C5455" t="s">
        <v>28985</v>
      </c>
      <c r="D5455">
        <v>62</v>
      </c>
      <c r="E5455" t="s">
        <v>161</v>
      </c>
      <c r="F5455" t="s">
        <v>28797</v>
      </c>
      <c r="G5455" t="s">
        <v>28803</v>
      </c>
      <c r="H5455" t="s">
        <v>13253</v>
      </c>
      <c r="I5455" t="s">
        <v>28984</v>
      </c>
      <c r="J5455" t="s">
        <v>28986</v>
      </c>
      <c r="L5455" t="s">
        <v>28987</v>
      </c>
      <c r="M5455">
        <v>168.100998</v>
      </c>
      <c r="N5455">
        <v>-46.899700000000003</v>
      </c>
    </row>
    <row r="5456" spans="1:14" x14ac:dyDescent="0.35">
      <c r="A5456" t="s">
        <v>28988</v>
      </c>
      <c r="B5456" t="s">
        <v>1168</v>
      </c>
      <c r="C5456" t="s">
        <v>28989</v>
      </c>
      <c r="D5456">
        <v>935</v>
      </c>
      <c r="E5456" t="s">
        <v>161</v>
      </c>
      <c r="F5456" t="s">
        <v>28797</v>
      </c>
      <c r="G5456" t="s">
        <v>28811</v>
      </c>
      <c r="H5456" t="s">
        <v>28882</v>
      </c>
      <c r="I5456" t="s">
        <v>28988</v>
      </c>
      <c r="J5456" t="s">
        <v>2397</v>
      </c>
      <c r="L5456" t="s">
        <v>28990</v>
      </c>
      <c r="M5456">
        <v>176.31700134277301</v>
      </c>
      <c r="N5456">
        <v>-38.109199523925703</v>
      </c>
    </row>
    <row r="5457" spans="1:14" x14ac:dyDescent="0.35">
      <c r="A5457" t="s">
        <v>28991</v>
      </c>
      <c r="B5457" t="s">
        <v>1168</v>
      </c>
      <c r="C5457" t="s">
        <v>28992</v>
      </c>
      <c r="D5457">
        <v>13</v>
      </c>
      <c r="E5457" t="s">
        <v>161</v>
      </c>
      <c r="F5457" t="s">
        <v>28797</v>
      </c>
      <c r="G5457" t="s">
        <v>28811</v>
      </c>
      <c r="H5457" t="s">
        <v>28880</v>
      </c>
      <c r="I5457" t="s">
        <v>28991</v>
      </c>
      <c r="J5457" t="s">
        <v>28993</v>
      </c>
      <c r="L5457" t="s">
        <v>28994</v>
      </c>
      <c r="M5457">
        <v>176.19599914550699</v>
      </c>
      <c r="N5457">
        <v>-37.671901702880803</v>
      </c>
    </row>
    <row r="5458" spans="1:14" x14ac:dyDescent="0.35">
      <c r="A5458" t="s">
        <v>28995</v>
      </c>
      <c r="B5458" t="s">
        <v>32</v>
      </c>
      <c r="C5458" t="s">
        <v>28996</v>
      </c>
      <c r="D5458">
        <v>10</v>
      </c>
      <c r="E5458" t="s">
        <v>161</v>
      </c>
      <c r="F5458" t="s">
        <v>28797</v>
      </c>
      <c r="G5458" t="s">
        <v>28802</v>
      </c>
      <c r="I5458" t="s">
        <v>28995</v>
      </c>
      <c r="J5458" t="s">
        <v>28997</v>
      </c>
      <c r="L5458" t="s">
        <v>28998</v>
      </c>
      <c r="M5458">
        <v>175.55000305175699</v>
      </c>
      <c r="N5458">
        <v>-37.156700134277301</v>
      </c>
    </row>
    <row r="5459" spans="1:14" x14ac:dyDescent="0.35">
      <c r="A5459" t="s">
        <v>28999</v>
      </c>
      <c r="B5459" t="s">
        <v>32</v>
      </c>
      <c r="C5459" t="s">
        <v>29000</v>
      </c>
      <c r="D5459">
        <v>102</v>
      </c>
      <c r="E5459" t="s">
        <v>161</v>
      </c>
      <c r="F5459" t="s">
        <v>28797</v>
      </c>
      <c r="G5459" t="s">
        <v>28908</v>
      </c>
      <c r="I5459" t="s">
        <v>28999</v>
      </c>
      <c r="J5459" t="s">
        <v>29001</v>
      </c>
      <c r="L5459" t="s">
        <v>29002</v>
      </c>
      <c r="M5459">
        <v>172.77499389648401</v>
      </c>
      <c r="N5459">
        <v>-40.813301086425703</v>
      </c>
    </row>
    <row r="5460" spans="1:14" x14ac:dyDescent="0.35">
      <c r="A5460" t="s">
        <v>29003</v>
      </c>
      <c r="B5460" t="s">
        <v>32</v>
      </c>
      <c r="C5460" t="s">
        <v>29004</v>
      </c>
      <c r="D5460">
        <v>1220</v>
      </c>
      <c r="E5460" t="s">
        <v>161</v>
      </c>
      <c r="F5460" t="s">
        <v>28797</v>
      </c>
      <c r="G5460" t="s">
        <v>28802</v>
      </c>
      <c r="H5460" t="s">
        <v>28886</v>
      </c>
      <c r="I5460" t="s">
        <v>29003</v>
      </c>
      <c r="J5460" t="s">
        <v>29005</v>
      </c>
      <c r="L5460" t="s">
        <v>29006</v>
      </c>
      <c r="M5460">
        <v>175.891998291015</v>
      </c>
      <c r="N5460">
        <v>-38.236698150634702</v>
      </c>
    </row>
    <row r="5461" spans="1:14" x14ac:dyDescent="0.35">
      <c r="A5461" t="s">
        <v>29007</v>
      </c>
      <c r="B5461" t="s">
        <v>32</v>
      </c>
      <c r="C5461" t="s">
        <v>29008</v>
      </c>
      <c r="D5461">
        <v>69</v>
      </c>
      <c r="E5461" t="s">
        <v>161</v>
      </c>
      <c r="F5461" t="s">
        <v>28797</v>
      </c>
      <c r="G5461" t="s">
        <v>28802</v>
      </c>
      <c r="H5461" t="s">
        <v>28812</v>
      </c>
      <c r="I5461" t="s">
        <v>29007</v>
      </c>
      <c r="J5461" t="s">
        <v>29009</v>
      </c>
      <c r="L5461" t="s">
        <v>29010</v>
      </c>
      <c r="M5461">
        <v>174.70799255371</v>
      </c>
      <c r="N5461">
        <v>-38.181098937988203</v>
      </c>
    </row>
    <row r="5462" spans="1:14" x14ac:dyDescent="0.35">
      <c r="A5462" t="s">
        <v>29011</v>
      </c>
      <c r="B5462" t="s">
        <v>1168</v>
      </c>
      <c r="C5462" t="s">
        <v>29012</v>
      </c>
      <c r="D5462">
        <v>89</v>
      </c>
      <c r="E5462" t="s">
        <v>161</v>
      </c>
      <c r="F5462" t="s">
        <v>28797</v>
      </c>
      <c r="G5462" t="s">
        <v>28798</v>
      </c>
      <c r="I5462" t="s">
        <v>29011</v>
      </c>
      <c r="J5462" t="s">
        <v>29013</v>
      </c>
      <c r="L5462" t="s">
        <v>29014</v>
      </c>
      <c r="M5462">
        <v>171.225006103515</v>
      </c>
      <c r="N5462">
        <v>-44.302799224853501</v>
      </c>
    </row>
    <row r="5463" spans="1:14" x14ac:dyDescent="0.35">
      <c r="A5463" t="s">
        <v>29015</v>
      </c>
      <c r="B5463" t="s">
        <v>1168</v>
      </c>
      <c r="C5463" t="s">
        <v>29016</v>
      </c>
      <c r="D5463">
        <v>1575</v>
      </c>
      <c r="E5463" t="s">
        <v>161</v>
      </c>
      <c r="F5463" t="s">
        <v>28797</v>
      </c>
      <c r="G5463" t="s">
        <v>28798</v>
      </c>
      <c r="H5463" t="s">
        <v>29017</v>
      </c>
      <c r="I5463" t="s">
        <v>29015</v>
      </c>
      <c r="J5463" t="s">
        <v>29018</v>
      </c>
      <c r="L5463" t="s">
        <v>29019</v>
      </c>
      <c r="M5463">
        <v>170.11799621599999</v>
      </c>
      <c r="N5463">
        <v>-44.2350006104</v>
      </c>
    </row>
    <row r="5464" spans="1:14" x14ac:dyDescent="0.35">
      <c r="A5464" t="s">
        <v>29020</v>
      </c>
      <c r="B5464" t="s">
        <v>1168</v>
      </c>
      <c r="C5464" t="s">
        <v>29021</v>
      </c>
      <c r="D5464">
        <v>109</v>
      </c>
      <c r="E5464" t="s">
        <v>161</v>
      </c>
      <c r="F5464" t="s">
        <v>28797</v>
      </c>
      <c r="G5464" t="s">
        <v>28801</v>
      </c>
      <c r="H5464" t="s">
        <v>4727</v>
      </c>
      <c r="I5464" t="s">
        <v>29020</v>
      </c>
      <c r="J5464" t="s">
        <v>29022</v>
      </c>
      <c r="L5464" t="s">
        <v>29023</v>
      </c>
      <c r="M5464">
        <v>173.86999511718699</v>
      </c>
      <c r="N5464">
        <v>-41.518299102783203</v>
      </c>
    </row>
    <row r="5465" spans="1:14" x14ac:dyDescent="0.35">
      <c r="A5465" t="s">
        <v>29024</v>
      </c>
      <c r="B5465" t="s">
        <v>1168</v>
      </c>
      <c r="C5465" t="s">
        <v>29025</v>
      </c>
      <c r="D5465">
        <v>1142</v>
      </c>
      <c r="E5465" t="s">
        <v>161</v>
      </c>
      <c r="F5465" t="s">
        <v>28797</v>
      </c>
      <c r="G5465" t="s">
        <v>28799</v>
      </c>
      <c r="I5465" t="s">
        <v>29024</v>
      </c>
      <c r="J5465" t="s">
        <v>29026</v>
      </c>
      <c r="L5465" t="s">
        <v>29027</v>
      </c>
      <c r="M5465">
        <v>169.24600219727</v>
      </c>
      <c r="N5465">
        <v>-44.722198486327997</v>
      </c>
    </row>
    <row r="5466" spans="1:14" x14ac:dyDescent="0.35">
      <c r="A5466" t="s">
        <v>29028</v>
      </c>
      <c r="B5466" t="s">
        <v>1168</v>
      </c>
      <c r="C5466" t="s">
        <v>29029</v>
      </c>
      <c r="D5466">
        <v>20</v>
      </c>
      <c r="E5466" t="s">
        <v>161</v>
      </c>
      <c r="F5466" t="s">
        <v>28797</v>
      </c>
      <c r="G5466" t="s">
        <v>28811</v>
      </c>
      <c r="I5466" t="s">
        <v>29028</v>
      </c>
      <c r="J5466" t="s">
        <v>29030</v>
      </c>
      <c r="L5466" t="s">
        <v>29031</v>
      </c>
      <c r="M5466">
        <v>176.91400146484301</v>
      </c>
      <c r="N5466">
        <v>-37.920600891113203</v>
      </c>
    </row>
    <row r="5467" spans="1:14" x14ac:dyDescent="0.35">
      <c r="A5467" t="s">
        <v>29032</v>
      </c>
      <c r="B5467" t="s">
        <v>3332</v>
      </c>
      <c r="C5467" t="s">
        <v>29033</v>
      </c>
      <c r="D5467">
        <v>41</v>
      </c>
      <c r="E5467" t="s">
        <v>161</v>
      </c>
      <c r="F5467" t="s">
        <v>28797</v>
      </c>
      <c r="G5467" t="s">
        <v>28813</v>
      </c>
      <c r="H5467" t="s">
        <v>739</v>
      </c>
      <c r="I5467" t="s">
        <v>29032</v>
      </c>
      <c r="J5467" t="s">
        <v>29034</v>
      </c>
      <c r="L5467" t="s">
        <v>29035</v>
      </c>
      <c r="M5467">
        <v>174.80499267600001</v>
      </c>
      <c r="N5467">
        <v>-41.327201843300003</v>
      </c>
    </row>
    <row r="5468" spans="1:14" x14ac:dyDescent="0.35">
      <c r="A5468" t="s">
        <v>29036</v>
      </c>
      <c r="B5468" t="s">
        <v>1168</v>
      </c>
      <c r="C5468" t="s">
        <v>29037</v>
      </c>
      <c r="D5468">
        <v>42</v>
      </c>
      <c r="E5468" t="s">
        <v>161</v>
      </c>
      <c r="F5468" t="s">
        <v>28797</v>
      </c>
      <c r="G5468" t="s">
        <v>28879</v>
      </c>
      <c r="H5468" t="s">
        <v>28887</v>
      </c>
      <c r="I5468" t="s">
        <v>29036</v>
      </c>
      <c r="J5468" t="s">
        <v>29038</v>
      </c>
      <c r="L5468" t="s">
        <v>29039</v>
      </c>
      <c r="M5468">
        <v>177.40699768066401</v>
      </c>
      <c r="N5468">
        <v>-39.006900787353501</v>
      </c>
    </row>
    <row r="5469" spans="1:14" x14ac:dyDescent="0.35">
      <c r="A5469" t="s">
        <v>29040</v>
      </c>
      <c r="B5469" t="s">
        <v>1168</v>
      </c>
      <c r="C5469" t="s">
        <v>29041</v>
      </c>
      <c r="D5469">
        <v>133</v>
      </c>
      <c r="E5469" t="s">
        <v>161</v>
      </c>
      <c r="F5469" t="s">
        <v>28797</v>
      </c>
      <c r="G5469" t="s">
        <v>28839</v>
      </c>
      <c r="I5469" t="s">
        <v>29040</v>
      </c>
      <c r="J5469" t="s">
        <v>29042</v>
      </c>
      <c r="L5469" t="s">
        <v>29043</v>
      </c>
      <c r="M5469">
        <v>174.36500549316401</v>
      </c>
      <c r="N5469">
        <v>-35.768299102783203</v>
      </c>
    </row>
    <row r="5470" spans="1:14" x14ac:dyDescent="0.35">
      <c r="A5470" t="s">
        <v>29044</v>
      </c>
      <c r="B5470" t="s">
        <v>1168</v>
      </c>
      <c r="C5470" t="s">
        <v>455</v>
      </c>
      <c r="D5470">
        <v>13</v>
      </c>
      <c r="E5470" t="s">
        <v>161</v>
      </c>
      <c r="F5470" t="s">
        <v>28797</v>
      </c>
      <c r="G5470" t="s">
        <v>28800</v>
      </c>
      <c r="I5470" t="s">
        <v>29044</v>
      </c>
      <c r="J5470" t="s">
        <v>29045</v>
      </c>
      <c r="L5470" t="s">
        <v>29046</v>
      </c>
      <c r="M5470">
        <v>171.58099365234301</v>
      </c>
      <c r="N5470">
        <v>-41.7380981445312</v>
      </c>
    </row>
    <row r="5471" spans="1:14" x14ac:dyDescent="0.35">
      <c r="A5471" t="s">
        <v>29047</v>
      </c>
      <c r="B5471" t="s">
        <v>32</v>
      </c>
      <c r="C5471" t="s">
        <v>29048</v>
      </c>
      <c r="D5471">
        <v>10</v>
      </c>
      <c r="E5471" t="s">
        <v>161</v>
      </c>
      <c r="F5471" t="s">
        <v>28797</v>
      </c>
      <c r="G5471" t="s">
        <v>28802</v>
      </c>
      <c r="I5471" t="s">
        <v>29047</v>
      </c>
      <c r="J5471" t="s">
        <v>29049</v>
      </c>
      <c r="L5471" t="s">
        <v>29050</v>
      </c>
      <c r="M5471">
        <v>175.67900085449199</v>
      </c>
      <c r="N5471">
        <v>-36.831699371337798</v>
      </c>
    </row>
    <row r="5472" spans="1:14" x14ac:dyDescent="0.35">
      <c r="A5472" t="s">
        <v>29051</v>
      </c>
      <c r="B5472" t="s">
        <v>1168</v>
      </c>
      <c r="C5472" t="s">
        <v>29052</v>
      </c>
      <c r="D5472">
        <v>27</v>
      </c>
      <c r="E5472" t="s">
        <v>161</v>
      </c>
      <c r="F5472" t="s">
        <v>28797</v>
      </c>
      <c r="G5472" t="s">
        <v>28814</v>
      </c>
      <c r="H5472" t="s">
        <v>28885</v>
      </c>
      <c r="I5472" t="s">
        <v>29051</v>
      </c>
      <c r="J5472" t="s">
        <v>29053</v>
      </c>
      <c r="L5472" t="s">
        <v>29054</v>
      </c>
      <c r="M5472">
        <v>175.02499389648401</v>
      </c>
      <c r="N5472">
        <v>-39.962200164794901</v>
      </c>
    </row>
    <row r="5473" spans="1:14" x14ac:dyDescent="0.35">
      <c r="A5473" t="s">
        <v>29055</v>
      </c>
      <c r="B5473" t="s">
        <v>32</v>
      </c>
      <c r="C5473" t="s">
        <v>29056</v>
      </c>
      <c r="D5473">
        <v>2737</v>
      </c>
      <c r="F5473" t="s">
        <v>30</v>
      </c>
      <c r="G5473" t="s">
        <v>41</v>
      </c>
      <c r="H5473" t="s">
        <v>1434</v>
      </c>
      <c r="I5473" t="s">
        <v>29055</v>
      </c>
      <c r="J5473" t="s">
        <v>29057</v>
      </c>
      <c r="K5473" t="s">
        <v>29055</v>
      </c>
      <c r="L5473" t="s">
        <v>29058</v>
      </c>
      <c r="M5473">
        <v>-123.92800140381</v>
      </c>
      <c r="N5473">
        <v>40.719299316406001</v>
      </c>
    </row>
    <row r="5474" spans="1:14" x14ac:dyDescent="0.35">
      <c r="A5474" t="s">
        <v>29059</v>
      </c>
      <c r="B5474" t="s">
        <v>32</v>
      </c>
      <c r="C5474" t="s">
        <v>29060</v>
      </c>
      <c r="D5474">
        <v>719</v>
      </c>
      <c r="F5474" t="s">
        <v>30</v>
      </c>
      <c r="G5474" t="s">
        <v>41</v>
      </c>
      <c r="H5474" t="s">
        <v>445</v>
      </c>
      <c r="I5474" t="s">
        <v>29059</v>
      </c>
      <c r="J5474" t="s">
        <v>29061</v>
      </c>
      <c r="K5474" t="s">
        <v>29059</v>
      </c>
      <c r="L5474" t="s">
        <v>29062</v>
      </c>
      <c r="M5474">
        <v>-122.407997131</v>
      </c>
      <c r="N5474">
        <v>40.574901580800002</v>
      </c>
    </row>
    <row r="5475" spans="1:14" x14ac:dyDescent="0.35">
      <c r="A5475" t="s">
        <v>29063</v>
      </c>
      <c r="B5475" t="s">
        <v>32</v>
      </c>
      <c r="C5475" t="s">
        <v>29064</v>
      </c>
      <c r="D5475">
        <v>6890</v>
      </c>
      <c r="E5475" t="s">
        <v>1579</v>
      </c>
      <c r="F5475" t="s">
        <v>1532</v>
      </c>
      <c r="G5475" t="s">
        <v>1625</v>
      </c>
      <c r="I5475" t="s">
        <v>29065</v>
      </c>
      <c r="J5475" t="s">
        <v>29063</v>
      </c>
      <c r="L5475" t="s">
        <v>29066</v>
      </c>
      <c r="M5475">
        <v>69.077222222199893</v>
      </c>
      <c r="N5475">
        <v>33.922499999999999</v>
      </c>
    </row>
    <row r="5476" spans="1:14" x14ac:dyDescent="0.35">
      <c r="A5476" t="s">
        <v>29068</v>
      </c>
      <c r="B5476" t="s">
        <v>32</v>
      </c>
      <c r="C5476" t="s">
        <v>29069</v>
      </c>
      <c r="D5476">
        <v>8367</v>
      </c>
      <c r="E5476" t="s">
        <v>1579</v>
      </c>
      <c r="F5476" t="s">
        <v>1532</v>
      </c>
      <c r="G5476" t="s">
        <v>1626</v>
      </c>
      <c r="H5476" t="s">
        <v>29070</v>
      </c>
      <c r="I5476" t="s">
        <v>29068</v>
      </c>
      <c r="J5476" t="s">
        <v>29071</v>
      </c>
      <c r="L5476" t="s">
        <v>29072</v>
      </c>
      <c r="M5476">
        <v>67.817001342773395</v>
      </c>
      <c r="N5476">
        <v>34.817001342773402</v>
      </c>
    </row>
    <row r="5477" spans="1:14" x14ac:dyDescent="0.35">
      <c r="A5477" t="s">
        <v>29073</v>
      </c>
      <c r="B5477" t="s">
        <v>32</v>
      </c>
      <c r="C5477" t="s">
        <v>29074</v>
      </c>
      <c r="D5477">
        <v>2464</v>
      </c>
      <c r="E5477" t="s">
        <v>1579</v>
      </c>
      <c r="F5477" t="s">
        <v>1532</v>
      </c>
      <c r="G5477" t="s">
        <v>1620</v>
      </c>
      <c r="H5477" t="s">
        <v>29075</v>
      </c>
      <c r="I5477" t="s">
        <v>29073</v>
      </c>
      <c r="J5477" t="s">
        <v>4271</v>
      </c>
      <c r="L5477" t="s">
        <v>29076</v>
      </c>
      <c r="M5477">
        <v>64.364997863769503</v>
      </c>
      <c r="N5477">
        <v>31.559700012206999</v>
      </c>
    </row>
    <row r="5478" spans="1:14" x14ac:dyDescent="0.35">
      <c r="A5478" t="s">
        <v>29077</v>
      </c>
      <c r="B5478" t="s">
        <v>32</v>
      </c>
      <c r="C5478" t="s">
        <v>29078</v>
      </c>
      <c r="D5478">
        <v>7383</v>
      </c>
      <c r="E5478" t="s">
        <v>1579</v>
      </c>
      <c r="F5478" t="s">
        <v>1532</v>
      </c>
      <c r="G5478" t="s">
        <v>29079</v>
      </c>
      <c r="H5478" t="s">
        <v>29080</v>
      </c>
      <c r="I5478" t="s">
        <v>29077</v>
      </c>
      <c r="J5478" t="s">
        <v>29081</v>
      </c>
      <c r="L5478" t="s">
        <v>29082</v>
      </c>
      <c r="M5478">
        <v>65.271019999999993</v>
      </c>
      <c r="N5478">
        <v>34.526465000000002</v>
      </c>
    </row>
    <row r="5479" spans="1:14" x14ac:dyDescent="0.35">
      <c r="A5479" t="s">
        <v>29083</v>
      </c>
      <c r="B5479" t="s">
        <v>32</v>
      </c>
      <c r="C5479" t="s">
        <v>29084</v>
      </c>
      <c r="D5479">
        <v>6971</v>
      </c>
      <c r="E5479" t="s">
        <v>1579</v>
      </c>
      <c r="F5479" t="s">
        <v>1532</v>
      </c>
      <c r="G5479" t="s">
        <v>29085</v>
      </c>
      <c r="H5479" t="s">
        <v>29086</v>
      </c>
      <c r="I5479" t="s">
        <v>29083</v>
      </c>
      <c r="J5479" t="s">
        <v>29087</v>
      </c>
      <c r="L5479" t="s">
        <v>29088</v>
      </c>
      <c r="M5479">
        <v>68.636497497600004</v>
      </c>
      <c r="N5479">
        <v>33.320701599099998</v>
      </c>
    </row>
    <row r="5480" spans="1:14" x14ac:dyDescent="0.35">
      <c r="A5480" t="s">
        <v>29089</v>
      </c>
      <c r="B5480" t="s">
        <v>32</v>
      </c>
      <c r="C5480" t="s">
        <v>29090</v>
      </c>
      <c r="D5480">
        <v>5250</v>
      </c>
      <c r="E5480" t="s">
        <v>1579</v>
      </c>
      <c r="F5480" t="s">
        <v>1532</v>
      </c>
      <c r="G5480" t="s">
        <v>29091</v>
      </c>
      <c r="H5480" t="s">
        <v>29092</v>
      </c>
      <c r="I5480" t="s">
        <v>29089</v>
      </c>
      <c r="J5480" t="s">
        <v>29093</v>
      </c>
      <c r="L5480" t="s">
        <v>29094</v>
      </c>
      <c r="M5480">
        <v>70.882499694824205</v>
      </c>
      <c r="N5480">
        <v>38.461101531982401</v>
      </c>
    </row>
    <row r="5481" spans="1:14" x14ac:dyDescent="0.35">
      <c r="A5481" t="s">
        <v>29095</v>
      </c>
      <c r="B5481" t="s">
        <v>32</v>
      </c>
      <c r="C5481" t="s">
        <v>29096</v>
      </c>
      <c r="D5481">
        <v>3083</v>
      </c>
      <c r="E5481" t="s">
        <v>1579</v>
      </c>
      <c r="F5481" t="s">
        <v>1532</v>
      </c>
      <c r="G5481" t="s">
        <v>1637</v>
      </c>
      <c r="H5481" t="s">
        <v>29097</v>
      </c>
      <c r="I5481" t="s">
        <v>29095</v>
      </c>
      <c r="J5481" t="s">
        <v>29098</v>
      </c>
      <c r="L5481" t="s">
        <v>29099</v>
      </c>
      <c r="M5481">
        <v>62.182998657226499</v>
      </c>
      <c r="N5481">
        <v>32.367000579833899</v>
      </c>
    </row>
    <row r="5482" spans="1:14" x14ac:dyDescent="0.35">
      <c r="A5482" t="s">
        <v>29100</v>
      </c>
      <c r="B5482" t="s">
        <v>32</v>
      </c>
      <c r="C5482" t="s">
        <v>29101</v>
      </c>
      <c r="D5482">
        <v>3872</v>
      </c>
      <c r="E5482" t="s">
        <v>1579</v>
      </c>
      <c r="F5482" t="s">
        <v>1532</v>
      </c>
      <c r="G5482" t="s">
        <v>29091</v>
      </c>
      <c r="H5482" t="s">
        <v>29102</v>
      </c>
      <c r="I5482" t="s">
        <v>29100</v>
      </c>
      <c r="J5482" t="s">
        <v>29103</v>
      </c>
      <c r="L5482" t="s">
        <v>29104</v>
      </c>
      <c r="M5482">
        <v>70.518096999999997</v>
      </c>
      <c r="N5482">
        <v>37.121101000000003</v>
      </c>
    </row>
    <row r="5483" spans="1:14" x14ac:dyDescent="0.35">
      <c r="A5483" t="s">
        <v>29105</v>
      </c>
      <c r="B5483" t="s">
        <v>32</v>
      </c>
      <c r="C5483" t="s">
        <v>29106</v>
      </c>
      <c r="D5483">
        <v>7150</v>
      </c>
      <c r="E5483" t="s">
        <v>1579</v>
      </c>
      <c r="F5483" t="s">
        <v>1532</v>
      </c>
      <c r="G5483" t="s">
        <v>29085</v>
      </c>
      <c r="H5483" t="s">
        <v>29107</v>
      </c>
      <c r="I5483" t="s">
        <v>29105</v>
      </c>
      <c r="J5483" t="s">
        <v>29108</v>
      </c>
      <c r="L5483" t="s">
        <v>29109</v>
      </c>
      <c r="M5483">
        <v>68.412902832</v>
      </c>
      <c r="N5483">
        <v>33.531200408899998</v>
      </c>
    </row>
    <row r="5484" spans="1:14" x14ac:dyDescent="0.35">
      <c r="A5484" t="s">
        <v>29110</v>
      </c>
      <c r="B5484" t="s">
        <v>32</v>
      </c>
      <c r="C5484" t="s">
        <v>29111</v>
      </c>
      <c r="D5484">
        <v>3593</v>
      </c>
      <c r="E5484" t="s">
        <v>1579</v>
      </c>
      <c r="F5484" t="s">
        <v>1532</v>
      </c>
      <c r="G5484" t="s">
        <v>29091</v>
      </c>
      <c r="H5484" t="s">
        <v>29112</v>
      </c>
      <c r="I5484" t="s">
        <v>29110</v>
      </c>
      <c r="J5484" t="s">
        <v>29113</v>
      </c>
      <c r="L5484" t="s">
        <v>29114</v>
      </c>
      <c r="M5484">
        <v>70.217002868652301</v>
      </c>
      <c r="N5484">
        <v>37.882999420166001</v>
      </c>
    </row>
    <row r="5485" spans="1:14" x14ac:dyDescent="0.35">
      <c r="A5485" t="s">
        <v>29115</v>
      </c>
      <c r="B5485" t="s">
        <v>1168</v>
      </c>
      <c r="C5485" t="s">
        <v>29116</v>
      </c>
      <c r="D5485">
        <v>3206</v>
      </c>
      <c r="E5485" t="s">
        <v>1579</v>
      </c>
      <c r="F5485" t="s">
        <v>1532</v>
      </c>
      <c r="G5485" t="s">
        <v>29117</v>
      </c>
      <c r="I5485" t="s">
        <v>29115</v>
      </c>
      <c r="J5485" t="s">
        <v>5563</v>
      </c>
      <c r="L5485" t="s">
        <v>29118</v>
      </c>
      <c r="M5485">
        <v>62.228298187255803</v>
      </c>
      <c r="N5485">
        <v>34.209999084472599</v>
      </c>
    </row>
    <row r="5486" spans="1:14" x14ac:dyDescent="0.35">
      <c r="A5486" t="s">
        <v>29119</v>
      </c>
      <c r="B5486" t="s">
        <v>1168</v>
      </c>
      <c r="C5486" t="s">
        <v>29120</v>
      </c>
      <c r="D5486">
        <v>4895</v>
      </c>
      <c r="E5486" t="s">
        <v>1579</v>
      </c>
      <c r="F5486" t="s">
        <v>1532</v>
      </c>
      <c r="G5486" t="s">
        <v>29121</v>
      </c>
      <c r="H5486" t="s">
        <v>29122</v>
      </c>
      <c r="I5486" t="s">
        <v>29119</v>
      </c>
      <c r="J5486" t="s">
        <v>29123</v>
      </c>
      <c r="L5486" t="s">
        <v>29124</v>
      </c>
      <c r="M5486">
        <v>69.264999389599893</v>
      </c>
      <c r="N5486">
        <v>34.946098327599998</v>
      </c>
    </row>
    <row r="5487" spans="1:14" x14ac:dyDescent="0.35">
      <c r="A5487" t="s">
        <v>29125</v>
      </c>
      <c r="B5487" t="s">
        <v>1168</v>
      </c>
      <c r="C5487" t="s">
        <v>29126</v>
      </c>
      <c r="D5487">
        <v>1814</v>
      </c>
      <c r="E5487" t="s">
        <v>1579</v>
      </c>
      <c r="F5487" t="s">
        <v>1532</v>
      </c>
      <c r="G5487" t="s">
        <v>29127</v>
      </c>
      <c r="I5487" t="s">
        <v>29125</v>
      </c>
      <c r="J5487" t="s">
        <v>29128</v>
      </c>
      <c r="L5487" t="s">
        <v>29129</v>
      </c>
      <c r="M5487">
        <v>70.498596191406193</v>
      </c>
      <c r="N5487">
        <v>34.3997993469238</v>
      </c>
    </row>
    <row r="5488" spans="1:14" x14ac:dyDescent="0.35">
      <c r="A5488" t="s">
        <v>29130</v>
      </c>
      <c r="B5488" t="s">
        <v>32</v>
      </c>
      <c r="C5488" t="s">
        <v>29131</v>
      </c>
      <c r="D5488">
        <v>7790</v>
      </c>
      <c r="E5488" t="s">
        <v>1579</v>
      </c>
      <c r="F5488" t="s">
        <v>1532</v>
      </c>
      <c r="G5488" t="s">
        <v>29132</v>
      </c>
      <c r="H5488" t="s">
        <v>29133</v>
      </c>
      <c r="I5488" t="s">
        <v>29134</v>
      </c>
      <c r="J5488" t="s">
        <v>29135</v>
      </c>
      <c r="L5488" t="s">
        <v>29136</v>
      </c>
      <c r="M5488">
        <v>69.239402771000002</v>
      </c>
      <c r="N5488">
        <v>33.631500244099897</v>
      </c>
    </row>
    <row r="5489" spans="1:14" x14ac:dyDescent="0.35">
      <c r="A5489" t="s">
        <v>29137</v>
      </c>
      <c r="B5489" t="s">
        <v>1168</v>
      </c>
      <c r="C5489" t="s">
        <v>29138</v>
      </c>
      <c r="D5489">
        <v>5877</v>
      </c>
      <c r="E5489" t="s">
        <v>1579</v>
      </c>
      <c r="F5489" t="s">
        <v>1532</v>
      </c>
      <c r="G5489" t="s">
        <v>29139</v>
      </c>
      <c r="H5489" t="s">
        <v>29140</v>
      </c>
      <c r="I5489" t="s">
        <v>29137</v>
      </c>
      <c r="J5489" t="s">
        <v>29141</v>
      </c>
      <c r="L5489" t="s">
        <v>29142</v>
      </c>
      <c r="M5489">
        <v>69.212303000000006</v>
      </c>
      <c r="N5489">
        <v>34.565899000000002</v>
      </c>
    </row>
    <row r="5490" spans="1:14" x14ac:dyDescent="0.35">
      <c r="A5490" t="s">
        <v>29143</v>
      </c>
      <c r="B5490" t="s">
        <v>1168</v>
      </c>
      <c r="C5490" t="s">
        <v>29144</v>
      </c>
      <c r="D5490">
        <v>3337</v>
      </c>
      <c r="E5490" t="s">
        <v>1579</v>
      </c>
      <c r="F5490" t="s">
        <v>1532</v>
      </c>
      <c r="G5490" t="s">
        <v>29145</v>
      </c>
      <c r="I5490" t="s">
        <v>29143</v>
      </c>
      <c r="J5490" t="s">
        <v>29146</v>
      </c>
      <c r="L5490" t="s">
        <v>29147</v>
      </c>
      <c r="M5490">
        <v>65.847801208496094</v>
      </c>
      <c r="N5490">
        <v>31.505800247192301</v>
      </c>
    </row>
    <row r="5491" spans="1:14" x14ac:dyDescent="0.35">
      <c r="A5491" t="s">
        <v>29148</v>
      </c>
      <c r="B5491" t="s">
        <v>32</v>
      </c>
      <c r="C5491" t="s">
        <v>29149</v>
      </c>
      <c r="D5491">
        <v>3756</v>
      </c>
      <c r="E5491" t="s">
        <v>1579</v>
      </c>
      <c r="F5491" t="s">
        <v>1532</v>
      </c>
      <c r="G5491" t="s">
        <v>1621</v>
      </c>
      <c r="H5491" t="s">
        <v>1622</v>
      </c>
      <c r="J5491" t="s">
        <v>29150</v>
      </c>
      <c r="L5491" t="s">
        <v>29151</v>
      </c>
      <c r="M5491">
        <v>69.952003000000005</v>
      </c>
      <c r="N5491">
        <v>33.333401000000002</v>
      </c>
    </row>
    <row r="5492" spans="1:14" x14ac:dyDescent="0.35">
      <c r="A5492" t="s">
        <v>29152</v>
      </c>
      <c r="B5492" t="s">
        <v>1168</v>
      </c>
      <c r="C5492" t="s">
        <v>29153</v>
      </c>
      <c r="D5492">
        <v>2743</v>
      </c>
      <c r="E5492" t="s">
        <v>1579</v>
      </c>
      <c r="F5492" t="s">
        <v>1532</v>
      </c>
      <c r="G5492" t="s">
        <v>29067</v>
      </c>
      <c r="I5492" t="s">
        <v>29152</v>
      </c>
      <c r="J5492" t="s">
        <v>29154</v>
      </c>
      <c r="L5492" t="s">
        <v>29155</v>
      </c>
      <c r="M5492">
        <v>64.760902404785099</v>
      </c>
      <c r="N5492">
        <v>35.930801391601499</v>
      </c>
    </row>
    <row r="5493" spans="1:14" x14ac:dyDescent="0.35">
      <c r="A5493" t="s">
        <v>29156</v>
      </c>
      <c r="B5493" t="s">
        <v>1168</v>
      </c>
      <c r="C5493" t="s">
        <v>29157</v>
      </c>
      <c r="D5493">
        <v>1284</v>
      </c>
      <c r="E5493" t="s">
        <v>1579</v>
      </c>
      <c r="F5493" t="s">
        <v>1532</v>
      </c>
      <c r="G5493" t="s">
        <v>1619</v>
      </c>
      <c r="I5493" t="s">
        <v>29156</v>
      </c>
      <c r="J5493" t="s">
        <v>29158</v>
      </c>
      <c r="L5493" t="s">
        <v>29159</v>
      </c>
      <c r="M5493">
        <v>67.209701538085895</v>
      </c>
      <c r="N5493">
        <v>36.706901550292898</v>
      </c>
    </row>
    <row r="5494" spans="1:14" x14ac:dyDescent="0.35">
      <c r="A5494" t="s">
        <v>29160</v>
      </c>
      <c r="B5494" t="s">
        <v>32</v>
      </c>
      <c r="C5494" t="s">
        <v>29161</v>
      </c>
      <c r="D5494">
        <v>7300</v>
      </c>
      <c r="E5494" t="s">
        <v>1579</v>
      </c>
      <c r="F5494" t="s">
        <v>1532</v>
      </c>
      <c r="G5494" t="s">
        <v>1636</v>
      </c>
      <c r="H5494" t="s">
        <v>29162</v>
      </c>
      <c r="I5494" t="s">
        <v>29160</v>
      </c>
      <c r="J5494" t="s">
        <v>29163</v>
      </c>
      <c r="L5494" t="s">
        <v>29164</v>
      </c>
      <c r="M5494">
        <v>69.156303405800003</v>
      </c>
      <c r="N5494">
        <v>32.931800842299999</v>
      </c>
    </row>
    <row r="5495" spans="1:14" x14ac:dyDescent="0.35">
      <c r="A5495" t="s">
        <v>29165</v>
      </c>
      <c r="B5495" t="s">
        <v>32</v>
      </c>
      <c r="C5495" t="s">
        <v>29166</v>
      </c>
      <c r="D5495">
        <v>2999</v>
      </c>
      <c r="E5495" t="s">
        <v>1579</v>
      </c>
      <c r="F5495" t="s">
        <v>1532</v>
      </c>
      <c r="G5495" t="s">
        <v>29167</v>
      </c>
      <c r="H5495" t="s">
        <v>29168</v>
      </c>
      <c r="I5495" t="s">
        <v>29165</v>
      </c>
      <c r="J5495" t="s">
        <v>29169</v>
      </c>
      <c r="L5495" t="s">
        <v>29170</v>
      </c>
      <c r="M5495">
        <v>63.117801666259702</v>
      </c>
      <c r="N5495">
        <v>34.985000610351499</v>
      </c>
    </row>
    <row r="5496" spans="1:14" x14ac:dyDescent="0.35">
      <c r="A5496" t="s">
        <v>29171</v>
      </c>
      <c r="B5496" t="s">
        <v>32</v>
      </c>
      <c r="C5496" t="s">
        <v>29172</v>
      </c>
      <c r="D5496">
        <v>7340</v>
      </c>
      <c r="E5496" t="s">
        <v>1579</v>
      </c>
      <c r="F5496" t="s">
        <v>1532</v>
      </c>
      <c r="G5496" t="s">
        <v>1636</v>
      </c>
      <c r="H5496" t="s">
        <v>29173</v>
      </c>
      <c r="I5496" t="s">
        <v>29171</v>
      </c>
      <c r="J5496" t="s">
        <v>29174</v>
      </c>
      <c r="L5496" t="s">
        <v>29175</v>
      </c>
      <c r="M5496">
        <v>68.838516999999996</v>
      </c>
      <c r="N5496">
        <v>33.125749999999996</v>
      </c>
    </row>
    <row r="5497" spans="1:14" x14ac:dyDescent="0.35">
      <c r="A5497" t="s">
        <v>29176</v>
      </c>
      <c r="B5497" t="s">
        <v>32</v>
      </c>
      <c r="C5497" t="s">
        <v>29177</v>
      </c>
      <c r="D5497">
        <v>3773</v>
      </c>
      <c r="E5497" t="s">
        <v>1579</v>
      </c>
      <c r="F5497" t="s">
        <v>1532</v>
      </c>
      <c r="G5497" t="s">
        <v>1637</v>
      </c>
      <c r="I5497" t="s">
        <v>29176</v>
      </c>
      <c r="J5497" t="s">
        <v>29178</v>
      </c>
      <c r="L5497" t="s">
        <v>29179</v>
      </c>
      <c r="M5497">
        <v>62.261001586900001</v>
      </c>
      <c r="N5497">
        <v>33.3913002014</v>
      </c>
    </row>
    <row r="5498" spans="1:14" x14ac:dyDescent="0.35">
      <c r="A5498" t="s">
        <v>29180</v>
      </c>
      <c r="B5498" t="s">
        <v>32</v>
      </c>
      <c r="C5498" t="s">
        <v>29181</v>
      </c>
      <c r="D5498">
        <v>6700</v>
      </c>
      <c r="E5498" t="s">
        <v>1579</v>
      </c>
      <c r="F5498" t="s">
        <v>1532</v>
      </c>
      <c r="G5498" t="s">
        <v>29091</v>
      </c>
      <c r="H5498" t="s">
        <v>29182</v>
      </c>
      <c r="I5498" t="s">
        <v>29180</v>
      </c>
      <c r="J5498" t="s">
        <v>3417</v>
      </c>
      <c r="L5498" t="s">
        <v>29183</v>
      </c>
      <c r="M5498">
        <v>71.5</v>
      </c>
      <c r="N5498">
        <v>37.567001342773402</v>
      </c>
    </row>
    <row r="5499" spans="1:14" x14ac:dyDescent="0.35">
      <c r="A5499" t="s">
        <v>29184</v>
      </c>
      <c r="B5499" t="s">
        <v>32</v>
      </c>
      <c r="C5499" t="s">
        <v>29185</v>
      </c>
      <c r="D5499">
        <v>4429</v>
      </c>
      <c r="E5499" t="s">
        <v>1579</v>
      </c>
      <c r="F5499" t="s">
        <v>1532</v>
      </c>
      <c r="G5499" t="s">
        <v>1618</v>
      </c>
      <c r="H5499" t="s">
        <v>29186</v>
      </c>
      <c r="I5499" t="s">
        <v>29184</v>
      </c>
      <c r="J5499" t="s">
        <v>29187</v>
      </c>
      <c r="L5499" t="s">
        <v>29188</v>
      </c>
      <c r="M5499">
        <v>65.865798950200002</v>
      </c>
      <c r="N5499">
        <v>32.604198455799903</v>
      </c>
    </row>
    <row r="5500" spans="1:14" x14ac:dyDescent="0.35">
      <c r="A5500" t="s">
        <v>29189</v>
      </c>
      <c r="B5500" t="s">
        <v>32</v>
      </c>
      <c r="C5500" t="s">
        <v>29190</v>
      </c>
      <c r="D5500">
        <v>2606</v>
      </c>
      <c r="E5500" t="s">
        <v>1579</v>
      </c>
      <c r="F5500" t="s">
        <v>1532</v>
      </c>
      <c r="G5500" t="s">
        <v>1624</v>
      </c>
      <c r="H5500" t="s">
        <v>29191</v>
      </c>
      <c r="I5500" t="s">
        <v>29189</v>
      </c>
      <c r="J5500" t="s">
        <v>29192</v>
      </c>
      <c r="L5500" t="s">
        <v>29193</v>
      </c>
      <c r="M5500">
        <v>69.531997680700002</v>
      </c>
      <c r="N5500">
        <v>36.770698547400002</v>
      </c>
    </row>
    <row r="5501" spans="1:14" x14ac:dyDescent="0.35">
      <c r="A5501" t="s">
        <v>29194</v>
      </c>
      <c r="B5501" t="s">
        <v>1168</v>
      </c>
      <c r="C5501" t="s">
        <v>29195</v>
      </c>
      <c r="D5501">
        <v>1457</v>
      </c>
      <c r="E5501" t="s">
        <v>1579</v>
      </c>
      <c r="F5501" t="s">
        <v>1532</v>
      </c>
      <c r="G5501" t="s">
        <v>29196</v>
      </c>
      <c r="I5501" t="s">
        <v>29194</v>
      </c>
      <c r="J5501" t="s">
        <v>29197</v>
      </c>
      <c r="L5501" t="s">
        <v>29198</v>
      </c>
      <c r="M5501">
        <v>68.910797119140597</v>
      </c>
      <c r="N5501">
        <v>36.6651000976562</v>
      </c>
    </row>
    <row r="5502" spans="1:14" x14ac:dyDescent="0.35">
      <c r="A5502" t="s">
        <v>29199</v>
      </c>
      <c r="B5502" t="s">
        <v>32</v>
      </c>
      <c r="C5502" t="s">
        <v>29200</v>
      </c>
      <c r="D5502">
        <v>2943</v>
      </c>
      <c r="E5502" t="s">
        <v>1579</v>
      </c>
      <c r="F5502" t="s">
        <v>1532</v>
      </c>
      <c r="G5502" t="s">
        <v>1620</v>
      </c>
      <c r="I5502" t="s">
        <v>29199</v>
      </c>
      <c r="J5502" t="s">
        <v>29201</v>
      </c>
      <c r="L5502" t="s">
        <v>29202</v>
      </c>
      <c r="M5502">
        <v>64.224601745599998</v>
      </c>
      <c r="N5502">
        <v>31.863800048799899</v>
      </c>
    </row>
    <row r="5503" spans="1:14" x14ac:dyDescent="0.35">
      <c r="A5503" t="s">
        <v>29203</v>
      </c>
      <c r="B5503" t="s">
        <v>32</v>
      </c>
      <c r="C5503" t="s">
        <v>29204</v>
      </c>
      <c r="D5503">
        <v>1572</v>
      </c>
      <c r="E5503" t="s">
        <v>1579</v>
      </c>
      <c r="F5503" t="s">
        <v>1532</v>
      </c>
      <c r="G5503" t="s">
        <v>1623</v>
      </c>
      <c r="H5503" t="s">
        <v>29205</v>
      </c>
      <c r="I5503" t="s">
        <v>29203</v>
      </c>
      <c r="J5503" t="s">
        <v>29206</v>
      </c>
      <c r="L5503" t="s">
        <v>29207</v>
      </c>
      <c r="M5503">
        <v>61.865833000000002</v>
      </c>
      <c r="N5503">
        <v>30.972221999999999</v>
      </c>
    </row>
    <row r="5504" spans="1:14" x14ac:dyDescent="0.35">
      <c r="A5504" t="s">
        <v>29208</v>
      </c>
      <c r="B5504" t="s">
        <v>3332</v>
      </c>
      <c r="C5504" t="s">
        <v>29209</v>
      </c>
      <c r="D5504">
        <v>6</v>
      </c>
      <c r="E5504" t="s">
        <v>1579</v>
      </c>
      <c r="F5504" t="s">
        <v>4010</v>
      </c>
      <c r="G5504" t="s">
        <v>29210</v>
      </c>
      <c r="H5504" t="s">
        <v>29211</v>
      </c>
      <c r="I5504" t="s">
        <v>29208</v>
      </c>
      <c r="J5504" t="s">
        <v>27463</v>
      </c>
      <c r="L5504" t="s">
        <v>29212</v>
      </c>
      <c r="M5504">
        <v>50.633598327636697</v>
      </c>
      <c r="N5504">
        <v>26.270799636840799</v>
      </c>
    </row>
    <row r="5505" spans="1:14" x14ac:dyDescent="0.35">
      <c r="A5505" t="s">
        <v>29213</v>
      </c>
      <c r="B5505" t="s">
        <v>36</v>
      </c>
      <c r="C5505" t="s">
        <v>1471</v>
      </c>
      <c r="D5505">
        <v>675</v>
      </c>
      <c r="F5505" t="s">
        <v>30</v>
      </c>
      <c r="G5505" t="s">
        <v>49</v>
      </c>
      <c r="H5505" t="s">
        <v>29214</v>
      </c>
      <c r="J5505" t="s">
        <v>29213</v>
      </c>
      <c r="L5505" t="s">
        <v>29215</v>
      </c>
      <c r="M5505">
        <v>-87.855555555599906</v>
      </c>
      <c r="N5505">
        <v>42.143888888900001</v>
      </c>
    </row>
    <row r="5506" spans="1:14" x14ac:dyDescent="0.35">
      <c r="A5506" t="s">
        <v>29216</v>
      </c>
      <c r="B5506" t="s">
        <v>32</v>
      </c>
      <c r="C5506" t="s">
        <v>29217</v>
      </c>
      <c r="D5506">
        <v>55</v>
      </c>
      <c r="E5506" t="s">
        <v>1532</v>
      </c>
      <c r="F5506" t="s">
        <v>11322</v>
      </c>
      <c r="G5506" t="s">
        <v>11328</v>
      </c>
      <c r="H5506" t="s">
        <v>29218</v>
      </c>
      <c r="J5506" t="s">
        <v>29216</v>
      </c>
      <c r="L5506" t="s">
        <v>29219</v>
      </c>
      <c r="M5506">
        <v>9.3303999999999991</v>
      </c>
      <c r="N5506">
        <v>0.91249999999999998</v>
      </c>
    </row>
    <row r="5507" spans="1:14" x14ac:dyDescent="0.35">
      <c r="A5507" t="s">
        <v>29223</v>
      </c>
      <c r="B5507" t="s">
        <v>1168</v>
      </c>
      <c r="C5507" t="s">
        <v>29224</v>
      </c>
      <c r="D5507">
        <v>6858</v>
      </c>
      <c r="E5507" t="s">
        <v>1579</v>
      </c>
      <c r="F5507" t="s">
        <v>1580</v>
      </c>
      <c r="G5507" t="s">
        <v>29225</v>
      </c>
      <c r="H5507" t="s">
        <v>29226</v>
      </c>
      <c r="I5507" t="s">
        <v>29223</v>
      </c>
      <c r="J5507" t="s">
        <v>29227</v>
      </c>
      <c r="L5507" t="s">
        <v>29228</v>
      </c>
      <c r="M5507">
        <v>42.6566009521</v>
      </c>
      <c r="N5507">
        <v>18.240400314299901</v>
      </c>
    </row>
    <row r="5508" spans="1:14" x14ac:dyDescent="0.35">
      <c r="A5508" t="s">
        <v>29229</v>
      </c>
      <c r="B5508" t="s">
        <v>1168</v>
      </c>
      <c r="C5508" t="s">
        <v>29230</v>
      </c>
      <c r="D5508">
        <v>588</v>
      </c>
      <c r="E5508" t="s">
        <v>1579</v>
      </c>
      <c r="F5508" t="s">
        <v>1580</v>
      </c>
      <c r="G5508" t="s">
        <v>1581</v>
      </c>
      <c r="I5508" t="s">
        <v>29229</v>
      </c>
      <c r="J5508" t="s">
        <v>29231</v>
      </c>
      <c r="L5508" t="s">
        <v>29232</v>
      </c>
      <c r="M5508">
        <v>49.485198974609297</v>
      </c>
      <c r="N5508">
        <v>25.285299301147401</v>
      </c>
    </row>
    <row r="5509" spans="1:14" x14ac:dyDescent="0.35">
      <c r="A5509" t="s">
        <v>29233</v>
      </c>
      <c r="B5509" t="s">
        <v>1168</v>
      </c>
      <c r="C5509" t="s">
        <v>29234</v>
      </c>
      <c r="D5509">
        <v>5486</v>
      </c>
      <c r="E5509" t="s">
        <v>1579</v>
      </c>
      <c r="F5509" t="s">
        <v>1580</v>
      </c>
      <c r="G5509" t="s">
        <v>29235</v>
      </c>
      <c r="I5509" t="s">
        <v>29233</v>
      </c>
      <c r="J5509" t="s">
        <v>27328</v>
      </c>
      <c r="L5509" t="s">
        <v>29236</v>
      </c>
      <c r="M5509">
        <v>41.634300231899999</v>
      </c>
      <c r="N5509">
        <v>20.296100616499999</v>
      </c>
    </row>
    <row r="5510" spans="1:14" x14ac:dyDescent="0.35">
      <c r="A5510" t="s">
        <v>29237</v>
      </c>
      <c r="B5510" t="s">
        <v>1168</v>
      </c>
      <c r="C5510" t="s">
        <v>29238</v>
      </c>
      <c r="D5510">
        <v>3887</v>
      </c>
      <c r="E5510" t="s">
        <v>1579</v>
      </c>
      <c r="F5510" t="s">
        <v>1580</v>
      </c>
      <c r="G5510" t="s">
        <v>29225</v>
      </c>
      <c r="I5510" t="s">
        <v>29237</v>
      </c>
      <c r="J5510" t="s">
        <v>29239</v>
      </c>
      <c r="L5510" t="s">
        <v>29240</v>
      </c>
      <c r="M5510">
        <v>42.620899200439403</v>
      </c>
      <c r="N5510">
        <v>19.984399795532202</v>
      </c>
    </row>
    <row r="5511" spans="1:14" x14ac:dyDescent="0.35">
      <c r="A5511" t="s">
        <v>29241</v>
      </c>
      <c r="B5511" t="s">
        <v>3332</v>
      </c>
      <c r="C5511" t="s">
        <v>29242</v>
      </c>
      <c r="D5511">
        <v>72</v>
      </c>
      <c r="E5511" t="s">
        <v>1579</v>
      </c>
      <c r="F5511" t="s">
        <v>1580</v>
      </c>
      <c r="G5511" t="s">
        <v>1581</v>
      </c>
      <c r="H5511" t="s">
        <v>29243</v>
      </c>
      <c r="I5511" t="s">
        <v>29241</v>
      </c>
      <c r="J5511" t="s">
        <v>29244</v>
      </c>
      <c r="L5511" t="s">
        <v>29245</v>
      </c>
      <c r="M5511">
        <v>49.797901153564403</v>
      </c>
      <c r="N5511">
        <v>26.4712009429931</v>
      </c>
    </row>
    <row r="5512" spans="1:14" x14ac:dyDescent="0.35">
      <c r="A5512" t="s">
        <v>29246</v>
      </c>
      <c r="B5512" t="s">
        <v>1168</v>
      </c>
      <c r="C5512" t="s">
        <v>29247</v>
      </c>
      <c r="D5512">
        <v>3026</v>
      </c>
      <c r="E5512" t="s">
        <v>1579</v>
      </c>
      <c r="F5512" t="s">
        <v>1580</v>
      </c>
      <c r="G5512" t="s">
        <v>29221</v>
      </c>
      <c r="H5512" t="s">
        <v>29248</v>
      </c>
      <c r="I5512" t="s">
        <v>29246</v>
      </c>
      <c r="J5512" t="s">
        <v>29249</v>
      </c>
      <c r="L5512" t="s">
        <v>29250</v>
      </c>
      <c r="M5512">
        <v>44.121200999999999</v>
      </c>
      <c r="N5512">
        <v>24.4499</v>
      </c>
    </row>
    <row r="5513" spans="1:14" x14ac:dyDescent="0.35">
      <c r="A5513" t="s">
        <v>29251</v>
      </c>
      <c r="B5513" t="s">
        <v>3332</v>
      </c>
      <c r="C5513" t="s">
        <v>29252</v>
      </c>
      <c r="D5513">
        <v>84</v>
      </c>
      <c r="E5513" t="s">
        <v>1579</v>
      </c>
      <c r="F5513" t="s">
        <v>1580</v>
      </c>
      <c r="G5513" t="s">
        <v>1581</v>
      </c>
      <c r="I5513" t="s">
        <v>29251</v>
      </c>
      <c r="J5513" t="s">
        <v>29253</v>
      </c>
      <c r="L5513" t="s">
        <v>29254</v>
      </c>
      <c r="M5513">
        <v>50.152000427199901</v>
      </c>
      <c r="N5513">
        <v>26.265399932899999</v>
      </c>
    </row>
    <row r="5514" spans="1:14" x14ac:dyDescent="0.35">
      <c r="A5514" t="s">
        <v>29255</v>
      </c>
      <c r="B5514" t="s">
        <v>1168</v>
      </c>
      <c r="C5514" t="s">
        <v>29256</v>
      </c>
      <c r="D5514">
        <v>20</v>
      </c>
      <c r="E5514" t="s">
        <v>1579</v>
      </c>
      <c r="F5514" t="s">
        <v>1580</v>
      </c>
      <c r="G5514" t="s">
        <v>29257</v>
      </c>
      <c r="H5514" t="s">
        <v>29258</v>
      </c>
      <c r="I5514" t="s">
        <v>29255</v>
      </c>
      <c r="J5514" t="s">
        <v>29259</v>
      </c>
      <c r="L5514" t="s">
        <v>29260</v>
      </c>
      <c r="M5514">
        <v>42.585800170898402</v>
      </c>
      <c r="N5514">
        <v>16.901100158691399</v>
      </c>
    </row>
    <row r="5515" spans="1:14" x14ac:dyDescent="0.35">
      <c r="A5515" t="s">
        <v>29261</v>
      </c>
      <c r="B5515" t="s">
        <v>1168</v>
      </c>
      <c r="C5515" t="s">
        <v>29262</v>
      </c>
      <c r="D5515">
        <v>2126</v>
      </c>
      <c r="E5515" t="s">
        <v>1579</v>
      </c>
      <c r="F5515" t="s">
        <v>1580</v>
      </c>
      <c r="G5515" t="s">
        <v>29263</v>
      </c>
      <c r="I5515" t="s">
        <v>29261</v>
      </c>
      <c r="J5515" t="s">
        <v>27444</v>
      </c>
      <c r="L5515" t="s">
        <v>29264</v>
      </c>
      <c r="M5515">
        <v>43.774398803710902</v>
      </c>
      <c r="N5515">
        <v>26.302799224853501</v>
      </c>
    </row>
    <row r="5516" spans="1:14" x14ac:dyDescent="0.35">
      <c r="A5516" t="s">
        <v>29265</v>
      </c>
      <c r="B5516" t="s">
        <v>1168</v>
      </c>
      <c r="C5516" t="s">
        <v>29266</v>
      </c>
      <c r="D5516">
        <v>1672</v>
      </c>
      <c r="E5516" t="s">
        <v>1579</v>
      </c>
      <c r="F5516" t="s">
        <v>1580</v>
      </c>
      <c r="G5516" t="s">
        <v>29267</v>
      </c>
      <c r="H5516" t="s">
        <v>29268</v>
      </c>
      <c r="I5516" t="s">
        <v>29265</v>
      </c>
      <c r="J5516" t="s">
        <v>29269</v>
      </c>
      <c r="L5516" t="s">
        <v>29270</v>
      </c>
      <c r="M5516">
        <v>37.278897999999998</v>
      </c>
      <c r="N5516">
        <v>31.412413000000001</v>
      </c>
    </row>
    <row r="5517" spans="1:14" x14ac:dyDescent="0.35">
      <c r="A5517" t="s">
        <v>29271</v>
      </c>
      <c r="B5517" t="s">
        <v>1168</v>
      </c>
      <c r="C5517" t="s">
        <v>29272</v>
      </c>
      <c r="D5517">
        <v>3331</v>
      </c>
      <c r="E5517" t="s">
        <v>1579</v>
      </c>
      <c r="F5517" t="s">
        <v>1580</v>
      </c>
      <c r="G5517" t="s">
        <v>29273</v>
      </c>
      <c r="H5517" t="s">
        <v>29274</v>
      </c>
      <c r="I5517" t="s">
        <v>29271</v>
      </c>
      <c r="J5517" t="s">
        <v>27571</v>
      </c>
      <c r="L5517" t="s">
        <v>29275</v>
      </c>
      <c r="M5517">
        <v>41.686298000000001</v>
      </c>
      <c r="N5517">
        <v>27.437901</v>
      </c>
    </row>
    <row r="5518" spans="1:14" x14ac:dyDescent="0.35">
      <c r="A5518" t="s">
        <v>29276</v>
      </c>
      <c r="B5518" t="s">
        <v>1168</v>
      </c>
      <c r="C5518" t="s">
        <v>29277</v>
      </c>
      <c r="D5518">
        <v>26</v>
      </c>
      <c r="E5518" t="s">
        <v>1579</v>
      </c>
      <c r="F5518" t="s">
        <v>1580</v>
      </c>
      <c r="G5518" t="s">
        <v>1581</v>
      </c>
      <c r="H5518" t="s">
        <v>29222</v>
      </c>
      <c r="I5518" t="s">
        <v>29276</v>
      </c>
      <c r="J5518" t="s">
        <v>29278</v>
      </c>
      <c r="L5518" t="s">
        <v>29279</v>
      </c>
      <c r="M5518">
        <v>49.405101776122997</v>
      </c>
      <c r="N5518">
        <v>27.038999557495099</v>
      </c>
    </row>
    <row r="5519" spans="1:14" x14ac:dyDescent="0.35">
      <c r="A5519" t="s">
        <v>29281</v>
      </c>
      <c r="B5519" t="s">
        <v>3332</v>
      </c>
      <c r="C5519" t="s">
        <v>29282</v>
      </c>
      <c r="D5519">
        <v>48</v>
      </c>
      <c r="E5519" t="s">
        <v>1579</v>
      </c>
      <c r="F5519" t="s">
        <v>1580</v>
      </c>
      <c r="G5519" t="s">
        <v>29220</v>
      </c>
      <c r="H5519" t="s">
        <v>29280</v>
      </c>
      <c r="I5519" t="s">
        <v>29281</v>
      </c>
      <c r="J5519" t="s">
        <v>29283</v>
      </c>
      <c r="L5519" t="s">
        <v>29284</v>
      </c>
      <c r="M5519">
        <v>39.156502000000003</v>
      </c>
      <c r="N5519">
        <v>21.679600000000001</v>
      </c>
    </row>
    <row r="5520" spans="1:14" x14ac:dyDescent="0.35">
      <c r="A5520" t="s">
        <v>29285</v>
      </c>
      <c r="B5520" t="s">
        <v>1168</v>
      </c>
      <c r="C5520" t="s">
        <v>29286</v>
      </c>
      <c r="D5520">
        <v>1352</v>
      </c>
      <c r="E5520" t="s">
        <v>1579</v>
      </c>
      <c r="F5520" t="s">
        <v>1580</v>
      </c>
      <c r="G5520" t="s">
        <v>1581</v>
      </c>
      <c r="H5520" t="s">
        <v>29287</v>
      </c>
      <c r="I5520" t="s">
        <v>29285</v>
      </c>
      <c r="J5520" t="s">
        <v>29288</v>
      </c>
      <c r="L5520" t="s">
        <v>29289</v>
      </c>
      <c r="M5520">
        <v>45.528198000000003</v>
      </c>
      <c r="N5520">
        <v>27.9009</v>
      </c>
    </row>
    <row r="5521" spans="1:14" x14ac:dyDescent="0.35">
      <c r="A5521" t="s">
        <v>29290</v>
      </c>
      <c r="B5521" t="s">
        <v>1168</v>
      </c>
      <c r="C5521" t="s">
        <v>29291</v>
      </c>
      <c r="D5521">
        <v>6778</v>
      </c>
      <c r="E5521" t="s">
        <v>1579</v>
      </c>
      <c r="F5521" t="s">
        <v>1580</v>
      </c>
      <c r="G5521" t="s">
        <v>29225</v>
      </c>
      <c r="I5521" t="s">
        <v>29290</v>
      </c>
      <c r="J5521" t="s">
        <v>29292</v>
      </c>
      <c r="L5521" t="s">
        <v>29293</v>
      </c>
      <c r="M5521">
        <v>42.803501129150298</v>
      </c>
      <c r="N5521">
        <v>18.297300338745099</v>
      </c>
    </row>
    <row r="5522" spans="1:14" x14ac:dyDescent="0.35">
      <c r="A5522" t="s">
        <v>29294</v>
      </c>
      <c r="B5522" t="s">
        <v>3332</v>
      </c>
      <c r="C5522" t="s">
        <v>29295</v>
      </c>
      <c r="D5522">
        <v>2151</v>
      </c>
      <c r="E5522" t="s">
        <v>1579</v>
      </c>
      <c r="F5522" t="s">
        <v>1580</v>
      </c>
      <c r="G5522" t="s">
        <v>29296</v>
      </c>
      <c r="H5522" t="s">
        <v>378</v>
      </c>
      <c r="I5522" t="s">
        <v>29294</v>
      </c>
      <c r="J5522" t="s">
        <v>29297</v>
      </c>
      <c r="L5522" t="s">
        <v>29298</v>
      </c>
      <c r="M5522">
        <v>39.705100999999999</v>
      </c>
      <c r="N5522">
        <v>24.5534</v>
      </c>
    </row>
    <row r="5523" spans="1:14" x14ac:dyDescent="0.35">
      <c r="A5523" t="s">
        <v>29299</v>
      </c>
      <c r="B5523" t="s">
        <v>1168</v>
      </c>
      <c r="C5523" t="s">
        <v>29300</v>
      </c>
      <c r="D5523">
        <v>3982</v>
      </c>
      <c r="E5523" t="s">
        <v>1579</v>
      </c>
      <c r="F5523" t="s">
        <v>1580</v>
      </c>
      <c r="G5523" t="s">
        <v>29301</v>
      </c>
      <c r="I5523" t="s">
        <v>29299</v>
      </c>
      <c r="J5523" t="s">
        <v>29302</v>
      </c>
      <c r="L5523" t="s">
        <v>29303</v>
      </c>
      <c r="M5523">
        <v>44.419200897216797</v>
      </c>
      <c r="N5523">
        <v>17.611400604248001</v>
      </c>
    </row>
    <row r="5524" spans="1:14" x14ac:dyDescent="0.35">
      <c r="A5524" t="s">
        <v>29304</v>
      </c>
      <c r="B5524" t="s">
        <v>1168</v>
      </c>
      <c r="C5524" t="s">
        <v>29305</v>
      </c>
      <c r="D5524">
        <v>29</v>
      </c>
      <c r="E5524" t="s">
        <v>1579</v>
      </c>
      <c r="F5524" t="s">
        <v>1580</v>
      </c>
      <c r="G5524" t="s">
        <v>29306</v>
      </c>
      <c r="H5524" t="s">
        <v>29307</v>
      </c>
      <c r="I5524" t="s">
        <v>29304</v>
      </c>
      <c r="J5524" t="s">
        <v>29308</v>
      </c>
      <c r="L5524" t="s">
        <v>29309</v>
      </c>
      <c r="M5524">
        <v>35.288739999999997</v>
      </c>
      <c r="N5524">
        <v>27.927598</v>
      </c>
    </row>
    <row r="5525" spans="1:14" x14ac:dyDescent="0.35">
      <c r="A5525" t="s">
        <v>29310</v>
      </c>
      <c r="B5525" t="s">
        <v>1168</v>
      </c>
      <c r="C5525" t="s">
        <v>29311</v>
      </c>
      <c r="D5525">
        <v>1174</v>
      </c>
      <c r="E5525" t="s">
        <v>1579</v>
      </c>
      <c r="F5525" t="s">
        <v>1580</v>
      </c>
      <c r="G5525" t="s">
        <v>1581</v>
      </c>
      <c r="H5525" t="s">
        <v>29312</v>
      </c>
      <c r="I5525" t="s">
        <v>29310</v>
      </c>
      <c r="J5525" t="s">
        <v>29313</v>
      </c>
      <c r="L5525" t="s">
        <v>29314</v>
      </c>
      <c r="M5525">
        <v>46.125098999999999</v>
      </c>
      <c r="N5525">
        <v>28.335198999999999</v>
      </c>
    </row>
    <row r="5526" spans="1:14" x14ac:dyDescent="0.35">
      <c r="A5526" t="s">
        <v>29315</v>
      </c>
      <c r="B5526" t="s">
        <v>1168</v>
      </c>
      <c r="C5526" t="s">
        <v>29316</v>
      </c>
      <c r="D5526">
        <v>1651</v>
      </c>
      <c r="E5526" t="s">
        <v>1579</v>
      </c>
      <c r="F5526" t="s">
        <v>1580</v>
      </c>
      <c r="G5526" t="s">
        <v>29221</v>
      </c>
      <c r="I5526" t="s">
        <v>29315</v>
      </c>
      <c r="J5526" t="s">
        <v>16467</v>
      </c>
      <c r="L5526" t="s">
        <v>29317</v>
      </c>
      <c r="M5526">
        <v>47.580501556396399</v>
      </c>
      <c r="N5526">
        <v>24.062700271606399</v>
      </c>
    </row>
    <row r="5527" spans="1:14" x14ac:dyDescent="0.35">
      <c r="A5527" t="s">
        <v>29318</v>
      </c>
      <c r="B5527" t="s">
        <v>1168</v>
      </c>
      <c r="C5527" t="s">
        <v>29319</v>
      </c>
      <c r="D5527">
        <v>1474</v>
      </c>
      <c r="E5527" t="s">
        <v>1579</v>
      </c>
      <c r="F5527" t="s">
        <v>1580</v>
      </c>
      <c r="G5527" t="s">
        <v>29267</v>
      </c>
      <c r="H5527" t="s">
        <v>29320</v>
      </c>
      <c r="I5527" t="s">
        <v>29318</v>
      </c>
      <c r="J5527" t="s">
        <v>29321</v>
      </c>
      <c r="L5527" t="s">
        <v>29322</v>
      </c>
      <c r="M5527">
        <v>43.4906005859375</v>
      </c>
      <c r="N5527">
        <v>29.626399993896399</v>
      </c>
    </row>
    <row r="5528" spans="1:14" x14ac:dyDescent="0.35">
      <c r="A5528" t="s">
        <v>29323</v>
      </c>
      <c r="B5528" t="s">
        <v>3332</v>
      </c>
      <c r="C5528" t="s">
        <v>29324</v>
      </c>
      <c r="D5528">
        <v>2049</v>
      </c>
      <c r="E5528" t="s">
        <v>1579</v>
      </c>
      <c r="F5528" t="s">
        <v>1580</v>
      </c>
      <c r="G5528" t="s">
        <v>29221</v>
      </c>
      <c r="H5528" t="s">
        <v>29325</v>
      </c>
      <c r="I5528" t="s">
        <v>29323</v>
      </c>
      <c r="J5528" t="s">
        <v>29326</v>
      </c>
      <c r="L5528" t="s">
        <v>29327</v>
      </c>
      <c r="M5528">
        <v>46.698799133300703</v>
      </c>
      <c r="N5528">
        <v>24.9575996398925</v>
      </c>
    </row>
    <row r="5529" spans="1:14" x14ac:dyDescent="0.35">
      <c r="A5529" t="s">
        <v>29328</v>
      </c>
      <c r="B5529" t="s">
        <v>1168</v>
      </c>
      <c r="C5529" t="s">
        <v>29329</v>
      </c>
      <c r="D5529">
        <v>1813</v>
      </c>
      <c r="E5529" t="s">
        <v>1579</v>
      </c>
      <c r="F5529" t="s">
        <v>1580</v>
      </c>
      <c r="G5529" t="s">
        <v>29267</v>
      </c>
      <c r="H5529" t="s">
        <v>29330</v>
      </c>
      <c r="I5529" t="s">
        <v>29328</v>
      </c>
      <c r="J5529" t="s">
        <v>2166</v>
      </c>
      <c r="L5529" t="s">
        <v>29331</v>
      </c>
      <c r="M5529">
        <v>41.138198852538999</v>
      </c>
      <c r="N5529">
        <v>30.906600952148398</v>
      </c>
    </row>
    <row r="5530" spans="1:14" x14ac:dyDescent="0.35">
      <c r="A5530" t="s">
        <v>29332</v>
      </c>
      <c r="B5530" t="s">
        <v>1168</v>
      </c>
      <c r="C5530" t="s">
        <v>29333</v>
      </c>
      <c r="D5530">
        <v>2082</v>
      </c>
      <c r="E5530" t="s">
        <v>1579</v>
      </c>
      <c r="F5530" t="s">
        <v>1580</v>
      </c>
      <c r="G5530" t="s">
        <v>29221</v>
      </c>
      <c r="H5530" t="s">
        <v>29325</v>
      </c>
      <c r="I5530" t="s">
        <v>29332</v>
      </c>
      <c r="J5530" t="s">
        <v>29334</v>
      </c>
      <c r="L5530" t="s">
        <v>29335</v>
      </c>
      <c r="M5530">
        <v>46.725200653076101</v>
      </c>
      <c r="N5530">
        <v>24.709800720214801</v>
      </c>
    </row>
    <row r="5531" spans="1:14" x14ac:dyDescent="0.35">
      <c r="A5531" t="s">
        <v>29336</v>
      </c>
      <c r="B5531" t="s">
        <v>1168</v>
      </c>
      <c r="C5531" t="s">
        <v>29337</v>
      </c>
      <c r="D5531">
        <v>2363</v>
      </c>
      <c r="E5531" t="s">
        <v>1579</v>
      </c>
      <c r="F5531" t="s">
        <v>1580</v>
      </c>
      <c r="G5531" t="s">
        <v>29301</v>
      </c>
      <c r="I5531" t="s">
        <v>29336</v>
      </c>
      <c r="J5531" t="s">
        <v>29338</v>
      </c>
      <c r="L5531" t="s">
        <v>29339</v>
      </c>
      <c r="M5531">
        <v>47.1213989257812</v>
      </c>
      <c r="N5531">
        <v>17.466899871826101</v>
      </c>
    </row>
    <row r="5532" spans="1:14" x14ac:dyDescent="0.35">
      <c r="A5532" t="s">
        <v>29340</v>
      </c>
      <c r="B5532" t="s">
        <v>1168</v>
      </c>
      <c r="C5532" t="s">
        <v>29341</v>
      </c>
      <c r="D5532">
        <v>2261</v>
      </c>
      <c r="E5532" t="s">
        <v>1579</v>
      </c>
      <c r="F5532" t="s">
        <v>1580</v>
      </c>
      <c r="G5532" t="s">
        <v>29342</v>
      </c>
      <c r="H5532" t="s">
        <v>29343</v>
      </c>
      <c r="I5532" t="s">
        <v>29340</v>
      </c>
      <c r="J5532" t="s">
        <v>29344</v>
      </c>
      <c r="L5532" t="s">
        <v>29345</v>
      </c>
      <c r="M5532">
        <v>40.099998474121001</v>
      </c>
      <c r="N5532">
        <v>29.785100936889599</v>
      </c>
    </row>
    <row r="5533" spans="1:14" x14ac:dyDescent="0.35">
      <c r="A5533" t="s">
        <v>29346</v>
      </c>
      <c r="B5533" t="s">
        <v>32</v>
      </c>
      <c r="C5533" t="s">
        <v>29347</v>
      </c>
      <c r="D5533">
        <v>2021</v>
      </c>
      <c r="E5533" t="s">
        <v>1579</v>
      </c>
      <c r="F5533" t="s">
        <v>1580</v>
      </c>
      <c r="G5533" t="s">
        <v>29221</v>
      </c>
      <c r="I5533" t="s">
        <v>29346</v>
      </c>
      <c r="J5533" t="s">
        <v>29348</v>
      </c>
      <c r="L5533" t="s">
        <v>29349</v>
      </c>
      <c r="M5533">
        <v>45.619598388671797</v>
      </c>
      <c r="N5533">
        <v>20.4647006988525</v>
      </c>
    </row>
    <row r="5534" spans="1:14" x14ac:dyDescent="0.35">
      <c r="A5534" t="s">
        <v>29350</v>
      </c>
      <c r="B5534" t="s">
        <v>1168</v>
      </c>
      <c r="C5534" t="s">
        <v>29351</v>
      </c>
      <c r="D5534">
        <v>2551</v>
      </c>
      <c r="E5534" t="s">
        <v>1579</v>
      </c>
      <c r="F5534" t="s">
        <v>1580</v>
      </c>
      <c r="G5534" t="s">
        <v>29306</v>
      </c>
      <c r="H5534" t="s">
        <v>29352</v>
      </c>
      <c r="I5534" t="s">
        <v>29350</v>
      </c>
      <c r="J5534" t="s">
        <v>29353</v>
      </c>
      <c r="L5534" t="s">
        <v>29354</v>
      </c>
      <c r="M5534">
        <v>36.618899999999996</v>
      </c>
      <c r="N5534">
        <v>28.365400000000001</v>
      </c>
    </row>
    <row r="5535" spans="1:14" x14ac:dyDescent="0.35">
      <c r="A5535" t="s">
        <v>29355</v>
      </c>
      <c r="B5535" t="s">
        <v>1168</v>
      </c>
      <c r="C5535" t="s">
        <v>46532</v>
      </c>
      <c r="D5535">
        <v>4848</v>
      </c>
      <c r="E5535" t="s">
        <v>1579</v>
      </c>
      <c r="F5535" t="s">
        <v>1580</v>
      </c>
      <c r="G5535" t="s">
        <v>29220</v>
      </c>
      <c r="H5535" t="s">
        <v>46533</v>
      </c>
      <c r="I5535" t="s">
        <v>29355</v>
      </c>
      <c r="J5535" t="s">
        <v>22689</v>
      </c>
      <c r="L5535" t="s">
        <v>29356</v>
      </c>
      <c r="M5535">
        <v>40.543441999999999</v>
      </c>
      <c r="N5535">
        <v>21.483001000000002</v>
      </c>
    </row>
    <row r="5536" spans="1:14" x14ac:dyDescent="0.35">
      <c r="A5536" t="s">
        <v>29357</v>
      </c>
      <c r="B5536" t="s">
        <v>1168</v>
      </c>
      <c r="C5536" t="s">
        <v>29358</v>
      </c>
      <c r="D5536">
        <v>2803</v>
      </c>
      <c r="E5536" t="s">
        <v>1579</v>
      </c>
      <c r="F5536" t="s">
        <v>1580</v>
      </c>
      <c r="G5536" t="s">
        <v>29267</v>
      </c>
      <c r="H5536" t="s">
        <v>29359</v>
      </c>
      <c r="I5536" t="s">
        <v>29357</v>
      </c>
      <c r="J5536" t="s">
        <v>29360</v>
      </c>
      <c r="L5536" t="s">
        <v>29361</v>
      </c>
      <c r="M5536">
        <v>38.731544</v>
      </c>
      <c r="N5536">
        <v>31.692188000000002</v>
      </c>
    </row>
    <row r="5537" spans="1:14" x14ac:dyDescent="0.35">
      <c r="A5537" t="s">
        <v>29362</v>
      </c>
      <c r="B5537" t="s">
        <v>1168</v>
      </c>
      <c r="C5537" t="s">
        <v>29363</v>
      </c>
      <c r="D5537">
        <v>2062</v>
      </c>
      <c r="E5537" t="s">
        <v>1579</v>
      </c>
      <c r="F5537" t="s">
        <v>1580</v>
      </c>
      <c r="G5537" t="s">
        <v>29221</v>
      </c>
      <c r="I5537" t="s">
        <v>29362</v>
      </c>
      <c r="J5537" t="s">
        <v>29364</v>
      </c>
      <c r="L5537" t="s">
        <v>29365</v>
      </c>
      <c r="M5537">
        <v>45.199600219699903</v>
      </c>
      <c r="N5537">
        <v>20.504299163799999</v>
      </c>
    </row>
    <row r="5538" spans="1:14" x14ac:dyDescent="0.35">
      <c r="A5538" t="s">
        <v>29366</v>
      </c>
      <c r="B5538" t="s">
        <v>1168</v>
      </c>
      <c r="C5538" t="s">
        <v>29367</v>
      </c>
      <c r="D5538">
        <v>66</v>
      </c>
      <c r="E5538" t="s">
        <v>1579</v>
      </c>
      <c r="F5538" t="s">
        <v>1580</v>
      </c>
      <c r="G5538" t="s">
        <v>29306</v>
      </c>
      <c r="H5538" t="s">
        <v>29368</v>
      </c>
      <c r="I5538" t="s">
        <v>29366</v>
      </c>
      <c r="J5538" t="s">
        <v>29369</v>
      </c>
      <c r="L5538" t="s">
        <v>29370</v>
      </c>
      <c r="M5538">
        <v>36.4763984680175</v>
      </c>
      <c r="N5538">
        <v>26.198600769042901</v>
      </c>
    </row>
    <row r="5539" spans="1:14" x14ac:dyDescent="0.35">
      <c r="A5539" t="s">
        <v>29371</v>
      </c>
      <c r="B5539" t="s">
        <v>1168</v>
      </c>
      <c r="C5539" t="s">
        <v>29372</v>
      </c>
      <c r="D5539">
        <v>26</v>
      </c>
      <c r="E5539" t="s">
        <v>1579</v>
      </c>
      <c r="F5539" t="s">
        <v>1580</v>
      </c>
      <c r="G5539" t="s">
        <v>29296</v>
      </c>
      <c r="H5539" t="s">
        <v>29373</v>
      </c>
      <c r="I5539" t="s">
        <v>29371</v>
      </c>
      <c r="J5539" t="s">
        <v>29374</v>
      </c>
      <c r="L5539" t="s">
        <v>29375</v>
      </c>
      <c r="M5539">
        <v>38.063400000000001</v>
      </c>
      <c r="N5539">
        <v>24.144199</v>
      </c>
    </row>
    <row r="5540" spans="1:14" x14ac:dyDescent="0.35">
      <c r="A5540" t="s">
        <v>29376</v>
      </c>
      <c r="B5540" t="s">
        <v>32</v>
      </c>
      <c r="C5540" t="s">
        <v>29377</v>
      </c>
      <c r="D5540">
        <v>1900</v>
      </c>
      <c r="E5540" t="s">
        <v>1579</v>
      </c>
      <c r="F5540" t="s">
        <v>1580</v>
      </c>
      <c r="G5540" t="s">
        <v>29221</v>
      </c>
      <c r="H5540" t="s">
        <v>29378</v>
      </c>
      <c r="I5540" t="s">
        <v>29376</v>
      </c>
      <c r="J5540" t="s">
        <v>29379</v>
      </c>
      <c r="L5540" t="s">
        <v>29380</v>
      </c>
      <c r="M5540">
        <v>44.833000183105398</v>
      </c>
      <c r="N5540">
        <v>26.350000381469702</v>
      </c>
    </row>
    <row r="5541" spans="1:14" x14ac:dyDescent="0.35">
      <c r="A5541" t="s">
        <v>29381</v>
      </c>
      <c r="B5541" t="s">
        <v>32</v>
      </c>
      <c r="C5541" t="s">
        <v>29382</v>
      </c>
      <c r="D5541">
        <v>5850</v>
      </c>
      <c r="E5541" t="s">
        <v>161</v>
      </c>
      <c r="F5541" t="s">
        <v>1547</v>
      </c>
      <c r="G5541" t="s">
        <v>1607</v>
      </c>
      <c r="I5541" t="s">
        <v>29383</v>
      </c>
      <c r="J5541" t="s">
        <v>29381</v>
      </c>
      <c r="K5541" t="s">
        <v>29384</v>
      </c>
      <c r="L5541" t="s">
        <v>29385</v>
      </c>
      <c r="M5541">
        <v>147.36416666700001</v>
      </c>
      <c r="N5541">
        <v>-6.4667500000000002</v>
      </c>
    </row>
    <row r="5542" spans="1:14" x14ac:dyDescent="0.35">
      <c r="A5542" t="s">
        <v>21038</v>
      </c>
      <c r="B5542" t="s">
        <v>32</v>
      </c>
      <c r="C5542" t="s">
        <v>29386</v>
      </c>
      <c r="D5542">
        <v>13</v>
      </c>
      <c r="F5542" t="s">
        <v>7320</v>
      </c>
      <c r="G5542" t="s">
        <v>7321</v>
      </c>
      <c r="H5542" t="s">
        <v>29387</v>
      </c>
      <c r="J5542" t="s">
        <v>21038</v>
      </c>
      <c r="L5542" t="s">
        <v>29388</v>
      </c>
      <c r="M5542">
        <v>-77.933850000000007</v>
      </c>
      <c r="N5542">
        <v>9.1382999999999992</v>
      </c>
    </row>
    <row r="5543" spans="1:14" x14ac:dyDescent="0.35">
      <c r="A5543" t="s">
        <v>29389</v>
      </c>
      <c r="B5543" t="s">
        <v>32</v>
      </c>
      <c r="C5543" t="s">
        <v>29390</v>
      </c>
      <c r="D5543">
        <v>20</v>
      </c>
      <c r="E5543" t="s">
        <v>1579</v>
      </c>
      <c r="F5543" t="s">
        <v>15816</v>
      </c>
      <c r="G5543" t="s">
        <v>15822</v>
      </c>
      <c r="I5543" t="s">
        <v>29389</v>
      </c>
      <c r="J5543" t="s">
        <v>29391</v>
      </c>
      <c r="K5543" t="s">
        <v>29389</v>
      </c>
      <c r="L5543" t="s">
        <v>29392</v>
      </c>
      <c r="M5543">
        <v>50.272700999999998</v>
      </c>
      <c r="N5543">
        <v>29.840098999999999</v>
      </c>
    </row>
    <row r="5544" spans="1:14" x14ac:dyDescent="0.35">
      <c r="A5544" t="s">
        <v>29393</v>
      </c>
      <c r="B5544" t="s">
        <v>1168</v>
      </c>
      <c r="C5544" t="s">
        <v>29394</v>
      </c>
      <c r="D5544">
        <v>10</v>
      </c>
      <c r="E5544" t="s">
        <v>1579</v>
      </c>
      <c r="F5544" t="s">
        <v>15816</v>
      </c>
      <c r="G5544" t="s">
        <v>15825</v>
      </c>
      <c r="H5544" t="s">
        <v>29395</v>
      </c>
      <c r="I5544" t="s">
        <v>29393</v>
      </c>
      <c r="J5544" t="s">
        <v>29396</v>
      </c>
      <c r="L5544" t="s">
        <v>29397</v>
      </c>
      <c r="M5544">
        <v>48.228298187299998</v>
      </c>
      <c r="N5544">
        <v>30.371099472000001</v>
      </c>
    </row>
    <row r="5545" spans="1:14" x14ac:dyDescent="0.35">
      <c r="A5545" t="s">
        <v>29398</v>
      </c>
      <c r="B5545" t="s">
        <v>32</v>
      </c>
      <c r="C5545" t="s">
        <v>29399</v>
      </c>
      <c r="D5545">
        <v>474</v>
      </c>
      <c r="E5545" t="s">
        <v>1579</v>
      </c>
      <c r="F5545" t="s">
        <v>15816</v>
      </c>
      <c r="G5545" t="s">
        <v>15825</v>
      </c>
      <c r="I5545" t="s">
        <v>29398</v>
      </c>
      <c r="J5545" t="s">
        <v>29400</v>
      </c>
      <c r="L5545" t="s">
        <v>29401</v>
      </c>
      <c r="M5545">
        <v>48.397598000000002</v>
      </c>
      <c r="N5545">
        <v>32.434398999999999</v>
      </c>
    </row>
    <row r="5546" spans="1:14" x14ac:dyDescent="0.35">
      <c r="A5546" t="s">
        <v>29402</v>
      </c>
      <c r="B5546" t="s">
        <v>1168</v>
      </c>
      <c r="C5546" t="s">
        <v>29403</v>
      </c>
      <c r="D5546">
        <v>88</v>
      </c>
      <c r="E5546" t="s">
        <v>1579</v>
      </c>
      <c r="F5546" t="s">
        <v>15816</v>
      </c>
      <c r="G5546" t="s">
        <v>15825</v>
      </c>
      <c r="H5546" t="s">
        <v>29404</v>
      </c>
      <c r="I5546" t="s">
        <v>29402</v>
      </c>
      <c r="J5546" t="s">
        <v>29405</v>
      </c>
      <c r="L5546" t="s">
        <v>29406</v>
      </c>
      <c r="M5546">
        <v>49.677199999999999</v>
      </c>
      <c r="N5546">
        <v>30.744399999999999</v>
      </c>
    </row>
    <row r="5547" spans="1:14" x14ac:dyDescent="0.35">
      <c r="A5547" t="s">
        <v>29407</v>
      </c>
      <c r="B5547" t="s">
        <v>1168</v>
      </c>
      <c r="C5547" t="s">
        <v>29408</v>
      </c>
      <c r="D5547">
        <v>2414</v>
      </c>
      <c r="E5547" t="s">
        <v>1579</v>
      </c>
      <c r="F5547" t="s">
        <v>15816</v>
      </c>
      <c r="G5547" t="s">
        <v>29409</v>
      </c>
      <c r="H5547" t="s">
        <v>29410</v>
      </c>
      <c r="I5547" t="s">
        <v>29407</v>
      </c>
      <c r="J5547" t="s">
        <v>26369</v>
      </c>
      <c r="L5547" t="s">
        <v>29411</v>
      </c>
      <c r="M5547">
        <v>50.827999114999997</v>
      </c>
      <c r="N5547">
        <v>30.337600708</v>
      </c>
    </row>
    <row r="5548" spans="1:14" x14ac:dyDescent="0.35">
      <c r="A5548" t="s">
        <v>29412</v>
      </c>
      <c r="B5548" t="s">
        <v>32</v>
      </c>
      <c r="C5548" t="s">
        <v>29413</v>
      </c>
      <c r="D5548">
        <v>85</v>
      </c>
      <c r="E5548" t="s">
        <v>1579</v>
      </c>
      <c r="F5548" t="s">
        <v>15816</v>
      </c>
      <c r="G5548" t="s">
        <v>15825</v>
      </c>
      <c r="H5548" t="s">
        <v>29414</v>
      </c>
      <c r="I5548" t="s">
        <v>29412</v>
      </c>
      <c r="J5548" t="s">
        <v>29415</v>
      </c>
      <c r="L5548" t="s">
        <v>29416</v>
      </c>
      <c r="M5548">
        <v>49.534900665283203</v>
      </c>
      <c r="N5548">
        <v>30.835199356079102</v>
      </c>
    </row>
    <row r="5549" spans="1:14" x14ac:dyDescent="0.35">
      <c r="A5549" t="s">
        <v>29417</v>
      </c>
      <c r="B5549" t="s">
        <v>1168</v>
      </c>
      <c r="C5549" t="s">
        <v>29418</v>
      </c>
      <c r="D5549">
        <v>8</v>
      </c>
      <c r="E5549" t="s">
        <v>1579</v>
      </c>
      <c r="F5549" t="s">
        <v>15816</v>
      </c>
      <c r="G5549" t="s">
        <v>15825</v>
      </c>
      <c r="I5549" t="s">
        <v>29417</v>
      </c>
      <c r="J5549" t="s">
        <v>29419</v>
      </c>
      <c r="L5549" t="s">
        <v>29420</v>
      </c>
      <c r="M5549">
        <v>49.151901245117102</v>
      </c>
      <c r="N5549">
        <v>30.556200027465799</v>
      </c>
    </row>
    <row r="5550" spans="1:14" x14ac:dyDescent="0.35">
      <c r="A5550" t="s">
        <v>29421</v>
      </c>
      <c r="B5550" t="s">
        <v>1168</v>
      </c>
      <c r="C5550" t="s">
        <v>29422</v>
      </c>
      <c r="D5550">
        <v>66</v>
      </c>
      <c r="E5550" t="s">
        <v>1579</v>
      </c>
      <c r="F5550" t="s">
        <v>15816</v>
      </c>
      <c r="G5550" t="s">
        <v>15825</v>
      </c>
      <c r="H5550" t="s">
        <v>29423</v>
      </c>
      <c r="I5550" t="s">
        <v>29421</v>
      </c>
      <c r="J5550" t="s">
        <v>29424</v>
      </c>
      <c r="L5550" t="s">
        <v>29425</v>
      </c>
      <c r="M5550">
        <v>48.762001037600001</v>
      </c>
      <c r="N5550">
        <v>31.3374004363999</v>
      </c>
    </row>
    <row r="5551" spans="1:14" x14ac:dyDescent="0.35">
      <c r="A5551" t="s">
        <v>29426</v>
      </c>
      <c r="B5551" t="s">
        <v>1168</v>
      </c>
      <c r="C5551" t="s">
        <v>29427</v>
      </c>
      <c r="D5551">
        <v>23</v>
      </c>
      <c r="E5551" t="s">
        <v>1579</v>
      </c>
      <c r="F5551" t="s">
        <v>15816</v>
      </c>
      <c r="G5551" t="s">
        <v>15836</v>
      </c>
      <c r="H5551" t="s">
        <v>29428</v>
      </c>
      <c r="I5551" t="s">
        <v>29426</v>
      </c>
      <c r="J5551" t="s">
        <v>29429</v>
      </c>
      <c r="L5551" t="s">
        <v>29430</v>
      </c>
      <c r="M5551">
        <v>55.033000999999999</v>
      </c>
      <c r="N5551">
        <v>25.875699999999998</v>
      </c>
    </row>
    <row r="5552" spans="1:14" x14ac:dyDescent="0.35">
      <c r="A5552" t="s">
        <v>29431</v>
      </c>
      <c r="B5552" t="s">
        <v>1168</v>
      </c>
      <c r="C5552" t="s">
        <v>29432</v>
      </c>
      <c r="D5552">
        <v>68</v>
      </c>
      <c r="E5552" t="s">
        <v>1579</v>
      </c>
      <c r="F5552" t="s">
        <v>15816</v>
      </c>
      <c r="G5552" t="s">
        <v>15822</v>
      </c>
      <c r="H5552" t="s">
        <v>29433</v>
      </c>
      <c r="I5552" t="s">
        <v>29431</v>
      </c>
      <c r="J5552" t="s">
        <v>29434</v>
      </c>
      <c r="L5552" t="s">
        <v>29435</v>
      </c>
      <c r="M5552">
        <v>50.834598541299997</v>
      </c>
      <c r="N5552">
        <v>28.944799423199999</v>
      </c>
    </row>
    <row r="5553" spans="1:14" x14ac:dyDescent="0.35">
      <c r="A5553" t="s">
        <v>29436</v>
      </c>
      <c r="B5553" t="s">
        <v>36</v>
      </c>
      <c r="C5553" t="s">
        <v>29437</v>
      </c>
      <c r="D5553">
        <v>15</v>
      </c>
      <c r="E5553" t="s">
        <v>1579</v>
      </c>
      <c r="F5553" t="s">
        <v>15816</v>
      </c>
      <c r="G5553" t="s">
        <v>15822</v>
      </c>
      <c r="H5553" t="s">
        <v>29438</v>
      </c>
      <c r="I5553" t="s">
        <v>29436</v>
      </c>
      <c r="J5553" t="s">
        <v>29439</v>
      </c>
      <c r="K5553" t="s">
        <v>29440</v>
      </c>
      <c r="L5553" t="s">
        <v>29441</v>
      </c>
      <c r="M5553">
        <v>52.615501000000002</v>
      </c>
      <c r="N5553">
        <v>27.481400000000001</v>
      </c>
    </row>
    <row r="5554" spans="1:14" x14ac:dyDescent="0.35">
      <c r="A5554" t="s">
        <v>29442</v>
      </c>
      <c r="B5554" t="s">
        <v>1168</v>
      </c>
      <c r="C5554" t="s">
        <v>29443</v>
      </c>
      <c r="D5554">
        <v>2173</v>
      </c>
      <c r="E5554" t="s">
        <v>1579</v>
      </c>
      <c r="F5554" t="s">
        <v>15816</v>
      </c>
      <c r="G5554" t="s">
        <v>15822</v>
      </c>
      <c r="H5554" t="s">
        <v>29444</v>
      </c>
      <c r="I5554" t="s">
        <v>29442</v>
      </c>
      <c r="J5554" t="s">
        <v>29445</v>
      </c>
      <c r="L5554" t="s">
        <v>29446</v>
      </c>
      <c r="M5554">
        <v>52.352199554443303</v>
      </c>
      <c r="N5554">
        <v>27.820499420166001</v>
      </c>
    </row>
    <row r="5555" spans="1:14" x14ac:dyDescent="0.35">
      <c r="A5555" t="s">
        <v>29447</v>
      </c>
      <c r="B5555" t="s">
        <v>1168</v>
      </c>
      <c r="C5555" t="s">
        <v>29448</v>
      </c>
      <c r="D5555">
        <v>101</v>
      </c>
      <c r="E5555" t="s">
        <v>1579</v>
      </c>
      <c r="F5555" t="s">
        <v>15816</v>
      </c>
      <c r="G5555" t="s">
        <v>15836</v>
      </c>
      <c r="H5555" t="s">
        <v>29449</v>
      </c>
      <c r="I5555" t="s">
        <v>29447</v>
      </c>
      <c r="J5555" t="s">
        <v>29450</v>
      </c>
      <c r="L5555" t="s">
        <v>29451</v>
      </c>
      <c r="M5555">
        <v>53.980201721199997</v>
      </c>
      <c r="N5555">
        <v>26.526199340800002</v>
      </c>
    </row>
    <row r="5556" spans="1:14" x14ac:dyDescent="0.35">
      <c r="A5556" t="s">
        <v>29452</v>
      </c>
      <c r="B5556" t="s">
        <v>1168</v>
      </c>
      <c r="C5556" t="s">
        <v>29453</v>
      </c>
      <c r="D5556">
        <v>67</v>
      </c>
      <c r="E5556" t="s">
        <v>1579</v>
      </c>
      <c r="F5556" t="s">
        <v>15816</v>
      </c>
      <c r="G5556" t="s">
        <v>15836</v>
      </c>
      <c r="H5556" t="s">
        <v>29454</v>
      </c>
      <c r="I5556" t="s">
        <v>29452</v>
      </c>
      <c r="J5556" t="s">
        <v>3713</v>
      </c>
      <c r="L5556" t="s">
        <v>29455</v>
      </c>
      <c r="M5556">
        <v>54.824798584</v>
      </c>
      <c r="N5556">
        <v>26.531999588000001</v>
      </c>
    </row>
    <row r="5557" spans="1:14" x14ac:dyDescent="0.35">
      <c r="A5557" t="s">
        <v>29456</v>
      </c>
      <c r="B5557" t="s">
        <v>1168</v>
      </c>
      <c r="C5557" t="s">
        <v>29457</v>
      </c>
      <c r="D5557">
        <v>27</v>
      </c>
      <c r="E5557" t="s">
        <v>1579</v>
      </c>
      <c r="F5557" t="s">
        <v>15816</v>
      </c>
      <c r="G5557" t="s">
        <v>15822</v>
      </c>
      <c r="H5557" t="s">
        <v>29458</v>
      </c>
      <c r="I5557" t="s">
        <v>29456</v>
      </c>
      <c r="J5557" t="s">
        <v>29459</v>
      </c>
      <c r="L5557" t="s">
        <v>29460</v>
      </c>
      <c r="M5557">
        <v>52.737701000000001</v>
      </c>
      <c r="N5557">
        <v>27.379601000000001</v>
      </c>
    </row>
    <row r="5558" spans="1:14" x14ac:dyDescent="0.35">
      <c r="A5558" t="s">
        <v>29461</v>
      </c>
      <c r="B5558" t="s">
        <v>1168</v>
      </c>
      <c r="C5558" t="s">
        <v>29462</v>
      </c>
      <c r="D5558">
        <v>17</v>
      </c>
      <c r="E5558" t="s">
        <v>1579</v>
      </c>
      <c r="F5558" t="s">
        <v>15816</v>
      </c>
      <c r="G5558" t="s">
        <v>15822</v>
      </c>
      <c r="I5558" t="s">
        <v>29461</v>
      </c>
      <c r="J5558" t="s">
        <v>29463</v>
      </c>
      <c r="L5558" t="s">
        <v>29464</v>
      </c>
      <c r="M5558">
        <v>50.323898315429602</v>
      </c>
      <c r="N5558">
        <v>29.260299682617099</v>
      </c>
    </row>
    <row r="5559" spans="1:14" x14ac:dyDescent="0.35">
      <c r="A5559" t="s">
        <v>29465</v>
      </c>
      <c r="B5559" t="s">
        <v>1168</v>
      </c>
      <c r="C5559" t="s">
        <v>29466</v>
      </c>
      <c r="D5559">
        <v>43</v>
      </c>
      <c r="E5559" t="s">
        <v>1579</v>
      </c>
      <c r="F5559" t="s">
        <v>15816</v>
      </c>
      <c r="G5559" t="s">
        <v>15836</v>
      </c>
      <c r="I5559" t="s">
        <v>29465</v>
      </c>
      <c r="J5559" t="s">
        <v>29467</v>
      </c>
      <c r="L5559" t="s">
        <v>29468</v>
      </c>
      <c r="M5559">
        <v>54.539398193359297</v>
      </c>
      <c r="N5559">
        <v>25.908899307250898</v>
      </c>
    </row>
    <row r="5560" spans="1:14" x14ac:dyDescent="0.35">
      <c r="A5560" t="s">
        <v>29469</v>
      </c>
      <c r="B5560" t="s">
        <v>1168</v>
      </c>
      <c r="C5560" t="s">
        <v>29470</v>
      </c>
      <c r="D5560">
        <v>76</v>
      </c>
      <c r="E5560" t="s">
        <v>1579</v>
      </c>
      <c r="F5560" t="s">
        <v>15816</v>
      </c>
      <c r="G5560" t="s">
        <v>15836</v>
      </c>
      <c r="I5560" t="s">
        <v>29469</v>
      </c>
      <c r="J5560" t="s">
        <v>29471</v>
      </c>
      <c r="L5560" t="s">
        <v>29472</v>
      </c>
      <c r="M5560">
        <v>53.356300354003899</v>
      </c>
      <c r="N5560">
        <v>26.8103008270263</v>
      </c>
    </row>
    <row r="5561" spans="1:14" x14ac:dyDescent="0.35">
      <c r="A5561" t="s">
        <v>29474</v>
      </c>
      <c r="B5561" t="s">
        <v>1168</v>
      </c>
      <c r="C5561" t="s">
        <v>29475</v>
      </c>
      <c r="D5561">
        <v>4307</v>
      </c>
      <c r="E5561" t="s">
        <v>1579</v>
      </c>
      <c r="F5561" t="s">
        <v>15816</v>
      </c>
      <c r="G5561" t="s">
        <v>15824</v>
      </c>
      <c r="H5561" t="s">
        <v>29476</v>
      </c>
      <c r="I5561" t="s">
        <v>29474</v>
      </c>
      <c r="J5561" t="s">
        <v>29477</v>
      </c>
      <c r="L5561" t="s">
        <v>29478</v>
      </c>
      <c r="M5561">
        <v>47.158100128199997</v>
      </c>
      <c r="N5561">
        <v>34.345901489299997</v>
      </c>
    </row>
    <row r="5562" spans="1:14" x14ac:dyDescent="0.35">
      <c r="A5562" t="s">
        <v>29480</v>
      </c>
      <c r="B5562" t="s">
        <v>1168</v>
      </c>
      <c r="C5562" t="s">
        <v>29481</v>
      </c>
      <c r="D5562">
        <v>4404</v>
      </c>
      <c r="E5562" t="s">
        <v>1579</v>
      </c>
      <c r="F5562" t="s">
        <v>15816</v>
      </c>
      <c r="G5562" t="s">
        <v>29479</v>
      </c>
      <c r="H5562" t="s">
        <v>29482</v>
      </c>
      <c r="I5562" t="s">
        <v>29480</v>
      </c>
      <c r="J5562" t="s">
        <v>29483</v>
      </c>
      <c r="L5562" t="s">
        <v>29484</v>
      </c>
      <c r="M5562">
        <v>46.404800415038999</v>
      </c>
      <c r="N5562">
        <v>33.586601257324197</v>
      </c>
    </row>
    <row r="5563" spans="1:14" x14ac:dyDescent="0.35">
      <c r="A5563" t="s">
        <v>29485</v>
      </c>
      <c r="B5563" t="s">
        <v>1168</v>
      </c>
      <c r="C5563" t="s">
        <v>29486</v>
      </c>
      <c r="D5563">
        <v>3782</v>
      </c>
      <c r="E5563" t="s">
        <v>1579</v>
      </c>
      <c r="F5563" t="s">
        <v>15816</v>
      </c>
      <c r="G5563" t="s">
        <v>29487</v>
      </c>
      <c r="I5563" t="s">
        <v>29485</v>
      </c>
      <c r="J5563" t="s">
        <v>29488</v>
      </c>
      <c r="L5563" t="s">
        <v>29489</v>
      </c>
      <c r="M5563">
        <v>48.282901763916001</v>
      </c>
      <c r="N5563">
        <v>33.435398101806598</v>
      </c>
    </row>
    <row r="5564" spans="1:14" x14ac:dyDescent="0.35">
      <c r="A5564" t="s">
        <v>29490</v>
      </c>
      <c r="B5564" t="s">
        <v>1168</v>
      </c>
      <c r="C5564" t="s">
        <v>29491</v>
      </c>
      <c r="D5564">
        <v>4522</v>
      </c>
      <c r="E5564" t="s">
        <v>1579</v>
      </c>
      <c r="F5564" t="s">
        <v>15816</v>
      </c>
      <c r="G5564" t="s">
        <v>29473</v>
      </c>
      <c r="I5564" t="s">
        <v>29490</v>
      </c>
      <c r="J5564" t="s">
        <v>29492</v>
      </c>
      <c r="L5564" t="s">
        <v>29493</v>
      </c>
      <c r="M5564">
        <v>47.009201049804602</v>
      </c>
      <c r="N5564">
        <v>35.245899200439403</v>
      </c>
    </row>
    <row r="5565" spans="1:14" x14ac:dyDescent="0.35">
      <c r="A5565" t="s">
        <v>29494</v>
      </c>
      <c r="B5565" t="s">
        <v>32</v>
      </c>
      <c r="C5565" t="s">
        <v>29495</v>
      </c>
      <c r="D5565">
        <v>5256</v>
      </c>
      <c r="E5565" t="s">
        <v>1579</v>
      </c>
      <c r="F5565" t="s">
        <v>15816</v>
      </c>
      <c r="G5565" t="s">
        <v>15827</v>
      </c>
      <c r="H5565" t="s">
        <v>29496</v>
      </c>
      <c r="I5565" t="s">
        <v>29494</v>
      </c>
      <c r="J5565" t="s">
        <v>29497</v>
      </c>
      <c r="L5565" t="s">
        <v>29498</v>
      </c>
      <c r="M5565">
        <v>51.561100006103501</v>
      </c>
      <c r="N5565">
        <v>32.928901672363203</v>
      </c>
    </row>
    <row r="5566" spans="1:14" x14ac:dyDescent="0.35">
      <c r="A5566" t="s">
        <v>29499</v>
      </c>
      <c r="B5566" t="s">
        <v>1168</v>
      </c>
      <c r="C5566" t="s">
        <v>29500</v>
      </c>
      <c r="D5566">
        <v>3465</v>
      </c>
      <c r="E5566" t="s">
        <v>1579</v>
      </c>
      <c r="F5566" t="s">
        <v>15816</v>
      </c>
      <c r="G5566" t="s">
        <v>15827</v>
      </c>
      <c r="H5566" t="s">
        <v>29501</v>
      </c>
      <c r="I5566" t="s">
        <v>29499</v>
      </c>
      <c r="J5566" t="s">
        <v>29502</v>
      </c>
      <c r="L5566" t="s">
        <v>29503</v>
      </c>
      <c r="M5566">
        <v>51.576999999999998</v>
      </c>
      <c r="N5566">
        <v>33.895302000000001</v>
      </c>
    </row>
    <row r="5567" spans="1:14" x14ac:dyDescent="0.35">
      <c r="A5567" t="s">
        <v>29504</v>
      </c>
      <c r="B5567" t="s">
        <v>1168</v>
      </c>
      <c r="C5567" t="s">
        <v>29505</v>
      </c>
      <c r="D5567">
        <v>5059</v>
      </c>
      <c r="E5567" t="s">
        <v>1579</v>
      </c>
      <c r="F5567" t="s">
        <v>15816</v>
      </c>
      <c r="G5567" t="s">
        <v>15827</v>
      </c>
      <c r="H5567" t="s">
        <v>29506</v>
      </c>
      <c r="I5567" t="s">
        <v>29504</v>
      </c>
      <c r="J5567" t="s">
        <v>29507</v>
      </c>
      <c r="L5567" t="s">
        <v>29508</v>
      </c>
      <c r="M5567">
        <v>51.861301422119098</v>
      </c>
      <c r="N5567">
        <v>32.750801086425703</v>
      </c>
    </row>
    <row r="5568" spans="1:14" x14ac:dyDescent="0.35">
      <c r="A5568" t="s">
        <v>29509</v>
      </c>
      <c r="B5568" t="s">
        <v>1168</v>
      </c>
      <c r="C5568" t="s">
        <v>29510</v>
      </c>
      <c r="D5568">
        <v>6723</v>
      </c>
      <c r="E5568" t="s">
        <v>1579</v>
      </c>
      <c r="F5568" t="s">
        <v>15816</v>
      </c>
      <c r="G5568" t="s">
        <v>29511</v>
      </c>
      <c r="H5568" t="s">
        <v>29512</v>
      </c>
      <c r="I5568" t="s">
        <v>29509</v>
      </c>
      <c r="J5568" t="s">
        <v>29513</v>
      </c>
      <c r="L5568" t="s">
        <v>29514</v>
      </c>
      <c r="M5568">
        <v>50.842201232899903</v>
      </c>
      <c r="N5568">
        <v>32.2971992493</v>
      </c>
    </row>
    <row r="5569" spans="1:14" x14ac:dyDescent="0.35">
      <c r="A5569" t="s">
        <v>29515</v>
      </c>
      <c r="B5569" t="s">
        <v>1168</v>
      </c>
      <c r="C5569" t="s">
        <v>29516</v>
      </c>
      <c r="D5569">
        <v>-40</v>
      </c>
      <c r="E5569" t="s">
        <v>1579</v>
      </c>
      <c r="F5569" t="s">
        <v>15816</v>
      </c>
      <c r="G5569" t="s">
        <v>29517</v>
      </c>
      <c r="H5569" t="s">
        <v>29518</v>
      </c>
      <c r="I5569" t="s">
        <v>29515</v>
      </c>
      <c r="J5569" t="s">
        <v>21798</v>
      </c>
      <c r="L5569" t="s">
        <v>29519</v>
      </c>
      <c r="M5569">
        <v>49.617778000000001</v>
      </c>
      <c r="N5569">
        <v>37.323332999999998</v>
      </c>
    </row>
    <row r="5570" spans="1:14" x14ac:dyDescent="0.35">
      <c r="A5570" t="s">
        <v>29520</v>
      </c>
      <c r="B5570" t="s">
        <v>1168</v>
      </c>
      <c r="C5570" t="s">
        <v>29521</v>
      </c>
      <c r="D5570">
        <v>5755</v>
      </c>
      <c r="E5570" t="s">
        <v>1579</v>
      </c>
      <c r="F5570" t="s">
        <v>15816</v>
      </c>
      <c r="G5570" t="s">
        <v>15823</v>
      </c>
      <c r="H5570" t="s">
        <v>29522</v>
      </c>
      <c r="I5570" t="s">
        <v>29520</v>
      </c>
      <c r="J5570" t="s">
        <v>27486</v>
      </c>
      <c r="L5570" t="s">
        <v>29523</v>
      </c>
      <c r="M5570">
        <v>48.552501678466797</v>
      </c>
      <c r="N5570">
        <v>34.8692016601562</v>
      </c>
    </row>
    <row r="5571" spans="1:14" x14ac:dyDescent="0.35">
      <c r="A5571" t="s">
        <v>29524</v>
      </c>
      <c r="B5571" t="s">
        <v>32</v>
      </c>
      <c r="C5571" t="s">
        <v>29525</v>
      </c>
      <c r="D5571">
        <v>5440</v>
      </c>
      <c r="E5571" t="s">
        <v>1579</v>
      </c>
      <c r="F5571" t="s">
        <v>15816</v>
      </c>
      <c r="G5571" t="s">
        <v>29526</v>
      </c>
      <c r="H5571" t="s">
        <v>29527</v>
      </c>
      <c r="I5571" t="s">
        <v>29524</v>
      </c>
      <c r="J5571" t="s">
        <v>29528</v>
      </c>
      <c r="L5571" t="s">
        <v>29529</v>
      </c>
      <c r="M5571">
        <v>49.847301483154297</v>
      </c>
      <c r="N5571">
        <v>34.138099670410099</v>
      </c>
    </row>
    <row r="5572" spans="1:14" x14ac:dyDescent="0.35">
      <c r="A5572" t="s">
        <v>29530</v>
      </c>
      <c r="B5572" t="s">
        <v>3332</v>
      </c>
      <c r="C5572" t="s">
        <v>29531</v>
      </c>
      <c r="D5572">
        <v>3305</v>
      </c>
      <c r="E5572" t="s">
        <v>1579</v>
      </c>
      <c r="F5572" t="s">
        <v>15816</v>
      </c>
      <c r="G5572" t="s">
        <v>15829</v>
      </c>
      <c r="H5572" t="s">
        <v>29532</v>
      </c>
      <c r="I5572" t="s">
        <v>29530</v>
      </c>
      <c r="J5572" t="s">
        <v>29533</v>
      </c>
      <c r="L5572" t="s">
        <v>29534</v>
      </c>
      <c r="M5572">
        <v>51.152198791503899</v>
      </c>
      <c r="N5572">
        <v>35.416099548339801</v>
      </c>
    </row>
    <row r="5573" spans="1:14" x14ac:dyDescent="0.35">
      <c r="A5573" t="s">
        <v>29535</v>
      </c>
      <c r="B5573" t="s">
        <v>3332</v>
      </c>
      <c r="C5573" t="s">
        <v>29536</v>
      </c>
      <c r="D5573">
        <v>3962</v>
      </c>
      <c r="E5573" t="s">
        <v>1579</v>
      </c>
      <c r="F5573" t="s">
        <v>15816</v>
      </c>
      <c r="G5573" t="s">
        <v>15829</v>
      </c>
      <c r="H5573" t="s">
        <v>29532</v>
      </c>
      <c r="I5573" t="s">
        <v>29535</v>
      </c>
      <c r="J5573" t="s">
        <v>29537</v>
      </c>
      <c r="L5573" t="s">
        <v>29538</v>
      </c>
      <c r="M5573">
        <v>51.313400268554602</v>
      </c>
      <c r="N5573">
        <v>35.689201354980398</v>
      </c>
    </row>
    <row r="5574" spans="1:14" x14ac:dyDescent="0.35">
      <c r="A5574" t="s">
        <v>29539</v>
      </c>
      <c r="B5574" t="s">
        <v>1168</v>
      </c>
      <c r="C5574" t="s">
        <v>29540</v>
      </c>
      <c r="D5574">
        <v>4184</v>
      </c>
      <c r="E5574" t="s">
        <v>1579</v>
      </c>
      <c r="F5574" t="s">
        <v>15816</v>
      </c>
      <c r="G5574" t="s">
        <v>15830</v>
      </c>
      <c r="H5574" t="s">
        <v>29541</v>
      </c>
      <c r="I5574" t="s">
        <v>29539</v>
      </c>
      <c r="J5574" t="s">
        <v>29542</v>
      </c>
      <c r="L5574" t="s">
        <v>29543</v>
      </c>
      <c r="M5574">
        <v>50.0471</v>
      </c>
      <c r="N5574">
        <v>36.240101000000003</v>
      </c>
    </row>
    <row r="5575" spans="1:14" x14ac:dyDescent="0.35">
      <c r="A5575" t="s">
        <v>29544</v>
      </c>
      <c r="B5575" t="s">
        <v>1168</v>
      </c>
      <c r="C5575" t="s">
        <v>29545</v>
      </c>
      <c r="D5575">
        <v>4170</v>
      </c>
      <c r="E5575" t="s">
        <v>1579</v>
      </c>
      <c r="F5575" t="s">
        <v>15816</v>
      </c>
      <c r="G5575" t="s">
        <v>29546</v>
      </c>
      <c r="H5575" t="s">
        <v>29547</v>
      </c>
      <c r="I5575" t="s">
        <v>29544</v>
      </c>
      <c r="J5575" t="s">
        <v>29548</v>
      </c>
      <c r="L5575" t="s">
        <v>29549</v>
      </c>
      <c r="M5575">
        <v>50.826698303222997</v>
      </c>
      <c r="N5575">
        <v>35.776100158691001</v>
      </c>
    </row>
    <row r="5576" spans="1:14" x14ac:dyDescent="0.35">
      <c r="A5576" t="s">
        <v>29550</v>
      </c>
      <c r="B5576" t="s">
        <v>32</v>
      </c>
      <c r="C5576" t="s">
        <v>29551</v>
      </c>
      <c r="D5576">
        <v>3665</v>
      </c>
      <c r="E5576" t="s">
        <v>1579</v>
      </c>
      <c r="F5576" t="s">
        <v>15816</v>
      </c>
      <c r="G5576" t="s">
        <v>15833</v>
      </c>
      <c r="H5576" t="s">
        <v>29552</v>
      </c>
      <c r="I5576" t="s">
        <v>29550</v>
      </c>
      <c r="J5576" t="s">
        <v>29553</v>
      </c>
      <c r="L5576" t="s">
        <v>29554</v>
      </c>
      <c r="M5576">
        <v>53.495097999999999</v>
      </c>
      <c r="N5576">
        <v>35.591099</v>
      </c>
    </row>
    <row r="5577" spans="1:14" x14ac:dyDescent="0.35">
      <c r="A5577" t="s">
        <v>29555</v>
      </c>
      <c r="B5577" t="s">
        <v>1168</v>
      </c>
      <c r="C5577" t="s">
        <v>29556</v>
      </c>
      <c r="D5577">
        <v>22</v>
      </c>
      <c r="E5577" t="s">
        <v>1579</v>
      </c>
      <c r="F5577" t="s">
        <v>15816</v>
      </c>
      <c r="G5577" t="s">
        <v>15836</v>
      </c>
      <c r="H5577" t="s">
        <v>29557</v>
      </c>
      <c r="I5577" t="s">
        <v>29555</v>
      </c>
      <c r="J5577" t="s">
        <v>5556</v>
      </c>
      <c r="L5577" t="s">
        <v>29558</v>
      </c>
      <c r="M5577">
        <v>56.377799987792898</v>
      </c>
      <c r="N5577">
        <v>27.218299865722599</v>
      </c>
    </row>
    <row r="5578" spans="1:14" x14ac:dyDescent="0.35">
      <c r="A5578" t="s">
        <v>29560</v>
      </c>
      <c r="B5578" t="s">
        <v>1168</v>
      </c>
      <c r="C5578" t="s">
        <v>29561</v>
      </c>
      <c r="D5578">
        <v>2663</v>
      </c>
      <c r="E5578" t="s">
        <v>1579</v>
      </c>
      <c r="F5578" t="s">
        <v>15816</v>
      </c>
      <c r="G5578" t="s">
        <v>29559</v>
      </c>
      <c r="H5578" t="s">
        <v>29562</v>
      </c>
      <c r="I5578" t="s">
        <v>29560</v>
      </c>
      <c r="J5578" t="s">
        <v>19801</v>
      </c>
      <c r="L5578" t="s">
        <v>29563</v>
      </c>
      <c r="M5578">
        <v>57.670299530000001</v>
      </c>
      <c r="N5578">
        <v>28.726900100699901</v>
      </c>
    </row>
    <row r="5579" spans="1:14" x14ac:dyDescent="0.35">
      <c r="A5579" t="s">
        <v>29564</v>
      </c>
      <c r="B5579" t="s">
        <v>1168</v>
      </c>
      <c r="C5579" t="s">
        <v>29565</v>
      </c>
      <c r="D5579">
        <v>5741</v>
      </c>
      <c r="E5579" t="s">
        <v>1579</v>
      </c>
      <c r="F5579" t="s">
        <v>15816</v>
      </c>
      <c r="G5579" t="s">
        <v>29559</v>
      </c>
      <c r="H5579" t="s">
        <v>1327</v>
      </c>
      <c r="I5579" t="s">
        <v>29564</v>
      </c>
      <c r="J5579" t="s">
        <v>29566</v>
      </c>
      <c r="L5579" t="s">
        <v>29567</v>
      </c>
      <c r="M5579">
        <v>56.9510993958</v>
      </c>
      <c r="N5579">
        <v>30.274400711099901</v>
      </c>
    </row>
    <row r="5580" spans="1:14" x14ac:dyDescent="0.35">
      <c r="A5580" t="s">
        <v>29568</v>
      </c>
      <c r="B5580" t="s">
        <v>1168</v>
      </c>
      <c r="C5580" t="s">
        <v>29569</v>
      </c>
      <c r="D5580">
        <v>3231</v>
      </c>
      <c r="E5580" t="s">
        <v>1579</v>
      </c>
      <c r="F5580" t="s">
        <v>15816</v>
      </c>
      <c r="G5580" t="s">
        <v>29559</v>
      </c>
      <c r="I5580" t="s">
        <v>29568</v>
      </c>
      <c r="J5580" t="s">
        <v>29570</v>
      </c>
      <c r="L5580" t="s">
        <v>29571</v>
      </c>
      <c r="M5580">
        <v>58.450000762939403</v>
      </c>
      <c r="N5580">
        <v>29.084199905395501</v>
      </c>
    </row>
    <row r="5581" spans="1:14" x14ac:dyDescent="0.35">
      <c r="A5581" t="s">
        <v>29572</v>
      </c>
      <c r="B5581" t="s">
        <v>32</v>
      </c>
      <c r="C5581" t="s">
        <v>29573</v>
      </c>
      <c r="D5581">
        <v>19</v>
      </c>
      <c r="E5581" t="s">
        <v>1579</v>
      </c>
      <c r="F5581" t="s">
        <v>15816</v>
      </c>
      <c r="G5581" t="s">
        <v>15836</v>
      </c>
      <c r="H5581" t="s">
        <v>29574</v>
      </c>
      <c r="I5581" t="s">
        <v>29572</v>
      </c>
      <c r="J5581" t="s">
        <v>29575</v>
      </c>
      <c r="L5581" t="s">
        <v>29576</v>
      </c>
      <c r="M5581">
        <v>56.172500610351499</v>
      </c>
      <c r="N5581">
        <v>27.158300399780199</v>
      </c>
    </row>
    <row r="5582" spans="1:14" x14ac:dyDescent="0.35">
      <c r="A5582" t="s">
        <v>29577</v>
      </c>
      <c r="B5582" t="s">
        <v>1168</v>
      </c>
      <c r="C5582" t="s">
        <v>29578</v>
      </c>
      <c r="D5582">
        <v>5298</v>
      </c>
      <c r="E5582" t="s">
        <v>1579</v>
      </c>
      <c r="F5582" t="s">
        <v>15816</v>
      </c>
      <c r="G5582" t="s">
        <v>29559</v>
      </c>
      <c r="I5582" t="s">
        <v>29577</v>
      </c>
      <c r="J5582" t="s">
        <v>29579</v>
      </c>
      <c r="L5582" t="s">
        <v>29580</v>
      </c>
      <c r="M5582">
        <v>56.051101684570298</v>
      </c>
      <c r="N5582">
        <v>30.297700881958001</v>
      </c>
    </row>
    <row r="5583" spans="1:14" x14ac:dyDescent="0.35">
      <c r="A5583" t="s">
        <v>29581</v>
      </c>
      <c r="B5583" t="s">
        <v>1168</v>
      </c>
      <c r="C5583" t="s">
        <v>29582</v>
      </c>
      <c r="D5583">
        <v>5846</v>
      </c>
      <c r="E5583" t="s">
        <v>1579</v>
      </c>
      <c r="F5583" t="s">
        <v>15816</v>
      </c>
      <c r="G5583" t="s">
        <v>29559</v>
      </c>
      <c r="I5583" t="s">
        <v>29581</v>
      </c>
      <c r="J5583" t="s">
        <v>29583</v>
      </c>
      <c r="L5583" t="s">
        <v>29584</v>
      </c>
      <c r="M5583">
        <v>55.672698974609297</v>
      </c>
      <c r="N5583">
        <v>29.550899505615199</v>
      </c>
    </row>
    <row r="5584" spans="1:14" x14ac:dyDescent="0.35">
      <c r="A5584" t="s">
        <v>29585</v>
      </c>
      <c r="B5584" t="s">
        <v>1168</v>
      </c>
      <c r="C5584" t="s">
        <v>29586</v>
      </c>
      <c r="D5584">
        <v>4952</v>
      </c>
      <c r="E5584" t="s">
        <v>1579</v>
      </c>
      <c r="F5584" t="s">
        <v>15816</v>
      </c>
      <c r="G5584" t="s">
        <v>15832</v>
      </c>
      <c r="H5584" t="s">
        <v>29587</v>
      </c>
      <c r="I5584" t="s">
        <v>29585</v>
      </c>
      <c r="J5584" t="s">
        <v>29588</v>
      </c>
      <c r="L5584" t="s">
        <v>29589</v>
      </c>
      <c r="M5584">
        <v>59.266101837158203</v>
      </c>
      <c r="N5584">
        <v>32.898101806640597</v>
      </c>
    </row>
    <row r="5585" spans="1:14" x14ac:dyDescent="0.35">
      <c r="A5585" t="s">
        <v>29590</v>
      </c>
      <c r="B5585" t="s">
        <v>1168</v>
      </c>
      <c r="C5585" t="s">
        <v>29591</v>
      </c>
      <c r="D5585">
        <v>945</v>
      </c>
      <c r="E5585" t="s">
        <v>1579</v>
      </c>
      <c r="F5585" t="s">
        <v>15816</v>
      </c>
      <c r="G5585" t="s">
        <v>29592</v>
      </c>
      <c r="H5585" t="s">
        <v>29593</v>
      </c>
      <c r="I5585" t="s">
        <v>29590</v>
      </c>
      <c r="J5585" t="s">
        <v>29594</v>
      </c>
      <c r="L5585" t="s">
        <v>29595</v>
      </c>
      <c r="M5585">
        <v>61.06489944458</v>
      </c>
      <c r="N5585">
        <v>36.501201629638601</v>
      </c>
    </row>
    <row r="5586" spans="1:14" x14ac:dyDescent="0.35">
      <c r="A5586" t="s">
        <v>29596</v>
      </c>
      <c r="B5586" t="s">
        <v>32</v>
      </c>
      <c r="C5586" t="s">
        <v>29597</v>
      </c>
      <c r="D5586">
        <v>4215</v>
      </c>
      <c r="E5586" t="s">
        <v>1579</v>
      </c>
      <c r="F5586" t="s">
        <v>15816</v>
      </c>
      <c r="G5586" t="s">
        <v>15833</v>
      </c>
      <c r="I5586" t="s">
        <v>29596</v>
      </c>
      <c r="J5586" t="s">
        <v>29598</v>
      </c>
      <c r="L5586" t="s">
        <v>29599</v>
      </c>
      <c r="M5586">
        <v>55.104198455799903</v>
      </c>
      <c r="N5586">
        <v>36.425300598100002</v>
      </c>
    </row>
    <row r="5587" spans="1:14" x14ac:dyDescent="0.35">
      <c r="A5587" t="s">
        <v>29600</v>
      </c>
      <c r="B5587" t="s">
        <v>3332</v>
      </c>
      <c r="C5587" t="s">
        <v>29601</v>
      </c>
      <c r="D5587">
        <v>3263</v>
      </c>
      <c r="E5587" t="s">
        <v>1579</v>
      </c>
      <c r="F5587" t="s">
        <v>15816</v>
      </c>
      <c r="G5587" t="s">
        <v>29592</v>
      </c>
      <c r="H5587" t="s">
        <v>29602</v>
      </c>
      <c r="I5587" t="s">
        <v>29600</v>
      </c>
      <c r="J5587" t="s">
        <v>26277</v>
      </c>
      <c r="L5587" t="s">
        <v>29603</v>
      </c>
      <c r="M5587">
        <v>59.640998840332003</v>
      </c>
      <c r="N5587">
        <v>36.235198974609297</v>
      </c>
    </row>
    <row r="5588" spans="1:14" x14ac:dyDescent="0.35">
      <c r="A5588" t="s">
        <v>29604</v>
      </c>
      <c r="B5588" t="s">
        <v>1168</v>
      </c>
      <c r="C5588" t="s">
        <v>29605</v>
      </c>
      <c r="D5588">
        <v>3499</v>
      </c>
      <c r="E5588" t="s">
        <v>1579</v>
      </c>
      <c r="F5588" t="s">
        <v>15816</v>
      </c>
      <c r="G5588" t="s">
        <v>29606</v>
      </c>
      <c r="H5588" t="s">
        <v>29607</v>
      </c>
      <c r="I5588" t="s">
        <v>29604</v>
      </c>
      <c r="J5588" t="s">
        <v>29608</v>
      </c>
      <c r="L5588" t="s">
        <v>29609</v>
      </c>
      <c r="M5588">
        <v>57.308200836181598</v>
      </c>
      <c r="N5588">
        <v>37.4930000305175</v>
      </c>
    </row>
    <row r="5589" spans="1:14" x14ac:dyDescent="0.35">
      <c r="A5589" t="s">
        <v>29610</v>
      </c>
      <c r="B5589" t="s">
        <v>1168</v>
      </c>
      <c r="C5589" t="s">
        <v>29611</v>
      </c>
      <c r="D5589">
        <v>3010</v>
      </c>
      <c r="E5589" t="s">
        <v>1579</v>
      </c>
      <c r="F5589" t="s">
        <v>15816</v>
      </c>
      <c r="G5589" t="s">
        <v>29592</v>
      </c>
      <c r="H5589" t="s">
        <v>29612</v>
      </c>
      <c r="I5589" t="s">
        <v>29610</v>
      </c>
      <c r="J5589" t="s">
        <v>29613</v>
      </c>
      <c r="L5589" t="s">
        <v>29614</v>
      </c>
      <c r="M5589">
        <v>57.595199584960902</v>
      </c>
      <c r="N5589">
        <v>36.168098449707003</v>
      </c>
    </row>
    <row r="5590" spans="1:14" x14ac:dyDescent="0.35">
      <c r="A5590" t="s">
        <v>29615</v>
      </c>
      <c r="B5590" t="s">
        <v>1168</v>
      </c>
      <c r="C5590" t="s">
        <v>29616</v>
      </c>
      <c r="D5590">
        <v>2312</v>
      </c>
      <c r="E5590" t="s">
        <v>1579</v>
      </c>
      <c r="F5590" t="s">
        <v>15816</v>
      </c>
      <c r="G5590" t="s">
        <v>29617</v>
      </c>
      <c r="H5590" t="s">
        <v>29618</v>
      </c>
      <c r="I5590" t="s">
        <v>29615</v>
      </c>
      <c r="J5590" t="s">
        <v>29619</v>
      </c>
      <c r="L5590" t="s">
        <v>29620</v>
      </c>
      <c r="M5590">
        <v>56.892700195300002</v>
      </c>
      <c r="N5590">
        <v>33.667800903299998</v>
      </c>
    </row>
    <row r="5591" spans="1:14" x14ac:dyDescent="0.35">
      <c r="A5591" t="s">
        <v>29622</v>
      </c>
      <c r="B5591" t="s">
        <v>32</v>
      </c>
      <c r="C5591" t="s">
        <v>29623</v>
      </c>
      <c r="D5591">
        <v>425</v>
      </c>
      <c r="E5591" t="s">
        <v>1579</v>
      </c>
      <c r="F5591" t="s">
        <v>15816</v>
      </c>
      <c r="G5591" t="s">
        <v>15841</v>
      </c>
      <c r="H5591" t="s">
        <v>29624</v>
      </c>
      <c r="I5591" t="s">
        <v>29622</v>
      </c>
      <c r="J5591" t="s">
        <v>29625</v>
      </c>
      <c r="L5591" t="s">
        <v>29626</v>
      </c>
      <c r="M5591">
        <v>55.451999664299997</v>
      </c>
      <c r="N5591">
        <v>37.383300781199999</v>
      </c>
    </row>
    <row r="5592" spans="1:14" x14ac:dyDescent="0.35">
      <c r="A5592" t="s">
        <v>29627</v>
      </c>
      <c r="B5592" t="s">
        <v>1168</v>
      </c>
      <c r="C5592" t="s">
        <v>29628</v>
      </c>
      <c r="D5592">
        <v>-24</v>
      </c>
      <c r="E5592" t="s">
        <v>1579</v>
      </c>
      <c r="F5592" t="s">
        <v>15816</v>
      </c>
      <c r="G5592" t="s">
        <v>15841</v>
      </c>
      <c r="H5592" t="s">
        <v>29629</v>
      </c>
      <c r="I5592" t="s">
        <v>29627</v>
      </c>
      <c r="J5592" t="s">
        <v>29630</v>
      </c>
      <c r="L5592" t="s">
        <v>29631</v>
      </c>
      <c r="M5592">
        <v>54.401298522899999</v>
      </c>
      <c r="N5592">
        <v>36.909400939899903</v>
      </c>
    </row>
    <row r="5593" spans="1:14" x14ac:dyDescent="0.35">
      <c r="A5593" t="s">
        <v>29632</v>
      </c>
      <c r="B5593" t="s">
        <v>32</v>
      </c>
      <c r="C5593" t="s">
        <v>29633</v>
      </c>
      <c r="D5593">
        <v>-79</v>
      </c>
      <c r="E5593" t="s">
        <v>1579</v>
      </c>
      <c r="F5593" t="s">
        <v>15816</v>
      </c>
      <c r="G5593" t="s">
        <v>29621</v>
      </c>
      <c r="H5593" t="s">
        <v>29634</v>
      </c>
      <c r="I5593" t="s">
        <v>29632</v>
      </c>
      <c r="J5593" t="s">
        <v>3057</v>
      </c>
      <c r="L5593" t="s">
        <v>29635</v>
      </c>
      <c r="M5593">
        <v>52.349601745605398</v>
      </c>
      <c r="N5593">
        <v>36.655101776122997</v>
      </c>
    </row>
    <row r="5594" spans="1:14" x14ac:dyDescent="0.35">
      <c r="A5594" t="s">
        <v>29636</v>
      </c>
      <c r="B5594" t="s">
        <v>1168</v>
      </c>
      <c r="C5594" t="s">
        <v>29637</v>
      </c>
      <c r="D5594">
        <v>-61</v>
      </c>
      <c r="E5594" t="s">
        <v>1579</v>
      </c>
      <c r="F5594" t="s">
        <v>15816</v>
      </c>
      <c r="G5594" t="s">
        <v>29621</v>
      </c>
      <c r="I5594" t="s">
        <v>29636</v>
      </c>
      <c r="J5594" t="s">
        <v>29638</v>
      </c>
      <c r="L5594" t="s">
        <v>29639</v>
      </c>
      <c r="M5594">
        <v>51.464698791503899</v>
      </c>
      <c r="N5594">
        <v>36.663299560546797</v>
      </c>
    </row>
    <row r="5595" spans="1:14" x14ac:dyDescent="0.35">
      <c r="A5595" t="s">
        <v>29640</v>
      </c>
      <c r="B5595" t="s">
        <v>1168</v>
      </c>
      <c r="C5595" t="s">
        <v>29641</v>
      </c>
      <c r="D5595">
        <v>-70</v>
      </c>
      <c r="E5595" t="s">
        <v>1579</v>
      </c>
      <c r="F5595" t="s">
        <v>15816</v>
      </c>
      <c r="G5595" t="s">
        <v>29621</v>
      </c>
      <c r="I5595" t="s">
        <v>29640</v>
      </c>
      <c r="J5595" t="s">
        <v>22066</v>
      </c>
      <c r="L5595" t="s">
        <v>29642</v>
      </c>
      <c r="M5595">
        <v>50.679599761962798</v>
      </c>
      <c r="N5595">
        <v>36.909900665283203</v>
      </c>
    </row>
    <row r="5596" spans="1:14" x14ac:dyDescent="0.35">
      <c r="A5596" t="s">
        <v>29643</v>
      </c>
      <c r="B5596" t="s">
        <v>1168</v>
      </c>
      <c r="C5596" t="s">
        <v>29644</v>
      </c>
      <c r="D5596">
        <v>35</v>
      </c>
      <c r="E5596" t="s">
        <v>1579</v>
      </c>
      <c r="F5596" t="s">
        <v>15816</v>
      </c>
      <c r="G5596" t="s">
        <v>29621</v>
      </c>
      <c r="H5596" t="s">
        <v>29645</v>
      </c>
      <c r="I5596" t="s">
        <v>29643</v>
      </c>
      <c r="J5596" t="s">
        <v>27447</v>
      </c>
      <c r="L5596" t="s">
        <v>29646</v>
      </c>
      <c r="M5596">
        <v>53.193599700899902</v>
      </c>
      <c r="N5596">
        <v>36.635799407999997</v>
      </c>
    </row>
    <row r="5597" spans="1:14" x14ac:dyDescent="0.35">
      <c r="A5597" t="s">
        <v>29647</v>
      </c>
      <c r="B5597" t="s">
        <v>1168</v>
      </c>
      <c r="C5597" t="s">
        <v>29648</v>
      </c>
      <c r="D5597">
        <v>4261</v>
      </c>
      <c r="E5597" t="s">
        <v>1579</v>
      </c>
      <c r="F5597" t="s">
        <v>15816</v>
      </c>
      <c r="G5597" t="s">
        <v>15828</v>
      </c>
      <c r="H5597" t="s">
        <v>29649</v>
      </c>
      <c r="I5597" t="s">
        <v>29647</v>
      </c>
      <c r="J5597" t="s">
        <v>29650</v>
      </c>
      <c r="L5597" t="s">
        <v>29651</v>
      </c>
      <c r="M5597">
        <v>53.723300933837798</v>
      </c>
      <c r="N5597">
        <v>28.891799926757798</v>
      </c>
    </row>
    <row r="5598" spans="1:14" x14ac:dyDescent="0.35">
      <c r="A5598" t="s">
        <v>29652</v>
      </c>
      <c r="B5598" t="s">
        <v>32</v>
      </c>
      <c r="C5598" t="s">
        <v>29653</v>
      </c>
      <c r="D5598">
        <v>3358</v>
      </c>
      <c r="E5598" t="s">
        <v>1579</v>
      </c>
      <c r="F5598" t="s">
        <v>15816</v>
      </c>
      <c r="G5598" t="s">
        <v>15828</v>
      </c>
      <c r="H5598" t="s">
        <v>29654</v>
      </c>
      <c r="I5598" t="s">
        <v>29652</v>
      </c>
      <c r="J5598" t="s">
        <v>2308</v>
      </c>
      <c r="L5598" t="s">
        <v>29655</v>
      </c>
      <c r="M5598">
        <v>53.5791015625</v>
      </c>
      <c r="N5598">
        <v>28.5867004394999</v>
      </c>
    </row>
    <row r="5599" spans="1:14" x14ac:dyDescent="0.35">
      <c r="A5599" t="s">
        <v>29656</v>
      </c>
      <c r="B5599" t="s">
        <v>1168</v>
      </c>
      <c r="C5599" t="s">
        <v>29657</v>
      </c>
      <c r="D5599">
        <v>2641</v>
      </c>
      <c r="E5599" t="s">
        <v>1579</v>
      </c>
      <c r="F5599" t="s">
        <v>15816</v>
      </c>
      <c r="G5599" t="s">
        <v>15828</v>
      </c>
      <c r="H5599" t="s">
        <v>29658</v>
      </c>
      <c r="I5599" t="s">
        <v>29656</v>
      </c>
      <c r="J5599" t="s">
        <v>29659</v>
      </c>
      <c r="L5599" t="s">
        <v>29660</v>
      </c>
      <c r="M5599">
        <v>54.383300781199999</v>
      </c>
      <c r="N5599">
        <v>27.674699783299999</v>
      </c>
    </row>
    <row r="5600" spans="1:14" x14ac:dyDescent="0.35">
      <c r="A5600" t="s">
        <v>29661</v>
      </c>
      <c r="B5600" t="s">
        <v>32</v>
      </c>
      <c r="C5600" t="s">
        <v>29662</v>
      </c>
      <c r="D5600">
        <v>1337</v>
      </c>
      <c r="E5600" t="s">
        <v>1579</v>
      </c>
      <c r="F5600" t="s">
        <v>15816</v>
      </c>
      <c r="G5600" t="s">
        <v>15828</v>
      </c>
      <c r="H5600" t="s">
        <v>29663</v>
      </c>
      <c r="I5600" t="s">
        <v>29661</v>
      </c>
      <c r="J5600" t="s">
        <v>29664</v>
      </c>
      <c r="L5600" t="s">
        <v>29665</v>
      </c>
      <c r="M5600">
        <v>53.188800811799901</v>
      </c>
      <c r="N5600">
        <v>27.3726997375</v>
      </c>
    </row>
    <row r="5601" spans="1:14" x14ac:dyDescent="0.35">
      <c r="A5601" t="s">
        <v>29666</v>
      </c>
      <c r="B5601" t="s">
        <v>3332</v>
      </c>
      <c r="C5601" t="s">
        <v>29667</v>
      </c>
      <c r="D5601">
        <v>4927</v>
      </c>
      <c r="E5601" t="s">
        <v>1579</v>
      </c>
      <c r="F5601" t="s">
        <v>15816</v>
      </c>
      <c r="G5601" t="s">
        <v>15828</v>
      </c>
      <c r="H5601" t="s">
        <v>29668</v>
      </c>
      <c r="I5601" t="s">
        <v>29666</v>
      </c>
      <c r="J5601" t="s">
        <v>29669</v>
      </c>
      <c r="L5601" t="s">
        <v>29670</v>
      </c>
      <c r="M5601">
        <v>52.589801999999999</v>
      </c>
      <c r="N5601">
        <v>29.539200000000001</v>
      </c>
    </row>
    <row r="5602" spans="1:14" x14ac:dyDescent="0.35">
      <c r="A5602" t="s">
        <v>29671</v>
      </c>
      <c r="B5602" t="s">
        <v>1168</v>
      </c>
      <c r="C5602" t="s">
        <v>29672</v>
      </c>
      <c r="D5602">
        <v>5939</v>
      </c>
      <c r="E5602" t="s">
        <v>1579</v>
      </c>
      <c r="F5602" t="s">
        <v>15816</v>
      </c>
      <c r="G5602" t="s">
        <v>29409</v>
      </c>
      <c r="H5602" t="s">
        <v>29673</v>
      </c>
      <c r="I5602" t="s">
        <v>29671</v>
      </c>
      <c r="J5602" t="s">
        <v>29674</v>
      </c>
      <c r="L5602" t="s">
        <v>29675</v>
      </c>
      <c r="M5602">
        <v>51.545101165771001</v>
      </c>
      <c r="N5602">
        <v>30.700500488281001</v>
      </c>
    </row>
    <row r="5603" spans="1:14" x14ac:dyDescent="0.35">
      <c r="A5603" t="s">
        <v>29676</v>
      </c>
      <c r="B5603" t="s">
        <v>32</v>
      </c>
      <c r="C5603" t="s">
        <v>29677</v>
      </c>
      <c r="D5603">
        <v>3981</v>
      </c>
      <c r="E5603" t="s">
        <v>1579</v>
      </c>
      <c r="F5603" t="s">
        <v>15816</v>
      </c>
      <c r="G5603" t="s">
        <v>15817</v>
      </c>
      <c r="H5603" t="s">
        <v>29678</v>
      </c>
      <c r="I5603" t="s">
        <v>29676</v>
      </c>
      <c r="J5603" t="s">
        <v>29679</v>
      </c>
      <c r="L5603" t="s">
        <v>29680</v>
      </c>
      <c r="M5603">
        <v>44.973598480224602</v>
      </c>
      <c r="N5603">
        <v>38.427501678466797</v>
      </c>
    </row>
    <row r="5604" spans="1:14" x14ac:dyDescent="0.35">
      <c r="A5604" t="s">
        <v>29681</v>
      </c>
      <c r="B5604" t="s">
        <v>1168</v>
      </c>
      <c r="C5604" t="s">
        <v>29682</v>
      </c>
      <c r="D5604">
        <v>4315</v>
      </c>
      <c r="E5604" t="s">
        <v>1579</v>
      </c>
      <c r="F5604" t="s">
        <v>15816</v>
      </c>
      <c r="G5604" t="s">
        <v>29683</v>
      </c>
      <c r="H5604" t="s">
        <v>29684</v>
      </c>
      <c r="I5604" t="s">
        <v>29681</v>
      </c>
      <c r="J5604" t="s">
        <v>2608</v>
      </c>
      <c r="L5604" t="s">
        <v>29685</v>
      </c>
      <c r="M5604">
        <v>48.424400329599997</v>
      </c>
      <c r="N5604">
        <v>38.325698852499997</v>
      </c>
    </row>
    <row r="5605" spans="1:14" x14ac:dyDescent="0.35">
      <c r="A5605" t="s">
        <v>29686</v>
      </c>
      <c r="B5605" t="s">
        <v>32</v>
      </c>
      <c r="C5605" t="s">
        <v>29687</v>
      </c>
      <c r="D5605">
        <v>4396</v>
      </c>
      <c r="E5605" t="s">
        <v>1579</v>
      </c>
      <c r="F5605" t="s">
        <v>15816</v>
      </c>
      <c r="G5605" t="s">
        <v>15826</v>
      </c>
      <c r="H5605" t="s">
        <v>29688</v>
      </c>
      <c r="I5605" t="s">
        <v>29686</v>
      </c>
      <c r="J5605" t="s">
        <v>16337</v>
      </c>
      <c r="L5605" t="s">
        <v>29689</v>
      </c>
      <c r="M5605">
        <v>46.127899169921797</v>
      </c>
      <c r="N5605">
        <v>37.347999572753899</v>
      </c>
    </row>
    <row r="5606" spans="1:14" x14ac:dyDescent="0.35">
      <c r="A5606" t="s">
        <v>29690</v>
      </c>
      <c r="B5606" t="s">
        <v>32</v>
      </c>
      <c r="C5606" t="s">
        <v>29691</v>
      </c>
      <c r="D5606">
        <v>251</v>
      </c>
      <c r="E5606" t="s">
        <v>1579</v>
      </c>
      <c r="F5606" t="s">
        <v>15816</v>
      </c>
      <c r="G5606" t="s">
        <v>29683</v>
      </c>
      <c r="H5606" t="s">
        <v>29692</v>
      </c>
      <c r="I5606" t="s">
        <v>29690</v>
      </c>
      <c r="J5606" t="s">
        <v>29693</v>
      </c>
      <c r="L5606" t="s">
        <v>29694</v>
      </c>
      <c r="M5606">
        <v>47.881500244141002</v>
      </c>
      <c r="N5606">
        <v>39.60359954834</v>
      </c>
    </row>
    <row r="5607" spans="1:14" x14ac:dyDescent="0.35">
      <c r="A5607" t="s">
        <v>29695</v>
      </c>
      <c r="B5607" t="s">
        <v>1168</v>
      </c>
      <c r="C5607" t="s">
        <v>29696</v>
      </c>
      <c r="D5607">
        <v>4343</v>
      </c>
      <c r="E5607" t="s">
        <v>1579</v>
      </c>
      <c r="F5607" t="s">
        <v>15816</v>
      </c>
      <c r="G5607" t="s">
        <v>15817</v>
      </c>
      <c r="H5607" t="s">
        <v>29697</v>
      </c>
      <c r="I5607" t="s">
        <v>29695</v>
      </c>
      <c r="J5607" t="s">
        <v>21119</v>
      </c>
      <c r="L5607" t="s">
        <v>29698</v>
      </c>
      <c r="M5607">
        <v>45.068698883099998</v>
      </c>
      <c r="N5607">
        <v>37.668098449699997</v>
      </c>
    </row>
    <row r="5608" spans="1:14" x14ac:dyDescent="0.35">
      <c r="A5608" t="s">
        <v>29699</v>
      </c>
      <c r="B5608" t="s">
        <v>3332</v>
      </c>
      <c r="C5608" t="s">
        <v>29700</v>
      </c>
      <c r="D5608">
        <v>4459</v>
      </c>
      <c r="E5608" t="s">
        <v>1579</v>
      </c>
      <c r="F5608" t="s">
        <v>15816</v>
      </c>
      <c r="G5608" t="s">
        <v>15826</v>
      </c>
      <c r="H5608" t="s">
        <v>29701</v>
      </c>
      <c r="I5608" t="s">
        <v>29699</v>
      </c>
      <c r="J5608" t="s">
        <v>29702</v>
      </c>
      <c r="L5608" t="s">
        <v>29703</v>
      </c>
      <c r="M5608">
        <v>46.235000610351499</v>
      </c>
      <c r="N5608">
        <v>38.133899688720703</v>
      </c>
    </row>
    <row r="5609" spans="1:14" x14ac:dyDescent="0.35">
      <c r="A5609" t="s">
        <v>29704</v>
      </c>
      <c r="B5609" t="s">
        <v>32</v>
      </c>
      <c r="C5609" t="s">
        <v>29705</v>
      </c>
      <c r="E5609" t="s">
        <v>1579</v>
      </c>
      <c r="F5609" t="s">
        <v>15816</v>
      </c>
      <c r="G5609" t="s">
        <v>15817</v>
      </c>
      <c r="H5609" t="s">
        <v>29706</v>
      </c>
      <c r="I5609" t="s">
        <v>29704</v>
      </c>
      <c r="J5609" t="s">
        <v>29707</v>
      </c>
      <c r="L5609" t="s">
        <v>29708</v>
      </c>
      <c r="M5609">
        <v>44.43</v>
      </c>
      <c r="N5609">
        <v>39.330002</v>
      </c>
    </row>
    <row r="5610" spans="1:14" x14ac:dyDescent="0.35">
      <c r="A5610" t="s">
        <v>29709</v>
      </c>
      <c r="B5610" t="s">
        <v>1168</v>
      </c>
      <c r="C5610" t="s">
        <v>29710</v>
      </c>
      <c r="D5610">
        <v>5382</v>
      </c>
      <c r="E5610" t="s">
        <v>1579</v>
      </c>
      <c r="F5610" t="s">
        <v>15816</v>
      </c>
      <c r="G5610" t="s">
        <v>29711</v>
      </c>
      <c r="H5610" t="s">
        <v>29712</v>
      </c>
      <c r="I5610" t="s">
        <v>29709</v>
      </c>
      <c r="J5610" t="s">
        <v>19796</v>
      </c>
      <c r="L5610" t="s">
        <v>29713</v>
      </c>
      <c r="M5610">
        <v>48.359401702900001</v>
      </c>
      <c r="N5610">
        <v>36.773700714100002</v>
      </c>
    </row>
    <row r="5611" spans="1:14" x14ac:dyDescent="0.35">
      <c r="A5611" t="s">
        <v>29714</v>
      </c>
      <c r="B5611" t="s">
        <v>1168</v>
      </c>
      <c r="C5611" t="s">
        <v>29715</v>
      </c>
      <c r="D5611">
        <v>4054</v>
      </c>
      <c r="E5611" t="s">
        <v>1579</v>
      </c>
      <c r="F5611" t="s">
        <v>15816</v>
      </c>
      <c r="G5611" t="s">
        <v>29617</v>
      </c>
      <c r="H5611" t="s">
        <v>29716</v>
      </c>
      <c r="I5611" t="s">
        <v>29714</v>
      </c>
      <c r="J5611" t="s">
        <v>29717</v>
      </c>
      <c r="L5611" t="s">
        <v>29718</v>
      </c>
      <c r="M5611">
        <v>54.276500701899998</v>
      </c>
      <c r="N5611">
        <v>31.9048995972</v>
      </c>
    </row>
    <row r="5612" spans="1:14" x14ac:dyDescent="0.35">
      <c r="A5612" t="s">
        <v>29719</v>
      </c>
      <c r="B5612" t="s">
        <v>1168</v>
      </c>
      <c r="C5612" t="s">
        <v>29720</v>
      </c>
      <c r="D5612">
        <v>1628</v>
      </c>
      <c r="E5612" t="s">
        <v>1579</v>
      </c>
      <c r="F5612" t="s">
        <v>15816</v>
      </c>
      <c r="G5612" t="s">
        <v>15831</v>
      </c>
      <c r="I5612" t="s">
        <v>29719</v>
      </c>
      <c r="J5612" t="s">
        <v>16351</v>
      </c>
      <c r="L5612" t="s">
        <v>29721</v>
      </c>
      <c r="M5612">
        <v>61.543899536132798</v>
      </c>
      <c r="N5612">
        <v>31.098300933837798</v>
      </c>
    </row>
    <row r="5613" spans="1:14" x14ac:dyDescent="0.35">
      <c r="A5613" t="s">
        <v>29722</v>
      </c>
      <c r="B5613" t="s">
        <v>1168</v>
      </c>
      <c r="C5613" t="s">
        <v>29723</v>
      </c>
      <c r="D5613">
        <v>43</v>
      </c>
      <c r="E5613" t="s">
        <v>1579</v>
      </c>
      <c r="F5613" t="s">
        <v>15816</v>
      </c>
      <c r="G5613" t="s">
        <v>15831</v>
      </c>
      <c r="H5613" t="s">
        <v>29724</v>
      </c>
      <c r="I5613" t="s">
        <v>29722</v>
      </c>
      <c r="J5613" t="s">
        <v>29725</v>
      </c>
      <c r="L5613" t="s">
        <v>29726</v>
      </c>
      <c r="M5613">
        <v>60.382099151600002</v>
      </c>
      <c r="N5613">
        <v>25.4433002471999</v>
      </c>
    </row>
    <row r="5614" spans="1:14" x14ac:dyDescent="0.35">
      <c r="A5614" t="s">
        <v>29727</v>
      </c>
      <c r="B5614" t="s">
        <v>1168</v>
      </c>
      <c r="C5614" t="s">
        <v>29728</v>
      </c>
      <c r="D5614">
        <v>4564</v>
      </c>
      <c r="E5614" t="s">
        <v>1579</v>
      </c>
      <c r="F5614" t="s">
        <v>15816</v>
      </c>
      <c r="G5614" t="s">
        <v>15831</v>
      </c>
      <c r="H5614" t="s">
        <v>29729</v>
      </c>
      <c r="I5614" t="s">
        <v>29727</v>
      </c>
      <c r="J5614" t="s">
        <v>29730</v>
      </c>
      <c r="L5614" t="s">
        <v>29731</v>
      </c>
      <c r="M5614">
        <v>60.906200408935497</v>
      </c>
      <c r="N5614">
        <v>29.475700378417901</v>
      </c>
    </row>
    <row r="5615" spans="1:14" x14ac:dyDescent="0.35">
      <c r="A5615" t="s">
        <v>29732</v>
      </c>
      <c r="B5615" t="s">
        <v>1168</v>
      </c>
      <c r="C5615" t="s">
        <v>29733</v>
      </c>
      <c r="D5615">
        <v>2040</v>
      </c>
      <c r="E5615" t="s">
        <v>1579</v>
      </c>
      <c r="F5615" t="s">
        <v>15816</v>
      </c>
      <c r="G5615" t="s">
        <v>15831</v>
      </c>
      <c r="H5615" t="s">
        <v>29734</v>
      </c>
      <c r="I5615" t="s">
        <v>29732</v>
      </c>
      <c r="J5615" t="s">
        <v>29735</v>
      </c>
      <c r="L5615" t="s">
        <v>29736</v>
      </c>
      <c r="M5615">
        <v>60.720001220699999</v>
      </c>
      <c r="N5615">
        <v>27.236099243200002</v>
      </c>
    </row>
    <row r="5616" spans="1:14" x14ac:dyDescent="0.35">
      <c r="A5616" t="s">
        <v>29737</v>
      </c>
      <c r="B5616" t="s">
        <v>32</v>
      </c>
      <c r="C5616" t="s">
        <v>29738</v>
      </c>
      <c r="D5616">
        <v>19</v>
      </c>
      <c r="E5616" t="s">
        <v>1579</v>
      </c>
      <c r="F5616" t="s">
        <v>15816</v>
      </c>
      <c r="G5616" t="s">
        <v>15836</v>
      </c>
      <c r="H5616" t="s">
        <v>29739</v>
      </c>
      <c r="I5616" t="s">
        <v>29737</v>
      </c>
      <c r="J5616" t="s">
        <v>29740</v>
      </c>
      <c r="L5616" t="s">
        <v>29741</v>
      </c>
      <c r="M5616">
        <v>57.799301</v>
      </c>
      <c r="N5616">
        <v>25.653600999999998</v>
      </c>
    </row>
    <row r="5617" spans="1:14" x14ac:dyDescent="0.35">
      <c r="A5617" t="s">
        <v>29742</v>
      </c>
      <c r="B5617" t="s">
        <v>3332</v>
      </c>
      <c r="C5617" t="s">
        <v>29743</v>
      </c>
      <c r="D5617">
        <v>2395</v>
      </c>
      <c r="E5617" t="s">
        <v>1579</v>
      </c>
      <c r="F5617" t="s">
        <v>15932</v>
      </c>
      <c r="G5617" t="s">
        <v>15935</v>
      </c>
      <c r="H5617" t="s">
        <v>29744</v>
      </c>
      <c r="I5617" t="s">
        <v>29742</v>
      </c>
      <c r="J5617" t="s">
        <v>29745</v>
      </c>
      <c r="L5617" t="s">
        <v>29746</v>
      </c>
      <c r="M5617">
        <v>35.993198394799997</v>
      </c>
      <c r="N5617">
        <v>31.722600936900001</v>
      </c>
    </row>
    <row r="5618" spans="1:14" x14ac:dyDescent="0.35">
      <c r="A5618" t="s">
        <v>29747</v>
      </c>
      <c r="B5618" t="s">
        <v>1168</v>
      </c>
      <c r="C5618" t="s">
        <v>29748</v>
      </c>
      <c r="D5618">
        <v>2555</v>
      </c>
      <c r="E5618" t="s">
        <v>1579</v>
      </c>
      <c r="F5618" t="s">
        <v>15932</v>
      </c>
      <c r="G5618" t="s">
        <v>15935</v>
      </c>
      <c r="H5618" t="s">
        <v>29744</v>
      </c>
      <c r="I5618" t="s">
        <v>29747</v>
      </c>
      <c r="J5618" t="s">
        <v>1571</v>
      </c>
      <c r="L5618" t="s">
        <v>29749</v>
      </c>
      <c r="M5618">
        <v>35.991600036621001</v>
      </c>
      <c r="N5618">
        <v>31.972700119018501</v>
      </c>
    </row>
    <row r="5619" spans="1:14" x14ac:dyDescent="0.35">
      <c r="A5619" t="s">
        <v>29750</v>
      </c>
      <c r="B5619" t="s">
        <v>1168</v>
      </c>
      <c r="C5619" t="s">
        <v>29751</v>
      </c>
      <c r="D5619">
        <v>175</v>
      </c>
      <c r="E5619" t="s">
        <v>1579</v>
      </c>
      <c r="F5619" t="s">
        <v>15932</v>
      </c>
      <c r="G5619" t="s">
        <v>15934</v>
      </c>
      <c r="H5619" t="s">
        <v>29752</v>
      </c>
      <c r="I5619" t="s">
        <v>29750</v>
      </c>
      <c r="J5619" t="s">
        <v>29753</v>
      </c>
      <c r="L5619" t="s">
        <v>29754</v>
      </c>
      <c r="M5619">
        <v>35.018100738525298</v>
      </c>
      <c r="N5619">
        <v>29.6116008758544</v>
      </c>
    </row>
    <row r="5620" spans="1:14" x14ac:dyDescent="0.35">
      <c r="A5620" t="s">
        <v>29755</v>
      </c>
      <c r="B5620" t="s">
        <v>36</v>
      </c>
      <c r="C5620" t="s">
        <v>29756</v>
      </c>
      <c r="D5620">
        <v>2485</v>
      </c>
      <c r="E5620" t="s">
        <v>1579</v>
      </c>
      <c r="F5620" t="s">
        <v>24885</v>
      </c>
      <c r="G5620" t="s">
        <v>29757</v>
      </c>
      <c r="H5620" t="s">
        <v>24916</v>
      </c>
      <c r="I5620" t="s">
        <v>29758</v>
      </c>
      <c r="J5620" t="s">
        <v>27318</v>
      </c>
      <c r="L5620" t="s">
        <v>29759</v>
      </c>
      <c r="M5620">
        <v>35.219200000000001</v>
      </c>
      <c r="N5620">
        <v>31.864699999999999</v>
      </c>
    </row>
    <row r="5621" spans="1:14" x14ac:dyDescent="0.35">
      <c r="A5621" t="s">
        <v>29760</v>
      </c>
      <c r="B5621" t="s">
        <v>32</v>
      </c>
      <c r="C5621" t="s">
        <v>29761</v>
      </c>
      <c r="D5621">
        <v>2240</v>
      </c>
      <c r="E5621" t="s">
        <v>1579</v>
      </c>
      <c r="F5621" t="s">
        <v>15932</v>
      </c>
      <c r="G5621" t="s">
        <v>15933</v>
      </c>
      <c r="H5621" t="s">
        <v>29762</v>
      </c>
      <c r="I5621" t="s">
        <v>29760</v>
      </c>
      <c r="J5621" t="s">
        <v>29763</v>
      </c>
      <c r="L5621" t="s">
        <v>29764</v>
      </c>
      <c r="M5621">
        <v>36.259200999999997</v>
      </c>
      <c r="N5621">
        <v>32.356400000000001</v>
      </c>
    </row>
    <row r="5622" spans="1:14" x14ac:dyDescent="0.35">
      <c r="A5622" t="s">
        <v>29765</v>
      </c>
      <c r="B5622" t="s">
        <v>36</v>
      </c>
      <c r="C5622" t="s">
        <v>29766</v>
      </c>
      <c r="D5622">
        <v>1180</v>
      </c>
      <c r="F5622" t="s">
        <v>30</v>
      </c>
      <c r="G5622" t="s">
        <v>39</v>
      </c>
      <c r="H5622" t="s">
        <v>141</v>
      </c>
      <c r="J5622" t="s">
        <v>29767</v>
      </c>
      <c r="L5622" t="s">
        <v>29768</v>
      </c>
      <c r="M5622">
        <v>-97.532989000000001</v>
      </c>
      <c r="N5622">
        <v>35.449182999999998</v>
      </c>
    </row>
    <row r="5623" spans="1:14" x14ac:dyDescent="0.35">
      <c r="A5623" t="s">
        <v>29769</v>
      </c>
      <c r="B5623" t="s">
        <v>1168</v>
      </c>
      <c r="C5623" t="s">
        <v>29770</v>
      </c>
      <c r="D5623">
        <v>409</v>
      </c>
      <c r="E5623" t="s">
        <v>1579</v>
      </c>
      <c r="F5623" t="s">
        <v>23117</v>
      </c>
      <c r="G5623" t="s">
        <v>23118</v>
      </c>
      <c r="H5623" t="s">
        <v>29771</v>
      </c>
      <c r="I5623" t="s">
        <v>29769</v>
      </c>
      <c r="J5623" t="s">
        <v>29772</v>
      </c>
      <c r="L5623" t="s">
        <v>29773</v>
      </c>
      <c r="M5623">
        <v>47.791900634799902</v>
      </c>
      <c r="N5623">
        <v>28.934799194299998</v>
      </c>
    </row>
    <row r="5624" spans="1:14" x14ac:dyDescent="0.35">
      <c r="A5624" t="s">
        <v>29774</v>
      </c>
      <c r="B5624" t="s">
        <v>3332</v>
      </c>
      <c r="C5624" t="s">
        <v>29775</v>
      </c>
      <c r="D5624">
        <v>206</v>
      </c>
      <c r="E5624" t="s">
        <v>1579</v>
      </c>
      <c r="F5624" t="s">
        <v>23117</v>
      </c>
      <c r="G5624" t="s">
        <v>29776</v>
      </c>
      <c r="H5624" t="s">
        <v>29777</v>
      </c>
      <c r="I5624" t="s">
        <v>29774</v>
      </c>
      <c r="J5624" t="s">
        <v>15418</v>
      </c>
      <c r="L5624" t="s">
        <v>29778</v>
      </c>
      <c r="M5624">
        <v>47.968898773193303</v>
      </c>
      <c r="N5624">
        <v>29.226600646972599</v>
      </c>
    </row>
    <row r="5625" spans="1:14" x14ac:dyDescent="0.35">
      <c r="A5625" t="s">
        <v>21082</v>
      </c>
      <c r="B5625" t="s">
        <v>32</v>
      </c>
      <c r="C5625" t="s">
        <v>29779</v>
      </c>
      <c r="D5625">
        <v>450</v>
      </c>
      <c r="E5625" t="s">
        <v>161</v>
      </c>
      <c r="F5625" t="s">
        <v>1547</v>
      </c>
      <c r="G5625" t="s">
        <v>1548</v>
      </c>
      <c r="H5625" t="s">
        <v>29780</v>
      </c>
      <c r="I5625" t="s">
        <v>29781</v>
      </c>
      <c r="J5625" t="s">
        <v>21082</v>
      </c>
      <c r="K5625" t="s">
        <v>29782</v>
      </c>
      <c r="L5625" t="s">
        <v>29783</v>
      </c>
      <c r="M5625">
        <v>141.032777778</v>
      </c>
      <c r="N5625">
        <v>-5.55666666667</v>
      </c>
    </row>
    <row r="5626" spans="1:14" x14ac:dyDescent="0.35">
      <c r="A5626" t="s">
        <v>29784</v>
      </c>
      <c r="B5626" t="s">
        <v>3332</v>
      </c>
      <c r="C5626" t="s">
        <v>29785</v>
      </c>
      <c r="D5626">
        <v>87</v>
      </c>
      <c r="E5626" t="s">
        <v>1579</v>
      </c>
      <c r="F5626" t="s">
        <v>29786</v>
      </c>
      <c r="G5626" t="s">
        <v>29787</v>
      </c>
      <c r="H5626" t="s">
        <v>29788</v>
      </c>
      <c r="I5626" t="s">
        <v>29784</v>
      </c>
      <c r="J5626" t="s">
        <v>29789</v>
      </c>
      <c r="L5626" t="s">
        <v>29790</v>
      </c>
      <c r="M5626">
        <v>35.488399505615199</v>
      </c>
      <c r="N5626">
        <v>33.820899963378899</v>
      </c>
    </row>
    <row r="5627" spans="1:14" x14ac:dyDescent="0.35">
      <c r="A5627" t="s">
        <v>29791</v>
      </c>
      <c r="B5627" t="s">
        <v>1168</v>
      </c>
      <c r="C5627" t="s">
        <v>29792</v>
      </c>
      <c r="D5627">
        <v>75</v>
      </c>
      <c r="E5627" t="s">
        <v>1579</v>
      </c>
      <c r="F5627" t="s">
        <v>29786</v>
      </c>
      <c r="G5627" t="s">
        <v>29793</v>
      </c>
      <c r="H5627" t="s">
        <v>14822</v>
      </c>
      <c r="I5627" t="s">
        <v>29791</v>
      </c>
      <c r="J5627" t="s">
        <v>29794</v>
      </c>
      <c r="L5627" t="s">
        <v>29795</v>
      </c>
      <c r="M5627">
        <v>36.011299133300703</v>
      </c>
      <c r="N5627">
        <v>34.589298248291001</v>
      </c>
    </row>
    <row r="5628" spans="1:14" x14ac:dyDescent="0.35">
      <c r="A5628" t="s">
        <v>29796</v>
      </c>
      <c r="B5628" t="s">
        <v>32</v>
      </c>
      <c r="C5628" t="s">
        <v>29797</v>
      </c>
      <c r="D5628">
        <v>1500</v>
      </c>
      <c r="E5628" t="s">
        <v>161</v>
      </c>
      <c r="F5628" t="s">
        <v>1547</v>
      </c>
      <c r="G5628" t="s">
        <v>1548</v>
      </c>
      <c r="H5628" t="s">
        <v>29798</v>
      </c>
      <c r="I5628" t="s">
        <v>29799</v>
      </c>
      <c r="J5628" t="s">
        <v>29796</v>
      </c>
      <c r="K5628" t="s">
        <v>21103</v>
      </c>
      <c r="L5628" t="s">
        <v>29800</v>
      </c>
      <c r="M5628">
        <v>141.51527777800001</v>
      </c>
      <c r="N5628">
        <v>-5.3897222222199996</v>
      </c>
    </row>
    <row r="5629" spans="1:14" x14ac:dyDescent="0.35">
      <c r="A5629" t="s">
        <v>29801</v>
      </c>
      <c r="B5629" t="s">
        <v>32</v>
      </c>
      <c r="C5629" t="s">
        <v>29802</v>
      </c>
      <c r="D5629">
        <v>45</v>
      </c>
      <c r="E5629" t="s">
        <v>1579</v>
      </c>
      <c r="F5629" t="s">
        <v>4174</v>
      </c>
      <c r="G5629" t="s">
        <v>29803</v>
      </c>
      <c r="H5629" t="s">
        <v>29804</v>
      </c>
      <c r="J5629" t="s">
        <v>29805</v>
      </c>
      <c r="L5629" t="s">
        <v>29806</v>
      </c>
      <c r="M5629">
        <v>56.244400024400001</v>
      </c>
      <c r="N5629">
        <v>25.614229202299999</v>
      </c>
    </row>
    <row r="5630" spans="1:14" x14ac:dyDescent="0.35">
      <c r="A5630" t="s">
        <v>29807</v>
      </c>
      <c r="B5630" t="s">
        <v>32</v>
      </c>
      <c r="C5630" t="s">
        <v>29808</v>
      </c>
      <c r="D5630">
        <v>1075</v>
      </c>
      <c r="E5630" t="s">
        <v>1579</v>
      </c>
      <c r="F5630" t="s">
        <v>4174</v>
      </c>
      <c r="G5630" t="s">
        <v>29809</v>
      </c>
      <c r="H5630" t="s">
        <v>29810</v>
      </c>
      <c r="J5630" t="s">
        <v>29811</v>
      </c>
      <c r="L5630" t="s">
        <v>29812</v>
      </c>
      <c r="M5630">
        <v>57.383888888900003</v>
      </c>
      <c r="N5630">
        <v>22.491944444400001</v>
      </c>
    </row>
    <row r="5631" spans="1:14" x14ac:dyDescent="0.35">
      <c r="A5631" t="s">
        <v>29813</v>
      </c>
      <c r="B5631" t="s">
        <v>3332</v>
      </c>
      <c r="C5631" t="s">
        <v>29814</v>
      </c>
      <c r="D5631">
        <v>364</v>
      </c>
      <c r="E5631" t="s">
        <v>1579</v>
      </c>
      <c r="F5631" t="s">
        <v>4174</v>
      </c>
      <c r="G5631" t="s">
        <v>4175</v>
      </c>
      <c r="H5631" t="s">
        <v>29815</v>
      </c>
      <c r="I5631" t="s">
        <v>29816</v>
      </c>
      <c r="J5631" t="s">
        <v>29817</v>
      </c>
      <c r="L5631" t="s">
        <v>29818</v>
      </c>
      <c r="M5631">
        <v>57.634166999999998</v>
      </c>
      <c r="N5631">
        <v>19.501944000000002</v>
      </c>
    </row>
    <row r="5632" spans="1:14" x14ac:dyDescent="0.35">
      <c r="A5632" t="s">
        <v>29819</v>
      </c>
      <c r="B5632" t="s">
        <v>3332</v>
      </c>
      <c r="C5632" t="s">
        <v>29820</v>
      </c>
      <c r="D5632">
        <v>349</v>
      </c>
      <c r="E5632" t="s">
        <v>1579</v>
      </c>
      <c r="F5632" t="s">
        <v>4174</v>
      </c>
      <c r="G5632" t="s">
        <v>29821</v>
      </c>
      <c r="H5632" t="s">
        <v>29822</v>
      </c>
      <c r="I5632" t="s">
        <v>29823</v>
      </c>
      <c r="J5632" t="s">
        <v>29824</v>
      </c>
      <c r="L5632" t="s">
        <v>29825</v>
      </c>
      <c r="M5632">
        <v>57.487499999999997</v>
      </c>
      <c r="N5632">
        <v>23.640556</v>
      </c>
    </row>
    <row r="5633" spans="1:14" x14ac:dyDescent="0.35">
      <c r="A5633" t="s">
        <v>29828</v>
      </c>
      <c r="B5633" t="s">
        <v>3332</v>
      </c>
      <c r="C5633" t="s">
        <v>29829</v>
      </c>
      <c r="D5633">
        <v>88</v>
      </c>
      <c r="E5633" t="s">
        <v>1579</v>
      </c>
      <c r="F5633" t="s">
        <v>1582</v>
      </c>
      <c r="G5633" t="s">
        <v>1590</v>
      </c>
      <c r="H5633" t="s">
        <v>1592</v>
      </c>
      <c r="I5633" t="s">
        <v>29828</v>
      </c>
      <c r="J5633" t="s">
        <v>16693</v>
      </c>
      <c r="L5633" t="s">
        <v>29830</v>
      </c>
      <c r="M5633">
        <v>54.651100158691399</v>
      </c>
      <c r="N5633">
        <v>24.433000564575099</v>
      </c>
    </row>
    <row r="5634" spans="1:14" x14ac:dyDescent="0.35">
      <c r="A5634" t="s">
        <v>29831</v>
      </c>
      <c r="B5634" t="s">
        <v>1168</v>
      </c>
      <c r="C5634" t="s">
        <v>29832</v>
      </c>
      <c r="D5634">
        <v>16</v>
      </c>
      <c r="E5634" t="s">
        <v>1579</v>
      </c>
      <c r="F5634" t="s">
        <v>1582</v>
      </c>
      <c r="G5634" t="s">
        <v>1590</v>
      </c>
      <c r="I5634" t="s">
        <v>29831</v>
      </c>
      <c r="J5634" t="s">
        <v>29833</v>
      </c>
      <c r="L5634" t="s">
        <v>29834</v>
      </c>
      <c r="M5634">
        <v>54.458099365234297</v>
      </c>
      <c r="N5634">
        <v>24.428300857543899</v>
      </c>
    </row>
    <row r="5635" spans="1:14" x14ac:dyDescent="0.35">
      <c r="A5635" t="s">
        <v>29835</v>
      </c>
      <c r="B5635" t="s">
        <v>1168</v>
      </c>
      <c r="C5635" t="s">
        <v>29836</v>
      </c>
      <c r="D5635">
        <v>869</v>
      </c>
      <c r="E5635" t="s">
        <v>1579</v>
      </c>
      <c r="F5635" t="s">
        <v>1582</v>
      </c>
      <c r="G5635" t="s">
        <v>1590</v>
      </c>
      <c r="H5635" t="s">
        <v>29837</v>
      </c>
      <c r="I5635" t="s">
        <v>29835</v>
      </c>
      <c r="J5635" t="s">
        <v>29838</v>
      </c>
      <c r="L5635" t="s">
        <v>29839</v>
      </c>
      <c r="M5635">
        <v>55.609199523925703</v>
      </c>
      <c r="N5635">
        <v>24.261699676513601</v>
      </c>
    </row>
    <row r="5636" spans="1:14" x14ac:dyDescent="0.35">
      <c r="A5636" t="s">
        <v>29840</v>
      </c>
      <c r="B5636" t="s">
        <v>1168</v>
      </c>
      <c r="C5636" t="s">
        <v>29841</v>
      </c>
      <c r="D5636">
        <v>77</v>
      </c>
      <c r="E5636" t="s">
        <v>1579</v>
      </c>
      <c r="F5636" t="s">
        <v>1582</v>
      </c>
      <c r="G5636" t="s">
        <v>1590</v>
      </c>
      <c r="I5636" t="s">
        <v>29840</v>
      </c>
      <c r="J5636" t="s">
        <v>29842</v>
      </c>
      <c r="L5636" t="s">
        <v>29843</v>
      </c>
      <c r="M5636">
        <v>54.547698974599903</v>
      </c>
      <c r="N5636">
        <v>24.248199462900001</v>
      </c>
    </row>
    <row r="5637" spans="1:14" x14ac:dyDescent="0.35">
      <c r="A5637" t="s">
        <v>29844</v>
      </c>
      <c r="B5637" t="s">
        <v>1168</v>
      </c>
      <c r="C5637" t="s">
        <v>29845</v>
      </c>
      <c r="D5637">
        <v>25</v>
      </c>
      <c r="E5637" t="s">
        <v>1579</v>
      </c>
      <c r="F5637" t="s">
        <v>1582</v>
      </c>
      <c r="G5637" t="s">
        <v>1590</v>
      </c>
      <c r="I5637" t="s">
        <v>29844</v>
      </c>
      <c r="J5637" t="s">
        <v>29846</v>
      </c>
      <c r="K5637" t="s">
        <v>29844</v>
      </c>
      <c r="L5637" t="s">
        <v>29847</v>
      </c>
      <c r="M5637">
        <v>52.580278</v>
      </c>
      <c r="N5637">
        <v>24.283611000000001</v>
      </c>
    </row>
    <row r="5638" spans="1:14" x14ac:dyDescent="0.35">
      <c r="A5638" t="s">
        <v>29848</v>
      </c>
      <c r="B5638" t="s">
        <v>3332</v>
      </c>
      <c r="C5638" t="s">
        <v>29849</v>
      </c>
      <c r="D5638">
        <v>62</v>
      </c>
      <c r="E5638" t="s">
        <v>1579</v>
      </c>
      <c r="F5638" t="s">
        <v>1582</v>
      </c>
      <c r="G5638" t="s">
        <v>1583</v>
      </c>
      <c r="H5638" t="s">
        <v>1584</v>
      </c>
      <c r="I5638" t="s">
        <v>29848</v>
      </c>
      <c r="J5638" t="s">
        <v>29850</v>
      </c>
      <c r="L5638" t="s">
        <v>29851</v>
      </c>
      <c r="M5638">
        <v>55.364398956300001</v>
      </c>
      <c r="N5638">
        <v>25.2527999878</v>
      </c>
    </row>
    <row r="5639" spans="1:14" x14ac:dyDescent="0.35">
      <c r="A5639" t="s">
        <v>29852</v>
      </c>
      <c r="B5639" t="s">
        <v>1168</v>
      </c>
      <c r="C5639" t="s">
        <v>29853</v>
      </c>
      <c r="D5639">
        <v>165</v>
      </c>
      <c r="E5639" t="s">
        <v>1579</v>
      </c>
      <c r="F5639" t="s">
        <v>1582</v>
      </c>
      <c r="G5639" t="s">
        <v>1583</v>
      </c>
      <c r="H5639" t="s">
        <v>1584</v>
      </c>
      <c r="I5639" t="s">
        <v>29852</v>
      </c>
      <c r="J5639" t="s">
        <v>29854</v>
      </c>
      <c r="L5639" t="s">
        <v>29855</v>
      </c>
      <c r="M5639">
        <v>55.366199493400003</v>
      </c>
      <c r="N5639">
        <v>25.0268001556</v>
      </c>
    </row>
    <row r="5640" spans="1:14" x14ac:dyDescent="0.35">
      <c r="A5640" t="s">
        <v>29856</v>
      </c>
      <c r="B5640" t="s">
        <v>3332</v>
      </c>
      <c r="C5640" t="s">
        <v>29857</v>
      </c>
      <c r="D5640">
        <v>114</v>
      </c>
      <c r="E5640" t="s">
        <v>1579</v>
      </c>
      <c r="F5640" t="s">
        <v>1582</v>
      </c>
      <c r="G5640" t="s">
        <v>1583</v>
      </c>
      <c r="H5640" t="s">
        <v>1587</v>
      </c>
      <c r="I5640" t="s">
        <v>29856</v>
      </c>
      <c r="J5640" t="s">
        <v>29858</v>
      </c>
      <c r="L5640" t="s">
        <v>29859</v>
      </c>
      <c r="M5640">
        <v>55.161389</v>
      </c>
      <c r="N5640">
        <v>24.896356000000001</v>
      </c>
    </row>
    <row r="5641" spans="1:14" x14ac:dyDescent="0.35">
      <c r="A5641" t="s">
        <v>29860</v>
      </c>
      <c r="B5641" t="s">
        <v>1168</v>
      </c>
      <c r="C5641" t="s">
        <v>29861</v>
      </c>
      <c r="D5641">
        <v>152</v>
      </c>
      <c r="E5641" t="s">
        <v>1579</v>
      </c>
      <c r="F5641" t="s">
        <v>1582</v>
      </c>
      <c r="G5641" t="s">
        <v>29862</v>
      </c>
      <c r="I5641" t="s">
        <v>29860</v>
      </c>
      <c r="J5641" t="s">
        <v>29863</v>
      </c>
      <c r="L5641" t="s">
        <v>29864</v>
      </c>
      <c r="M5641">
        <v>56.324001312255803</v>
      </c>
      <c r="N5641">
        <v>25.112199783325099</v>
      </c>
    </row>
    <row r="5642" spans="1:14" x14ac:dyDescent="0.35">
      <c r="A5642" t="s">
        <v>29865</v>
      </c>
      <c r="B5642" t="s">
        <v>36</v>
      </c>
      <c r="C5642" t="s">
        <v>29866</v>
      </c>
      <c r="D5642">
        <v>5700</v>
      </c>
      <c r="E5642" t="s">
        <v>161</v>
      </c>
      <c r="F5642" t="s">
        <v>1547</v>
      </c>
      <c r="G5642" t="s">
        <v>2875</v>
      </c>
      <c r="H5642" t="s">
        <v>29867</v>
      </c>
      <c r="J5642" t="s">
        <v>29865</v>
      </c>
      <c r="L5642" t="s">
        <v>29868</v>
      </c>
      <c r="M5642">
        <v>144.96</v>
      </c>
      <c r="N5642">
        <v>-6.1790000000000003</v>
      </c>
    </row>
    <row r="5643" spans="1:14" x14ac:dyDescent="0.35">
      <c r="A5643" t="s">
        <v>21124</v>
      </c>
      <c r="B5643" t="s">
        <v>32</v>
      </c>
      <c r="C5643" t="s">
        <v>29869</v>
      </c>
      <c r="D5643">
        <v>2277</v>
      </c>
      <c r="E5643" t="s">
        <v>1579</v>
      </c>
      <c r="F5643" t="s">
        <v>15732</v>
      </c>
      <c r="G5643" t="s">
        <v>15743</v>
      </c>
      <c r="H5643" t="s">
        <v>29870</v>
      </c>
      <c r="J5643" t="s">
        <v>21124</v>
      </c>
      <c r="L5643" t="s">
        <v>29871</v>
      </c>
      <c r="M5643">
        <v>76.057400000000001</v>
      </c>
      <c r="N5643">
        <v>18.280999999999999</v>
      </c>
    </row>
    <row r="5644" spans="1:14" x14ac:dyDescent="0.35">
      <c r="A5644" t="s">
        <v>29872</v>
      </c>
      <c r="B5644" t="s">
        <v>1168</v>
      </c>
      <c r="C5644" t="s">
        <v>29873</v>
      </c>
      <c r="D5644">
        <v>102</v>
      </c>
      <c r="E5644" t="s">
        <v>1579</v>
      </c>
      <c r="F5644" t="s">
        <v>1582</v>
      </c>
      <c r="G5644" t="s">
        <v>29874</v>
      </c>
      <c r="H5644" t="s">
        <v>29875</v>
      </c>
      <c r="I5644" t="s">
        <v>29872</v>
      </c>
      <c r="J5644" t="s">
        <v>29876</v>
      </c>
      <c r="L5644" t="s">
        <v>29877</v>
      </c>
      <c r="M5644">
        <v>55.9388008117675</v>
      </c>
      <c r="N5644">
        <v>25.613500595092699</v>
      </c>
    </row>
    <row r="5645" spans="1:14" x14ac:dyDescent="0.35">
      <c r="A5645" t="s">
        <v>29878</v>
      </c>
      <c r="B5645" t="s">
        <v>3332</v>
      </c>
      <c r="C5645" t="s">
        <v>29879</v>
      </c>
      <c r="D5645">
        <v>111</v>
      </c>
      <c r="E5645" t="s">
        <v>1579</v>
      </c>
      <c r="F5645" t="s">
        <v>1582</v>
      </c>
      <c r="G5645" t="s">
        <v>29880</v>
      </c>
      <c r="H5645" t="s">
        <v>29881</v>
      </c>
      <c r="I5645" t="s">
        <v>29878</v>
      </c>
      <c r="J5645" t="s">
        <v>29882</v>
      </c>
      <c r="L5645" t="s">
        <v>29883</v>
      </c>
      <c r="M5645">
        <v>55.517200469970703</v>
      </c>
      <c r="N5645">
        <v>25.328599929809499</v>
      </c>
    </row>
    <row r="5646" spans="1:14" x14ac:dyDescent="0.35">
      <c r="A5646" t="s">
        <v>29884</v>
      </c>
      <c r="B5646" t="s">
        <v>32</v>
      </c>
      <c r="C5646" t="s">
        <v>29885</v>
      </c>
      <c r="D5646">
        <v>350</v>
      </c>
      <c r="E5646" t="s">
        <v>1579</v>
      </c>
      <c r="F5646" t="s">
        <v>20688</v>
      </c>
      <c r="G5646" t="s">
        <v>29886</v>
      </c>
      <c r="H5646" t="s">
        <v>29887</v>
      </c>
      <c r="J5646" t="s">
        <v>29884</v>
      </c>
      <c r="L5646" t="s">
        <v>29888</v>
      </c>
      <c r="M5646">
        <v>104.97172999999999</v>
      </c>
      <c r="N5646">
        <v>13.7597</v>
      </c>
    </row>
    <row r="5647" spans="1:14" x14ac:dyDescent="0.35">
      <c r="A5647" t="s">
        <v>29889</v>
      </c>
      <c r="B5647" t="s">
        <v>32</v>
      </c>
      <c r="C5647" t="s">
        <v>29890</v>
      </c>
      <c r="D5647">
        <v>5800</v>
      </c>
      <c r="E5647" t="s">
        <v>161</v>
      </c>
      <c r="F5647" t="s">
        <v>1547</v>
      </c>
      <c r="G5647" t="s">
        <v>1554</v>
      </c>
      <c r="H5647" t="s">
        <v>29891</v>
      </c>
      <c r="I5647" t="s">
        <v>29892</v>
      </c>
      <c r="J5647" t="s">
        <v>29889</v>
      </c>
      <c r="K5647" t="s">
        <v>29893</v>
      </c>
      <c r="L5647" t="s">
        <v>29894</v>
      </c>
      <c r="M5647">
        <v>147.262416667</v>
      </c>
      <c r="N5647">
        <v>-8.6743611111100005</v>
      </c>
    </row>
    <row r="5648" spans="1:14" x14ac:dyDescent="0.35">
      <c r="A5648" t="s">
        <v>29896</v>
      </c>
      <c r="B5648" t="s">
        <v>32</v>
      </c>
      <c r="C5648" t="s">
        <v>29897</v>
      </c>
      <c r="D5648">
        <v>970</v>
      </c>
      <c r="E5648" t="s">
        <v>1579</v>
      </c>
      <c r="F5648" t="s">
        <v>4174</v>
      </c>
      <c r="G5648" t="s">
        <v>29898</v>
      </c>
      <c r="H5648" t="s">
        <v>29899</v>
      </c>
      <c r="I5648" t="s">
        <v>29896</v>
      </c>
      <c r="J5648" t="s">
        <v>29900</v>
      </c>
      <c r="L5648" t="s">
        <v>29901</v>
      </c>
      <c r="M5648">
        <v>55.784722000000002</v>
      </c>
      <c r="N5648">
        <v>24.241111</v>
      </c>
    </row>
    <row r="5649" spans="1:14" x14ac:dyDescent="0.35">
      <c r="A5649" t="s">
        <v>29902</v>
      </c>
      <c r="B5649" t="s">
        <v>32</v>
      </c>
      <c r="C5649" t="s">
        <v>29903</v>
      </c>
      <c r="D5649">
        <v>552</v>
      </c>
      <c r="E5649" t="s">
        <v>1579</v>
      </c>
      <c r="F5649" t="s">
        <v>4174</v>
      </c>
      <c r="G5649" t="s">
        <v>29904</v>
      </c>
      <c r="H5649" t="s">
        <v>29905</v>
      </c>
      <c r="I5649" t="s">
        <v>29902</v>
      </c>
      <c r="J5649" t="s">
        <v>29906</v>
      </c>
      <c r="L5649" t="s">
        <v>29907</v>
      </c>
      <c r="M5649">
        <v>56.484146118200002</v>
      </c>
      <c r="N5649">
        <v>22.354759317999999</v>
      </c>
    </row>
    <row r="5650" spans="1:14" x14ac:dyDescent="0.35">
      <c r="A5650" t="s">
        <v>29908</v>
      </c>
      <c r="B5650" t="s">
        <v>32</v>
      </c>
      <c r="C5650" t="s">
        <v>29909</v>
      </c>
      <c r="D5650">
        <v>443</v>
      </c>
      <c r="E5650" t="s">
        <v>1579</v>
      </c>
      <c r="F5650" t="s">
        <v>4174</v>
      </c>
      <c r="G5650" t="s">
        <v>4175</v>
      </c>
      <c r="H5650" t="s">
        <v>29910</v>
      </c>
      <c r="I5650" t="s">
        <v>29908</v>
      </c>
      <c r="J5650" t="s">
        <v>21936</v>
      </c>
      <c r="L5650" t="s">
        <v>29911</v>
      </c>
      <c r="M5650">
        <v>57.049999237100003</v>
      </c>
      <c r="N5650">
        <v>21.382999420200001</v>
      </c>
    </row>
    <row r="5651" spans="1:14" x14ac:dyDescent="0.35">
      <c r="A5651" t="s">
        <v>29914</v>
      </c>
      <c r="B5651" t="s">
        <v>32</v>
      </c>
      <c r="C5651" t="s">
        <v>29915</v>
      </c>
      <c r="D5651">
        <v>560</v>
      </c>
      <c r="E5651" t="s">
        <v>1579</v>
      </c>
      <c r="F5651" t="s">
        <v>4174</v>
      </c>
      <c r="G5651" t="s">
        <v>4175</v>
      </c>
      <c r="H5651" t="s">
        <v>29815</v>
      </c>
      <c r="I5651" t="s">
        <v>29914</v>
      </c>
      <c r="J5651" t="s">
        <v>29916</v>
      </c>
      <c r="L5651" t="s">
        <v>29917</v>
      </c>
      <c r="M5651">
        <v>57.308300000000003</v>
      </c>
      <c r="N5651">
        <v>19.474900000000002</v>
      </c>
    </row>
    <row r="5652" spans="1:14" x14ac:dyDescent="0.35">
      <c r="A5652" t="s">
        <v>29918</v>
      </c>
      <c r="B5652" t="s">
        <v>1168</v>
      </c>
      <c r="C5652" t="s">
        <v>29919</v>
      </c>
      <c r="D5652">
        <v>100</v>
      </c>
      <c r="E5652" t="s">
        <v>1579</v>
      </c>
      <c r="F5652" t="s">
        <v>4174</v>
      </c>
      <c r="G5652" t="s">
        <v>29803</v>
      </c>
      <c r="H5652" t="s">
        <v>29920</v>
      </c>
      <c r="I5652" t="s">
        <v>29918</v>
      </c>
      <c r="J5652" t="s">
        <v>29921</v>
      </c>
      <c r="L5652" t="s">
        <v>29922</v>
      </c>
      <c r="M5652">
        <v>56.2406005859375</v>
      </c>
      <c r="N5652">
        <v>26.1709995269775</v>
      </c>
    </row>
    <row r="5653" spans="1:14" x14ac:dyDescent="0.35">
      <c r="A5653" t="s">
        <v>29923</v>
      </c>
      <c r="B5653" t="s">
        <v>32</v>
      </c>
      <c r="C5653" t="s">
        <v>29924</v>
      </c>
      <c r="D5653">
        <v>354</v>
      </c>
      <c r="E5653" t="s">
        <v>1579</v>
      </c>
      <c r="F5653" t="s">
        <v>4174</v>
      </c>
      <c r="G5653" t="s">
        <v>29904</v>
      </c>
      <c r="I5653" t="s">
        <v>29923</v>
      </c>
      <c r="J5653" t="s">
        <v>29925</v>
      </c>
      <c r="L5653" t="s">
        <v>29926</v>
      </c>
      <c r="M5653">
        <v>55.3733682632</v>
      </c>
      <c r="N5653">
        <v>22.804984684400001</v>
      </c>
    </row>
    <row r="5654" spans="1:14" x14ac:dyDescent="0.35">
      <c r="A5654" t="s">
        <v>29927</v>
      </c>
      <c r="B5654" t="s">
        <v>1168</v>
      </c>
      <c r="C5654" t="s">
        <v>29928</v>
      </c>
      <c r="D5654">
        <v>64</v>
      </c>
      <c r="E5654" t="s">
        <v>1579</v>
      </c>
      <c r="F5654" t="s">
        <v>4174</v>
      </c>
      <c r="G5654" t="s">
        <v>29913</v>
      </c>
      <c r="H5654" t="s">
        <v>29929</v>
      </c>
      <c r="I5654" t="s">
        <v>29927</v>
      </c>
      <c r="J5654" t="s">
        <v>29930</v>
      </c>
      <c r="L5654" t="s">
        <v>29931</v>
      </c>
      <c r="M5654">
        <v>58.890499114990199</v>
      </c>
      <c r="N5654">
        <v>20.675399780273398</v>
      </c>
    </row>
    <row r="5655" spans="1:14" x14ac:dyDescent="0.35">
      <c r="A5655" t="s">
        <v>29932</v>
      </c>
      <c r="B5655" t="s">
        <v>3332</v>
      </c>
      <c r="C5655" t="s">
        <v>29933</v>
      </c>
      <c r="D5655">
        <v>48</v>
      </c>
      <c r="E5655" t="s">
        <v>1579</v>
      </c>
      <c r="F5655" t="s">
        <v>4174</v>
      </c>
      <c r="G5655" t="s">
        <v>29826</v>
      </c>
      <c r="H5655" t="s">
        <v>29827</v>
      </c>
      <c r="I5655" t="s">
        <v>29932</v>
      </c>
      <c r="J5655" t="s">
        <v>2530</v>
      </c>
      <c r="L5655" t="s">
        <v>29934</v>
      </c>
      <c r="M5655">
        <v>58.284400939941399</v>
      </c>
      <c r="N5655">
        <v>23.593299865722599</v>
      </c>
    </row>
    <row r="5656" spans="1:14" x14ac:dyDescent="0.35">
      <c r="A5656" t="s">
        <v>29935</v>
      </c>
      <c r="B5656" t="s">
        <v>32</v>
      </c>
      <c r="C5656" t="s">
        <v>29936</v>
      </c>
      <c r="D5656">
        <v>925</v>
      </c>
      <c r="E5656" t="s">
        <v>1579</v>
      </c>
      <c r="F5656" t="s">
        <v>4174</v>
      </c>
      <c r="G5656" t="s">
        <v>29895</v>
      </c>
      <c r="H5656" t="s">
        <v>29937</v>
      </c>
      <c r="I5656" t="s">
        <v>29935</v>
      </c>
      <c r="J5656" t="s">
        <v>29938</v>
      </c>
      <c r="L5656" t="s">
        <v>29939</v>
      </c>
      <c r="M5656">
        <v>55.182098388671797</v>
      </c>
      <c r="N5656">
        <v>18.135999679565401</v>
      </c>
    </row>
    <row r="5657" spans="1:14" x14ac:dyDescent="0.35">
      <c r="A5657" t="s">
        <v>29940</v>
      </c>
      <c r="B5657" t="s">
        <v>1168</v>
      </c>
      <c r="C5657" t="s">
        <v>29941</v>
      </c>
      <c r="D5657">
        <v>73</v>
      </c>
      <c r="E5657" t="s">
        <v>1579</v>
      </c>
      <c r="F5657" t="s">
        <v>4174</v>
      </c>
      <c r="G5657" t="s">
        <v>29895</v>
      </c>
      <c r="H5657" t="s">
        <v>29942</v>
      </c>
      <c r="I5657" t="s">
        <v>29940</v>
      </c>
      <c r="J5657" t="s">
        <v>29943</v>
      </c>
      <c r="L5657" t="s">
        <v>29944</v>
      </c>
      <c r="M5657">
        <v>54.091300964355398</v>
      </c>
      <c r="N5657">
        <v>17.038700103759702</v>
      </c>
    </row>
    <row r="5658" spans="1:14" x14ac:dyDescent="0.35">
      <c r="A5658" t="s">
        <v>29945</v>
      </c>
      <c r="B5658" t="s">
        <v>32</v>
      </c>
      <c r="C5658" t="s">
        <v>29946</v>
      </c>
      <c r="D5658">
        <v>20</v>
      </c>
      <c r="E5658" t="s">
        <v>1579</v>
      </c>
      <c r="F5658" t="s">
        <v>4174</v>
      </c>
      <c r="G5658" t="s">
        <v>29821</v>
      </c>
      <c r="H5658" t="s">
        <v>29947</v>
      </c>
      <c r="I5658" t="s">
        <v>29945</v>
      </c>
      <c r="J5658" t="s">
        <v>29948</v>
      </c>
      <c r="L5658" t="s">
        <v>29949</v>
      </c>
      <c r="M5658">
        <v>56.625410000000002</v>
      </c>
      <c r="N5658">
        <v>24.386040000000001</v>
      </c>
    </row>
    <row r="5659" spans="1:14" x14ac:dyDescent="0.35">
      <c r="A5659" t="s">
        <v>29950</v>
      </c>
      <c r="B5659" t="s">
        <v>32</v>
      </c>
      <c r="C5659" t="s">
        <v>29951</v>
      </c>
      <c r="D5659">
        <v>20</v>
      </c>
      <c r="E5659" t="s">
        <v>1579</v>
      </c>
      <c r="F5659" t="s">
        <v>4174</v>
      </c>
      <c r="G5659" t="s">
        <v>29913</v>
      </c>
      <c r="H5659" t="s">
        <v>29952</v>
      </c>
      <c r="I5659" t="s">
        <v>29950</v>
      </c>
      <c r="J5659" t="s">
        <v>29953</v>
      </c>
      <c r="L5659" t="s">
        <v>29954</v>
      </c>
      <c r="M5659">
        <v>59.483001708984297</v>
      </c>
      <c r="N5659">
        <v>22.533000946044901</v>
      </c>
    </row>
    <row r="5660" spans="1:14" x14ac:dyDescent="0.35">
      <c r="A5660" t="s">
        <v>29955</v>
      </c>
      <c r="B5660" t="s">
        <v>1168</v>
      </c>
      <c r="C5660" t="s">
        <v>29956</v>
      </c>
      <c r="D5660">
        <v>1570</v>
      </c>
      <c r="E5660" t="s">
        <v>1579</v>
      </c>
      <c r="F5660" t="s">
        <v>4174</v>
      </c>
      <c r="G5660" t="s">
        <v>29895</v>
      </c>
      <c r="H5660" t="s">
        <v>29957</v>
      </c>
      <c r="I5660" t="s">
        <v>29955</v>
      </c>
      <c r="J5660" t="s">
        <v>29958</v>
      </c>
      <c r="L5660" t="s">
        <v>29959</v>
      </c>
      <c r="M5660">
        <v>54.024600982666001</v>
      </c>
      <c r="N5660">
        <v>17.666000366210898</v>
      </c>
    </row>
    <row r="5661" spans="1:14" x14ac:dyDescent="0.35">
      <c r="A5661" t="s">
        <v>29964</v>
      </c>
      <c r="B5661" t="s">
        <v>32</v>
      </c>
      <c r="C5661" t="s">
        <v>29965</v>
      </c>
      <c r="D5661">
        <v>128</v>
      </c>
      <c r="E5661" t="s">
        <v>1579</v>
      </c>
      <c r="F5661" t="s">
        <v>29960</v>
      </c>
      <c r="G5661" t="s">
        <v>29961</v>
      </c>
      <c r="H5661" t="s">
        <v>29966</v>
      </c>
      <c r="I5661" t="s">
        <v>29964</v>
      </c>
      <c r="J5661" t="s">
        <v>29967</v>
      </c>
      <c r="K5661" t="s">
        <v>29964</v>
      </c>
      <c r="L5661" t="s">
        <v>29968</v>
      </c>
      <c r="M5661">
        <v>67.666603088378906</v>
      </c>
      <c r="N5661">
        <v>26.740800857543899</v>
      </c>
    </row>
    <row r="5662" spans="1:14" x14ac:dyDescent="0.35">
      <c r="A5662" t="s">
        <v>29970</v>
      </c>
      <c r="B5662" t="s">
        <v>32</v>
      </c>
      <c r="C5662" t="s">
        <v>29971</v>
      </c>
      <c r="D5662">
        <v>600</v>
      </c>
      <c r="E5662" t="s">
        <v>1579</v>
      </c>
      <c r="F5662" t="s">
        <v>29960</v>
      </c>
      <c r="G5662" t="s">
        <v>29963</v>
      </c>
      <c r="H5662" t="s">
        <v>29972</v>
      </c>
      <c r="I5662" t="s">
        <v>29970</v>
      </c>
      <c r="J5662" t="s">
        <v>29973</v>
      </c>
      <c r="L5662" t="s">
        <v>29974</v>
      </c>
      <c r="M5662">
        <v>72.948402404799893</v>
      </c>
      <c r="N5662">
        <v>32.056098937999998</v>
      </c>
    </row>
    <row r="5663" spans="1:14" x14ac:dyDescent="0.35">
      <c r="A5663" t="s">
        <v>29975</v>
      </c>
      <c r="B5663" t="s">
        <v>32</v>
      </c>
      <c r="C5663" t="s">
        <v>29976</v>
      </c>
      <c r="D5663">
        <v>1325</v>
      </c>
      <c r="E5663" t="s">
        <v>1579</v>
      </c>
      <c r="F5663" t="s">
        <v>29960</v>
      </c>
      <c r="G5663" t="s">
        <v>29969</v>
      </c>
      <c r="H5663" t="s">
        <v>29977</v>
      </c>
      <c r="I5663" t="s">
        <v>29975</v>
      </c>
      <c r="J5663" t="s">
        <v>29978</v>
      </c>
      <c r="L5663" t="s">
        <v>29979</v>
      </c>
      <c r="M5663">
        <v>70.527901</v>
      </c>
      <c r="N5663">
        <v>32.972900000000003</v>
      </c>
    </row>
    <row r="5664" spans="1:14" x14ac:dyDescent="0.35">
      <c r="A5664" t="s">
        <v>29980</v>
      </c>
      <c r="B5664" t="s">
        <v>32</v>
      </c>
      <c r="C5664" t="s">
        <v>29981</v>
      </c>
      <c r="D5664">
        <v>500</v>
      </c>
      <c r="E5664" t="s">
        <v>1579</v>
      </c>
      <c r="F5664" t="s">
        <v>29960</v>
      </c>
      <c r="G5664" t="s">
        <v>29963</v>
      </c>
      <c r="H5664" t="s">
        <v>29982</v>
      </c>
      <c r="I5664" t="s">
        <v>29980</v>
      </c>
      <c r="J5664" t="s">
        <v>29983</v>
      </c>
      <c r="L5664" t="s">
        <v>29984</v>
      </c>
      <c r="M5664">
        <v>73.249099731445298</v>
      </c>
      <c r="N5664">
        <v>29.946300506591701</v>
      </c>
    </row>
    <row r="5665" spans="1:14" x14ac:dyDescent="0.35">
      <c r="A5665" t="s">
        <v>29985</v>
      </c>
      <c r="B5665" t="s">
        <v>1168</v>
      </c>
      <c r="C5665" t="s">
        <v>29986</v>
      </c>
      <c r="D5665">
        <v>392</v>
      </c>
      <c r="E5665" t="s">
        <v>1579</v>
      </c>
      <c r="F5665" t="s">
        <v>29960</v>
      </c>
      <c r="G5665" t="s">
        <v>29963</v>
      </c>
      <c r="H5665" t="s">
        <v>29987</v>
      </c>
      <c r="I5665" t="s">
        <v>29985</v>
      </c>
      <c r="J5665" t="s">
        <v>29988</v>
      </c>
      <c r="L5665" t="s">
        <v>29989</v>
      </c>
      <c r="M5665">
        <v>71.718002319335895</v>
      </c>
      <c r="N5665">
        <v>29.348100662231399</v>
      </c>
    </row>
    <row r="5666" spans="1:14" x14ac:dyDescent="0.35">
      <c r="A5666" t="s">
        <v>29990</v>
      </c>
      <c r="B5666" t="s">
        <v>1168</v>
      </c>
      <c r="C5666" t="s">
        <v>29991</v>
      </c>
      <c r="D5666">
        <v>4920</v>
      </c>
      <c r="E5666" t="s">
        <v>1579</v>
      </c>
      <c r="F5666" t="s">
        <v>29960</v>
      </c>
      <c r="G5666" t="s">
        <v>29969</v>
      </c>
      <c r="H5666" t="s">
        <v>29992</v>
      </c>
      <c r="I5666" t="s">
        <v>29990</v>
      </c>
      <c r="J5666" t="s">
        <v>29993</v>
      </c>
      <c r="L5666" t="s">
        <v>29994</v>
      </c>
      <c r="M5666">
        <v>71.800598144531193</v>
      </c>
      <c r="N5666">
        <v>35.886600494384702</v>
      </c>
    </row>
    <row r="5667" spans="1:14" x14ac:dyDescent="0.35">
      <c r="A5667" t="s">
        <v>29995</v>
      </c>
      <c r="B5667" t="s">
        <v>32</v>
      </c>
      <c r="C5667" t="s">
        <v>29996</v>
      </c>
      <c r="D5667">
        <v>4146</v>
      </c>
      <c r="E5667" t="s">
        <v>1579</v>
      </c>
      <c r="F5667" t="s">
        <v>29960</v>
      </c>
      <c r="G5667" t="s">
        <v>29997</v>
      </c>
      <c r="H5667" t="s">
        <v>29998</v>
      </c>
      <c r="I5667" t="s">
        <v>29995</v>
      </c>
      <c r="J5667" t="s">
        <v>27543</v>
      </c>
      <c r="L5667" t="s">
        <v>29999</v>
      </c>
      <c r="M5667">
        <v>74.081703185999999</v>
      </c>
      <c r="N5667">
        <v>35.426700592000003</v>
      </c>
    </row>
    <row r="5668" spans="1:14" x14ac:dyDescent="0.35">
      <c r="A5668" t="s">
        <v>30000</v>
      </c>
      <c r="B5668" t="s">
        <v>32</v>
      </c>
      <c r="C5668" t="s">
        <v>30001</v>
      </c>
      <c r="D5668">
        <v>2800</v>
      </c>
      <c r="E5668" t="s">
        <v>1579</v>
      </c>
      <c r="F5668" t="s">
        <v>29960</v>
      </c>
      <c r="G5668" t="s">
        <v>29962</v>
      </c>
      <c r="H5668" t="s">
        <v>30002</v>
      </c>
      <c r="I5668" t="s">
        <v>30000</v>
      </c>
      <c r="J5668" t="s">
        <v>30003</v>
      </c>
      <c r="L5668" t="s">
        <v>30004</v>
      </c>
      <c r="M5668">
        <v>64.399803161600005</v>
      </c>
      <c r="N5668">
        <v>28.878299713099999</v>
      </c>
    </row>
    <row r="5669" spans="1:14" x14ac:dyDescent="0.35">
      <c r="A5669" t="s">
        <v>30005</v>
      </c>
      <c r="B5669" t="s">
        <v>32</v>
      </c>
      <c r="C5669" t="s">
        <v>30006</v>
      </c>
      <c r="D5669">
        <v>121</v>
      </c>
      <c r="E5669" t="s">
        <v>1579</v>
      </c>
      <c r="F5669" t="s">
        <v>29960</v>
      </c>
      <c r="G5669" t="s">
        <v>29961</v>
      </c>
      <c r="H5669" t="s">
        <v>29966</v>
      </c>
      <c r="I5669" t="s">
        <v>30005</v>
      </c>
      <c r="J5669" t="s">
        <v>29967</v>
      </c>
      <c r="L5669" t="s">
        <v>30007</v>
      </c>
      <c r="M5669">
        <v>67.674598693799993</v>
      </c>
      <c r="N5669">
        <v>26.554500579799999</v>
      </c>
    </row>
    <row r="5670" spans="1:14" x14ac:dyDescent="0.35">
      <c r="A5670" t="s">
        <v>30008</v>
      </c>
      <c r="B5670" t="s">
        <v>1168</v>
      </c>
      <c r="C5670" t="s">
        <v>30009</v>
      </c>
      <c r="D5670">
        <v>492</v>
      </c>
      <c r="E5670" t="s">
        <v>1579</v>
      </c>
      <c r="F5670" t="s">
        <v>29960</v>
      </c>
      <c r="G5670" t="s">
        <v>29963</v>
      </c>
      <c r="H5670" t="s">
        <v>30010</v>
      </c>
      <c r="I5670" t="s">
        <v>30008</v>
      </c>
      <c r="J5670" t="s">
        <v>30011</v>
      </c>
      <c r="L5670" t="s">
        <v>30012</v>
      </c>
      <c r="M5670">
        <v>70.485900878906193</v>
      </c>
      <c r="N5670">
        <v>29.961000442504801</v>
      </c>
    </row>
    <row r="5671" spans="1:14" x14ac:dyDescent="0.35">
      <c r="A5671" t="s">
        <v>30013</v>
      </c>
      <c r="B5671" t="s">
        <v>1168</v>
      </c>
      <c r="C5671" t="s">
        <v>30014</v>
      </c>
      <c r="D5671">
        <v>594</v>
      </c>
      <c r="E5671" t="s">
        <v>1579</v>
      </c>
      <c r="F5671" t="s">
        <v>29960</v>
      </c>
      <c r="G5671" t="s">
        <v>29969</v>
      </c>
      <c r="H5671" t="s">
        <v>30015</v>
      </c>
      <c r="I5671" t="s">
        <v>30013</v>
      </c>
      <c r="J5671" t="s">
        <v>30016</v>
      </c>
      <c r="L5671" t="s">
        <v>30017</v>
      </c>
      <c r="M5671">
        <v>70.896598815917898</v>
      </c>
      <c r="N5671">
        <v>31.909400939941399</v>
      </c>
    </row>
    <row r="5672" spans="1:14" x14ac:dyDescent="0.35">
      <c r="A5672" t="s">
        <v>30018</v>
      </c>
      <c r="B5672" t="s">
        <v>1168</v>
      </c>
      <c r="C5672" t="s">
        <v>30019</v>
      </c>
      <c r="D5672">
        <v>591</v>
      </c>
      <c r="E5672" t="s">
        <v>1579</v>
      </c>
      <c r="F5672" t="s">
        <v>29960</v>
      </c>
      <c r="G5672" t="s">
        <v>29963</v>
      </c>
      <c r="H5672" t="s">
        <v>30020</v>
      </c>
      <c r="I5672" t="s">
        <v>30018</v>
      </c>
      <c r="J5672" t="s">
        <v>30021</v>
      </c>
      <c r="L5672" t="s">
        <v>30022</v>
      </c>
      <c r="M5672">
        <v>72.994796752929602</v>
      </c>
      <c r="N5672">
        <v>31.3649997711181</v>
      </c>
    </row>
    <row r="5673" spans="1:14" x14ac:dyDescent="0.35">
      <c r="A5673" t="s">
        <v>30023</v>
      </c>
      <c r="B5673" t="s">
        <v>1168</v>
      </c>
      <c r="C5673" t="s">
        <v>30024</v>
      </c>
      <c r="D5673">
        <v>36</v>
      </c>
      <c r="E5673" t="s">
        <v>1579</v>
      </c>
      <c r="F5673" t="s">
        <v>29960</v>
      </c>
      <c r="G5673" t="s">
        <v>29962</v>
      </c>
      <c r="H5673" t="s">
        <v>30025</v>
      </c>
      <c r="I5673" t="s">
        <v>30023</v>
      </c>
      <c r="J5673" t="s">
        <v>30026</v>
      </c>
      <c r="L5673" t="s">
        <v>30027</v>
      </c>
      <c r="M5673">
        <v>62.329498291015597</v>
      </c>
      <c r="N5673">
        <v>25.233299255371001</v>
      </c>
    </row>
    <row r="5674" spans="1:14" x14ac:dyDescent="0.35">
      <c r="A5674" t="s">
        <v>30028</v>
      </c>
      <c r="B5674" t="s">
        <v>1168</v>
      </c>
      <c r="C5674" t="s">
        <v>30029</v>
      </c>
      <c r="D5674">
        <v>4796</v>
      </c>
      <c r="E5674" t="s">
        <v>1579</v>
      </c>
      <c r="F5674" t="s">
        <v>29960</v>
      </c>
      <c r="G5674" t="s">
        <v>29997</v>
      </c>
      <c r="H5674" t="s">
        <v>30030</v>
      </c>
      <c r="I5674" t="s">
        <v>30028</v>
      </c>
      <c r="J5674" t="s">
        <v>2168</v>
      </c>
      <c r="L5674" t="s">
        <v>30031</v>
      </c>
      <c r="M5674">
        <v>74.333602905273395</v>
      </c>
      <c r="N5674">
        <v>35.918800354003899</v>
      </c>
    </row>
    <row r="5675" spans="1:14" x14ac:dyDescent="0.35">
      <c r="A5675" t="s">
        <v>30032</v>
      </c>
      <c r="B5675" t="s">
        <v>3332</v>
      </c>
      <c r="C5675" t="s">
        <v>30033</v>
      </c>
      <c r="D5675">
        <v>1761</v>
      </c>
      <c r="E5675" t="s">
        <v>1579</v>
      </c>
      <c r="F5675" t="s">
        <v>29960</v>
      </c>
      <c r="G5675" t="s">
        <v>29963</v>
      </c>
      <c r="H5675" t="s">
        <v>30034</v>
      </c>
      <c r="I5675" t="s">
        <v>30032</v>
      </c>
      <c r="J5675" t="s">
        <v>19639</v>
      </c>
      <c r="L5675" t="s">
        <v>30035</v>
      </c>
      <c r="M5675">
        <v>72.825659999999999</v>
      </c>
      <c r="N5675">
        <v>33.548999999999999</v>
      </c>
    </row>
    <row r="5676" spans="1:14" x14ac:dyDescent="0.35">
      <c r="A5676" t="s">
        <v>30036</v>
      </c>
      <c r="B5676" t="s">
        <v>1168</v>
      </c>
      <c r="C5676" t="s">
        <v>30037</v>
      </c>
      <c r="D5676">
        <v>185</v>
      </c>
      <c r="E5676" t="s">
        <v>1579</v>
      </c>
      <c r="F5676" t="s">
        <v>29960</v>
      </c>
      <c r="G5676" t="s">
        <v>29961</v>
      </c>
      <c r="H5676" t="s">
        <v>30038</v>
      </c>
      <c r="I5676" t="s">
        <v>30036</v>
      </c>
      <c r="J5676" t="s">
        <v>27554</v>
      </c>
      <c r="L5676" t="s">
        <v>30039</v>
      </c>
      <c r="M5676">
        <v>68.449699401855398</v>
      </c>
      <c r="N5676">
        <v>28.284200668334901</v>
      </c>
    </row>
    <row r="5677" spans="1:14" x14ac:dyDescent="0.35">
      <c r="A5677" t="s">
        <v>30040</v>
      </c>
      <c r="B5677" t="s">
        <v>32</v>
      </c>
      <c r="C5677" t="s">
        <v>30041</v>
      </c>
      <c r="D5677">
        <v>186</v>
      </c>
      <c r="E5677" t="s">
        <v>1579</v>
      </c>
      <c r="F5677" t="s">
        <v>29960</v>
      </c>
      <c r="G5677" t="s">
        <v>29962</v>
      </c>
      <c r="H5677" t="s">
        <v>30042</v>
      </c>
      <c r="I5677" t="s">
        <v>30040</v>
      </c>
      <c r="J5677" t="s">
        <v>30043</v>
      </c>
      <c r="L5677" t="s">
        <v>30044</v>
      </c>
      <c r="M5677">
        <v>61.805400848399998</v>
      </c>
      <c r="N5677">
        <v>25.067800521900001</v>
      </c>
    </row>
    <row r="5678" spans="1:14" x14ac:dyDescent="0.35">
      <c r="A5678" t="s">
        <v>30045</v>
      </c>
      <c r="B5678" t="s">
        <v>1168</v>
      </c>
      <c r="C5678" t="s">
        <v>30046</v>
      </c>
      <c r="D5678">
        <v>100</v>
      </c>
      <c r="E5678" t="s">
        <v>1579</v>
      </c>
      <c r="F5678" t="s">
        <v>29960</v>
      </c>
      <c r="G5678" t="s">
        <v>29961</v>
      </c>
      <c r="H5678" t="s">
        <v>30047</v>
      </c>
      <c r="I5678" t="s">
        <v>30045</v>
      </c>
      <c r="J5678" t="s">
        <v>30048</v>
      </c>
      <c r="L5678" t="s">
        <v>30049</v>
      </c>
      <c r="M5678">
        <v>67.160797000000002</v>
      </c>
      <c r="N5678">
        <v>24.906500000000001</v>
      </c>
    </row>
    <row r="5679" spans="1:14" x14ac:dyDescent="0.35">
      <c r="A5679" t="s">
        <v>30050</v>
      </c>
      <c r="B5679" t="s">
        <v>32</v>
      </c>
      <c r="C5679" t="s">
        <v>30051</v>
      </c>
      <c r="D5679">
        <v>130</v>
      </c>
      <c r="E5679" t="s">
        <v>1579</v>
      </c>
      <c r="F5679" t="s">
        <v>29960</v>
      </c>
      <c r="G5679" t="s">
        <v>29961</v>
      </c>
      <c r="H5679" t="s">
        <v>30052</v>
      </c>
      <c r="I5679" t="s">
        <v>30050</v>
      </c>
      <c r="J5679" t="s">
        <v>27466</v>
      </c>
      <c r="L5679" t="s">
        <v>30053</v>
      </c>
      <c r="M5679">
        <v>68.366095999999999</v>
      </c>
      <c r="N5679">
        <v>25.318100000000001</v>
      </c>
    </row>
    <row r="5680" spans="1:14" x14ac:dyDescent="0.35">
      <c r="A5680" t="s">
        <v>30054</v>
      </c>
      <c r="B5680" t="s">
        <v>32</v>
      </c>
      <c r="C5680" t="s">
        <v>30055</v>
      </c>
      <c r="D5680">
        <v>4012</v>
      </c>
      <c r="E5680" t="s">
        <v>1579</v>
      </c>
      <c r="F5680" t="s">
        <v>29960</v>
      </c>
      <c r="G5680" t="s">
        <v>29962</v>
      </c>
      <c r="H5680" t="s">
        <v>30056</v>
      </c>
      <c r="I5680" t="s">
        <v>30054</v>
      </c>
      <c r="J5680" t="s">
        <v>30057</v>
      </c>
      <c r="L5680" t="s">
        <v>30058</v>
      </c>
      <c r="M5680">
        <v>66.647300720199993</v>
      </c>
      <c r="N5680">
        <v>27.790599823000001</v>
      </c>
    </row>
    <row r="5681" spans="1:14" x14ac:dyDescent="0.35">
      <c r="A5681" t="s">
        <v>30059</v>
      </c>
      <c r="B5681" t="s">
        <v>32</v>
      </c>
      <c r="C5681" t="s">
        <v>30060</v>
      </c>
      <c r="D5681">
        <v>6100</v>
      </c>
      <c r="E5681" t="s">
        <v>1579</v>
      </c>
      <c r="F5681" t="s">
        <v>29960</v>
      </c>
      <c r="G5681" t="s">
        <v>29962</v>
      </c>
      <c r="H5681" t="s">
        <v>30061</v>
      </c>
      <c r="I5681" t="s">
        <v>30059</v>
      </c>
      <c r="J5681" t="s">
        <v>30062</v>
      </c>
      <c r="L5681" t="s">
        <v>30063</v>
      </c>
      <c r="M5681">
        <v>66.516670227050696</v>
      </c>
      <c r="N5681">
        <v>29.133333206176701</v>
      </c>
    </row>
    <row r="5682" spans="1:14" x14ac:dyDescent="0.35">
      <c r="A5682" t="s">
        <v>30064</v>
      </c>
      <c r="B5682" t="s">
        <v>32</v>
      </c>
      <c r="C5682" t="s">
        <v>30065</v>
      </c>
      <c r="D5682">
        <v>1650</v>
      </c>
      <c r="E5682" t="s">
        <v>1579</v>
      </c>
      <c r="F5682" t="s">
        <v>29960</v>
      </c>
      <c r="G5682" t="s">
        <v>29969</v>
      </c>
      <c r="H5682" t="s">
        <v>30066</v>
      </c>
      <c r="I5682" t="s">
        <v>30064</v>
      </c>
      <c r="J5682" t="s">
        <v>30067</v>
      </c>
      <c r="L5682" t="s">
        <v>30068</v>
      </c>
      <c r="M5682">
        <v>71.440002441399997</v>
      </c>
      <c r="N5682">
        <v>33.569999694800003</v>
      </c>
    </row>
    <row r="5683" spans="1:14" x14ac:dyDescent="0.35">
      <c r="A5683" t="s">
        <v>30069</v>
      </c>
      <c r="B5683" t="s">
        <v>1168</v>
      </c>
      <c r="C5683" t="s">
        <v>30070</v>
      </c>
      <c r="D5683">
        <v>712</v>
      </c>
      <c r="E5683" t="s">
        <v>1579</v>
      </c>
      <c r="F5683" t="s">
        <v>29960</v>
      </c>
      <c r="G5683" t="s">
        <v>29963</v>
      </c>
      <c r="H5683" t="s">
        <v>30071</v>
      </c>
      <c r="I5683" t="s">
        <v>30069</v>
      </c>
      <c r="J5683" t="s">
        <v>30072</v>
      </c>
      <c r="L5683" t="s">
        <v>30073</v>
      </c>
      <c r="M5683">
        <v>74.403602600097599</v>
      </c>
      <c r="N5683">
        <v>31.521600723266602</v>
      </c>
    </row>
    <row r="5684" spans="1:14" x14ac:dyDescent="0.35">
      <c r="A5684" t="s">
        <v>30074</v>
      </c>
      <c r="B5684" t="s">
        <v>32</v>
      </c>
      <c r="C5684" t="s">
        <v>30075</v>
      </c>
      <c r="D5684">
        <v>4631</v>
      </c>
      <c r="E5684" t="s">
        <v>1579</v>
      </c>
      <c r="F5684" t="s">
        <v>29960</v>
      </c>
      <c r="G5684" t="s">
        <v>29962</v>
      </c>
      <c r="H5684" t="s">
        <v>30076</v>
      </c>
      <c r="I5684" t="s">
        <v>30074</v>
      </c>
      <c r="J5684" t="s">
        <v>20115</v>
      </c>
      <c r="L5684" t="s">
        <v>30077</v>
      </c>
      <c r="M5684">
        <v>68.613502502441406</v>
      </c>
      <c r="N5684">
        <v>30.3554992675781</v>
      </c>
    </row>
    <row r="5685" spans="1:14" x14ac:dyDescent="0.35">
      <c r="A5685" t="s">
        <v>30078</v>
      </c>
      <c r="B5685" t="s">
        <v>1168</v>
      </c>
      <c r="C5685" t="s">
        <v>30079</v>
      </c>
      <c r="D5685">
        <v>902</v>
      </c>
      <c r="E5685" t="s">
        <v>1579</v>
      </c>
      <c r="F5685" t="s">
        <v>29960</v>
      </c>
      <c r="G5685" t="s">
        <v>29963</v>
      </c>
      <c r="H5685" t="s">
        <v>30080</v>
      </c>
      <c r="I5685" t="s">
        <v>30078</v>
      </c>
      <c r="J5685" t="s">
        <v>30081</v>
      </c>
      <c r="L5685" t="s">
        <v>30082</v>
      </c>
      <c r="M5685">
        <v>73.638397216796804</v>
      </c>
      <c r="N5685">
        <v>33.050098419189403</v>
      </c>
    </row>
    <row r="5686" spans="1:14" x14ac:dyDescent="0.35">
      <c r="A5686" t="s">
        <v>30083</v>
      </c>
      <c r="B5686" t="s">
        <v>1168</v>
      </c>
      <c r="C5686" t="s">
        <v>30084</v>
      </c>
      <c r="D5686">
        <v>2691</v>
      </c>
      <c r="E5686" t="s">
        <v>1579</v>
      </c>
      <c r="F5686" t="s">
        <v>29960</v>
      </c>
      <c r="G5686" t="s">
        <v>30085</v>
      </c>
      <c r="H5686" t="s">
        <v>30086</v>
      </c>
      <c r="I5686" t="s">
        <v>30083</v>
      </c>
      <c r="J5686" t="s">
        <v>30087</v>
      </c>
      <c r="L5686" t="s">
        <v>30088</v>
      </c>
      <c r="M5686">
        <v>73.508598327636705</v>
      </c>
      <c r="N5686">
        <v>34.339000701904297</v>
      </c>
    </row>
    <row r="5687" spans="1:14" x14ac:dyDescent="0.35">
      <c r="A5687" t="s">
        <v>30089</v>
      </c>
      <c r="B5687" t="s">
        <v>1168</v>
      </c>
      <c r="C5687" t="s">
        <v>30090</v>
      </c>
      <c r="D5687">
        <v>690</v>
      </c>
      <c r="E5687" t="s">
        <v>1579</v>
      </c>
      <c r="F5687" t="s">
        <v>29960</v>
      </c>
      <c r="G5687" t="s">
        <v>29963</v>
      </c>
      <c r="H5687" t="s">
        <v>30091</v>
      </c>
      <c r="I5687" t="s">
        <v>30089</v>
      </c>
      <c r="J5687" t="s">
        <v>30092</v>
      </c>
      <c r="L5687" t="s">
        <v>30093</v>
      </c>
      <c r="M5687">
        <v>71.570701599121094</v>
      </c>
      <c r="N5687">
        <v>32.563098907470703</v>
      </c>
    </row>
    <row r="5688" spans="1:14" x14ac:dyDescent="0.35">
      <c r="A5688" t="s">
        <v>30094</v>
      </c>
      <c r="B5688" t="s">
        <v>1168</v>
      </c>
      <c r="C5688" t="s">
        <v>30095</v>
      </c>
      <c r="D5688">
        <v>154</v>
      </c>
      <c r="E5688" t="s">
        <v>1579</v>
      </c>
      <c r="F5688" t="s">
        <v>29960</v>
      </c>
      <c r="G5688" t="s">
        <v>29961</v>
      </c>
      <c r="H5688" t="s">
        <v>30096</v>
      </c>
      <c r="I5688" t="s">
        <v>30094</v>
      </c>
      <c r="J5688" t="s">
        <v>20489</v>
      </c>
      <c r="L5688" t="s">
        <v>30097</v>
      </c>
      <c r="M5688">
        <v>68.143096923828097</v>
      </c>
      <c r="N5688">
        <v>27.335199356079102</v>
      </c>
    </row>
    <row r="5689" spans="1:14" x14ac:dyDescent="0.35">
      <c r="A5689" t="s">
        <v>30100</v>
      </c>
      <c r="B5689" t="s">
        <v>32</v>
      </c>
      <c r="C5689" t="s">
        <v>30101</v>
      </c>
      <c r="D5689">
        <v>51</v>
      </c>
      <c r="E5689" t="s">
        <v>1579</v>
      </c>
      <c r="F5689" t="s">
        <v>29960</v>
      </c>
      <c r="G5689" t="s">
        <v>29961</v>
      </c>
      <c r="H5689" t="s">
        <v>30102</v>
      </c>
      <c r="I5689" t="s">
        <v>30100</v>
      </c>
      <c r="J5689" t="s">
        <v>30103</v>
      </c>
      <c r="L5689" t="s">
        <v>30104</v>
      </c>
      <c r="M5689">
        <v>69.072799682617102</v>
      </c>
      <c r="N5689">
        <v>25.6828002929687</v>
      </c>
    </row>
    <row r="5690" spans="1:14" x14ac:dyDescent="0.35">
      <c r="A5690" t="s">
        <v>30105</v>
      </c>
      <c r="B5690" t="s">
        <v>1168</v>
      </c>
      <c r="C5690" t="s">
        <v>30106</v>
      </c>
      <c r="D5690">
        <v>1023</v>
      </c>
      <c r="E5690" t="s">
        <v>1579</v>
      </c>
      <c r="F5690" t="s">
        <v>29960</v>
      </c>
      <c r="G5690" t="s">
        <v>29963</v>
      </c>
      <c r="H5690" t="s">
        <v>30107</v>
      </c>
      <c r="I5690" t="s">
        <v>30105</v>
      </c>
      <c r="J5690" t="s">
        <v>30108</v>
      </c>
      <c r="L5690" t="s">
        <v>30109</v>
      </c>
      <c r="M5690">
        <v>72.400901794399999</v>
      </c>
      <c r="N5690">
        <v>33.869098663300001</v>
      </c>
    </row>
    <row r="5691" spans="1:14" x14ac:dyDescent="0.35">
      <c r="A5691" t="s">
        <v>30110</v>
      </c>
      <c r="B5691" t="s">
        <v>1168</v>
      </c>
      <c r="C5691" t="s">
        <v>30111</v>
      </c>
      <c r="D5691">
        <v>403</v>
      </c>
      <c r="E5691" t="s">
        <v>1579</v>
      </c>
      <c r="F5691" t="s">
        <v>29960</v>
      </c>
      <c r="G5691" t="s">
        <v>29963</v>
      </c>
      <c r="H5691" t="s">
        <v>30112</v>
      </c>
      <c r="I5691" t="s">
        <v>30110</v>
      </c>
      <c r="J5691" t="s">
        <v>30113</v>
      </c>
      <c r="L5691" t="s">
        <v>30114</v>
      </c>
      <c r="M5691">
        <v>71.419097900390597</v>
      </c>
      <c r="N5691">
        <v>30.203199386596602</v>
      </c>
    </row>
    <row r="5692" spans="1:14" x14ac:dyDescent="0.35">
      <c r="A5692" t="s">
        <v>30115</v>
      </c>
      <c r="B5692" t="s">
        <v>1168</v>
      </c>
      <c r="C5692" t="s">
        <v>30116</v>
      </c>
      <c r="D5692">
        <v>95</v>
      </c>
      <c r="E5692" t="s">
        <v>1579</v>
      </c>
      <c r="F5692" t="s">
        <v>29960</v>
      </c>
      <c r="G5692" t="s">
        <v>29961</v>
      </c>
      <c r="H5692" t="s">
        <v>30117</v>
      </c>
      <c r="I5692" t="s">
        <v>30115</v>
      </c>
      <c r="J5692" t="s">
        <v>30118</v>
      </c>
      <c r="L5692" t="s">
        <v>30119</v>
      </c>
      <c r="M5692">
        <v>68.390099000000006</v>
      </c>
      <c r="N5692">
        <v>26.2194</v>
      </c>
    </row>
    <row r="5693" spans="1:14" x14ac:dyDescent="0.35">
      <c r="A5693" t="s">
        <v>30120</v>
      </c>
      <c r="B5693" t="s">
        <v>32</v>
      </c>
      <c r="C5693" t="s">
        <v>30121</v>
      </c>
      <c r="D5693">
        <v>3200</v>
      </c>
      <c r="E5693" t="s">
        <v>1579</v>
      </c>
      <c r="F5693" t="s">
        <v>29960</v>
      </c>
      <c r="G5693" t="s">
        <v>29962</v>
      </c>
      <c r="H5693" t="s">
        <v>30122</v>
      </c>
      <c r="I5693" t="s">
        <v>30120</v>
      </c>
      <c r="J5693" t="s">
        <v>30123</v>
      </c>
      <c r="L5693" t="s">
        <v>30124</v>
      </c>
      <c r="M5693">
        <v>66.023300170898395</v>
      </c>
      <c r="N5693">
        <v>29.538999557495099</v>
      </c>
    </row>
    <row r="5694" spans="1:14" x14ac:dyDescent="0.35">
      <c r="A5694" t="s">
        <v>30125</v>
      </c>
      <c r="B5694" t="s">
        <v>32</v>
      </c>
      <c r="C5694" t="s">
        <v>30126</v>
      </c>
      <c r="D5694">
        <v>10</v>
      </c>
      <c r="E5694" t="s">
        <v>1579</v>
      </c>
      <c r="F5694" t="s">
        <v>29960</v>
      </c>
      <c r="G5694" t="s">
        <v>29962</v>
      </c>
      <c r="H5694" t="s">
        <v>30127</v>
      </c>
      <c r="I5694" t="s">
        <v>30125</v>
      </c>
      <c r="J5694" t="s">
        <v>30128</v>
      </c>
      <c r="L5694" t="s">
        <v>30129</v>
      </c>
      <c r="M5694">
        <v>64.585998535199906</v>
      </c>
      <c r="N5694">
        <v>25.274700164799899</v>
      </c>
    </row>
    <row r="5695" spans="1:14" x14ac:dyDescent="0.35">
      <c r="A5695" t="s">
        <v>30130</v>
      </c>
      <c r="B5695" t="s">
        <v>32</v>
      </c>
      <c r="C5695" t="s">
        <v>30131</v>
      </c>
      <c r="D5695">
        <v>5800</v>
      </c>
      <c r="E5695" t="s">
        <v>1579</v>
      </c>
      <c r="F5695" t="s">
        <v>29960</v>
      </c>
      <c r="G5695" t="s">
        <v>30099</v>
      </c>
      <c r="H5695" t="s">
        <v>30132</v>
      </c>
      <c r="I5695" t="s">
        <v>30130</v>
      </c>
      <c r="J5695" t="s">
        <v>30133</v>
      </c>
      <c r="L5695" t="s">
        <v>30134</v>
      </c>
      <c r="M5695">
        <v>70.071601867699997</v>
      </c>
      <c r="N5695">
        <v>33.902099609399997</v>
      </c>
    </row>
    <row r="5696" spans="1:14" x14ac:dyDescent="0.35">
      <c r="A5696" t="s">
        <v>30135</v>
      </c>
      <c r="B5696" t="s">
        <v>1168</v>
      </c>
      <c r="C5696" t="s">
        <v>30136</v>
      </c>
      <c r="D5696">
        <v>3289</v>
      </c>
      <c r="E5696" t="s">
        <v>1579</v>
      </c>
      <c r="F5696" t="s">
        <v>29960</v>
      </c>
      <c r="G5696" t="s">
        <v>29962</v>
      </c>
      <c r="H5696" t="s">
        <v>30137</v>
      </c>
      <c r="I5696" t="s">
        <v>30135</v>
      </c>
      <c r="J5696" t="s">
        <v>30138</v>
      </c>
      <c r="L5696" t="s">
        <v>30139</v>
      </c>
      <c r="M5696">
        <v>64.132499694824205</v>
      </c>
      <c r="N5696">
        <v>26.954500198364201</v>
      </c>
    </row>
    <row r="5697" spans="1:14" x14ac:dyDescent="0.35">
      <c r="A5697" t="s">
        <v>30140</v>
      </c>
      <c r="B5697" t="s">
        <v>1168</v>
      </c>
      <c r="C5697" t="s">
        <v>30141</v>
      </c>
      <c r="D5697">
        <v>33</v>
      </c>
      <c r="E5697" t="s">
        <v>1579</v>
      </c>
      <c r="F5697" t="s">
        <v>29960</v>
      </c>
      <c r="G5697" t="s">
        <v>29962</v>
      </c>
      <c r="H5697" t="s">
        <v>30142</v>
      </c>
      <c r="I5697" t="s">
        <v>30140</v>
      </c>
      <c r="J5697" t="s">
        <v>30143</v>
      </c>
      <c r="L5697" t="s">
        <v>30144</v>
      </c>
      <c r="M5697">
        <v>63.345100402832003</v>
      </c>
      <c r="N5697">
        <v>25.290500640869102</v>
      </c>
    </row>
    <row r="5698" spans="1:14" x14ac:dyDescent="0.35">
      <c r="A5698" t="s">
        <v>30145</v>
      </c>
      <c r="B5698" t="s">
        <v>1168</v>
      </c>
      <c r="C5698" t="s">
        <v>30146</v>
      </c>
      <c r="D5698">
        <v>1158</v>
      </c>
      <c r="E5698" t="s">
        <v>1579</v>
      </c>
      <c r="F5698" t="s">
        <v>29960</v>
      </c>
      <c r="G5698" t="s">
        <v>29969</v>
      </c>
      <c r="H5698" t="s">
        <v>30147</v>
      </c>
      <c r="I5698" t="s">
        <v>30145</v>
      </c>
      <c r="J5698" t="s">
        <v>30148</v>
      </c>
      <c r="L5698" t="s">
        <v>30149</v>
      </c>
      <c r="M5698">
        <v>71.514602661132798</v>
      </c>
      <c r="N5698">
        <v>33.993900299072202</v>
      </c>
    </row>
    <row r="5699" spans="1:14" x14ac:dyDescent="0.35">
      <c r="A5699" t="s">
        <v>30150</v>
      </c>
      <c r="B5699" t="s">
        <v>1168</v>
      </c>
      <c r="C5699" t="s">
        <v>30151</v>
      </c>
      <c r="D5699">
        <v>5267</v>
      </c>
      <c r="E5699" t="s">
        <v>1579</v>
      </c>
      <c r="F5699" t="s">
        <v>29960</v>
      </c>
      <c r="G5699" t="s">
        <v>29962</v>
      </c>
      <c r="H5699" t="s">
        <v>30152</v>
      </c>
      <c r="I5699" t="s">
        <v>30150</v>
      </c>
      <c r="J5699" t="s">
        <v>30153</v>
      </c>
      <c r="L5699" t="s">
        <v>30154</v>
      </c>
      <c r="M5699">
        <v>66.937797546386705</v>
      </c>
      <c r="N5699">
        <v>30.251399993896399</v>
      </c>
    </row>
    <row r="5700" spans="1:14" x14ac:dyDescent="0.35">
      <c r="A5700" t="s">
        <v>30155</v>
      </c>
      <c r="B5700" t="s">
        <v>1168</v>
      </c>
      <c r="C5700" t="s">
        <v>30156</v>
      </c>
      <c r="D5700">
        <v>271</v>
      </c>
      <c r="E5700" t="s">
        <v>1579</v>
      </c>
      <c r="F5700" t="s">
        <v>29960</v>
      </c>
      <c r="G5700" t="s">
        <v>29963</v>
      </c>
      <c r="H5700" t="s">
        <v>30157</v>
      </c>
      <c r="I5700" t="s">
        <v>30155</v>
      </c>
      <c r="J5700" t="s">
        <v>30158</v>
      </c>
      <c r="L5700" t="s">
        <v>30159</v>
      </c>
      <c r="M5700">
        <v>70.279602050781193</v>
      </c>
      <c r="N5700">
        <v>28.3838996887207</v>
      </c>
    </row>
    <row r="5701" spans="1:14" x14ac:dyDescent="0.35">
      <c r="A5701" t="s">
        <v>30160</v>
      </c>
      <c r="B5701" t="s">
        <v>1168</v>
      </c>
      <c r="C5701" t="s">
        <v>30161</v>
      </c>
      <c r="D5701">
        <v>5479</v>
      </c>
      <c r="E5701" t="s">
        <v>1579</v>
      </c>
      <c r="F5701" t="s">
        <v>29960</v>
      </c>
      <c r="G5701" t="s">
        <v>30085</v>
      </c>
      <c r="H5701" t="s">
        <v>30162</v>
      </c>
      <c r="I5701" t="s">
        <v>30160</v>
      </c>
      <c r="J5701" t="s">
        <v>27389</v>
      </c>
      <c r="L5701" t="s">
        <v>30163</v>
      </c>
      <c r="M5701">
        <v>73.798103332519503</v>
      </c>
      <c r="N5701">
        <v>33.849700927734297</v>
      </c>
    </row>
    <row r="5702" spans="1:14" x14ac:dyDescent="0.35">
      <c r="A5702" t="s">
        <v>30164</v>
      </c>
      <c r="B5702" t="s">
        <v>32</v>
      </c>
      <c r="C5702" t="s">
        <v>30165</v>
      </c>
      <c r="D5702">
        <v>436</v>
      </c>
      <c r="E5702" t="s">
        <v>1579</v>
      </c>
      <c r="F5702" t="s">
        <v>29960</v>
      </c>
      <c r="G5702" t="s">
        <v>29962</v>
      </c>
      <c r="H5702" t="s">
        <v>30166</v>
      </c>
      <c r="I5702" t="s">
        <v>30164</v>
      </c>
      <c r="J5702" t="s">
        <v>30167</v>
      </c>
      <c r="L5702" t="s">
        <v>30168</v>
      </c>
      <c r="M5702">
        <v>67.847900390625</v>
      </c>
      <c r="N5702">
        <v>29.571199417114201</v>
      </c>
    </row>
    <row r="5703" spans="1:14" x14ac:dyDescent="0.35">
      <c r="A5703" t="s">
        <v>30169</v>
      </c>
      <c r="B5703" t="s">
        <v>1168</v>
      </c>
      <c r="C5703" t="s">
        <v>30170</v>
      </c>
      <c r="D5703">
        <v>7316</v>
      </c>
      <c r="E5703" t="s">
        <v>1579</v>
      </c>
      <c r="F5703" t="s">
        <v>29960</v>
      </c>
      <c r="G5703" t="s">
        <v>29997</v>
      </c>
      <c r="H5703" t="s">
        <v>30171</v>
      </c>
      <c r="I5703" t="s">
        <v>30169</v>
      </c>
      <c r="J5703" t="s">
        <v>30172</v>
      </c>
      <c r="L5703" t="s">
        <v>30173</v>
      </c>
      <c r="M5703">
        <v>75.536003112792898</v>
      </c>
      <c r="N5703">
        <v>35.335498809814403</v>
      </c>
    </row>
    <row r="5704" spans="1:14" x14ac:dyDescent="0.35">
      <c r="A5704" t="s">
        <v>30174</v>
      </c>
      <c r="B5704" t="s">
        <v>1168</v>
      </c>
      <c r="C5704" t="s">
        <v>30175</v>
      </c>
      <c r="D5704">
        <v>196</v>
      </c>
      <c r="E5704" t="s">
        <v>1579</v>
      </c>
      <c r="F5704" t="s">
        <v>29960</v>
      </c>
      <c r="G5704" t="s">
        <v>29961</v>
      </c>
      <c r="H5704" t="s">
        <v>30098</v>
      </c>
      <c r="I5704" t="s">
        <v>30174</v>
      </c>
      <c r="J5704" t="s">
        <v>30176</v>
      </c>
      <c r="L5704" t="s">
        <v>30177</v>
      </c>
      <c r="M5704">
        <v>68.791702270507798</v>
      </c>
      <c r="N5704">
        <v>27.722000122070298</v>
      </c>
    </row>
    <row r="5705" spans="1:14" x14ac:dyDescent="0.35">
      <c r="A5705" t="s">
        <v>30178</v>
      </c>
      <c r="B5705" t="s">
        <v>1168</v>
      </c>
      <c r="C5705" t="s">
        <v>30179</v>
      </c>
      <c r="D5705">
        <v>121</v>
      </c>
      <c r="E5705" t="s">
        <v>1579</v>
      </c>
      <c r="F5705" t="s">
        <v>29960</v>
      </c>
      <c r="G5705" t="s">
        <v>29961</v>
      </c>
      <c r="H5705" t="s">
        <v>30180</v>
      </c>
      <c r="I5705" t="s">
        <v>30178</v>
      </c>
      <c r="J5705" t="s">
        <v>30181</v>
      </c>
      <c r="L5705" t="s">
        <v>30182</v>
      </c>
      <c r="M5705">
        <v>67.717201232910099</v>
      </c>
      <c r="N5705">
        <v>26.473100662231399</v>
      </c>
    </row>
    <row r="5706" spans="1:14" x14ac:dyDescent="0.35">
      <c r="A5706" t="s">
        <v>30183</v>
      </c>
      <c r="B5706" t="s">
        <v>1168</v>
      </c>
      <c r="C5706" t="s">
        <v>30184</v>
      </c>
      <c r="D5706">
        <v>614</v>
      </c>
      <c r="E5706" t="s">
        <v>1579</v>
      </c>
      <c r="F5706" t="s">
        <v>29960</v>
      </c>
      <c r="G5706" t="s">
        <v>29963</v>
      </c>
      <c r="H5706" t="s">
        <v>30185</v>
      </c>
      <c r="I5706" t="s">
        <v>30183</v>
      </c>
      <c r="J5706" t="s">
        <v>2593</v>
      </c>
      <c r="L5706" t="s">
        <v>30186</v>
      </c>
      <c r="M5706">
        <v>72.665000915527301</v>
      </c>
      <c r="N5706">
        <v>32.048599243163999</v>
      </c>
    </row>
    <row r="5707" spans="1:14" x14ac:dyDescent="0.35">
      <c r="A5707" t="s">
        <v>30187</v>
      </c>
      <c r="B5707" t="s">
        <v>1168</v>
      </c>
      <c r="C5707" t="s">
        <v>30188</v>
      </c>
      <c r="D5707">
        <v>3183</v>
      </c>
      <c r="E5707" t="s">
        <v>1579</v>
      </c>
      <c r="F5707" t="s">
        <v>29960</v>
      </c>
      <c r="G5707" t="s">
        <v>29969</v>
      </c>
      <c r="H5707" t="s">
        <v>30189</v>
      </c>
      <c r="I5707" t="s">
        <v>30187</v>
      </c>
      <c r="J5707" t="s">
        <v>30190</v>
      </c>
      <c r="L5707" t="s">
        <v>30191</v>
      </c>
      <c r="M5707">
        <v>72.352798461914006</v>
      </c>
      <c r="N5707">
        <v>34.8135986328125</v>
      </c>
    </row>
    <row r="5708" spans="1:14" x14ac:dyDescent="0.35">
      <c r="A5708" t="s">
        <v>30192</v>
      </c>
      <c r="B5708" t="s">
        <v>3332</v>
      </c>
      <c r="C5708" t="s">
        <v>30193</v>
      </c>
      <c r="D5708">
        <v>837</v>
      </c>
      <c r="E5708" t="s">
        <v>1579</v>
      </c>
      <c r="F5708" t="s">
        <v>29960</v>
      </c>
      <c r="G5708" t="s">
        <v>29963</v>
      </c>
      <c r="H5708" t="s">
        <v>30194</v>
      </c>
      <c r="I5708" t="s">
        <v>30192</v>
      </c>
      <c r="J5708" t="s">
        <v>27429</v>
      </c>
      <c r="L5708" t="s">
        <v>30195</v>
      </c>
      <c r="M5708">
        <v>74.363891601600002</v>
      </c>
      <c r="N5708">
        <v>32.535556793200001</v>
      </c>
    </row>
    <row r="5709" spans="1:14" x14ac:dyDescent="0.35">
      <c r="A5709" t="s">
        <v>30196</v>
      </c>
      <c r="B5709" t="s">
        <v>1168</v>
      </c>
      <c r="C5709" t="s">
        <v>30197</v>
      </c>
      <c r="D5709">
        <v>763</v>
      </c>
      <c r="E5709" t="s">
        <v>1579</v>
      </c>
      <c r="F5709" t="s">
        <v>29960</v>
      </c>
      <c r="G5709" t="s">
        <v>29962</v>
      </c>
      <c r="H5709" t="s">
        <v>30198</v>
      </c>
      <c r="I5709" t="s">
        <v>30196</v>
      </c>
      <c r="J5709" t="s">
        <v>30199</v>
      </c>
      <c r="L5709" t="s">
        <v>30200</v>
      </c>
      <c r="M5709">
        <v>69.176902770996094</v>
      </c>
      <c r="N5709">
        <v>28.6450996398925</v>
      </c>
    </row>
    <row r="5710" spans="1:14" x14ac:dyDescent="0.35">
      <c r="A5710" t="s">
        <v>30201</v>
      </c>
      <c r="B5710" t="s">
        <v>32</v>
      </c>
      <c r="C5710" t="s">
        <v>30202</v>
      </c>
      <c r="D5710">
        <v>570</v>
      </c>
      <c r="E5710" t="s">
        <v>1579</v>
      </c>
      <c r="F5710" t="s">
        <v>29960</v>
      </c>
      <c r="G5710" t="s">
        <v>29963</v>
      </c>
      <c r="H5710" t="s">
        <v>30203</v>
      </c>
      <c r="I5710" t="s">
        <v>30201</v>
      </c>
      <c r="J5710" t="s">
        <v>30204</v>
      </c>
      <c r="L5710" t="s">
        <v>30205</v>
      </c>
      <c r="M5710">
        <v>72.391670227050696</v>
      </c>
      <c r="N5710">
        <v>31.8894443511962</v>
      </c>
    </row>
    <row r="5711" spans="1:14" x14ac:dyDescent="0.35">
      <c r="A5711" t="s">
        <v>30206</v>
      </c>
      <c r="B5711" t="s">
        <v>32</v>
      </c>
      <c r="C5711" t="s">
        <v>30207</v>
      </c>
      <c r="D5711">
        <v>1114</v>
      </c>
      <c r="E5711" t="s">
        <v>1579</v>
      </c>
      <c r="F5711" t="s">
        <v>29960</v>
      </c>
      <c r="G5711" t="s">
        <v>29969</v>
      </c>
      <c r="H5711" t="s">
        <v>30208</v>
      </c>
      <c r="I5711" t="s">
        <v>30206</v>
      </c>
      <c r="J5711" t="s">
        <v>30209</v>
      </c>
      <c r="L5711" t="s">
        <v>30210</v>
      </c>
      <c r="M5711">
        <v>72.611396789599993</v>
      </c>
      <c r="N5711">
        <v>33.986099243200002</v>
      </c>
    </row>
    <row r="5712" spans="1:14" x14ac:dyDescent="0.35">
      <c r="A5712" t="s">
        <v>30211</v>
      </c>
      <c r="B5712" t="s">
        <v>32</v>
      </c>
      <c r="C5712" t="s">
        <v>30212</v>
      </c>
      <c r="D5712">
        <v>28</v>
      </c>
      <c r="E5712" t="s">
        <v>1579</v>
      </c>
      <c r="F5712" t="s">
        <v>29960</v>
      </c>
      <c r="G5712" t="s">
        <v>29961</v>
      </c>
      <c r="H5712" t="s">
        <v>30213</v>
      </c>
      <c r="I5712" t="s">
        <v>30211</v>
      </c>
      <c r="J5712" t="s">
        <v>16844</v>
      </c>
      <c r="L5712" t="s">
        <v>30214</v>
      </c>
      <c r="M5712">
        <v>68.838401794433594</v>
      </c>
      <c r="N5712">
        <v>24.8414993286132</v>
      </c>
    </row>
    <row r="5713" spans="1:14" x14ac:dyDescent="0.35">
      <c r="A5713" t="s">
        <v>30215</v>
      </c>
      <c r="B5713" t="s">
        <v>32</v>
      </c>
      <c r="C5713" t="s">
        <v>30216</v>
      </c>
      <c r="D5713">
        <v>2742</v>
      </c>
      <c r="E5713" t="s">
        <v>1579</v>
      </c>
      <c r="F5713" t="s">
        <v>29960</v>
      </c>
      <c r="G5713" t="s">
        <v>29962</v>
      </c>
      <c r="H5713" t="s">
        <v>30217</v>
      </c>
      <c r="I5713" t="s">
        <v>30215</v>
      </c>
      <c r="J5713" t="s">
        <v>30218</v>
      </c>
      <c r="L5713" t="s">
        <v>30219</v>
      </c>
      <c r="M5713">
        <v>61.595401763916001</v>
      </c>
      <c r="N5713">
        <v>28.964199066162099</v>
      </c>
    </row>
    <row r="5714" spans="1:14" x14ac:dyDescent="0.35">
      <c r="A5714" t="s">
        <v>30220</v>
      </c>
      <c r="B5714" t="s">
        <v>1168</v>
      </c>
      <c r="C5714" t="s">
        <v>30221</v>
      </c>
      <c r="D5714">
        <v>498</v>
      </c>
      <c r="E5714" t="s">
        <v>1579</v>
      </c>
      <c r="F5714" t="s">
        <v>29960</v>
      </c>
      <c r="G5714" t="s">
        <v>29962</v>
      </c>
      <c r="H5714" t="s">
        <v>30222</v>
      </c>
      <c r="I5714" t="s">
        <v>30220</v>
      </c>
      <c r="J5714" t="s">
        <v>30223</v>
      </c>
      <c r="L5714" t="s">
        <v>30224</v>
      </c>
      <c r="M5714">
        <v>63.030200958251903</v>
      </c>
      <c r="N5714">
        <v>25.986400604248001</v>
      </c>
    </row>
    <row r="5715" spans="1:14" x14ac:dyDescent="0.35">
      <c r="A5715" t="s">
        <v>30225</v>
      </c>
      <c r="B5715" t="s">
        <v>32</v>
      </c>
      <c r="C5715" t="s">
        <v>30226</v>
      </c>
      <c r="D5715">
        <v>4550</v>
      </c>
      <c r="E5715" t="s">
        <v>1579</v>
      </c>
      <c r="F5715" t="s">
        <v>29960</v>
      </c>
      <c r="G5715" t="s">
        <v>30099</v>
      </c>
      <c r="H5715" t="s">
        <v>30227</v>
      </c>
      <c r="I5715" t="s">
        <v>30225</v>
      </c>
      <c r="J5715" t="s">
        <v>30228</v>
      </c>
      <c r="L5715" t="s">
        <v>30229</v>
      </c>
      <c r="M5715">
        <v>69.570396423339801</v>
      </c>
      <c r="N5715">
        <v>32.304698944091797</v>
      </c>
    </row>
    <row r="5716" spans="1:14" x14ac:dyDescent="0.35">
      <c r="A5716" t="s">
        <v>30230</v>
      </c>
      <c r="B5716" t="s">
        <v>1168</v>
      </c>
      <c r="C5716" t="s">
        <v>30231</v>
      </c>
      <c r="D5716">
        <v>4728</v>
      </c>
      <c r="E5716" t="s">
        <v>1579</v>
      </c>
      <c r="F5716" t="s">
        <v>29960</v>
      </c>
      <c r="G5716" t="s">
        <v>29962</v>
      </c>
      <c r="H5716" t="s">
        <v>30232</v>
      </c>
      <c r="I5716" t="s">
        <v>30230</v>
      </c>
      <c r="J5716" t="s">
        <v>30233</v>
      </c>
      <c r="L5716" t="s">
        <v>30234</v>
      </c>
      <c r="M5716">
        <v>69.463600158691406</v>
      </c>
      <c r="N5716">
        <v>31.358400344848601</v>
      </c>
    </row>
    <row r="5717" spans="1:14" x14ac:dyDescent="0.35">
      <c r="A5717" t="s">
        <v>30235</v>
      </c>
      <c r="B5717" t="s">
        <v>1168</v>
      </c>
      <c r="C5717" t="s">
        <v>30236</v>
      </c>
      <c r="D5717">
        <v>618</v>
      </c>
      <c r="E5717" t="s">
        <v>1579</v>
      </c>
      <c r="F5717" t="s">
        <v>15806</v>
      </c>
      <c r="G5717" t="s">
        <v>15809</v>
      </c>
      <c r="H5717" t="s">
        <v>46534</v>
      </c>
      <c r="I5717" t="s">
        <v>30235</v>
      </c>
      <c r="J5717" t="s">
        <v>30237</v>
      </c>
      <c r="L5717" t="s">
        <v>30238</v>
      </c>
      <c r="M5717">
        <v>42.4412002563</v>
      </c>
      <c r="N5717">
        <v>33.785598754900001</v>
      </c>
    </row>
    <row r="5718" spans="1:14" x14ac:dyDescent="0.35">
      <c r="A5718" t="s">
        <v>30239</v>
      </c>
      <c r="B5718" t="s">
        <v>1168</v>
      </c>
      <c r="C5718" t="s">
        <v>30240</v>
      </c>
      <c r="D5718">
        <v>275</v>
      </c>
      <c r="E5718" t="s">
        <v>1579</v>
      </c>
      <c r="F5718" t="s">
        <v>15806</v>
      </c>
      <c r="G5718" t="s">
        <v>15809</v>
      </c>
      <c r="H5718" t="s">
        <v>30241</v>
      </c>
      <c r="I5718" t="s">
        <v>30239</v>
      </c>
      <c r="J5718" t="s">
        <v>30242</v>
      </c>
      <c r="L5718" t="s">
        <v>30243</v>
      </c>
      <c r="M5718">
        <v>43.597099304198998</v>
      </c>
      <c r="N5718">
        <v>33.33810043335</v>
      </c>
    </row>
    <row r="5719" spans="1:14" x14ac:dyDescent="0.35">
      <c r="A5719" t="s">
        <v>30244</v>
      </c>
      <c r="B5719" t="s">
        <v>32</v>
      </c>
      <c r="C5719" t="s">
        <v>30245</v>
      </c>
      <c r="D5719">
        <v>3455</v>
      </c>
      <c r="E5719" t="s">
        <v>1579</v>
      </c>
      <c r="F5719" t="s">
        <v>15806</v>
      </c>
      <c r="G5719" t="s">
        <v>30246</v>
      </c>
      <c r="H5719" t="s">
        <v>30247</v>
      </c>
      <c r="I5719" t="s">
        <v>30244</v>
      </c>
      <c r="J5719" t="s">
        <v>4162</v>
      </c>
      <c r="L5719" t="s">
        <v>30248</v>
      </c>
      <c r="M5719">
        <v>43.2666015625</v>
      </c>
      <c r="N5719">
        <v>37.098800659179602</v>
      </c>
    </row>
    <row r="5720" spans="1:14" x14ac:dyDescent="0.35">
      <c r="A5720" t="s">
        <v>30249</v>
      </c>
      <c r="B5720" t="s">
        <v>3332</v>
      </c>
      <c r="C5720" t="s">
        <v>30250</v>
      </c>
      <c r="D5720">
        <v>114</v>
      </c>
      <c r="E5720" t="s">
        <v>1579</v>
      </c>
      <c r="F5720" t="s">
        <v>15806</v>
      </c>
      <c r="G5720" t="s">
        <v>15813</v>
      </c>
      <c r="H5720" t="s">
        <v>30251</v>
      </c>
      <c r="I5720" t="s">
        <v>30249</v>
      </c>
      <c r="J5720" t="s">
        <v>30252</v>
      </c>
      <c r="L5720" t="s">
        <v>30253</v>
      </c>
      <c r="M5720">
        <v>44.234600067099997</v>
      </c>
      <c r="N5720">
        <v>33.262500762899997</v>
      </c>
    </row>
    <row r="5721" spans="1:14" x14ac:dyDescent="0.35">
      <c r="A5721" t="s">
        <v>30254</v>
      </c>
      <c r="B5721" t="s">
        <v>1168</v>
      </c>
      <c r="C5721" t="s">
        <v>30255</v>
      </c>
      <c r="D5721">
        <v>719</v>
      </c>
      <c r="E5721" t="s">
        <v>1579</v>
      </c>
      <c r="F5721" t="s">
        <v>15806</v>
      </c>
      <c r="G5721" t="s">
        <v>15810</v>
      </c>
      <c r="H5721" t="s">
        <v>30256</v>
      </c>
      <c r="I5721" t="s">
        <v>30254</v>
      </c>
      <c r="J5721" t="s">
        <v>30257</v>
      </c>
      <c r="L5721" t="s">
        <v>30258</v>
      </c>
      <c r="M5721">
        <v>43.147399999999998</v>
      </c>
      <c r="N5721">
        <v>36.305801000000002</v>
      </c>
    </row>
    <row r="5722" spans="1:14" x14ac:dyDescent="0.35">
      <c r="A5722" t="s">
        <v>30260</v>
      </c>
      <c r="B5722" t="s">
        <v>1168</v>
      </c>
      <c r="C5722" t="s">
        <v>30261</v>
      </c>
      <c r="D5722">
        <v>1341</v>
      </c>
      <c r="E5722" t="s">
        <v>1579</v>
      </c>
      <c r="F5722" t="s">
        <v>15806</v>
      </c>
      <c r="G5722" t="s">
        <v>30259</v>
      </c>
      <c r="H5722" t="s">
        <v>30262</v>
      </c>
      <c r="I5722" t="s">
        <v>30260</v>
      </c>
      <c r="J5722" t="s">
        <v>30263</v>
      </c>
      <c r="L5722" t="s">
        <v>30264</v>
      </c>
      <c r="M5722">
        <v>43.963199615478501</v>
      </c>
      <c r="N5722">
        <v>36.237598419189403</v>
      </c>
    </row>
    <row r="5723" spans="1:14" x14ac:dyDescent="0.35">
      <c r="A5723" t="s">
        <v>30265</v>
      </c>
      <c r="B5723" t="s">
        <v>1168</v>
      </c>
      <c r="C5723" t="s">
        <v>30266</v>
      </c>
      <c r="D5723">
        <v>1061</v>
      </c>
      <c r="E5723" t="s">
        <v>1579</v>
      </c>
      <c r="F5723" t="s">
        <v>15806</v>
      </c>
      <c r="G5723" t="s">
        <v>15807</v>
      </c>
      <c r="H5723" t="s">
        <v>30267</v>
      </c>
      <c r="I5723" t="s">
        <v>30265</v>
      </c>
      <c r="J5723" t="s">
        <v>30268</v>
      </c>
      <c r="L5723" t="s">
        <v>30269</v>
      </c>
      <c r="M5723">
        <v>44.348899841308501</v>
      </c>
      <c r="N5723">
        <v>35.4695014953613</v>
      </c>
    </row>
    <row r="5724" spans="1:14" x14ac:dyDescent="0.35">
      <c r="A5724" t="s">
        <v>30270</v>
      </c>
      <c r="B5724" t="s">
        <v>3332</v>
      </c>
      <c r="C5724" t="s">
        <v>30271</v>
      </c>
      <c r="D5724">
        <v>11</v>
      </c>
      <c r="E5724" t="s">
        <v>1579</v>
      </c>
      <c r="F5724" t="s">
        <v>15806</v>
      </c>
      <c r="G5724" t="s">
        <v>15808</v>
      </c>
      <c r="H5724" t="s">
        <v>30272</v>
      </c>
      <c r="I5724" t="s">
        <v>30270</v>
      </c>
      <c r="J5724" t="s">
        <v>30273</v>
      </c>
      <c r="L5724" t="s">
        <v>30274</v>
      </c>
      <c r="M5724">
        <v>47.662101745605398</v>
      </c>
      <c r="N5724">
        <v>30.5491008758544</v>
      </c>
    </row>
    <row r="5725" spans="1:14" x14ac:dyDescent="0.35">
      <c r="A5725" t="s">
        <v>30275</v>
      </c>
      <c r="B5725" t="s">
        <v>32</v>
      </c>
      <c r="C5725" t="s">
        <v>30276</v>
      </c>
      <c r="D5725">
        <v>103</v>
      </c>
      <c r="E5725" t="s">
        <v>1579</v>
      </c>
      <c r="F5725" t="s">
        <v>15806</v>
      </c>
      <c r="G5725" t="s">
        <v>15811</v>
      </c>
      <c r="H5725" t="s">
        <v>30277</v>
      </c>
      <c r="I5725" t="s">
        <v>30275</v>
      </c>
      <c r="J5725" t="s">
        <v>30278</v>
      </c>
      <c r="L5725" t="s">
        <v>30279</v>
      </c>
      <c r="M5725">
        <v>44.404316999999999</v>
      </c>
      <c r="N5725">
        <v>31.989853</v>
      </c>
    </row>
    <row r="5726" spans="1:14" x14ac:dyDescent="0.35">
      <c r="A5726" t="s">
        <v>30280</v>
      </c>
      <c r="B5726" t="s">
        <v>1168</v>
      </c>
      <c r="C5726" t="s">
        <v>30281</v>
      </c>
      <c r="D5726">
        <v>749</v>
      </c>
      <c r="E5726" t="s">
        <v>1579</v>
      </c>
      <c r="F5726" t="s">
        <v>15806</v>
      </c>
      <c r="G5726" t="s">
        <v>15810</v>
      </c>
      <c r="H5726" t="s">
        <v>30282</v>
      </c>
      <c r="I5726" t="s">
        <v>30280</v>
      </c>
      <c r="J5726" t="s">
        <v>30283</v>
      </c>
      <c r="L5726" t="s">
        <v>30284</v>
      </c>
      <c r="M5726">
        <v>43.125099182099902</v>
      </c>
      <c r="N5726">
        <v>35.767200469999999</v>
      </c>
    </row>
    <row r="5727" spans="1:14" x14ac:dyDescent="0.35">
      <c r="A5727" t="s">
        <v>30285</v>
      </c>
      <c r="B5727" t="s">
        <v>1168</v>
      </c>
      <c r="C5727" t="s">
        <v>30286</v>
      </c>
      <c r="D5727">
        <v>2494</v>
      </c>
      <c r="E5727" t="s">
        <v>1579</v>
      </c>
      <c r="F5727" t="s">
        <v>15806</v>
      </c>
      <c r="G5727" t="s">
        <v>30287</v>
      </c>
      <c r="H5727" t="s">
        <v>30288</v>
      </c>
      <c r="I5727" t="s">
        <v>30285</v>
      </c>
      <c r="J5727" t="s">
        <v>30289</v>
      </c>
      <c r="K5727" t="s">
        <v>30290</v>
      </c>
      <c r="L5727" t="s">
        <v>30291</v>
      </c>
      <c r="M5727">
        <v>45.316738128699903</v>
      </c>
      <c r="N5727">
        <v>35.561748504599997</v>
      </c>
    </row>
    <row r="5728" spans="1:14" x14ac:dyDescent="0.35">
      <c r="A5728" t="s">
        <v>30292</v>
      </c>
      <c r="B5728" t="s">
        <v>1168</v>
      </c>
      <c r="C5728" t="s">
        <v>30293</v>
      </c>
      <c r="D5728">
        <v>20</v>
      </c>
      <c r="E5728" t="s">
        <v>1579</v>
      </c>
      <c r="F5728" t="s">
        <v>15806</v>
      </c>
      <c r="G5728" t="s">
        <v>15812</v>
      </c>
      <c r="H5728" t="s">
        <v>30294</v>
      </c>
      <c r="I5728" t="s">
        <v>30292</v>
      </c>
      <c r="J5728" t="s">
        <v>30295</v>
      </c>
      <c r="L5728" t="s">
        <v>30296</v>
      </c>
      <c r="M5728">
        <v>46.090099000000002</v>
      </c>
      <c r="N5728">
        <v>30.935801000000001</v>
      </c>
    </row>
    <row r="5729" spans="1:14" x14ac:dyDescent="0.35">
      <c r="A5729" t="s">
        <v>30301</v>
      </c>
      <c r="B5729" t="s">
        <v>3332</v>
      </c>
      <c r="C5729" t="s">
        <v>30302</v>
      </c>
      <c r="D5729">
        <v>1276</v>
      </c>
      <c r="E5729" t="s">
        <v>1579</v>
      </c>
      <c r="F5729" t="s">
        <v>30297</v>
      </c>
      <c r="G5729" t="s">
        <v>30298</v>
      </c>
      <c r="H5729" t="s">
        <v>30303</v>
      </c>
      <c r="I5729" t="s">
        <v>30301</v>
      </c>
      <c r="J5729" t="s">
        <v>27370</v>
      </c>
      <c r="L5729" t="s">
        <v>30304</v>
      </c>
      <c r="M5729">
        <v>37.224399566650298</v>
      </c>
      <c r="N5729">
        <v>36.180698394775298</v>
      </c>
    </row>
    <row r="5730" spans="1:14" x14ac:dyDescent="0.35">
      <c r="A5730" t="s">
        <v>30305</v>
      </c>
      <c r="B5730" t="s">
        <v>3332</v>
      </c>
      <c r="C5730" t="s">
        <v>30306</v>
      </c>
      <c r="D5730">
        <v>2020</v>
      </c>
      <c r="E5730" t="s">
        <v>1579</v>
      </c>
      <c r="F5730" t="s">
        <v>30297</v>
      </c>
      <c r="G5730" t="s">
        <v>30299</v>
      </c>
      <c r="H5730" t="s">
        <v>30307</v>
      </c>
      <c r="I5730" t="s">
        <v>30305</v>
      </c>
      <c r="J5730" t="s">
        <v>30308</v>
      </c>
      <c r="L5730" t="s">
        <v>30309</v>
      </c>
      <c r="M5730">
        <v>36.515598297119098</v>
      </c>
      <c r="N5730">
        <v>33.4114990234375</v>
      </c>
    </row>
    <row r="5731" spans="1:14" x14ac:dyDescent="0.35">
      <c r="A5731" t="s">
        <v>30310</v>
      </c>
      <c r="B5731" t="s">
        <v>1168</v>
      </c>
      <c r="C5731" t="s">
        <v>30311</v>
      </c>
      <c r="D5731">
        <v>700</v>
      </c>
      <c r="E5731" t="s">
        <v>1579</v>
      </c>
      <c r="F5731" t="s">
        <v>30297</v>
      </c>
      <c r="G5731" t="s">
        <v>30312</v>
      </c>
      <c r="H5731" t="s">
        <v>30313</v>
      </c>
      <c r="I5731" t="s">
        <v>30310</v>
      </c>
      <c r="J5731" t="s">
        <v>2201</v>
      </c>
      <c r="L5731" t="s">
        <v>30314</v>
      </c>
      <c r="M5731">
        <v>40.175998999999997</v>
      </c>
      <c r="N5731">
        <v>35.285400000000003</v>
      </c>
    </row>
    <row r="5732" spans="1:14" x14ac:dyDescent="0.35">
      <c r="A5732" t="s">
        <v>30315</v>
      </c>
      <c r="B5732" t="s">
        <v>32</v>
      </c>
      <c r="C5732" t="s">
        <v>30316</v>
      </c>
      <c r="D5732">
        <v>2540</v>
      </c>
      <c r="E5732" t="s">
        <v>161</v>
      </c>
      <c r="F5732" t="s">
        <v>1547</v>
      </c>
      <c r="G5732" t="s">
        <v>1607</v>
      </c>
      <c r="H5732" t="s">
        <v>30317</v>
      </c>
      <c r="I5732" t="s">
        <v>30318</v>
      </c>
      <c r="J5732" t="s">
        <v>30315</v>
      </c>
      <c r="K5732" t="s">
        <v>21143</v>
      </c>
      <c r="L5732" t="s">
        <v>30319</v>
      </c>
      <c r="M5732">
        <v>147.080638889</v>
      </c>
      <c r="N5732">
        <v>-7.8277777777799997</v>
      </c>
    </row>
    <row r="5733" spans="1:14" x14ac:dyDescent="0.35">
      <c r="A5733" t="s">
        <v>30320</v>
      </c>
      <c r="B5733" t="s">
        <v>32</v>
      </c>
      <c r="C5733" t="s">
        <v>30321</v>
      </c>
      <c r="D5733">
        <v>205</v>
      </c>
      <c r="E5733" t="s">
        <v>161</v>
      </c>
      <c r="F5733" t="s">
        <v>1547</v>
      </c>
      <c r="G5733" t="s">
        <v>1983</v>
      </c>
      <c r="H5733" t="s">
        <v>30322</v>
      </c>
      <c r="I5733" t="s">
        <v>30323</v>
      </c>
      <c r="J5733" t="s">
        <v>30320</v>
      </c>
      <c r="K5733" t="s">
        <v>21184</v>
      </c>
      <c r="L5733" t="s">
        <v>30324</v>
      </c>
      <c r="M5733">
        <v>141.297305556</v>
      </c>
      <c r="N5733">
        <v>-2.9155555555600001</v>
      </c>
    </row>
    <row r="5734" spans="1:14" x14ac:dyDescent="0.35">
      <c r="A5734" t="s">
        <v>30325</v>
      </c>
      <c r="B5734" t="s">
        <v>1168</v>
      </c>
      <c r="C5734" t="s">
        <v>30326</v>
      </c>
      <c r="D5734">
        <v>1480</v>
      </c>
      <c r="E5734" t="s">
        <v>1579</v>
      </c>
      <c r="F5734" t="s">
        <v>30297</v>
      </c>
      <c r="G5734" t="s">
        <v>30327</v>
      </c>
      <c r="H5734" t="s">
        <v>30328</v>
      </c>
      <c r="I5734" t="s">
        <v>30325</v>
      </c>
      <c r="J5734" t="s">
        <v>30329</v>
      </c>
      <c r="L5734" t="s">
        <v>30330</v>
      </c>
      <c r="M5734">
        <v>41.191398999999997</v>
      </c>
      <c r="N5734">
        <v>37.020598999999997</v>
      </c>
    </row>
    <row r="5735" spans="1:14" x14ac:dyDescent="0.35">
      <c r="A5735" t="s">
        <v>30331</v>
      </c>
      <c r="B5735" t="s">
        <v>3332</v>
      </c>
      <c r="C5735" t="s">
        <v>30332</v>
      </c>
      <c r="D5735">
        <v>157</v>
      </c>
      <c r="E5735" t="s">
        <v>1579</v>
      </c>
      <c r="F5735" t="s">
        <v>30297</v>
      </c>
      <c r="G5735" t="s">
        <v>30333</v>
      </c>
      <c r="H5735" t="s">
        <v>30334</v>
      </c>
      <c r="I5735" t="s">
        <v>30331</v>
      </c>
      <c r="J5735" t="s">
        <v>30335</v>
      </c>
      <c r="L5735" t="s">
        <v>30336</v>
      </c>
      <c r="M5735">
        <v>35.948699951171797</v>
      </c>
      <c r="N5735">
        <v>35.401100158691399</v>
      </c>
    </row>
    <row r="5736" spans="1:14" x14ac:dyDescent="0.35">
      <c r="A5736" t="s">
        <v>30337</v>
      </c>
      <c r="B5736" t="s">
        <v>1168</v>
      </c>
      <c r="C5736" t="s">
        <v>30338</v>
      </c>
      <c r="D5736">
        <v>1322</v>
      </c>
      <c r="E5736" t="s">
        <v>1579</v>
      </c>
      <c r="F5736" t="s">
        <v>30297</v>
      </c>
      <c r="G5736" t="s">
        <v>30300</v>
      </c>
      <c r="H5736" t="s">
        <v>30339</v>
      </c>
      <c r="I5736" t="s">
        <v>30337</v>
      </c>
      <c r="J5736" t="s">
        <v>27576</v>
      </c>
      <c r="L5736" t="s">
        <v>30340</v>
      </c>
      <c r="M5736">
        <v>38.316898000000002</v>
      </c>
      <c r="N5736">
        <v>34.557400000000001</v>
      </c>
    </row>
    <row r="5737" spans="1:14" x14ac:dyDescent="0.35">
      <c r="A5737" t="s">
        <v>30341</v>
      </c>
      <c r="B5737" t="s">
        <v>1168</v>
      </c>
      <c r="C5737" t="s">
        <v>30342</v>
      </c>
      <c r="D5737">
        <v>35</v>
      </c>
      <c r="E5737" t="s">
        <v>1579</v>
      </c>
      <c r="F5737" t="s">
        <v>30343</v>
      </c>
      <c r="G5737" t="s">
        <v>30344</v>
      </c>
      <c r="H5737" t="s">
        <v>30345</v>
      </c>
      <c r="I5737" t="s">
        <v>30341</v>
      </c>
      <c r="J5737" t="s">
        <v>30346</v>
      </c>
      <c r="L5737" t="s">
        <v>30347</v>
      </c>
      <c r="M5737">
        <v>51.565102000000003</v>
      </c>
      <c r="N5737">
        <v>25.261101</v>
      </c>
    </row>
    <row r="5738" spans="1:14" x14ac:dyDescent="0.35">
      <c r="A5738" t="s">
        <v>30348</v>
      </c>
      <c r="B5738" t="s">
        <v>1168</v>
      </c>
      <c r="C5738" t="s">
        <v>30349</v>
      </c>
      <c r="D5738">
        <v>130</v>
      </c>
      <c r="E5738" t="s">
        <v>1579</v>
      </c>
      <c r="F5738" t="s">
        <v>30343</v>
      </c>
      <c r="G5738" t="s">
        <v>30350</v>
      </c>
      <c r="H5738" t="s">
        <v>30351</v>
      </c>
      <c r="I5738" t="s">
        <v>30348</v>
      </c>
      <c r="J5738" t="s">
        <v>30352</v>
      </c>
      <c r="L5738" t="s">
        <v>30353</v>
      </c>
      <c r="M5738">
        <v>51.314998626700003</v>
      </c>
      <c r="N5738">
        <v>25.117300033599999</v>
      </c>
    </row>
    <row r="5739" spans="1:14" x14ac:dyDescent="0.35">
      <c r="A5739" t="s">
        <v>30354</v>
      </c>
      <c r="B5739" t="s">
        <v>3332</v>
      </c>
      <c r="C5739" t="s">
        <v>30355</v>
      </c>
      <c r="D5739">
        <v>13</v>
      </c>
      <c r="E5739" t="s">
        <v>1579</v>
      </c>
      <c r="F5739" t="s">
        <v>30343</v>
      </c>
      <c r="G5739" t="s">
        <v>30344</v>
      </c>
      <c r="H5739" t="s">
        <v>30345</v>
      </c>
      <c r="I5739" t="s">
        <v>30354</v>
      </c>
      <c r="J5739" t="s">
        <v>30356</v>
      </c>
      <c r="L5739" t="s">
        <v>30357</v>
      </c>
      <c r="M5739">
        <v>51.608055999999998</v>
      </c>
      <c r="N5739">
        <v>25.273056</v>
      </c>
    </row>
    <row r="5740" spans="1:14" x14ac:dyDescent="0.35">
      <c r="A5740" t="s">
        <v>30358</v>
      </c>
      <c r="B5740" t="s">
        <v>32</v>
      </c>
      <c r="C5740" t="s">
        <v>30359</v>
      </c>
      <c r="D5740">
        <v>900</v>
      </c>
      <c r="E5740" t="s">
        <v>1580</v>
      </c>
      <c r="F5740" t="s">
        <v>4286</v>
      </c>
      <c r="G5740" t="s">
        <v>4304</v>
      </c>
      <c r="H5740" t="s">
        <v>46535</v>
      </c>
      <c r="J5740" t="s">
        <v>30358</v>
      </c>
      <c r="L5740" t="s">
        <v>30360</v>
      </c>
      <c r="M5740">
        <v>-58.581944</v>
      </c>
      <c r="N5740">
        <v>-9.8986110000000007</v>
      </c>
    </row>
    <row r="5741" spans="1:14" x14ac:dyDescent="0.35">
      <c r="A5741" t="s">
        <v>30361</v>
      </c>
      <c r="B5741" t="s">
        <v>32</v>
      </c>
      <c r="C5741" t="s">
        <v>30362</v>
      </c>
      <c r="D5741">
        <v>551</v>
      </c>
      <c r="E5741" t="s">
        <v>161</v>
      </c>
      <c r="F5741" t="s">
        <v>1547</v>
      </c>
      <c r="G5741" t="s">
        <v>1554</v>
      </c>
      <c r="H5741" t="s">
        <v>30363</v>
      </c>
      <c r="J5741" t="s">
        <v>30361</v>
      </c>
      <c r="K5741" t="s">
        <v>30364</v>
      </c>
      <c r="L5741" t="s">
        <v>30365</v>
      </c>
      <c r="M5741">
        <v>155.77102199999999</v>
      </c>
      <c r="N5741">
        <v>-6.5776130000000004</v>
      </c>
    </row>
    <row r="5742" spans="1:14" x14ac:dyDescent="0.35">
      <c r="A5742" t="s">
        <v>3652</v>
      </c>
      <c r="B5742" t="s">
        <v>32</v>
      </c>
      <c r="C5742" t="s">
        <v>30366</v>
      </c>
      <c r="D5742">
        <v>1198</v>
      </c>
      <c r="E5742" t="s">
        <v>1532</v>
      </c>
      <c r="F5742" t="s">
        <v>1945</v>
      </c>
      <c r="G5742" t="s">
        <v>12429</v>
      </c>
      <c r="H5742" t="s">
        <v>30367</v>
      </c>
      <c r="J5742" t="s">
        <v>3652</v>
      </c>
      <c r="L5742" t="s">
        <v>30368</v>
      </c>
      <c r="M5742">
        <v>19.710256000000001</v>
      </c>
      <c r="N5742">
        <v>13.278244000000001</v>
      </c>
    </row>
    <row r="5743" spans="1:14" x14ac:dyDescent="0.35">
      <c r="A5743" t="s">
        <v>30369</v>
      </c>
      <c r="B5743" t="s">
        <v>32</v>
      </c>
      <c r="C5743" t="s">
        <v>30370</v>
      </c>
      <c r="D5743">
        <v>375</v>
      </c>
      <c r="E5743" t="s">
        <v>161</v>
      </c>
      <c r="F5743" t="s">
        <v>1844</v>
      </c>
      <c r="G5743" t="s">
        <v>2674</v>
      </c>
      <c r="H5743" t="s">
        <v>30371</v>
      </c>
      <c r="J5743" t="s">
        <v>30369</v>
      </c>
      <c r="L5743" t="s">
        <v>30372</v>
      </c>
      <c r="M5743">
        <v>141.5361</v>
      </c>
      <c r="N5743">
        <v>-28.059799999999999</v>
      </c>
    </row>
    <row r="5744" spans="1:14" x14ac:dyDescent="0.35">
      <c r="A5744" t="s">
        <v>30375</v>
      </c>
      <c r="B5744" t="s">
        <v>1168</v>
      </c>
      <c r="C5744" t="s">
        <v>30376</v>
      </c>
      <c r="D5744">
        <v>7</v>
      </c>
      <c r="E5744" t="s">
        <v>1579</v>
      </c>
      <c r="F5744" t="s">
        <v>30373</v>
      </c>
      <c r="G5744" t="s">
        <v>30377</v>
      </c>
      <c r="H5744" t="s">
        <v>30378</v>
      </c>
      <c r="I5744" t="s">
        <v>30375</v>
      </c>
      <c r="J5744" t="s">
        <v>30379</v>
      </c>
      <c r="L5744" t="s">
        <v>30380</v>
      </c>
      <c r="M5744">
        <v>45.028800964355398</v>
      </c>
      <c r="N5744">
        <v>12.829500198364199</v>
      </c>
    </row>
    <row r="5745" spans="1:14" x14ac:dyDescent="0.35">
      <c r="A5745" t="s">
        <v>30381</v>
      </c>
      <c r="B5745" t="s">
        <v>32</v>
      </c>
      <c r="C5745" t="s">
        <v>30382</v>
      </c>
      <c r="D5745">
        <v>651</v>
      </c>
      <c r="E5745" t="s">
        <v>1579</v>
      </c>
      <c r="F5745" t="s">
        <v>30373</v>
      </c>
      <c r="G5745" t="s">
        <v>30383</v>
      </c>
      <c r="H5745" t="s">
        <v>30384</v>
      </c>
      <c r="I5745" t="s">
        <v>30381</v>
      </c>
      <c r="J5745" t="s">
        <v>30385</v>
      </c>
      <c r="L5745" t="s">
        <v>30386</v>
      </c>
      <c r="M5745">
        <v>43.176667000000002</v>
      </c>
      <c r="N5745">
        <v>16.010833000000002</v>
      </c>
    </row>
    <row r="5746" spans="1:14" x14ac:dyDescent="0.35">
      <c r="A5746" t="s">
        <v>30387</v>
      </c>
      <c r="B5746" t="s">
        <v>1168</v>
      </c>
      <c r="C5746" t="s">
        <v>30388</v>
      </c>
      <c r="D5746">
        <v>3735</v>
      </c>
      <c r="E5746" t="s">
        <v>1579</v>
      </c>
      <c r="F5746" t="s">
        <v>30373</v>
      </c>
      <c r="G5746" t="s">
        <v>30389</v>
      </c>
      <c r="I5746" t="s">
        <v>30387</v>
      </c>
      <c r="J5746" t="s">
        <v>30390</v>
      </c>
      <c r="L5746" t="s">
        <v>30391</v>
      </c>
      <c r="M5746">
        <v>46.826198577880803</v>
      </c>
      <c r="N5746">
        <v>14.5513000488281</v>
      </c>
    </row>
    <row r="5747" spans="1:14" x14ac:dyDescent="0.35">
      <c r="A5747" t="s">
        <v>30392</v>
      </c>
      <c r="B5747" t="s">
        <v>32</v>
      </c>
      <c r="C5747" t="s">
        <v>30393</v>
      </c>
      <c r="D5747">
        <v>6120</v>
      </c>
      <c r="E5747" t="s">
        <v>1579</v>
      </c>
      <c r="F5747" t="s">
        <v>30373</v>
      </c>
      <c r="G5747" t="s">
        <v>30394</v>
      </c>
      <c r="H5747" t="s">
        <v>30395</v>
      </c>
      <c r="I5747" t="s">
        <v>30392</v>
      </c>
      <c r="J5747" t="s">
        <v>30396</v>
      </c>
      <c r="L5747" t="s">
        <v>30397</v>
      </c>
      <c r="M5747">
        <v>45.441079000000002</v>
      </c>
      <c r="N5747">
        <v>14.105974</v>
      </c>
    </row>
    <row r="5748" spans="1:14" x14ac:dyDescent="0.35">
      <c r="A5748" t="s">
        <v>30398</v>
      </c>
      <c r="B5748" t="s">
        <v>1168</v>
      </c>
      <c r="C5748" t="s">
        <v>30399</v>
      </c>
      <c r="D5748">
        <v>3800</v>
      </c>
      <c r="E5748" t="s">
        <v>1579</v>
      </c>
      <c r="F5748" t="s">
        <v>30373</v>
      </c>
      <c r="G5748" t="s">
        <v>30389</v>
      </c>
      <c r="I5748" t="s">
        <v>30398</v>
      </c>
      <c r="J5748" t="s">
        <v>30400</v>
      </c>
      <c r="L5748" t="s">
        <v>30401</v>
      </c>
      <c r="M5748">
        <v>45.720100402832003</v>
      </c>
      <c r="N5748">
        <v>14.781999588012599</v>
      </c>
    </row>
    <row r="5749" spans="1:14" x14ac:dyDescent="0.35">
      <c r="A5749" t="s">
        <v>30402</v>
      </c>
      <c r="B5749" t="s">
        <v>32</v>
      </c>
      <c r="C5749" t="s">
        <v>30403</v>
      </c>
      <c r="D5749">
        <v>3800</v>
      </c>
      <c r="E5749" t="s">
        <v>1579</v>
      </c>
      <c r="F5749" t="s">
        <v>30373</v>
      </c>
      <c r="G5749" t="s">
        <v>30404</v>
      </c>
      <c r="H5749" t="s">
        <v>30405</v>
      </c>
      <c r="I5749" t="s">
        <v>30402</v>
      </c>
      <c r="J5749" t="s">
        <v>30406</v>
      </c>
      <c r="L5749" t="s">
        <v>30407</v>
      </c>
      <c r="M5749">
        <v>44.621700286899902</v>
      </c>
      <c r="N5749">
        <v>17.346700668299999</v>
      </c>
    </row>
    <row r="5750" spans="1:14" x14ac:dyDescent="0.35">
      <c r="A5750" t="s">
        <v>30408</v>
      </c>
      <c r="B5750" t="s">
        <v>1168</v>
      </c>
      <c r="C5750" t="s">
        <v>30409</v>
      </c>
      <c r="D5750">
        <v>134</v>
      </c>
      <c r="E5750" t="s">
        <v>1579</v>
      </c>
      <c r="F5750" t="s">
        <v>30373</v>
      </c>
      <c r="G5750" t="s">
        <v>30410</v>
      </c>
      <c r="I5750" t="s">
        <v>30408</v>
      </c>
      <c r="J5750" t="s">
        <v>30411</v>
      </c>
      <c r="L5750" t="s">
        <v>30412</v>
      </c>
      <c r="M5750">
        <v>52.174999237060497</v>
      </c>
      <c r="N5750">
        <v>16.1916999816894</v>
      </c>
    </row>
    <row r="5751" spans="1:14" x14ac:dyDescent="0.35">
      <c r="A5751" t="s">
        <v>30413</v>
      </c>
      <c r="B5751" t="s">
        <v>1168</v>
      </c>
      <c r="C5751" t="s">
        <v>30414</v>
      </c>
      <c r="D5751">
        <v>41</v>
      </c>
      <c r="E5751" t="s">
        <v>1579</v>
      </c>
      <c r="F5751" t="s">
        <v>30373</v>
      </c>
      <c r="G5751" t="s">
        <v>30415</v>
      </c>
      <c r="H5751" t="s">
        <v>30416</v>
      </c>
      <c r="I5751" t="s">
        <v>30413</v>
      </c>
      <c r="J5751" t="s">
        <v>27522</v>
      </c>
      <c r="L5751" t="s">
        <v>30417</v>
      </c>
      <c r="M5751">
        <v>42.976299285888601</v>
      </c>
      <c r="N5751">
        <v>14.7530002593994</v>
      </c>
    </row>
    <row r="5752" spans="1:14" x14ac:dyDescent="0.35">
      <c r="A5752" t="s">
        <v>30418</v>
      </c>
      <c r="B5752" t="s">
        <v>32</v>
      </c>
      <c r="C5752" t="s">
        <v>30419</v>
      </c>
      <c r="D5752">
        <v>51</v>
      </c>
      <c r="E5752" t="s">
        <v>1579</v>
      </c>
      <c r="F5752" t="s">
        <v>30373</v>
      </c>
      <c r="G5752" t="s">
        <v>30377</v>
      </c>
      <c r="H5752" t="s">
        <v>30420</v>
      </c>
      <c r="I5752" t="s">
        <v>30418</v>
      </c>
      <c r="J5752" t="s">
        <v>30421</v>
      </c>
      <c r="L5752" t="s">
        <v>30422</v>
      </c>
      <c r="M5752">
        <v>42.604999542199998</v>
      </c>
      <c r="N5752">
        <v>15.363300323500001</v>
      </c>
    </row>
    <row r="5753" spans="1:14" x14ac:dyDescent="0.35">
      <c r="A5753" t="s">
        <v>30423</v>
      </c>
      <c r="B5753" t="s">
        <v>32</v>
      </c>
      <c r="C5753" t="s">
        <v>30424</v>
      </c>
      <c r="D5753">
        <v>3300</v>
      </c>
      <c r="E5753" t="s">
        <v>1579</v>
      </c>
      <c r="F5753" t="s">
        <v>30373</v>
      </c>
      <c r="G5753" t="s">
        <v>30425</v>
      </c>
      <c r="H5753" t="s">
        <v>30426</v>
      </c>
      <c r="I5753" t="s">
        <v>30423</v>
      </c>
      <c r="J5753" t="s">
        <v>30427</v>
      </c>
      <c r="L5753" t="s">
        <v>30428</v>
      </c>
      <c r="M5753">
        <v>45.326900482177699</v>
      </c>
      <c r="N5753">
        <v>15.469200134277299</v>
      </c>
    </row>
    <row r="5754" spans="1:14" x14ac:dyDescent="0.35">
      <c r="A5754" t="s">
        <v>30429</v>
      </c>
      <c r="B5754" t="s">
        <v>32</v>
      </c>
      <c r="C5754" t="s">
        <v>30430</v>
      </c>
      <c r="D5754">
        <v>7080</v>
      </c>
      <c r="E5754" t="s">
        <v>1579</v>
      </c>
      <c r="F5754" t="s">
        <v>30373</v>
      </c>
      <c r="G5754" t="s">
        <v>30394</v>
      </c>
      <c r="H5754" t="s">
        <v>30431</v>
      </c>
      <c r="I5754" t="s">
        <v>30429</v>
      </c>
      <c r="J5754" t="s">
        <v>30432</v>
      </c>
      <c r="L5754" t="s">
        <v>30433</v>
      </c>
      <c r="M5754">
        <v>45.656999999999996</v>
      </c>
      <c r="N5754">
        <v>13.9368</v>
      </c>
    </row>
    <row r="5755" spans="1:14" x14ac:dyDescent="0.35">
      <c r="A5755" t="s">
        <v>30434</v>
      </c>
      <c r="B5755" t="s">
        <v>32</v>
      </c>
      <c r="C5755" t="s">
        <v>30435</v>
      </c>
      <c r="D5755">
        <v>100</v>
      </c>
      <c r="E5755" t="s">
        <v>1579</v>
      </c>
      <c r="F5755" t="s">
        <v>30373</v>
      </c>
      <c r="G5755" t="s">
        <v>30410</v>
      </c>
      <c r="H5755" t="s">
        <v>30436</v>
      </c>
      <c r="I5755" t="s">
        <v>30434</v>
      </c>
      <c r="J5755" t="s">
        <v>30437</v>
      </c>
      <c r="L5755" t="s">
        <v>30438</v>
      </c>
      <c r="M5755">
        <v>51.682999000000002</v>
      </c>
      <c r="N5755">
        <v>15.417</v>
      </c>
    </row>
    <row r="5756" spans="1:14" x14ac:dyDescent="0.35">
      <c r="A5756" t="s">
        <v>30439</v>
      </c>
      <c r="B5756" t="s">
        <v>1168</v>
      </c>
      <c r="C5756" t="s">
        <v>30440</v>
      </c>
      <c r="D5756">
        <v>54</v>
      </c>
      <c r="E5756" t="s">
        <v>1579</v>
      </c>
      <c r="F5756" t="s">
        <v>30373</v>
      </c>
      <c r="G5756" t="s">
        <v>30374</v>
      </c>
      <c r="H5756" t="s">
        <v>30441</v>
      </c>
      <c r="I5756" t="s">
        <v>30439</v>
      </c>
      <c r="J5756" t="s">
        <v>30442</v>
      </c>
      <c r="L5756" t="s">
        <v>30443</v>
      </c>
      <c r="M5756">
        <v>49.375</v>
      </c>
      <c r="N5756">
        <v>14.662599999999999</v>
      </c>
    </row>
    <row r="5757" spans="1:14" x14ac:dyDescent="0.35">
      <c r="A5757" t="s">
        <v>30444</v>
      </c>
      <c r="B5757" t="s">
        <v>32</v>
      </c>
      <c r="C5757" t="s">
        <v>30445</v>
      </c>
      <c r="D5757">
        <v>5938</v>
      </c>
      <c r="E5757" t="s">
        <v>1579</v>
      </c>
      <c r="F5757" t="s">
        <v>30373</v>
      </c>
      <c r="G5757" t="s">
        <v>30404</v>
      </c>
      <c r="H5757" t="s">
        <v>30446</v>
      </c>
      <c r="I5757" t="s">
        <v>30444</v>
      </c>
      <c r="J5757" t="s">
        <v>30447</v>
      </c>
      <c r="L5757" t="s">
        <v>30448</v>
      </c>
      <c r="M5757">
        <v>43.733001999999999</v>
      </c>
      <c r="N5757">
        <v>16.966999000000001</v>
      </c>
    </row>
    <row r="5758" spans="1:14" x14ac:dyDescent="0.35">
      <c r="A5758" t="s">
        <v>30449</v>
      </c>
      <c r="B5758" t="s">
        <v>1168</v>
      </c>
      <c r="C5758" t="s">
        <v>30450</v>
      </c>
      <c r="D5758">
        <v>7216</v>
      </c>
      <c r="E5758" t="s">
        <v>1579</v>
      </c>
      <c r="F5758" t="s">
        <v>30373</v>
      </c>
      <c r="G5758" t="s">
        <v>30383</v>
      </c>
      <c r="H5758" t="s">
        <v>30451</v>
      </c>
      <c r="I5758" t="s">
        <v>30449</v>
      </c>
      <c r="J5758" t="s">
        <v>27302</v>
      </c>
      <c r="L5758" t="s">
        <v>30452</v>
      </c>
      <c r="M5758">
        <v>44.219699859619098</v>
      </c>
      <c r="N5758">
        <v>15.476300239562899</v>
      </c>
    </row>
    <row r="5759" spans="1:14" x14ac:dyDescent="0.35">
      <c r="A5759" t="s">
        <v>30453</v>
      </c>
      <c r="B5759" t="s">
        <v>1168</v>
      </c>
      <c r="C5759" t="s">
        <v>30454</v>
      </c>
      <c r="D5759">
        <v>146</v>
      </c>
      <c r="E5759" t="s">
        <v>1579</v>
      </c>
      <c r="F5759" t="s">
        <v>30373</v>
      </c>
      <c r="G5759" t="s">
        <v>30374</v>
      </c>
      <c r="H5759" t="s">
        <v>30455</v>
      </c>
      <c r="I5759" t="s">
        <v>30453</v>
      </c>
      <c r="J5759" t="s">
        <v>2403</v>
      </c>
      <c r="L5759" t="s">
        <v>30456</v>
      </c>
      <c r="M5759">
        <v>53.905799865722599</v>
      </c>
      <c r="N5759">
        <v>12.6307001113891</v>
      </c>
    </row>
    <row r="5760" spans="1:14" x14ac:dyDescent="0.35">
      <c r="A5760" t="s">
        <v>30457</v>
      </c>
      <c r="B5760" t="s">
        <v>1168</v>
      </c>
      <c r="C5760" t="s">
        <v>30458</v>
      </c>
      <c r="D5760">
        <v>2097</v>
      </c>
      <c r="E5760" t="s">
        <v>1579</v>
      </c>
      <c r="F5760" t="s">
        <v>30373</v>
      </c>
      <c r="G5760" t="s">
        <v>30374</v>
      </c>
      <c r="H5760" t="s">
        <v>30459</v>
      </c>
      <c r="I5760" t="s">
        <v>30457</v>
      </c>
      <c r="J5760" t="s">
        <v>18851</v>
      </c>
      <c r="L5760" t="s">
        <v>30460</v>
      </c>
      <c r="M5760">
        <v>48.788299560499901</v>
      </c>
      <c r="N5760">
        <v>15.966099739100001</v>
      </c>
    </row>
    <row r="5761" spans="1:14" x14ac:dyDescent="0.35">
      <c r="A5761" t="s">
        <v>30461</v>
      </c>
      <c r="B5761" t="s">
        <v>1168</v>
      </c>
      <c r="C5761" t="s">
        <v>30462</v>
      </c>
      <c r="D5761">
        <v>4838</v>
      </c>
      <c r="E5761" t="s">
        <v>1579</v>
      </c>
      <c r="F5761" t="s">
        <v>30373</v>
      </c>
      <c r="G5761" t="s">
        <v>30463</v>
      </c>
      <c r="H5761" t="s">
        <v>30464</v>
      </c>
      <c r="I5761" t="s">
        <v>30461</v>
      </c>
      <c r="J5761" t="s">
        <v>15444</v>
      </c>
      <c r="L5761" t="s">
        <v>30465</v>
      </c>
      <c r="M5761">
        <v>44.139099121099903</v>
      </c>
      <c r="N5761">
        <v>13.6859998703</v>
      </c>
    </row>
    <row r="5762" spans="1:14" x14ac:dyDescent="0.35">
      <c r="A5762" t="s">
        <v>30466</v>
      </c>
      <c r="B5762" t="s">
        <v>32</v>
      </c>
      <c r="C5762" t="s">
        <v>30467</v>
      </c>
      <c r="D5762">
        <v>1047</v>
      </c>
      <c r="F5762" t="s">
        <v>7320</v>
      </c>
      <c r="G5762" t="s">
        <v>13428</v>
      </c>
      <c r="H5762" t="s">
        <v>30468</v>
      </c>
      <c r="J5762" t="s">
        <v>27375</v>
      </c>
      <c r="L5762" t="s">
        <v>30469</v>
      </c>
      <c r="M5762">
        <v>-77.965202331499995</v>
      </c>
      <c r="N5762">
        <v>8.4316596984899999</v>
      </c>
    </row>
    <row r="5763" spans="1:14" x14ac:dyDescent="0.35">
      <c r="A5763" t="s">
        <v>30470</v>
      </c>
      <c r="B5763" t="s">
        <v>32</v>
      </c>
      <c r="C5763" t="s">
        <v>30471</v>
      </c>
      <c r="D5763">
        <v>55</v>
      </c>
      <c r="F5763" t="s">
        <v>7320</v>
      </c>
      <c r="G5763" t="s">
        <v>7321</v>
      </c>
      <c r="H5763" t="s">
        <v>30472</v>
      </c>
      <c r="J5763" t="s">
        <v>30473</v>
      </c>
      <c r="L5763" t="s">
        <v>30474</v>
      </c>
      <c r="M5763">
        <v>-78.023600000000002</v>
      </c>
      <c r="N5763">
        <v>9.2225999999999999</v>
      </c>
    </row>
    <row r="5764" spans="1:14" x14ac:dyDescent="0.35">
      <c r="A5764" t="s">
        <v>30475</v>
      </c>
      <c r="B5764" t="s">
        <v>32</v>
      </c>
      <c r="C5764" t="s">
        <v>30476</v>
      </c>
      <c r="D5764">
        <v>785</v>
      </c>
      <c r="F5764" t="s">
        <v>7320</v>
      </c>
      <c r="G5764" t="s">
        <v>7321</v>
      </c>
      <c r="H5764" t="s">
        <v>30477</v>
      </c>
      <c r="J5764" t="s">
        <v>30478</v>
      </c>
      <c r="L5764" t="s">
        <v>30479</v>
      </c>
      <c r="M5764">
        <v>-79.101600646999998</v>
      </c>
      <c r="N5764">
        <v>9.3134698867800001</v>
      </c>
    </row>
    <row r="5765" spans="1:14" x14ac:dyDescent="0.35">
      <c r="A5765" t="s">
        <v>30481</v>
      </c>
      <c r="B5765" t="s">
        <v>32</v>
      </c>
      <c r="C5765" t="s">
        <v>30482</v>
      </c>
      <c r="D5765">
        <v>15</v>
      </c>
      <c r="F5765" t="s">
        <v>7320</v>
      </c>
      <c r="G5765" t="s">
        <v>7321</v>
      </c>
      <c r="H5765" t="s">
        <v>30483</v>
      </c>
      <c r="J5765" t="s">
        <v>2468</v>
      </c>
      <c r="L5765" t="s">
        <v>30484</v>
      </c>
      <c r="M5765">
        <v>-77.733099999999993</v>
      </c>
      <c r="N5765">
        <v>8.9452999999999996</v>
      </c>
    </row>
    <row r="5766" spans="1:14" x14ac:dyDescent="0.35">
      <c r="A5766" t="s">
        <v>30485</v>
      </c>
      <c r="B5766" t="s">
        <v>32</v>
      </c>
      <c r="C5766" t="s">
        <v>46536</v>
      </c>
      <c r="D5766">
        <v>18</v>
      </c>
      <c r="F5766" t="s">
        <v>7320</v>
      </c>
      <c r="G5766" t="s">
        <v>7321</v>
      </c>
      <c r="H5766" t="s">
        <v>46537</v>
      </c>
      <c r="J5766" t="s">
        <v>30486</v>
      </c>
      <c r="L5766" t="s">
        <v>30487</v>
      </c>
      <c r="M5766">
        <v>-78.235874175999996</v>
      </c>
      <c r="N5766">
        <v>9.3051841612999908</v>
      </c>
    </row>
    <row r="5767" spans="1:14" x14ac:dyDescent="0.35">
      <c r="A5767" t="s">
        <v>30488</v>
      </c>
      <c r="B5767" t="s">
        <v>32</v>
      </c>
      <c r="C5767" t="s">
        <v>30489</v>
      </c>
      <c r="D5767">
        <v>70</v>
      </c>
      <c r="F5767" t="s">
        <v>7320</v>
      </c>
      <c r="G5767" t="s">
        <v>15897</v>
      </c>
      <c r="H5767" t="s">
        <v>30490</v>
      </c>
      <c r="J5767" t="s">
        <v>30491</v>
      </c>
      <c r="L5767" t="s">
        <v>30492</v>
      </c>
      <c r="M5767">
        <v>-78.933899999999994</v>
      </c>
      <c r="N5767">
        <v>8.4565999999999999</v>
      </c>
    </row>
    <row r="5768" spans="1:14" x14ac:dyDescent="0.35">
      <c r="A5768" t="s">
        <v>30494</v>
      </c>
      <c r="B5768" t="s">
        <v>32</v>
      </c>
      <c r="C5768" t="s">
        <v>30495</v>
      </c>
      <c r="D5768">
        <v>75</v>
      </c>
      <c r="F5768" t="s">
        <v>7320</v>
      </c>
      <c r="G5768" t="s">
        <v>13428</v>
      </c>
      <c r="H5768" t="s">
        <v>30496</v>
      </c>
      <c r="J5768" t="s">
        <v>30497</v>
      </c>
      <c r="L5768" t="s">
        <v>30498</v>
      </c>
      <c r="M5768">
        <v>-77.686999999999998</v>
      </c>
      <c r="N5768">
        <v>8.1527999999999992</v>
      </c>
    </row>
    <row r="5769" spans="1:14" x14ac:dyDescent="0.35">
      <c r="A5769" t="s">
        <v>30499</v>
      </c>
      <c r="B5769" t="s">
        <v>36</v>
      </c>
      <c r="C5769" t="s">
        <v>30500</v>
      </c>
      <c r="D5769">
        <v>42</v>
      </c>
      <c r="F5769" t="s">
        <v>7320</v>
      </c>
      <c r="G5769" t="s">
        <v>26847</v>
      </c>
      <c r="H5769" t="s">
        <v>30501</v>
      </c>
      <c r="J5769" t="s">
        <v>30502</v>
      </c>
      <c r="L5769" t="s">
        <v>30503</v>
      </c>
      <c r="M5769">
        <v>-82.864898681640994</v>
      </c>
      <c r="N5769">
        <v>8.2680597305297994</v>
      </c>
    </row>
    <row r="5770" spans="1:14" x14ac:dyDescent="0.35">
      <c r="A5770" t="s">
        <v>30504</v>
      </c>
      <c r="B5770" t="s">
        <v>32</v>
      </c>
      <c r="C5770" t="s">
        <v>46538</v>
      </c>
      <c r="D5770">
        <v>14</v>
      </c>
      <c r="F5770" t="s">
        <v>7320</v>
      </c>
      <c r="G5770" t="s">
        <v>13428</v>
      </c>
      <c r="H5770" t="s">
        <v>46539</v>
      </c>
      <c r="J5770" t="s">
        <v>30505</v>
      </c>
      <c r="L5770" t="s">
        <v>30506</v>
      </c>
      <c r="M5770">
        <v>-78.199996948242102</v>
      </c>
      <c r="N5770">
        <v>7.5830001831054599</v>
      </c>
    </row>
    <row r="5771" spans="1:14" x14ac:dyDescent="0.35">
      <c r="A5771" t="s">
        <v>30507</v>
      </c>
      <c r="B5771" t="s">
        <v>32</v>
      </c>
      <c r="C5771" t="s">
        <v>30508</v>
      </c>
      <c r="D5771">
        <v>65</v>
      </c>
      <c r="F5771" t="s">
        <v>7320</v>
      </c>
      <c r="G5771" t="s">
        <v>13428</v>
      </c>
      <c r="H5771" t="s">
        <v>46540</v>
      </c>
      <c r="J5771" t="s">
        <v>27536</v>
      </c>
      <c r="L5771" t="s">
        <v>30509</v>
      </c>
      <c r="M5771">
        <v>-77.725200000000001</v>
      </c>
      <c r="N5771">
        <v>8.1072000000000006</v>
      </c>
    </row>
    <row r="5772" spans="1:14" x14ac:dyDescent="0.35">
      <c r="A5772" t="s">
        <v>30512</v>
      </c>
      <c r="B5772" t="s">
        <v>32</v>
      </c>
      <c r="C5772" t="s">
        <v>30513</v>
      </c>
      <c r="D5772">
        <v>14</v>
      </c>
      <c r="F5772" t="s">
        <v>7320</v>
      </c>
      <c r="G5772" t="s">
        <v>15897</v>
      </c>
      <c r="H5772" t="s">
        <v>30514</v>
      </c>
      <c r="J5772" t="s">
        <v>30515</v>
      </c>
      <c r="L5772" t="s">
        <v>30516</v>
      </c>
      <c r="M5772">
        <v>-79.034698486327997</v>
      </c>
      <c r="N5772">
        <v>8.6287603378296005</v>
      </c>
    </row>
    <row r="5773" spans="1:14" x14ac:dyDescent="0.35">
      <c r="A5773" t="s">
        <v>30517</v>
      </c>
      <c r="B5773" t="s">
        <v>32</v>
      </c>
      <c r="C5773" t="s">
        <v>30518</v>
      </c>
      <c r="D5773">
        <v>32</v>
      </c>
      <c r="F5773" t="s">
        <v>7320</v>
      </c>
      <c r="G5773" t="s">
        <v>13428</v>
      </c>
      <c r="H5773" t="s">
        <v>46541</v>
      </c>
      <c r="J5773" t="s">
        <v>27441</v>
      </c>
      <c r="L5773" t="s">
        <v>30519</v>
      </c>
      <c r="M5773">
        <v>-78.199996948242102</v>
      </c>
      <c r="N5773">
        <v>8.0170001983642507</v>
      </c>
    </row>
    <row r="5774" spans="1:14" x14ac:dyDescent="0.35">
      <c r="A5774" t="s">
        <v>30520</v>
      </c>
      <c r="B5774" t="s">
        <v>32</v>
      </c>
      <c r="C5774" t="s">
        <v>30521</v>
      </c>
      <c r="D5774">
        <v>57</v>
      </c>
      <c r="F5774" t="s">
        <v>30</v>
      </c>
      <c r="G5774" t="s">
        <v>34</v>
      </c>
      <c r="H5774" t="s">
        <v>30522</v>
      </c>
      <c r="I5774" t="s">
        <v>30520</v>
      </c>
      <c r="J5774" t="s">
        <v>30523</v>
      </c>
      <c r="K5774" t="s">
        <v>1550</v>
      </c>
      <c r="L5774" t="s">
        <v>30524</v>
      </c>
      <c r="M5774">
        <v>-174.20599369999999</v>
      </c>
      <c r="N5774">
        <v>52.220298769999999</v>
      </c>
    </row>
    <row r="5775" spans="1:14" x14ac:dyDescent="0.35">
      <c r="A5775" t="s">
        <v>30525</v>
      </c>
      <c r="B5775" t="s">
        <v>32</v>
      </c>
      <c r="C5775" t="s">
        <v>30526</v>
      </c>
      <c r="D5775">
        <v>20</v>
      </c>
      <c r="F5775" t="s">
        <v>30</v>
      </c>
      <c r="G5775" t="s">
        <v>34</v>
      </c>
      <c r="H5775" t="s">
        <v>30527</v>
      </c>
      <c r="I5775" t="s">
        <v>30525</v>
      </c>
      <c r="J5775" t="s">
        <v>27569</v>
      </c>
      <c r="K5775" t="s">
        <v>30528</v>
      </c>
      <c r="L5775" t="s">
        <v>30529</v>
      </c>
      <c r="M5775">
        <v>-160.561004639</v>
      </c>
      <c r="N5775">
        <v>56.006000518800001</v>
      </c>
    </row>
    <row r="5776" spans="1:14" x14ac:dyDescent="0.35">
      <c r="A5776" t="s">
        <v>30530</v>
      </c>
      <c r="B5776" t="s">
        <v>65</v>
      </c>
      <c r="C5776" t="s">
        <v>30531</v>
      </c>
      <c r="F5776" t="s">
        <v>30</v>
      </c>
      <c r="G5776" t="s">
        <v>34</v>
      </c>
      <c r="H5776" t="s">
        <v>30532</v>
      </c>
      <c r="I5776" t="s">
        <v>30530</v>
      </c>
      <c r="J5776" t="s">
        <v>21652</v>
      </c>
      <c r="K5776" t="s">
        <v>7779</v>
      </c>
      <c r="L5776" t="s">
        <v>30533</v>
      </c>
      <c r="M5776">
        <v>-134.647994995</v>
      </c>
      <c r="N5776">
        <v>56.246799469000003</v>
      </c>
    </row>
    <row r="5777" spans="1:14" x14ac:dyDescent="0.35">
      <c r="A5777" t="s">
        <v>30534</v>
      </c>
      <c r="B5777" t="s">
        <v>1168</v>
      </c>
      <c r="C5777" t="s">
        <v>30535</v>
      </c>
      <c r="D5777">
        <v>242</v>
      </c>
      <c r="F5777" t="s">
        <v>30</v>
      </c>
      <c r="G5777" t="s">
        <v>34</v>
      </c>
      <c r="H5777" t="s">
        <v>149</v>
      </c>
      <c r="I5777" t="s">
        <v>30534</v>
      </c>
      <c r="J5777" t="s">
        <v>30536</v>
      </c>
      <c r="K5777" t="s">
        <v>30536</v>
      </c>
      <c r="L5777" t="s">
        <v>30537</v>
      </c>
      <c r="M5777">
        <v>-149.08901</v>
      </c>
      <c r="N5777">
        <v>61.594898000000001</v>
      </c>
    </row>
    <row r="5778" spans="1:14" x14ac:dyDescent="0.35">
      <c r="A5778" t="s">
        <v>30538</v>
      </c>
      <c r="B5778" t="s">
        <v>36</v>
      </c>
      <c r="C5778" t="s">
        <v>30539</v>
      </c>
      <c r="D5778">
        <v>40</v>
      </c>
      <c r="F5778" t="s">
        <v>30</v>
      </c>
      <c r="G5778" t="s">
        <v>34</v>
      </c>
      <c r="H5778" t="s">
        <v>3786</v>
      </c>
      <c r="I5778" t="s">
        <v>30538</v>
      </c>
      <c r="J5778" t="s">
        <v>30540</v>
      </c>
      <c r="K5778" t="s">
        <v>30540</v>
      </c>
      <c r="L5778" t="s">
        <v>30541</v>
      </c>
      <c r="M5778">
        <v>173.17999267600001</v>
      </c>
      <c r="N5778">
        <v>52.828399658199999</v>
      </c>
    </row>
    <row r="5779" spans="1:14" x14ac:dyDescent="0.35">
      <c r="A5779" t="s">
        <v>30542</v>
      </c>
      <c r="B5779" t="s">
        <v>1168</v>
      </c>
      <c r="C5779" t="s">
        <v>30543</v>
      </c>
      <c r="D5779">
        <v>2</v>
      </c>
      <c r="F5779" t="s">
        <v>30</v>
      </c>
      <c r="G5779" t="s">
        <v>34</v>
      </c>
      <c r="H5779" t="s">
        <v>30544</v>
      </c>
      <c r="I5779" t="s">
        <v>30542</v>
      </c>
      <c r="J5779" t="s">
        <v>30545</v>
      </c>
      <c r="K5779" t="s">
        <v>30545</v>
      </c>
      <c r="L5779" t="s">
        <v>30546</v>
      </c>
      <c r="M5779">
        <v>-143.58200073200001</v>
      </c>
      <c r="N5779">
        <v>70.134002685499993</v>
      </c>
    </row>
    <row r="5780" spans="1:14" x14ac:dyDescent="0.35">
      <c r="A5780" t="s">
        <v>30547</v>
      </c>
      <c r="B5780" t="s">
        <v>1168</v>
      </c>
      <c r="C5780" t="s">
        <v>30548</v>
      </c>
      <c r="D5780">
        <v>126</v>
      </c>
      <c r="F5780" t="s">
        <v>30</v>
      </c>
      <c r="G5780" t="s">
        <v>34</v>
      </c>
      <c r="H5780" t="s">
        <v>213</v>
      </c>
      <c r="I5780" t="s">
        <v>30547</v>
      </c>
      <c r="J5780" t="s">
        <v>30549</v>
      </c>
      <c r="K5780" t="s">
        <v>30549</v>
      </c>
      <c r="L5780" t="s">
        <v>30550</v>
      </c>
      <c r="M5780">
        <v>-161.83799740000001</v>
      </c>
      <c r="N5780">
        <v>60.779800420000001</v>
      </c>
    </row>
    <row r="5781" spans="1:14" x14ac:dyDescent="0.35">
      <c r="A5781" t="s">
        <v>30551</v>
      </c>
      <c r="B5781" t="s">
        <v>32</v>
      </c>
      <c r="C5781" t="s">
        <v>30552</v>
      </c>
      <c r="D5781">
        <v>130</v>
      </c>
      <c r="F5781" t="s">
        <v>30</v>
      </c>
      <c r="G5781" t="s">
        <v>34</v>
      </c>
      <c r="H5781" t="s">
        <v>30553</v>
      </c>
      <c r="I5781" t="s">
        <v>30551</v>
      </c>
      <c r="J5781" t="s">
        <v>16236</v>
      </c>
      <c r="K5781" t="s">
        <v>30554</v>
      </c>
      <c r="L5781" t="s">
        <v>30555</v>
      </c>
      <c r="M5781">
        <v>-151.04400634800001</v>
      </c>
      <c r="N5781">
        <v>61.1721992493</v>
      </c>
    </row>
    <row r="5782" spans="1:14" x14ac:dyDescent="0.35">
      <c r="A5782" t="s">
        <v>30556</v>
      </c>
      <c r="B5782" t="s">
        <v>1168</v>
      </c>
      <c r="C5782" t="s">
        <v>30557</v>
      </c>
      <c r="D5782">
        <v>1291</v>
      </c>
      <c r="F5782" t="s">
        <v>30</v>
      </c>
      <c r="G5782" t="s">
        <v>34</v>
      </c>
      <c r="H5782" t="s">
        <v>30558</v>
      </c>
      <c r="I5782" t="s">
        <v>30556</v>
      </c>
      <c r="J5782" t="s">
        <v>30559</v>
      </c>
      <c r="K5782" t="s">
        <v>30559</v>
      </c>
      <c r="L5782" t="s">
        <v>30560</v>
      </c>
      <c r="M5782">
        <v>-145.722000122</v>
      </c>
      <c r="N5782">
        <v>63.994499206500002</v>
      </c>
    </row>
    <row r="5783" spans="1:14" x14ac:dyDescent="0.35">
      <c r="A5783" t="s">
        <v>30561</v>
      </c>
      <c r="B5783" t="s">
        <v>1168</v>
      </c>
      <c r="C5783" t="s">
        <v>30562</v>
      </c>
      <c r="D5783">
        <v>31</v>
      </c>
      <c r="F5783" t="s">
        <v>30</v>
      </c>
      <c r="G5783" t="s">
        <v>34</v>
      </c>
      <c r="H5783" t="s">
        <v>30563</v>
      </c>
      <c r="I5783" t="s">
        <v>30561</v>
      </c>
      <c r="J5783" t="s">
        <v>30564</v>
      </c>
      <c r="K5783" t="s">
        <v>30565</v>
      </c>
      <c r="L5783" t="s">
        <v>30566</v>
      </c>
      <c r="M5783">
        <v>-161.149002</v>
      </c>
      <c r="N5783">
        <v>65.981598000000005</v>
      </c>
    </row>
    <row r="5784" spans="1:14" x14ac:dyDescent="0.35">
      <c r="A5784" t="s">
        <v>30567</v>
      </c>
      <c r="B5784" t="s">
        <v>32</v>
      </c>
      <c r="C5784" t="s">
        <v>30568</v>
      </c>
      <c r="D5784">
        <v>663</v>
      </c>
      <c r="F5784" t="s">
        <v>30</v>
      </c>
      <c r="G5784" t="s">
        <v>34</v>
      </c>
      <c r="H5784" t="s">
        <v>30569</v>
      </c>
      <c r="I5784" t="s">
        <v>30567</v>
      </c>
      <c r="J5784" t="s">
        <v>30570</v>
      </c>
      <c r="K5784" t="s">
        <v>30571</v>
      </c>
      <c r="L5784" t="s">
        <v>30572</v>
      </c>
      <c r="M5784">
        <v>-155.259002686</v>
      </c>
      <c r="N5784">
        <v>59.361198425300003</v>
      </c>
    </row>
    <row r="5785" spans="1:14" x14ac:dyDescent="0.35">
      <c r="A5785" t="s">
        <v>30573</v>
      </c>
      <c r="B5785" t="s">
        <v>1168</v>
      </c>
      <c r="C5785" t="s">
        <v>30574</v>
      </c>
      <c r="D5785">
        <v>44</v>
      </c>
      <c r="F5785" t="s">
        <v>30</v>
      </c>
      <c r="G5785" t="s">
        <v>34</v>
      </c>
      <c r="H5785" t="s">
        <v>46542</v>
      </c>
      <c r="I5785" t="s">
        <v>30573</v>
      </c>
      <c r="J5785" t="s">
        <v>30575</v>
      </c>
      <c r="K5785" t="s">
        <v>30575</v>
      </c>
      <c r="L5785" t="s">
        <v>30576</v>
      </c>
      <c r="M5785">
        <v>-156.766008</v>
      </c>
      <c r="N5785">
        <v>71.285402000000005</v>
      </c>
    </row>
    <row r="5786" spans="1:14" x14ac:dyDescent="0.35">
      <c r="A5786" t="s">
        <v>30577</v>
      </c>
      <c r="B5786" t="s">
        <v>1168</v>
      </c>
      <c r="C5786" t="s">
        <v>30578</v>
      </c>
      <c r="D5786">
        <v>647</v>
      </c>
      <c r="F5786" t="s">
        <v>30</v>
      </c>
      <c r="G5786" t="s">
        <v>34</v>
      </c>
      <c r="H5786" t="s">
        <v>771</v>
      </c>
      <c r="I5786" t="s">
        <v>30577</v>
      </c>
      <c r="J5786" t="s">
        <v>27487</v>
      </c>
      <c r="K5786" t="s">
        <v>27487</v>
      </c>
      <c r="L5786" t="s">
        <v>30579</v>
      </c>
      <c r="M5786">
        <v>-151.52900700000001</v>
      </c>
      <c r="N5786">
        <v>66.913902280000002</v>
      </c>
    </row>
    <row r="5787" spans="1:14" x14ac:dyDescent="0.35">
      <c r="A5787" t="s">
        <v>30580</v>
      </c>
      <c r="B5787" t="s">
        <v>1168</v>
      </c>
      <c r="C5787" t="s">
        <v>30581</v>
      </c>
      <c r="D5787">
        <v>96</v>
      </c>
      <c r="F5787" t="s">
        <v>30</v>
      </c>
      <c r="G5787" t="s">
        <v>34</v>
      </c>
      <c r="H5787" t="s">
        <v>30527</v>
      </c>
      <c r="I5787" t="s">
        <v>30580</v>
      </c>
      <c r="J5787" t="s">
        <v>27373</v>
      </c>
      <c r="K5787" t="s">
        <v>27373</v>
      </c>
      <c r="L5787" t="s">
        <v>30582</v>
      </c>
      <c r="M5787">
        <v>-162.725006103515</v>
      </c>
      <c r="N5787">
        <v>55.206100463867102</v>
      </c>
    </row>
    <row r="5788" spans="1:14" x14ac:dyDescent="0.35">
      <c r="A5788" t="s">
        <v>30583</v>
      </c>
      <c r="B5788" t="s">
        <v>32</v>
      </c>
      <c r="C5788" t="s">
        <v>30584</v>
      </c>
      <c r="D5788">
        <v>937</v>
      </c>
      <c r="F5788" t="s">
        <v>30</v>
      </c>
      <c r="G5788" t="s">
        <v>34</v>
      </c>
      <c r="H5788" t="s">
        <v>30585</v>
      </c>
      <c r="I5788" t="s">
        <v>30583</v>
      </c>
      <c r="J5788" t="s">
        <v>30586</v>
      </c>
      <c r="K5788" t="s">
        <v>30586</v>
      </c>
      <c r="L5788" t="s">
        <v>30587</v>
      </c>
      <c r="M5788">
        <v>-144.78300479999999</v>
      </c>
      <c r="N5788">
        <v>65.573799129999998</v>
      </c>
    </row>
    <row r="5789" spans="1:14" x14ac:dyDescent="0.35">
      <c r="A5789" t="s">
        <v>30588</v>
      </c>
      <c r="B5789" t="s">
        <v>32</v>
      </c>
      <c r="C5789" t="s">
        <v>30589</v>
      </c>
      <c r="D5789">
        <v>544</v>
      </c>
      <c r="F5789" t="s">
        <v>30</v>
      </c>
      <c r="G5789" t="s">
        <v>34</v>
      </c>
      <c r="H5789" t="s">
        <v>30590</v>
      </c>
      <c r="I5789" t="s">
        <v>30588</v>
      </c>
      <c r="J5789" t="s">
        <v>30591</v>
      </c>
      <c r="K5789" t="s">
        <v>30591</v>
      </c>
      <c r="L5789" t="s">
        <v>30592</v>
      </c>
      <c r="M5789">
        <v>-143.74000549300001</v>
      </c>
      <c r="N5789">
        <v>66.644996643100001</v>
      </c>
    </row>
    <row r="5790" spans="1:14" x14ac:dyDescent="0.35">
      <c r="A5790" t="s">
        <v>30593</v>
      </c>
      <c r="B5790" t="s">
        <v>32</v>
      </c>
      <c r="C5790" t="s">
        <v>30594</v>
      </c>
      <c r="D5790">
        <v>49</v>
      </c>
      <c r="F5790" t="s">
        <v>30</v>
      </c>
      <c r="G5790" t="s">
        <v>34</v>
      </c>
      <c r="H5790" t="s">
        <v>30595</v>
      </c>
      <c r="I5790" t="s">
        <v>30593</v>
      </c>
      <c r="J5790" t="s">
        <v>30596</v>
      </c>
      <c r="K5790" t="s">
        <v>7589</v>
      </c>
      <c r="L5790" t="s">
        <v>30597</v>
      </c>
      <c r="M5790">
        <v>-164.279167</v>
      </c>
      <c r="N5790">
        <v>60.136667000000003</v>
      </c>
    </row>
    <row r="5791" spans="1:14" x14ac:dyDescent="0.35">
      <c r="A5791" t="s">
        <v>30598</v>
      </c>
      <c r="B5791" t="s">
        <v>1168</v>
      </c>
      <c r="C5791" t="s">
        <v>30599</v>
      </c>
      <c r="D5791">
        <v>14</v>
      </c>
      <c r="F5791" t="s">
        <v>30</v>
      </c>
      <c r="G5791" t="s">
        <v>34</v>
      </c>
      <c r="H5791" t="s">
        <v>30600</v>
      </c>
      <c r="I5791" t="s">
        <v>30598</v>
      </c>
      <c r="J5791" t="s">
        <v>30601</v>
      </c>
      <c r="K5791" t="s">
        <v>30601</v>
      </c>
      <c r="L5791" t="s">
        <v>30602</v>
      </c>
      <c r="M5791">
        <v>-165.57099914599999</v>
      </c>
      <c r="N5791">
        <v>61.845298767099997</v>
      </c>
    </row>
    <row r="5792" spans="1:14" x14ac:dyDescent="0.35">
      <c r="A5792" t="s">
        <v>30603</v>
      </c>
      <c r="B5792" t="s">
        <v>32</v>
      </c>
      <c r="C5792" t="s">
        <v>30604</v>
      </c>
      <c r="D5792">
        <v>613</v>
      </c>
      <c r="F5792" t="s">
        <v>30</v>
      </c>
      <c r="G5792" t="s">
        <v>34</v>
      </c>
      <c r="H5792" t="s">
        <v>16209</v>
      </c>
      <c r="I5792" t="s">
        <v>30603</v>
      </c>
      <c r="J5792" t="s">
        <v>30605</v>
      </c>
      <c r="K5792" t="s">
        <v>30606</v>
      </c>
      <c r="L5792" t="s">
        <v>30607</v>
      </c>
      <c r="M5792">
        <v>-144.076008</v>
      </c>
      <c r="N5792">
        <v>65.830498000000006</v>
      </c>
    </row>
    <row r="5793" spans="1:14" x14ac:dyDescent="0.35">
      <c r="A5793" t="s">
        <v>30608</v>
      </c>
      <c r="B5793" t="s">
        <v>1168</v>
      </c>
      <c r="C5793" t="s">
        <v>30609</v>
      </c>
      <c r="D5793">
        <v>54</v>
      </c>
      <c r="F5793" t="s">
        <v>30</v>
      </c>
      <c r="G5793" t="s">
        <v>34</v>
      </c>
      <c r="H5793" t="s">
        <v>899</v>
      </c>
      <c r="I5793" t="s">
        <v>30608</v>
      </c>
      <c r="J5793" t="s">
        <v>27355</v>
      </c>
      <c r="K5793" t="s">
        <v>27355</v>
      </c>
      <c r="L5793" t="s">
        <v>30610</v>
      </c>
      <c r="M5793">
        <v>-145.4779968</v>
      </c>
      <c r="N5793">
        <v>60.4917984</v>
      </c>
    </row>
    <row r="5794" spans="1:14" x14ac:dyDescent="0.35">
      <c r="A5794" t="s">
        <v>30611</v>
      </c>
      <c r="B5794" t="s">
        <v>32</v>
      </c>
      <c r="C5794" t="s">
        <v>30612</v>
      </c>
      <c r="D5794">
        <v>1042</v>
      </c>
      <c r="F5794" t="s">
        <v>30</v>
      </c>
      <c r="G5794" t="s">
        <v>34</v>
      </c>
      <c r="H5794" t="s">
        <v>30613</v>
      </c>
      <c r="I5794" t="s">
        <v>30611</v>
      </c>
      <c r="J5794" t="s">
        <v>30614</v>
      </c>
      <c r="K5794" t="s">
        <v>30614</v>
      </c>
      <c r="L5794" t="s">
        <v>30615</v>
      </c>
      <c r="M5794">
        <v>-150.20399475100001</v>
      </c>
      <c r="N5794">
        <v>67.252197265599904</v>
      </c>
    </row>
    <row r="5795" spans="1:14" x14ac:dyDescent="0.35">
      <c r="A5795" t="s">
        <v>30616</v>
      </c>
      <c r="B5795" t="s">
        <v>32</v>
      </c>
      <c r="C5795" t="s">
        <v>30617</v>
      </c>
      <c r="D5795">
        <v>12</v>
      </c>
      <c r="F5795" t="s">
        <v>30</v>
      </c>
      <c r="G5795" t="s">
        <v>34</v>
      </c>
      <c r="H5795" t="s">
        <v>30618</v>
      </c>
      <c r="I5795" t="s">
        <v>30616</v>
      </c>
      <c r="J5795" t="s">
        <v>30619</v>
      </c>
      <c r="K5795" t="s">
        <v>30620</v>
      </c>
      <c r="L5795" t="s">
        <v>30621</v>
      </c>
      <c r="M5795">
        <v>-142.494541</v>
      </c>
      <c r="N5795">
        <v>60.080973999999998</v>
      </c>
    </row>
    <row r="5796" spans="1:14" x14ac:dyDescent="0.35">
      <c r="A5796" t="s">
        <v>30622</v>
      </c>
      <c r="B5796" t="s">
        <v>1168</v>
      </c>
      <c r="C5796" t="s">
        <v>30623</v>
      </c>
      <c r="D5796">
        <v>464</v>
      </c>
      <c r="F5796" t="s">
        <v>30</v>
      </c>
      <c r="G5796" t="s">
        <v>34</v>
      </c>
      <c r="H5796" t="s">
        <v>30624</v>
      </c>
      <c r="I5796" t="s">
        <v>30622</v>
      </c>
      <c r="J5796" t="s">
        <v>30625</v>
      </c>
      <c r="K5796" t="s">
        <v>30625</v>
      </c>
      <c r="L5796" t="s">
        <v>30626</v>
      </c>
      <c r="M5796">
        <v>-166.03900150000001</v>
      </c>
      <c r="N5796">
        <v>61.780300140000001</v>
      </c>
    </row>
    <row r="5797" spans="1:14" x14ac:dyDescent="0.35">
      <c r="A5797" t="s">
        <v>30627</v>
      </c>
      <c r="B5797" t="s">
        <v>1168</v>
      </c>
      <c r="C5797" t="s">
        <v>30628</v>
      </c>
      <c r="D5797">
        <v>21</v>
      </c>
      <c r="F5797" t="s">
        <v>30</v>
      </c>
      <c r="G5797" t="s">
        <v>34</v>
      </c>
      <c r="H5797" t="s">
        <v>1362</v>
      </c>
      <c r="I5797" t="s">
        <v>30627</v>
      </c>
      <c r="J5797" t="s">
        <v>30629</v>
      </c>
      <c r="K5797" t="s">
        <v>30630</v>
      </c>
      <c r="L5797" t="s">
        <v>30631</v>
      </c>
      <c r="M5797">
        <v>-162.766006</v>
      </c>
      <c r="N5797">
        <v>66.069603000000001</v>
      </c>
    </row>
    <row r="5798" spans="1:14" x14ac:dyDescent="0.35">
      <c r="A5798" t="s">
        <v>30632</v>
      </c>
      <c r="B5798" t="s">
        <v>32</v>
      </c>
      <c r="C5798" t="s">
        <v>30633</v>
      </c>
      <c r="D5798">
        <v>969</v>
      </c>
      <c r="F5798" t="s">
        <v>30</v>
      </c>
      <c r="G5798" t="s">
        <v>34</v>
      </c>
      <c r="H5798" t="s">
        <v>30634</v>
      </c>
      <c r="I5798" t="s">
        <v>30632</v>
      </c>
      <c r="J5798" t="s">
        <v>27449</v>
      </c>
      <c r="K5798" t="s">
        <v>7963</v>
      </c>
      <c r="L5798" t="s">
        <v>30635</v>
      </c>
      <c r="M5798">
        <v>-162.899002075</v>
      </c>
      <c r="N5798">
        <v>68.032096862799904</v>
      </c>
    </row>
    <row r="5799" spans="1:14" x14ac:dyDescent="0.35">
      <c r="A5799" t="s">
        <v>30636</v>
      </c>
      <c r="B5799" t="s">
        <v>1168</v>
      </c>
      <c r="C5799" t="s">
        <v>30637</v>
      </c>
      <c r="D5799">
        <v>18</v>
      </c>
      <c r="F5799" t="s">
        <v>30</v>
      </c>
      <c r="G5799" t="s">
        <v>34</v>
      </c>
      <c r="H5799" t="s">
        <v>30638</v>
      </c>
      <c r="I5799" t="s">
        <v>30636</v>
      </c>
      <c r="J5799" t="s">
        <v>1569</v>
      </c>
      <c r="K5799" t="s">
        <v>1569</v>
      </c>
      <c r="L5799" t="s">
        <v>30639</v>
      </c>
      <c r="M5799">
        <v>-176.64599609375</v>
      </c>
      <c r="N5799">
        <v>51.877998352050703</v>
      </c>
    </row>
    <row r="5800" spans="1:14" x14ac:dyDescent="0.35">
      <c r="A5800" t="s">
        <v>30640</v>
      </c>
      <c r="B5800" t="s">
        <v>1168</v>
      </c>
      <c r="C5800" t="s">
        <v>30641</v>
      </c>
      <c r="D5800">
        <v>81</v>
      </c>
      <c r="F5800" t="s">
        <v>30</v>
      </c>
      <c r="G5800" t="s">
        <v>34</v>
      </c>
      <c r="H5800" t="s">
        <v>426</v>
      </c>
      <c r="I5800" t="s">
        <v>30640</v>
      </c>
      <c r="J5800" t="s">
        <v>30642</v>
      </c>
      <c r="K5800" t="s">
        <v>30642</v>
      </c>
      <c r="L5800" t="s">
        <v>30643</v>
      </c>
      <c r="M5800">
        <v>-158.50500489999999</v>
      </c>
      <c r="N5800">
        <v>59.04470062</v>
      </c>
    </row>
    <row r="5801" spans="1:14" x14ac:dyDescent="0.35">
      <c r="A5801" t="s">
        <v>30644</v>
      </c>
      <c r="B5801" t="s">
        <v>1168</v>
      </c>
      <c r="C5801" t="s">
        <v>30645</v>
      </c>
      <c r="D5801">
        <v>103</v>
      </c>
      <c r="F5801" t="s">
        <v>30</v>
      </c>
      <c r="G5801" t="s">
        <v>34</v>
      </c>
      <c r="H5801" t="s">
        <v>658</v>
      </c>
      <c r="I5801" t="s">
        <v>30644</v>
      </c>
      <c r="J5801" t="s">
        <v>30646</v>
      </c>
      <c r="K5801" t="s">
        <v>2882</v>
      </c>
      <c r="L5801" t="s">
        <v>30647</v>
      </c>
      <c r="M5801">
        <v>-162.026000977</v>
      </c>
      <c r="N5801">
        <v>61.864299774199999</v>
      </c>
    </row>
    <row r="5802" spans="1:14" x14ac:dyDescent="0.35">
      <c r="A5802" t="s">
        <v>30648</v>
      </c>
      <c r="B5802" t="s">
        <v>1168</v>
      </c>
      <c r="C5802" t="s">
        <v>30649</v>
      </c>
      <c r="D5802">
        <v>78</v>
      </c>
      <c r="F5802" t="s">
        <v>30</v>
      </c>
      <c r="G5802" t="s">
        <v>34</v>
      </c>
      <c r="H5802" t="s">
        <v>1501</v>
      </c>
      <c r="I5802" t="s">
        <v>30648</v>
      </c>
      <c r="J5802" t="s">
        <v>30650</v>
      </c>
      <c r="K5802" t="s">
        <v>30650</v>
      </c>
      <c r="L5802" t="s">
        <v>30651</v>
      </c>
      <c r="M5802">
        <v>-152.4940033</v>
      </c>
      <c r="N5802">
        <v>57.75</v>
      </c>
    </row>
    <row r="5803" spans="1:14" x14ac:dyDescent="0.35">
      <c r="A5803" t="s">
        <v>30652</v>
      </c>
      <c r="B5803" t="s">
        <v>1168</v>
      </c>
      <c r="C5803" t="s">
        <v>30653</v>
      </c>
      <c r="D5803">
        <v>22</v>
      </c>
      <c r="F5803" t="s">
        <v>30</v>
      </c>
      <c r="G5803" t="s">
        <v>34</v>
      </c>
      <c r="H5803" t="s">
        <v>30654</v>
      </c>
      <c r="I5803" t="s">
        <v>30652</v>
      </c>
      <c r="J5803" t="s">
        <v>30655</v>
      </c>
      <c r="K5803" t="s">
        <v>30655</v>
      </c>
      <c r="L5803" t="s">
        <v>30656</v>
      </c>
      <c r="M5803">
        <v>-166.54400634800001</v>
      </c>
      <c r="N5803">
        <v>53.900100707999997</v>
      </c>
    </row>
    <row r="5804" spans="1:14" x14ac:dyDescent="0.35">
      <c r="A5804" t="s">
        <v>30657</v>
      </c>
      <c r="B5804" t="s">
        <v>32</v>
      </c>
      <c r="C5804" t="s">
        <v>30658</v>
      </c>
      <c r="D5804">
        <v>30</v>
      </c>
      <c r="F5804" t="s">
        <v>30</v>
      </c>
      <c r="G5804" t="s">
        <v>34</v>
      </c>
      <c r="H5804" t="s">
        <v>30659</v>
      </c>
      <c r="I5804" t="s">
        <v>30657</v>
      </c>
      <c r="J5804" t="s">
        <v>30660</v>
      </c>
      <c r="K5804" t="s">
        <v>30661</v>
      </c>
      <c r="L5804" t="s">
        <v>30662</v>
      </c>
      <c r="M5804">
        <v>-162.88099670400001</v>
      </c>
      <c r="N5804">
        <v>59.960800170899901</v>
      </c>
    </row>
    <row r="5805" spans="1:14" x14ac:dyDescent="0.35">
      <c r="A5805" t="s">
        <v>30663</v>
      </c>
      <c r="B5805" t="s">
        <v>1168</v>
      </c>
      <c r="C5805" t="s">
        <v>30664</v>
      </c>
      <c r="D5805">
        <v>212</v>
      </c>
      <c r="F5805" t="s">
        <v>30</v>
      </c>
      <c r="G5805" t="s">
        <v>34</v>
      </c>
      <c r="H5805" t="s">
        <v>842</v>
      </c>
      <c r="I5805" t="s">
        <v>30663</v>
      </c>
      <c r="J5805" t="s">
        <v>30665</v>
      </c>
      <c r="K5805" t="s">
        <v>30665</v>
      </c>
      <c r="L5805" t="s">
        <v>30666</v>
      </c>
      <c r="M5805">
        <v>-149.80700683593699</v>
      </c>
      <c r="N5805">
        <v>61.250999450683501</v>
      </c>
    </row>
    <row r="5806" spans="1:14" x14ac:dyDescent="0.35">
      <c r="A5806" t="s">
        <v>30667</v>
      </c>
      <c r="B5806" t="s">
        <v>32</v>
      </c>
      <c r="C5806" t="s">
        <v>30668</v>
      </c>
      <c r="D5806">
        <v>12</v>
      </c>
      <c r="F5806" t="s">
        <v>30</v>
      </c>
      <c r="G5806" t="s">
        <v>34</v>
      </c>
      <c r="H5806" t="s">
        <v>30669</v>
      </c>
      <c r="I5806" t="s">
        <v>30667</v>
      </c>
      <c r="J5806" t="s">
        <v>30670</v>
      </c>
      <c r="K5806" t="s">
        <v>30670</v>
      </c>
      <c r="L5806" t="s">
        <v>30671</v>
      </c>
      <c r="M5806">
        <v>-162.0438843</v>
      </c>
      <c r="N5806">
        <v>60.213672639999999</v>
      </c>
    </row>
    <row r="5807" spans="1:14" x14ac:dyDescent="0.35">
      <c r="A5807" t="s">
        <v>30672</v>
      </c>
      <c r="B5807" t="s">
        <v>32</v>
      </c>
      <c r="C5807" t="s">
        <v>30673</v>
      </c>
      <c r="D5807">
        <v>908</v>
      </c>
      <c r="F5807" t="s">
        <v>30</v>
      </c>
      <c r="G5807" t="s">
        <v>34</v>
      </c>
      <c r="H5807" t="s">
        <v>15706</v>
      </c>
      <c r="I5807" t="s">
        <v>30672</v>
      </c>
      <c r="J5807" t="s">
        <v>30674</v>
      </c>
      <c r="K5807" t="s">
        <v>30674</v>
      </c>
      <c r="L5807" t="s">
        <v>30675</v>
      </c>
      <c r="M5807">
        <v>-141.15100100000001</v>
      </c>
      <c r="N5807">
        <v>64.776397709999998</v>
      </c>
    </row>
    <row r="5808" spans="1:14" x14ac:dyDescent="0.35">
      <c r="A5808" t="s">
        <v>30676</v>
      </c>
      <c r="B5808" t="s">
        <v>1168</v>
      </c>
      <c r="C5808" t="s">
        <v>30677</v>
      </c>
      <c r="D5808">
        <v>541</v>
      </c>
      <c r="F5808" t="s">
        <v>30</v>
      </c>
      <c r="G5808" t="s">
        <v>34</v>
      </c>
      <c r="H5808" t="s">
        <v>30678</v>
      </c>
      <c r="I5808" t="s">
        <v>30676</v>
      </c>
      <c r="J5808" t="s">
        <v>30679</v>
      </c>
      <c r="K5808" t="s">
        <v>30679</v>
      </c>
      <c r="L5808" t="s">
        <v>30680</v>
      </c>
      <c r="M5808">
        <v>-162.06300354000001</v>
      </c>
      <c r="N5808">
        <v>58.646400451699897</v>
      </c>
    </row>
    <row r="5809" spans="1:14" x14ac:dyDescent="0.35">
      <c r="A5809" t="s">
        <v>30681</v>
      </c>
      <c r="B5809" t="s">
        <v>1168</v>
      </c>
      <c r="C5809" t="s">
        <v>30682</v>
      </c>
      <c r="D5809">
        <v>547</v>
      </c>
      <c r="F5809" t="s">
        <v>30</v>
      </c>
      <c r="G5809" t="s">
        <v>34</v>
      </c>
      <c r="H5809" t="s">
        <v>570</v>
      </c>
      <c r="I5809" t="s">
        <v>30681</v>
      </c>
      <c r="J5809" t="s">
        <v>30683</v>
      </c>
      <c r="K5809" t="s">
        <v>30683</v>
      </c>
      <c r="L5809" t="s">
        <v>30684</v>
      </c>
      <c r="M5809">
        <v>-147.10200499999999</v>
      </c>
      <c r="N5809">
        <v>64.665702820000007</v>
      </c>
    </row>
    <row r="5810" spans="1:14" x14ac:dyDescent="0.35">
      <c r="A5810" t="s">
        <v>30685</v>
      </c>
      <c r="B5810" t="s">
        <v>65</v>
      </c>
      <c r="C5810" t="s">
        <v>30686</v>
      </c>
      <c r="D5810">
        <v>0</v>
      </c>
      <c r="F5810" t="s">
        <v>30</v>
      </c>
      <c r="G5810" t="s">
        <v>34</v>
      </c>
      <c r="H5810" t="s">
        <v>30687</v>
      </c>
      <c r="I5810" t="s">
        <v>30685</v>
      </c>
      <c r="J5810" t="s">
        <v>30688</v>
      </c>
      <c r="K5810" t="s">
        <v>30688</v>
      </c>
      <c r="L5810" t="s">
        <v>30689</v>
      </c>
      <c r="M5810">
        <v>-136.347000122</v>
      </c>
      <c r="N5810">
        <v>58.195201873799903</v>
      </c>
    </row>
    <row r="5811" spans="1:14" x14ac:dyDescent="0.35">
      <c r="A5811" t="s">
        <v>30690</v>
      </c>
      <c r="B5811" t="s">
        <v>1168</v>
      </c>
      <c r="C5811" t="s">
        <v>30691</v>
      </c>
      <c r="D5811">
        <v>13</v>
      </c>
      <c r="F5811" t="s">
        <v>30</v>
      </c>
      <c r="G5811" t="s">
        <v>34</v>
      </c>
      <c r="H5811" t="s">
        <v>30692</v>
      </c>
      <c r="I5811" t="s">
        <v>30690</v>
      </c>
      <c r="J5811" t="s">
        <v>30693</v>
      </c>
      <c r="K5811" t="s">
        <v>30694</v>
      </c>
      <c r="L5811" t="s">
        <v>30695</v>
      </c>
      <c r="M5811">
        <v>-164.4909973</v>
      </c>
      <c r="N5811">
        <v>62.78609848</v>
      </c>
    </row>
    <row r="5812" spans="1:14" x14ac:dyDescent="0.35">
      <c r="A5812" t="s">
        <v>30696</v>
      </c>
      <c r="B5812" t="s">
        <v>1168</v>
      </c>
      <c r="C5812" t="s">
        <v>30697</v>
      </c>
      <c r="D5812">
        <v>99</v>
      </c>
      <c r="F5812" t="s">
        <v>30</v>
      </c>
      <c r="G5812" t="s">
        <v>34</v>
      </c>
      <c r="H5812" t="s">
        <v>150</v>
      </c>
      <c r="I5812" t="s">
        <v>30696</v>
      </c>
      <c r="J5812" t="s">
        <v>30698</v>
      </c>
      <c r="K5812" t="s">
        <v>30698</v>
      </c>
      <c r="L5812" t="s">
        <v>30699</v>
      </c>
      <c r="M5812">
        <v>-151.24499511718699</v>
      </c>
      <c r="N5812">
        <v>60.573101043701101</v>
      </c>
    </row>
    <row r="5813" spans="1:14" x14ac:dyDescent="0.35">
      <c r="A5813" t="s">
        <v>30700</v>
      </c>
      <c r="B5813" t="s">
        <v>32</v>
      </c>
      <c r="C5813" t="s">
        <v>30701</v>
      </c>
      <c r="D5813">
        <v>25</v>
      </c>
      <c r="F5813" t="s">
        <v>30</v>
      </c>
      <c r="G5813" t="s">
        <v>34</v>
      </c>
      <c r="H5813" t="s">
        <v>30702</v>
      </c>
      <c r="I5813" t="s">
        <v>30700</v>
      </c>
      <c r="J5813" t="s">
        <v>30703</v>
      </c>
      <c r="K5813" t="s">
        <v>30704</v>
      </c>
      <c r="L5813" t="s">
        <v>30705</v>
      </c>
      <c r="M5813">
        <v>-164.64100646973</v>
      </c>
      <c r="N5813">
        <v>60.939098358153998</v>
      </c>
    </row>
    <row r="5814" spans="1:14" x14ac:dyDescent="0.35">
      <c r="A5814" t="s">
        <v>30706</v>
      </c>
      <c r="B5814" t="s">
        <v>3332</v>
      </c>
      <c r="C5814" t="s">
        <v>30707</v>
      </c>
      <c r="D5814">
        <v>439</v>
      </c>
      <c r="F5814" t="s">
        <v>30</v>
      </c>
      <c r="G5814" t="s">
        <v>34</v>
      </c>
      <c r="H5814" t="s">
        <v>570</v>
      </c>
      <c r="I5814" t="s">
        <v>30706</v>
      </c>
      <c r="J5814" t="s">
        <v>30708</v>
      </c>
      <c r="K5814" t="s">
        <v>30708</v>
      </c>
      <c r="L5814" t="s">
        <v>30709</v>
      </c>
      <c r="M5814">
        <v>-147.8560028</v>
      </c>
      <c r="N5814">
        <v>64.815101619999993</v>
      </c>
    </row>
    <row r="5815" spans="1:14" x14ac:dyDescent="0.35">
      <c r="A5815" t="s">
        <v>30710</v>
      </c>
      <c r="B5815" t="s">
        <v>1168</v>
      </c>
      <c r="C5815" t="s">
        <v>30711</v>
      </c>
      <c r="D5815">
        <v>454</v>
      </c>
      <c r="F5815" t="s">
        <v>30</v>
      </c>
      <c r="G5815" t="s">
        <v>34</v>
      </c>
      <c r="H5815" t="s">
        <v>30712</v>
      </c>
      <c r="I5815" t="s">
        <v>30710</v>
      </c>
      <c r="J5815" t="s">
        <v>30713</v>
      </c>
      <c r="K5815" t="s">
        <v>30713</v>
      </c>
      <c r="L5815" t="s">
        <v>30714</v>
      </c>
      <c r="M5815">
        <v>-147.61399840000001</v>
      </c>
      <c r="N5815">
        <v>64.837501529999997</v>
      </c>
    </row>
    <row r="5816" spans="1:14" x14ac:dyDescent="0.35">
      <c r="A5816" t="s">
        <v>30716</v>
      </c>
      <c r="B5816" t="s">
        <v>1168</v>
      </c>
      <c r="C5816" t="s">
        <v>30717</v>
      </c>
      <c r="D5816">
        <v>334</v>
      </c>
      <c r="F5816" t="s">
        <v>30</v>
      </c>
      <c r="G5816" t="s">
        <v>34</v>
      </c>
      <c r="H5816" t="s">
        <v>30718</v>
      </c>
      <c r="I5816" t="s">
        <v>30716</v>
      </c>
      <c r="J5816" t="s">
        <v>1544</v>
      </c>
      <c r="K5816" t="s">
        <v>27316</v>
      </c>
      <c r="L5816" t="s">
        <v>30719</v>
      </c>
      <c r="M5816">
        <v>-157.856989</v>
      </c>
      <c r="N5816">
        <v>67.106300000000005</v>
      </c>
    </row>
    <row r="5817" spans="1:14" x14ac:dyDescent="0.35">
      <c r="A5817" t="s">
        <v>30720</v>
      </c>
      <c r="B5817" t="s">
        <v>29</v>
      </c>
      <c r="C5817" t="s">
        <v>30721</v>
      </c>
      <c r="D5817">
        <v>378</v>
      </c>
      <c r="F5817" t="s">
        <v>30</v>
      </c>
      <c r="G5817" t="s">
        <v>34</v>
      </c>
      <c r="H5817" t="s">
        <v>30722</v>
      </c>
      <c r="I5817" t="s">
        <v>30720</v>
      </c>
      <c r="J5817" t="s">
        <v>30723</v>
      </c>
      <c r="K5817" t="s">
        <v>30723</v>
      </c>
      <c r="L5817" t="s">
        <v>30724</v>
      </c>
      <c r="M5817">
        <v>-149.6529999</v>
      </c>
      <c r="N5817">
        <v>61.266399380000003</v>
      </c>
    </row>
    <row r="5818" spans="1:14" x14ac:dyDescent="0.35">
      <c r="A5818" t="s">
        <v>30725</v>
      </c>
      <c r="B5818" t="s">
        <v>32</v>
      </c>
      <c r="C5818" t="s">
        <v>30726</v>
      </c>
      <c r="D5818">
        <v>441</v>
      </c>
      <c r="F5818" t="s">
        <v>30</v>
      </c>
      <c r="G5818" t="s">
        <v>34</v>
      </c>
      <c r="H5818" t="s">
        <v>30727</v>
      </c>
      <c r="I5818" t="s">
        <v>30725</v>
      </c>
      <c r="J5818" t="s">
        <v>30728</v>
      </c>
      <c r="K5818" t="s">
        <v>24211</v>
      </c>
      <c r="L5818" t="s">
        <v>30729</v>
      </c>
      <c r="M5818">
        <v>-154.358002</v>
      </c>
      <c r="N5818">
        <v>63.018599999999999</v>
      </c>
    </row>
    <row r="5819" spans="1:14" x14ac:dyDescent="0.35">
      <c r="A5819" t="s">
        <v>30730</v>
      </c>
      <c r="B5819" t="s">
        <v>32</v>
      </c>
      <c r="C5819" t="s">
        <v>26835</v>
      </c>
      <c r="D5819">
        <v>510</v>
      </c>
      <c r="F5819" t="s">
        <v>30</v>
      </c>
      <c r="G5819" t="s">
        <v>34</v>
      </c>
      <c r="H5819" t="s">
        <v>30731</v>
      </c>
      <c r="I5819" t="s">
        <v>30730</v>
      </c>
      <c r="J5819" t="s">
        <v>30732</v>
      </c>
      <c r="K5819" t="s">
        <v>30733</v>
      </c>
      <c r="L5819" t="s">
        <v>30734</v>
      </c>
      <c r="M5819">
        <v>-149.83999633799999</v>
      </c>
      <c r="N5819">
        <v>65.927001953100003</v>
      </c>
    </row>
    <row r="5820" spans="1:14" x14ac:dyDescent="0.35">
      <c r="A5820" t="s">
        <v>30735</v>
      </c>
      <c r="B5820" t="s">
        <v>32</v>
      </c>
      <c r="C5820" t="s">
        <v>30736</v>
      </c>
      <c r="D5820">
        <v>1535</v>
      </c>
      <c r="F5820" t="s">
        <v>30</v>
      </c>
      <c r="G5820" t="s">
        <v>34</v>
      </c>
      <c r="H5820" t="s">
        <v>30737</v>
      </c>
      <c r="I5820" t="s">
        <v>30735</v>
      </c>
      <c r="J5820" t="s">
        <v>30738</v>
      </c>
      <c r="K5820" t="s">
        <v>30739</v>
      </c>
      <c r="L5820" t="s">
        <v>30740</v>
      </c>
      <c r="M5820">
        <v>-153.892279</v>
      </c>
      <c r="N5820">
        <v>62.509326999999999</v>
      </c>
    </row>
    <row r="5821" spans="1:14" x14ac:dyDescent="0.35">
      <c r="A5821" t="s">
        <v>30741</v>
      </c>
      <c r="B5821" t="s">
        <v>1168</v>
      </c>
      <c r="C5821" t="s">
        <v>30742</v>
      </c>
      <c r="D5821">
        <v>153</v>
      </c>
      <c r="F5821" t="s">
        <v>30</v>
      </c>
      <c r="G5821" t="s">
        <v>34</v>
      </c>
      <c r="H5821" t="s">
        <v>703</v>
      </c>
      <c r="I5821" t="s">
        <v>30741</v>
      </c>
      <c r="J5821" t="s">
        <v>30743</v>
      </c>
      <c r="K5821" t="s">
        <v>30743</v>
      </c>
      <c r="L5821" t="s">
        <v>30744</v>
      </c>
      <c r="M5821">
        <v>-156.93699649999999</v>
      </c>
      <c r="N5821">
        <v>64.736198430000002</v>
      </c>
    </row>
    <row r="5822" spans="1:14" x14ac:dyDescent="0.35">
      <c r="A5822" t="s">
        <v>30745</v>
      </c>
      <c r="B5822" t="s">
        <v>32</v>
      </c>
      <c r="C5822" t="s">
        <v>30746</v>
      </c>
      <c r="D5822">
        <v>2663</v>
      </c>
      <c r="F5822" t="s">
        <v>30</v>
      </c>
      <c r="G5822" t="s">
        <v>34</v>
      </c>
      <c r="H5822" t="s">
        <v>30747</v>
      </c>
      <c r="I5822" t="s">
        <v>30745</v>
      </c>
      <c r="J5822" t="s">
        <v>30748</v>
      </c>
      <c r="K5822" t="s">
        <v>30748</v>
      </c>
      <c r="L5822" t="s">
        <v>30749</v>
      </c>
      <c r="M5822">
        <v>-149.49000549300001</v>
      </c>
      <c r="N5822">
        <v>68.479698181200007</v>
      </c>
    </row>
    <row r="5823" spans="1:14" x14ac:dyDescent="0.35">
      <c r="A5823" t="s">
        <v>30750</v>
      </c>
      <c r="B5823" t="s">
        <v>32</v>
      </c>
      <c r="C5823" t="s">
        <v>30751</v>
      </c>
      <c r="D5823">
        <v>18</v>
      </c>
      <c r="F5823" t="s">
        <v>30</v>
      </c>
      <c r="G5823" t="s">
        <v>34</v>
      </c>
      <c r="H5823" t="s">
        <v>23168</v>
      </c>
      <c r="I5823" t="s">
        <v>30750</v>
      </c>
      <c r="J5823" t="s">
        <v>23167</v>
      </c>
      <c r="K5823" t="s">
        <v>30752</v>
      </c>
      <c r="L5823" t="s">
        <v>30753</v>
      </c>
      <c r="M5823">
        <v>-163.169005</v>
      </c>
      <c r="N5823">
        <v>59.876499000000003</v>
      </c>
    </row>
    <row r="5824" spans="1:14" x14ac:dyDescent="0.35">
      <c r="A5824" t="s">
        <v>30754</v>
      </c>
      <c r="B5824" t="s">
        <v>32</v>
      </c>
      <c r="C5824" t="s">
        <v>30755</v>
      </c>
      <c r="D5824">
        <v>197</v>
      </c>
      <c r="F5824" t="s">
        <v>30</v>
      </c>
      <c r="G5824" t="s">
        <v>34</v>
      </c>
      <c r="H5824" t="s">
        <v>30756</v>
      </c>
      <c r="I5824" t="s">
        <v>30754</v>
      </c>
      <c r="J5824" t="s">
        <v>30757</v>
      </c>
      <c r="K5824" t="s">
        <v>30757</v>
      </c>
      <c r="L5824" t="s">
        <v>30758</v>
      </c>
      <c r="M5824">
        <v>-157.16200256348</v>
      </c>
      <c r="N5824">
        <v>66.88809967041</v>
      </c>
    </row>
    <row r="5825" spans="1:14" x14ac:dyDescent="0.35">
      <c r="A5825" t="s">
        <v>30759</v>
      </c>
      <c r="B5825" t="s">
        <v>1168</v>
      </c>
      <c r="C5825" t="s">
        <v>30760</v>
      </c>
      <c r="D5825">
        <v>1586</v>
      </c>
      <c r="F5825" t="s">
        <v>30</v>
      </c>
      <c r="G5825" t="s">
        <v>34</v>
      </c>
      <c r="H5825" t="s">
        <v>1403</v>
      </c>
      <c r="I5825" t="s">
        <v>30759</v>
      </c>
      <c r="J5825" t="s">
        <v>30761</v>
      </c>
      <c r="K5825" t="s">
        <v>30761</v>
      </c>
      <c r="L5825" t="s">
        <v>30762</v>
      </c>
      <c r="M5825">
        <v>-145.45700070000001</v>
      </c>
      <c r="N5825">
        <v>62.1548996</v>
      </c>
    </row>
    <row r="5826" spans="1:14" x14ac:dyDescent="0.35">
      <c r="A5826" t="s">
        <v>30763</v>
      </c>
      <c r="B5826" t="s">
        <v>32</v>
      </c>
      <c r="C5826" t="s">
        <v>30764</v>
      </c>
      <c r="D5826">
        <v>59</v>
      </c>
      <c r="F5826" t="s">
        <v>30</v>
      </c>
      <c r="G5826" t="s">
        <v>34</v>
      </c>
      <c r="H5826" t="s">
        <v>30765</v>
      </c>
      <c r="I5826" t="s">
        <v>30763</v>
      </c>
      <c r="J5826" t="s">
        <v>30766</v>
      </c>
      <c r="K5826" t="s">
        <v>30766</v>
      </c>
      <c r="L5826" t="s">
        <v>30767</v>
      </c>
      <c r="M5826">
        <v>-163.00700378400001</v>
      </c>
      <c r="N5826">
        <v>64.550498962399999</v>
      </c>
    </row>
    <row r="5827" spans="1:14" x14ac:dyDescent="0.35">
      <c r="A5827" t="s">
        <v>30768</v>
      </c>
      <c r="B5827" t="s">
        <v>1168</v>
      </c>
      <c r="C5827" t="s">
        <v>30769</v>
      </c>
      <c r="D5827">
        <v>27</v>
      </c>
      <c r="F5827" t="s">
        <v>30</v>
      </c>
      <c r="G5827" t="s">
        <v>34</v>
      </c>
      <c r="H5827" t="s">
        <v>30770</v>
      </c>
      <c r="I5827" t="s">
        <v>30768</v>
      </c>
      <c r="J5827" t="s">
        <v>30771</v>
      </c>
      <c r="K5827" t="s">
        <v>30771</v>
      </c>
      <c r="L5827" t="s">
        <v>30772</v>
      </c>
      <c r="M5827">
        <v>-171.73300170898401</v>
      </c>
      <c r="N5827">
        <v>63.766799926757798</v>
      </c>
    </row>
    <row r="5828" spans="1:14" x14ac:dyDescent="0.35">
      <c r="A5828" t="s">
        <v>30773</v>
      </c>
      <c r="B5828" t="s">
        <v>65</v>
      </c>
      <c r="C5828" t="s">
        <v>30774</v>
      </c>
      <c r="F5828" t="s">
        <v>30</v>
      </c>
      <c r="G5828" t="s">
        <v>34</v>
      </c>
      <c r="H5828" t="s">
        <v>30775</v>
      </c>
      <c r="I5828" t="s">
        <v>30773</v>
      </c>
      <c r="J5828" t="s">
        <v>30776</v>
      </c>
      <c r="K5828" t="s">
        <v>30776</v>
      </c>
      <c r="L5828" t="s">
        <v>30777</v>
      </c>
      <c r="M5828">
        <v>-134.58500699999999</v>
      </c>
      <c r="N5828">
        <v>57.503601000000003</v>
      </c>
    </row>
    <row r="5829" spans="1:14" x14ac:dyDescent="0.35">
      <c r="A5829" t="s">
        <v>30778</v>
      </c>
      <c r="B5829" t="s">
        <v>32</v>
      </c>
      <c r="C5829" t="s">
        <v>30779</v>
      </c>
      <c r="D5829">
        <v>158</v>
      </c>
      <c r="F5829" t="s">
        <v>30</v>
      </c>
      <c r="G5829" t="s">
        <v>34</v>
      </c>
      <c r="H5829" t="s">
        <v>243</v>
      </c>
      <c r="I5829" t="s">
        <v>30778</v>
      </c>
      <c r="J5829" t="s">
        <v>30780</v>
      </c>
      <c r="K5829" t="s">
        <v>30780</v>
      </c>
      <c r="L5829" t="s">
        <v>30781</v>
      </c>
      <c r="M5829">
        <v>-149.813995361</v>
      </c>
      <c r="N5829">
        <v>61.536098480199897</v>
      </c>
    </row>
    <row r="5830" spans="1:14" x14ac:dyDescent="0.35">
      <c r="A5830" t="s">
        <v>30782</v>
      </c>
      <c r="B5830" t="s">
        <v>1168</v>
      </c>
      <c r="C5830" t="s">
        <v>30783</v>
      </c>
      <c r="D5830">
        <v>35</v>
      </c>
      <c r="F5830" t="s">
        <v>30</v>
      </c>
      <c r="G5830" t="s">
        <v>34</v>
      </c>
      <c r="H5830" t="s">
        <v>4284</v>
      </c>
      <c r="I5830" t="s">
        <v>30782</v>
      </c>
      <c r="J5830" t="s">
        <v>30784</v>
      </c>
      <c r="K5830" t="s">
        <v>30784</v>
      </c>
      <c r="L5830" t="s">
        <v>30785</v>
      </c>
      <c r="M5830">
        <v>-135.70700070000001</v>
      </c>
      <c r="N5830">
        <v>58.4253006</v>
      </c>
    </row>
    <row r="5831" spans="1:14" x14ac:dyDescent="0.35">
      <c r="A5831" t="s">
        <v>30786</v>
      </c>
      <c r="B5831" t="s">
        <v>32</v>
      </c>
      <c r="C5831" t="s">
        <v>30787</v>
      </c>
      <c r="D5831">
        <v>4</v>
      </c>
      <c r="F5831" t="s">
        <v>30</v>
      </c>
      <c r="G5831" t="s">
        <v>34</v>
      </c>
      <c r="H5831" t="s">
        <v>30788</v>
      </c>
      <c r="I5831" t="s">
        <v>30786</v>
      </c>
      <c r="J5831" t="s">
        <v>30789</v>
      </c>
      <c r="K5831" t="s">
        <v>30790</v>
      </c>
      <c r="L5831" t="s">
        <v>30791</v>
      </c>
      <c r="M5831">
        <v>-164.70100402832</v>
      </c>
      <c r="N5831">
        <v>60.471000671387003</v>
      </c>
    </row>
    <row r="5832" spans="1:14" x14ac:dyDescent="0.35">
      <c r="A5832" t="s">
        <v>30792</v>
      </c>
      <c r="B5832" t="s">
        <v>32</v>
      </c>
      <c r="C5832" t="s">
        <v>30793</v>
      </c>
      <c r="D5832">
        <v>44</v>
      </c>
      <c r="F5832" t="s">
        <v>30</v>
      </c>
      <c r="G5832" t="s">
        <v>34</v>
      </c>
      <c r="H5832" t="s">
        <v>1331</v>
      </c>
      <c r="I5832" t="s">
        <v>30792</v>
      </c>
      <c r="J5832" t="s">
        <v>30794</v>
      </c>
      <c r="K5832" t="s">
        <v>30794</v>
      </c>
      <c r="L5832" t="s">
        <v>30795</v>
      </c>
      <c r="M5832">
        <v>-135.315994262695</v>
      </c>
      <c r="N5832">
        <v>59.460098266601499</v>
      </c>
    </row>
    <row r="5833" spans="1:14" x14ac:dyDescent="0.35">
      <c r="A5833" t="s">
        <v>30796</v>
      </c>
      <c r="B5833" t="s">
        <v>1168</v>
      </c>
      <c r="C5833" t="s">
        <v>30797</v>
      </c>
      <c r="D5833">
        <v>70</v>
      </c>
      <c r="F5833" t="s">
        <v>30</v>
      </c>
      <c r="G5833" t="s">
        <v>34</v>
      </c>
      <c r="H5833" t="s">
        <v>30798</v>
      </c>
      <c r="I5833" t="s">
        <v>30796</v>
      </c>
      <c r="J5833" t="s">
        <v>2439</v>
      </c>
      <c r="K5833" t="s">
        <v>2315</v>
      </c>
      <c r="L5833" t="s">
        <v>30799</v>
      </c>
      <c r="M5833">
        <v>-159.77499389648401</v>
      </c>
      <c r="N5833">
        <v>62.188301086425703</v>
      </c>
    </row>
    <row r="5834" spans="1:14" x14ac:dyDescent="0.35">
      <c r="A5834" t="s">
        <v>30800</v>
      </c>
      <c r="B5834" t="s">
        <v>1168</v>
      </c>
      <c r="C5834" t="s">
        <v>30801</v>
      </c>
      <c r="D5834">
        <v>220</v>
      </c>
      <c r="F5834" t="s">
        <v>30</v>
      </c>
      <c r="G5834" t="s">
        <v>34</v>
      </c>
      <c r="H5834" t="s">
        <v>30802</v>
      </c>
      <c r="I5834" t="s">
        <v>30800</v>
      </c>
      <c r="J5834" t="s">
        <v>30803</v>
      </c>
      <c r="K5834" t="s">
        <v>2541</v>
      </c>
      <c r="L5834" t="s">
        <v>30804</v>
      </c>
      <c r="M5834">
        <v>-156.35099790000001</v>
      </c>
      <c r="N5834">
        <v>65.697898859999995</v>
      </c>
    </row>
    <row r="5835" spans="1:14" x14ac:dyDescent="0.35">
      <c r="A5835" t="s">
        <v>30805</v>
      </c>
      <c r="B5835" t="s">
        <v>1168</v>
      </c>
      <c r="C5835" t="s">
        <v>30806</v>
      </c>
      <c r="D5835">
        <v>15</v>
      </c>
      <c r="F5835" t="s">
        <v>30</v>
      </c>
      <c r="G5835" t="s">
        <v>34</v>
      </c>
      <c r="H5835" t="s">
        <v>276</v>
      </c>
      <c r="I5835" t="s">
        <v>30805</v>
      </c>
      <c r="J5835" t="s">
        <v>30807</v>
      </c>
      <c r="K5835" t="s">
        <v>30807</v>
      </c>
      <c r="L5835" t="s">
        <v>30808</v>
      </c>
      <c r="M5835">
        <v>-135.524002075195</v>
      </c>
      <c r="N5835">
        <v>59.243801116943303</v>
      </c>
    </row>
    <row r="5836" spans="1:14" x14ac:dyDescent="0.35">
      <c r="A5836" t="s">
        <v>30809</v>
      </c>
      <c r="B5836" t="s">
        <v>1168</v>
      </c>
      <c r="C5836" t="s">
        <v>19290</v>
      </c>
      <c r="D5836">
        <v>84</v>
      </c>
      <c r="F5836" t="s">
        <v>30</v>
      </c>
      <c r="G5836" t="s">
        <v>34</v>
      </c>
      <c r="H5836" t="s">
        <v>283</v>
      </c>
      <c r="I5836" t="s">
        <v>30809</v>
      </c>
      <c r="J5836" t="s">
        <v>27492</v>
      </c>
      <c r="K5836" t="s">
        <v>27492</v>
      </c>
      <c r="L5836" t="s">
        <v>30810</v>
      </c>
      <c r="M5836">
        <v>-151.47700500488199</v>
      </c>
      <c r="N5836">
        <v>59.645599365234297</v>
      </c>
    </row>
    <row r="5837" spans="1:14" x14ac:dyDescent="0.35">
      <c r="A5837" t="s">
        <v>30811</v>
      </c>
      <c r="B5837" t="s">
        <v>1168</v>
      </c>
      <c r="C5837" t="s">
        <v>30812</v>
      </c>
      <c r="D5837">
        <v>13</v>
      </c>
      <c r="F5837" t="s">
        <v>30</v>
      </c>
      <c r="G5837" t="s">
        <v>34</v>
      </c>
      <c r="H5837" t="s">
        <v>30813</v>
      </c>
      <c r="I5837" t="s">
        <v>30811</v>
      </c>
      <c r="J5837" t="s">
        <v>30814</v>
      </c>
      <c r="K5837" t="s">
        <v>30814</v>
      </c>
      <c r="L5837" t="s">
        <v>30815</v>
      </c>
      <c r="M5837">
        <v>-166.1470032</v>
      </c>
      <c r="N5837">
        <v>61.52389908</v>
      </c>
    </row>
    <row r="5838" spans="1:14" x14ac:dyDescent="0.35">
      <c r="A5838" t="s">
        <v>30816</v>
      </c>
      <c r="B5838" t="s">
        <v>32</v>
      </c>
      <c r="C5838" t="s">
        <v>5792</v>
      </c>
      <c r="D5838">
        <v>299</v>
      </c>
      <c r="F5838" t="s">
        <v>30</v>
      </c>
      <c r="G5838" t="s">
        <v>34</v>
      </c>
      <c r="H5838" t="s">
        <v>1309</v>
      </c>
      <c r="I5838" t="s">
        <v>30816</v>
      </c>
      <c r="J5838" t="s">
        <v>27574</v>
      </c>
      <c r="K5838" t="s">
        <v>27574</v>
      </c>
      <c r="L5838" t="s">
        <v>30817</v>
      </c>
      <c r="M5838">
        <v>-154.2630005</v>
      </c>
      <c r="N5838">
        <v>66.041099549999998</v>
      </c>
    </row>
    <row r="5839" spans="1:14" x14ac:dyDescent="0.35">
      <c r="A5839" t="s">
        <v>30818</v>
      </c>
      <c r="B5839" t="s">
        <v>32</v>
      </c>
      <c r="C5839" t="s">
        <v>30819</v>
      </c>
      <c r="D5839">
        <v>79</v>
      </c>
      <c r="F5839" t="s">
        <v>30</v>
      </c>
      <c r="G5839" t="s">
        <v>34</v>
      </c>
      <c r="H5839" t="s">
        <v>30820</v>
      </c>
      <c r="I5839" t="s">
        <v>30818</v>
      </c>
      <c r="J5839" t="s">
        <v>27307</v>
      </c>
      <c r="K5839" t="s">
        <v>27307</v>
      </c>
      <c r="L5839" t="s">
        <v>30821</v>
      </c>
      <c r="M5839">
        <v>-159.56900024399999</v>
      </c>
      <c r="N5839">
        <v>62.692298889200003</v>
      </c>
    </row>
    <row r="5840" spans="1:14" x14ac:dyDescent="0.35">
      <c r="A5840" t="s">
        <v>30822</v>
      </c>
      <c r="B5840" t="s">
        <v>65</v>
      </c>
      <c r="C5840" t="s">
        <v>30823</v>
      </c>
      <c r="F5840" t="s">
        <v>30</v>
      </c>
      <c r="G5840" t="s">
        <v>34</v>
      </c>
      <c r="H5840" t="s">
        <v>30824</v>
      </c>
      <c r="I5840" t="s">
        <v>30822</v>
      </c>
      <c r="J5840" t="s">
        <v>30825</v>
      </c>
      <c r="K5840" t="s">
        <v>30825</v>
      </c>
      <c r="L5840" t="s">
        <v>30826</v>
      </c>
      <c r="M5840">
        <v>-132.82800292968699</v>
      </c>
      <c r="N5840">
        <v>55.206298828125</v>
      </c>
    </row>
    <row r="5841" spans="1:14" x14ac:dyDescent="0.35">
      <c r="A5841" t="s">
        <v>30827</v>
      </c>
      <c r="B5841" t="s">
        <v>32</v>
      </c>
      <c r="C5841" t="s">
        <v>30828</v>
      </c>
      <c r="D5841">
        <v>90</v>
      </c>
      <c r="F5841" t="s">
        <v>30</v>
      </c>
      <c r="G5841" t="s">
        <v>34</v>
      </c>
      <c r="H5841" t="s">
        <v>30829</v>
      </c>
      <c r="I5841" t="s">
        <v>30827</v>
      </c>
      <c r="J5841" t="s">
        <v>30830</v>
      </c>
      <c r="K5841" t="s">
        <v>30830</v>
      </c>
      <c r="L5841" t="s">
        <v>30831</v>
      </c>
      <c r="M5841">
        <v>-155.90199279785099</v>
      </c>
      <c r="N5841">
        <v>59.324001312255803</v>
      </c>
    </row>
    <row r="5842" spans="1:14" x14ac:dyDescent="0.35">
      <c r="A5842" t="s">
        <v>30832</v>
      </c>
      <c r="B5842" t="s">
        <v>1168</v>
      </c>
      <c r="C5842" t="s">
        <v>30833</v>
      </c>
      <c r="D5842">
        <v>92</v>
      </c>
      <c r="F5842" t="s">
        <v>30</v>
      </c>
      <c r="G5842" t="s">
        <v>34</v>
      </c>
      <c r="H5842" t="s">
        <v>1935</v>
      </c>
      <c r="I5842" t="s">
        <v>30832</v>
      </c>
      <c r="J5842" t="s">
        <v>30834</v>
      </c>
      <c r="K5842" t="s">
        <v>30835</v>
      </c>
      <c r="L5842" t="s">
        <v>30836</v>
      </c>
      <c r="M5842">
        <v>-157.375</v>
      </c>
      <c r="N5842">
        <v>58.1855010986</v>
      </c>
    </row>
    <row r="5843" spans="1:14" x14ac:dyDescent="0.35">
      <c r="A5843" t="s">
        <v>30837</v>
      </c>
      <c r="B5843" t="s">
        <v>1168</v>
      </c>
      <c r="C5843" t="s">
        <v>30838</v>
      </c>
      <c r="D5843">
        <v>166</v>
      </c>
      <c r="F5843" t="s">
        <v>30</v>
      </c>
      <c r="G5843" t="s">
        <v>34</v>
      </c>
      <c r="H5843" t="s">
        <v>30839</v>
      </c>
      <c r="I5843" t="s">
        <v>30837</v>
      </c>
      <c r="J5843" t="s">
        <v>30840</v>
      </c>
      <c r="K5843" t="s">
        <v>30840</v>
      </c>
      <c r="L5843" t="s">
        <v>30841</v>
      </c>
      <c r="M5843">
        <v>-160.43699645999999</v>
      </c>
      <c r="N5843">
        <v>66.975997924799998</v>
      </c>
    </row>
    <row r="5844" spans="1:14" x14ac:dyDescent="0.35">
      <c r="A5844" t="s">
        <v>30842</v>
      </c>
      <c r="B5844" t="s">
        <v>1168</v>
      </c>
      <c r="C5844" t="s">
        <v>30843</v>
      </c>
      <c r="D5844">
        <v>192</v>
      </c>
      <c r="F5844" t="s">
        <v>30</v>
      </c>
      <c r="G5844" t="s">
        <v>34</v>
      </c>
      <c r="H5844" t="s">
        <v>30844</v>
      </c>
      <c r="I5844" t="s">
        <v>30842</v>
      </c>
      <c r="J5844" t="s">
        <v>30845</v>
      </c>
      <c r="K5844" t="s">
        <v>30845</v>
      </c>
      <c r="L5844" t="s">
        <v>30846</v>
      </c>
      <c r="M5844">
        <v>-154.91099550000001</v>
      </c>
      <c r="N5844">
        <v>59.754398350000002</v>
      </c>
    </row>
    <row r="5845" spans="1:14" x14ac:dyDescent="0.35">
      <c r="A5845" t="s">
        <v>30847</v>
      </c>
      <c r="B5845" t="s">
        <v>1168</v>
      </c>
      <c r="C5845" t="s">
        <v>30848</v>
      </c>
      <c r="D5845">
        <v>1273</v>
      </c>
      <c r="F5845" t="s">
        <v>30</v>
      </c>
      <c r="G5845" t="s">
        <v>34</v>
      </c>
      <c r="H5845" t="s">
        <v>30849</v>
      </c>
      <c r="I5845" t="s">
        <v>30847</v>
      </c>
      <c r="J5845" t="s">
        <v>30850</v>
      </c>
      <c r="K5845" t="s">
        <v>30850</v>
      </c>
      <c r="L5845" t="s">
        <v>30851</v>
      </c>
      <c r="M5845">
        <v>-153.7039948</v>
      </c>
      <c r="N5845">
        <v>65.992797850000002</v>
      </c>
    </row>
    <row r="5846" spans="1:14" x14ac:dyDescent="0.35">
      <c r="A5846" t="s">
        <v>30852</v>
      </c>
      <c r="B5846" t="s">
        <v>32</v>
      </c>
      <c r="C5846" t="s">
        <v>30853</v>
      </c>
      <c r="D5846">
        <v>1720</v>
      </c>
      <c r="F5846" t="s">
        <v>30</v>
      </c>
      <c r="G5846" t="s">
        <v>34</v>
      </c>
      <c r="H5846" t="s">
        <v>30854</v>
      </c>
      <c r="I5846" t="s">
        <v>30852</v>
      </c>
      <c r="J5846" t="s">
        <v>2363</v>
      </c>
      <c r="K5846" t="s">
        <v>3065</v>
      </c>
      <c r="L5846" t="s">
        <v>30855</v>
      </c>
      <c r="M5846">
        <v>-148.91099548299999</v>
      </c>
      <c r="N5846">
        <v>63.732601165799998</v>
      </c>
    </row>
    <row r="5847" spans="1:14" x14ac:dyDescent="0.35">
      <c r="A5847" t="s">
        <v>30856</v>
      </c>
      <c r="B5847" t="s">
        <v>32</v>
      </c>
      <c r="C5847" t="s">
        <v>25921</v>
      </c>
      <c r="D5847">
        <v>22</v>
      </c>
      <c r="F5847" t="s">
        <v>30</v>
      </c>
      <c r="G5847" t="s">
        <v>34</v>
      </c>
      <c r="H5847" t="s">
        <v>1200</v>
      </c>
      <c r="I5847" t="s">
        <v>30856</v>
      </c>
      <c r="J5847" t="s">
        <v>30857</v>
      </c>
      <c r="K5847" t="s">
        <v>30858</v>
      </c>
      <c r="L5847" t="s">
        <v>30859</v>
      </c>
      <c r="M5847">
        <v>-168.095</v>
      </c>
      <c r="N5847">
        <v>65.622592999999995</v>
      </c>
    </row>
    <row r="5848" spans="1:14" x14ac:dyDescent="0.35">
      <c r="A5848" t="s">
        <v>30860</v>
      </c>
      <c r="B5848" t="s">
        <v>1168</v>
      </c>
      <c r="C5848" t="s">
        <v>30861</v>
      </c>
      <c r="D5848">
        <v>21</v>
      </c>
      <c r="F5848" t="s">
        <v>30</v>
      </c>
      <c r="G5848" t="s">
        <v>34</v>
      </c>
      <c r="H5848" t="s">
        <v>543</v>
      </c>
      <c r="I5848" t="s">
        <v>30860</v>
      </c>
      <c r="J5848" t="s">
        <v>30862</v>
      </c>
      <c r="K5848" t="s">
        <v>30862</v>
      </c>
      <c r="L5848" t="s">
        <v>30863</v>
      </c>
      <c r="M5848">
        <v>-134.57600402832</v>
      </c>
      <c r="N5848">
        <v>58.3549995422363</v>
      </c>
    </row>
    <row r="5849" spans="1:14" x14ac:dyDescent="0.35">
      <c r="A5849" t="s">
        <v>30864</v>
      </c>
      <c r="B5849" t="s">
        <v>32</v>
      </c>
      <c r="C5849" t="s">
        <v>30865</v>
      </c>
      <c r="D5849">
        <v>269</v>
      </c>
      <c r="F5849" t="s">
        <v>30</v>
      </c>
      <c r="G5849" t="s">
        <v>34</v>
      </c>
      <c r="H5849" t="s">
        <v>30866</v>
      </c>
      <c r="I5849" t="s">
        <v>30864</v>
      </c>
      <c r="J5849" t="s">
        <v>30867</v>
      </c>
      <c r="K5849" t="s">
        <v>30868</v>
      </c>
      <c r="L5849" t="s">
        <v>30869</v>
      </c>
      <c r="M5849">
        <v>-157.259002686</v>
      </c>
      <c r="N5849">
        <v>59.726600646999998</v>
      </c>
    </row>
    <row r="5850" spans="1:14" x14ac:dyDescent="0.35">
      <c r="A5850" t="s">
        <v>30870</v>
      </c>
      <c r="B5850" t="s">
        <v>32</v>
      </c>
      <c r="C5850" t="s">
        <v>30871</v>
      </c>
      <c r="D5850">
        <v>139</v>
      </c>
      <c r="F5850" t="s">
        <v>30</v>
      </c>
      <c r="G5850" t="s">
        <v>34</v>
      </c>
      <c r="H5850" t="s">
        <v>1501</v>
      </c>
      <c r="I5850" t="s">
        <v>30870</v>
      </c>
      <c r="J5850" t="s">
        <v>30872</v>
      </c>
      <c r="K5850" t="s">
        <v>30872</v>
      </c>
      <c r="L5850" t="s">
        <v>30873</v>
      </c>
      <c r="M5850">
        <v>-152.37399292000001</v>
      </c>
      <c r="N5850">
        <v>57.805900573700001</v>
      </c>
    </row>
    <row r="5851" spans="1:14" x14ac:dyDescent="0.35">
      <c r="A5851" t="s">
        <v>30874</v>
      </c>
      <c r="B5851" t="s">
        <v>32</v>
      </c>
      <c r="C5851" t="s">
        <v>30875</v>
      </c>
      <c r="D5851">
        <v>20</v>
      </c>
      <c r="F5851" t="s">
        <v>30</v>
      </c>
      <c r="G5851" t="s">
        <v>34</v>
      </c>
      <c r="H5851" t="s">
        <v>30876</v>
      </c>
      <c r="I5851" t="s">
        <v>30874</v>
      </c>
      <c r="J5851" t="s">
        <v>30877</v>
      </c>
      <c r="K5851" t="s">
        <v>30877</v>
      </c>
      <c r="L5851" t="s">
        <v>30878</v>
      </c>
      <c r="M5851">
        <v>-163.41000366210901</v>
      </c>
      <c r="N5851">
        <v>54.847400665283203</v>
      </c>
    </row>
    <row r="5852" spans="1:14" x14ac:dyDescent="0.35">
      <c r="A5852" t="s">
        <v>30879</v>
      </c>
      <c r="B5852" t="s">
        <v>32</v>
      </c>
      <c r="C5852" t="s">
        <v>30880</v>
      </c>
      <c r="D5852">
        <v>44</v>
      </c>
      <c r="F5852" t="s">
        <v>30</v>
      </c>
      <c r="G5852" t="s">
        <v>34</v>
      </c>
      <c r="H5852" t="s">
        <v>30881</v>
      </c>
      <c r="I5852" t="s">
        <v>30879</v>
      </c>
      <c r="J5852" t="s">
        <v>30882</v>
      </c>
      <c r="K5852" t="s">
        <v>30882</v>
      </c>
      <c r="L5852" t="s">
        <v>30883</v>
      </c>
      <c r="M5852">
        <v>-154.18299865700001</v>
      </c>
      <c r="N5852">
        <v>56.938701629599997</v>
      </c>
    </row>
    <row r="5853" spans="1:14" x14ac:dyDescent="0.35">
      <c r="A5853" t="s">
        <v>30884</v>
      </c>
      <c r="B5853" t="s">
        <v>32</v>
      </c>
      <c r="C5853" t="s">
        <v>30885</v>
      </c>
      <c r="D5853">
        <v>11</v>
      </c>
      <c r="F5853" t="s">
        <v>30</v>
      </c>
      <c r="G5853" t="s">
        <v>34</v>
      </c>
      <c r="H5853" t="s">
        <v>30886</v>
      </c>
      <c r="I5853" t="s">
        <v>30884</v>
      </c>
      <c r="J5853" t="s">
        <v>22977</v>
      </c>
      <c r="K5853" t="s">
        <v>30887</v>
      </c>
      <c r="L5853" t="s">
        <v>30888</v>
      </c>
      <c r="M5853">
        <v>-164.031005859</v>
      </c>
      <c r="N5853">
        <v>59.932998657199903</v>
      </c>
    </row>
    <row r="5854" spans="1:14" x14ac:dyDescent="0.35">
      <c r="A5854" t="s">
        <v>30889</v>
      </c>
      <c r="B5854" t="s">
        <v>32</v>
      </c>
      <c r="C5854" t="s">
        <v>30890</v>
      </c>
      <c r="D5854">
        <v>154</v>
      </c>
      <c r="F5854" t="s">
        <v>30</v>
      </c>
      <c r="G5854" t="s">
        <v>34</v>
      </c>
      <c r="H5854" t="s">
        <v>30891</v>
      </c>
      <c r="I5854" t="s">
        <v>30889</v>
      </c>
      <c r="J5854" t="s">
        <v>30892</v>
      </c>
      <c r="K5854" t="s">
        <v>30892</v>
      </c>
      <c r="L5854" t="s">
        <v>30893</v>
      </c>
      <c r="M5854">
        <v>-161.154006958</v>
      </c>
      <c r="N5854">
        <v>64.9394989014</v>
      </c>
    </row>
    <row r="5855" spans="1:14" x14ac:dyDescent="0.35">
      <c r="A5855" t="s">
        <v>30894</v>
      </c>
      <c r="B5855" t="s">
        <v>32</v>
      </c>
      <c r="C5855" t="s">
        <v>30895</v>
      </c>
      <c r="D5855">
        <v>717</v>
      </c>
      <c r="F5855" t="s">
        <v>30</v>
      </c>
      <c r="G5855" t="s">
        <v>34</v>
      </c>
      <c r="H5855" t="s">
        <v>30896</v>
      </c>
      <c r="I5855" t="s">
        <v>30894</v>
      </c>
      <c r="J5855" t="s">
        <v>30897</v>
      </c>
      <c r="K5855" t="s">
        <v>30897</v>
      </c>
      <c r="L5855" t="s">
        <v>30898</v>
      </c>
      <c r="M5855">
        <v>-155.121002197</v>
      </c>
      <c r="N5855">
        <v>58.982101440400001</v>
      </c>
    </row>
    <row r="5856" spans="1:14" x14ac:dyDescent="0.35">
      <c r="A5856" t="s">
        <v>30899</v>
      </c>
      <c r="B5856" t="s">
        <v>1168</v>
      </c>
      <c r="C5856" t="s">
        <v>30900</v>
      </c>
      <c r="D5856">
        <v>73</v>
      </c>
      <c r="F5856" t="s">
        <v>30</v>
      </c>
      <c r="G5856" t="s">
        <v>34</v>
      </c>
      <c r="H5856" t="s">
        <v>30901</v>
      </c>
      <c r="I5856" t="s">
        <v>30899</v>
      </c>
      <c r="J5856" t="s">
        <v>30902</v>
      </c>
      <c r="K5856" t="s">
        <v>30902</v>
      </c>
      <c r="L5856" t="s">
        <v>30903</v>
      </c>
      <c r="M5856">
        <v>-156.64900209999999</v>
      </c>
      <c r="N5856">
        <v>58.676799770000002</v>
      </c>
    </row>
    <row r="5857" spans="1:14" x14ac:dyDescent="0.35">
      <c r="A5857" t="s">
        <v>30904</v>
      </c>
      <c r="B5857" t="s">
        <v>32</v>
      </c>
      <c r="C5857" t="s">
        <v>30905</v>
      </c>
      <c r="D5857">
        <v>77</v>
      </c>
      <c r="F5857" t="s">
        <v>30</v>
      </c>
      <c r="G5857" t="s">
        <v>34</v>
      </c>
      <c r="H5857" t="s">
        <v>30906</v>
      </c>
      <c r="I5857" t="s">
        <v>30904</v>
      </c>
      <c r="J5857" t="s">
        <v>30907</v>
      </c>
      <c r="K5857" t="s">
        <v>30907</v>
      </c>
      <c r="L5857" t="s">
        <v>30908</v>
      </c>
      <c r="M5857">
        <v>-168.84899902343699</v>
      </c>
      <c r="N5857">
        <v>52.941600799560497</v>
      </c>
    </row>
    <row r="5858" spans="1:14" x14ac:dyDescent="0.35">
      <c r="A5858" t="s">
        <v>30909</v>
      </c>
      <c r="B5858" t="s">
        <v>1168</v>
      </c>
      <c r="C5858" t="s">
        <v>30910</v>
      </c>
      <c r="D5858">
        <v>2102</v>
      </c>
      <c r="F5858" t="s">
        <v>30</v>
      </c>
      <c r="G5858" t="s">
        <v>34</v>
      </c>
      <c r="H5858" t="s">
        <v>30911</v>
      </c>
      <c r="I5858" t="s">
        <v>30909</v>
      </c>
      <c r="J5858" t="s">
        <v>30912</v>
      </c>
      <c r="K5858" t="s">
        <v>30912</v>
      </c>
      <c r="L5858" t="s">
        <v>30913</v>
      </c>
      <c r="M5858">
        <v>-151.74299619999999</v>
      </c>
      <c r="N5858">
        <v>68.133598329999998</v>
      </c>
    </row>
    <row r="5859" spans="1:14" x14ac:dyDescent="0.35">
      <c r="A5859" t="s">
        <v>30914</v>
      </c>
      <c r="B5859" t="s">
        <v>1168</v>
      </c>
      <c r="C5859" t="s">
        <v>30915</v>
      </c>
      <c r="D5859">
        <v>89</v>
      </c>
      <c r="F5859" t="s">
        <v>30</v>
      </c>
      <c r="G5859" t="s">
        <v>34</v>
      </c>
      <c r="H5859" t="s">
        <v>532</v>
      </c>
      <c r="I5859" t="s">
        <v>30914</v>
      </c>
      <c r="J5859" t="s">
        <v>30916</v>
      </c>
      <c r="K5859" t="s">
        <v>30916</v>
      </c>
      <c r="L5859" t="s">
        <v>30917</v>
      </c>
      <c r="M5859">
        <v>-131.71400449999999</v>
      </c>
      <c r="N5859">
        <v>55.355598450000002</v>
      </c>
    </row>
    <row r="5860" spans="1:14" x14ac:dyDescent="0.35">
      <c r="A5860" t="s">
        <v>30918</v>
      </c>
      <c r="B5860" t="s">
        <v>32</v>
      </c>
      <c r="C5860" t="s">
        <v>30919</v>
      </c>
      <c r="D5860">
        <v>67</v>
      </c>
      <c r="F5860" t="s">
        <v>30</v>
      </c>
      <c r="G5860" t="s">
        <v>34</v>
      </c>
      <c r="H5860" t="s">
        <v>743</v>
      </c>
      <c r="I5860" t="s">
        <v>30918</v>
      </c>
      <c r="J5860" t="s">
        <v>30920</v>
      </c>
      <c r="K5860" t="s">
        <v>30921</v>
      </c>
      <c r="L5860" t="s">
        <v>30922</v>
      </c>
      <c r="M5860">
        <v>-149.59800720199999</v>
      </c>
      <c r="N5860">
        <v>70.330802917499994</v>
      </c>
    </row>
    <row r="5861" spans="1:14" x14ac:dyDescent="0.35">
      <c r="A5861" t="s">
        <v>30923</v>
      </c>
      <c r="B5861" t="s">
        <v>32</v>
      </c>
      <c r="C5861" t="s">
        <v>30924</v>
      </c>
      <c r="D5861">
        <v>181</v>
      </c>
      <c r="F5861" t="s">
        <v>30</v>
      </c>
      <c r="G5861" t="s">
        <v>34</v>
      </c>
      <c r="H5861" t="s">
        <v>30925</v>
      </c>
      <c r="I5861" t="s">
        <v>30923</v>
      </c>
      <c r="J5861" t="s">
        <v>30926</v>
      </c>
      <c r="K5861" t="s">
        <v>30926</v>
      </c>
      <c r="L5861" t="s">
        <v>30927</v>
      </c>
      <c r="M5861">
        <v>-158.7409973</v>
      </c>
      <c r="N5861">
        <v>64.319099429999994</v>
      </c>
    </row>
    <row r="5862" spans="1:14" x14ac:dyDescent="0.35">
      <c r="A5862" t="s">
        <v>30928</v>
      </c>
      <c r="B5862" t="s">
        <v>1168</v>
      </c>
      <c r="C5862" t="s">
        <v>30929</v>
      </c>
      <c r="D5862">
        <v>80</v>
      </c>
      <c r="F5862" t="s">
        <v>30</v>
      </c>
      <c r="G5862" t="s">
        <v>34</v>
      </c>
      <c r="H5862" t="s">
        <v>30930</v>
      </c>
      <c r="I5862" t="s">
        <v>30928</v>
      </c>
      <c r="J5862" t="s">
        <v>30931</v>
      </c>
      <c r="K5862" t="s">
        <v>29405</v>
      </c>
      <c r="L5862" t="s">
        <v>30932</v>
      </c>
      <c r="M5862">
        <v>-133.076004028</v>
      </c>
      <c r="N5862">
        <v>55.579200744599902</v>
      </c>
    </row>
    <row r="5863" spans="1:14" x14ac:dyDescent="0.35">
      <c r="A5863" t="s">
        <v>30933</v>
      </c>
      <c r="B5863" t="s">
        <v>32</v>
      </c>
      <c r="C5863" t="s">
        <v>30934</v>
      </c>
      <c r="D5863">
        <v>137</v>
      </c>
      <c r="F5863" t="s">
        <v>30</v>
      </c>
      <c r="G5863" t="s">
        <v>34</v>
      </c>
      <c r="H5863" t="s">
        <v>30935</v>
      </c>
      <c r="I5863" t="s">
        <v>30933</v>
      </c>
      <c r="J5863" t="s">
        <v>30936</v>
      </c>
      <c r="K5863" t="s">
        <v>30936</v>
      </c>
      <c r="L5863" t="s">
        <v>30937</v>
      </c>
      <c r="M5863">
        <v>-154.44999694800001</v>
      </c>
      <c r="N5863">
        <v>57.567100524899999</v>
      </c>
    </row>
    <row r="5864" spans="1:14" x14ac:dyDescent="0.35">
      <c r="A5864" t="s">
        <v>30938</v>
      </c>
      <c r="B5864" t="s">
        <v>32</v>
      </c>
      <c r="C5864" t="s">
        <v>30939</v>
      </c>
      <c r="D5864">
        <v>87</v>
      </c>
      <c r="F5864" t="s">
        <v>30</v>
      </c>
      <c r="G5864" t="s">
        <v>34</v>
      </c>
      <c r="H5864" t="s">
        <v>30940</v>
      </c>
      <c r="I5864" t="s">
        <v>30938</v>
      </c>
      <c r="J5864" t="s">
        <v>30941</v>
      </c>
      <c r="K5864" t="s">
        <v>30942</v>
      </c>
      <c r="L5864" t="s">
        <v>30943</v>
      </c>
      <c r="M5864">
        <v>-153.97799682600001</v>
      </c>
      <c r="N5864">
        <v>57.535099029500003</v>
      </c>
    </row>
    <row r="5865" spans="1:14" x14ac:dyDescent="0.35">
      <c r="A5865" t="s">
        <v>30944</v>
      </c>
      <c r="B5865" t="s">
        <v>32</v>
      </c>
      <c r="C5865" t="s">
        <v>30945</v>
      </c>
      <c r="D5865">
        <v>55</v>
      </c>
      <c r="F5865" t="s">
        <v>30</v>
      </c>
      <c r="G5865" t="s">
        <v>34</v>
      </c>
      <c r="H5865" t="s">
        <v>30946</v>
      </c>
      <c r="I5865" t="s">
        <v>30944</v>
      </c>
      <c r="J5865" t="s">
        <v>30947</v>
      </c>
      <c r="K5865" t="s">
        <v>30947</v>
      </c>
      <c r="L5865" t="s">
        <v>30948</v>
      </c>
      <c r="M5865">
        <v>-160.34100341796801</v>
      </c>
      <c r="N5865">
        <v>61.536300659179602</v>
      </c>
    </row>
    <row r="5866" spans="1:14" x14ac:dyDescent="0.35">
      <c r="A5866" t="s">
        <v>30949</v>
      </c>
      <c r="B5866" t="s">
        <v>32</v>
      </c>
      <c r="C5866" t="s">
        <v>30950</v>
      </c>
      <c r="D5866">
        <v>18</v>
      </c>
      <c r="F5866" t="s">
        <v>30</v>
      </c>
      <c r="G5866" t="s">
        <v>34</v>
      </c>
      <c r="H5866" t="s">
        <v>1529</v>
      </c>
      <c r="I5866" t="s">
        <v>30949</v>
      </c>
      <c r="J5866" t="s">
        <v>17994</v>
      </c>
      <c r="K5866" t="s">
        <v>30951</v>
      </c>
      <c r="L5866" t="s">
        <v>30952</v>
      </c>
      <c r="M5866">
        <v>-150.945007</v>
      </c>
      <c r="N5866">
        <v>70.344299000000007</v>
      </c>
    </row>
    <row r="5867" spans="1:14" x14ac:dyDescent="0.35">
      <c r="A5867" t="s">
        <v>30953</v>
      </c>
      <c r="B5867" t="s">
        <v>32</v>
      </c>
      <c r="C5867" t="s">
        <v>30954</v>
      </c>
      <c r="D5867">
        <v>1920</v>
      </c>
      <c r="F5867" t="s">
        <v>30</v>
      </c>
      <c r="G5867" t="s">
        <v>34</v>
      </c>
      <c r="H5867" t="s">
        <v>30955</v>
      </c>
      <c r="I5867" t="s">
        <v>30953</v>
      </c>
      <c r="J5867" t="s">
        <v>30956</v>
      </c>
      <c r="K5867" t="s">
        <v>30956</v>
      </c>
      <c r="L5867" t="s">
        <v>30957</v>
      </c>
      <c r="M5867">
        <v>-148.48300170900001</v>
      </c>
      <c r="N5867">
        <v>67.504501342799998</v>
      </c>
    </row>
    <row r="5868" spans="1:14" x14ac:dyDescent="0.35">
      <c r="A5868" t="s">
        <v>30958</v>
      </c>
      <c r="B5868" t="s">
        <v>1168</v>
      </c>
      <c r="C5868" t="s">
        <v>30959</v>
      </c>
      <c r="D5868">
        <v>16</v>
      </c>
      <c r="F5868" t="s">
        <v>30</v>
      </c>
      <c r="G5868" t="s">
        <v>34</v>
      </c>
      <c r="H5868" t="s">
        <v>30960</v>
      </c>
      <c r="I5868" t="s">
        <v>30958</v>
      </c>
      <c r="J5868" t="s">
        <v>30961</v>
      </c>
      <c r="K5868" t="s">
        <v>30961</v>
      </c>
      <c r="L5868" t="s">
        <v>30962</v>
      </c>
      <c r="M5868">
        <v>-166.11000060000001</v>
      </c>
      <c r="N5868">
        <v>68.875099180000007</v>
      </c>
    </row>
    <row r="5869" spans="1:14" x14ac:dyDescent="0.35">
      <c r="A5869" t="s">
        <v>30963</v>
      </c>
      <c r="B5869" t="s">
        <v>32</v>
      </c>
      <c r="C5869" t="s">
        <v>30964</v>
      </c>
      <c r="D5869">
        <v>100</v>
      </c>
      <c r="F5869" t="s">
        <v>30</v>
      </c>
      <c r="G5869" t="s">
        <v>34</v>
      </c>
      <c r="H5869" t="s">
        <v>30965</v>
      </c>
      <c r="I5869" t="s">
        <v>30963</v>
      </c>
      <c r="J5869" t="s">
        <v>30966</v>
      </c>
      <c r="K5869" t="s">
        <v>14734</v>
      </c>
      <c r="L5869" t="s">
        <v>30967</v>
      </c>
      <c r="M5869">
        <v>-159.05000305199999</v>
      </c>
      <c r="N5869">
        <v>58.990200042699897</v>
      </c>
    </row>
    <row r="5870" spans="1:14" x14ac:dyDescent="0.35">
      <c r="A5870" t="s">
        <v>30968</v>
      </c>
      <c r="B5870" t="s">
        <v>1168</v>
      </c>
      <c r="C5870" t="s">
        <v>30969</v>
      </c>
      <c r="D5870">
        <v>341</v>
      </c>
      <c r="F5870" t="s">
        <v>30</v>
      </c>
      <c r="G5870" t="s">
        <v>34</v>
      </c>
      <c r="H5870" t="s">
        <v>1901</v>
      </c>
      <c r="I5870" t="s">
        <v>30968</v>
      </c>
      <c r="J5870" t="s">
        <v>30970</v>
      </c>
      <c r="K5870" t="s">
        <v>30970</v>
      </c>
      <c r="L5870" t="s">
        <v>30971</v>
      </c>
      <c r="M5870">
        <v>-155.6060028</v>
      </c>
      <c r="N5870">
        <v>62.952899930000001</v>
      </c>
    </row>
    <row r="5871" spans="1:14" x14ac:dyDescent="0.35">
      <c r="A5871" t="s">
        <v>30972</v>
      </c>
      <c r="B5871" t="s">
        <v>32</v>
      </c>
      <c r="C5871" t="s">
        <v>30973</v>
      </c>
      <c r="D5871">
        <v>100</v>
      </c>
      <c r="F5871" t="s">
        <v>30</v>
      </c>
      <c r="G5871" t="s">
        <v>34</v>
      </c>
      <c r="H5871" t="s">
        <v>30974</v>
      </c>
      <c r="I5871" t="s">
        <v>30972</v>
      </c>
      <c r="J5871" t="s">
        <v>30975</v>
      </c>
      <c r="K5871" t="s">
        <v>30975</v>
      </c>
      <c r="L5871" t="s">
        <v>30976</v>
      </c>
      <c r="M5871">
        <v>-146.307006836</v>
      </c>
      <c r="N5871">
        <v>59.449901580800002</v>
      </c>
    </row>
    <row r="5872" spans="1:14" x14ac:dyDescent="0.35">
      <c r="A5872" t="s">
        <v>30977</v>
      </c>
      <c r="B5872" t="s">
        <v>32</v>
      </c>
      <c r="C5872" t="s">
        <v>30978</v>
      </c>
      <c r="D5872">
        <v>678</v>
      </c>
      <c r="F5872" t="s">
        <v>30</v>
      </c>
      <c r="G5872" t="s">
        <v>34</v>
      </c>
      <c r="H5872" t="s">
        <v>30979</v>
      </c>
      <c r="I5872" t="s">
        <v>30977</v>
      </c>
      <c r="J5872" t="s">
        <v>30980</v>
      </c>
      <c r="K5872" t="s">
        <v>30981</v>
      </c>
      <c r="L5872" t="s">
        <v>30982</v>
      </c>
      <c r="M5872">
        <v>-152.30200199999999</v>
      </c>
      <c r="N5872">
        <v>63.886001999999998</v>
      </c>
    </row>
    <row r="5873" spans="1:14" x14ac:dyDescent="0.35">
      <c r="A5873" t="s">
        <v>30983</v>
      </c>
      <c r="B5873" t="s">
        <v>32</v>
      </c>
      <c r="C5873" t="s">
        <v>30984</v>
      </c>
      <c r="D5873">
        <v>98</v>
      </c>
      <c r="F5873" t="s">
        <v>30</v>
      </c>
      <c r="G5873" t="s">
        <v>34</v>
      </c>
      <c r="H5873" t="s">
        <v>30985</v>
      </c>
      <c r="I5873" t="s">
        <v>30983</v>
      </c>
      <c r="J5873" t="s">
        <v>27427</v>
      </c>
      <c r="K5873" t="s">
        <v>27427</v>
      </c>
      <c r="L5873" t="s">
        <v>30986</v>
      </c>
      <c r="M5873">
        <v>-162.11000060000001</v>
      </c>
      <c r="N5873">
        <v>63.490100859999998</v>
      </c>
    </row>
    <row r="5874" spans="1:14" x14ac:dyDescent="0.35">
      <c r="A5874" t="s">
        <v>30987</v>
      </c>
      <c r="B5874" t="s">
        <v>32</v>
      </c>
      <c r="C5874" t="s">
        <v>30988</v>
      </c>
      <c r="D5874">
        <v>270</v>
      </c>
      <c r="F5874" t="s">
        <v>30</v>
      </c>
      <c r="G5874" t="s">
        <v>34</v>
      </c>
      <c r="H5874" t="s">
        <v>30989</v>
      </c>
      <c r="I5874" t="s">
        <v>30987</v>
      </c>
      <c r="J5874" t="s">
        <v>30990</v>
      </c>
      <c r="K5874" t="s">
        <v>30990</v>
      </c>
      <c r="L5874" t="s">
        <v>30991</v>
      </c>
      <c r="M5874">
        <v>-150.643997192</v>
      </c>
      <c r="N5874">
        <v>64.997596740699905</v>
      </c>
    </row>
    <row r="5875" spans="1:14" x14ac:dyDescent="0.35">
      <c r="A5875" t="s">
        <v>30992</v>
      </c>
      <c r="B5875" t="s">
        <v>65</v>
      </c>
      <c r="C5875" t="s">
        <v>30993</v>
      </c>
      <c r="F5875" t="s">
        <v>30</v>
      </c>
      <c r="G5875" t="s">
        <v>34</v>
      </c>
      <c r="H5875" t="s">
        <v>30994</v>
      </c>
      <c r="I5875" t="s">
        <v>30992</v>
      </c>
      <c r="J5875" t="s">
        <v>27440</v>
      </c>
      <c r="K5875" t="s">
        <v>27440</v>
      </c>
      <c r="L5875" t="s">
        <v>30995</v>
      </c>
      <c r="M5875">
        <v>-131.578003</v>
      </c>
      <c r="N5875">
        <v>55.131000999999998</v>
      </c>
    </row>
    <row r="5876" spans="1:14" x14ac:dyDescent="0.35">
      <c r="A5876" t="s">
        <v>30996</v>
      </c>
      <c r="B5876" t="s">
        <v>32</v>
      </c>
      <c r="C5876" t="s">
        <v>30997</v>
      </c>
      <c r="D5876">
        <v>337</v>
      </c>
      <c r="F5876" t="s">
        <v>30</v>
      </c>
      <c r="G5876" t="s">
        <v>34</v>
      </c>
      <c r="H5876" t="s">
        <v>30998</v>
      </c>
      <c r="I5876" t="s">
        <v>30996</v>
      </c>
      <c r="J5876" t="s">
        <v>30999</v>
      </c>
      <c r="K5876" t="s">
        <v>30999</v>
      </c>
      <c r="L5876" t="s">
        <v>31000</v>
      </c>
      <c r="M5876">
        <v>-163.68200683593699</v>
      </c>
      <c r="N5876">
        <v>62.095401763916001</v>
      </c>
    </row>
    <row r="5877" spans="1:14" x14ac:dyDescent="0.35">
      <c r="A5877" t="s">
        <v>31001</v>
      </c>
      <c r="B5877" t="s">
        <v>1168</v>
      </c>
      <c r="C5877" t="s">
        <v>31002</v>
      </c>
      <c r="D5877">
        <v>137</v>
      </c>
      <c r="F5877" t="s">
        <v>30</v>
      </c>
      <c r="G5877" t="s">
        <v>34</v>
      </c>
      <c r="H5877" t="s">
        <v>842</v>
      </c>
      <c r="I5877" t="s">
        <v>31001</v>
      </c>
      <c r="J5877" t="s">
        <v>3183</v>
      </c>
      <c r="K5877" t="s">
        <v>3183</v>
      </c>
      <c r="L5877" t="s">
        <v>31003</v>
      </c>
      <c r="M5877">
        <v>-149.843994140625</v>
      </c>
      <c r="N5877">
        <v>61.2135009765625</v>
      </c>
    </row>
    <row r="5878" spans="1:14" x14ac:dyDescent="0.35">
      <c r="A5878" t="s">
        <v>31004</v>
      </c>
      <c r="B5878" t="s">
        <v>32</v>
      </c>
      <c r="C5878" t="s">
        <v>31005</v>
      </c>
      <c r="D5878">
        <v>1531</v>
      </c>
      <c r="F5878" t="s">
        <v>30</v>
      </c>
      <c r="G5878" t="s">
        <v>34</v>
      </c>
      <c r="H5878" t="s">
        <v>1884</v>
      </c>
      <c r="I5878" t="s">
        <v>31004</v>
      </c>
      <c r="J5878" t="s">
        <v>31006</v>
      </c>
      <c r="K5878" t="s">
        <v>31007</v>
      </c>
      <c r="L5878" t="s">
        <v>31008</v>
      </c>
      <c r="M5878">
        <v>-142.904006958</v>
      </c>
      <c r="N5878">
        <v>61.437099456799999</v>
      </c>
    </row>
    <row r="5879" spans="1:14" x14ac:dyDescent="0.35">
      <c r="A5879" t="s">
        <v>31009</v>
      </c>
      <c r="B5879" t="s">
        <v>1168</v>
      </c>
      <c r="C5879" t="s">
        <v>31010</v>
      </c>
      <c r="D5879">
        <v>48</v>
      </c>
      <c r="F5879" t="s">
        <v>30</v>
      </c>
      <c r="G5879" t="s">
        <v>34</v>
      </c>
      <c r="H5879" t="s">
        <v>31011</v>
      </c>
      <c r="I5879" t="s">
        <v>31009</v>
      </c>
      <c r="J5879" t="s">
        <v>31012</v>
      </c>
      <c r="K5879" t="s">
        <v>31012</v>
      </c>
      <c r="L5879" t="s">
        <v>31013</v>
      </c>
      <c r="M5879">
        <v>-166.27099609375</v>
      </c>
      <c r="N5879">
        <v>60.3713989257812</v>
      </c>
    </row>
    <row r="5880" spans="1:14" x14ac:dyDescent="0.35">
      <c r="A5880" t="s">
        <v>31014</v>
      </c>
      <c r="B5880" t="s">
        <v>32</v>
      </c>
      <c r="C5880" t="s">
        <v>31015</v>
      </c>
      <c r="D5880">
        <v>17</v>
      </c>
      <c r="F5880" t="s">
        <v>30</v>
      </c>
      <c r="G5880" t="s">
        <v>34</v>
      </c>
      <c r="H5880" t="s">
        <v>31016</v>
      </c>
      <c r="I5880" t="s">
        <v>31014</v>
      </c>
      <c r="J5880" t="s">
        <v>31017</v>
      </c>
      <c r="K5880" t="s">
        <v>31017</v>
      </c>
      <c r="L5880" t="s">
        <v>31018</v>
      </c>
      <c r="M5880">
        <v>-161.97900390625</v>
      </c>
      <c r="N5880">
        <v>60.690299987792898</v>
      </c>
    </row>
    <row r="5881" spans="1:14" x14ac:dyDescent="0.35">
      <c r="A5881" t="s">
        <v>31019</v>
      </c>
      <c r="B5881" t="s">
        <v>3332</v>
      </c>
      <c r="C5881" t="s">
        <v>31020</v>
      </c>
      <c r="D5881">
        <v>152</v>
      </c>
      <c r="F5881" t="s">
        <v>30</v>
      </c>
      <c r="G5881" t="s">
        <v>34</v>
      </c>
      <c r="H5881" t="s">
        <v>842</v>
      </c>
      <c r="I5881" t="s">
        <v>31019</v>
      </c>
      <c r="J5881" t="s">
        <v>31021</v>
      </c>
      <c r="K5881" t="s">
        <v>31021</v>
      </c>
      <c r="L5881" t="s">
        <v>31022</v>
      </c>
      <c r="M5881">
        <v>-149.996002197265</v>
      </c>
      <c r="N5881">
        <v>61.174400329589801</v>
      </c>
    </row>
    <row r="5882" spans="1:14" x14ac:dyDescent="0.35">
      <c r="A5882" t="s">
        <v>31023</v>
      </c>
      <c r="B5882" t="s">
        <v>1168</v>
      </c>
      <c r="C5882" t="s">
        <v>31024</v>
      </c>
      <c r="D5882">
        <v>88</v>
      </c>
      <c r="F5882" t="s">
        <v>30</v>
      </c>
      <c r="G5882" t="s">
        <v>34</v>
      </c>
      <c r="H5882" t="s">
        <v>31025</v>
      </c>
      <c r="I5882" t="s">
        <v>31023</v>
      </c>
      <c r="J5882" t="s">
        <v>2626</v>
      </c>
      <c r="K5882" t="s">
        <v>2626</v>
      </c>
      <c r="L5882" t="s">
        <v>31026</v>
      </c>
      <c r="M5882">
        <v>-159.54299926757801</v>
      </c>
      <c r="N5882">
        <v>61.581600189208899</v>
      </c>
    </row>
    <row r="5883" spans="1:14" x14ac:dyDescent="0.35">
      <c r="A5883" t="s">
        <v>31027</v>
      </c>
      <c r="B5883" t="s">
        <v>1168</v>
      </c>
      <c r="C5883" t="s">
        <v>31028</v>
      </c>
      <c r="D5883">
        <v>362</v>
      </c>
      <c r="F5883" t="s">
        <v>30</v>
      </c>
      <c r="G5883" t="s">
        <v>34</v>
      </c>
      <c r="H5883" t="s">
        <v>31029</v>
      </c>
      <c r="I5883" t="s">
        <v>31027</v>
      </c>
      <c r="J5883" t="s">
        <v>31030</v>
      </c>
      <c r="K5883" t="s">
        <v>31030</v>
      </c>
      <c r="L5883" t="s">
        <v>31031</v>
      </c>
      <c r="M5883">
        <v>-149.07400512695301</v>
      </c>
      <c r="N5883">
        <v>64.547302246093693</v>
      </c>
    </row>
    <row r="5884" spans="1:14" x14ac:dyDescent="0.35">
      <c r="A5884" t="s">
        <v>31032</v>
      </c>
      <c r="B5884" t="s">
        <v>32</v>
      </c>
      <c r="C5884" t="s">
        <v>31033</v>
      </c>
      <c r="D5884">
        <v>314</v>
      </c>
      <c r="F5884" t="s">
        <v>30</v>
      </c>
      <c r="G5884" t="s">
        <v>34</v>
      </c>
      <c r="H5884" t="s">
        <v>31034</v>
      </c>
      <c r="I5884" t="s">
        <v>31032</v>
      </c>
      <c r="J5884" t="s">
        <v>31035</v>
      </c>
      <c r="K5884" t="s">
        <v>31036</v>
      </c>
      <c r="L5884" t="s">
        <v>31037</v>
      </c>
      <c r="M5884">
        <v>-154.8390045166</v>
      </c>
      <c r="N5884">
        <v>59.980201721191001</v>
      </c>
    </row>
    <row r="5885" spans="1:14" x14ac:dyDescent="0.35">
      <c r="A5885" t="s">
        <v>31038</v>
      </c>
      <c r="B5885" t="s">
        <v>65</v>
      </c>
      <c r="C5885" t="s">
        <v>31039</v>
      </c>
      <c r="D5885">
        <v>0</v>
      </c>
      <c r="F5885" t="s">
        <v>30</v>
      </c>
      <c r="G5885" t="s">
        <v>34</v>
      </c>
      <c r="H5885" t="s">
        <v>31040</v>
      </c>
      <c r="I5885" t="s">
        <v>31038</v>
      </c>
      <c r="J5885" t="s">
        <v>31041</v>
      </c>
      <c r="K5885" t="s">
        <v>31041</v>
      </c>
      <c r="L5885" t="s">
        <v>31042</v>
      </c>
      <c r="M5885">
        <v>-134.897994995</v>
      </c>
      <c r="N5885">
        <v>58.2543983459</v>
      </c>
    </row>
    <row r="5886" spans="1:14" x14ac:dyDescent="0.35">
      <c r="A5886" t="s">
        <v>31043</v>
      </c>
      <c r="B5886" t="s">
        <v>1168</v>
      </c>
      <c r="C5886" t="s">
        <v>31044</v>
      </c>
      <c r="D5886">
        <v>119</v>
      </c>
      <c r="F5886" t="s">
        <v>30</v>
      </c>
      <c r="G5886" t="s">
        <v>34</v>
      </c>
      <c r="H5886" t="s">
        <v>31045</v>
      </c>
      <c r="I5886" t="s">
        <v>31043</v>
      </c>
      <c r="J5886" t="s">
        <v>31046</v>
      </c>
      <c r="K5886" t="s">
        <v>31046</v>
      </c>
      <c r="L5886" t="s">
        <v>31047</v>
      </c>
      <c r="M5886">
        <v>-131.572006225585</v>
      </c>
      <c r="N5886">
        <v>55.042400360107401</v>
      </c>
    </row>
    <row r="5887" spans="1:14" x14ac:dyDescent="0.35">
      <c r="A5887" t="s">
        <v>31048</v>
      </c>
      <c r="B5887" t="s">
        <v>32</v>
      </c>
      <c r="C5887" t="s">
        <v>31049</v>
      </c>
      <c r="D5887">
        <v>399</v>
      </c>
      <c r="F5887" t="s">
        <v>30</v>
      </c>
      <c r="G5887" t="s">
        <v>34</v>
      </c>
      <c r="H5887" t="s">
        <v>31050</v>
      </c>
      <c r="I5887" t="s">
        <v>31048</v>
      </c>
      <c r="J5887" t="s">
        <v>31051</v>
      </c>
      <c r="K5887" t="s">
        <v>31051</v>
      </c>
      <c r="L5887" t="s">
        <v>31052</v>
      </c>
      <c r="M5887">
        <v>-158.074005</v>
      </c>
      <c r="N5887">
        <v>64.729301000000007</v>
      </c>
    </row>
    <row r="5888" spans="1:14" x14ac:dyDescent="0.35">
      <c r="A5888" t="s">
        <v>31053</v>
      </c>
      <c r="B5888" t="s">
        <v>1168</v>
      </c>
      <c r="C5888" t="s">
        <v>31054</v>
      </c>
      <c r="D5888">
        <v>291</v>
      </c>
      <c r="F5888" t="s">
        <v>30</v>
      </c>
      <c r="G5888" t="s">
        <v>34</v>
      </c>
      <c r="H5888" t="s">
        <v>16156</v>
      </c>
      <c r="I5888" t="s">
        <v>31053</v>
      </c>
      <c r="J5888" t="s">
        <v>31055</v>
      </c>
      <c r="K5888" t="s">
        <v>31055</v>
      </c>
      <c r="L5888" t="s">
        <v>31056</v>
      </c>
      <c r="M5888">
        <v>-160.19099399999999</v>
      </c>
      <c r="N5888">
        <v>62.646701999999998</v>
      </c>
    </row>
    <row r="5889" spans="1:14" x14ac:dyDescent="0.35">
      <c r="A5889" t="s">
        <v>31057</v>
      </c>
      <c r="B5889" t="s">
        <v>32</v>
      </c>
      <c r="C5889" t="s">
        <v>31058</v>
      </c>
      <c r="D5889">
        <v>364</v>
      </c>
      <c r="F5889" t="s">
        <v>30</v>
      </c>
      <c r="G5889" t="s">
        <v>34</v>
      </c>
      <c r="H5889" t="s">
        <v>31059</v>
      </c>
      <c r="I5889" t="s">
        <v>31057</v>
      </c>
      <c r="J5889" t="s">
        <v>31060</v>
      </c>
      <c r="K5889" t="s">
        <v>31060</v>
      </c>
      <c r="L5889" t="s">
        <v>31061</v>
      </c>
      <c r="M5889">
        <v>-157.32800293</v>
      </c>
      <c r="N5889">
        <v>59.449901580800002</v>
      </c>
    </row>
    <row r="5890" spans="1:14" x14ac:dyDescent="0.35">
      <c r="A5890" t="s">
        <v>31062</v>
      </c>
      <c r="B5890" t="s">
        <v>32</v>
      </c>
      <c r="C5890" t="s">
        <v>31063</v>
      </c>
      <c r="D5890">
        <v>137</v>
      </c>
      <c r="F5890" t="s">
        <v>30</v>
      </c>
      <c r="G5890" t="s">
        <v>34</v>
      </c>
      <c r="H5890" t="s">
        <v>31064</v>
      </c>
      <c r="I5890" t="s">
        <v>31062</v>
      </c>
      <c r="J5890" t="s">
        <v>3274</v>
      </c>
      <c r="K5890" t="s">
        <v>3274</v>
      </c>
      <c r="L5890" t="s">
        <v>31065</v>
      </c>
      <c r="M5890">
        <v>-156.89700317399999</v>
      </c>
      <c r="N5890">
        <v>66.912300109900002</v>
      </c>
    </row>
    <row r="5891" spans="1:14" x14ac:dyDescent="0.35">
      <c r="A5891" t="s">
        <v>31066</v>
      </c>
      <c r="B5891" t="s">
        <v>32</v>
      </c>
      <c r="C5891" t="s">
        <v>31067</v>
      </c>
      <c r="D5891">
        <v>137</v>
      </c>
      <c r="F5891" t="s">
        <v>30</v>
      </c>
      <c r="G5891" t="s">
        <v>34</v>
      </c>
      <c r="H5891" t="s">
        <v>31068</v>
      </c>
      <c r="I5891" t="s">
        <v>31066</v>
      </c>
      <c r="J5891" t="s">
        <v>2579</v>
      </c>
      <c r="K5891" t="s">
        <v>31069</v>
      </c>
      <c r="L5891" t="s">
        <v>31070</v>
      </c>
      <c r="M5891">
        <v>-157.714</v>
      </c>
      <c r="N5891">
        <v>58.906500000000001</v>
      </c>
    </row>
    <row r="5892" spans="1:14" x14ac:dyDescent="0.35">
      <c r="A5892" t="s">
        <v>31071</v>
      </c>
      <c r="B5892" t="s">
        <v>32</v>
      </c>
      <c r="C5892" t="s">
        <v>31072</v>
      </c>
      <c r="D5892">
        <v>19</v>
      </c>
      <c r="F5892" t="s">
        <v>30</v>
      </c>
      <c r="G5892" t="s">
        <v>34</v>
      </c>
      <c r="H5892" t="s">
        <v>29912</v>
      </c>
      <c r="I5892" t="s">
        <v>31071</v>
      </c>
      <c r="J5892" t="s">
        <v>31073</v>
      </c>
      <c r="K5892" t="s">
        <v>31073</v>
      </c>
      <c r="L5892" t="s">
        <v>31074</v>
      </c>
      <c r="M5892">
        <v>-135.410111</v>
      </c>
      <c r="N5892">
        <v>58.0961</v>
      </c>
    </row>
    <row r="5893" spans="1:14" x14ac:dyDescent="0.35">
      <c r="A5893" t="s">
        <v>31075</v>
      </c>
      <c r="B5893" t="s">
        <v>1168</v>
      </c>
      <c r="C5893" t="s">
        <v>31076</v>
      </c>
      <c r="D5893">
        <v>37</v>
      </c>
      <c r="F5893" t="s">
        <v>30</v>
      </c>
      <c r="G5893" t="s">
        <v>34</v>
      </c>
      <c r="H5893" t="s">
        <v>1397</v>
      </c>
      <c r="I5893" t="s">
        <v>31075</v>
      </c>
      <c r="J5893" t="s">
        <v>31077</v>
      </c>
      <c r="K5893" t="s">
        <v>31077</v>
      </c>
      <c r="L5893" t="s">
        <v>31078</v>
      </c>
      <c r="M5893">
        <v>-165.44500732421801</v>
      </c>
      <c r="N5893">
        <v>64.512199401855398</v>
      </c>
    </row>
    <row r="5894" spans="1:14" x14ac:dyDescent="0.35">
      <c r="A5894" t="s">
        <v>31079</v>
      </c>
      <c r="B5894" t="s">
        <v>32</v>
      </c>
      <c r="C5894" t="s">
        <v>31080</v>
      </c>
      <c r="D5894">
        <v>59</v>
      </c>
      <c r="F5894" t="s">
        <v>30</v>
      </c>
      <c r="G5894" t="s">
        <v>34</v>
      </c>
      <c r="H5894" t="s">
        <v>31081</v>
      </c>
      <c r="I5894" t="s">
        <v>31079</v>
      </c>
      <c r="J5894" t="s">
        <v>31082</v>
      </c>
      <c r="K5894" t="s">
        <v>31082</v>
      </c>
      <c r="L5894" t="s">
        <v>31083</v>
      </c>
      <c r="M5894">
        <v>-165.0870056</v>
      </c>
      <c r="N5894">
        <v>60.54140091</v>
      </c>
    </row>
    <row r="5895" spans="1:14" x14ac:dyDescent="0.35">
      <c r="A5895" t="s">
        <v>31084</v>
      </c>
      <c r="B5895" t="s">
        <v>1168</v>
      </c>
      <c r="C5895" t="s">
        <v>28795</v>
      </c>
      <c r="D5895">
        <v>1715</v>
      </c>
      <c r="F5895" t="s">
        <v>30</v>
      </c>
      <c r="G5895" t="s">
        <v>34</v>
      </c>
      <c r="H5895" t="s">
        <v>31085</v>
      </c>
      <c r="I5895" t="s">
        <v>31084</v>
      </c>
      <c r="J5895" t="s">
        <v>31086</v>
      </c>
      <c r="K5895" t="s">
        <v>31086</v>
      </c>
      <c r="L5895" t="s">
        <v>31087</v>
      </c>
      <c r="M5895">
        <v>-141.92900090000001</v>
      </c>
      <c r="N5895">
        <v>62.9612999</v>
      </c>
    </row>
    <row r="5896" spans="1:14" x14ac:dyDescent="0.35">
      <c r="A5896" t="s">
        <v>31088</v>
      </c>
      <c r="B5896" t="s">
        <v>1168</v>
      </c>
      <c r="C5896" t="s">
        <v>31089</v>
      </c>
      <c r="D5896">
        <v>14</v>
      </c>
      <c r="F5896" t="s">
        <v>30</v>
      </c>
      <c r="G5896" t="s">
        <v>34</v>
      </c>
      <c r="H5896" t="s">
        <v>31090</v>
      </c>
      <c r="I5896" t="s">
        <v>31088</v>
      </c>
      <c r="J5896" t="s">
        <v>31091</v>
      </c>
      <c r="K5896" t="s">
        <v>31091</v>
      </c>
      <c r="L5896" t="s">
        <v>31092</v>
      </c>
      <c r="M5896">
        <v>-162.59899899999999</v>
      </c>
      <c r="N5896">
        <v>66.884696959999999</v>
      </c>
    </row>
    <row r="5897" spans="1:14" x14ac:dyDescent="0.35">
      <c r="A5897" t="s">
        <v>31093</v>
      </c>
      <c r="B5897" t="s">
        <v>32</v>
      </c>
      <c r="C5897" t="s">
        <v>31094</v>
      </c>
      <c r="D5897">
        <v>14</v>
      </c>
      <c r="F5897" t="s">
        <v>30</v>
      </c>
      <c r="G5897" t="s">
        <v>34</v>
      </c>
      <c r="H5897" t="s">
        <v>31095</v>
      </c>
      <c r="I5897" t="s">
        <v>31093</v>
      </c>
      <c r="J5897" t="s">
        <v>31096</v>
      </c>
      <c r="K5897" t="s">
        <v>8975</v>
      </c>
      <c r="L5897" t="s">
        <v>31097</v>
      </c>
      <c r="M5897">
        <v>-161.16000366211</v>
      </c>
      <c r="N5897">
        <v>56.007499694823998</v>
      </c>
    </row>
    <row r="5898" spans="1:14" x14ac:dyDescent="0.35">
      <c r="A5898" t="s">
        <v>31098</v>
      </c>
      <c r="B5898" t="s">
        <v>1168</v>
      </c>
      <c r="C5898" t="s">
        <v>16252</v>
      </c>
      <c r="D5898">
        <v>125</v>
      </c>
      <c r="F5898" t="s">
        <v>30</v>
      </c>
      <c r="G5898" t="s">
        <v>34</v>
      </c>
      <c r="H5898" t="s">
        <v>16253</v>
      </c>
      <c r="I5898" t="s">
        <v>31098</v>
      </c>
      <c r="J5898" t="s">
        <v>31099</v>
      </c>
      <c r="K5898" t="s">
        <v>31100</v>
      </c>
      <c r="L5898" t="s">
        <v>31101</v>
      </c>
      <c r="M5898">
        <v>-169.66200256299999</v>
      </c>
      <c r="N5898">
        <v>56.578300476099997</v>
      </c>
    </row>
    <row r="5899" spans="1:14" x14ac:dyDescent="0.35">
      <c r="A5899" t="s">
        <v>31102</v>
      </c>
      <c r="B5899" t="s">
        <v>1168</v>
      </c>
      <c r="C5899" t="s">
        <v>31103</v>
      </c>
      <c r="D5899">
        <v>10</v>
      </c>
      <c r="F5899" t="s">
        <v>30</v>
      </c>
      <c r="G5899" t="s">
        <v>34</v>
      </c>
      <c r="H5899" t="s">
        <v>31104</v>
      </c>
      <c r="I5899" t="s">
        <v>31102</v>
      </c>
      <c r="J5899" t="s">
        <v>31105</v>
      </c>
      <c r="K5899" t="s">
        <v>31105</v>
      </c>
      <c r="L5899" t="s">
        <v>31106</v>
      </c>
      <c r="M5899">
        <v>-166.85899352999999</v>
      </c>
      <c r="N5899">
        <v>65.253700256299993</v>
      </c>
    </row>
    <row r="5900" spans="1:14" x14ac:dyDescent="0.35">
      <c r="A5900" t="s">
        <v>31107</v>
      </c>
      <c r="B5900" t="s">
        <v>32</v>
      </c>
      <c r="C5900" t="s">
        <v>31108</v>
      </c>
      <c r="D5900">
        <v>29</v>
      </c>
      <c r="F5900" t="s">
        <v>30</v>
      </c>
      <c r="G5900" t="s">
        <v>34</v>
      </c>
      <c r="H5900" t="s">
        <v>1263</v>
      </c>
      <c r="I5900" t="s">
        <v>31107</v>
      </c>
      <c r="J5900" t="s">
        <v>31109</v>
      </c>
      <c r="K5900" t="s">
        <v>24479</v>
      </c>
      <c r="L5900" t="s">
        <v>31110</v>
      </c>
      <c r="M5900">
        <v>-159.162993</v>
      </c>
      <c r="N5900">
        <v>55.905997999999997</v>
      </c>
    </row>
    <row r="5901" spans="1:14" x14ac:dyDescent="0.35">
      <c r="A5901" t="s">
        <v>31111</v>
      </c>
      <c r="B5901" t="s">
        <v>1168</v>
      </c>
      <c r="C5901" t="s">
        <v>31112</v>
      </c>
      <c r="D5901">
        <v>111</v>
      </c>
      <c r="F5901" t="s">
        <v>30</v>
      </c>
      <c r="G5901" t="s">
        <v>34</v>
      </c>
      <c r="H5901" t="s">
        <v>1077</v>
      </c>
      <c r="I5901" t="s">
        <v>31111</v>
      </c>
      <c r="J5901" t="s">
        <v>31113</v>
      </c>
      <c r="K5901" t="s">
        <v>31113</v>
      </c>
      <c r="L5901" t="s">
        <v>31114</v>
      </c>
      <c r="M5901">
        <v>-132.94500729999999</v>
      </c>
      <c r="N5901">
        <v>56.801700590000003</v>
      </c>
    </row>
    <row r="5902" spans="1:14" x14ac:dyDescent="0.35">
      <c r="A5902" t="s">
        <v>31115</v>
      </c>
      <c r="B5902" t="s">
        <v>1168</v>
      </c>
      <c r="C5902" t="s">
        <v>31116</v>
      </c>
      <c r="D5902">
        <v>95</v>
      </c>
      <c r="F5902" t="s">
        <v>30</v>
      </c>
      <c r="G5902" t="s">
        <v>34</v>
      </c>
      <c r="H5902" t="s">
        <v>31117</v>
      </c>
      <c r="I5902" t="s">
        <v>31115</v>
      </c>
      <c r="J5902" t="s">
        <v>31118</v>
      </c>
      <c r="K5902" t="s">
        <v>31118</v>
      </c>
      <c r="L5902" t="s">
        <v>31119</v>
      </c>
      <c r="M5902">
        <v>-158.63299560546801</v>
      </c>
      <c r="N5902">
        <v>56.959098815917898</v>
      </c>
    </row>
    <row r="5903" spans="1:14" x14ac:dyDescent="0.35">
      <c r="A5903" t="s">
        <v>31120</v>
      </c>
      <c r="B5903" t="s">
        <v>32</v>
      </c>
      <c r="C5903" t="s">
        <v>31121</v>
      </c>
      <c r="D5903">
        <v>24</v>
      </c>
      <c r="F5903" t="s">
        <v>30</v>
      </c>
      <c r="G5903" t="s">
        <v>34</v>
      </c>
      <c r="H5903" t="s">
        <v>31122</v>
      </c>
      <c r="I5903" t="s">
        <v>31120</v>
      </c>
      <c r="J5903" t="s">
        <v>31123</v>
      </c>
      <c r="K5903" t="s">
        <v>31123</v>
      </c>
      <c r="L5903" t="s">
        <v>31124</v>
      </c>
      <c r="M5903">
        <v>-161.7779999</v>
      </c>
      <c r="N5903">
        <v>60.702899930000001</v>
      </c>
    </row>
    <row r="5904" spans="1:14" x14ac:dyDescent="0.35">
      <c r="A5904" t="s">
        <v>31125</v>
      </c>
      <c r="B5904" t="s">
        <v>1168</v>
      </c>
      <c r="C5904" t="s">
        <v>31126</v>
      </c>
      <c r="D5904">
        <v>15</v>
      </c>
      <c r="F5904" t="s">
        <v>30</v>
      </c>
      <c r="G5904" t="s">
        <v>34</v>
      </c>
      <c r="H5904" t="s">
        <v>1245</v>
      </c>
      <c r="I5904" t="s">
        <v>31125</v>
      </c>
      <c r="J5904" t="s">
        <v>27341</v>
      </c>
      <c r="K5904" t="s">
        <v>27341</v>
      </c>
      <c r="L5904" t="s">
        <v>31127</v>
      </c>
      <c r="M5904">
        <v>-161.82000732421801</v>
      </c>
      <c r="N5904">
        <v>59.011398315429602</v>
      </c>
    </row>
    <row r="5905" spans="1:14" x14ac:dyDescent="0.35">
      <c r="A5905" t="s">
        <v>31128</v>
      </c>
      <c r="B5905" t="s">
        <v>32</v>
      </c>
      <c r="C5905" t="s">
        <v>31129</v>
      </c>
      <c r="D5905">
        <v>57</v>
      </c>
      <c r="F5905" t="s">
        <v>30</v>
      </c>
      <c r="G5905" t="s">
        <v>34</v>
      </c>
      <c r="H5905" t="s">
        <v>31130</v>
      </c>
      <c r="I5905" t="s">
        <v>31128</v>
      </c>
      <c r="J5905" t="s">
        <v>31131</v>
      </c>
      <c r="K5905" t="s">
        <v>3008</v>
      </c>
      <c r="L5905" t="s">
        <v>31132</v>
      </c>
      <c r="M5905">
        <v>-157.57200622600001</v>
      </c>
      <c r="N5905">
        <v>57.580398559599999</v>
      </c>
    </row>
    <row r="5906" spans="1:14" x14ac:dyDescent="0.35">
      <c r="A5906" t="s">
        <v>31133</v>
      </c>
      <c r="B5906" t="s">
        <v>32</v>
      </c>
      <c r="C5906" t="s">
        <v>31134</v>
      </c>
      <c r="D5906">
        <v>12</v>
      </c>
      <c r="F5906" t="s">
        <v>30</v>
      </c>
      <c r="G5906" t="s">
        <v>34</v>
      </c>
      <c r="H5906" t="s">
        <v>31135</v>
      </c>
      <c r="I5906" t="s">
        <v>31133</v>
      </c>
      <c r="J5906" t="s">
        <v>27501</v>
      </c>
      <c r="K5906" t="s">
        <v>27501</v>
      </c>
      <c r="L5906" t="s">
        <v>31136</v>
      </c>
      <c r="M5906">
        <v>-166.79899597167901</v>
      </c>
      <c r="N5906">
        <v>68.348800659179602</v>
      </c>
    </row>
    <row r="5907" spans="1:14" x14ac:dyDescent="0.35">
      <c r="A5907" t="s">
        <v>31137</v>
      </c>
      <c r="B5907" t="s">
        <v>32</v>
      </c>
      <c r="C5907" t="s">
        <v>31138</v>
      </c>
      <c r="D5907">
        <v>1095</v>
      </c>
      <c r="F5907" t="s">
        <v>30</v>
      </c>
      <c r="G5907" t="s">
        <v>34</v>
      </c>
      <c r="H5907" t="s">
        <v>31139</v>
      </c>
      <c r="I5907" t="s">
        <v>31137</v>
      </c>
      <c r="J5907" t="s">
        <v>26656</v>
      </c>
      <c r="K5907" t="s">
        <v>26656</v>
      </c>
      <c r="L5907" t="s">
        <v>31140</v>
      </c>
      <c r="M5907">
        <v>-150.64399719238</v>
      </c>
      <c r="N5907">
        <v>66.814102172852003</v>
      </c>
    </row>
    <row r="5908" spans="1:14" x14ac:dyDescent="0.35">
      <c r="A5908" t="s">
        <v>31141</v>
      </c>
      <c r="B5908" t="s">
        <v>32</v>
      </c>
      <c r="C5908" t="s">
        <v>31142</v>
      </c>
      <c r="D5908">
        <v>42</v>
      </c>
      <c r="F5908" t="s">
        <v>30</v>
      </c>
      <c r="G5908" t="s">
        <v>34</v>
      </c>
      <c r="H5908" t="s">
        <v>31143</v>
      </c>
      <c r="I5908" t="s">
        <v>31141</v>
      </c>
      <c r="J5908" t="s">
        <v>31144</v>
      </c>
      <c r="K5908" t="s">
        <v>31145</v>
      </c>
      <c r="L5908" t="s">
        <v>31146</v>
      </c>
      <c r="M5908">
        <v>-161.845</v>
      </c>
      <c r="N5908">
        <v>59.755099999999999</v>
      </c>
    </row>
    <row r="5909" spans="1:14" x14ac:dyDescent="0.35">
      <c r="A5909" t="s">
        <v>31147</v>
      </c>
      <c r="B5909" t="s">
        <v>1168</v>
      </c>
      <c r="C5909" t="s">
        <v>31148</v>
      </c>
      <c r="D5909">
        <v>38</v>
      </c>
      <c r="F5909" t="s">
        <v>30</v>
      </c>
      <c r="G5909" t="s">
        <v>34</v>
      </c>
      <c r="H5909" t="s">
        <v>1529</v>
      </c>
      <c r="I5909" t="s">
        <v>31147</v>
      </c>
      <c r="J5909" t="s">
        <v>20939</v>
      </c>
      <c r="K5909" t="s">
        <v>31149</v>
      </c>
      <c r="L5909" t="s">
        <v>31150</v>
      </c>
      <c r="M5909">
        <v>-151.00599670400001</v>
      </c>
      <c r="N5909">
        <v>70.209999084499998</v>
      </c>
    </row>
    <row r="5910" spans="1:14" x14ac:dyDescent="0.35">
      <c r="A5910" t="s">
        <v>31151</v>
      </c>
      <c r="B5910" t="s">
        <v>1168</v>
      </c>
      <c r="C5910" t="s">
        <v>31152</v>
      </c>
      <c r="D5910">
        <v>2092</v>
      </c>
      <c r="F5910" t="s">
        <v>30</v>
      </c>
      <c r="G5910" t="s">
        <v>34</v>
      </c>
      <c r="H5910" t="s">
        <v>31153</v>
      </c>
      <c r="I5910" t="s">
        <v>31151</v>
      </c>
      <c r="J5910" t="s">
        <v>27368</v>
      </c>
      <c r="K5910" t="s">
        <v>27368</v>
      </c>
      <c r="L5910" t="s">
        <v>31154</v>
      </c>
      <c r="M5910">
        <v>-145.57899499999999</v>
      </c>
      <c r="N5910">
        <v>68.114699999999999</v>
      </c>
    </row>
    <row r="5911" spans="1:14" x14ac:dyDescent="0.35">
      <c r="A5911" t="s">
        <v>31155</v>
      </c>
      <c r="B5911" t="s">
        <v>32</v>
      </c>
      <c r="C5911" t="s">
        <v>31156</v>
      </c>
      <c r="D5911">
        <v>51</v>
      </c>
      <c r="F5911" t="s">
        <v>30</v>
      </c>
      <c r="G5911" t="s">
        <v>34</v>
      </c>
      <c r="H5911" t="s">
        <v>1470</v>
      </c>
      <c r="I5911" t="s">
        <v>31155</v>
      </c>
      <c r="J5911" t="s">
        <v>27448</v>
      </c>
      <c r="K5911" t="s">
        <v>27448</v>
      </c>
      <c r="L5911" t="s">
        <v>31157</v>
      </c>
      <c r="M5911">
        <v>-161.319458008</v>
      </c>
      <c r="N5911">
        <v>61.778884887700002</v>
      </c>
    </row>
    <row r="5912" spans="1:14" x14ac:dyDescent="0.35">
      <c r="A5912" t="s">
        <v>31158</v>
      </c>
      <c r="B5912" t="s">
        <v>1168</v>
      </c>
      <c r="C5912" t="s">
        <v>544</v>
      </c>
      <c r="D5912">
        <v>658</v>
      </c>
      <c r="F5912" t="s">
        <v>30</v>
      </c>
      <c r="G5912" t="s">
        <v>34</v>
      </c>
      <c r="H5912" t="s">
        <v>1078</v>
      </c>
      <c r="I5912" t="s">
        <v>31158</v>
      </c>
      <c r="J5912" t="s">
        <v>31159</v>
      </c>
      <c r="K5912" t="s">
        <v>31159</v>
      </c>
      <c r="L5912" t="s">
        <v>31160</v>
      </c>
      <c r="M5912">
        <v>-155.47000120000001</v>
      </c>
      <c r="N5912">
        <v>64.727203369999998</v>
      </c>
    </row>
    <row r="5913" spans="1:14" x14ac:dyDescent="0.35">
      <c r="A5913" t="s">
        <v>31161</v>
      </c>
      <c r="B5913" t="s">
        <v>1168</v>
      </c>
      <c r="C5913" t="s">
        <v>31162</v>
      </c>
      <c r="D5913">
        <v>53</v>
      </c>
      <c r="F5913" t="s">
        <v>30</v>
      </c>
      <c r="G5913" t="s">
        <v>34</v>
      </c>
      <c r="H5913" t="s">
        <v>31163</v>
      </c>
      <c r="I5913" t="s">
        <v>31161</v>
      </c>
      <c r="J5913" t="s">
        <v>31164</v>
      </c>
      <c r="K5913" t="s">
        <v>31164</v>
      </c>
      <c r="L5913" t="s">
        <v>31165</v>
      </c>
      <c r="M5913">
        <v>-170.49299621582</v>
      </c>
      <c r="N5913">
        <v>63.6864013671875</v>
      </c>
    </row>
    <row r="5914" spans="1:14" x14ac:dyDescent="0.35">
      <c r="A5914" t="s">
        <v>31166</v>
      </c>
      <c r="B5914" t="s">
        <v>1168</v>
      </c>
      <c r="C5914" t="s">
        <v>31167</v>
      </c>
      <c r="D5914">
        <v>65</v>
      </c>
      <c r="F5914" t="s">
        <v>30</v>
      </c>
      <c r="G5914" t="s">
        <v>34</v>
      </c>
      <c r="H5914" t="s">
        <v>698</v>
      </c>
      <c r="I5914" t="s">
        <v>31166</v>
      </c>
      <c r="J5914" t="s">
        <v>31168</v>
      </c>
      <c r="K5914" t="s">
        <v>31168</v>
      </c>
      <c r="L5914" t="s">
        <v>31169</v>
      </c>
      <c r="M5914">
        <v>-148.4649963</v>
      </c>
      <c r="N5914">
        <v>70.194702149999998</v>
      </c>
    </row>
    <row r="5915" spans="1:14" x14ac:dyDescent="0.35">
      <c r="A5915" t="s">
        <v>31170</v>
      </c>
      <c r="B5915" t="s">
        <v>1168</v>
      </c>
      <c r="C5915" t="s">
        <v>31171</v>
      </c>
      <c r="D5915">
        <v>21</v>
      </c>
      <c r="F5915" t="s">
        <v>30</v>
      </c>
      <c r="G5915" t="s">
        <v>34</v>
      </c>
      <c r="H5915" t="s">
        <v>31172</v>
      </c>
      <c r="I5915" t="s">
        <v>31170</v>
      </c>
      <c r="J5915" t="s">
        <v>31173</v>
      </c>
      <c r="K5915" t="s">
        <v>31173</v>
      </c>
      <c r="L5915" t="s">
        <v>31174</v>
      </c>
      <c r="M5915">
        <v>-160.52299499511699</v>
      </c>
      <c r="N5915">
        <v>55.314998626708899</v>
      </c>
    </row>
    <row r="5916" spans="1:14" x14ac:dyDescent="0.35">
      <c r="A5916" t="s">
        <v>31175</v>
      </c>
      <c r="B5916" t="s">
        <v>1168</v>
      </c>
      <c r="C5916" t="s">
        <v>31176</v>
      </c>
      <c r="D5916">
        <v>12</v>
      </c>
      <c r="F5916" t="s">
        <v>30</v>
      </c>
      <c r="G5916" t="s">
        <v>34</v>
      </c>
      <c r="H5916" t="s">
        <v>31177</v>
      </c>
      <c r="I5916" t="s">
        <v>31175</v>
      </c>
      <c r="J5916" t="s">
        <v>31178</v>
      </c>
      <c r="K5916" t="s">
        <v>31178</v>
      </c>
      <c r="L5916" t="s">
        <v>31179</v>
      </c>
      <c r="M5916">
        <v>-166.089112</v>
      </c>
      <c r="N5916">
        <v>66.249604000000005</v>
      </c>
    </row>
    <row r="5917" spans="1:14" x14ac:dyDescent="0.35">
      <c r="A5917" t="s">
        <v>31180</v>
      </c>
      <c r="B5917" t="s">
        <v>1168</v>
      </c>
      <c r="C5917" t="s">
        <v>31181</v>
      </c>
      <c r="D5917">
        <v>21</v>
      </c>
      <c r="F5917" t="s">
        <v>30</v>
      </c>
      <c r="G5917" t="s">
        <v>34</v>
      </c>
      <c r="H5917" t="s">
        <v>1513</v>
      </c>
      <c r="I5917" t="s">
        <v>31180</v>
      </c>
      <c r="J5917" t="s">
        <v>27395</v>
      </c>
      <c r="K5917" t="s">
        <v>27395</v>
      </c>
      <c r="L5917" t="s">
        <v>31182</v>
      </c>
      <c r="M5917">
        <v>-135.36199951171801</v>
      </c>
      <c r="N5917">
        <v>57.047100067138601</v>
      </c>
    </row>
    <row r="5918" spans="1:14" x14ac:dyDescent="0.35">
      <c r="A5918" t="s">
        <v>31183</v>
      </c>
      <c r="B5918" t="s">
        <v>1168</v>
      </c>
      <c r="C5918" t="s">
        <v>31184</v>
      </c>
      <c r="D5918">
        <v>17</v>
      </c>
      <c r="F5918" t="s">
        <v>30</v>
      </c>
      <c r="G5918" t="s">
        <v>34</v>
      </c>
      <c r="H5918" t="s">
        <v>1404</v>
      </c>
      <c r="I5918" t="s">
        <v>31183</v>
      </c>
      <c r="J5918" t="s">
        <v>31185</v>
      </c>
      <c r="K5918" t="s">
        <v>31185</v>
      </c>
      <c r="L5918" t="s">
        <v>31186</v>
      </c>
      <c r="M5918">
        <v>-159.98599239999999</v>
      </c>
      <c r="N5918">
        <v>66.600097660000003</v>
      </c>
    </row>
    <row r="5919" spans="1:14" x14ac:dyDescent="0.35">
      <c r="A5919" t="s">
        <v>31187</v>
      </c>
      <c r="B5919" t="s">
        <v>32</v>
      </c>
      <c r="C5919" t="s">
        <v>31188</v>
      </c>
      <c r="D5919">
        <v>190</v>
      </c>
      <c r="F5919" t="s">
        <v>30</v>
      </c>
      <c r="G5919" t="s">
        <v>34</v>
      </c>
      <c r="H5919" t="s">
        <v>31189</v>
      </c>
      <c r="I5919" t="s">
        <v>31187</v>
      </c>
      <c r="J5919" t="s">
        <v>31190</v>
      </c>
      <c r="K5919" t="s">
        <v>31190</v>
      </c>
      <c r="L5919" t="s">
        <v>31191</v>
      </c>
      <c r="M5919">
        <v>-157.16600036599999</v>
      </c>
      <c r="N5919">
        <v>61.700500488300001</v>
      </c>
    </row>
    <row r="5920" spans="1:14" x14ac:dyDescent="0.35">
      <c r="A5920" t="s">
        <v>31192</v>
      </c>
      <c r="B5920" t="s">
        <v>1168</v>
      </c>
      <c r="C5920" t="s">
        <v>31193</v>
      </c>
      <c r="D5920">
        <v>312</v>
      </c>
      <c r="F5920" t="s">
        <v>30</v>
      </c>
      <c r="G5920" t="s">
        <v>34</v>
      </c>
      <c r="H5920" t="s">
        <v>1349</v>
      </c>
      <c r="I5920" t="s">
        <v>31192</v>
      </c>
      <c r="J5920" t="s">
        <v>31194</v>
      </c>
      <c r="K5920" t="s">
        <v>31194</v>
      </c>
      <c r="L5920" t="s">
        <v>31195</v>
      </c>
      <c r="M5920">
        <v>-163.30200199999999</v>
      </c>
      <c r="N5920">
        <v>62.060501100000003</v>
      </c>
    </row>
    <row r="5921" spans="1:14" x14ac:dyDescent="0.35">
      <c r="A5921" t="s">
        <v>31196</v>
      </c>
      <c r="B5921" t="s">
        <v>1168</v>
      </c>
      <c r="C5921" t="s">
        <v>31197</v>
      </c>
      <c r="D5921">
        <v>63</v>
      </c>
      <c r="F5921" t="s">
        <v>30</v>
      </c>
      <c r="G5921" t="s">
        <v>34</v>
      </c>
      <c r="H5921" t="s">
        <v>31198</v>
      </c>
      <c r="I5921" t="s">
        <v>31196</v>
      </c>
      <c r="J5921" t="s">
        <v>31199</v>
      </c>
      <c r="K5921" t="s">
        <v>31199</v>
      </c>
      <c r="L5921" t="s">
        <v>31200</v>
      </c>
      <c r="M5921">
        <v>-170.22000122070301</v>
      </c>
      <c r="N5921">
        <v>57.167301177978501</v>
      </c>
    </row>
    <row r="5922" spans="1:14" x14ac:dyDescent="0.35">
      <c r="A5922" t="s">
        <v>31201</v>
      </c>
      <c r="B5922" t="s">
        <v>32</v>
      </c>
      <c r="C5922" t="s">
        <v>31202</v>
      </c>
      <c r="D5922">
        <v>29</v>
      </c>
      <c r="F5922" t="s">
        <v>30</v>
      </c>
      <c r="G5922" t="s">
        <v>34</v>
      </c>
      <c r="H5922" t="s">
        <v>1512</v>
      </c>
      <c r="I5922" t="s">
        <v>31201</v>
      </c>
      <c r="J5922" t="s">
        <v>31203</v>
      </c>
      <c r="K5922" t="s">
        <v>31203</v>
      </c>
      <c r="L5922" t="s">
        <v>31204</v>
      </c>
      <c r="M5922">
        <v>-151.70399475098</v>
      </c>
      <c r="N5922">
        <v>59.442401885986001</v>
      </c>
    </row>
    <row r="5923" spans="1:14" x14ac:dyDescent="0.35">
      <c r="A5923" t="s">
        <v>31205</v>
      </c>
      <c r="B5923" t="s">
        <v>32</v>
      </c>
      <c r="C5923" t="s">
        <v>31206</v>
      </c>
      <c r="D5923">
        <v>2750</v>
      </c>
      <c r="F5923" t="s">
        <v>30</v>
      </c>
      <c r="G5923" t="s">
        <v>34</v>
      </c>
      <c r="H5923" t="s">
        <v>31207</v>
      </c>
      <c r="I5923" t="s">
        <v>31205</v>
      </c>
      <c r="J5923" t="s">
        <v>31208</v>
      </c>
      <c r="K5923" t="s">
        <v>31208</v>
      </c>
      <c r="L5923" t="s">
        <v>31209</v>
      </c>
      <c r="M5923">
        <v>-147.50700378400001</v>
      </c>
      <c r="N5923">
        <v>61.812000274699997</v>
      </c>
    </row>
    <row r="5924" spans="1:14" x14ac:dyDescent="0.35">
      <c r="A5924" t="s">
        <v>31210</v>
      </c>
      <c r="B5924" t="s">
        <v>32</v>
      </c>
      <c r="C5924" t="s">
        <v>1286</v>
      </c>
      <c r="D5924">
        <v>2409</v>
      </c>
      <c r="F5924" t="s">
        <v>30</v>
      </c>
      <c r="G5924" t="s">
        <v>34</v>
      </c>
      <c r="H5924" t="s">
        <v>728</v>
      </c>
      <c r="I5924" t="s">
        <v>31210</v>
      </c>
      <c r="J5924" t="s">
        <v>31211</v>
      </c>
      <c r="K5924" t="s">
        <v>31211</v>
      </c>
      <c r="L5924" t="s">
        <v>31212</v>
      </c>
      <c r="M5924">
        <v>-149.12699890100001</v>
      </c>
      <c r="N5924">
        <v>63.331501007100002</v>
      </c>
    </row>
    <row r="5925" spans="1:14" x14ac:dyDescent="0.35">
      <c r="A5925" t="s">
        <v>31213</v>
      </c>
      <c r="B5925" t="s">
        <v>1168</v>
      </c>
      <c r="C5925" t="s">
        <v>31214</v>
      </c>
      <c r="D5925">
        <v>1585</v>
      </c>
      <c r="F5925" t="s">
        <v>30</v>
      </c>
      <c r="G5925" t="s">
        <v>34</v>
      </c>
      <c r="H5925" t="s">
        <v>31215</v>
      </c>
      <c r="I5925" t="s">
        <v>31213</v>
      </c>
      <c r="J5925" t="s">
        <v>31216</v>
      </c>
      <c r="K5925" t="s">
        <v>31216</v>
      </c>
      <c r="L5925" t="s">
        <v>31217</v>
      </c>
      <c r="M5925">
        <v>-155.57400509999999</v>
      </c>
      <c r="N5925">
        <v>61.097400669999999</v>
      </c>
    </row>
    <row r="5926" spans="1:14" x14ac:dyDescent="0.35">
      <c r="A5926" t="s">
        <v>31218</v>
      </c>
      <c r="B5926" t="s">
        <v>32</v>
      </c>
      <c r="C5926" t="s">
        <v>31219</v>
      </c>
      <c r="D5926">
        <v>148</v>
      </c>
      <c r="F5926" t="s">
        <v>30</v>
      </c>
      <c r="G5926" t="s">
        <v>34</v>
      </c>
      <c r="H5926" t="s">
        <v>569</v>
      </c>
      <c r="I5926" t="s">
        <v>31218</v>
      </c>
      <c r="J5926" t="s">
        <v>31220</v>
      </c>
      <c r="K5926" t="s">
        <v>31220</v>
      </c>
      <c r="L5926" t="s">
        <v>31221</v>
      </c>
      <c r="M5926">
        <v>-151.19099426299999</v>
      </c>
      <c r="N5926">
        <v>61.965301513699998</v>
      </c>
    </row>
    <row r="5927" spans="1:14" x14ac:dyDescent="0.35">
      <c r="A5927" t="s">
        <v>31222</v>
      </c>
      <c r="B5927" t="s">
        <v>1168</v>
      </c>
      <c r="C5927" t="s">
        <v>31223</v>
      </c>
      <c r="D5927">
        <v>113</v>
      </c>
      <c r="F5927" t="s">
        <v>30</v>
      </c>
      <c r="G5927" t="s">
        <v>34</v>
      </c>
      <c r="H5927" t="s">
        <v>171</v>
      </c>
      <c r="I5927" t="s">
        <v>31222</v>
      </c>
      <c r="J5927" t="s">
        <v>31224</v>
      </c>
      <c r="K5927" t="s">
        <v>31224</v>
      </c>
      <c r="L5927" t="s">
        <v>31225</v>
      </c>
      <c r="M5927">
        <v>-151.03399658203099</v>
      </c>
      <c r="N5927">
        <v>60.475700378417898</v>
      </c>
    </row>
    <row r="5928" spans="1:14" x14ac:dyDescent="0.35">
      <c r="A5928" t="s">
        <v>31226</v>
      </c>
      <c r="B5928" t="s">
        <v>1168</v>
      </c>
      <c r="C5928" t="s">
        <v>31227</v>
      </c>
      <c r="D5928">
        <v>95</v>
      </c>
      <c r="F5928" t="s">
        <v>30</v>
      </c>
      <c r="G5928" t="s">
        <v>34</v>
      </c>
      <c r="H5928" t="s">
        <v>31228</v>
      </c>
      <c r="I5928" t="s">
        <v>31226</v>
      </c>
      <c r="J5928" t="s">
        <v>31229</v>
      </c>
      <c r="K5928" t="s">
        <v>31229</v>
      </c>
      <c r="L5928" t="s">
        <v>31230</v>
      </c>
      <c r="M5928">
        <v>174.11399840000001</v>
      </c>
      <c r="N5928">
        <v>52.712299350000002</v>
      </c>
    </row>
    <row r="5929" spans="1:14" x14ac:dyDescent="0.35">
      <c r="A5929" t="s">
        <v>31231</v>
      </c>
      <c r="B5929" t="s">
        <v>32</v>
      </c>
      <c r="C5929" t="s">
        <v>31232</v>
      </c>
      <c r="D5929">
        <v>236</v>
      </c>
      <c r="F5929" t="s">
        <v>30</v>
      </c>
      <c r="G5929" t="s">
        <v>34</v>
      </c>
      <c r="H5929" t="s">
        <v>1324</v>
      </c>
      <c r="I5929" t="s">
        <v>31231</v>
      </c>
      <c r="J5929" t="s">
        <v>31233</v>
      </c>
      <c r="K5929" t="s">
        <v>31233</v>
      </c>
      <c r="L5929" t="s">
        <v>31234</v>
      </c>
      <c r="M5929">
        <v>-152.10899352999999</v>
      </c>
      <c r="N5929">
        <v>65.174400329600005</v>
      </c>
    </row>
    <row r="5930" spans="1:14" x14ac:dyDescent="0.35">
      <c r="A5930" t="s">
        <v>31235</v>
      </c>
      <c r="B5930" t="s">
        <v>32</v>
      </c>
      <c r="C5930" t="s">
        <v>31236</v>
      </c>
      <c r="D5930">
        <v>271</v>
      </c>
      <c r="F5930" t="s">
        <v>30</v>
      </c>
      <c r="G5930" t="s">
        <v>34</v>
      </c>
      <c r="H5930" t="s">
        <v>31237</v>
      </c>
      <c r="I5930" t="s">
        <v>31235</v>
      </c>
      <c r="J5930" t="s">
        <v>31238</v>
      </c>
      <c r="K5930" t="s">
        <v>31238</v>
      </c>
      <c r="L5930" t="s">
        <v>31239</v>
      </c>
      <c r="M5930">
        <v>-167.9219971</v>
      </c>
      <c r="N5930">
        <v>65.563102720000003</v>
      </c>
    </row>
    <row r="5931" spans="1:14" x14ac:dyDescent="0.35">
      <c r="A5931" t="s">
        <v>31240</v>
      </c>
      <c r="B5931" t="s">
        <v>32</v>
      </c>
      <c r="C5931" t="s">
        <v>31241</v>
      </c>
      <c r="D5931">
        <v>294</v>
      </c>
      <c r="F5931" t="s">
        <v>30</v>
      </c>
      <c r="G5931" t="s">
        <v>34</v>
      </c>
      <c r="H5931" t="s">
        <v>31242</v>
      </c>
      <c r="I5931" t="s">
        <v>31240</v>
      </c>
      <c r="J5931" t="s">
        <v>31243</v>
      </c>
      <c r="K5931" t="s">
        <v>25115</v>
      </c>
      <c r="L5931" t="s">
        <v>31244</v>
      </c>
      <c r="M5931">
        <v>-166.33900451700001</v>
      </c>
      <c r="N5931">
        <v>65.240402221699995</v>
      </c>
    </row>
    <row r="5932" spans="1:14" x14ac:dyDescent="0.35">
      <c r="A5932" t="s">
        <v>31245</v>
      </c>
      <c r="B5932" t="s">
        <v>1168</v>
      </c>
      <c r="C5932" t="s">
        <v>31246</v>
      </c>
      <c r="D5932">
        <v>21</v>
      </c>
      <c r="F5932" t="s">
        <v>30</v>
      </c>
      <c r="G5932" t="s">
        <v>34</v>
      </c>
      <c r="H5932" t="s">
        <v>31247</v>
      </c>
      <c r="I5932" t="s">
        <v>31245</v>
      </c>
      <c r="J5932" t="s">
        <v>31248</v>
      </c>
      <c r="K5932" t="s">
        <v>31248</v>
      </c>
      <c r="L5932" t="s">
        <v>31249</v>
      </c>
      <c r="M5932">
        <v>-160.39700317382801</v>
      </c>
      <c r="N5932">
        <v>59.052799224853501</v>
      </c>
    </row>
    <row r="5933" spans="1:14" x14ac:dyDescent="0.35">
      <c r="A5933" t="s">
        <v>31251</v>
      </c>
      <c r="B5933" t="s">
        <v>1168</v>
      </c>
      <c r="C5933" t="s">
        <v>31252</v>
      </c>
      <c r="D5933">
        <v>358</v>
      </c>
      <c r="F5933" t="s">
        <v>30</v>
      </c>
      <c r="G5933" t="s">
        <v>34</v>
      </c>
      <c r="H5933" t="s">
        <v>263</v>
      </c>
      <c r="I5933" t="s">
        <v>31251</v>
      </c>
      <c r="J5933" t="s">
        <v>31253</v>
      </c>
      <c r="K5933" t="s">
        <v>31253</v>
      </c>
      <c r="L5933" t="s">
        <v>31254</v>
      </c>
      <c r="M5933">
        <v>-150.09399414062</v>
      </c>
      <c r="N5933">
        <v>62.320499420166001</v>
      </c>
    </row>
    <row r="5934" spans="1:14" x14ac:dyDescent="0.35">
      <c r="A5934" t="s">
        <v>31255</v>
      </c>
      <c r="B5934" t="s">
        <v>1168</v>
      </c>
      <c r="C5934" t="s">
        <v>31256</v>
      </c>
      <c r="D5934">
        <v>964</v>
      </c>
      <c r="F5934" t="s">
        <v>30</v>
      </c>
      <c r="G5934" t="s">
        <v>34</v>
      </c>
      <c r="H5934" t="s">
        <v>31257</v>
      </c>
      <c r="I5934" t="s">
        <v>31255</v>
      </c>
      <c r="J5934" t="s">
        <v>27299</v>
      </c>
      <c r="K5934" t="s">
        <v>27299</v>
      </c>
      <c r="L5934" t="s">
        <v>31258</v>
      </c>
      <c r="M5934">
        <v>-155.977005005</v>
      </c>
      <c r="N5934">
        <v>62.894401550299897</v>
      </c>
    </row>
    <row r="5935" spans="1:14" x14ac:dyDescent="0.35">
      <c r="A5935" t="s">
        <v>31259</v>
      </c>
      <c r="B5935" t="s">
        <v>1168</v>
      </c>
      <c r="C5935" t="s">
        <v>31260</v>
      </c>
      <c r="D5935">
        <v>96</v>
      </c>
      <c r="F5935" t="s">
        <v>30</v>
      </c>
      <c r="G5935" t="s">
        <v>34</v>
      </c>
      <c r="H5935" t="s">
        <v>31261</v>
      </c>
      <c r="I5935" t="s">
        <v>31259</v>
      </c>
      <c r="J5935" t="s">
        <v>31262</v>
      </c>
      <c r="K5935" t="s">
        <v>31262</v>
      </c>
      <c r="L5935" t="s">
        <v>31263</v>
      </c>
      <c r="M5935">
        <v>-157.436013</v>
      </c>
      <c r="N5935">
        <v>70.467039999999997</v>
      </c>
    </row>
    <row r="5936" spans="1:14" x14ac:dyDescent="0.35">
      <c r="A5936" t="s">
        <v>31265</v>
      </c>
      <c r="B5936" t="s">
        <v>32</v>
      </c>
      <c r="C5936" t="s">
        <v>31266</v>
      </c>
      <c r="D5936">
        <v>10</v>
      </c>
      <c r="F5936" t="s">
        <v>30</v>
      </c>
      <c r="G5936" t="s">
        <v>34</v>
      </c>
      <c r="H5936" t="s">
        <v>31267</v>
      </c>
      <c r="I5936" t="s">
        <v>31265</v>
      </c>
      <c r="J5936" t="s">
        <v>31268</v>
      </c>
      <c r="K5936" t="s">
        <v>31268</v>
      </c>
      <c r="L5936" t="s">
        <v>31269</v>
      </c>
      <c r="M5936">
        <v>-164.65992736800001</v>
      </c>
      <c r="N5936">
        <v>62.680042266799902</v>
      </c>
    </row>
    <row r="5937" spans="1:14" x14ac:dyDescent="0.35">
      <c r="A5937" t="s">
        <v>31270</v>
      </c>
      <c r="B5937" t="s">
        <v>32</v>
      </c>
      <c r="C5937" t="s">
        <v>31271</v>
      </c>
      <c r="D5937">
        <v>267</v>
      </c>
      <c r="F5937" t="s">
        <v>30</v>
      </c>
      <c r="G5937" t="s">
        <v>34</v>
      </c>
      <c r="H5937" t="s">
        <v>31272</v>
      </c>
      <c r="I5937" t="s">
        <v>31270</v>
      </c>
      <c r="J5937" t="s">
        <v>31273</v>
      </c>
      <c r="K5937" t="s">
        <v>31273</v>
      </c>
      <c r="L5937" t="s">
        <v>31274</v>
      </c>
      <c r="M5937">
        <v>-152.13600159999999</v>
      </c>
      <c r="N5937">
        <v>69.371101379999999</v>
      </c>
    </row>
    <row r="5938" spans="1:14" x14ac:dyDescent="0.35">
      <c r="A5938" t="s">
        <v>31275</v>
      </c>
      <c r="B5938" t="s">
        <v>32</v>
      </c>
      <c r="C5938" t="s">
        <v>31276</v>
      </c>
      <c r="D5938">
        <v>27</v>
      </c>
      <c r="F5938" t="s">
        <v>30</v>
      </c>
      <c r="G5938" t="s">
        <v>34</v>
      </c>
      <c r="H5938" t="s">
        <v>31277</v>
      </c>
      <c r="I5938" t="s">
        <v>31275</v>
      </c>
      <c r="J5938" t="s">
        <v>15389</v>
      </c>
      <c r="K5938" t="s">
        <v>15389</v>
      </c>
      <c r="L5938" t="s">
        <v>31278</v>
      </c>
      <c r="M5938">
        <v>-160.79899599999999</v>
      </c>
      <c r="N5938">
        <v>63.888401029999997</v>
      </c>
    </row>
    <row r="5939" spans="1:14" x14ac:dyDescent="0.35">
      <c r="A5939" t="s">
        <v>31279</v>
      </c>
      <c r="B5939" t="s">
        <v>32</v>
      </c>
      <c r="C5939" t="s">
        <v>968</v>
      </c>
      <c r="D5939">
        <v>221</v>
      </c>
      <c r="F5939" t="s">
        <v>30</v>
      </c>
      <c r="G5939" t="s">
        <v>34</v>
      </c>
      <c r="H5939" t="s">
        <v>122</v>
      </c>
      <c r="I5939" t="s">
        <v>31279</v>
      </c>
      <c r="J5939" t="s">
        <v>31280</v>
      </c>
      <c r="K5939" t="s">
        <v>31281</v>
      </c>
      <c r="L5939" t="s">
        <v>31282</v>
      </c>
      <c r="M5939">
        <v>-150.052001953</v>
      </c>
      <c r="N5939">
        <v>61.754199981699998</v>
      </c>
    </row>
    <row r="5940" spans="1:14" x14ac:dyDescent="0.35">
      <c r="A5940" t="s">
        <v>31283</v>
      </c>
      <c r="B5940" t="s">
        <v>32</v>
      </c>
      <c r="C5940" t="s">
        <v>31284</v>
      </c>
      <c r="D5940">
        <v>75</v>
      </c>
      <c r="F5940" t="s">
        <v>30</v>
      </c>
      <c r="G5940" t="s">
        <v>34</v>
      </c>
      <c r="H5940" t="s">
        <v>31285</v>
      </c>
      <c r="I5940" t="s">
        <v>31283</v>
      </c>
      <c r="J5940" t="s">
        <v>31286</v>
      </c>
      <c r="K5940" t="s">
        <v>31286</v>
      </c>
      <c r="L5940" t="s">
        <v>31287</v>
      </c>
      <c r="M5940">
        <v>-165.60050000000001</v>
      </c>
      <c r="N5940">
        <v>61.540900000000001</v>
      </c>
    </row>
    <row r="5941" spans="1:14" x14ac:dyDescent="0.35">
      <c r="A5941" t="s">
        <v>31288</v>
      </c>
      <c r="B5941" t="s">
        <v>32</v>
      </c>
      <c r="C5941" t="s">
        <v>31289</v>
      </c>
      <c r="D5941">
        <v>155</v>
      </c>
      <c r="F5941" t="s">
        <v>30</v>
      </c>
      <c r="G5941" t="s">
        <v>34</v>
      </c>
      <c r="H5941" t="s">
        <v>31290</v>
      </c>
      <c r="I5941" t="s">
        <v>31288</v>
      </c>
      <c r="J5941" t="s">
        <v>31291</v>
      </c>
      <c r="K5941" t="s">
        <v>31291</v>
      </c>
      <c r="L5941" t="s">
        <v>31292</v>
      </c>
      <c r="M5941">
        <v>-162.26600646972599</v>
      </c>
      <c r="N5941">
        <v>55.116298675537102</v>
      </c>
    </row>
    <row r="5942" spans="1:14" x14ac:dyDescent="0.35">
      <c r="A5942" t="s">
        <v>31293</v>
      </c>
      <c r="B5942" t="s">
        <v>1168</v>
      </c>
      <c r="C5942" t="s">
        <v>31294</v>
      </c>
      <c r="D5942">
        <v>121</v>
      </c>
      <c r="F5942" t="s">
        <v>30</v>
      </c>
      <c r="G5942" t="s">
        <v>34</v>
      </c>
      <c r="H5942" t="s">
        <v>568</v>
      </c>
      <c r="I5942" t="s">
        <v>31293</v>
      </c>
      <c r="J5942" t="s">
        <v>31295</v>
      </c>
      <c r="K5942" t="s">
        <v>31295</v>
      </c>
      <c r="L5942" t="s">
        <v>31296</v>
      </c>
      <c r="M5942">
        <v>-146.24800110000001</v>
      </c>
      <c r="N5942">
        <v>61.13389969</v>
      </c>
    </row>
    <row r="5943" spans="1:14" x14ac:dyDescent="0.35">
      <c r="A5943" t="s">
        <v>31297</v>
      </c>
      <c r="B5943" t="s">
        <v>32</v>
      </c>
      <c r="C5943" t="s">
        <v>31298</v>
      </c>
      <c r="D5943">
        <v>574</v>
      </c>
      <c r="F5943" t="s">
        <v>30</v>
      </c>
      <c r="G5943" t="s">
        <v>34</v>
      </c>
      <c r="H5943" t="s">
        <v>31299</v>
      </c>
      <c r="I5943" t="s">
        <v>31297</v>
      </c>
      <c r="J5943" t="s">
        <v>31300</v>
      </c>
      <c r="K5943" t="s">
        <v>31300</v>
      </c>
      <c r="L5943" t="s">
        <v>31301</v>
      </c>
      <c r="M5943">
        <v>-146.365997314</v>
      </c>
      <c r="N5943">
        <v>67.008697509800001</v>
      </c>
    </row>
    <row r="5944" spans="1:14" x14ac:dyDescent="0.35">
      <c r="A5944" t="s">
        <v>31302</v>
      </c>
      <c r="B5944" t="s">
        <v>1168</v>
      </c>
      <c r="C5944" t="s">
        <v>31303</v>
      </c>
      <c r="D5944">
        <v>13</v>
      </c>
      <c r="F5944" t="s">
        <v>30</v>
      </c>
      <c r="G5944" t="s">
        <v>34</v>
      </c>
      <c r="H5944" t="s">
        <v>31304</v>
      </c>
      <c r="I5944" t="s">
        <v>31302</v>
      </c>
      <c r="J5944" t="s">
        <v>31305</v>
      </c>
      <c r="K5944" t="s">
        <v>31305</v>
      </c>
      <c r="L5944" t="s">
        <v>31306</v>
      </c>
      <c r="M5944">
        <v>-164.56300354003901</v>
      </c>
      <c r="N5944">
        <v>67.736198425292898</v>
      </c>
    </row>
    <row r="5945" spans="1:14" x14ac:dyDescent="0.35">
      <c r="A5945" t="s">
        <v>31307</v>
      </c>
      <c r="B5945" t="s">
        <v>32</v>
      </c>
      <c r="C5945" t="s">
        <v>31308</v>
      </c>
      <c r="D5945">
        <v>359</v>
      </c>
      <c r="F5945" t="s">
        <v>30</v>
      </c>
      <c r="G5945" t="s">
        <v>34</v>
      </c>
      <c r="H5945" t="s">
        <v>1302</v>
      </c>
      <c r="I5945" t="s">
        <v>31307</v>
      </c>
      <c r="J5945" t="s">
        <v>31309</v>
      </c>
      <c r="K5945" t="s">
        <v>31309</v>
      </c>
      <c r="L5945" t="s">
        <v>31310</v>
      </c>
      <c r="M5945">
        <v>-147.40699768100001</v>
      </c>
      <c r="N5945">
        <v>66.362197875999996</v>
      </c>
    </row>
    <row r="5946" spans="1:14" x14ac:dyDescent="0.35">
      <c r="A5946" t="s">
        <v>31311</v>
      </c>
      <c r="B5946" t="s">
        <v>1168</v>
      </c>
      <c r="C5946" t="s">
        <v>31312</v>
      </c>
      <c r="D5946">
        <v>22</v>
      </c>
      <c r="F5946" t="s">
        <v>30</v>
      </c>
      <c r="G5946" t="s">
        <v>34</v>
      </c>
      <c r="H5946" t="s">
        <v>89</v>
      </c>
      <c r="I5946" t="s">
        <v>31311</v>
      </c>
      <c r="J5946" t="s">
        <v>31313</v>
      </c>
      <c r="K5946" t="s">
        <v>31313</v>
      </c>
      <c r="L5946" t="s">
        <v>31314</v>
      </c>
      <c r="M5946">
        <v>-149.41900634765599</v>
      </c>
      <c r="N5946">
        <v>60.126899719238203</v>
      </c>
    </row>
    <row r="5947" spans="1:14" x14ac:dyDescent="0.35">
      <c r="A5947" t="s">
        <v>31315</v>
      </c>
      <c r="B5947" t="s">
        <v>1168</v>
      </c>
      <c r="C5947" t="s">
        <v>31316</v>
      </c>
      <c r="D5947">
        <v>49</v>
      </c>
      <c r="F5947" t="s">
        <v>30</v>
      </c>
      <c r="G5947" t="s">
        <v>34</v>
      </c>
      <c r="H5947" t="s">
        <v>1239</v>
      </c>
      <c r="I5947" t="s">
        <v>31315</v>
      </c>
      <c r="J5947" t="s">
        <v>31317</v>
      </c>
      <c r="K5947" t="s">
        <v>31317</v>
      </c>
      <c r="L5947" t="s">
        <v>31318</v>
      </c>
      <c r="M5947">
        <v>-132.36999510000001</v>
      </c>
      <c r="N5947">
        <v>56.484298709999997</v>
      </c>
    </row>
    <row r="5948" spans="1:14" x14ac:dyDescent="0.35">
      <c r="A5948" t="s">
        <v>31319</v>
      </c>
      <c r="B5948" t="s">
        <v>1168</v>
      </c>
      <c r="C5948" t="s">
        <v>7010</v>
      </c>
      <c r="D5948">
        <v>41</v>
      </c>
      <c r="F5948" t="s">
        <v>30</v>
      </c>
      <c r="G5948" t="s">
        <v>34</v>
      </c>
      <c r="H5948" t="s">
        <v>5103</v>
      </c>
      <c r="I5948" t="s">
        <v>31319</v>
      </c>
      <c r="J5948" t="s">
        <v>31320</v>
      </c>
      <c r="K5948" t="s">
        <v>15460</v>
      </c>
      <c r="L5948" t="s">
        <v>31321</v>
      </c>
      <c r="M5948">
        <v>-159.994995117</v>
      </c>
      <c r="N5948">
        <v>70.638000488299994</v>
      </c>
    </row>
    <row r="5949" spans="1:14" x14ac:dyDescent="0.35">
      <c r="A5949" t="s">
        <v>31322</v>
      </c>
      <c r="B5949" t="s">
        <v>32</v>
      </c>
      <c r="C5949" t="s">
        <v>17780</v>
      </c>
      <c r="D5949">
        <v>267</v>
      </c>
      <c r="F5949" t="s">
        <v>30</v>
      </c>
      <c r="G5949" t="s">
        <v>34</v>
      </c>
      <c r="H5949" t="s">
        <v>31323</v>
      </c>
      <c r="I5949" t="s">
        <v>31322</v>
      </c>
      <c r="J5949" t="s">
        <v>31324</v>
      </c>
      <c r="K5949" t="s">
        <v>31324</v>
      </c>
      <c r="L5949" t="s">
        <v>31325</v>
      </c>
      <c r="M5949">
        <v>-163.41299438499999</v>
      </c>
      <c r="N5949">
        <v>64.689201354999994</v>
      </c>
    </row>
    <row r="5950" spans="1:14" x14ac:dyDescent="0.35">
      <c r="A5950" t="s">
        <v>31326</v>
      </c>
      <c r="B5950" t="s">
        <v>1168</v>
      </c>
      <c r="C5950" t="s">
        <v>31327</v>
      </c>
      <c r="D5950">
        <v>88</v>
      </c>
      <c r="F5950" t="s">
        <v>30</v>
      </c>
      <c r="G5950" t="s">
        <v>34</v>
      </c>
      <c r="H5950" t="s">
        <v>31328</v>
      </c>
      <c r="I5950" t="s">
        <v>31326</v>
      </c>
      <c r="J5950" t="s">
        <v>31329</v>
      </c>
      <c r="K5950" t="s">
        <v>31329</v>
      </c>
      <c r="L5950" t="s">
        <v>31330</v>
      </c>
      <c r="M5950">
        <v>-162.975006103515</v>
      </c>
      <c r="N5950">
        <v>67.566101074218693</v>
      </c>
    </row>
    <row r="5951" spans="1:14" x14ac:dyDescent="0.35">
      <c r="A5951" t="s">
        <v>31331</v>
      </c>
      <c r="B5951" t="s">
        <v>1168</v>
      </c>
      <c r="C5951" t="s">
        <v>31332</v>
      </c>
      <c r="D5951">
        <v>354</v>
      </c>
      <c r="F5951" t="s">
        <v>30</v>
      </c>
      <c r="G5951" t="s">
        <v>34</v>
      </c>
      <c r="H5951" t="s">
        <v>204</v>
      </c>
      <c r="I5951" t="s">
        <v>31331</v>
      </c>
      <c r="J5951" t="s">
        <v>31333</v>
      </c>
      <c r="K5951" t="s">
        <v>31334</v>
      </c>
      <c r="L5951" t="s">
        <v>31335</v>
      </c>
      <c r="M5951">
        <v>-149.539993286</v>
      </c>
      <c r="N5951">
        <v>61.571701049799998</v>
      </c>
    </row>
    <row r="5952" spans="1:14" x14ac:dyDescent="0.35">
      <c r="A5952" t="s">
        <v>31336</v>
      </c>
      <c r="B5952" t="s">
        <v>1168</v>
      </c>
      <c r="C5952" t="s">
        <v>31337</v>
      </c>
      <c r="D5952">
        <v>33</v>
      </c>
      <c r="F5952" t="s">
        <v>30</v>
      </c>
      <c r="G5952" t="s">
        <v>34</v>
      </c>
      <c r="H5952" t="s">
        <v>874</v>
      </c>
      <c r="I5952" t="s">
        <v>31336</v>
      </c>
      <c r="J5952" t="s">
        <v>27499</v>
      </c>
      <c r="K5952" t="s">
        <v>27499</v>
      </c>
      <c r="L5952" t="s">
        <v>31338</v>
      </c>
      <c r="M5952">
        <v>-139.66000366200001</v>
      </c>
      <c r="N5952">
        <v>59.503299713099999</v>
      </c>
    </row>
    <row r="5953" spans="1:14" x14ac:dyDescent="0.35">
      <c r="A5953" t="s">
        <v>31340</v>
      </c>
      <c r="B5953" t="s">
        <v>1168</v>
      </c>
      <c r="C5953" t="s">
        <v>31341</v>
      </c>
      <c r="D5953">
        <v>9</v>
      </c>
      <c r="E5953" t="s">
        <v>161</v>
      </c>
      <c r="F5953" t="s">
        <v>19479</v>
      </c>
      <c r="G5953" t="s">
        <v>31342</v>
      </c>
      <c r="H5953" t="s">
        <v>31343</v>
      </c>
      <c r="I5953" t="s">
        <v>31340</v>
      </c>
      <c r="J5953" t="s">
        <v>31344</v>
      </c>
      <c r="L5953" t="s">
        <v>31345</v>
      </c>
      <c r="M5953">
        <v>-171.710006714</v>
      </c>
      <c r="N5953">
        <v>-2.7681200504299999</v>
      </c>
    </row>
    <row r="5954" spans="1:14" x14ac:dyDescent="0.35">
      <c r="A5954" t="s">
        <v>26649</v>
      </c>
      <c r="B5954" t="s">
        <v>32</v>
      </c>
      <c r="C5954" t="s">
        <v>26647</v>
      </c>
      <c r="D5954">
        <v>55</v>
      </c>
      <c r="F5954" t="s">
        <v>1965</v>
      </c>
      <c r="G5954" t="s">
        <v>6016</v>
      </c>
      <c r="H5954" t="s">
        <v>26648</v>
      </c>
      <c r="I5954" t="s">
        <v>26646</v>
      </c>
      <c r="J5954" t="s">
        <v>26649</v>
      </c>
      <c r="K5954" t="s">
        <v>26650</v>
      </c>
      <c r="L5954" t="s">
        <v>26651</v>
      </c>
      <c r="M5954">
        <v>-109.535826</v>
      </c>
      <c r="N5954">
        <v>23.575011</v>
      </c>
    </row>
    <row r="5955" spans="1:14" x14ac:dyDescent="0.35">
      <c r="A5955" t="s">
        <v>31346</v>
      </c>
      <c r="B5955" t="s">
        <v>32</v>
      </c>
      <c r="C5955" t="s">
        <v>31347</v>
      </c>
      <c r="D5955">
        <v>3050</v>
      </c>
      <c r="E5955" t="s">
        <v>1579</v>
      </c>
      <c r="F5955" t="s">
        <v>23345</v>
      </c>
      <c r="G5955" t="s">
        <v>23347</v>
      </c>
      <c r="H5955" t="s">
        <v>31348</v>
      </c>
      <c r="I5955" t="s">
        <v>31349</v>
      </c>
      <c r="J5955" t="s">
        <v>31346</v>
      </c>
      <c r="L5955" t="s">
        <v>31350</v>
      </c>
      <c r="M5955">
        <v>101.9</v>
      </c>
      <c r="N5955">
        <v>21.647500000000001</v>
      </c>
    </row>
    <row r="5956" spans="1:14" x14ac:dyDescent="0.35">
      <c r="A5956" t="s">
        <v>27374</v>
      </c>
      <c r="B5956" t="s">
        <v>32</v>
      </c>
      <c r="C5956" t="s">
        <v>31351</v>
      </c>
      <c r="D5956">
        <v>2995</v>
      </c>
      <c r="E5956" t="s">
        <v>161</v>
      </c>
      <c r="F5956" t="s">
        <v>1547</v>
      </c>
      <c r="G5956" t="s">
        <v>1607</v>
      </c>
      <c r="H5956" t="s">
        <v>31352</v>
      </c>
      <c r="I5956" t="s">
        <v>31353</v>
      </c>
      <c r="J5956" t="s">
        <v>27374</v>
      </c>
      <c r="K5956" t="s">
        <v>31354</v>
      </c>
      <c r="L5956" t="s">
        <v>31355</v>
      </c>
      <c r="M5956">
        <v>147.51583333299999</v>
      </c>
      <c r="N5956">
        <v>-6.4451388888899999</v>
      </c>
    </row>
    <row r="5957" spans="1:14" x14ac:dyDescent="0.35">
      <c r="A5957" t="s">
        <v>31356</v>
      </c>
      <c r="B5957" t="s">
        <v>32</v>
      </c>
      <c r="C5957" t="s">
        <v>46543</v>
      </c>
      <c r="D5957">
        <v>400</v>
      </c>
      <c r="E5957" t="s">
        <v>1580</v>
      </c>
      <c r="F5957" t="s">
        <v>4286</v>
      </c>
      <c r="G5957" t="s">
        <v>4314</v>
      </c>
      <c r="H5957" t="s">
        <v>31357</v>
      </c>
      <c r="I5957" t="s">
        <v>31358</v>
      </c>
      <c r="J5957" t="s">
        <v>31356</v>
      </c>
      <c r="K5957" t="s">
        <v>31358</v>
      </c>
      <c r="L5957" t="s">
        <v>31359</v>
      </c>
      <c r="M5957">
        <v>-44.481000000000002</v>
      </c>
      <c r="N5957">
        <v>-5.3098000000000001</v>
      </c>
    </row>
    <row r="5958" spans="1:14" x14ac:dyDescent="0.35">
      <c r="A5958" t="s">
        <v>31369</v>
      </c>
      <c r="B5958" t="s">
        <v>32</v>
      </c>
      <c r="C5958" t="s">
        <v>31370</v>
      </c>
      <c r="D5958">
        <v>9500</v>
      </c>
      <c r="E5958" t="s">
        <v>1580</v>
      </c>
      <c r="F5958" t="s">
        <v>31360</v>
      </c>
      <c r="G5958" t="s">
        <v>31371</v>
      </c>
      <c r="H5958" t="s">
        <v>31372</v>
      </c>
      <c r="J5958" t="s">
        <v>31373</v>
      </c>
      <c r="L5958" t="s">
        <v>31374</v>
      </c>
      <c r="M5958">
        <v>-72.566673278808594</v>
      </c>
      <c r="N5958">
        <v>-13.1166667938232</v>
      </c>
    </row>
    <row r="5959" spans="1:14" x14ac:dyDescent="0.35">
      <c r="A5959" t="s">
        <v>31375</v>
      </c>
      <c r="B5959" t="s">
        <v>65</v>
      </c>
      <c r="C5959" t="s">
        <v>23348</v>
      </c>
      <c r="D5959">
        <v>0</v>
      </c>
      <c r="F5959" t="s">
        <v>30</v>
      </c>
      <c r="G5959" t="s">
        <v>34</v>
      </c>
      <c r="H5959" t="s">
        <v>5126</v>
      </c>
      <c r="I5959" t="s">
        <v>31375</v>
      </c>
      <c r="J5959" t="s">
        <v>31375</v>
      </c>
      <c r="K5959" t="s">
        <v>31375</v>
      </c>
      <c r="L5959" t="s">
        <v>31376</v>
      </c>
      <c r="M5959">
        <v>-136.23599243164</v>
      </c>
      <c r="N5959">
        <v>57.955200195312003</v>
      </c>
    </row>
    <row r="5960" spans="1:14" x14ac:dyDescent="0.35">
      <c r="A5960" t="s">
        <v>31377</v>
      </c>
      <c r="B5960" t="s">
        <v>32</v>
      </c>
      <c r="C5960" t="s">
        <v>31378</v>
      </c>
      <c r="D5960">
        <v>30</v>
      </c>
      <c r="F5960" t="s">
        <v>30</v>
      </c>
      <c r="G5960" t="s">
        <v>34</v>
      </c>
      <c r="H5960" t="s">
        <v>31379</v>
      </c>
      <c r="I5960" t="s">
        <v>31377</v>
      </c>
      <c r="J5960" t="s">
        <v>31380</v>
      </c>
      <c r="K5960" t="s">
        <v>31380</v>
      </c>
      <c r="L5960" t="s">
        <v>31381</v>
      </c>
      <c r="M5960">
        <v>-161.231002808</v>
      </c>
      <c r="N5960">
        <v>60.9029006958</v>
      </c>
    </row>
    <row r="5961" spans="1:14" x14ac:dyDescent="0.35">
      <c r="A5961" t="s">
        <v>31382</v>
      </c>
      <c r="B5961" t="s">
        <v>32</v>
      </c>
      <c r="C5961" t="s">
        <v>31383</v>
      </c>
      <c r="D5961">
        <v>441</v>
      </c>
      <c r="F5961" t="s">
        <v>30</v>
      </c>
      <c r="G5961" t="s">
        <v>34</v>
      </c>
      <c r="H5961" t="s">
        <v>31384</v>
      </c>
      <c r="I5961" t="s">
        <v>31382</v>
      </c>
      <c r="J5961" t="s">
        <v>31385</v>
      </c>
      <c r="K5961" t="s">
        <v>31386</v>
      </c>
      <c r="L5961" t="s">
        <v>31387</v>
      </c>
      <c r="M5961">
        <v>-152.621994019</v>
      </c>
      <c r="N5961">
        <v>66.5518035889</v>
      </c>
    </row>
    <row r="5962" spans="1:14" x14ac:dyDescent="0.35">
      <c r="A5962" t="s">
        <v>31388</v>
      </c>
      <c r="B5962" t="s">
        <v>32</v>
      </c>
      <c r="C5962" t="s">
        <v>31389</v>
      </c>
      <c r="D5962">
        <v>5</v>
      </c>
      <c r="F5962" t="s">
        <v>30</v>
      </c>
      <c r="G5962" t="s">
        <v>69</v>
      </c>
      <c r="H5962" t="s">
        <v>31390</v>
      </c>
      <c r="I5962" t="s">
        <v>31391</v>
      </c>
      <c r="J5962" t="s">
        <v>31388</v>
      </c>
      <c r="K5962" t="s">
        <v>31388</v>
      </c>
      <c r="L5962" t="s">
        <v>31392</v>
      </c>
      <c r="M5962">
        <v>-123.961997986</v>
      </c>
      <c r="N5962">
        <v>45.199798584</v>
      </c>
    </row>
    <row r="5963" spans="1:14" x14ac:dyDescent="0.35">
      <c r="A5963" t="s">
        <v>31393</v>
      </c>
      <c r="B5963" t="s">
        <v>32</v>
      </c>
      <c r="C5963" t="s">
        <v>31394</v>
      </c>
      <c r="D5963">
        <v>72</v>
      </c>
      <c r="F5963" t="s">
        <v>30</v>
      </c>
      <c r="G5963" t="s">
        <v>34</v>
      </c>
      <c r="H5963" t="s">
        <v>31395</v>
      </c>
      <c r="I5963" t="s">
        <v>31393</v>
      </c>
      <c r="J5963" t="s">
        <v>31396</v>
      </c>
      <c r="K5963" t="s">
        <v>31397</v>
      </c>
      <c r="L5963" t="s">
        <v>31398</v>
      </c>
      <c r="M5963">
        <v>-147.99200439500001</v>
      </c>
      <c r="N5963">
        <v>60.077301025399997</v>
      </c>
    </row>
    <row r="5964" spans="1:14" x14ac:dyDescent="0.35">
      <c r="A5964" t="s">
        <v>31399</v>
      </c>
      <c r="B5964" t="s">
        <v>32</v>
      </c>
      <c r="C5964" t="s">
        <v>31400</v>
      </c>
      <c r="D5964">
        <v>80</v>
      </c>
      <c r="F5964" t="s">
        <v>30</v>
      </c>
      <c r="G5964" t="s">
        <v>34</v>
      </c>
      <c r="H5964" t="s">
        <v>31401</v>
      </c>
      <c r="I5964" t="s">
        <v>31399</v>
      </c>
      <c r="J5964" t="s">
        <v>31402</v>
      </c>
      <c r="K5964" t="s">
        <v>31402</v>
      </c>
      <c r="L5964" t="s">
        <v>31403</v>
      </c>
      <c r="M5964">
        <v>-158.52900700000001</v>
      </c>
      <c r="N5964">
        <v>58.833698269999999</v>
      </c>
    </row>
    <row r="5965" spans="1:14" x14ac:dyDescent="0.35">
      <c r="A5965" t="s">
        <v>31404</v>
      </c>
      <c r="B5965" t="s">
        <v>32</v>
      </c>
      <c r="C5965" t="s">
        <v>31405</v>
      </c>
      <c r="D5965">
        <v>162</v>
      </c>
      <c r="F5965" t="s">
        <v>30</v>
      </c>
      <c r="G5965" t="s">
        <v>34</v>
      </c>
      <c r="H5965" t="s">
        <v>26840</v>
      </c>
      <c r="I5965" t="s">
        <v>31404</v>
      </c>
      <c r="J5965" t="s">
        <v>27556</v>
      </c>
      <c r="K5965" t="s">
        <v>27556</v>
      </c>
      <c r="L5965" t="s">
        <v>31406</v>
      </c>
      <c r="M5965">
        <v>-162.2720032</v>
      </c>
      <c r="N5965">
        <v>64.614700319999997</v>
      </c>
    </row>
    <row r="5966" spans="1:14" x14ac:dyDescent="0.35">
      <c r="A5966" t="s">
        <v>31407</v>
      </c>
      <c r="B5966" t="s">
        <v>32</v>
      </c>
      <c r="C5966" t="s">
        <v>31408</v>
      </c>
      <c r="D5966">
        <v>48</v>
      </c>
      <c r="F5966" t="s">
        <v>30</v>
      </c>
      <c r="G5966" t="s">
        <v>34</v>
      </c>
      <c r="H5966" t="s">
        <v>31409</v>
      </c>
      <c r="I5966" t="s">
        <v>31407</v>
      </c>
      <c r="J5966" t="s">
        <v>31410</v>
      </c>
      <c r="K5966" t="s">
        <v>31411</v>
      </c>
      <c r="L5966" t="s">
        <v>31412</v>
      </c>
      <c r="M5966">
        <v>-162.52400209999999</v>
      </c>
      <c r="N5966">
        <v>60.874401089999999</v>
      </c>
    </row>
    <row r="5967" spans="1:14" x14ac:dyDescent="0.35">
      <c r="A5967" t="s">
        <v>31413</v>
      </c>
      <c r="B5967" t="s">
        <v>32</v>
      </c>
      <c r="C5967" t="s">
        <v>31414</v>
      </c>
      <c r="D5967">
        <v>115</v>
      </c>
      <c r="F5967" t="s">
        <v>30</v>
      </c>
      <c r="G5967" t="s">
        <v>34</v>
      </c>
      <c r="H5967" t="s">
        <v>31415</v>
      </c>
      <c r="I5967" t="s">
        <v>31413</v>
      </c>
      <c r="J5967" t="s">
        <v>31416</v>
      </c>
      <c r="K5967" t="s">
        <v>31417</v>
      </c>
      <c r="L5967" t="s">
        <v>31418</v>
      </c>
      <c r="M5967">
        <v>-154.80400085400001</v>
      </c>
      <c r="N5967">
        <v>59.433200836199902</v>
      </c>
    </row>
    <row r="5968" spans="1:14" x14ac:dyDescent="0.35">
      <c r="A5968" t="s">
        <v>31419</v>
      </c>
      <c r="B5968" t="s">
        <v>32</v>
      </c>
      <c r="C5968" t="s">
        <v>31420</v>
      </c>
      <c r="D5968">
        <v>15</v>
      </c>
      <c r="F5968" t="s">
        <v>30</v>
      </c>
      <c r="G5968" t="s">
        <v>34</v>
      </c>
      <c r="H5968" t="s">
        <v>31421</v>
      </c>
      <c r="I5968" t="s">
        <v>31419</v>
      </c>
      <c r="J5968" t="s">
        <v>31422</v>
      </c>
      <c r="K5968" t="s">
        <v>31423</v>
      </c>
      <c r="L5968" t="s">
        <v>31424</v>
      </c>
      <c r="M5968">
        <v>-163.533004761</v>
      </c>
      <c r="N5968">
        <v>63.030601501500001</v>
      </c>
    </row>
    <row r="5969" spans="1:14" x14ac:dyDescent="0.35">
      <c r="A5969" t="s">
        <v>31425</v>
      </c>
      <c r="B5969" t="s">
        <v>32</v>
      </c>
      <c r="C5969" t="s">
        <v>31426</v>
      </c>
      <c r="D5969">
        <v>38</v>
      </c>
      <c r="F5969" t="s">
        <v>30</v>
      </c>
      <c r="G5969" t="s">
        <v>34</v>
      </c>
      <c r="H5969" t="s">
        <v>31427</v>
      </c>
      <c r="I5969" t="s">
        <v>31425</v>
      </c>
      <c r="J5969" t="s">
        <v>31428</v>
      </c>
      <c r="K5969" t="s">
        <v>31428</v>
      </c>
      <c r="L5969" t="s">
        <v>31429</v>
      </c>
      <c r="M5969">
        <v>-166.46600341800001</v>
      </c>
      <c r="N5969">
        <v>65.331298828100003</v>
      </c>
    </row>
    <row r="5970" spans="1:14" x14ac:dyDescent="0.35">
      <c r="A5970" t="s">
        <v>31430</v>
      </c>
      <c r="B5970" t="s">
        <v>32</v>
      </c>
      <c r="C5970" t="s">
        <v>31431</v>
      </c>
      <c r="D5970">
        <v>149</v>
      </c>
      <c r="F5970" t="s">
        <v>30</v>
      </c>
      <c r="G5970" t="s">
        <v>34</v>
      </c>
      <c r="H5970" t="s">
        <v>31432</v>
      </c>
      <c r="I5970" t="s">
        <v>31430</v>
      </c>
      <c r="J5970" t="s">
        <v>31433</v>
      </c>
      <c r="K5970" t="s">
        <v>31433</v>
      </c>
      <c r="L5970" t="s">
        <v>31434</v>
      </c>
      <c r="M5970">
        <v>-157.727005005</v>
      </c>
      <c r="N5970">
        <v>64.876098632799994</v>
      </c>
    </row>
    <row r="5971" spans="1:14" x14ac:dyDescent="0.35">
      <c r="A5971" t="s">
        <v>31435</v>
      </c>
      <c r="B5971" t="s">
        <v>32</v>
      </c>
      <c r="C5971" t="s">
        <v>31436</v>
      </c>
      <c r="D5971">
        <v>25</v>
      </c>
      <c r="F5971" t="s">
        <v>30</v>
      </c>
      <c r="G5971" t="s">
        <v>34</v>
      </c>
      <c r="H5971" t="s">
        <v>31437</v>
      </c>
      <c r="I5971" t="s">
        <v>31435</v>
      </c>
      <c r="J5971" t="s">
        <v>31438</v>
      </c>
      <c r="K5971" t="s">
        <v>31438</v>
      </c>
      <c r="L5971" t="s">
        <v>31439</v>
      </c>
      <c r="M5971">
        <v>-161.44400024399999</v>
      </c>
      <c r="N5971">
        <v>60.790298461899901</v>
      </c>
    </row>
    <row r="5972" spans="1:14" x14ac:dyDescent="0.35">
      <c r="A5972" t="s">
        <v>31440</v>
      </c>
      <c r="B5972" t="s">
        <v>32</v>
      </c>
      <c r="C5972" t="s">
        <v>31441</v>
      </c>
      <c r="D5972">
        <v>55</v>
      </c>
      <c r="F5972" t="s">
        <v>30</v>
      </c>
      <c r="G5972" t="s">
        <v>34</v>
      </c>
      <c r="H5972" t="s">
        <v>31442</v>
      </c>
      <c r="I5972" t="s">
        <v>31440</v>
      </c>
      <c r="J5972" t="s">
        <v>31443</v>
      </c>
      <c r="K5972" t="s">
        <v>31444</v>
      </c>
      <c r="L5972" t="s">
        <v>31445</v>
      </c>
      <c r="M5972">
        <v>-161.0189972</v>
      </c>
      <c r="N5972">
        <v>66.817901610000007</v>
      </c>
    </row>
    <row r="5973" spans="1:14" x14ac:dyDescent="0.35">
      <c r="A5973" t="s">
        <v>31446</v>
      </c>
      <c r="B5973" t="s">
        <v>32</v>
      </c>
      <c r="C5973" t="s">
        <v>31447</v>
      </c>
      <c r="D5973">
        <v>24</v>
      </c>
      <c r="F5973" t="s">
        <v>30</v>
      </c>
      <c r="G5973" t="s">
        <v>34</v>
      </c>
      <c r="H5973" t="s">
        <v>31448</v>
      </c>
      <c r="I5973" t="s">
        <v>31446</v>
      </c>
      <c r="J5973" t="s">
        <v>31449</v>
      </c>
      <c r="K5973" t="s">
        <v>31450</v>
      </c>
      <c r="L5973" t="s">
        <v>31451</v>
      </c>
      <c r="M5973">
        <v>-161.22399899999999</v>
      </c>
      <c r="N5973">
        <v>64.371101379999999</v>
      </c>
    </row>
    <row r="5974" spans="1:14" x14ac:dyDescent="0.35">
      <c r="A5974" t="s">
        <v>31452</v>
      </c>
      <c r="B5974" t="s">
        <v>32</v>
      </c>
      <c r="C5974" t="s">
        <v>31453</v>
      </c>
      <c r="D5974">
        <v>1639</v>
      </c>
      <c r="F5974" t="s">
        <v>30</v>
      </c>
      <c r="G5974" t="s">
        <v>34</v>
      </c>
      <c r="H5974" t="s">
        <v>1405</v>
      </c>
      <c r="I5974" t="s">
        <v>31452</v>
      </c>
      <c r="J5974" t="s">
        <v>31250</v>
      </c>
      <c r="K5974" t="s">
        <v>31454</v>
      </c>
      <c r="L5974" t="s">
        <v>31455</v>
      </c>
      <c r="M5974">
        <v>-142.9539948</v>
      </c>
      <c r="N5974">
        <v>63.329498289999997</v>
      </c>
    </row>
    <row r="5975" spans="1:14" x14ac:dyDescent="0.35">
      <c r="A5975" t="s">
        <v>31456</v>
      </c>
      <c r="B5975" t="s">
        <v>32</v>
      </c>
      <c r="C5975" t="s">
        <v>31457</v>
      </c>
      <c r="D5975">
        <v>162</v>
      </c>
      <c r="F5975" t="s">
        <v>30</v>
      </c>
      <c r="G5975" t="s">
        <v>34</v>
      </c>
      <c r="H5975" t="s">
        <v>1402</v>
      </c>
      <c r="I5975" t="s">
        <v>31456</v>
      </c>
      <c r="J5975" t="s">
        <v>31458</v>
      </c>
      <c r="K5975" t="s">
        <v>31458</v>
      </c>
      <c r="L5975" t="s">
        <v>31459</v>
      </c>
      <c r="M5975">
        <v>-157.00799560499999</v>
      </c>
      <c r="N5975">
        <v>58.703399658199999</v>
      </c>
    </row>
    <row r="5976" spans="1:14" x14ac:dyDescent="0.35">
      <c r="A5976" t="s">
        <v>31460</v>
      </c>
      <c r="B5976" t="s">
        <v>1168</v>
      </c>
      <c r="C5976" t="s">
        <v>31461</v>
      </c>
      <c r="D5976">
        <v>433</v>
      </c>
      <c r="F5976" t="s">
        <v>30</v>
      </c>
      <c r="G5976" t="s">
        <v>34</v>
      </c>
      <c r="H5976" t="s">
        <v>31462</v>
      </c>
      <c r="I5976" t="s">
        <v>31460</v>
      </c>
      <c r="J5976" t="s">
        <v>31463</v>
      </c>
      <c r="K5976" t="s">
        <v>31463</v>
      </c>
      <c r="L5976" t="s">
        <v>31464</v>
      </c>
      <c r="M5976">
        <v>-145.25</v>
      </c>
      <c r="N5976">
        <v>66.571502685546804</v>
      </c>
    </row>
    <row r="5977" spans="1:14" x14ac:dyDescent="0.35">
      <c r="A5977" t="s">
        <v>31465</v>
      </c>
      <c r="B5977" t="s">
        <v>32</v>
      </c>
      <c r="C5977" t="s">
        <v>31466</v>
      </c>
      <c r="D5977">
        <v>22</v>
      </c>
      <c r="E5977" t="s">
        <v>161</v>
      </c>
      <c r="F5977" t="s">
        <v>1547</v>
      </c>
      <c r="G5977" t="s">
        <v>1554</v>
      </c>
      <c r="H5977" t="s">
        <v>31467</v>
      </c>
      <c r="J5977" t="s">
        <v>31468</v>
      </c>
      <c r="K5977" t="s">
        <v>17641</v>
      </c>
      <c r="L5977" t="s">
        <v>31469</v>
      </c>
      <c r="M5977">
        <v>148.379030228</v>
      </c>
      <c r="N5977">
        <v>-10.179823003999999</v>
      </c>
    </row>
    <row r="5978" spans="1:14" x14ac:dyDescent="0.35">
      <c r="A5978" t="s">
        <v>31470</v>
      </c>
      <c r="B5978" t="s">
        <v>32</v>
      </c>
      <c r="C5978" t="s">
        <v>31471</v>
      </c>
      <c r="D5978">
        <v>172</v>
      </c>
      <c r="E5978" t="s">
        <v>161</v>
      </c>
      <c r="F5978" t="s">
        <v>1547</v>
      </c>
      <c r="G5978" t="s">
        <v>2656</v>
      </c>
      <c r="H5978" t="s">
        <v>31472</v>
      </c>
      <c r="I5978" t="s">
        <v>31473</v>
      </c>
      <c r="J5978" t="s">
        <v>31474</v>
      </c>
      <c r="K5978" t="s">
        <v>2947</v>
      </c>
      <c r="L5978" t="s">
        <v>31475</v>
      </c>
      <c r="M5978">
        <v>149.97576670000001</v>
      </c>
      <c r="N5978">
        <v>-1.653949991</v>
      </c>
    </row>
    <row r="5979" spans="1:14" x14ac:dyDescent="0.35">
      <c r="A5979" t="s">
        <v>31476</v>
      </c>
      <c r="B5979" t="s">
        <v>32</v>
      </c>
      <c r="C5979" t="s">
        <v>31477</v>
      </c>
      <c r="D5979">
        <v>3650</v>
      </c>
      <c r="E5979" t="s">
        <v>161</v>
      </c>
      <c r="F5979" t="s">
        <v>1547</v>
      </c>
      <c r="G5979" t="s">
        <v>1799</v>
      </c>
      <c r="H5979" t="s">
        <v>31478</v>
      </c>
      <c r="I5979" t="s">
        <v>31479</v>
      </c>
      <c r="J5979" t="s">
        <v>31480</v>
      </c>
      <c r="K5979" t="s">
        <v>18432</v>
      </c>
      <c r="L5979" t="s">
        <v>31481</v>
      </c>
      <c r="M5979">
        <v>143.90021324200001</v>
      </c>
      <c r="N5979">
        <v>-6.6064631544600001</v>
      </c>
    </row>
    <row r="5980" spans="1:14" x14ac:dyDescent="0.35">
      <c r="A5980" t="s">
        <v>31482</v>
      </c>
      <c r="B5980" t="s">
        <v>32</v>
      </c>
      <c r="C5980" t="s">
        <v>31483</v>
      </c>
      <c r="D5980">
        <v>10</v>
      </c>
      <c r="E5980" t="s">
        <v>161</v>
      </c>
      <c r="F5980" t="s">
        <v>1547</v>
      </c>
      <c r="G5980" t="s">
        <v>2633</v>
      </c>
      <c r="H5980" t="s">
        <v>31484</v>
      </c>
      <c r="J5980" t="s">
        <v>27544</v>
      </c>
      <c r="K5980" t="s">
        <v>27544</v>
      </c>
      <c r="L5980" t="s">
        <v>31485</v>
      </c>
      <c r="M5980">
        <v>150.95420837399999</v>
      </c>
      <c r="N5980">
        <v>-9.8743270231799993</v>
      </c>
    </row>
    <row r="5981" spans="1:14" x14ac:dyDescent="0.35">
      <c r="A5981" t="s">
        <v>31486</v>
      </c>
      <c r="B5981" t="s">
        <v>32</v>
      </c>
      <c r="C5981" t="s">
        <v>31487</v>
      </c>
      <c r="D5981">
        <v>2497</v>
      </c>
      <c r="E5981" t="s">
        <v>161</v>
      </c>
      <c r="F5981" t="s">
        <v>1547</v>
      </c>
      <c r="G5981" t="s">
        <v>1607</v>
      </c>
      <c r="H5981" t="s">
        <v>31488</v>
      </c>
      <c r="I5981" t="s">
        <v>31489</v>
      </c>
      <c r="J5981" t="s">
        <v>2542</v>
      </c>
      <c r="K5981" t="s">
        <v>31490</v>
      </c>
      <c r="L5981" t="s">
        <v>31491</v>
      </c>
      <c r="M5981">
        <v>147.14126586899999</v>
      </c>
      <c r="N5981">
        <v>-7.8756250274599999</v>
      </c>
    </row>
    <row r="5982" spans="1:14" x14ac:dyDescent="0.35">
      <c r="A5982" t="s">
        <v>31492</v>
      </c>
      <c r="B5982" t="s">
        <v>32</v>
      </c>
      <c r="C5982" t="s">
        <v>31493</v>
      </c>
      <c r="D5982">
        <v>40</v>
      </c>
      <c r="E5982" t="s">
        <v>161</v>
      </c>
      <c r="F5982" t="s">
        <v>1547</v>
      </c>
      <c r="G5982" t="s">
        <v>3150</v>
      </c>
      <c r="H5982" t="s">
        <v>31494</v>
      </c>
      <c r="I5982" t="s">
        <v>31495</v>
      </c>
      <c r="J5982" t="s">
        <v>31496</v>
      </c>
      <c r="K5982" t="s">
        <v>18998</v>
      </c>
      <c r="L5982" t="s">
        <v>31497</v>
      </c>
      <c r="M5982">
        <v>151.5733333</v>
      </c>
      <c r="N5982">
        <v>-5.527716614</v>
      </c>
    </row>
    <row r="5983" spans="1:14" x14ac:dyDescent="0.35">
      <c r="A5983" t="s">
        <v>31501</v>
      </c>
      <c r="B5983" t="s">
        <v>32</v>
      </c>
      <c r="C5983" t="s">
        <v>31502</v>
      </c>
      <c r="D5983">
        <v>2930</v>
      </c>
      <c r="E5983" t="s">
        <v>161</v>
      </c>
      <c r="F5983" t="s">
        <v>1547</v>
      </c>
      <c r="G5983" t="s">
        <v>1607</v>
      </c>
      <c r="H5983" t="s">
        <v>31503</v>
      </c>
      <c r="I5983" t="s">
        <v>31504</v>
      </c>
      <c r="J5983" t="s">
        <v>31505</v>
      </c>
      <c r="K5983" t="s">
        <v>31506</v>
      </c>
      <c r="L5983" t="s">
        <v>31507</v>
      </c>
      <c r="M5983">
        <v>147.02055555600001</v>
      </c>
      <c r="N5983">
        <v>-7.7436111111099999</v>
      </c>
    </row>
    <row r="5984" spans="1:14" x14ac:dyDescent="0.35">
      <c r="A5984" t="s">
        <v>31508</v>
      </c>
      <c r="B5984" t="s">
        <v>32</v>
      </c>
      <c r="C5984" t="s">
        <v>31509</v>
      </c>
      <c r="D5984">
        <v>1069</v>
      </c>
      <c r="E5984" t="s">
        <v>161</v>
      </c>
      <c r="F5984" t="s">
        <v>1547</v>
      </c>
      <c r="G5984" t="s">
        <v>1548</v>
      </c>
      <c r="H5984" t="s">
        <v>31510</v>
      </c>
      <c r="I5984" t="s">
        <v>31511</v>
      </c>
      <c r="J5984" t="s">
        <v>17089</v>
      </c>
      <c r="K5984" t="s">
        <v>31512</v>
      </c>
      <c r="L5984" t="s">
        <v>31513</v>
      </c>
      <c r="M5984">
        <v>141.74458333300001</v>
      </c>
      <c r="N5984">
        <v>-5.5263888888899997</v>
      </c>
    </row>
    <row r="5985" spans="1:14" x14ac:dyDescent="0.35">
      <c r="A5985" t="s">
        <v>31514</v>
      </c>
      <c r="B5985" t="s">
        <v>32</v>
      </c>
      <c r="C5985" t="s">
        <v>28734</v>
      </c>
      <c r="D5985">
        <v>2040</v>
      </c>
      <c r="E5985" t="s">
        <v>161</v>
      </c>
      <c r="F5985" t="s">
        <v>1547</v>
      </c>
      <c r="G5985" t="s">
        <v>2633</v>
      </c>
      <c r="J5985" t="s">
        <v>28733</v>
      </c>
      <c r="K5985" t="s">
        <v>28347</v>
      </c>
      <c r="L5985" t="s">
        <v>28736</v>
      </c>
      <c r="M5985">
        <v>149.72916666699999</v>
      </c>
      <c r="N5985">
        <v>-9.9841666666699904</v>
      </c>
    </row>
    <row r="5986" spans="1:14" x14ac:dyDescent="0.35">
      <c r="A5986" t="s">
        <v>31515</v>
      </c>
      <c r="B5986" t="s">
        <v>32</v>
      </c>
      <c r="C5986" t="s">
        <v>31516</v>
      </c>
      <c r="D5986">
        <v>6242</v>
      </c>
      <c r="E5986" t="s">
        <v>161</v>
      </c>
      <c r="F5986" t="s">
        <v>1547</v>
      </c>
      <c r="G5986" t="s">
        <v>1867</v>
      </c>
      <c r="H5986" t="s">
        <v>31517</v>
      </c>
      <c r="I5986" t="s">
        <v>31518</v>
      </c>
      <c r="J5986" t="s">
        <v>31519</v>
      </c>
      <c r="K5986" t="s">
        <v>13453</v>
      </c>
      <c r="L5986" t="s">
        <v>31520</v>
      </c>
      <c r="M5986">
        <v>144.32361111099999</v>
      </c>
      <c r="N5986">
        <v>-5.1258333333300001</v>
      </c>
    </row>
    <row r="5987" spans="1:14" x14ac:dyDescent="0.35">
      <c r="A5987" t="s">
        <v>31521</v>
      </c>
      <c r="B5987" t="s">
        <v>32</v>
      </c>
      <c r="C5987" t="s">
        <v>31522</v>
      </c>
      <c r="D5987">
        <v>54</v>
      </c>
      <c r="E5987" t="s">
        <v>161</v>
      </c>
      <c r="F5987" t="s">
        <v>1547</v>
      </c>
      <c r="G5987" t="s">
        <v>2872</v>
      </c>
      <c r="H5987" t="s">
        <v>31523</v>
      </c>
      <c r="I5987" t="s">
        <v>31524</v>
      </c>
      <c r="J5987" t="s">
        <v>31525</v>
      </c>
      <c r="K5987" t="s">
        <v>29141</v>
      </c>
      <c r="L5987" t="s">
        <v>31526</v>
      </c>
      <c r="M5987">
        <v>142.69805600000001</v>
      </c>
      <c r="N5987">
        <v>-9.0065279999999994</v>
      </c>
    </row>
    <row r="5988" spans="1:14" x14ac:dyDescent="0.35">
      <c r="A5988" t="s">
        <v>31532</v>
      </c>
      <c r="B5988" t="s">
        <v>32</v>
      </c>
      <c r="C5988" t="s">
        <v>31533</v>
      </c>
      <c r="D5988">
        <v>937</v>
      </c>
      <c r="E5988" t="s">
        <v>161</v>
      </c>
      <c r="F5988" t="s">
        <v>1547</v>
      </c>
      <c r="G5988" t="s">
        <v>1983</v>
      </c>
      <c r="H5988" t="s">
        <v>31534</v>
      </c>
      <c r="I5988" t="s">
        <v>31535</v>
      </c>
      <c r="J5988" t="s">
        <v>31536</v>
      </c>
      <c r="K5988" t="s">
        <v>1797</v>
      </c>
      <c r="L5988" t="s">
        <v>31537</v>
      </c>
      <c r="M5988">
        <v>142.21730700000001</v>
      </c>
      <c r="N5988">
        <v>-3.5605039999999999</v>
      </c>
    </row>
    <row r="5989" spans="1:14" x14ac:dyDescent="0.35">
      <c r="A5989" t="s">
        <v>31538</v>
      </c>
      <c r="B5989" t="s">
        <v>32</v>
      </c>
      <c r="C5989" t="s">
        <v>31539</v>
      </c>
      <c r="D5989">
        <v>33</v>
      </c>
      <c r="E5989" t="s">
        <v>161</v>
      </c>
      <c r="F5989" t="s">
        <v>1547</v>
      </c>
      <c r="G5989" t="s">
        <v>1983</v>
      </c>
      <c r="H5989" t="s">
        <v>2663</v>
      </c>
      <c r="I5989" t="s">
        <v>31540</v>
      </c>
      <c r="J5989" t="s">
        <v>31541</v>
      </c>
      <c r="K5989" t="s">
        <v>22616</v>
      </c>
      <c r="L5989" t="s">
        <v>31542</v>
      </c>
      <c r="M5989">
        <v>142.43096351599999</v>
      </c>
      <c r="N5989">
        <v>-3.1981918035399999</v>
      </c>
    </row>
    <row r="5990" spans="1:14" x14ac:dyDescent="0.35">
      <c r="A5990" t="s">
        <v>31543</v>
      </c>
      <c r="B5990" t="s">
        <v>32</v>
      </c>
      <c r="C5990" t="s">
        <v>31544</v>
      </c>
      <c r="D5990">
        <v>32</v>
      </c>
      <c r="E5990" t="s">
        <v>161</v>
      </c>
      <c r="F5990" t="s">
        <v>1547</v>
      </c>
      <c r="G5990" t="s">
        <v>1548</v>
      </c>
      <c r="H5990" t="s">
        <v>31545</v>
      </c>
      <c r="I5990" t="s">
        <v>31546</v>
      </c>
      <c r="J5990" t="s">
        <v>31547</v>
      </c>
      <c r="K5990" t="s">
        <v>31547</v>
      </c>
      <c r="L5990" t="s">
        <v>31548</v>
      </c>
      <c r="M5990">
        <v>142.74835205100001</v>
      </c>
      <c r="N5990">
        <v>-8.0061101913500003</v>
      </c>
    </row>
    <row r="5991" spans="1:14" x14ac:dyDescent="0.35">
      <c r="A5991" t="s">
        <v>31549</v>
      </c>
      <c r="B5991" t="s">
        <v>32</v>
      </c>
      <c r="C5991" t="s">
        <v>31550</v>
      </c>
      <c r="D5991">
        <v>51</v>
      </c>
      <c r="E5991" t="s">
        <v>161</v>
      </c>
      <c r="F5991" t="s">
        <v>1547</v>
      </c>
      <c r="G5991" t="s">
        <v>2649</v>
      </c>
      <c r="H5991" t="s">
        <v>31551</v>
      </c>
      <c r="I5991" t="s">
        <v>31552</v>
      </c>
      <c r="J5991" t="s">
        <v>5577</v>
      </c>
      <c r="K5991" t="s">
        <v>23815</v>
      </c>
      <c r="L5991" t="s">
        <v>31553</v>
      </c>
      <c r="M5991">
        <v>151.00799560499999</v>
      </c>
      <c r="N5991">
        <v>-5.3305602073699996</v>
      </c>
    </row>
    <row r="5992" spans="1:14" x14ac:dyDescent="0.35">
      <c r="A5992" t="s">
        <v>31554</v>
      </c>
      <c r="B5992" t="s">
        <v>32</v>
      </c>
      <c r="C5992" t="s">
        <v>31555</v>
      </c>
      <c r="D5992">
        <v>130</v>
      </c>
      <c r="E5992" t="s">
        <v>161</v>
      </c>
      <c r="F5992" t="s">
        <v>1547</v>
      </c>
      <c r="G5992" t="s">
        <v>1867</v>
      </c>
      <c r="H5992" t="s">
        <v>31556</v>
      </c>
      <c r="I5992" t="s">
        <v>31557</v>
      </c>
      <c r="J5992" t="s">
        <v>17741</v>
      </c>
      <c r="K5992" t="s">
        <v>8531</v>
      </c>
      <c r="L5992" t="s">
        <v>31558</v>
      </c>
      <c r="M5992">
        <v>144.71499633799999</v>
      </c>
      <c r="N5992">
        <v>-4.8066201209999999</v>
      </c>
    </row>
    <row r="5993" spans="1:14" x14ac:dyDescent="0.35">
      <c r="A5993" t="s">
        <v>31559</v>
      </c>
      <c r="B5993" t="s">
        <v>32</v>
      </c>
      <c r="C5993" t="s">
        <v>31560</v>
      </c>
      <c r="D5993">
        <v>23</v>
      </c>
      <c r="E5993" t="s">
        <v>161</v>
      </c>
      <c r="F5993" t="s">
        <v>1547</v>
      </c>
      <c r="G5993" t="s">
        <v>2649</v>
      </c>
      <c r="H5993" t="s">
        <v>31561</v>
      </c>
      <c r="I5993" t="s">
        <v>31562</v>
      </c>
      <c r="J5993" t="s">
        <v>2689</v>
      </c>
      <c r="K5993" t="s">
        <v>12968</v>
      </c>
      <c r="L5993" t="s">
        <v>31563</v>
      </c>
      <c r="M5993">
        <v>150.33099365199999</v>
      </c>
      <c r="N5993">
        <v>-6.2711100578299996</v>
      </c>
    </row>
    <row r="5994" spans="1:14" x14ac:dyDescent="0.35">
      <c r="A5994" t="s">
        <v>31564</v>
      </c>
      <c r="B5994" t="s">
        <v>32</v>
      </c>
      <c r="C5994" t="s">
        <v>31565</v>
      </c>
      <c r="D5994">
        <v>281</v>
      </c>
      <c r="E5994" t="s">
        <v>161</v>
      </c>
      <c r="F5994" t="s">
        <v>1547</v>
      </c>
      <c r="G5994" t="s">
        <v>1983</v>
      </c>
      <c r="H5994" t="s">
        <v>1030</v>
      </c>
      <c r="I5994" t="s">
        <v>31566</v>
      </c>
      <c r="J5994" t="s">
        <v>31567</v>
      </c>
      <c r="K5994" t="s">
        <v>19049</v>
      </c>
      <c r="L5994" t="s">
        <v>31568</v>
      </c>
      <c r="M5994">
        <v>141.17051696799999</v>
      </c>
      <c r="N5994">
        <v>-3.90224289894</v>
      </c>
    </row>
    <row r="5995" spans="1:14" x14ac:dyDescent="0.35">
      <c r="A5995" t="s">
        <v>31569</v>
      </c>
      <c r="B5995" t="s">
        <v>32</v>
      </c>
      <c r="C5995" t="s">
        <v>31570</v>
      </c>
      <c r="D5995">
        <v>466</v>
      </c>
      <c r="E5995" t="s">
        <v>161</v>
      </c>
      <c r="F5995" t="s">
        <v>1547</v>
      </c>
      <c r="G5995" t="s">
        <v>1681</v>
      </c>
      <c r="H5995" t="s">
        <v>31571</v>
      </c>
      <c r="I5995" t="s">
        <v>31572</v>
      </c>
      <c r="J5995" t="s">
        <v>31573</v>
      </c>
      <c r="K5995" t="s">
        <v>19211</v>
      </c>
      <c r="L5995" t="s">
        <v>31574</v>
      </c>
      <c r="M5995">
        <v>143.05790200000001</v>
      </c>
      <c r="N5995">
        <v>-3.6983799999999998</v>
      </c>
    </row>
    <row r="5996" spans="1:14" x14ac:dyDescent="0.35">
      <c r="A5996" t="s">
        <v>31575</v>
      </c>
      <c r="B5996" t="s">
        <v>32</v>
      </c>
      <c r="C5996" t="s">
        <v>31576</v>
      </c>
      <c r="D5996">
        <v>70</v>
      </c>
      <c r="E5996" t="s">
        <v>161</v>
      </c>
      <c r="F5996" t="s">
        <v>1547</v>
      </c>
      <c r="G5996" t="s">
        <v>2872</v>
      </c>
      <c r="H5996" t="s">
        <v>31577</v>
      </c>
      <c r="I5996" t="s">
        <v>31578</v>
      </c>
      <c r="J5996" t="s">
        <v>31579</v>
      </c>
      <c r="K5996" t="s">
        <v>31579</v>
      </c>
      <c r="L5996" t="s">
        <v>31580</v>
      </c>
      <c r="M5996">
        <v>145.395996094</v>
      </c>
      <c r="N5996">
        <v>-7.8975601196299996</v>
      </c>
    </row>
    <row r="5997" spans="1:14" x14ac:dyDescent="0.35">
      <c r="A5997" t="s">
        <v>31581</v>
      </c>
      <c r="B5997" t="s">
        <v>32</v>
      </c>
      <c r="C5997" t="s">
        <v>31582</v>
      </c>
      <c r="D5997">
        <v>52</v>
      </c>
      <c r="E5997" t="s">
        <v>161</v>
      </c>
      <c r="F5997" t="s">
        <v>1547</v>
      </c>
      <c r="G5997" t="s">
        <v>2860</v>
      </c>
      <c r="H5997" t="s">
        <v>31583</v>
      </c>
      <c r="I5997" t="s">
        <v>31584</v>
      </c>
      <c r="J5997" t="s">
        <v>31585</v>
      </c>
      <c r="K5997" t="s">
        <v>3385</v>
      </c>
      <c r="L5997" t="s">
        <v>31586</v>
      </c>
      <c r="M5997">
        <v>154.225997925</v>
      </c>
      <c r="N5997">
        <v>-4.4997200965899999</v>
      </c>
    </row>
    <row r="5998" spans="1:14" x14ac:dyDescent="0.35">
      <c r="A5998" t="s">
        <v>31587</v>
      </c>
      <c r="B5998" t="s">
        <v>32</v>
      </c>
      <c r="C5998" t="s">
        <v>31588</v>
      </c>
      <c r="D5998">
        <v>136</v>
      </c>
      <c r="E5998" t="s">
        <v>161</v>
      </c>
      <c r="F5998" t="s">
        <v>1547</v>
      </c>
      <c r="G5998" t="s">
        <v>3150</v>
      </c>
      <c r="H5998" t="s">
        <v>31589</v>
      </c>
      <c r="I5998" t="s">
        <v>31590</v>
      </c>
      <c r="J5998" t="s">
        <v>20978</v>
      </c>
      <c r="K5998" t="s">
        <v>31591</v>
      </c>
      <c r="L5998" t="s">
        <v>31592</v>
      </c>
      <c r="M5998">
        <v>151.50700378400001</v>
      </c>
      <c r="N5998">
        <v>-5.65250015259</v>
      </c>
    </row>
    <row r="5999" spans="1:14" x14ac:dyDescent="0.35">
      <c r="A5999" t="s">
        <v>31593</v>
      </c>
      <c r="B5999" t="s">
        <v>32</v>
      </c>
      <c r="C5999" t="s">
        <v>31594</v>
      </c>
      <c r="D5999">
        <v>280</v>
      </c>
      <c r="E5999" t="s">
        <v>161</v>
      </c>
      <c r="F5999" t="s">
        <v>1547</v>
      </c>
      <c r="G5999" t="s">
        <v>2649</v>
      </c>
      <c r="H5999" t="s">
        <v>31595</v>
      </c>
      <c r="I5999" t="s">
        <v>31596</v>
      </c>
      <c r="J5999" t="s">
        <v>31597</v>
      </c>
      <c r="K5999" t="s">
        <v>31597</v>
      </c>
      <c r="L5999" t="s">
        <v>31598</v>
      </c>
      <c r="M5999">
        <v>149.54783</v>
      </c>
      <c r="N5999">
        <v>-6.19217</v>
      </c>
    </row>
    <row r="6000" spans="1:14" x14ac:dyDescent="0.35">
      <c r="A6000" t="s">
        <v>31599</v>
      </c>
      <c r="B6000" t="s">
        <v>32</v>
      </c>
      <c r="C6000" t="s">
        <v>31600</v>
      </c>
      <c r="D6000">
        <v>1240</v>
      </c>
      <c r="E6000" t="s">
        <v>161</v>
      </c>
      <c r="F6000" t="s">
        <v>1547</v>
      </c>
      <c r="G6000" t="s">
        <v>1646</v>
      </c>
      <c r="H6000" t="s">
        <v>31601</v>
      </c>
      <c r="I6000" t="s">
        <v>31602</v>
      </c>
      <c r="J6000" t="s">
        <v>31603</v>
      </c>
      <c r="K6000" t="s">
        <v>8940</v>
      </c>
      <c r="L6000" t="s">
        <v>31604</v>
      </c>
      <c r="M6000">
        <v>147.730957031</v>
      </c>
      <c r="N6000">
        <v>-8.8846788406399995</v>
      </c>
    </row>
    <row r="6001" spans="1:14" x14ac:dyDescent="0.35">
      <c r="A6001" t="s">
        <v>31605</v>
      </c>
      <c r="B6001" t="s">
        <v>32</v>
      </c>
      <c r="C6001" t="s">
        <v>31606</v>
      </c>
      <c r="D6001">
        <v>97</v>
      </c>
      <c r="E6001" t="s">
        <v>161</v>
      </c>
      <c r="F6001" t="s">
        <v>1547</v>
      </c>
      <c r="G6001" t="s">
        <v>1548</v>
      </c>
      <c r="H6001" t="s">
        <v>31607</v>
      </c>
      <c r="I6001" t="s">
        <v>31608</v>
      </c>
      <c r="J6001" t="s">
        <v>31609</v>
      </c>
      <c r="K6001" t="s">
        <v>13926</v>
      </c>
      <c r="L6001" t="s">
        <v>31610</v>
      </c>
      <c r="M6001">
        <v>143.12181100000001</v>
      </c>
      <c r="N6001">
        <v>-7.4203469999999996</v>
      </c>
    </row>
    <row r="6002" spans="1:14" x14ac:dyDescent="0.35">
      <c r="A6002" t="s">
        <v>31611</v>
      </c>
      <c r="B6002" t="s">
        <v>32</v>
      </c>
      <c r="C6002" t="s">
        <v>31612</v>
      </c>
      <c r="D6002">
        <v>72</v>
      </c>
      <c r="E6002" t="s">
        <v>161</v>
      </c>
      <c r="F6002" t="s">
        <v>1547</v>
      </c>
      <c r="G6002" t="s">
        <v>1548</v>
      </c>
      <c r="H6002" t="s">
        <v>31613</v>
      </c>
      <c r="I6002" t="s">
        <v>31614</v>
      </c>
      <c r="J6002" t="s">
        <v>3273</v>
      </c>
      <c r="K6002" t="s">
        <v>31438</v>
      </c>
      <c r="L6002" t="s">
        <v>31615</v>
      </c>
      <c r="M6002">
        <v>142.82357788100001</v>
      </c>
      <c r="N6002">
        <v>-7.9770069122299896</v>
      </c>
    </row>
    <row r="6003" spans="1:14" x14ac:dyDescent="0.35">
      <c r="A6003" t="s">
        <v>31616</v>
      </c>
      <c r="B6003" t="s">
        <v>36</v>
      </c>
      <c r="C6003" t="s">
        <v>31617</v>
      </c>
      <c r="D6003">
        <v>52</v>
      </c>
      <c r="E6003" t="s">
        <v>161</v>
      </c>
      <c r="F6003" t="s">
        <v>1547</v>
      </c>
      <c r="G6003" t="s">
        <v>2860</v>
      </c>
      <c r="H6003" t="s">
        <v>2861</v>
      </c>
      <c r="J6003" t="s">
        <v>31618</v>
      </c>
      <c r="L6003" t="s">
        <v>31619</v>
      </c>
      <c r="M6003">
        <v>154.59280000000001</v>
      </c>
      <c r="N6003">
        <v>-5.1430999999999996</v>
      </c>
    </row>
    <row r="6004" spans="1:14" x14ac:dyDescent="0.35">
      <c r="A6004" t="s">
        <v>31620</v>
      </c>
      <c r="B6004" t="s">
        <v>32</v>
      </c>
      <c r="C6004" t="s">
        <v>31621</v>
      </c>
      <c r="D6004">
        <v>1750</v>
      </c>
      <c r="E6004" t="s">
        <v>161</v>
      </c>
      <c r="F6004" t="s">
        <v>1547</v>
      </c>
      <c r="G6004" t="s">
        <v>1983</v>
      </c>
      <c r="H6004" t="s">
        <v>31622</v>
      </c>
      <c r="I6004" t="s">
        <v>31623</v>
      </c>
      <c r="J6004" t="s">
        <v>31624</v>
      </c>
      <c r="K6004" t="s">
        <v>31625</v>
      </c>
      <c r="L6004" t="s">
        <v>31626</v>
      </c>
      <c r="M6004">
        <v>142.041292191</v>
      </c>
      <c r="N6004">
        <v>-3.4768395113400001</v>
      </c>
    </row>
    <row r="6005" spans="1:14" x14ac:dyDescent="0.35">
      <c r="A6005" t="s">
        <v>31627</v>
      </c>
      <c r="B6005" t="s">
        <v>32</v>
      </c>
      <c r="C6005" t="s">
        <v>31628</v>
      </c>
      <c r="D6005">
        <v>52</v>
      </c>
      <c r="E6005" t="s">
        <v>161</v>
      </c>
      <c r="F6005" t="s">
        <v>1547</v>
      </c>
      <c r="G6005" t="s">
        <v>1548</v>
      </c>
      <c r="H6005" t="s">
        <v>31629</v>
      </c>
      <c r="I6005" t="s">
        <v>31630</v>
      </c>
      <c r="J6005" t="s">
        <v>31631</v>
      </c>
      <c r="K6005" t="s">
        <v>31632</v>
      </c>
      <c r="L6005" t="s">
        <v>31633</v>
      </c>
      <c r="M6005">
        <v>141.49400329599999</v>
      </c>
      <c r="N6005">
        <v>-7.0099201202400003</v>
      </c>
    </row>
    <row r="6006" spans="1:14" x14ac:dyDescent="0.35">
      <c r="A6006" t="s">
        <v>31634</v>
      </c>
      <c r="B6006" t="s">
        <v>32</v>
      </c>
      <c r="C6006" t="s">
        <v>5083</v>
      </c>
      <c r="D6006">
        <v>29</v>
      </c>
      <c r="E6006" t="s">
        <v>161</v>
      </c>
      <c r="F6006" t="s">
        <v>1547</v>
      </c>
      <c r="G6006" t="s">
        <v>1548</v>
      </c>
      <c r="H6006" t="s">
        <v>5085</v>
      </c>
      <c r="I6006" t="s">
        <v>31635</v>
      </c>
      <c r="J6006" t="s">
        <v>31636</v>
      </c>
      <c r="K6006" t="s">
        <v>31637</v>
      </c>
      <c r="L6006" t="s">
        <v>31638</v>
      </c>
      <c r="M6006">
        <v>141.324262619</v>
      </c>
      <c r="N6006">
        <v>-7.5906224213699902</v>
      </c>
    </row>
    <row r="6007" spans="1:14" x14ac:dyDescent="0.35">
      <c r="A6007" t="s">
        <v>31639</v>
      </c>
      <c r="B6007" t="s">
        <v>1168</v>
      </c>
      <c r="C6007" t="s">
        <v>31640</v>
      </c>
      <c r="D6007">
        <v>51</v>
      </c>
      <c r="E6007" t="s">
        <v>161</v>
      </c>
      <c r="F6007" t="s">
        <v>1547</v>
      </c>
      <c r="G6007" t="s">
        <v>1548</v>
      </c>
      <c r="H6007" t="s">
        <v>31641</v>
      </c>
      <c r="I6007" t="s">
        <v>31642</v>
      </c>
      <c r="J6007" t="s">
        <v>31643</v>
      </c>
      <c r="K6007" t="s">
        <v>17007</v>
      </c>
      <c r="L6007" t="s">
        <v>31644</v>
      </c>
      <c r="M6007">
        <v>142.93299865700001</v>
      </c>
      <c r="N6007">
        <v>-8.0500001907299996</v>
      </c>
    </row>
    <row r="6008" spans="1:14" x14ac:dyDescent="0.35">
      <c r="A6008" t="s">
        <v>31645</v>
      </c>
      <c r="B6008" t="s">
        <v>32</v>
      </c>
      <c r="C6008" t="s">
        <v>31646</v>
      </c>
      <c r="D6008">
        <v>24</v>
      </c>
      <c r="E6008" t="s">
        <v>161</v>
      </c>
      <c r="F6008" t="s">
        <v>1547</v>
      </c>
      <c r="G6008" t="s">
        <v>1548</v>
      </c>
      <c r="H6008" t="s">
        <v>31647</v>
      </c>
      <c r="I6008" t="s">
        <v>31648</v>
      </c>
      <c r="J6008" t="s">
        <v>31649</v>
      </c>
      <c r="K6008" t="s">
        <v>31650</v>
      </c>
      <c r="L6008" t="s">
        <v>31651</v>
      </c>
      <c r="M6008">
        <v>141.72219999999999</v>
      </c>
      <c r="N6008">
        <v>-8.0465999999999998</v>
      </c>
    </row>
    <row r="6009" spans="1:14" x14ac:dyDescent="0.35">
      <c r="A6009" t="s">
        <v>31652</v>
      </c>
      <c r="B6009" t="s">
        <v>32</v>
      </c>
      <c r="C6009" t="s">
        <v>31653</v>
      </c>
      <c r="D6009">
        <v>85</v>
      </c>
      <c r="E6009" t="s">
        <v>161</v>
      </c>
      <c r="F6009" t="s">
        <v>1547</v>
      </c>
      <c r="G6009" t="s">
        <v>1646</v>
      </c>
      <c r="H6009" t="s">
        <v>31654</v>
      </c>
      <c r="I6009" t="s">
        <v>31655</v>
      </c>
      <c r="J6009" t="s">
        <v>31656</v>
      </c>
      <c r="K6009" t="s">
        <v>31657</v>
      </c>
      <c r="L6009" t="s">
        <v>31658</v>
      </c>
      <c r="M6009">
        <v>149.31983947800001</v>
      </c>
      <c r="N6009">
        <v>-9.0759544372600001</v>
      </c>
    </row>
    <row r="6010" spans="1:14" x14ac:dyDescent="0.35">
      <c r="A6010" t="s">
        <v>31659</v>
      </c>
      <c r="B6010" t="s">
        <v>32</v>
      </c>
      <c r="C6010" t="s">
        <v>31660</v>
      </c>
      <c r="D6010">
        <v>4950</v>
      </c>
      <c r="E6010" t="s">
        <v>161</v>
      </c>
      <c r="F6010" t="s">
        <v>1547</v>
      </c>
      <c r="G6010" t="s">
        <v>1548</v>
      </c>
      <c r="H6010" t="s">
        <v>31661</v>
      </c>
      <c r="I6010" t="s">
        <v>31662</v>
      </c>
      <c r="J6010" t="s">
        <v>31663</v>
      </c>
      <c r="K6010" t="s">
        <v>815</v>
      </c>
      <c r="L6010" t="s">
        <v>31664</v>
      </c>
      <c r="M6010">
        <v>141.641921997</v>
      </c>
      <c r="N6010">
        <v>-5.1260804641499904</v>
      </c>
    </row>
    <row r="6011" spans="1:14" x14ac:dyDescent="0.35">
      <c r="A6011" t="s">
        <v>31665</v>
      </c>
      <c r="B6011" t="s">
        <v>32</v>
      </c>
      <c r="C6011" t="s">
        <v>31666</v>
      </c>
      <c r="D6011">
        <v>49</v>
      </c>
      <c r="E6011" t="s">
        <v>161</v>
      </c>
      <c r="F6011" t="s">
        <v>1547</v>
      </c>
      <c r="G6011" t="s">
        <v>3150</v>
      </c>
      <c r="H6011" t="s">
        <v>31667</v>
      </c>
      <c r="I6011" t="s">
        <v>31668</v>
      </c>
      <c r="J6011" t="s">
        <v>31669</v>
      </c>
      <c r="K6011" t="s">
        <v>22765</v>
      </c>
      <c r="L6011" t="s">
        <v>31670</v>
      </c>
      <c r="M6011">
        <v>152.00999450699999</v>
      </c>
      <c r="N6011">
        <v>-4.98083019257</v>
      </c>
    </row>
    <row r="6012" spans="1:14" x14ac:dyDescent="0.35">
      <c r="A6012" t="s">
        <v>31671</v>
      </c>
      <c r="B6012" t="s">
        <v>32</v>
      </c>
      <c r="C6012" t="s">
        <v>31672</v>
      </c>
      <c r="D6012">
        <v>870</v>
      </c>
      <c r="E6012" t="s">
        <v>161</v>
      </c>
      <c r="F6012" t="s">
        <v>1547</v>
      </c>
      <c r="G6012" t="s">
        <v>1983</v>
      </c>
      <c r="H6012" t="s">
        <v>31673</v>
      </c>
      <c r="I6012" t="s">
        <v>31674</v>
      </c>
      <c r="J6012" t="s">
        <v>31675</v>
      </c>
      <c r="K6012" t="s">
        <v>31676</v>
      </c>
      <c r="L6012" t="s">
        <v>31677</v>
      </c>
      <c r="M6012">
        <v>142.48433399999999</v>
      </c>
      <c r="N6012">
        <v>-3.6766510000000001</v>
      </c>
    </row>
    <row r="6013" spans="1:14" x14ac:dyDescent="0.35">
      <c r="A6013" t="s">
        <v>31678</v>
      </c>
      <c r="B6013" t="s">
        <v>32</v>
      </c>
      <c r="C6013" t="s">
        <v>31679</v>
      </c>
      <c r="D6013">
        <v>100</v>
      </c>
      <c r="E6013" t="s">
        <v>161</v>
      </c>
      <c r="F6013" t="s">
        <v>1547</v>
      </c>
      <c r="G6013" t="s">
        <v>2649</v>
      </c>
      <c r="H6013" t="s">
        <v>31680</v>
      </c>
      <c r="J6013" t="s">
        <v>31681</v>
      </c>
      <c r="L6013" t="s">
        <v>31682</v>
      </c>
      <c r="M6013">
        <v>151.29699707031199</v>
      </c>
      <c r="N6013">
        <v>-4.9747200012206996</v>
      </c>
    </row>
    <row r="6014" spans="1:14" x14ac:dyDescent="0.35">
      <c r="A6014" t="s">
        <v>31683</v>
      </c>
      <c r="B6014" t="s">
        <v>1168</v>
      </c>
      <c r="C6014" t="s">
        <v>31684</v>
      </c>
      <c r="D6014">
        <v>27</v>
      </c>
      <c r="E6014" t="s">
        <v>161</v>
      </c>
      <c r="F6014" t="s">
        <v>1547</v>
      </c>
      <c r="G6014" t="s">
        <v>2872</v>
      </c>
      <c r="H6014" t="s">
        <v>31685</v>
      </c>
      <c r="I6014" t="s">
        <v>31686</v>
      </c>
      <c r="J6014" t="s">
        <v>31687</v>
      </c>
      <c r="K6014" t="s">
        <v>31688</v>
      </c>
      <c r="L6014" t="s">
        <v>31689</v>
      </c>
      <c r="M6014">
        <v>144.81990051299999</v>
      </c>
      <c r="N6014">
        <v>-7.4968600273100003</v>
      </c>
    </row>
    <row r="6015" spans="1:14" x14ac:dyDescent="0.35">
      <c r="A6015" t="s">
        <v>31690</v>
      </c>
      <c r="B6015" t="s">
        <v>32</v>
      </c>
      <c r="C6015" t="s">
        <v>31691</v>
      </c>
      <c r="D6015">
        <v>173</v>
      </c>
      <c r="E6015" t="s">
        <v>161</v>
      </c>
      <c r="F6015" t="s">
        <v>1547</v>
      </c>
      <c r="G6015" t="s">
        <v>1548</v>
      </c>
      <c r="H6015" t="s">
        <v>31692</v>
      </c>
      <c r="I6015" t="s">
        <v>31693</v>
      </c>
      <c r="J6015" t="s">
        <v>31694</v>
      </c>
      <c r="K6015" t="s">
        <v>31694</v>
      </c>
      <c r="L6015" t="s">
        <v>31695</v>
      </c>
      <c r="M6015">
        <v>142.88200378400001</v>
      </c>
      <c r="N6015">
        <v>-8.78822040557999</v>
      </c>
    </row>
    <row r="6016" spans="1:14" x14ac:dyDescent="0.35">
      <c r="A6016" t="s">
        <v>31696</v>
      </c>
      <c r="B6016" t="s">
        <v>32</v>
      </c>
      <c r="C6016" t="s">
        <v>31697</v>
      </c>
      <c r="D6016">
        <v>4179</v>
      </c>
      <c r="E6016" t="s">
        <v>161</v>
      </c>
      <c r="F6016" t="s">
        <v>1547</v>
      </c>
      <c r="G6016" t="s">
        <v>1607</v>
      </c>
      <c r="J6016" t="s">
        <v>31696</v>
      </c>
      <c r="K6016" t="s">
        <v>6062</v>
      </c>
      <c r="L6016" t="s">
        <v>31698</v>
      </c>
      <c r="M6016">
        <v>146.156388889</v>
      </c>
      <c r="N6016">
        <v>-7.1344444444399997</v>
      </c>
    </row>
    <row r="6017" spans="1:14" x14ac:dyDescent="0.35">
      <c r="A6017" t="s">
        <v>31699</v>
      </c>
      <c r="B6017" t="s">
        <v>32</v>
      </c>
      <c r="C6017" t="s">
        <v>31700</v>
      </c>
      <c r="D6017">
        <v>93</v>
      </c>
      <c r="F6017" t="s">
        <v>30</v>
      </c>
      <c r="G6017" t="s">
        <v>34</v>
      </c>
      <c r="H6017" t="s">
        <v>31701</v>
      </c>
      <c r="I6017" t="s">
        <v>31699</v>
      </c>
      <c r="J6017" t="s">
        <v>31699</v>
      </c>
      <c r="K6017" t="s">
        <v>31699</v>
      </c>
      <c r="L6017" t="s">
        <v>31702</v>
      </c>
      <c r="M6017">
        <v>-151.83200073242</v>
      </c>
      <c r="N6017">
        <v>59.348300933837997</v>
      </c>
    </row>
    <row r="6018" spans="1:14" x14ac:dyDescent="0.35">
      <c r="A6018" t="s">
        <v>31703</v>
      </c>
      <c r="B6018" t="s">
        <v>36</v>
      </c>
      <c r="C6018" t="s">
        <v>46544</v>
      </c>
      <c r="D6018">
        <v>32</v>
      </c>
      <c r="E6018" t="s">
        <v>1532</v>
      </c>
      <c r="F6018" t="s">
        <v>12223</v>
      </c>
      <c r="G6018" t="s">
        <v>12228</v>
      </c>
      <c r="H6018" t="s">
        <v>31704</v>
      </c>
      <c r="J6018" t="s">
        <v>31703</v>
      </c>
      <c r="L6018" t="s">
        <v>31705</v>
      </c>
      <c r="M6018">
        <v>6.5159649999999996</v>
      </c>
      <c r="N6018">
        <v>3.8623999999999999E-2</v>
      </c>
    </row>
    <row r="6019" spans="1:14" x14ac:dyDescent="0.35">
      <c r="A6019" t="s">
        <v>31706</v>
      </c>
      <c r="B6019" t="s">
        <v>1168</v>
      </c>
      <c r="C6019" t="s">
        <v>31707</v>
      </c>
      <c r="D6019">
        <v>607</v>
      </c>
      <c r="E6019" t="s">
        <v>161</v>
      </c>
      <c r="F6019" t="s">
        <v>410</v>
      </c>
      <c r="G6019" t="s">
        <v>411</v>
      </c>
      <c r="H6019" t="s">
        <v>31708</v>
      </c>
      <c r="I6019" t="s">
        <v>31706</v>
      </c>
      <c r="J6019" t="s">
        <v>2383</v>
      </c>
      <c r="K6019" t="s">
        <v>23537</v>
      </c>
      <c r="L6019" t="s">
        <v>31709</v>
      </c>
      <c r="M6019">
        <v>145.24299621582</v>
      </c>
      <c r="N6019">
        <v>14.1743001937866</v>
      </c>
    </row>
    <row r="6020" spans="1:14" x14ac:dyDescent="0.35">
      <c r="A6020" t="s">
        <v>31710</v>
      </c>
      <c r="B6020" t="s">
        <v>1168</v>
      </c>
      <c r="C6020" t="s">
        <v>31711</v>
      </c>
      <c r="D6020">
        <v>215</v>
      </c>
      <c r="E6020" t="s">
        <v>161</v>
      </c>
      <c r="F6020" t="s">
        <v>410</v>
      </c>
      <c r="G6020" t="s">
        <v>411</v>
      </c>
      <c r="H6020" t="s">
        <v>31712</v>
      </c>
      <c r="I6020" t="s">
        <v>31710</v>
      </c>
      <c r="J6020" t="s">
        <v>27386</v>
      </c>
      <c r="K6020" t="s">
        <v>31713</v>
      </c>
      <c r="L6020" t="s">
        <v>31714</v>
      </c>
      <c r="M6020">
        <v>145.729004</v>
      </c>
      <c r="N6020">
        <v>15.119</v>
      </c>
    </row>
    <row r="6021" spans="1:14" x14ac:dyDescent="0.35">
      <c r="A6021" t="s">
        <v>31715</v>
      </c>
      <c r="B6021" t="s">
        <v>1168</v>
      </c>
      <c r="C6021" t="s">
        <v>31716</v>
      </c>
      <c r="D6021">
        <v>627</v>
      </c>
      <c r="E6021" t="s">
        <v>161</v>
      </c>
      <c r="F6021" t="s">
        <v>1492</v>
      </c>
      <c r="G6021" t="s">
        <v>1493</v>
      </c>
      <c r="H6021" t="s">
        <v>31717</v>
      </c>
      <c r="I6021" t="s">
        <v>31715</v>
      </c>
      <c r="J6021" t="s">
        <v>31718</v>
      </c>
      <c r="K6021" t="s">
        <v>31718</v>
      </c>
      <c r="L6021" t="s">
        <v>31719</v>
      </c>
      <c r="M6021">
        <v>144.92999800000001</v>
      </c>
      <c r="N6021">
        <v>13.584</v>
      </c>
    </row>
    <row r="6022" spans="1:14" x14ac:dyDescent="0.35">
      <c r="A6022" t="s">
        <v>31720</v>
      </c>
      <c r="B6022" t="s">
        <v>3332</v>
      </c>
      <c r="C6022" t="s">
        <v>31721</v>
      </c>
      <c r="D6022">
        <v>298</v>
      </c>
      <c r="E6022" t="s">
        <v>161</v>
      </c>
      <c r="F6022" t="s">
        <v>1492</v>
      </c>
      <c r="G6022" t="s">
        <v>1493</v>
      </c>
      <c r="H6022" t="s">
        <v>46545</v>
      </c>
      <c r="I6022" t="s">
        <v>31720</v>
      </c>
      <c r="J6022" t="s">
        <v>31722</v>
      </c>
      <c r="K6022" t="s">
        <v>31722</v>
      </c>
      <c r="L6022" t="s">
        <v>31723</v>
      </c>
      <c r="M6022">
        <v>144.79600524899999</v>
      </c>
      <c r="N6022">
        <v>13.4834003448</v>
      </c>
    </row>
    <row r="6023" spans="1:14" x14ac:dyDescent="0.35">
      <c r="A6023" t="s">
        <v>31724</v>
      </c>
      <c r="B6023" t="s">
        <v>1168</v>
      </c>
      <c r="C6023" t="s">
        <v>31725</v>
      </c>
      <c r="D6023">
        <v>271</v>
      </c>
      <c r="E6023" t="s">
        <v>161</v>
      </c>
      <c r="F6023" t="s">
        <v>410</v>
      </c>
      <c r="G6023" t="s">
        <v>411</v>
      </c>
      <c r="H6023" t="s">
        <v>31726</v>
      </c>
      <c r="I6023" t="s">
        <v>31724</v>
      </c>
      <c r="J6023" t="s">
        <v>31727</v>
      </c>
      <c r="K6023" t="s">
        <v>31728</v>
      </c>
      <c r="L6023" t="s">
        <v>31729</v>
      </c>
      <c r="M6023">
        <v>145.61900329589801</v>
      </c>
      <c r="N6023">
        <v>14.9991998672485</v>
      </c>
    </row>
    <row r="6024" spans="1:14" x14ac:dyDescent="0.35">
      <c r="A6024" t="s">
        <v>31730</v>
      </c>
      <c r="B6024" t="s">
        <v>3332</v>
      </c>
      <c r="C6024" t="s">
        <v>31731</v>
      </c>
      <c r="D6024">
        <v>190</v>
      </c>
      <c r="E6024" t="s">
        <v>1579</v>
      </c>
      <c r="F6024" t="s">
        <v>4219</v>
      </c>
      <c r="G6024" t="s">
        <v>31732</v>
      </c>
      <c r="H6024" t="s">
        <v>31733</v>
      </c>
      <c r="I6024" t="s">
        <v>31734</v>
      </c>
      <c r="J6024" t="s">
        <v>31735</v>
      </c>
      <c r="L6024" t="s">
        <v>31736</v>
      </c>
      <c r="M6024">
        <v>124.456496</v>
      </c>
      <c r="N6024">
        <v>8.6122029999999992</v>
      </c>
    </row>
    <row r="6025" spans="1:14" x14ac:dyDescent="0.35">
      <c r="A6025" t="s">
        <v>31762</v>
      </c>
      <c r="B6025" t="s">
        <v>32</v>
      </c>
      <c r="C6025" t="s">
        <v>31763</v>
      </c>
      <c r="E6025" t="s">
        <v>1579</v>
      </c>
      <c r="F6025" t="s">
        <v>4219</v>
      </c>
      <c r="G6025" t="s">
        <v>5779</v>
      </c>
      <c r="H6025" t="s">
        <v>31764</v>
      </c>
      <c r="I6025" t="s">
        <v>31765</v>
      </c>
      <c r="J6025" t="s">
        <v>31766</v>
      </c>
      <c r="L6025" t="s">
        <v>31767</v>
      </c>
      <c r="M6025">
        <v>119.416087</v>
      </c>
      <c r="N6025">
        <v>11.202399</v>
      </c>
    </row>
    <row r="6026" spans="1:14" x14ac:dyDescent="0.35">
      <c r="A6026" t="s">
        <v>31768</v>
      </c>
      <c r="B6026" t="s">
        <v>1168</v>
      </c>
      <c r="C6026" t="s">
        <v>31769</v>
      </c>
      <c r="D6026">
        <v>23</v>
      </c>
      <c r="F6026" t="s">
        <v>30</v>
      </c>
      <c r="G6026" t="s">
        <v>46</v>
      </c>
      <c r="H6026" t="s">
        <v>31770</v>
      </c>
      <c r="I6026" t="s">
        <v>31768</v>
      </c>
      <c r="J6026" t="s">
        <v>31771</v>
      </c>
      <c r="K6026" t="s">
        <v>31771</v>
      </c>
      <c r="L6026" t="s">
        <v>31772</v>
      </c>
      <c r="M6026">
        <v>-159.78500366200001</v>
      </c>
      <c r="N6026">
        <v>22.022800445599898</v>
      </c>
    </row>
    <row r="6027" spans="1:14" x14ac:dyDescent="0.35">
      <c r="A6027" t="s">
        <v>31773</v>
      </c>
      <c r="B6027" t="s">
        <v>1168</v>
      </c>
      <c r="C6027" t="s">
        <v>31774</v>
      </c>
      <c r="D6027">
        <v>14</v>
      </c>
      <c r="F6027" t="s">
        <v>30</v>
      </c>
      <c r="G6027" t="s">
        <v>46</v>
      </c>
      <c r="H6027" t="s">
        <v>31775</v>
      </c>
      <c r="I6027" t="s">
        <v>31773</v>
      </c>
      <c r="J6027" t="s">
        <v>27345</v>
      </c>
      <c r="K6027" t="s">
        <v>27345</v>
      </c>
      <c r="L6027" t="s">
        <v>31776</v>
      </c>
      <c r="M6027">
        <v>-158.19700622600001</v>
      </c>
      <c r="N6027">
        <v>21.579500198400002</v>
      </c>
    </row>
    <row r="6028" spans="1:14" x14ac:dyDescent="0.35">
      <c r="A6028" t="s">
        <v>31777</v>
      </c>
      <c r="B6028" t="s">
        <v>1168</v>
      </c>
      <c r="C6028" t="s">
        <v>31778</v>
      </c>
      <c r="D6028">
        <v>837</v>
      </c>
      <c r="F6028" t="s">
        <v>30</v>
      </c>
      <c r="G6028" t="s">
        <v>46</v>
      </c>
      <c r="H6028" t="s">
        <v>31779</v>
      </c>
      <c r="I6028" t="s">
        <v>31777</v>
      </c>
      <c r="J6028" t="s">
        <v>27467</v>
      </c>
      <c r="K6028" t="s">
        <v>27467</v>
      </c>
      <c r="L6028" t="s">
        <v>31780</v>
      </c>
      <c r="M6028">
        <v>-158.03999329999999</v>
      </c>
      <c r="N6028">
        <v>21.48349953</v>
      </c>
    </row>
    <row r="6029" spans="1:14" x14ac:dyDescent="0.35">
      <c r="A6029" t="s">
        <v>31781</v>
      </c>
      <c r="B6029" t="s">
        <v>1168</v>
      </c>
      <c r="C6029" t="s">
        <v>31782</v>
      </c>
      <c r="D6029">
        <v>78</v>
      </c>
      <c r="F6029" t="s">
        <v>30</v>
      </c>
      <c r="G6029" t="s">
        <v>46</v>
      </c>
      <c r="H6029" t="s">
        <v>31783</v>
      </c>
      <c r="I6029" t="s">
        <v>31781</v>
      </c>
      <c r="J6029" t="s">
        <v>27525</v>
      </c>
      <c r="K6029" t="s">
        <v>27525</v>
      </c>
      <c r="L6029" t="s">
        <v>31784</v>
      </c>
      <c r="M6029">
        <v>-156.01400756835901</v>
      </c>
      <c r="N6029">
        <v>20.7956008911132</v>
      </c>
    </row>
    <row r="6030" spans="1:14" x14ac:dyDescent="0.35">
      <c r="A6030" t="s">
        <v>31785</v>
      </c>
      <c r="B6030" t="s">
        <v>1168</v>
      </c>
      <c r="C6030" t="s">
        <v>31786</v>
      </c>
      <c r="D6030">
        <v>256</v>
      </c>
      <c r="F6030" t="s">
        <v>30</v>
      </c>
      <c r="G6030" t="s">
        <v>46</v>
      </c>
      <c r="H6030" t="s">
        <v>14611</v>
      </c>
      <c r="I6030" t="s">
        <v>31785</v>
      </c>
      <c r="J6030" t="s">
        <v>31787</v>
      </c>
      <c r="K6030" t="s">
        <v>31787</v>
      </c>
      <c r="L6030" t="s">
        <v>31788</v>
      </c>
      <c r="M6030">
        <v>-156.67300415039</v>
      </c>
      <c r="N6030">
        <v>20.9629001617431</v>
      </c>
    </row>
    <row r="6031" spans="1:14" x14ac:dyDescent="0.35">
      <c r="A6031" t="s">
        <v>31789</v>
      </c>
      <c r="B6031" t="s">
        <v>1168</v>
      </c>
      <c r="C6031" t="s">
        <v>31790</v>
      </c>
      <c r="D6031">
        <v>30</v>
      </c>
      <c r="F6031" t="s">
        <v>30</v>
      </c>
      <c r="G6031" t="s">
        <v>46</v>
      </c>
      <c r="H6031" t="s">
        <v>31791</v>
      </c>
      <c r="I6031" t="s">
        <v>31789</v>
      </c>
      <c r="J6031" t="s">
        <v>31792</v>
      </c>
      <c r="K6031" t="s">
        <v>31792</v>
      </c>
      <c r="L6031" t="s">
        <v>31793</v>
      </c>
      <c r="M6031">
        <v>-158.070009</v>
      </c>
      <c r="N6031">
        <v>21.307400000000001</v>
      </c>
    </row>
    <row r="6032" spans="1:14" x14ac:dyDescent="0.35">
      <c r="A6032" t="s">
        <v>31794</v>
      </c>
      <c r="B6032" t="s">
        <v>1168</v>
      </c>
      <c r="C6032" t="s">
        <v>31795</v>
      </c>
      <c r="D6032">
        <v>47</v>
      </c>
      <c r="F6032" t="s">
        <v>30</v>
      </c>
      <c r="G6032" t="s">
        <v>46</v>
      </c>
      <c r="H6032" t="s">
        <v>14609</v>
      </c>
      <c r="I6032" t="s">
        <v>31794</v>
      </c>
      <c r="J6032" t="s">
        <v>31796</v>
      </c>
      <c r="K6032" t="s">
        <v>31796</v>
      </c>
      <c r="L6032" t="s">
        <v>31797</v>
      </c>
      <c r="M6032">
        <v>-156.045603</v>
      </c>
      <c r="N6032">
        <v>19.738783000000002</v>
      </c>
    </row>
    <row r="6033" spans="1:14" x14ac:dyDescent="0.35">
      <c r="A6033" t="s">
        <v>31798</v>
      </c>
      <c r="B6033" t="s">
        <v>36</v>
      </c>
      <c r="C6033" t="s">
        <v>31799</v>
      </c>
      <c r="D6033">
        <v>3</v>
      </c>
      <c r="F6033" t="s">
        <v>30</v>
      </c>
      <c r="G6033" t="s">
        <v>46</v>
      </c>
      <c r="H6033" t="s">
        <v>14611</v>
      </c>
      <c r="I6033" t="s">
        <v>31798</v>
      </c>
      <c r="J6033" t="s">
        <v>31800</v>
      </c>
      <c r="K6033" t="s">
        <v>31800</v>
      </c>
      <c r="L6033" t="s">
        <v>31801</v>
      </c>
      <c r="M6033">
        <v>-156.69</v>
      </c>
      <c r="N6033">
        <v>20.945</v>
      </c>
    </row>
    <row r="6034" spans="1:14" x14ac:dyDescent="0.35">
      <c r="A6034" t="s">
        <v>31802</v>
      </c>
      <c r="B6034" t="s">
        <v>1168</v>
      </c>
      <c r="C6034" t="s">
        <v>31803</v>
      </c>
      <c r="D6034">
        <v>153</v>
      </c>
      <c r="F6034" t="s">
        <v>30</v>
      </c>
      <c r="G6034" t="s">
        <v>46</v>
      </c>
      <c r="H6034" t="s">
        <v>31804</v>
      </c>
      <c r="I6034" t="s">
        <v>31802</v>
      </c>
      <c r="J6034" t="s">
        <v>2681</v>
      </c>
      <c r="K6034" t="s">
        <v>2681</v>
      </c>
      <c r="L6034" t="s">
        <v>31805</v>
      </c>
      <c r="M6034">
        <v>-159.33900451660099</v>
      </c>
      <c r="N6034">
        <v>21.975999832153299</v>
      </c>
    </row>
    <row r="6035" spans="1:14" x14ac:dyDescent="0.35">
      <c r="A6035" t="s">
        <v>31806</v>
      </c>
      <c r="B6035" t="s">
        <v>32</v>
      </c>
      <c r="C6035" t="s">
        <v>31807</v>
      </c>
      <c r="D6035">
        <v>24</v>
      </c>
      <c r="F6035" t="s">
        <v>30</v>
      </c>
      <c r="G6035" t="s">
        <v>46</v>
      </c>
      <c r="H6035" t="s">
        <v>31808</v>
      </c>
      <c r="I6035" t="s">
        <v>31806</v>
      </c>
      <c r="J6035" t="s">
        <v>31809</v>
      </c>
      <c r="K6035" t="s">
        <v>31809</v>
      </c>
      <c r="L6035" t="s">
        <v>31810</v>
      </c>
      <c r="M6035">
        <v>-156.97399899999999</v>
      </c>
      <c r="N6035">
        <v>21.211000439999999</v>
      </c>
    </row>
    <row r="6036" spans="1:14" x14ac:dyDescent="0.35">
      <c r="A6036" t="s">
        <v>31811</v>
      </c>
      <c r="B6036" t="s">
        <v>1168</v>
      </c>
      <c r="C6036" t="s">
        <v>31812</v>
      </c>
      <c r="D6036">
        <v>454</v>
      </c>
      <c r="F6036" t="s">
        <v>30</v>
      </c>
      <c r="G6036" t="s">
        <v>46</v>
      </c>
      <c r="H6036" t="s">
        <v>1456</v>
      </c>
      <c r="I6036" t="s">
        <v>31811</v>
      </c>
      <c r="J6036" t="s">
        <v>31813</v>
      </c>
      <c r="K6036" t="s">
        <v>31813</v>
      </c>
      <c r="L6036" t="s">
        <v>31814</v>
      </c>
      <c r="M6036">
        <v>-157.09599304199199</v>
      </c>
      <c r="N6036">
        <v>21.1529006958007</v>
      </c>
    </row>
    <row r="6037" spans="1:14" x14ac:dyDescent="0.35">
      <c r="A6037" t="s">
        <v>31815</v>
      </c>
      <c r="B6037" t="s">
        <v>1168</v>
      </c>
      <c r="C6037" t="s">
        <v>31816</v>
      </c>
      <c r="D6037">
        <v>2671</v>
      </c>
      <c r="F6037" t="s">
        <v>30</v>
      </c>
      <c r="G6037" t="s">
        <v>46</v>
      </c>
      <c r="H6037" t="s">
        <v>14610</v>
      </c>
      <c r="I6037" t="s">
        <v>31815</v>
      </c>
      <c r="J6037" t="s">
        <v>31817</v>
      </c>
      <c r="K6037" t="s">
        <v>31817</v>
      </c>
      <c r="L6037" t="s">
        <v>31818</v>
      </c>
      <c r="M6037">
        <v>-155.66799926757801</v>
      </c>
      <c r="N6037">
        <v>20.0013008117675</v>
      </c>
    </row>
    <row r="6038" spans="1:14" x14ac:dyDescent="0.35">
      <c r="A6038" t="s">
        <v>31819</v>
      </c>
      <c r="B6038" t="s">
        <v>1168</v>
      </c>
      <c r="C6038" t="s">
        <v>31820</v>
      </c>
      <c r="D6038">
        <v>24</v>
      </c>
      <c r="F6038" t="s">
        <v>30</v>
      </c>
      <c r="G6038" t="s">
        <v>46</v>
      </c>
      <c r="H6038" t="s">
        <v>31821</v>
      </c>
      <c r="I6038" t="s">
        <v>31819</v>
      </c>
      <c r="J6038" t="s">
        <v>31822</v>
      </c>
      <c r="K6038" t="s">
        <v>31822</v>
      </c>
      <c r="L6038" t="s">
        <v>31823</v>
      </c>
      <c r="M6038">
        <v>-157.76800537099999</v>
      </c>
      <c r="N6038">
        <v>21.450500488300001</v>
      </c>
    </row>
    <row r="6039" spans="1:14" x14ac:dyDescent="0.35">
      <c r="A6039" t="s">
        <v>31824</v>
      </c>
      <c r="B6039" t="s">
        <v>3332</v>
      </c>
      <c r="C6039" t="s">
        <v>31825</v>
      </c>
      <c r="D6039">
        <v>13</v>
      </c>
      <c r="F6039" t="s">
        <v>30</v>
      </c>
      <c r="G6039" t="s">
        <v>46</v>
      </c>
      <c r="H6039" t="s">
        <v>14608</v>
      </c>
      <c r="I6039" t="s">
        <v>31824</v>
      </c>
      <c r="J6039" t="s">
        <v>27521</v>
      </c>
      <c r="K6039" t="s">
        <v>27521</v>
      </c>
      <c r="L6039" t="s">
        <v>31826</v>
      </c>
      <c r="M6039">
        <v>-157.924228</v>
      </c>
      <c r="N6039">
        <v>21.320620000000002</v>
      </c>
    </row>
    <row r="6040" spans="1:14" x14ac:dyDescent="0.35">
      <c r="A6040" t="s">
        <v>31827</v>
      </c>
      <c r="B6040" t="s">
        <v>1168</v>
      </c>
      <c r="C6040" t="s">
        <v>31828</v>
      </c>
      <c r="D6040">
        <v>1308</v>
      </c>
      <c r="F6040" t="s">
        <v>30</v>
      </c>
      <c r="G6040" t="s">
        <v>46</v>
      </c>
      <c r="H6040" t="s">
        <v>31829</v>
      </c>
      <c r="I6040" t="s">
        <v>31827</v>
      </c>
      <c r="J6040" t="s">
        <v>27382</v>
      </c>
      <c r="K6040" t="s">
        <v>27382</v>
      </c>
      <c r="L6040" t="s">
        <v>31830</v>
      </c>
      <c r="M6040">
        <v>-156.95100402832</v>
      </c>
      <c r="N6040">
        <v>20.785600662231399</v>
      </c>
    </row>
    <row r="6041" spans="1:14" x14ac:dyDescent="0.35">
      <c r="A6041" t="s">
        <v>31831</v>
      </c>
      <c r="B6041" t="s">
        <v>1168</v>
      </c>
      <c r="C6041" t="s">
        <v>31832</v>
      </c>
      <c r="D6041">
        <v>54</v>
      </c>
      <c r="F6041" t="s">
        <v>30</v>
      </c>
      <c r="G6041" t="s">
        <v>46</v>
      </c>
      <c r="H6041" t="s">
        <v>31833</v>
      </c>
      <c r="I6041" t="s">
        <v>31831</v>
      </c>
      <c r="J6041" t="s">
        <v>31834</v>
      </c>
      <c r="K6041" t="s">
        <v>31834</v>
      </c>
      <c r="L6041" t="s">
        <v>31835</v>
      </c>
      <c r="M6041">
        <v>-156.429993</v>
      </c>
      <c r="N6041">
        <v>20.898599999999998</v>
      </c>
    </row>
    <row r="6042" spans="1:14" x14ac:dyDescent="0.35">
      <c r="A6042" t="s">
        <v>31836</v>
      </c>
      <c r="B6042" t="s">
        <v>32</v>
      </c>
      <c r="C6042" t="s">
        <v>31837</v>
      </c>
      <c r="D6042">
        <v>24</v>
      </c>
      <c r="F6042" t="s">
        <v>30</v>
      </c>
      <c r="G6042" t="s">
        <v>46</v>
      </c>
      <c r="H6042" t="s">
        <v>31838</v>
      </c>
      <c r="I6042" t="s">
        <v>31836</v>
      </c>
      <c r="J6042" t="s">
        <v>27347</v>
      </c>
      <c r="K6042" t="s">
        <v>27347</v>
      </c>
      <c r="L6042" t="s">
        <v>31839</v>
      </c>
      <c r="M6042">
        <v>-159.60299682600001</v>
      </c>
      <c r="N6042">
        <v>21.896900176999999</v>
      </c>
    </row>
    <row r="6043" spans="1:14" x14ac:dyDescent="0.35">
      <c r="A6043" t="s">
        <v>31840</v>
      </c>
      <c r="B6043" t="s">
        <v>1168</v>
      </c>
      <c r="C6043" t="s">
        <v>31841</v>
      </c>
      <c r="D6043">
        <v>6190</v>
      </c>
      <c r="F6043" t="s">
        <v>30</v>
      </c>
      <c r="G6043" t="s">
        <v>46</v>
      </c>
      <c r="H6043" t="s">
        <v>31842</v>
      </c>
      <c r="I6043" t="s">
        <v>31840</v>
      </c>
      <c r="J6043" t="s">
        <v>31843</v>
      </c>
      <c r="K6043" t="s">
        <v>31843</v>
      </c>
      <c r="L6043" t="s">
        <v>31844</v>
      </c>
      <c r="M6043">
        <v>-155.55400085400001</v>
      </c>
      <c r="N6043">
        <v>19.760099410999999</v>
      </c>
    </row>
    <row r="6044" spans="1:14" x14ac:dyDescent="0.35">
      <c r="A6044" t="s">
        <v>31845</v>
      </c>
      <c r="B6044" t="s">
        <v>1168</v>
      </c>
      <c r="C6044" t="s">
        <v>31846</v>
      </c>
      <c r="D6044">
        <v>38</v>
      </c>
      <c r="F6044" t="s">
        <v>30</v>
      </c>
      <c r="G6044" t="s">
        <v>46</v>
      </c>
      <c r="H6044" t="s">
        <v>14602</v>
      </c>
      <c r="I6044" t="s">
        <v>31845</v>
      </c>
      <c r="J6044" t="s">
        <v>31847</v>
      </c>
      <c r="K6044" t="s">
        <v>31847</v>
      </c>
      <c r="L6044" t="s">
        <v>31848</v>
      </c>
      <c r="M6044">
        <v>-155.04800415039</v>
      </c>
      <c r="N6044">
        <v>19.721399307250898</v>
      </c>
    </row>
    <row r="6045" spans="1:14" x14ac:dyDescent="0.35">
      <c r="A6045" t="s">
        <v>31849</v>
      </c>
      <c r="B6045" t="s">
        <v>1168</v>
      </c>
      <c r="C6045" t="s">
        <v>31850</v>
      </c>
      <c r="D6045">
        <v>96</v>
      </c>
      <c r="F6045" t="s">
        <v>30</v>
      </c>
      <c r="G6045" t="s">
        <v>46</v>
      </c>
      <c r="H6045" t="s">
        <v>31851</v>
      </c>
      <c r="I6045" t="s">
        <v>31849</v>
      </c>
      <c r="J6045" t="s">
        <v>31852</v>
      </c>
      <c r="K6045" t="s">
        <v>31852</v>
      </c>
      <c r="L6045" t="s">
        <v>31853</v>
      </c>
      <c r="M6045">
        <v>-155.86000061035099</v>
      </c>
      <c r="N6045">
        <v>20.265300750732401</v>
      </c>
    </row>
    <row r="6046" spans="1:14" x14ac:dyDescent="0.35">
      <c r="A6046" t="s">
        <v>31854</v>
      </c>
      <c r="B6046" t="s">
        <v>36</v>
      </c>
      <c r="C6046" t="s">
        <v>31855</v>
      </c>
      <c r="D6046">
        <v>7</v>
      </c>
      <c r="E6046" t="s">
        <v>161</v>
      </c>
      <c r="F6046" t="s">
        <v>31339</v>
      </c>
      <c r="G6046" t="s">
        <v>31856</v>
      </c>
      <c r="H6046" t="s">
        <v>31857</v>
      </c>
      <c r="I6046" t="s">
        <v>31854</v>
      </c>
      <c r="J6046" t="s">
        <v>31858</v>
      </c>
      <c r="L6046" t="s">
        <v>31859</v>
      </c>
      <c r="M6046">
        <v>-169.53399658199999</v>
      </c>
      <c r="N6046">
        <v>16.7285995483</v>
      </c>
    </row>
    <row r="6047" spans="1:14" x14ac:dyDescent="0.35">
      <c r="A6047" t="s">
        <v>31860</v>
      </c>
      <c r="B6047" t="s">
        <v>32</v>
      </c>
      <c r="C6047" t="s">
        <v>31861</v>
      </c>
      <c r="D6047">
        <v>5750</v>
      </c>
      <c r="E6047" t="s">
        <v>1579</v>
      </c>
      <c r="F6047" t="s">
        <v>29960</v>
      </c>
      <c r="G6047" t="s">
        <v>29969</v>
      </c>
      <c r="H6047" t="s">
        <v>31862</v>
      </c>
      <c r="J6047" t="s">
        <v>16915</v>
      </c>
      <c r="L6047" t="s">
        <v>31863</v>
      </c>
      <c r="M6047">
        <v>73.452003479003906</v>
      </c>
      <c r="N6047">
        <v>33.9609985351562</v>
      </c>
    </row>
    <row r="6048" spans="1:14" x14ac:dyDescent="0.35">
      <c r="A6048" t="s">
        <v>31864</v>
      </c>
      <c r="B6048" t="s">
        <v>32</v>
      </c>
      <c r="C6048" t="s">
        <v>31865</v>
      </c>
      <c r="D6048">
        <v>1175</v>
      </c>
      <c r="E6048" t="s">
        <v>1579</v>
      </c>
      <c r="F6048" t="s">
        <v>29960</v>
      </c>
      <c r="G6048" t="s">
        <v>29963</v>
      </c>
      <c r="H6048" t="s">
        <v>31866</v>
      </c>
      <c r="J6048" t="s">
        <v>27524</v>
      </c>
      <c r="L6048" t="s">
        <v>31867</v>
      </c>
      <c r="M6048">
        <v>72.366897583007798</v>
      </c>
      <c r="N6048">
        <v>33.766700744628899</v>
      </c>
    </row>
    <row r="6049" spans="1:14" x14ac:dyDescent="0.35">
      <c r="A6049" t="s">
        <v>31868</v>
      </c>
      <c r="B6049" t="s">
        <v>32</v>
      </c>
      <c r="C6049" t="s">
        <v>31869</v>
      </c>
      <c r="D6049">
        <v>760</v>
      </c>
      <c r="E6049" t="s">
        <v>1579</v>
      </c>
      <c r="F6049" t="s">
        <v>29960</v>
      </c>
      <c r="G6049" t="s">
        <v>29963</v>
      </c>
      <c r="H6049" t="s">
        <v>31870</v>
      </c>
      <c r="J6049" t="s">
        <v>31871</v>
      </c>
      <c r="L6049" t="s">
        <v>31872</v>
      </c>
      <c r="M6049">
        <v>74.077102661132798</v>
      </c>
      <c r="N6049">
        <v>32.603099822997997</v>
      </c>
    </row>
    <row r="6050" spans="1:14" x14ac:dyDescent="0.35">
      <c r="A6050" t="s">
        <v>31873</v>
      </c>
      <c r="B6050" t="s">
        <v>32</v>
      </c>
      <c r="C6050" t="s">
        <v>31874</v>
      </c>
      <c r="D6050">
        <v>3530</v>
      </c>
      <c r="E6050" t="s">
        <v>1579</v>
      </c>
      <c r="F6050" t="s">
        <v>29960</v>
      </c>
      <c r="G6050" t="s">
        <v>29969</v>
      </c>
      <c r="H6050" t="s">
        <v>31875</v>
      </c>
      <c r="J6050" t="s">
        <v>2386</v>
      </c>
      <c r="L6050" t="s">
        <v>31876</v>
      </c>
      <c r="M6050">
        <v>73.200202941894503</v>
      </c>
      <c r="N6050">
        <v>34.333320617675703</v>
      </c>
    </row>
    <row r="6051" spans="1:14" x14ac:dyDescent="0.35">
      <c r="A6051" t="s">
        <v>31877</v>
      </c>
      <c r="B6051" t="s">
        <v>32</v>
      </c>
      <c r="C6051" t="s">
        <v>31878</v>
      </c>
      <c r="D6051">
        <v>248</v>
      </c>
      <c r="E6051" t="s">
        <v>1579</v>
      </c>
      <c r="F6051" t="s">
        <v>29960</v>
      </c>
      <c r="G6051" t="s">
        <v>29961</v>
      </c>
      <c r="H6051" t="s">
        <v>31879</v>
      </c>
      <c r="I6051" t="s">
        <v>31880</v>
      </c>
      <c r="J6051" t="s">
        <v>31881</v>
      </c>
      <c r="L6051" t="s">
        <v>31882</v>
      </c>
      <c r="M6051">
        <v>69.316703796399906</v>
      </c>
      <c r="N6051">
        <v>27.1667003632</v>
      </c>
    </row>
    <row r="6052" spans="1:14" x14ac:dyDescent="0.35">
      <c r="A6052" t="s">
        <v>31883</v>
      </c>
      <c r="B6052" t="s">
        <v>32</v>
      </c>
      <c r="C6052" t="s">
        <v>31884</v>
      </c>
      <c r="D6052">
        <v>2784</v>
      </c>
      <c r="E6052" t="s">
        <v>1579</v>
      </c>
      <c r="F6052" t="s">
        <v>29960</v>
      </c>
      <c r="G6052" t="s">
        <v>29962</v>
      </c>
      <c r="H6052" t="s">
        <v>31885</v>
      </c>
      <c r="J6052" t="s">
        <v>31886</v>
      </c>
      <c r="L6052" t="s">
        <v>31887</v>
      </c>
      <c r="M6052">
        <v>62.196818999999998</v>
      </c>
      <c r="N6052">
        <v>29.04692</v>
      </c>
    </row>
    <row r="6053" spans="1:14" x14ac:dyDescent="0.35">
      <c r="A6053" t="s">
        <v>31888</v>
      </c>
      <c r="B6053" t="s">
        <v>32</v>
      </c>
      <c r="C6053" t="s">
        <v>15671</v>
      </c>
      <c r="D6053">
        <v>160</v>
      </c>
      <c r="E6053" t="s">
        <v>1579</v>
      </c>
      <c r="F6053" t="s">
        <v>29960</v>
      </c>
      <c r="G6053" t="s">
        <v>29961</v>
      </c>
      <c r="H6053" t="s">
        <v>31889</v>
      </c>
      <c r="I6053" t="s">
        <v>30201</v>
      </c>
      <c r="J6053" t="s">
        <v>15673</v>
      </c>
      <c r="L6053" t="s">
        <v>31890</v>
      </c>
      <c r="M6053">
        <v>68.878097999999994</v>
      </c>
      <c r="N6053">
        <v>26.966200000000001</v>
      </c>
    </row>
    <row r="6054" spans="1:14" x14ac:dyDescent="0.35">
      <c r="A6054" t="s">
        <v>31891</v>
      </c>
      <c r="B6054" t="s">
        <v>36</v>
      </c>
      <c r="C6054" t="s">
        <v>31892</v>
      </c>
      <c r="D6054">
        <v>219</v>
      </c>
      <c r="E6054" t="s">
        <v>1579</v>
      </c>
      <c r="F6054" t="s">
        <v>29960</v>
      </c>
      <c r="G6054" t="s">
        <v>29961</v>
      </c>
      <c r="H6054" t="s">
        <v>31893</v>
      </c>
      <c r="J6054" t="s">
        <v>31894</v>
      </c>
      <c r="L6054" t="s">
        <v>31895</v>
      </c>
      <c r="M6054">
        <v>70.433333000000005</v>
      </c>
      <c r="N6054">
        <v>29.166667</v>
      </c>
    </row>
    <row r="6055" spans="1:14" x14ac:dyDescent="0.35">
      <c r="A6055" t="s">
        <v>31896</v>
      </c>
      <c r="B6055" t="s">
        <v>32</v>
      </c>
      <c r="C6055" t="s">
        <v>31897</v>
      </c>
      <c r="D6055">
        <v>13</v>
      </c>
      <c r="E6055" t="s">
        <v>161</v>
      </c>
      <c r="F6055" t="s">
        <v>162</v>
      </c>
      <c r="G6055" t="s">
        <v>31898</v>
      </c>
      <c r="H6055" t="s">
        <v>31899</v>
      </c>
      <c r="I6055" t="s">
        <v>31896</v>
      </c>
      <c r="J6055" t="s">
        <v>27434</v>
      </c>
      <c r="L6055" t="s">
        <v>31900</v>
      </c>
      <c r="M6055">
        <v>162.32800292968699</v>
      </c>
      <c r="N6055">
        <v>11.340700149536101</v>
      </c>
    </row>
    <row r="6056" spans="1:14" x14ac:dyDescent="0.35">
      <c r="A6056" t="s">
        <v>31901</v>
      </c>
      <c r="B6056" t="s">
        <v>1168</v>
      </c>
      <c r="C6056" t="s">
        <v>31902</v>
      </c>
      <c r="D6056">
        <v>6</v>
      </c>
      <c r="E6056" t="s">
        <v>161</v>
      </c>
      <c r="F6056" t="s">
        <v>162</v>
      </c>
      <c r="G6056" t="s">
        <v>31903</v>
      </c>
      <c r="H6056" t="s">
        <v>31904</v>
      </c>
      <c r="I6056" t="s">
        <v>31901</v>
      </c>
      <c r="J6056" t="s">
        <v>31905</v>
      </c>
      <c r="K6056" t="s">
        <v>31905</v>
      </c>
      <c r="L6056" t="s">
        <v>31906</v>
      </c>
      <c r="M6056">
        <v>171.27200317382801</v>
      </c>
      <c r="N6056">
        <v>7.0647602081298801</v>
      </c>
    </row>
    <row r="6057" spans="1:14" x14ac:dyDescent="0.35">
      <c r="A6057" t="s">
        <v>31908</v>
      </c>
      <c r="B6057" t="s">
        <v>1168</v>
      </c>
      <c r="C6057" t="s">
        <v>31909</v>
      </c>
      <c r="D6057">
        <v>1520</v>
      </c>
      <c r="E6057" t="s">
        <v>1580</v>
      </c>
      <c r="F6057" t="s">
        <v>14009</v>
      </c>
      <c r="G6057" t="s">
        <v>31910</v>
      </c>
      <c r="H6057" t="s">
        <v>31911</v>
      </c>
      <c r="I6057" t="s">
        <v>31912</v>
      </c>
      <c r="J6057" t="s">
        <v>3144</v>
      </c>
      <c r="L6057" t="s">
        <v>31913</v>
      </c>
      <c r="M6057">
        <v>-59.491481780999997</v>
      </c>
      <c r="N6057">
        <v>5.1727547645599996</v>
      </c>
    </row>
    <row r="6058" spans="1:14" x14ac:dyDescent="0.35">
      <c r="A6058" t="s">
        <v>31914</v>
      </c>
      <c r="B6058" t="s">
        <v>1168</v>
      </c>
      <c r="C6058" t="s">
        <v>31915</v>
      </c>
      <c r="D6058">
        <v>9</v>
      </c>
      <c r="E6058" t="s">
        <v>161</v>
      </c>
      <c r="F6058" t="s">
        <v>162</v>
      </c>
      <c r="G6058" t="s">
        <v>8438</v>
      </c>
      <c r="H6058" t="s">
        <v>31916</v>
      </c>
      <c r="I6058" t="s">
        <v>31914</v>
      </c>
      <c r="J6058" t="s">
        <v>31917</v>
      </c>
      <c r="K6058" t="s">
        <v>31917</v>
      </c>
      <c r="L6058" t="s">
        <v>31918</v>
      </c>
      <c r="M6058">
        <v>167.73199462890599</v>
      </c>
      <c r="N6058">
        <v>8.7201204299926705</v>
      </c>
    </row>
    <row r="6059" spans="1:14" x14ac:dyDescent="0.35">
      <c r="A6059" t="s">
        <v>31919</v>
      </c>
      <c r="B6059" t="s">
        <v>1168</v>
      </c>
      <c r="C6059" t="s">
        <v>31920</v>
      </c>
      <c r="D6059">
        <v>5</v>
      </c>
      <c r="E6059" t="s">
        <v>161</v>
      </c>
      <c r="F6059" t="s">
        <v>19479</v>
      </c>
      <c r="G6059" t="s">
        <v>31921</v>
      </c>
      <c r="H6059" t="s">
        <v>31922</v>
      </c>
      <c r="I6059" t="s">
        <v>31919</v>
      </c>
      <c r="J6059" t="s">
        <v>31923</v>
      </c>
      <c r="L6059" t="s">
        <v>31924</v>
      </c>
      <c r="M6059">
        <v>-157.350006103515</v>
      </c>
      <c r="N6059">
        <v>1.9861600399017301</v>
      </c>
    </row>
    <row r="6060" spans="1:14" x14ac:dyDescent="0.35">
      <c r="A6060" t="s">
        <v>27381</v>
      </c>
      <c r="B6060" t="s">
        <v>32</v>
      </c>
      <c r="C6060" t="s">
        <v>31925</v>
      </c>
      <c r="D6060">
        <v>6100</v>
      </c>
      <c r="E6060" t="s">
        <v>161</v>
      </c>
      <c r="F6060" t="s">
        <v>1547</v>
      </c>
      <c r="G6060" t="s">
        <v>2852</v>
      </c>
      <c r="H6060" t="s">
        <v>31926</v>
      </c>
      <c r="I6060" t="s">
        <v>31927</v>
      </c>
      <c r="J6060" t="s">
        <v>27381</v>
      </c>
      <c r="K6060" t="s">
        <v>5571</v>
      </c>
      <c r="L6060" t="s">
        <v>31928</v>
      </c>
      <c r="M6060">
        <v>142.97611111099999</v>
      </c>
      <c r="N6060">
        <v>-5.3724999999999996</v>
      </c>
    </row>
    <row r="6061" spans="1:14" x14ac:dyDescent="0.35">
      <c r="A6061" t="s">
        <v>31929</v>
      </c>
      <c r="B6061" t="s">
        <v>32</v>
      </c>
      <c r="C6061" t="s">
        <v>31930</v>
      </c>
      <c r="E6061" t="s">
        <v>161</v>
      </c>
      <c r="F6061" t="s">
        <v>19479</v>
      </c>
      <c r="G6061" t="s">
        <v>31921</v>
      </c>
      <c r="H6061" t="s">
        <v>31931</v>
      </c>
      <c r="I6061" t="s">
        <v>31929</v>
      </c>
      <c r="J6061" t="s">
        <v>31932</v>
      </c>
      <c r="L6061" t="s">
        <v>31933</v>
      </c>
      <c r="M6061">
        <v>-159.38900756835901</v>
      </c>
      <c r="N6061">
        <v>3.8994400501251198</v>
      </c>
    </row>
    <row r="6062" spans="1:14" x14ac:dyDescent="0.35">
      <c r="A6062" t="s">
        <v>31934</v>
      </c>
      <c r="B6062" t="s">
        <v>32</v>
      </c>
      <c r="C6062" t="s">
        <v>31935</v>
      </c>
      <c r="D6062">
        <v>30</v>
      </c>
      <c r="E6062" t="s">
        <v>161</v>
      </c>
      <c r="F6062" t="s">
        <v>19479</v>
      </c>
      <c r="G6062" t="s">
        <v>31921</v>
      </c>
      <c r="H6062" t="s">
        <v>31936</v>
      </c>
      <c r="I6062" t="s">
        <v>31934</v>
      </c>
      <c r="J6062" t="s">
        <v>31937</v>
      </c>
      <c r="L6062" t="s">
        <v>31938</v>
      </c>
      <c r="M6062">
        <v>-160.39437599999999</v>
      </c>
      <c r="N6062">
        <v>4.698359</v>
      </c>
    </row>
    <row r="6063" spans="1:14" x14ac:dyDescent="0.35">
      <c r="A6063" t="s">
        <v>31939</v>
      </c>
      <c r="B6063" t="s">
        <v>1168</v>
      </c>
      <c r="C6063" t="s">
        <v>10604</v>
      </c>
      <c r="D6063">
        <v>13</v>
      </c>
      <c r="E6063" t="s">
        <v>161</v>
      </c>
      <c r="F6063" t="s">
        <v>31339</v>
      </c>
      <c r="G6063" t="s">
        <v>31940</v>
      </c>
      <c r="H6063" t="s">
        <v>31941</v>
      </c>
      <c r="I6063" t="s">
        <v>31939</v>
      </c>
      <c r="J6063" t="s">
        <v>31942</v>
      </c>
      <c r="K6063" t="s">
        <v>31942</v>
      </c>
      <c r="L6063" t="s">
        <v>31943</v>
      </c>
      <c r="M6063">
        <v>-177.38099670410099</v>
      </c>
      <c r="N6063">
        <v>28.2017002105712</v>
      </c>
    </row>
    <row r="6064" spans="1:14" x14ac:dyDescent="0.35">
      <c r="A6064" t="s">
        <v>31944</v>
      </c>
      <c r="B6064" t="s">
        <v>32</v>
      </c>
      <c r="C6064" t="s">
        <v>31945</v>
      </c>
      <c r="D6064">
        <v>166</v>
      </c>
      <c r="E6064" t="s">
        <v>1579</v>
      </c>
      <c r="F6064" t="s">
        <v>31946</v>
      </c>
      <c r="G6064" t="s">
        <v>31947</v>
      </c>
      <c r="H6064" t="s">
        <v>31948</v>
      </c>
      <c r="J6064" t="s">
        <v>31944</v>
      </c>
      <c r="L6064" t="s">
        <v>31949</v>
      </c>
      <c r="M6064">
        <v>101.395</v>
      </c>
      <c r="N6064">
        <v>13.7553</v>
      </c>
    </row>
    <row r="6065" spans="1:14" x14ac:dyDescent="0.35">
      <c r="A6065" t="s">
        <v>21525</v>
      </c>
      <c r="B6065" t="s">
        <v>32</v>
      </c>
      <c r="C6065" t="s">
        <v>31950</v>
      </c>
      <c r="D6065">
        <v>2745</v>
      </c>
      <c r="E6065" t="s">
        <v>161</v>
      </c>
      <c r="F6065" t="s">
        <v>1547</v>
      </c>
      <c r="G6065" t="s">
        <v>1799</v>
      </c>
      <c r="H6065" t="s">
        <v>31951</v>
      </c>
      <c r="I6065" t="s">
        <v>31952</v>
      </c>
      <c r="J6065" t="s">
        <v>21525</v>
      </c>
      <c r="K6065" t="s">
        <v>15431</v>
      </c>
      <c r="L6065" t="s">
        <v>31953</v>
      </c>
      <c r="M6065">
        <v>143.51027777799999</v>
      </c>
      <c r="N6065">
        <v>-6.4991666666699999</v>
      </c>
    </row>
    <row r="6066" spans="1:14" x14ac:dyDescent="0.35">
      <c r="A6066" t="s">
        <v>31954</v>
      </c>
      <c r="B6066" t="s">
        <v>1168</v>
      </c>
      <c r="C6066" t="s">
        <v>31955</v>
      </c>
      <c r="D6066">
        <v>22</v>
      </c>
      <c r="F6066" t="s">
        <v>30</v>
      </c>
      <c r="G6066" t="s">
        <v>34</v>
      </c>
      <c r="H6066" t="s">
        <v>31956</v>
      </c>
      <c r="I6066" t="s">
        <v>31954</v>
      </c>
      <c r="J6066" t="s">
        <v>31957</v>
      </c>
      <c r="K6066" t="s">
        <v>31957</v>
      </c>
      <c r="L6066" t="s">
        <v>31958</v>
      </c>
      <c r="M6066">
        <v>-163.00500489999999</v>
      </c>
      <c r="N6066">
        <v>69.732902530000004</v>
      </c>
    </row>
    <row r="6067" spans="1:14" x14ac:dyDescent="0.35">
      <c r="A6067" t="s">
        <v>31959</v>
      </c>
      <c r="B6067" t="s">
        <v>32</v>
      </c>
      <c r="C6067" t="s">
        <v>31960</v>
      </c>
      <c r="D6067">
        <v>4490</v>
      </c>
      <c r="E6067" t="s">
        <v>161</v>
      </c>
      <c r="F6067" t="s">
        <v>1547</v>
      </c>
      <c r="G6067" t="s">
        <v>2633</v>
      </c>
      <c r="H6067" t="s">
        <v>31961</v>
      </c>
      <c r="J6067" t="s">
        <v>31959</v>
      </c>
      <c r="K6067" t="s">
        <v>21321</v>
      </c>
      <c r="L6067" t="s">
        <v>31962</v>
      </c>
      <c r="M6067">
        <v>149.477</v>
      </c>
      <c r="N6067">
        <v>-9.99</v>
      </c>
    </row>
    <row r="6068" spans="1:14" x14ac:dyDescent="0.35">
      <c r="A6068" t="s">
        <v>31963</v>
      </c>
      <c r="B6068" t="s">
        <v>29</v>
      </c>
      <c r="C6068" t="s">
        <v>31964</v>
      </c>
      <c r="D6068">
        <v>26</v>
      </c>
      <c r="E6068" t="s">
        <v>1579</v>
      </c>
      <c r="F6068" t="s">
        <v>1640</v>
      </c>
      <c r="G6068" t="s">
        <v>1641</v>
      </c>
      <c r="H6068" t="s">
        <v>31965</v>
      </c>
      <c r="J6068" t="s">
        <v>31963</v>
      </c>
      <c r="L6068" t="s">
        <v>31966</v>
      </c>
      <c r="M6068">
        <v>81.567735671999998</v>
      </c>
      <c r="N6068">
        <v>7.9231065959500002</v>
      </c>
    </row>
    <row r="6069" spans="1:14" x14ac:dyDescent="0.35">
      <c r="A6069" t="s">
        <v>31967</v>
      </c>
      <c r="B6069" t="s">
        <v>36</v>
      </c>
      <c r="C6069" t="s">
        <v>31968</v>
      </c>
      <c r="D6069">
        <v>75</v>
      </c>
      <c r="F6069" t="s">
        <v>144</v>
      </c>
      <c r="G6069" t="s">
        <v>145</v>
      </c>
      <c r="H6069" t="s">
        <v>31969</v>
      </c>
      <c r="J6069" t="s">
        <v>31970</v>
      </c>
      <c r="L6069" t="s">
        <v>31971</v>
      </c>
      <c r="M6069">
        <v>-66.295580864000001</v>
      </c>
      <c r="N6069">
        <v>18.464965713600002</v>
      </c>
    </row>
    <row r="6070" spans="1:14" x14ac:dyDescent="0.35">
      <c r="A6070" t="s">
        <v>31972</v>
      </c>
      <c r="B6070" t="s">
        <v>32</v>
      </c>
      <c r="C6070" t="s">
        <v>31973</v>
      </c>
      <c r="D6070">
        <v>33</v>
      </c>
      <c r="F6070" t="s">
        <v>144</v>
      </c>
      <c r="G6070" t="s">
        <v>145</v>
      </c>
      <c r="H6070" t="s">
        <v>31974</v>
      </c>
      <c r="J6070" t="s">
        <v>31975</v>
      </c>
      <c r="K6070" t="s">
        <v>31976</v>
      </c>
      <c r="L6070" t="s">
        <v>31977</v>
      </c>
      <c r="M6070">
        <v>-65.801300048800002</v>
      </c>
      <c r="N6070">
        <v>18.138099670399999</v>
      </c>
    </row>
    <row r="6071" spans="1:14" x14ac:dyDescent="0.35">
      <c r="A6071" t="s">
        <v>31978</v>
      </c>
      <c r="B6071" t="s">
        <v>36</v>
      </c>
      <c r="C6071" t="s">
        <v>31979</v>
      </c>
      <c r="D6071">
        <v>100</v>
      </c>
      <c r="F6071" t="s">
        <v>144</v>
      </c>
      <c r="G6071" t="s">
        <v>145</v>
      </c>
      <c r="H6071" t="s">
        <v>31980</v>
      </c>
      <c r="J6071" t="s">
        <v>31981</v>
      </c>
      <c r="L6071" t="s">
        <v>31982</v>
      </c>
      <c r="M6071">
        <v>-65.796501159667997</v>
      </c>
      <c r="N6071">
        <v>18.086200714111001</v>
      </c>
    </row>
    <row r="6072" spans="1:14" x14ac:dyDescent="0.35">
      <c r="A6072" t="s">
        <v>31985</v>
      </c>
      <c r="B6072" t="s">
        <v>32</v>
      </c>
      <c r="C6072" t="s">
        <v>31986</v>
      </c>
      <c r="E6072" t="s">
        <v>1579</v>
      </c>
      <c r="F6072" t="s">
        <v>4219</v>
      </c>
      <c r="G6072" t="s">
        <v>31987</v>
      </c>
      <c r="I6072" t="s">
        <v>31985</v>
      </c>
      <c r="J6072" t="s">
        <v>31988</v>
      </c>
      <c r="L6072" t="s">
        <v>31989</v>
      </c>
      <c r="M6072">
        <v>122.161188126</v>
      </c>
      <c r="N6072">
        <v>7.7104813277500002</v>
      </c>
    </row>
    <row r="6073" spans="1:14" x14ac:dyDescent="0.35">
      <c r="A6073" t="s">
        <v>31990</v>
      </c>
      <c r="B6073" t="s">
        <v>1168</v>
      </c>
      <c r="C6073" t="s">
        <v>31991</v>
      </c>
      <c r="D6073">
        <v>11</v>
      </c>
      <c r="E6073" t="s">
        <v>161</v>
      </c>
      <c r="F6073" t="s">
        <v>11604</v>
      </c>
      <c r="G6073" t="s">
        <v>31992</v>
      </c>
      <c r="H6073" t="s">
        <v>31993</v>
      </c>
      <c r="I6073" t="s">
        <v>31990</v>
      </c>
      <c r="J6073" t="s">
        <v>31994</v>
      </c>
      <c r="K6073" t="s">
        <v>31994</v>
      </c>
      <c r="L6073" t="s">
        <v>31995</v>
      </c>
      <c r="M6073">
        <v>151.843002319335</v>
      </c>
      <c r="N6073">
        <v>7.46187019348144</v>
      </c>
    </row>
    <row r="6074" spans="1:14" x14ac:dyDescent="0.35">
      <c r="A6074" t="s">
        <v>31996</v>
      </c>
      <c r="B6074" t="s">
        <v>1168</v>
      </c>
      <c r="C6074" t="s">
        <v>31997</v>
      </c>
      <c r="D6074">
        <v>10</v>
      </c>
      <c r="E6074" t="s">
        <v>161</v>
      </c>
      <c r="F6074" t="s">
        <v>11604</v>
      </c>
      <c r="G6074" t="s">
        <v>31998</v>
      </c>
      <c r="H6074" t="s">
        <v>31999</v>
      </c>
      <c r="I6074" t="s">
        <v>31996</v>
      </c>
      <c r="J6074" t="s">
        <v>32000</v>
      </c>
      <c r="K6074" t="s">
        <v>32000</v>
      </c>
      <c r="L6074" t="s">
        <v>32001</v>
      </c>
      <c r="M6074">
        <v>158.20899963378901</v>
      </c>
      <c r="N6074">
        <v>6.9850997924804599</v>
      </c>
    </row>
    <row r="6075" spans="1:14" x14ac:dyDescent="0.35">
      <c r="A6075" t="s">
        <v>32002</v>
      </c>
      <c r="B6075" t="s">
        <v>1168</v>
      </c>
      <c r="C6075" t="s">
        <v>32003</v>
      </c>
      <c r="D6075">
        <v>176</v>
      </c>
      <c r="E6075" t="s">
        <v>161</v>
      </c>
      <c r="F6075" t="s">
        <v>1993</v>
      </c>
      <c r="G6075" t="s">
        <v>32004</v>
      </c>
      <c r="H6075" t="s">
        <v>4611</v>
      </c>
      <c r="I6075" t="s">
        <v>32002</v>
      </c>
      <c r="J6075" t="s">
        <v>32005</v>
      </c>
      <c r="K6075" t="s">
        <v>32005</v>
      </c>
      <c r="L6075" t="s">
        <v>32006</v>
      </c>
      <c r="M6075">
        <v>134.54423600000001</v>
      </c>
      <c r="N6075">
        <v>7.3673099999999998</v>
      </c>
    </row>
    <row r="6076" spans="1:14" x14ac:dyDescent="0.35">
      <c r="A6076" t="s">
        <v>32007</v>
      </c>
      <c r="B6076" t="s">
        <v>1168</v>
      </c>
      <c r="C6076" t="s">
        <v>32008</v>
      </c>
      <c r="D6076">
        <v>11</v>
      </c>
      <c r="E6076" t="s">
        <v>161</v>
      </c>
      <c r="F6076" t="s">
        <v>11604</v>
      </c>
      <c r="G6076" t="s">
        <v>32009</v>
      </c>
      <c r="H6076" t="s">
        <v>32010</v>
      </c>
      <c r="I6076" t="s">
        <v>32007</v>
      </c>
      <c r="J6076" t="s">
        <v>32011</v>
      </c>
      <c r="K6076" t="s">
        <v>32012</v>
      </c>
      <c r="L6076" t="s">
        <v>32013</v>
      </c>
      <c r="M6076">
        <v>162.95799299999999</v>
      </c>
      <c r="N6076">
        <v>5.3569800000000001</v>
      </c>
    </row>
    <row r="6077" spans="1:14" x14ac:dyDescent="0.35">
      <c r="A6077" t="s">
        <v>32014</v>
      </c>
      <c r="B6077" t="s">
        <v>1168</v>
      </c>
      <c r="C6077" t="s">
        <v>32015</v>
      </c>
      <c r="D6077">
        <v>91</v>
      </c>
      <c r="E6077" t="s">
        <v>161</v>
      </c>
      <c r="F6077" t="s">
        <v>11604</v>
      </c>
      <c r="G6077" t="s">
        <v>11605</v>
      </c>
      <c r="H6077" t="s">
        <v>32016</v>
      </c>
      <c r="I6077" t="s">
        <v>32014</v>
      </c>
      <c r="J6077" t="s">
        <v>15449</v>
      </c>
      <c r="K6077" t="s">
        <v>32017</v>
      </c>
      <c r="L6077" t="s">
        <v>32018</v>
      </c>
      <c r="M6077">
        <v>138.08299299999999</v>
      </c>
      <c r="N6077">
        <v>9.4989100000000004</v>
      </c>
    </row>
    <row r="6078" spans="1:14" x14ac:dyDescent="0.35">
      <c r="A6078" t="s">
        <v>2381</v>
      </c>
      <c r="B6078" t="s">
        <v>32</v>
      </c>
      <c r="C6078" t="s">
        <v>32019</v>
      </c>
      <c r="D6078">
        <v>45</v>
      </c>
      <c r="E6078" t="s">
        <v>161</v>
      </c>
      <c r="F6078" t="s">
        <v>1547</v>
      </c>
      <c r="G6078" t="s">
        <v>2656</v>
      </c>
      <c r="H6078" t="s">
        <v>32020</v>
      </c>
      <c r="J6078" t="s">
        <v>2381</v>
      </c>
      <c r="K6078" t="s">
        <v>32021</v>
      </c>
      <c r="L6078" t="s">
        <v>32022</v>
      </c>
      <c r="M6078">
        <v>150.23609999999999</v>
      </c>
      <c r="N6078">
        <v>-2.395</v>
      </c>
    </row>
    <row r="6079" spans="1:14" x14ac:dyDescent="0.35">
      <c r="A6079" t="s">
        <v>32023</v>
      </c>
      <c r="B6079" t="s">
        <v>36</v>
      </c>
      <c r="C6079" t="s">
        <v>32024</v>
      </c>
      <c r="D6079">
        <v>5512</v>
      </c>
      <c r="E6079" t="s">
        <v>161</v>
      </c>
      <c r="F6079" t="s">
        <v>1547</v>
      </c>
      <c r="G6079" t="s">
        <v>1867</v>
      </c>
      <c r="H6079" t="s">
        <v>32025</v>
      </c>
      <c r="J6079" t="s">
        <v>32023</v>
      </c>
      <c r="L6079" t="s">
        <v>32026</v>
      </c>
      <c r="M6079">
        <v>142.8279</v>
      </c>
      <c r="N6079">
        <v>-5.8429000000000002</v>
      </c>
    </row>
    <row r="6080" spans="1:14" x14ac:dyDescent="0.35">
      <c r="A6080" t="s">
        <v>32027</v>
      </c>
      <c r="B6080" t="s">
        <v>1168</v>
      </c>
      <c r="C6080" t="s">
        <v>32028</v>
      </c>
      <c r="D6080">
        <v>14</v>
      </c>
      <c r="E6080" t="s">
        <v>161</v>
      </c>
      <c r="F6080" t="s">
        <v>31339</v>
      </c>
      <c r="G6080" t="s">
        <v>32029</v>
      </c>
      <c r="H6080" t="s">
        <v>32030</v>
      </c>
      <c r="I6080" t="s">
        <v>32027</v>
      </c>
      <c r="J6080" t="s">
        <v>32031</v>
      </c>
      <c r="K6080" t="s">
        <v>32031</v>
      </c>
      <c r="L6080" t="s">
        <v>32032</v>
      </c>
      <c r="M6080">
        <v>166.63600158691401</v>
      </c>
      <c r="N6080">
        <v>19.282100677490199</v>
      </c>
    </row>
    <row r="6081" spans="1:14" x14ac:dyDescent="0.35">
      <c r="A6081" t="s">
        <v>32033</v>
      </c>
      <c r="B6081" t="s">
        <v>65</v>
      </c>
      <c r="C6081" t="s">
        <v>32034</v>
      </c>
      <c r="D6081">
        <v>0</v>
      </c>
      <c r="F6081" t="s">
        <v>30</v>
      </c>
      <c r="G6081" t="s">
        <v>34</v>
      </c>
      <c r="H6081" t="s">
        <v>32035</v>
      </c>
      <c r="I6081" t="s">
        <v>32033</v>
      </c>
      <c r="J6081" t="s">
        <v>32033</v>
      </c>
      <c r="K6081" t="s">
        <v>32033</v>
      </c>
      <c r="L6081" t="s">
        <v>32036</v>
      </c>
      <c r="M6081">
        <v>-134.651000977</v>
      </c>
      <c r="N6081">
        <v>56.381000518800001</v>
      </c>
    </row>
    <row r="6082" spans="1:14" x14ac:dyDescent="0.35">
      <c r="A6082" t="s">
        <v>32046</v>
      </c>
      <c r="B6082" t="s">
        <v>32</v>
      </c>
      <c r="C6082" t="s">
        <v>46547</v>
      </c>
      <c r="D6082">
        <v>277</v>
      </c>
      <c r="E6082" t="s">
        <v>1580</v>
      </c>
      <c r="F6082" t="s">
        <v>32037</v>
      </c>
      <c r="G6082" t="s">
        <v>32038</v>
      </c>
      <c r="H6082" t="s">
        <v>46548</v>
      </c>
      <c r="I6082" t="s">
        <v>32047</v>
      </c>
      <c r="J6082" t="s">
        <v>16869</v>
      </c>
      <c r="L6082" t="s">
        <v>32048</v>
      </c>
      <c r="M6082">
        <v>-58.179199218800001</v>
      </c>
      <c r="N6082">
        <v>-20.224599838300001</v>
      </c>
    </row>
    <row r="6083" spans="1:14" x14ac:dyDescent="0.35">
      <c r="A6083" t="s">
        <v>32049</v>
      </c>
      <c r="B6083" t="s">
        <v>32</v>
      </c>
      <c r="C6083" t="s">
        <v>32050</v>
      </c>
      <c r="D6083">
        <v>275</v>
      </c>
      <c r="E6083" t="s">
        <v>1580</v>
      </c>
      <c r="F6083" t="s">
        <v>32037</v>
      </c>
      <c r="G6083" t="s">
        <v>32038</v>
      </c>
      <c r="H6083" t="s">
        <v>32051</v>
      </c>
      <c r="I6083" t="s">
        <v>32052</v>
      </c>
      <c r="J6083" t="s">
        <v>32053</v>
      </c>
      <c r="L6083" t="s">
        <v>32054</v>
      </c>
      <c r="M6083">
        <v>-57.8825</v>
      </c>
      <c r="N6083">
        <v>-21.045200000000001</v>
      </c>
    </row>
    <row r="6084" spans="1:14" x14ac:dyDescent="0.35">
      <c r="A6084" t="s">
        <v>32055</v>
      </c>
      <c r="B6084" t="s">
        <v>32</v>
      </c>
      <c r="C6084" t="s">
        <v>32056</v>
      </c>
      <c r="D6084">
        <v>260</v>
      </c>
      <c r="E6084" t="s">
        <v>1580</v>
      </c>
      <c r="F6084" t="s">
        <v>32037</v>
      </c>
      <c r="G6084" t="s">
        <v>32038</v>
      </c>
      <c r="H6084" t="s">
        <v>32057</v>
      </c>
      <c r="J6084" t="s">
        <v>32058</v>
      </c>
      <c r="L6084" t="s">
        <v>32059</v>
      </c>
      <c r="M6084">
        <v>-57.927101135253899</v>
      </c>
      <c r="N6084">
        <v>-20.904600143432599</v>
      </c>
    </row>
    <row r="6085" spans="1:14" x14ac:dyDescent="0.35">
      <c r="A6085" t="s">
        <v>32060</v>
      </c>
      <c r="B6085" t="s">
        <v>32</v>
      </c>
      <c r="C6085" t="s">
        <v>32061</v>
      </c>
      <c r="D6085">
        <v>286</v>
      </c>
      <c r="E6085" t="s">
        <v>1580</v>
      </c>
      <c r="F6085" t="s">
        <v>32037</v>
      </c>
      <c r="G6085" t="s">
        <v>32039</v>
      </c>
      <c r="H6085" t="s">
        <v>32062</v>
      </c>
      <c r="I6085" t="s">
        <v>32063</v>
      </c>
      <c r="J6085" t="s">
        <v>27587</v>
      </c>
      <c r="L6085" t="s">
        <v>32064</v>
      </c>
      <c r="M6085">
        <v>-57.866332999999997</v>
      </c>
      <c r="N6085">
        <v>-22.295041000000001</v>
      </c>
    </row>
    <row r="6086" spans="1:14" x14ac:dyDescent="0.35">
      <c r="A6086" t="s">
        <v>32065</v>
      </c>
      <c r="B6086" t="s">
        <v>65</v>
      </c>
      <c r="C6086" t="s">
        <v>32066</v>
      </c>
      <c r="D6086">
        <v>0</v>
      </c>
      <c r="F6086" t="s">
        <v>30</v>
      </c>
      <c r="G6086" t="s">
        <v>34</v>
      </c>
      <c r="H6086" t="s">
        <v>32067</v>
      </c>
      <c r="I6086" t="s">
        <v>32065</v>
      </c>
      <c r="J6086" t="s">
        <v>32065</v>
      </c>
      <c r="K6086" t="s">
        <v>32065</v>
      </c>
      <c r="L6086" t="s">
        <v>32068</v>
      </c>
      <c r="M6086">
        <v>-147.91900634800001</v>
      </c>
      <c r="N6086">
        <v>60.685298919699903</v>
      </c>
    </row>
    <row r="6087" spans="1:14" x14ac:dyDescent="0.35">
      <c r="A6087" t="s">
        <v>32069</v>
      </c>
      <c r="B6087" t="s">
        <v>32</v>
      </c>
      <c r="C6087" t="s">
        <v>32070</v>
      </c>
      <c r="D6087">
        <v>5</v>
      </c>
      <c r="E6087" t="s">
        <v>161</v>
      </c>
      <c r="F6087" t="s">
        <v>162</v>
      </c>
      <c r="G6087" t="s">
        <v>32071</v>
      </c>
      <c r="H6087" t="s">
        <v>32072</v>
      </c>
      <c r="J6087" t="s">
        <v>32073</v>
      </c>
      <c r="K6087" t="s">
        <v>32074</v>
      </c>
      <c r="L6087" t="s">
        <v>32075</v>
      </c>
      <c r="M6087">
        <v>169.119507</v>
      </c>
      <c r="N6087">
        <v>5.6445150000000002</v>
      </c>
    </row>
    <row r="6088" spans="1:14" x14ac:dyDescent="0.35">
      <c r="A6088" t="s">
        <v>32076</v>
      </c>
      <c r="B6088" t="s">
        <v>29</v>
      </c>
      <c r="C6088" t="s">
        <v>32077</v>
      </c>
      <c r="F6088" t="s">
        <v>3762</v>
      </c>
      <c r="G6088" t="s">
        <v>3763</v>
      </c>
      <c r="H6088" t="s">
        <v>32078</v>
      </c>
      <c r="I6088" t="s">
        <v>32079</v>
      </c>
      <c r="J6088" t="s">
        <v>32080</v>
      </c>
      <c r="L6088" t="s">
        <v>32081</v>
      </c>
      <c r="M6088">
        <v>-45.432334542299998</v>
      </c>
      <c r="N6088">
        <v>60.992006522099999</v>
      </c>
    </row>
    <row r="6089" spans="1:14" x14ac:dyDescent="0.35">
      <c r="A6089" t="s">
        <v>32082</v>
      </c>
      <c r="B6089" t="s">
        <v>32</v>
      </c>
      <c r="C6089" t="s">
        <v>32083</v>
      </c>
      <c r="D6089">
        <v>38</v>
      </c>
      <c r="E6089" t="s">
        <v>161</v>
      </c>
      <c r="F6089" t="s">
        <v>1547</v>
      </c>
      <c r="G6089" t="s">
        <v>3150</v>
      </c>
      <c r="H6089" t="s">
        <v>32084</v>
      </c>
      <c r="J6089" t="s">
        <v>32082</v>
      </c>
      <c r="K6089" t="s">
        <v>13606</v>
      </c>
      <c r="L6089" t="s">
        <v>32085</v>
      </c>
      <c r="M6089">
        <v>152.4385</v>
      </c>
      <c r="N6089">
        <v>-4.2096</v>
      </c>
    </row>
    <row r="6090" spans="1:14" x14ac:dyDescent="0.35">
      <c r="A6090" t="s">
        <v>2390</v>
      </c>
      <c r="B6090" t="s">
        <v>32</v>
      </c>
      <c r="C6090" t="s">
        <v>32086</v>
      </c>
      <c r="D6090">
        <v>20</v>
      </c>
      <c r="E6090" t="s">
        <v>161</v>
      </c>
      <c r="F6090" t="s">
        <v>1547</v>
      </c>
      <c r="G6090" t="s">
        <v>2860</v>
      </c>
      <c r="H6090" t="s">
        <v>32087</v>
      </c>
      <c r="J6090" t="s">
        <v>2390</v>
      </c>
      <c r="K6090" t="s">
        <v>16604</v>
      </c>
      <c r="L6090" t="s">
        <v>32088</v>
      </c>
      <c r="M6090">
        <v>155.57138888899999</v>
      </c>
      <c r="N6090">
        <v>-6.2205555555599998</v>
      </c>
    </row>
    <row r="6091" spans="1:14" x14ac:dyDescent="0.35">
      <c r="A6091" t="s">
        <v>32089</v>
      </c>
      <c r="B6091" t="s">
        <v>32</v>
      </c>
      <c r="C6091" t="s">
        <v>32090</v>
      </c>
      <c r="D6091">
        <v>3500</v>
      </c>
      <c r="E6091" t="s">
        <v>161</v>
      </c>
      <c r="F6091" t="s">
        <v>1547</v>
      </c>
      <c r="G6091" t="s">
        <v>1554</v>
      </c>
      <c r="I6091" t="s">
        <v>32091</v>
      </c>
      <c r="J6091" t="s">
        <v>32089</v>
      </c>
      <c r="K6091" t="s">
        <v>32092</v>
      </c>
      <c r="L6091" t="s">
        <v>32093</v>
      </c>
      <c r="M6091">
        <v>148.04805555600001</v>
      </c>
      <c r="N6091">
        <v>-9.6329166666699901</v>
      </c>
    </row>
    <row r="6092" spans="1:14" x14ac:dyDescent="0.35">
      <c r="A6092" t="s">
        <v>32094</v>
      </c>
      <c r="B6092" t="s">
        <v>32</v>
      </c>
      <c r="C6092" t="s">
        <v>32095</v>
      </c>
      <c r="D6092">
        <v>170</v>
      </c>
      <c r="E6092" t="s">
        <v>161</v>
      </c>
      <c r="F6092" t="s">
        <v>1547</v>
      </c>
      <c r="G6092" t="s">
        <v>2633</v>
      </c>
      <c r="H6092" t="s">
        <v>32096</v>
      </c>
      <c r="I6092" t="s">
        <v>32097</v>
      </c>
      <c r="J6092" t="s">
        <v>32094</v>
      </c>
      <c r="K6092" t="s">
        <v>13567</v>
      </c>
      <c r="L6092" t="s">
        <v>32098</v>
      </c>
      <c r="M6092">
        <v>149.83222222200001</v>
      </c>
      <c r="N6092">
        <v>-9.9711111111099999</v>
      </c>
    </row>
    <row r="6093" spans="1:14" x14ac:dyDescent="0.35">
      <c r="A6093" t="s">
        <v>32100</v>
      </c>
      <c r="B6093" t="s">
        <v>3332</v>
      </c>
      <c r="C6093" t="s">
        <v>32101</v>
      </c>
      <c r="D6093">
        <v>93</v>
      </c>
      <c r="E6093" t="s">
        <v>1579</v>
      </c>
      <c r="F6093" t="s">
        <v>32099</v>
      </c>
      <c r="G6093" t="s">
        <v>32102</v>
      </c>
      <c r="H6093" t="s">
        <v>32103</v>
      </c>
      <c r="I6093" t="s">
        <v>32100</v>
      </c>
      <c r="J6093" t="s">
        <v>32104</v>
      </c>
      <c r="L6093" t="s">
        <v>32105</v>
      </c>
      <c r="M6093">
        <v>118.35900100000001</v>
      </c>
      <c r="N6093">
        <v>24.427900000000001</v>
      </c>
    </row>
    <row r="6094" spans="1:14" x14ac:dyDescent="0.35">
      <c r="A6094" t="s">
        <v>32109</v>
      </c>
      <c r="B6094" t="s">
        <v>1168</v>
      </c>
      <c r="C6094" t="s">
        <v>32110</v>
      </c>
      <c r="D6094">
        <v>232</v>
      </c>
      <c r="E6094" t="s">
        <v>1579</v>
      </c>
      <c r="F6094" t="s">
        <v>32099</v>
      </c>
      <c r="G6094" t="s">
        <v>32111</v>
      </c>
      <c r="H6094" t="s">
        <v>32112</v>
      </c>
      <c r="I6094" t="s">
        <v>32109</v>
      </c>
      <c r="J6094" t="s">
        <v>32113</v>
      </c>
      <c r="L6094" t="s">
        <v>32114</v>
      </c>
      <c r="M6094">
        <v>119.958</v>
      </c>
      <c r="N6094">
        <v>26.159800000000001</v>
      </c>
    </row>
    <row r="6095" spans="1:14" x14ac:dyDescent="0.35">
      <c r="A6095" t="s">
        <v>32115</v>
      </c>
      <c r="B6095" t="s">
        <v>1168</v>
      </c>
      <c r="C6095" t="s">
        <v>32116</v>
      </c>
      <c r="D6095">
        <v>143</v>
      </c>
      <c r="E6095" t="s">
        <v>1579</v>
      </c>
      <c r="F6095" t="s">
        <v>32099</v>
      </c>
      <c r="G6095" t="s">
        <v>32117</v>
      </c>
      <c r="H6095" t="s">
        <v>32118</v>
      </c>
      <c r="I6095" t="s">
        <v>32115</v>
      </c>
      <c r="J6095" t="s">
        <v>32119</v>
      </c>
      <c r="L6095" t="s">
        <v>32120</v>
      </c>
      <c r="M6095">
        <v>121.101997375488</v>
      </c>
      <c r="N6095">
        <v>22.754999160766602</v>
      </c>
    </row>
    <row r="6096" spans="1:14" x14ac:dyDescent="0.35">
      <c r="A6096" t="s">
        <v>32121</v>
      </c>
      <c r="B6096" t="s">
        <v>32</v>
      </c>
      <c r="C6096" t="s">
        <v>32122</v>
      </c>
      <c r="D6096">
        <v>28</v>
      </c>
      <c r="E6096" t="s">
        <v>1579</v>
      </c>
      <c r="F6096" t="s">
        <v>32099</v>
      </c>
      <c r="G6096" t="s">
        <v>32117</v>
      </c>
      <c r="H6096" t="s">
        <v>32123</v>
      </c>
      <c r="I6096" t="s">
        <v>32121</v>
      </c>
      <c r="J6096" t="s">
        <v>13645</v>
      </c>
      <c r="L6096" t="s">
        <v>32124</v>
      </c>
      <c r="M6096">
        <v>121.466003417968</v>
      </c>
      <c r="N6096">
        <v>22.673900604248001</v>
      </c>
    </row>
    <row r="6097" spans="1:14" x14ac:dyDescent="0.35">
      <c r="A6097" t="s">
        <v>32125</v>
      </c>
      <c r="B6097" t="s">
        <v>3332</v>
      </c>
      <c r="C6097" t="s">
        <v>32126</v>
      </c>
      <c r="D6097">
        <v>31</v>
      </c>
      <c r="E6097" t="s">
        <v>1579</v>
      </c>
      <c r="F6097" t="s">
        <v>32099</v>
      </c>
      <c r="G6097" t="s">
        <v>32127</v>
      </c>
      <c r="H6097" t="s">
        <v>32128</v>
      </c>
      <c r="I6097" t="s">
        <v>32125</v>
      </c>
      <c r="J6097" t="s">
        <v>32129</v>
      </c>
      <c r="L6097" t="s">
        <v>32130</v>
      </c>
      <c r="M6097">
        <v>120.34999847412099</v>
      </c>
      <c r="N6097">
        <v>22.577100753784102</v>
      </c>
    </row>
    <row r="6098" spans="1:14" x14ac:dyDescent="0.35">
      <c r="A6098" t="s">
        <v>32131</v>
      </c>
      <c r="B6098" t="s">
        <v>1168</v>
      </c>
      <c r="C6098" t="s">
        <v>32132</v>
      </c>
      <c r="D6098">
        <v>85</v>
      </c>
      <c r="E6098" t="s">
        <v>1579</v>
      </c>
      <c r="F6098" t="s">
        <v>32099</v>
      </c>
      <c r="G6098" t="s">
        <v>32133</v>
      </c>
      <c r="H6098" t="s">
        <v>32134</v>
      </c>
      <c r="I6098" t="s">
        <v>32131</v>
      </c>
      <c r="J6098" t="s">
        <v>32135</v>
      </c>
      <c r="L6098" t="s">
        <v>32136</v>
      </c>
      <c r="M6098">
        <v>120.39299774169901</v>
      </c>
      <c r="N6098">
        <v>23.461799621581999</v>
      </c>
    </row>
    <row r="6099" spans="1:14" x14ac:dyDescent="0.35">
      <c r="A6099" t="s">
        <v>32137</v>
      </c>
      <c r="B6099" t="s">
        <v>1168</v>
      </c>
      <c r="C6099" t="s">
        <v>32138</v>
      </c>
      <c r="D6099">
        <v>46</v>
      </c>
      <c r="E6099" t="s">
        <v>1579</v>
      </c>
      <c r="F6099" t="s">
        <v>32099</v>
      </c>
      <c r="G6099" t="s">
        <v>32106</v>
      </c>
      <c r="H6099" t="s">
        <v>32139</v>
      </c>
      <c r="I6099" t="s">
        <v>32137</v>
      </c>
      <c r="J6099" t="s">
        <v>2224</v>
      </c>
      <c r="L6099" t="s">
        <v>32140</v>
      </c>
      <c r="M6099">
        <v>120.730003356933</v>
      </c>
      <c r="N6099">
        <v>22.041099548339801</v>
      </c>
    </row>
    <row r="6100" spans="1:14" x14ac:dyDescent="0.35">
      <c r="A6100" t="s">
        <v>32141</v>
      </c>
      <c r="B6100" t="s">
        <v>36</v>
      </c>
      <c r="C6100" t="s">
        <v>32142</v>
      </c>
      <c r="D6100">
        <v>369</v>
      </c>
      <c r="E6100" t="s">
        <v>1579</v>
      </c>
      <c r="F6100" t="s">
        <v>32099</v>
      </c>
      <c r="G6100" t="s">
        <v>32143</v>
      </c>
      <c r="H6100" t="s">
        <v>32144</v>
      </c>
      <c r="I6100" t="s">
        <v>32141</v>
      </c>
      <c r="J6100" t="s">
        <v>32145</v>
      </c>
      <c r="L6100" t="s">
        <v>32146</v>
      </c>
      <c r="M6100">
        <v>120.653999</v>
      </c>
      <c r="N6100">
        <v>24.186299999999999</v>
      </c>
    </row>
    <row r="6101" spans="1:14" x14ac:dyDescent="0.35">
      <c r="A6101" t="s">
        <v>32147</v>
      </c>
      <c r="B6101" t="s">
        <v>1168</v>
      </c>
      <c r="C6101" t="s">
        <v>32148</v>
      </c>
      <c r="D6101">
        <v>44</v>
      </c>
      <c r="E6101" t="s">
        <v>1579</v>
      </c>
      <c r="F6101" t="s">
        <v>32099</v>
      </c>
      <c r="G6101" t="s">
        <v>32117</v>
      </c>
      <c r="H6101" t="s">
        <v>32149</v>
      </c>
      <c r="I6101" t="s">
        <v>32147</v>
      </c>
      <c r="J6101" t="s">
        <v>32150</v>
      </c>
      <c r="L6101" t="s">
        <v>32151</v>
      </c>
      <c r="M6101">
        <v>121.53500366210901</v>
      </c>
      <c r="N6101">
        <v>22.027000427246001</v>
      </c>
    </row>
    <row r="6102" spans="1:14" x14ac:dyDescent="0.35">
      <c r="A6102" t="s">
        <v>32152</v>
      </c>
      <c r="B6102" t="s">
        <v>1168</v>
      </c>
      <c r="C6102" t="s">
        <v>32153</v>
      </c>
      <c r="D6102">
        <v>663</v>
      </c>
      <c r="E6102" t="s">
        <v>1579</v>
      </c>
      <c r="F6102" t="s">
        <v>32099</v>
      </c>
      <c r="G6102" t="s">
        <v>32143</v>
      </c>
      <c r="H6102" t="s">
        <v>32144</v>
      </c>
      <c r="I6102" t="s">
        <v>32152</v>
      </c>
      <c r="J6102" t="s">
        <v>27589</v>
      </c>
      <c r="L6102" t="s">
        <v>32154</v>
      </c>
      <c r="M6102">
        <v>120.621002197265</v>
      </c>
      <c r="N6102">
        <v>24.264699935913001</v>
      </c>
    </row>
    <row r="6103" spans="1:14" x14ac:dyDescent="0.35">
      <c r="A6103" t="s">
        <v>32155</v>
      </c>
      <c r="B6103" t="s">
        <v>1168</v>
      </c>
      <c r="C6103" t="s">
        <v>32156</v>
      </c>
      <c r="D6103">
        <v>41</v>
      </c>
      <c r="E6103" t="s">
        <v>1579</v>
      </c>
      <c r="F6103" t="s">
        <v>32099</v>
      </c>
      <c r="G6103" t="s">
        <v>32111</v>
      </c>
      <c r="H6103" t="s">
        <v>32157</v>
      </c>
      <c r="I6103" t="s">
        <v>32155</v>
      </c>
      <c r="J6103" t="s">
        <v>32158</v>
      </c>
      <c r="L6103" t="s">
        <v>32159</v>
      </c>
      <c r="M6103">
        <v>120.00299800000001</v>
      </c>
      <c r="N6103">
        <v>26.224198999999999</v>
      </c>
    </row>
    <row r="6104" spans="1:14" x14ac:dyDescent="0.35">
      <c r="A6104" t="s">
        <v>27443</v>
      </c>
      <c r="B6104" t="s">
        <v>36</v>
      </c>
      <c r="C6104" t="s">
        <v>32160</v>
      </c>
      <c r="D6104">
        <v>389</v>
      </c>
      <c r="E6104" t="s">
        <v>161</v>
      </c>
      <c r="F6104" t="s">
        <v>1844</v>
      </c>
      <c r="G6104" t="s">
        <v>2669</v>
      </c>
      <c r="H6104" t="s">
        <v>32161</v>
      </c>
      <c r="J6104" t="s">
        <v>27443</v>
      </c>
      <c r="L6104" t="s">
        <v>32162</v>
      </c>
      <c r="M6104">
        <v>137.77590000000001</v>
      </c>
      <c r="N6104">
        <v>-35.757399999999997</v>
      </c>
    </row>
    <row r="6105" spans="1:14" x14ac:dyDescent="0.35">
      <c r="A6105" t="s">
        <v>32163</v>
      </c>
      <c r="B6105" t="s">
        <v>1168</v>
      </c>
      <c r="C6105" t="s">
        <v>32164</v>
      </c>
      <c r="D6105">
        <v>63</v>
      </c>
      <c r="E6105" t="s">
        <v>1579</v>
      </c>
      <c r="F6105" t="s">
        <v>32099</v>
      </c>
      <c r="G6105" t="s">
        <v>32165</v>
      </c>
      <c r="H6105" t="s">
        <v>32166</v>
      </c>
      <c r="I6105" t="s">
        <v>32163</v>
      </c>
      <c r="J6105" t="s">
        <v>32167</v>
      </c>
      <c r="L6105" t="s">
        <v>32168</v>
      </c>
      <c r="M6105">
        <v>120.206001281738</v>
      </c>
      <c r="N6105">
        <v>22.9503993988037</v>
      </c>
    </row>
    <row r="6106" spans="1:14" x14ac:dyDescent="0.35">
      <c r="A6106" t="s">
        <v>32170</v>
      </c>
      <c r="B6106" t="s">
        <v>1168</v>
      </c>
      <c r="C6106" t="s">
        <v>32171</v>
      </c>
      <c r="D6106">
        <v>26</v>
      </c>
      <c r="E6106" t="s">
        <v>1579</v>
      </c>
      <c r="F6106" t="s">
        <v>32099</v>
      </c>
      <c r="G6106" t="s">
        <v>32172</v>
      </c>
      <c r="H6106" t="s">
        <v>32173</v>
      </c>
      <c r="I6106" t="s">
        <v>32170</v>
      </c>
      <c r="J6106" t="s">
        <v>27537</v>
      </c>
      <c r="L6106" t="s">
        <v>32174</v>
      </c>
      <c r="M6106">
        <v>120.939002991</v>
      </c>
      <c r="N6106">
        <v>24.818000793500001</v>
      </c>
    </row>
    <row r="6107" spans="1:14" x14ac:dyDescent="0.35">
      <c r="A6107" t="s">
        <v>32175</v>
      </c>
      <c r="B6107" t="s">
        <v>1168</v>
      </c>
      <c r="C6107" t="s">
        <v>32176</v>
      </c>
      <c r="D6107">
        <v>103</v>
      </c>
      <c r="E6107" t="s">
        <v>1579</v>
      </c>
      <c r="F6107" t="s">
        <v>32099</v>
      </c>
      <c r="G6107" t="s">
        <v>32169</v>
      </c>
      <c r="H6107" t="s">
        <v>32177</v>
      </c>
      <c r="I6107" t="s">
        <v>32175</v>
      </c>
      <c r="J6107" t="s">
        <v>32178</v>
      </c>
      <c r="L6107" t="s">
        <v>32179</v>
      </c>
      <c r="M6107">
        <v>119.62799835205</v>
      </c>
      <c r="N6107">
        <v>23.568700790405199</v>
      </c>
    </row>
    <row r="6108" spans="1:14" x14ac:dyDescent="0.35">
      <c r="A6108" t="s">
        <v>32180</v>
      </c>
      <c r="B6108" t="s">
        <v>1168</v>
      </c>
      <c r="C6108" t="s">
        <v>32181</v>
      </c>
      <c r="D6108">
        <v>97</v>
      </c>
      <c r="E6108" t="s">
        <v>1579</v>
      </c>
      <c r="F6108" t="s">
        <v>32099</v>
      </c>
      <c r="G6108" t="s">
        <v>32106</v>
      </c>
      <c r="H6108" t="s">
        <v>32107</v>
      </c>
      <c r="I6108" t="s">
        <v>32180</v>
      </c>
      <c r="J6108" t="s">
        <v>32182</v>
      </c>
      <c r="L6108" t="s">
        <v>32183</v>
      </c>
      <c r="M6108">
        <v>120.4820022583</v>
      </c>
      <c r="N6108">
        <v>22.700199127197202</v>
      </c>
    </row>
    <row r="6109" spans="1:14" x14ac:dyDescent="0.35">
      <c r="A6109" t="s">
        <v>32184</v>
      </c>
      <c r="B6109" t="s">
        <v>1168</v>
      </c>
      <c r="C6109" t="s">
        <v>32185</v>
      </c>
      <c r="D6109">
        <v>18</v>
      </c>
      <c r="E6109" t="s">
        <v>1579</v>
      </c>
      <c r="F6109" t="s">
        <v>32099</v>
      </c>
      <c r="G6109" t="s">
        <v>32186</v>
      </c>
      <c r="H6109" t="s">
        <v>32187</v>
      </c>
      <c r="I6109" t="s">
        <v>32184</v>
      </c>
      <c r="J6109" t="s">
        <v>32188</v>
      </c>
      <c r="L6109" t="s">
        <v>32189</v>
      </c>
      <c r="M6109">
        <v>121.552001953125</v>
      </c>
      <c r="N6109">
        <v>25.069400787353501</v>
      </c>
    </row>
    <row r="6110" spans="1:14" x14ac:dyDescent="0.35">
      <c r="A6110" t="s">
        <v>32190</v>
      </c>
      <c r="B6110" t="s">
        <v>3332</v>
      </c>
      <c r="C6110" t="s">
        <v>32191</v>
      </c>
      <c r="D6110">
        <v>106</v>
      </c>
      <c r="E6110" t="s">
        <v>1579</v>
      </c>
      <c r="F6110" t="s">
        <v>32099</v>
      </c>
      <c r="G6110" t="s">
        <v>32108</v>
      </c>
      <c r="H6110" t="s">
        <v>32192</v>
      </c>
      <c r="I6110" t="s">
        <v>32190</v>
      </c>
      <c r="J6110" t="s">
        <v>32193</v>
      </c>
      <c r="L6110" t="s">
        <v>32194</v>
      </c>
      <c r="M6110">
        <v>121.233002</v>
      </c>
      <c r="N6110">
        <v>25.0777</v>
      </c>
    </row>
    <row r="6111" spans="1:14" x14ac:dyDescent="0.35">
      <c r="A6111" t="s">
        <v>32195</v>
      </c>
      <c r="B6111" t="s">
        <v>32</v>
      </c>
      <c r="C6111" t="s">
        <v>32196</v>
      </c>
      <c r="D6111">
        <v>115</v>
      </c>
      <c r="E6111" t="s">
        <v>1579</v>
      </c>
      <c r="F6111" t="s">
        <v>32099</v>
      </c>
      <c r="G6111" t="s">
        <v>32169</v>
      </c>
      <c r="H6111" t="s">
        <v>32197</v>
      </c>
      <c r="I6111" t="s">
        <v>32195</v>
      </c>
      <c r="J6111" t="s">
        <v>32198</v>
      </c>
      <c r="L6111" t="s">
        <v>32199</v>
      </c>
      <c r="M6111">
        <v>119.50277709960901</v>
      </c>
      <c r="N6111">
        <v>23.367372512817301</v>
      </c>
    </row>
    <row r="6112" spans="1:14" x14ac:dyDescent="0.35">
      <c r="A6112" t="s">
        <v>32200</v>
      </c>
      <c r="B6112" t="s">
        <v>1168</v>
      </c>
      <c r="C6112" t="s">
        <v>32201</v>
      </c>
      <c r="D6112">
        <v>52</v>
      </c>
      <c r="E6112" t="s">
        <v>1579</v>
      </c>
      <c r="F6112" t="s">
        <v>32099</v>
      </c>
      <c r="G6112" t="s">
        <v>32202</v>
      </c>
      <c r="H6112" t="s">
        <v>32203</v>
      </c>
      <c r="I6112" t="s">
        <v>32200</v>
      </c>
      <c r="J6112" t="s">
        <v>27474</v>
      </c>
      <c r="L6112" t="s">
        <v>32204</v>
      </c>
      <c r="M6112">
        <v>121.61799621582</v>
      </c>
      <c r="N6112">
        <v>24.0230998992919</v>
      </c>
    </row>
    <row r="6113" spans="1:14" x14ac:dyDescent="0.35">
      <c r="A6113" t="s">
        <v>32205</v>
      </c>
      <c r="B6113" t="s">
        <v>32</v>
      </c>
      <c r="C6113" t="s">
        <v>32206</v>
      </c>
      <c r="D6113">
        <v>174</v>
      </c>
      <c r="F6113" t="s">
        <v>30</v>
      </c>
      <c r="G6113" t="s">
        <v>34</v>
      </c>
      <c r="H6113" t="s">
        <v>32207</v>
      </c>
      <c r="I6113" t="s">
        <v>32205</v>
      </c>
      <c r="J6113" t="s">
        <v>32205</v>
      </c>
      <c r="K6113" t="s">
        <v>32205</v>
      </c>
      <c r="L6113" t="s">
        <v>32208</v>
      </c>
      <c r="M6113">
        <v>-157.35000610399999</v>
      </c>
      <c r="N6113">
        <v>61.788101196299998</v>
      </c>
    </row>
    <row r="6114" spans="1:14" x14ac:dyDescent="0.35">
      <c r="A6114" t="s">
        <v>32209</v>
      </c>
      <c r="B6114" t="s">
        <v>36</v>
      </c>
      <c r="C6114" t="s">
        <v>32210</v>
      </c>
      <c r="D6114">
        <v>30</v>
      </c>
      <c r="F6114" t="s">
        <v>30</v>
      </c>
      <c r="G6114" t="s">
        <v>366</v>
      </c>
      <c r="H6114" t="s">
        <v>32211</v>
      </c>
      <c r="J6114" t="s">
        <v>32209</v>
      </c>
      <c r="L6114" t="s">
        <v>32212</v>
      </c>
      <c r="M6114">
        <v>-75.122</v>
      </c>
      <c r="N6114">
        <v>38.72</v>
      </c>
    </row>
    <row r="6115" spans="1:14" x14ac:dyDescent="0.35">
      <c r="A6115" t="s">
        <v>27385</v>
      </c>
      <c r="B6115" t="s">
        <v>36</v>
      </c>
      <c r="C6115" t="s">
        <v>32213</v>
      </c>
      <c r="D6115">
        <v>7360</v>
      </c>
      <c r="E6115" t="s">
        <v>161</v>
      </c>
      <c r="F6115" t="s">
        <v>1547</v>
      </c>
      <c r="G6115" t="s">
        <v>2852</v>
      </c>
      <c r="H6115" t="s">
        <v>32214</v>
      </c>
      <c r="J6115" t="s">
        <v>27385</v>
      </c>
      <c r="L6115" t="s">
        <v>32215</v>
      </c>
      <c r="M6115">
        <v>143.12360000000001</v>
      </c>
      <c r="N6115">
        <v>-5.4791999999999996</v>
      </c>
    </row>
    <row r="6116" spans="1:14" x14ac:dyDescent="0.35">
      <c r="A6116" t="s">
        <v>32216</v>
      </c>
      <c r="B6116" t="s">
        <v>65</v>
      </c>
      <c r="C6116" t="s">
        <v>32217</v>
      </c>
      <c r="E6116" t="s">
        <v>1579</v>
      </c>
      <c r="F6116" t="s">
        <v>1582</v>
      </c>
      <c r="G6116" t="s">
        <v>29874</v>
      </c>
      <c r="H6116" t="s">
        <v>29875</v>
      </c>
      <c r="J6116" t="s">
        <v>32216</v>
      </c>
      <c r="L6116" t="s">
        <v>32218</v>
      </c>
      <c r="M6116">
        <v>55.777999999999999</v>
      </c>
      <c r="N6116">
        <v>25.690999999999999</v>
      </c>
    </row>
    <row r="6117" spans="1:14" x14ac:dyDescent="0.35">
      <c r="A6117" t="s">
        <v>32219</v>
      </c>
      <c r="B6117" t="s">
        <v>32</v>
      </c>
      <c r="C6117" t="s">
        <v>32220</v>
      </c>
      <c r="D6117">
        <v>4659</v>
      </c>
      <c r="E6117" t="s">
        <v>1579</v>
      </c>
      <c r="F6117" t="s">
        <v>1614</v>
      </c>
      <c r="G6117" t="s">
        <v>1615</v>
      </c>
      <c r="H6117" t="s">
        <v>32221</v>
      </c>
      <c r="I6117" t="s">
        <v>32222</v>
      </c>
      <c r="J6117" t="s">
        <v>32219</v>
      </c>
      <c r="L6117" t="s">
        <v>32223</v>
      </c>
      <c r="M6117">
        <v>101.54600000000001</v>
      </c>
      <c r="N6117">
        <v>39.225000000000001</v>
      </c>
    </row>
    <row r="6118" spans="1:14" x14ac:dyDescent="0.35">
      <c r="A6118" t="s">
        <v>32224</v>
      </c>
      <c r="B6118" t="s">
        <v>3332</v>
      </c>
      <c r="C6118" t="s">
        <v>32225</v>
      </c>
      <c r="D6118">
        <v>141</v>
      </c>
      <c r="E6118" t="s">
        <v>1579</v>
      </c>
      <c r="F6118" t="s">
        <v>15849</v>
      </c>
      <c r="G6118" t="s">
        <v>15944</v>
      </c>
      <c r="H6118" t="s">
        <v>32226</v>
      </c>
      <c r="I6118" t="s">
        <v>32224</v>
      </c>
      <c r="J6118" t="s">
        <v>32227</v>
      </c>
      <c r="L6118" t="s">
        <v>32228</v>
      </c>
      <c r="M6118">
        <v>140.38600199999999</v>
      </c>
      <c r="N6118">
        <v>35.764702</v>
      </c>
    </row>
    <row r="6119" spans="1:14" x14ac:dyDescent="0.35">
      <c r="A6119" t="s">
        <v>32229</v>
      </c>
      <c r="B6119" t="s">
        <v>1168</v>
      </c>
      <c r="C6119" t="s">
        <v>32230</v>
      </c>
      <c r="D6119">
        <v>2182</v>
      </c>
      <c r="E6119" t="s">
        <v>1579</v>
      </c>
      <c r="F6119" t="s">
        <v>15849</v>
      </c>
      <c r="G6119" t="s">
        <v>15968</v>
      </c>
      <c r="H6119" t="s">
        <v>32231</v>
      </c>
      <c r="I6119" t="s">
        <v>32229</v>
      </c>
      <c r="J6119" t="s">
        <v>32232</v>
      </c>
      <c r="L6119" t="s">
        <v>32233</v>
      </c>
      <c r="M6119">
        <v>137.92300415039</v>
      </c>
      <c r="N6119">
        <v>36.166801452636697</v>
      </c>
    </row>
    <row r="6120" spans="1:14" x14ac:dyDescent="0.35">
      <c r="A6120" t="s">
        <v>32234</v>
      </c>
      <c r="B6120" t="s">
        <v>1168</v>
      </c>
      <c r="C6120" t="s">
        <v>32235</v>
      </c>
      <c r="D6120">
        <v>105</v>
      </c>
      <c r="E6120" t="s">
        <v>1579</v>
      </c>
      <c r="F6120" t="s">
        <v>15849</v>
      </c>
      <c r="G6120" t="s">
        <v>15964</v>
      </c>
      <c r="H6120" t="s">
        <v>32236</v>
      </c>
      <c r="I6120" t="s">
        <v>32234</v>
      </c>
      <c r="J6120" t="s">
        <v>32237</v>
      </c>
      <c r="L6120" t="s">
        <v>32238</v>
      </c>
      <c r="M6120">
        <v>140.41499300000001</v>
      </c>
      <c r="N6120">
        <v>36.181099000000003</v>
      </c>
    </row>
    <row r="6121" spans="1:14" x14ac:dyDescent="0.35">
      <c r="A6121" t="s">
        <v>32239</v>
      </c>
      <c r="B6121" t="s">
        <v>32</v>
      </c>
      <c r="C6121" t="s">
        <v>32240</v>
      </c>
      <c r="D6121">
        <v>22</v>
      </c>
      <c r="E6121" t="s">
        <v>1579</v>
      </c>
      <c r="F6121" t="s">
        <v>15849</v>
      </c>
      <c r="G6121" t="s">
        <v>15943</v>
      </c>
      <c r="I6121" t="s">
        <v>32239</v>
      </c>
      <c r="J6121" t="s">
        <v>2231</v>
      </c>
      <c r="L6121" t="s">
        <v>32241</v>
      </c>
      <c r="M6121">
        <v>153.979004</v>
      </c>
      <c r="N6121">
        <v>24.2897</v>
      </c>
    </row>
    <row r="6122" spans="1:14" x14ac:dyDescent="0.35">
      <c r="A6122" t="s">
        <v>32242</v>
      </c>
      <c r="B6122" t="s">
        <v>1168</v>
      </c>
      <c r="C6122" t="s">
        <v>32243</v>
      </c>
      <c r="D6122">
        <v>384</v>
      </c>
      <c r="E6122" t="s">
        <v>1579</v>
      </c>
      <c r="F6122" t="s">
        <v>15849</v>
      </c>
      <c r="G6122" t="s">
        <v>15943</v>
      </c>
      <c r="I6122" t="s">
        <v>32242</v>
      </c>
      <c r="J6122" t="s">
        <v>32244</v>
      </c>
      <c r="L6122" t="s">
        <v>32245</v>
      </c>
      <c r="M6122">
        <v>141.322998046875</v>
      </c>
      <c r="N6122">
        <v>24.784000396728501</v>
      </c>
    </row>
    <row r="6123" spans="1:14" x14ac:dyDescent="0.35">
      <c r="A6123" t="s">
        <v>32246</v>
      </c>
      <c r="B6123" t="s">
        <v>3332</v>
      </c>
      <c r="C6123" t="s">
        <v>32247</v>
      </c>
      <c r="D6123">
        <v>26</v>
      </c>
      <c r="E6123" t="s">
        <v>1579</v>
      </c>
      <c r="F6123" t="s">
        <v>15849</v>
      </c>
      <c r="G6123" t="s">
        <v>32248</v>
      </c>
      <c r="H6123" t="s">
        <v>32249</v>
      </c>
      <c r="I6123" t="s">
        <v>32246</v>
      </c>
      <c r="J6123" t="s">
        <v>32250</v>
      </c>
      <c r="L6123" t="s">
        <v>32251</v>
      </c>
      <c r="M6123">
        <v>135.24400329589801</v>
      </c>
      <c r="N6123">
        <v>34.427299499511697</v>
      </c>
    </row>
    <row r="6124" spans="1:14" x14ac:dyDescent="0.35">
      <c r="A6124" t="s">
        <v>32252</v>
      </c>
      <c r="B6124" t="s">
        <v>1168</v>
      </c>
      <c r="C6124" t="s">
        <v>32253</v>
      </c>
      <c r="D6124">
        <v>298</v>
      </c>
      <c r="E6124" t="s">
        <v>1579</v>
      </c>
      <c r="F6124" t="s">
        <v>15849</v>
      </c>
      <c r="G6124" t="s">
        <v>32254</v>
      </c>
      <c r="H6124" t="s">
        <v>32255</v>
      </c>
      <c r="I6124" t="s">
        <v>32252</v>
      </c>
      <c r="J6124" t="s">
        <v>32256</v>
      </c>
      <c r="L6124" t="s">
        <v>32257</v>
      </c>
      <c r="M6124">
        <v>135.36399841299999</v>
      </c>
      <c r="N6124">
        <v>33.662200927699999</v>
      </c>
    </row>
    <row r="6125" spans="1:14" x14ac:dyDescent="0.35">
      <c r="A6125" t="s">
        <v>32258</v>
      </c>
      <c r="B6125" t="s">
        <v>1168</v>
      </c>
      <c r="C6125" t="s">
        <v>32259</v>
      </c>
      <c r="D6125">
        <v>22</v>
      </c>
      <c r="E6125" t="s">
        <v>1579</v>
      </c>
      <c r="F6125" t="s">
        <v>15849</v>
      </c>
      <c r="G6125" t="s">
        <v>15952</v>
      </c>
      <c r="H6125" t="s">
        <v>32260</v>
      </c>
      <c r="I6125" t="s">
        <v>32258</v>
      </c>
      <c r="J6125" t="s">
        <v>32261</v>
      </c>
      <c r="L6125" t="s">
        <v>32262</v>
      </c>
      <c r="M6125">
        <v>135.22399902343699</v>
      </c>
      <c r="N6125">
        <v>34.632801055908203</v>
      </c>
    </row>
    <row r="6126" spans="1:14" x14ac:dyDescent="0.35">
      <c r="A6126" t="s">
        <v>32263</v>
      </c>
      <c r="B6126" t="s">
        <v>29</v>
      </c>
      <c r="C6126" t="s">
        <v>32264</v>
      </c>
      <c r="D6126">
        <v>15</v>
      </c>
      <c r="E6126" t="s">
        <v>1579</v>
      </c>
      <c r="F6126" t="s">
        <v>15849</v>
      </c>
      <c r="G6126" t="s">
        <v>15962</v>
      </c>
      <c r="H6126" t="s">
        <v>15963</v>
      </c>
      <c r="I6126" t="s">
        <v>32263</v>
      </c>
      <c r="J6126" t="s">
        <v>32265</v>
      </c>
      <c r="L6126" t="s">
        <v>32266</v>
      </c>
      <c r="M6126">
        <v>132.417666</v>
      </c>
      <c r="N6126">
        <v>34.371451</v>
      </c>
    </row>
    <row r="6127" spans="1:14" x14ac:dyDescent="0.35">
      <c r="A6127" t="s">
        <v>32267</v>
      </c>
      <c r="B6127" t="s">
        <v>1168</v>
      </c>
      <c r="C6127" t="s">
        <v>32268</v>
      </c>
      <c r="D6127">
        <v>584</v>
      </c>
      <c r="E6127" t="s">
        <v>1579</v>
      </c>
      <c r="F6127" t="s">
        <v>15849</v>
      </c>
      <c r="G6127" t="s">
        <v>15952</v>
      </c>
      <c r="H6127" t="s">
        <v>32269</v>
      </c>
      <c r="I6127" t="s">
        <v>32267</v>
      </c>
      <c r="J6127" t="s">
        <v>32270</v>
      </c>
      <c r="L6127" t="s">
        <v>32271</v>
      </c>
      <c r="M6127">
        <v>134.787003</v>
      </c>
      <c r="N6127">
        <v>35.512797999999997</v>
      </c>
    </row>
    <row r="6128" spans="1:14" x14ac:dyDescent="0.35">
      <c r="A6128" t="s">
        <v>32272</v>
      </c>
      <c r="B6128" t="s">
        <v>1168</v>
      </c>
      <c r="C6128" t="s">
        <v>32273</v>
      </c>
      <c r="D6128">
        <v>505</v>
      </c>
      <c r="E6128" t="s">
        <v>1579</v>
      </c>
      <c r="F6128" t="s">
        <v>15849</v>
      </c>
      <c r="G6128" t="s">
        <v>15945</v>
      </c>
      <c r="H6128" t="s">
        <v>32274</v>
      </c>
      <c r="I6128" t="s">
        <v>32272</v>
      </c>
      <c r="J6128" t="s">
        <v>31637</v>
      </c>
      <c r="L6128" t="s">
        <v>32275</v>
      </c>
      <c r="M6128">
        <v>143.216995239</v>
      </c>
      <c r="N6128">
        <v>42.733299255399999</v>
      </c>
    </row>
    <row r="6129" spans="1:14" x14ac:dyDescent="0.35">
      <c r="A6129" t="s">
        <v>32276</v>
      </c>
      <c r="B6129" t="s">
        <v>3332</v>
      </c>
      <c r="C6129" t="s">
        <v>32277</v>
      </c>
      <c r="D6129">
        <v>82</v>
      </c>
      <c r="E6129" t="s">
        <v>1579</v>
      </c>
      <c r="F6129" t="s">
        <v>15849</v>
      </c>
      <c r="G6129" t="s">
        <v>15945</v>
      </c>
      <c r="H6129" t="s">
        <v>32278</v>
      </c>
      <c r="I6129" t="s">
        <v>32276</v>
      </c>
      <c r="J6129" t="s">
        <v>2218</v>
      </c>
      <c r="L6129" t="s">
        <v>32279</v>
      </c>
      <c r="M6129">
        <v>141.69200134277301</v>
      </c>
      <c r="N6129">
        <v>42.775199890136697</v>
      </c>
    </row>
    <row r="6130" spans="1:14" x14ac:dyDescent="0.35">
      <c r="A6130" t="s">
        <v>32280</v>
      </c>
      <c r="B6130" t="s">
        <v>1168</v>
      </c>
      <c r="C6130" t="s">
        <v>32281</v>
      </c>
      <c r="D6130">
        <v>151</v>
      </c>
      <c r="E6130" t="s">
        <v>1579</v>
      </c>
      <c r="F6130" t="s">
        <v>15849</v>
      </c>
      <c r="G6130" t="s">
        <v>15945</v>
      </c>
      <c r="H6130" t="s">
        <v>15950</v>
      </c>
      <c r="I6130" t="s">
        <v>32280</v>
      </c>
      <c r="J6130" t="s">
        <v>32282</v>
      </c>
      <c r="L6130" t="s">
        <v>32283</v>
      </c>
      <c r="M6130">
        <v>140.82200622600001</v>
      </c>
      <c r="N6130">
        <v>41.770000457800002</v>
      </c>
    </row>
    <row r="6131" spans="1:14" x14ac:dyDescent="0.35">
      <c r="A6131" t="s">
        <v>32284</v>
      </c>
      <c r="B6131" t="s">
        <v>1168</v>
      </c>
      <c r="C6131" t="s">
        <v>32285</v>
      </c>
      <c r="D6131">
        <v>327</v>
      </c>
      <c r="E6131" t="s">
        <v>1579</v>
      </c>
      <c r="F6131" t="s">
        <v>15849</v>
      </c>
      <c r="G6131" t="s">
        <v>15945</v>
      </c>
      <c r="H6131" t="s">
        <v>15954</v>
      </c>
      <c r="I6131" t="s">
        <v>32284</v>
      </c>
      <c r="J6131" t="s">
        <v>32286</v>
      </c>
      <c r="L6131" t="s">
        <v>32287</v>
      </c>
      <c r="M6131">
        <v>144.192993164</v>
      </c>
      <c r="N6131">
        <v>43.041000366199903</v>
      </c>
    </row>
    <row r="6132" spans="1:14" x14ac:dyDescent="0.35">
      <c r="A6132" t="s">
        <v>32288</v>
      </c>
      <c r="B6132" t="s">
        <v>1168</v>
      </c>
      <c r="C6132" t="s">
        <v>32289</v>
      </c>
      <c r="D6132">
        <v>135</v>
      </c>
      <c r="E6132" t="s">
        <v>1579</v>
      </c>
      <c r="F6132" t="s">
        <v>15849</v>
      </c>
      <c r="G6132" t="s">
        <v>15945</v>
      </c>
      <c r="H6132" t="s">
        <v>46549</v>
      </c>
      <c r="I6132" t="s">
        <v>32288</v>
      </c>
      <c r="J6132" t="s">
        <v>32290</v>
      </c>
      <c r="L6132" t="s">
        <v>32291</v>
      </c>
      <c r="M6132">
        <v>144.16400146500001</v>
      </c>
      <c r="N6132">
        <v>43.880599975599999</v>
      </c>
    </row>
    <row r="6133" spans="1:14" x14ac:dyDescent="0.35">
      <c r="A6133" t="s">
        <v>32292</v>
      </c>
      <c r="B6133" t="s">
        <v>1168</v>
      </c>
      <c r="C6133" t="s">
        <v>32293</v>
      </c>
      <c r="D6133">
        <v>234</v>
      </c>
      <c r="E6133" t="s">
        <v>1579</v>
      </c>
      <c r="F6133" t="s">
        <v>15849</v>
      </c>
      <c r="G6133" t="s">
        <v>15945</v>
      </c>
      <c r="H6133" t="s">
        <v>32294</v>
      </c>
      <c r="I6133" t="s">
        <v>32292</v>
      </c>
      <c r="J6133" t="s">
        <v>32295</v>
      </c>
      <c r="L6133" t="s">
        <v>32296</v>
      </c>
      <c r="M6133">
        <v>144.960006714</v>
      </c>
      <c r="N6133">
        <v>43.5774993896</v>
      </c>
    </row>
    <row r="6134" spans="1:14" x14ac:dyDescent="0.35">
      <c r="A6134" t="s">
        <v>32297</v>
      </c>
      <c r="B6134" t="s">
        <v>1168</v>
      </c>
      <c r="C6134" t="s">
        <v>32298</v>
      </c>
      <c r="D6134">
        <v>25</v>
      </c>
      <c r="E6134" t="s">
        <v>1579</v>
      </c>
      <c r="F6134" t="s">
        <v>15849</v>
      </c>
      <c r="G6134" t="s">
        <v>15945</v>
      </c>
      <c r="H6134" t="s">
        <v>15953</v>
      </c>
      <c r="I6134" t="s">
        <v>32297</v>
      </c>
      <c r="J6134" t="s">
        <v>32299</v>
      </c>
      <c r="L6134" t="s">
        <v>32300</v>
      </c>
      <c r="M6134">
        <v>141.38133999999999</v>
      </c>
      <c r="N6134">
        <v>43.117446999999999</v>
      </c>
    </row>
    <row r="6135" spans="1:14" x14ac:dyDescent="0.35">
      <c r="A6135" t="s">
        <v>32301</v>
      </c>
      <c r="B6135" t="s">
        <v>32</v>
      </c>
      <c r="C6135" t="s">
        <v>32302</v>
      </c>
      <c r="D6135">
        <v>92</v>
      </c>
      <c r="E6135" t="s">
        <v>1579</v>
      </c>
      <c r="F6135" t="s">
        <v>15849</v>
      </c>
      <c r="G6135" t="s">
        <v>15945</v>
      </c>
      <c r="H6135" t="s">
        <v>32303</v>
      </c>
      <c r="I6135" t="s">
        <v>32301</v>
      </c>
      <c r="J6135" t="s">
        <v>32304</v>
      </c>
      <c r="L6135" t="s">
        <v>32305</v>
      </c>
      <c r="M6135">
        <v>141.03900146500001</v>
      </c>
      <c r="N6135">
        <v>45.455001831099999</v>
      </c>
    </row>
    <row r="6136" spans="1:14" x14ac:dyDescent="0.35">
      <c r="A6136" t="s">
        <v>32306</v>
      </c>
      <c r="B6136" t="s">
        <v>1168</v>
      </c>
      <c r="C6136" t="s">
        <v>32307</v>
      </c>
      <c r="D6136">
        <v>30</v>
      </c>
      <c r="E6136" t="s">
        <v>1579</v>
      </c>
      <c r="F6136" t="s">
        <v>15849</v>
      </c>
      <c r="G6136" t="s">
        <v>15945</v>
      </c>
      <c r="H6136" t="s">
        <v>15951</v>
      </c>
      <c r="I6136" t="s">
        <v>32306</v>
      </c>
      <c r="J6136" t="s">
        <v>32308</v>
      </c>
      <c r="L6136" t="s">
        <v>32309</v>
      </c>
      <c r="M6136">
        <v>141.80099487300001</v>
      </c>
      <c r="N6136">
        <v>45.4042015076</v>
      </c>
    </row>
    <row r="6137" spans="1:14" x14ac:dyDescent="0.35">
      <c r="A6137" t="s">
        <v>32310</v>
      </c>
      <c r="B6137" t="s">
        <v>32</v>
      </c>
      <c r="C6137" t="s">
        <v>32311</v>
      </c>
      <c r="D6137">
        <v>340</v>
      </c>
      <c r="E6137" t="s">
        <v>1579</v>
      </c>
      <c r="F6137" t="s">
        <v>15849</v>
      </c>
      <c r="G6137" t="s">
        <v>32312</v>
      </c>
      <c r="I6137" t="s">
        <v>32310</v>
      </c>
      <c r="J6137" t="s">
        <v>32313</v>
      </c>
      <c r="L6137" t="s">
        <v>32314</v>
      </c>
      <c r="M6137">
        <v>130.158997</v>
      </c>
      <c r="N6137">
        <v>32.482498</v>
      </c>
    </row>
    <row r="6138" spans="1:14" x14ac:dyDescent="0.35">
      <c r="A6138" t="s">
        <v>32315</v>
      </c>
      <c r="B6138" t="s">
        <v>1168</v>
      </c>
      <c r="C6138" t="s">
        <v>32316</v>
      </c>
      <c r="D6138">
        <v>41</v>
      </c>
      <c r="E6138" t="s">
        <v>1579</v>
      </c>
      <c r="F6138" t="s">
        <v>15849</v>
      </c>
      <c r="G6138" t="s">
        <v>32317</v>
      </c>
      <c r="H6138" t="s">
        <v>32318</v>
      </c>
      <c r="I6138" t="s">
        <v>32315</v>
      </c>
      <c r="J6138" t="s">
        <v>32319</v>
      </c>
      <c r="L6138" t="s">
        <v>32320</v>
      </c>
      <c r="M6138">
        <v>129.78500366200001</v>
      </c>
      <c r="N6138">
        <v>33.7490005493</v>
      </c>
    </row>
    <row r="6139" spans="1:14" x14ac:dyDescent="0.35">
      <c r="A6139" t="s">
        <v>32321</v>
      </c>
      <c r="B6139" t="s">
        <v>1168</v>
      </c>
      <c r="C6139" t="s">
        <v>32322</v>
      </c>
      <c r="D6139">
        <v>23</v>
      </c>
      <c r="E6139" t="s">
        <v>1579</v>
      </c>
      <c r="F6139" t="s">
        <v>15849</v>
      </c>
      <c r="G6139" t="s">
        <v>15969</v>
      </c>
      <c r="H6139" t="s">
        <v>32323</v>
      </c>
      <c r="I6139" t="s">
        <v>32321</v>
      </c>
      <c r="J6139" t="s">
        <v>32324</v>
      </c>
      <c r="L6139" t="s">
        <v>32325</v>
      </c>
      <c r="M6139">
        <v>131.279006958</v>
      </c>
      <c r="N6139">
        <v>33.930000305199997</v>
      </c>
    </row>
    <row r="6140" spans="1:14" x14ac:dyDescent="0.35">
      <c r="A6140" t="s">
        <v>32327</v>
      </c>
      <c r="B6140" t="s">
        <v>1168</v>
      </c>
      <c r="C6140" t="s">
        <v>32328</v>
      </c>
      <c r="D6140">
        <v>213</v>
      </c>
      <c r="E6140" t="s">
        <v>1579</v>
      </c>
      <c r="F6140" t="s">
        <v>15849</v>
      </c>
      <c r="G6140" t="s">
        <v>32317</v>
      </c>
      <c r="H6140" t="s">
        <v>32329</v>
      </c>
      <c r="I6140" t="s">
        <v>32327</v>
      </c>
      <c r="J6140" t="s">
        <v>32330</v>
      </c>
      <c r="L6140" t="s">
        <v>32331</v>
      </c>
      <c r="M6140">
        <v>129.33099365199999</v>
      </c>
      <c r="N6140">
        <v>34.2849006653</v>
      </c>
    </row>
    <row r="6141" spans="1:14" x14ac:dyDescent="0.35">
      <c r="A6141" t="s">
        <v>32332</v>
      </c>
      <c r="B6141" t="s">
        <v>1168</v>
      </c>
      <c r="C6141" t="s">
        <v>32333</v>
      </c>
      <c r="D6141">
        <v>80</v>
      </c>
      <c r="E6141" t="s">
        <v>1579</v>
      </c>
      <c r="F6141" t="s">
        <v>15849</v>
      </c>
      <c r="G6141" t="s">
        <v>15945</v>
      </c>
      <c r="H6141" t="s">
        <v>32334</v>
      </c>
      <c r="I6141" t="s">
        <v>32332</v>
      </c>
      <c r="J6141" t="s">
        <v>3189</v>
      </c>
      <c r="L6141" t="s">
        <v>32335</v>
      </c>
      <c r="M6141">
        <v>143.404006958</v>
      </c>
      <c r="N6141">
        <v>44.303901672399903</v>
      </c>
    </row>
    <row r="6142" spans="1:14" x14ac:dyDescent="0.35">
      <c r="A6142" t="s">
        <v>32336</v>
      </c>
      <c r="B6142" t="s">
        <v>1168</v>
      </c>
      <c r="C6142" t="s">
        <v>32337</v>
      </c>
      <c r="D6142">
        <v>721</v>
      </c>
      <c r="E6142" t="s">
        <v>1579</v>
      </c>
      <c r="F6142" t="s">
        <v>15849</v>
      </c>
      <c r="G6142" t="s">
        <v>15945</v>
      </c>
      <c r="H6142" t="s">
        <v>46550</v>
      </c>
      <c r="I6142" t="s">
        <v>32336</v>
      </c>
      <c r="J6142" t="s">
        <v>32338</v>
      </c>
      <c r="L6142" t="s">
        <v>32339</v>
      </c>
      <c r="M6142">
        <v>142.447006225585</v>
      </c>
      <c r="N6142">
        <v>43.670799255371001</v>
      </c>
    </row>
    <row r="6143" spans="1:14" x14ac:dyDescent="0.35">
      <c r="A6143" t="s">
        <v>32340</v>
      </c>
      <c r="B6143" t="s">
        <v>1168</v>
      </c>
      <c r="C6143" t="s">
        <v>32341</v>
      </c>
      <c r="D6143">
        <v>161</v>
      </c>
      <c r="E6143" t="s">
        <v>1579</v>
      </c>
      <c r="F6143" t="s">
        <v>15849</v>
      </c>
      <c r="G6143" t="s">
        <v>15945</v>
      </c>
      <c r="H6143" t="s">
        <v>32342</v>
      </c>
      <c r="I6143" t="s">
        <v>32340</v>
      </c>
      <c r="J6143" t="s">
        <v>32343</v>
      </c>
      <c r="L6143" t="s">
        <v>32344</v>
      </c>
      <c r="M6143">
        <v>139.43299865700001</v>
      </c>
      <c r="N6143">
        <v>42.071701049799998</v>
      </c>
    </row>
    <row r="6144" spans="1:14" x14ac:dyDescent="0.35">
      <c r="A6144" t="s">
        <v>32345</v>
      </c>
      <c r="B6144" t="s">
        <v>1168</v>
      </c>
      <c r="C6144" t="s">
        <v>32346</v>
      </c>
      <c r="D6144">
        <v>112</v>
      </c>
      <c r="E6144" t="s">
        <v>1579</v>
      </c>
      <c r="F6144" t="s">
        <v>15849</v>
      </c>
      <c r="G6144" t="s">
        <v>15945</v>
      </c>
      <c r="H6144" t="s">
        <v>32347</v>
      </c>
      <c r="I6144" t="s">
        <v>32345</v>
      </c>
      <c r="J6144" t="s">
        <v>32348</v>
      </c>
      <c r="L6144" t="s">
        <v>32349</v>
      </c>
      <c r="M6144">
        <v>141.186004639</v>
      </c>
      <c r="N6144">
        <v>45.242000579799999</v>
      </c>
    </row>
    <row r="6145" spans="1:14" x14ac:dyDescent="0.35">
      <c r="A6145" t="s">
        <v>32350</v>
      </c>
      <c r="B6145" t="s">
        <v>1168</v>
      </c>
      <c r="C6145" t="s">
        <v>32351</v>
      </c>
      <c r="D6145">
        <v>124</v>
      </c>
      <c r="E6145" t="s">
        <v>1579</v>
      </c>
      <c r="F6145" t="s">
        <v>15849</v>
      </c>
      <c r="G6145" t="s">
        <v>32352</v>
      </c>
      <c r="H6145" t="s">
        <v>32353</v>
      </c>
      <c r="I6145" t="s">
        <v>32350</v>
      </c>
      <c r="J6145" t="s">
        <v>3508</v>
      </c>
      <c r="L6145" t="s">
        <v>32354</v>
      </c>
      <c r="M6145">
        <v>130.65899658199999</v>
      </c>
      <c r="N6145">
        <v>30.3855991364</v>
      </c>
    </row>
    <row r="6146" spans="1:14" x14ac:dyDescent="0.35">
      <c r="A6146" t="s">
        <v>32355</v>
      </c>
      <c r="B6146" t="s">
        <v>1168</v>
      </c>
      <c r="C6146" t="s">
        <v>32356</v>
      </c>
      <c r="D6146">
        <v>273</v>
      </c>
      <c r="E6146" t="s">
        <v>1579</v>
      </c>
      <c r="F6146" t="s">
        <v>15849</v>
      </c>
      <c r="G6146" t="s">
        <v>32317</v>
      </c>
      <c r="H6146" t="s">
        <v>32357</v>
      </c>
      <c r="I6146" t="s">
        <v>32355</v>
      </c>
      <c r="J6146" t="s">
        <v>32358</v>
      </c>
      <c r="L6146" t="s">
        <v>32359</v>
      </c>
      <c r="M6146">
        <v>128.83299255371</v>
      </c>
      <c r="N6146">
        <v>32.666301727294901</v>
      </c>
    </row>
    <row r="6147" spans="1:14" x14ac:dyDescent="0.35">
      <c r="A6147" t="s">
        <v>32360</v>
      </c>
      <c r="B6147" t="s">
        <v>3332</v>
      </c>
      <c r="C6147" t="s">
        <v>32361</v>
      </c>
      <c r="D6147">
        <v>32</v>
      </c>
      <c r="E6147" t="s">
        <v>1579</v>
      </c>
      <c r="F6147" t="s">
        <v>15849</v>
      </c>
      <c r="G6147" t="s">
        <v>15947</v>
      </c>
      <c r="H6147" t="s">
        <v>32362</v>
      </c>
      <c r="I6147" t="s">
        <v>32360</v>
      </c>
      <c r="J6147" t="s">
        <v>32363</v>
      </c>
      <c r="L6147" t="s">
        <v>32364</v>
      </c>
      <c r="M6147">
        <v>130.45100402832</v>
      </c>
      <c r="N6147">
        <v>33.585899353027301</v>
      </c>
    </row>
    <row r="6148" spans="1:14" x14ac:dyDescent="0.35">
      <c r="A6148" t="s">
        <v>32365</v>
      </c>
      <c r="B6148" t="s">
        <v>1168</v>
      </c>
      <c r="C6148" t="s">
        <v>32366</v>
      </c>
      <c r="D6148">
        <v>768</v>
      </c>
      <c r="E6148" t="s">
        <v>1579</v>
      </c>
      <c r="F6148" t="s">
        <v>15849</v>
      </c>
      <c r="G6148" t="s">
        <v>32352</v>
      </c>
      <c r="H6148" t="s">
        <v>32367</v>
      </c>
      <c r="I6148" t="s">
        <v>32365</v>
      </c>
      <c r="J6148" t="s">
        <v>32368</v>
      </c>
      <c r="L6148" t="s">
        <v>32369</v>
      </c>
      <c r="M6148">
        <v>130.990997314</v>
      </c>
      <c r="N6148">
        <v>30.605100631699901</v>
      </c>
    </row>
    <row r="6149" spans="1:14" x14ac:dyDescent="0.35">
      <c r="A6149" t="s">
        <v>32370</v>
      </c>
      <c r="B6149" t="s">
        <v>3332</v>
      </c>
      <c r="C6149" t="s">
        <v>32371</v>
      </c>
      <c r="D6149">
        <v>906</v>
      </c>
      <c r="E6149" t="s">
        <v>1579</v>
      </c>
      <c r="F6149" t="s">
        <v>15849</v>
      </c>
      <c r="G6149" t="s">
        <v>32352</v>
      </c>
      <c r="H6149" t="s">
        <v>32372</v>
      </c>
      <c r="I6149" t="s">
        <v>32370</v>
      </c>
      <c r="J6149" t="s">
        <v>32373</v>
      </c>
      <c r="L6149" t="s">
        <v>32374</v>
      </c>
      <c r="M6149">
        <v>130.718994140625</v>
      </c>
      <c r="N6149">
        <v>31.803400039672798</v>
      </c>
    </row>
    <row r="6150" spans="1:14" x14ac:dyDescent="0.35">
      <c r="A6150" t="s">
        <v>32375</v>
      </c>
      <c r="B6150" t="s">
        <v>1168</v>
      </c>
      <c r="C6150" t="s">
        <v>32376</v>
      </c>
      <c r="D6150">
        <v>20</v>
      </c>
      <c r="E6150" t="s">
        <v>1579</v>
      </c>
      <c r="F6150" t="s">
        <v>15849</v>
      </c>
      <c r="G6150" t="s">
        <v>32377</v>
      </c>
      <c r="H6150" t="s">
        <v>32378</v>
      </c>
      <c r="I6150" t="s">
        <v>32375</v>
      </c>
      <c r="J6150" t="s">
        <v>32379</v>
      </c>
      <c r="L6150" t="s">
        <v>32380</v>
      </c>
      <c r="M6150">
        <v>131.44900512699999</v>
      </c>
      <c r="N6150">
        <v>31.877199173000001</v>
      </c>
    </row>
    <row r="6151" spans="1:14" x14ac:dyDescent="0.35">
      <c r="A6151" t="s">
        <v>32381</v>
      </c>
      <c r="B6151" t="s">
        <v>1168</v>
      </c>
      <c r="C6151" t="s">
        <v>32382</v>
      </c>
      <c r="D6151">
        <v>19</v>
      </c>
      <c r="E6151" t="s">
        <v>1579</v>
      </c>
      <c r="F6151" t="s">
        <v>15849</v>
      </c>
      <c r="G6151" t="s">
        <v>15949</v>
      </c>
      <c r="H6151" t="s">
        <v>32383</v>
      </c>
      <c r="I6151" t="s">
        <v>32381</v>
      </c>
      <c r="J6151" t="s">
        <v>32384</v>
      </c>
      <c r="L6151" t="s">
        <v>32385</v>
      </c>
      <c r="M6151">
        <v>131.73699951200001</v>
      </c>
      <c r="N6151">
        <v>33.479400634799902</v>
      </c>
    </row>
    <row r="6152" spans="1:14" x14ac:dyDescent="0.35">
      <c r="A6152" t="s">
        <v>32386</v>
      </c>
      <c r="B6152" t="s">
        <v>1168</v>
      </c>
      <c r="C6152" t="s">
        <v>32387</v>
      </c>
      <c r="D6152">
        <v>21</v>
      </c>
      <c r="E6152" t="s">
        <v>1579</v>
      </c>
      <c r="F6152" t="s">
        <v>15849</v>
      </c>
      <c r="G6152" t="s">
        <v>15947</v>
      </c>
      <c r="H6152" t="s">
        <v>15948</v>
      </c>
      <c r="I6152" t="s">
        <v>32386</v>
      </c>
      <c r="J6152" t="s">
        <v>32388</v>
      </c>
      <c r="L6152" t="s">
        <v>32389</v>
      </c>
      <c r="M6152">
        <v>131.03500399999999</v>
      </c>
      <c r="N6152">
        <v>33.845900999999998</v>
      </c>
    </row>
    <row r="6153" spans="1:14" x14ac:dyDescent="0.35">
      <c r="A6153" t="s">
        <v>32390</v>
      </c>
      <c r="B6153" t="s">
        <v>1168</v>
      </c>
      <c r="C6153" t="s">
        <v>32391</v>
      </c>
      <c r="D6153">
        <v>6</v>
      </c>
      <c r="E6153" t="s">
        <v>1579</v>
      </c>
      <c r="F6153" t="s">
        <v>15849</v>
      </c>
      <c r="G6153" t="s">
        <v>32326</v>
      </c>
      <c r="H6153" t="s">
        <v>32392</v>
      </c>
      <c r="I6153" t="s">
        <v>32390</v>
      </c>
      <c r="J6153" t="s">
        <v>2414</v>
      </c>
      <c r="L6153" t="s">
        <v>32393</v>
      </c>
      <c r="M6153">
        <v>130.302001953</v>
      </c>
      <c r="N6153">
        <v>33.149700164799903</v>
      </c>
    </row>
    <row r="6154" spans="1:14" x14ac:dyDescent="0.35">
      <c r="A6154" t="s">
        <v>32394</v>
      </c>
      <c r="B6154" t="s">
        <v>1168</v>
      </c>
      <c r="C6154" t="s">
        <v>32395</v>
      </c>
      <c r="D6154">
        <v>642</v>
      </c>
      <c r="E6154" t="s">
        <v>1579</v>
      </c>
      <c r="F6154" t="s">
        <v>15849</v>
      </c>
      <c r="G6154" t="s">
        <v>32312</v>
      </c>
      <c r="H6154" t="s">
        <v>32396</v>
      </c>
      <c r="I6154" t="s">
        <v>32394</v>
      </c>
      <c r="J6154" t="s">
        <v>32397</v>
      </c>
      <c r="L6154" t="s">
        <v>32398</v>
      </c>
      <c r="M6154">
        <v>130.85499572753901</v>
      </c>
      <c r="N6154">
        <v>32.8372993469238</v>
      </c>
    </row>
    <row r="6155" spans="1:14" x14ac:dyDescent="0.35">
      <c r="A6155" t="s">
        <v>32399</v>
      </c>
      <c r="B6155" t="s">
        <v>1168</v>
      </c>
      <c r="C6155" t="s">
        <v>32400</v>
      </c>
      <c r="D6155">
        <v>15</v>
      </c>
      <c r="E6155" t="s">
        <v>1579</v>
      </c>
      <c r="F6155" t="s">
        <v>15849</v>
      </c>
      <c r="G6155" t="s">
        <v>32317</v>
      </c>
      <c r="H6155" t="s">
        <v>32401</v>
      </c>
      <c r="I6155" t="s">
        <v>32399</v>
      </c>
      <c r="J6155" t="s">
        <v>20860</v>
      </c>
      <c r="L6155" t="s">
        <v>32402</v>
      </c>
      <c r="M6155">
        <v>129.91400146500001</v>
      </c>
      <c r="N6155">
        <v>32.916900634799902</v>
      </c>
    </row>
    <row r="6156" spans="1:14" x14ac:dyDescent="0.35">
      <c r="A6156" t="s">
        <v>32404</v>
      </c>
      <c r="B6156" t="s">
        <v>3332</v>
      </c>
      <c r="C6156" t="s">
        <v>32405</v>
      </c>
      <c r="D6156">
        <v>15</v>
      </c>
      <c r="E6156" t="s">
        <v>1579</v>
      </c>
      <c r="F6156" t="s">
        <v>15849</v>
      </c>
      <c r="G6156" t="s">
        <v>15960</v>
      </c>
      <c r="H6156" t="s">
        <v>32406</v>
      </c>
      <c r="I6156" t="s">
        <v>32404</v>
      </c>
      <c r="J6156" t="s">
        <v>32407</v>
      </c>
      <c r="L6156" t="s">
        <v>32408</v>
      </c>
      <c r="M6156">
        <v>136.80499267578099</v>
      </c>
      <c r="N6156">
        <v>34.8583984375</v>
      </c>
    </row>
    <row r="6157" spans="1:14" x14ac:dyDescent="0.35">
      <c r="A6157" t="s">
        <v>32409</v>
      </c>
      <c r="B6157" t="s">
        <v>1168</v>
      </c>
      <c r="C6157" t="s">
        <v>32410</v>
      </c>
      <c r="D6157">
        <v>27</v>
      </c>
      <c r="E6157" t="s">
        <v>1579</v>
      </c>
      <c r="F6157" t="s">
        <v>15849</v>
      </c>
      <c r="G6157" t="s">
        <v>32352</v>
      </c>
      <c r="H6157" t="s">
        <v>32411</v>
      </c>
      <c r="I6157" t="s">
        <v>32409</v>
      </c>
      <c r="J6157" t="s">
        <v>16651</v>
      </c>
      <c r="L6157" t="s">
        <v>32412</v>
      </c>
      <c r="M6157">
        <v>129.71299743652301</v>
      </c>
      <c r="N6157">
        <v>28.430599212646399</v>
      </c>
    </row>
    <row r="6158" spans="1:14" x14ac:dyDescent="0.35">
      <c r="A6158" t="s">
        <v>32413</v>
      </c>
      <c r="B6158" t="s">
        <v>1168</v>
      </c>
      <c r="C6158" t="s">
        <v>32414</v>
      </c>
      <c r="D6158">
        <v>101</v>
      </c>
      <c r="E6158" t="s">
        <v>1579</v>
      </c>
      <c r="F6158" t="s">
        <v>15849</v>
      </c>
      <c r="G6158" t="s">
        <v>32352</v>
      </c>
      <c r="H6158" t="s">
        <v>32415</v>
      </c>
      <c r="I6158" t="s">
        <v>32413</v>
      </c>
      <c r="J6158" t="s">
        <v>32416</v>
      </c>
      <c r="L6158" t="s">
        <v>32417</v>
      </c>
      <c r="M6158">
        <v>128.701004028</v>
      </c>
      <c r="N6158">
        <v>27.4255008698</v>
      </c>
    </row>
    <row r="6159" spans="1:14" x14ac:dyDescent="0.35">
      <c r="A6159" t="s">
        <v>32418</v>
      </c>
      <c r="B6159" t="s">
        <v>1168</v>
      </c>
      <c r="C6159" t="s">
        <v>32419</v>
      </c>
      <c r="D6159">
        <v>21</v>
      </c>
      <c r="E6159" t="s">
        <v>1579</v>
      </c>
      <c r="F6159" t="s">
        <v>15849</v>
      </c>
      <c r="G6159" t="s">
        <v>32352</v>
      </c>
      <c r="H6159" t="s">
        <v>32420</v>
      </c>
      <c r="I6159" t="s">
        <v>32418</v>
      </c>
      <c r="J6159" t="s">
        <v>32421</v>
      </c>
      <c r="L6159" t="s">
        <v>32422</v>
      </c>
      <c r="M6159">
        <v>129.92799377399999</v>
      </c>
      <c r="N6159">
        <v>28.321300506599901</v>
      </c>
    </row>
    <row r="6160" spans="1:14" x14ac:dyDescent="0.35">
      <c r="A6160" t="s">
        <v>32423</v>
      </c>
      <c r="B6160" t="s">
        <v>1168</v>
      </c>
      <c r="C6160" t="s">
        <v>32424</v>
      </c>
      <c r="D6160">
        <v>17</v>
      </c>
      <c r="E6160" t="s">
        <v>1579</v>
      </c>
      <c r="F6160" t="s">
        <v>15849</v>
      </c>
      <c r="G6160" t="s">
        <v>32352</v>
      </c>
      <c r="H6160" t="s">
        <v>32425</v>
      </c>
      <c r="I6160" t="s">
        <v>32423</v>
      </c>
      <c r="J6160" t="s">
        <v>32426</v>
      </c>
      <c r="L6160" t="s">
        <v>32427</v>
      </c>
      <c r="M6160">
        <v>128.88099670410099</v>
      </c>
      <c r="N6160">
        <v>27.836399078369102</v>
      </c>
    </row>
    <row r="6161" spans="1:14" x14ac:dyDescent="0.35">
      <c r="A6161" t="s">
        <v>32428</v>
      </c>
      <c r="B6161" t="s">
        <v>1168</v>
      </c>
      <c r="C6161" t="s">
        <v>32429</v>
      </c>
      <c r="D6161">
        <v>52</v>
      </c>
      <c r="E6161" t="s">
        <v>1579</v>
      </c>
      <c r="F6161" t="s">
        <v>15849</v>
      </c>
      <c r="G6161" t="s">
        <v>15960</v>
      </c>
      <c r="H6161" t="s">
        <v>32430</v>
      </c>
      <c r="I6161" t="s">
        <v>32428</v>
      </c>
      <c r="J6161" t="s">
        <v>32431</v>
      </c>
      <c r="L6161" t="s">
        <v>32432</v>
      </c>
      <c r="M6161">
        <v>136.92399597167901</v>
      </c>
      <c r="N6161">
        <v>35.255001068115199</v>
      </c>
    </row>
    <row r="6162" spans="1:14" x14ac:dyDescent="0.35">
      <c r="A6162" t="s">
        <v>32433</v>
      </c>
      <c r="B6162" t="s">
        <v>1168</v>
      </c>
      <c r="C6162" t="s">
        <v>32434</v>
      </c>
      <c r="D6162">
        <v>19</v>
      </c>
      <c r="E6162" t="s">
        <v>1579</v>
      </c>
      <c r="F6162" t="s">
        <v>15849</v>
      </c>
      <c r="G6162" t="s">
        <v>32435</v>
      </c>
      <c r="I6162" t="s">
        <v>32433</v>
      </c>
      <c r="J6162" t="s">
        <v>32436</v>
      </c>
      <c r="L6162" t="s">
        <v>32437</v>
      </c>
      <c r="M6162">
        <v>136.223999023</v>
      </c>
      <c r="N6162">
        <v>36.142799377400003</v>
      </c>
    </row>
    <row r="6163" spans="1:14" x14ac:dyDescent="0.35">
      <c r="A6163" t="s">
        <v>32438</v>
      </c>
      <c r="B6163" t="s">
        <v>1168</v>
      </c>
      <c r="C6163" t="s">
        <v>32439</v>
      </c>
      <c r="D6163">
        <v>128</v>
      </c>
      <c r="E6163" t="s">
        <v>1579</v>
      </c>
      <c r="F6163" t="s">
        <v>15849</v>
      </c>
      <c r="G6163" t="s">
        <v>32440</v>
      </c>
      <c r="H6163" t="s">
        <v>32441</v>
      </c>
      <c r="I6163" t="s">
        <v>32438</v>
      </c>
      <c r="J6163" t="s">
        <v>32442</v>
      </c>
      <c r="L6163" t="s">
        <v>32443</v>
      </c>
      <c r="M6163">
        <v>136.86999511718699</v>
      </c>
      <c r="N6163">
        <v>35.394100189208899</v>
      </c>
    </row>
    <row r="6164" spans="1:14" x14ac:dyDescent="0.35">
      <c r="A6164" t="s">
        <v>32444</v>
      </c>
      <c r="B6164" t="s">
        <v>1168</v>
      </c>
      <c r="C6164" t="s">
        <v>32445</v>
      </c>
      <c r="D6164">
        <v>36</v>
      </c>
      <c r="E6164" t="s">
        <v>1579</v>
      </c>
      <c r="F6164" t="s">
        <v>15849</v>
      </c>
      <c r="G6164" t="s">
        <v>32446</v>
      </c>
      <c r="H6164" t="s">
        <v>32447</v>
      </c>
      <c r="I6164" t="s">
        <v>32444</v>
      </c>
      <c r="J6164" t="s">
        <v>32448</v>
      </c>
      <c r="L6164" t="s">
        <v>32449</v>
      </c>
      <c r="M6164">
        <v>136.40699768066401</v>
      </c>
      <c r="N6164">
        <v>36.394599914550703</v>
      </c>
    </row>
    <row r="6165" spans="1:14" x14ac:dyDescent="0.35">
      <c r="A6165" t="s">
        <v>32450</v>
      </c>
      <c r="B6165" t="s">
        <v>1168</v>
      </c>
      <c r="C6165" t="s">
        <v>32451</v>
      </c>
      <c r="D6165">
        <v>311</v>
      </c>
      <c r="E6165" t="s">
        <v>1579</v>
      </c>
      <c r="F6165" t="s">
        <v>15849</v>
      </c>
      <c r="G6165" t="s">
        <v>15971</v>
      </c>
      <c r="H6165" t="s">
        <v>32452</v>
      </c>
      <c r="I6165" t="s">
        <v>32450</v>
      </c>
      <c r="J6165" t="s">
        <v>32453</v>
      </c>
      <c r="L6165" t="s">
        <v>32454</v>
      </c>
      <c r="M6165">
        <v>133.323566</v>
      </c>
      <c r="N6165">
        <v>36.178387999999998</v>
      </c>
    </row>
    <row r="6166" spans="1:14" x14ac:dyDescent="0.35">
      <c r="A6166" t="s">
        <v>32455</v>
      </c>
      <c r="B6166" t="s">
        <v>3332</v>
      </c>
      <c r="C6166" t="s">
        <v>32456</v>
      </c>
      <c r="D6166">
        <v>433</v>
      </c>
      <c r="E6166" t="s">
        <v>1579</v>
      </c>
      <c r="F6166" t="s">
        <v>15849</v>
      </c>
      <c r="G6166" t="s">
        <v>15965</v>
      </c>
      <c r="H6166" t="s">
        <v>32457</v>
      </c>
      <c r="I6166" t="s">
        <v>32458</v>
      </c>
      <c r="J6166" t="s">
        <v>32459</v>
      </c>
      <c r="L6166" t="s">
        <v>32460</v>
      </c>
      <c r="M6166">
        <v>138.18775177000001</v>
      </c>
      <c r="N6166">
        <v>34.796043467899999</v>
      </c>
    </row>
    <row r="6167" spans="1:14" x14ac:dyDescent="0.35">
      <c r="A6167" t="s">
        <v>32461</v>
      </c>
      <c r="B6167" t="s">
        <v>1168</v>
      </c>
      <c r="C6167" t="s">
        <v>32462</v>
      </c>
      <c r="D6167">
        <v>95</v>
      </c>
      <c r="E6167" t="s">
        <v>1579</v>
      </c>
      <c r="F6167" t="s">
        <v>15849</v>
      </c>
      <c r="G6167" t="s">
        <v>32403</v>
      </c>
      <c r="H6167" t="s">
        <v>32463</v>
      </c>
      <c r="I6167" t="s">
        <v>32461</v>
      </c>
      <c r="J6167" t="s">
        <v>32464</v>
      </c>
      <c r="L6167" t="s">
        <v>32465</v>
      </c>
      <c r="M6167">
        <v>137.18800354003901</v>
      </c>
      <c r="N6167">
        <v>36.648300170898402</v>
      </c>
    </row>
    <row r="6168" spans="1:14" x14ac:dyDescent="0.35">
      <c r="A6168" t="s">
        <v>32466</v>
      </c>
      <c r="B6168" t="s">
        <v>1168</v>
      </c>
      <c r="C6168" t="s">
        <v>32467</v>
      </c>
      <c r="D6168">
        <v>718</v>
      </c>
      <c r="E6168" t="s">
        <v>1579</v>
      </c>
      <c r="F6168" t="s">
        <v>15849</v>
      </c>
      <c r="G6168" t="s">
        <v>32446</v>
      </c>
      <c r="H6168" t="s">
        <v>32468</v>
      </c>
      <c r="I6168" t="s">
        <v>32466</v>
      </c>
      <c r="J6168" t="s">
        <v>32469</v>
      </c>
      <c r="L6168" t="s">
        <v>32470</v>
      </c>
      <c r="M6168">
        <v>136.96200561500001</v>
      </c>
      <c r="N6168">
        <v>37.293098449699997</v>
      </c>
    </row>
    <row r="6169" spans="1:14" x14ac:dyDescent="0.35">
      <c r="A6169" t="s">
        <v>32471</v>
      </c>
      <c r="B6169" t="s">
        <v>1168</v>
      </c>
      <c r="C6169" t="s">
        <v>32472</v>
      </c>
      <c r="D6169">
        <v>1088</v>
      </c>
      <c r="E6169" t="s">
        <v>1579</v>
      </c>
      <c r="F6169" t="s">
        <v>15849</v>
      </c>
      <c r="G6169" t="s">
        <v>15962</v>
      </c>
      <c r="H6169" t="s">
        <v>15963</v>
      </c>
      <c r="I6169" t="s">
        <v>32471</v>
      </c>
      <c r="J6169" t="s">
        <v>32473</v>
      </c>
      <c r="L6169" t="s">
        <v>32474</v>
      </c>
      <c r="M6169">
        <v>132.919006</v>
      </c>
      <c r="N6169">
        <v>34.436100000000003</v>
      </c>
    </row>
    <row r="6170" spans="1:14" x14ac:dyDescent="0.35">
      <c r="A6170" t="s">
        <v>32475</v>
      </c>
      <c r="B6170" t="s">
        <v>1168</v>
      </c>
      <c r="C6170" t="s">
        <v>32476</v>
      </c>
      <c r="D6170">
        <v>806</v>
      </c>
      <c r="E6170" t="s">
        <v>1579</v>
      </c>
      <c r="F6170" t="s">
        <v>15849</v>
      </c>
      <c r="G6170" t="s">
        <v>15966</v>
      </c>
      <c r="H6170" t="s">
        <v>32477</v>
      </c>
      <c r="I6170" t="s">
        <v>32475</v>
      </c>
      <c r="J6170" t="s">
        <v>32478</v>
      </c>
      <c r="L6170" t="s">
        <v>32479</v>
      </c>
      <c r="M6170">
        <v>133.854996</v>
      </c>
      <c r="N6170">
        <v>34.756900999999999</v>
      </c>
    </row>
    <row r="6171" spans="1:14" x14ac:dyDescent="0.35">
      <c r="A6171" t="s">
        <v>32480</v>
      </c>
      <c r="B6171" t="s">
        <v>1168</v>
      </c>
      <c r="C6171" t="s">
        <v>32481</v>
      </c>
      <c r="D6171">
        <v>15</v>
      </c>
      <c r="E6171" t="s">
        <v>1579</v>
      </c>
      <c r="F6171" t="s">
        <v>15849</v>
      </c>
      <c r="G6171" t="s">
        <v>15971</v>
      </c>
      <c r="H6171" t="s">
        <v>15972</v>
      </c>
      <c r="I6171" t="s">
        <v>32480</v>
      </c>
      <c r="J6171" t="s">
        <v>32482</v>
      </c>
      <c r="L6171" t="s">
        <v>32483</v>
      </c>
      <c r="M6171">
        <v>132.88999899999999</v>
      </c>
      <c r="N6171">
        <v>35.413601</v>
      </c>
    </row>
    <row r="6172" spans="1:14" x14ac:dyDescent="0.35">
      <c r="A6172" t="s">
        <v>32484</v>
      </c>
      <c r="B6172" t="s">
        <v>1168</v>
      </c>
      <c r="C6172" t="s">
        <v>32485</v>
      </c>
      <c r="D6172">
        <v>20</v>
      </c>
      <c r="E6172" t="s">
        <v>1579</v>
      </c>
      <c r="F6172" t="s">
        <v>15849</v>
      </c>
      <c r="G6172" t="s">
        <v>15971</v>
      </c>
      <c r="H6172" t="s">
        <v>32486</v>
      </c>
      <c r="I6172" t="s">
        <v>32484</v>
      </c>
      <c r="J6172" t="s">
        <v>32487</v>
      </c>
      <c r="L6172" t="s">
        <v>32488</v>
      </c>
      <c r="M6172">
        <v>133.23599200000001</v>
      </c>
      <c r="N6172">
        <v>35.492198999999999</v>
      </c>
    </row>
    <row r="6173" spans="1:14" x14ac:dyDescent="0.35">
      <c r="A6173" t="s">
        <v>32489</v>
      </c>
      <c r="B6173" t="s">
        <v>1168</v>
      </c>
      <c r="C6173" t="s">
        <v>32490</v>
      </c>
      <c r="D6173">
        <v>7</v>
      </c>
      <c r="E6173" t="s">
        <v>1579</v>
      </c>
      <c r="F6173" t="s">
        <v>15849</v>
      </c>
      <c r="G6173" t="s">
        <v>15969</v>
      </c>
      <c r="H6173" t="s">
        <v>15970</v>
      </c>
      <c r="I6173" t="s">
        <v>32489</v>
      </c>
      <c r="J6173" t="s">
        <v>30858</v>
      </c>
      <c r="L6173" t="s">
        <v>32491</v>
      </c>
      <c r="M6173">
        <v>132.24723800000001</v>
      </c>
      <c r="N6173">
        <v>34.146332999999998</v>
      </c>
    </row>
    <row r="6174" spans="1:14" x14ac:dyDescent="0.35">
      <c r="A6174" t="s">
        <v>17807</v>
      </c>
      <c r="B6174" t="s">
        <v>1168</v>
      </c>
      <c r="C6174" t="s">
        <v>32492</v>
      </c>
      <c r="D6174">
        <v>42</v>
      </c>
      <c r="E6174" t="s">
        <v>1579</v>
      </c>
      <c r="F6174" t="s">
        <v>15849</v>
      </c>
      <c r="G6174" t="s">
        <v>15958</v>
      </c>
      <c r="H6174" t="s">
        <v>17806</v>
      </c>
      <c r="I6174" t="s">
        <v>17807</v>
      </c>
      <c r="J6174" t="s">
        <v>17805</v>
      </c>
      <c r="L6174" t="s">
        <v>32493</v>
      </c>
      <c r="M6174">
        <v>133.669006</v>
      </c>
      <c r="N6174">
        <v>33.546101</v>
      </c>
    </row>
    <row r="6175" spans="1:14" x14ac:dyDescent="0.35">
      <c r="A6175" t="s">
        <v>32494</v>
      </c>
      <c r="B6175" t="s">
        <v>1168</v>
      </c>
      <c r="C6175" t="s">
        <v>32495</v>
      </c>
      <c r="D6175">
        <v>25</v>
      </c>
      <c r="E6175" t="s">
        <v>1579</v>
      </c>
      <c r="F6175" t="s">
        <v>15849</v>
      </c>
      <c r="G6175" t="s">
        <v>15961</v>
      </c>
      <c r="H6175" t="s">
        <v>32496</v>
      </c>
      <c r="I6175" t="s">
        <v>32494</v>
      </c>
      <c r="J6175" t="s">
        <v>20787</v>
      </c>
      <c r="L6175" t="s">
        <v>32497</v>
      </c>
      <c r="M6175">
        <v>132.69999694824199</v>
      </c>
      <c r="N6175">
        <v>33.827201843261697</v>
      </c>
    </row>
    <row r="6176" spans="1:14" x14ac:dyDescent="0.35">
      <c r="A6176" t="s">
        <v>32498</v>
      </c>
      <c r="B6176" t="s">
        <v>3332</v>
      </c>
      <c r="C6176" t="s">
        <v>32499</v>
      </c>
      <c r="D6176">
        <v>50</v>
      </c>
      <c r="E6176" t="s">
        <v>1579</v>
      </c>
      <c r="F6176" t="s">
        <v>15849</v>
      </c>
      <c r="G6176" t="s">
        <v>32248</v>
      </c>
      <c r="H6176" t="s">
        <v>32249</v>
      </c>
      <c r="I6176" t="s">
        <v>32498</v>
      </c>
      <c r="J6176" t="s">
        <v>32500</v>
      </c>
      <c r="L6176" t="s">
        <v>32501</v>
      </c>
      <c r="M6176">
        <v>135.43800354003901</v>
      </c>
      <c r="N6176">
        <v>34.785499572753899</v>
      </c>
    </row>
    <row r="6177" spans="1:14" x14ac:dyDescent="0.35">
      <c r="A6177" t="s">
        <v>32502</v>
      </c>
      <c r="B6177" t="s">
        <v>1168</v>
      </c>
      <c r="C6177" t="s">
        <v>32503</v>
      </c>
      <c r="D6177">
        <v>65</v>
      </c>
      <c r="E6177" t="s">
        <v>1579</v>
      </c>
      <c r="F6177" t="s">
        <v>15849</v>
      </c>
      <c r="G6177" t="s">
        <v>15967</v>
      </c>
      <c r="H6177" t="s">
        <v>32504</v>
      </c>
      <c r="I6177" t="s">
        <v>32502</v>
      </c>
      <c r="J6177" t="s">
        <v>32505</v>
      </c>
      <c r="L6177" t="s">
        <v>32506</v>
      </c>
      <c r="M6177">
        <v>134.16700700000001</v>
      </c>
      <c r="N6177">
        <v>35.530101999999999</v>
      </c>
    </row>
    <row r="6178" spans="1:14" x14ac:dyDescent="0.35">
      <c r="A6178" t="s">
        <v>32507</v>
      </c>
      <c r="B6178" t="s">
        <v>1168</v>
      </c>
      <c r="C6178" t="s">
        <v>32508</v>
      </c>
      <c r="D6178">
        <v>26</v>
      </c>
      <c r="E6178" t="s">
        <v>1579</v>
      </c>
      <c r="F6178" t="s">
        <v>15849</v>
      </c>
      <c r="G6178" t="s">
        <v>15955</v>
      </c>
      <c r="H6178" t="s">
        <v>15956</v>
      </c>
      <c r="I6178" t="s">
        <v>32507</v>
      </c>
      <c r="J6178" t="s">
        <v>32509</v>
      </c>
      <c r="L6178" t="s">
        <v>32510</v>
      </c>
      <c r="M6178">
        <v>134.60699500000001</v>
      </c>
      <c r="N6178">
        <v>34.132801000000001</v>
      </c>
    </row>
    <row r="6179" spans="1:14" x14ac:dyDescent="0.35">
      <c r="A6179" t="s">
        <v>32511</v>
      </c>
      <c r="B6179" t="s">
        <v>1168</v>
      </c>
      <c r="C6179" t="s">
        <v>32512</v>
      </c>
      <c r="D6179">
        <v>607</v>
      </c>
      <c r="E6179" t="s">
        <v>1579</v>
      </c>
      <c r="F6179" t="s">
        <v>15849</v>
      </c>
      <c r="G6179" t="s">
        <v>15957</v>
      </c>
      <c r="H6179" t="s">
        <v>32513</v>
      </c>
      <c r="I6179" t="s">
        <v>32511</v>
      </c>
      <c r="J6179" t="s">
        <v>32514</v>
      </c>
      <c r="L6179" t="s">
        <v>32515</v>
      </c>
      <c r="M6179">
        <v>134.01600647000001</v>
      </c>
      <c r="N6179">
        <v>34.214199066199903</v>
      </c>
    </row>
    <row r="6180" spans="1:14" x14ac:dyDescent="0.35">
      <c r="A6180" t="s">
        <v>32516</v>
      </c>
      <c r="B6180" t="s">
        <v>1168</v>
      </c>
      <c r="C6180" t="s">
        <v>32517</v>
      </c>
      <c r="D6180">
        <v>184</v>
      </c>
      <c r="E6180" t="s">
        <v>1579</v>
      </c>
      <c r="F6180" t="s">
        <v>15849</v>
      </c>
      <c r="G6180" t="s">
        <v>15971</v>
      </c>
      <c r="H6180" t="s">
        <v>32518</v>
      </c>
      <c r="I6180" t="s">
        <v>32516</v>
      </c>
      <c r="J6180" t="s">
        <v>32519</v>
      </c>
      <c r="L6180" t="s">
        <v>32520</v>
      </c>
      <c r="M6180">
        <v>131.789993286</v>
      </c>
      <c r="N6180">
        <v>34.676399230999998</v>
      </c>
    </row>
    <row r="6181" spans="1:14" x14ac:dyDescent="0.35">
      <c r="A6181" t="s">
        <v>32521</v>
      </c>
      <c r="B6181" t="s">
        <v>1168</v>
      </c>
      <c r="C6181" t="s">
        <v>32522</v>
      </c>
      <c r="D6181">
        <v>664</v>
      </c>
      <c r="E6181" t="s">
        <v>1579</v>
      </c>
      <c r="F6181" t="s">
        <v>15849</v>
      </c>
      <c r="G6181" t="s">
        <v>32523</v>
      </c>
      <c r="H6181" t="s">
        <v>32524</v>
      </c>
      <c r="I6181" t="s">
        <v>32521</v>
      </c>
      <c r="J6181" t="s">
        <v>32525</v>
      </c>
      <c r="L6181" t="s">
        <v>32526</v>
      </c>
      <c r="M6181">
        <v>140.690994262695</v>
      </c>
      <c r="N6181">
        <v>40.7346992492675</v>
      </c>
    </row>
    <row r="6182" spans="1:14" x14ac:dyDescent="0.35">
      <c r="A6182" t="s">
        <v>32527</v>
      </c>
      <c r="B6182" t="s">
        <v>1168</v>
      </c>
      <c r="C6182" t="s">
        <v>32528</v>
      </c>
      <c r="D6182">
        <v>353</v>
      </c>
      <c r="E6182" t="s">
        <v>1579</v>
      </c>
      <c r="F6182" t="s">
        <v>15849</v>
      </c>
      <c r="G6182" t="s">
        <v>32529</v>
      </c>
      <c r="H6182" t="s">
        <v>32530</v>
      </c>
      <c r="I6182" t="s">
        <v>32527</v>
      </c>
      <c r="J6182" t="s">
        <v>32531</v>
      </c>
      <c r="L6182" t="s">
        <v>32532</v>
      </c>
      <c r="M6182">
        <v>140.371002197</v>
      </c>
      <c r="N6182">
        <v>38.411899566699901</v>
      </c>
    </row>
    <row r="6183" spans="1:14" x14ac:dyDescent="0.35">
      <c r="A6183" t="s">
        <v>32533</v>
      </c>
      <c r="B6183" t="s">
        <v>1168</v>
      </c>
      <c r="C6183" t="s">
        <v>32534</v>
      </c>
      <c r="D6183">
        <v>88</v>
      </c>
      <c r="E6183" t="s">
        <v>1579</v>
      </c>
      <c r="F6183" t="s">
        <v>15849</v>
      </c>
      <c r="G6183" t="s">
        <v>32535</v>
      </c>
      <c r="H6183" t="s">
        <v>32536</v>
      </c>
      <c r="I6183" t="s">
        <v>32533</v>
      </c>
      <c r="J6183" t="s">
        <v>32537</v>
      </c>
      <c r="L6183" t="s">
        <v>32538</v>
      </c>
      <c r="M6183">
        <v>138.41400146500001</v>
      </c>
      <c r="N6183">
        <v>38.0601997375</v>
      </c>
    </row>
    <row r="6184" spans="1:14" x14ac:dyDescent="0.35">
      <c r="A6184" t="s">
        <v>32539</v>
      </c>
      <c r="B6184" t="s">
        <v>1168</v>
      </c>
      <c r="C6184" t="s">
        <v>32540</v>
      </c>
      <c r="D6184">
        <v>1221</v>
      </c>
      <c r="E6184" t="s">
        <v>1579</v>
      </c>
      <c r="F6184" t="s">
        <v>15849</v>
      </c>
      <c r="G6184" t="s">
        <v>32541</v>
      </c>
      <c r="H6184" t="s">
        <v>32542</v>
      </c>
      <c r="I6184" t="s">
        <v>32539</v>
      </c>
      <c r="J6184" t="s">
        <v>18644</v>
      </c>
      <c r="L6184" t="s">
        <v>32543</v>
      </c>
      <c r="M6184">
        <v>140.43099975585901</v>
      </c>
      <c r="N6184">
        <v>37.227401733398402</v>
      </c>
    </row>
    <row r="6185" spans="1:14" x14ac:dyDescent="0.35">
      <c r="A6185" t="s">
        <v>32544</v>
      </c>
      <c r="B6185" t="s">
        <v>1168</v>
      </c>
      <c r="C6185" t="s">
        <v>32545</v>
      </c>
      <c r="D6185">
        <v>152</v>
      </c>
      <c r="E6185" t="s">
        <v>1579</v>
      </c>
      <c r="F6185" t="s">
        <v>15849</v>
      </c>
      <c r="G6185" t="s">
        <v>32523</v>
      </c>
      <c r="I6185" t="s">
        <v>32544</v>
      </c>
      <c r="J6185" t="s">
        <v>27563</v>
      </c>
      <c r="L6185" t="s">
        <v>32546</v>
      </c>
      <c r="M6185">
        <v>141.46600341796801</v>
      </c>
      <c r="N6185">
        <v>40.556400299072202</v>
      </c>
    </row>
    <row r="6186" spans="1:14" x14ac:dyDescent="0.35">
      <c r="A6186" t="s">
        <v>32547</v>
      </c>
      <c r="B6186" t="s">
        <v>1168</v>
      </c>
      <c r="C6186" t="s">
        <v>32548</v>
      </c>
      <c r="D6186">
        <v>297</v>
      </c>
      <c r="E6186" t="s">
        <v>1579</v>
      </c>
      <c r="F6186" t="s">
        <v>15849</v>
      </c>
      <c r="G6186" t="s">
        <v>32549</v>
      </c>
      <c r="I6186" t="s">
        <v>32547</v>
      </c>
      <c r="J6186" t="s">
        <v>3044</v>
      </c>
      <c r="L6186" t="s">
        <v>32550</v>
      </c>
      <c r="M6186">
        <v>141.134994506835</v>
      </c>
      <c r="N6186">
        <v>39.428600311279297</v>
      </c>
    </row>
    <row r="6187" spans="1:14" x14ac:dyDescent="0.35">
      <c r="A6187" t="s">
        <v>32551</v>
      </c>
      <c r="B6187" t="s">
        <v>1168</v>
      </c>
      <c r="C6187" t="s">
        <v>32552</v>
      </c>
      <c r="D6187">
        <v>313</v>
      </c>
      <c r="E6187" t="s">
        <v>1579</v>
      </c>
      <c r="F6187" t="s">
        <v>15849</v>
      </c>
      <c r="G6187" t="s">
        <v>32553</v>
      </c>
      <c r="H6187" t="s">
        <v>32554</v>
      </c>
      <c r="I6187" t="s">
        <v>32551</v>
      </c>
      <c r="J6187" t="s">
        <v>32555</v>
      </c>
      <c r="L6187" t="s">
        <v>32556</v>
      </c>
      <c r="M6187">
        <v>140.218994140625</v>
      </c>
      <c r="N6187">
        <v>39.6156005859375</v>
      </c>
    </row>
    <row r="6188" spans="1:14" x14ac:dyDescent="0.35">
      <c r="A6188" t="s">
        <v>32557</v>
      </c>
      <c r="B6188" t="s">
        <v>1168</v>
      </c>
      <c r="C6188" t="s">
        <v>32558</v>
      </c>
      <c r="D6188">
        <v>119</v>
      </c>
      <c r="E6188" t="s">
        <v>1579</v>
      </c>
      <c r="F6188" t="s">
        <v>15849</v>
      </c>
      <c r="G6188" t="s">
        <v>32523</v>
      </c>
      <c r="H6188" t="s">
        <v>32559</v>
      </c>
      <c r="I6188" t="s">
        <v>32557</v>
      </c>
      <c r="J6188" t="s">
        <v>32560</v>
      </c>
      <c r="L6188" t="s">
        <v>32561</v>
      </c>
      <c r="M6188">
        <v>141.36799621599999</v>
      </c>
      <c r="N6188">
        <v>40.703201293899902</v>
      </c>
    </row>
    <row r="6189" spans="1:14" x14ac:dyDescent="0.35">
      <c r="A6189" t="s">
        <v>32562</v>
      </c>
      <c r="B6189" t="s">
        <v>1168</v>
      </c>
      <c r="C6189" t="s">
        <v>32563</v>
      </c>
      <c r="D6189">
        <v>29</v>
      </c>
      <c r="E6189" t="s">
        <v>1579</v>
      </c>
      <c r="F6189" t="s">
        <v>15849</v>
      </c>
      <c r="G6189" t="s">
        <v>32535</v>
      </c>
      <c r="H6189" t="s">
        <v>32564</v>
      </c>
      <c r="I6189" t="s">
        <v>32562</v>
      </c>
      <c r="J6189" t="s">
        <v>32565</v>
      </c>
      <c r="L6189" t="s">
        <v>32566</v>
      </c>
      <c r="M6189">
        <v>139.121002197</v>
      </c>
      <c r="N6189">
        <v>37.955898284900002</v>
      </c>
    </row>
    <row r="6190" spans="1:14" x14ac:dyDescent="0.35">
      <c r="A6190" t="s">
        <v>32567</v>
      </c>
      <c r="B6190" t="s">
        <v>1168</v>
      </c>
      <c r="C6190" t="s">
        <v>32568</v>
      </c>
      <c r="D6190">
        <v>292</v>
      </c>
      <c r="E6190" t="s">
        <v>1579</v>
      </c>
      <c r="F6190" t="s">
        <v>15849</v>
      </c>
      <c r="G6190" t="s">
        <v>32553</v>
      </c>
      <c r="H6190" t="s">
        <v>32569</v>
      </c>
      <c r="I6190" t="s">
        <v>32567</v>
      </c>
      <c r="J6190" t="s">
        <v>32570</v>
      </c>
      <c r="L6190" t="s">
        <v>32571</v>
      </c>
      <c r="M6190">
        <v>140.371002197</v>
      </c>
      <c r="N6190">
        <v>40.1918983459</v>
      </c>
    </row>
    <row r="6191" spans="1:14" x14ac:dyDescent="0.35">
      <c r="A6191" t="s">
        <v>32572</v>
      </c>
      <c r="B6191" t="s">
        <v>1168</v>
      </c>
      <c r="C6191" t="s">
        <v>32573</v>
      </c>
      <c r="D6191">
        <v>15</v>
      </c>
      <c r="E6191" t="s">
        <v>1579</v>
      </c>
      <c r="F6191" t="s">
        <v>15849</v>
      </c>
      <c r="G6191" t="s">
        <v>32574</v>
      </c>
      <c r="H6191" t="s">
        <v>32575</v>
      </c>
      <c r="I6191" t="s">
        <v>32572</v>
      </c>
      <c r="J6191" t="s">
        <v>32576</v>
      </c>
      <c r="L6191" t="s">
        <v>32577</v>
      </c>
      <c r="M6191">
        <v>140.91700744600001</v>
      </c>
      <c r="N6191">
        <v>38.139701843300003</v>
      </c>
    </row>
    <row r="6192" spans="1:14" x14ac:dyDescent="0.35">
      <c r="A6192" t="s">
        <v>32578</v>
      </c>
      <c r="B6192" t="s">
        <v>1168</v>
      </c>
      <c r="C6192" t="s">
        <v>32579</v>
      </c>
      <c r="D6192">
        <v>86</v>
      </c>
      <c r="E6192" t="s">
        <v>1579</v>
      </c>
      <c r="F6192" t="s">
        <v>15849</v>
      </c>
      <c r="G6192" t="s">
        <v>32529</v>
      </c>
      <c r="H6192" t="s">
        <v>32580</v>
      </c>
      <c r="I6192" t="s">
        <v>32578</v>
      </c>
      <c r="J6192" t="s">
        <v>32581</v>
      </c>
      <c r="L6192" t="s">
        <v>32582</v>
      </c>
      <c r="M6192">
        <v>139.78700256299999</v>
      </c>
      <c r="N6192">
        <v>38.812198638899901</v>
      </c>
    </row>
    <row r="6193" spans="1:14" x14ac:dyDescent="0.35">
      <c r="A6193" t="s">
        <v>32583</v>
      </c>
      <c r="B6193" t="s">
        <v>1168</v>
      </c>
      <c r="C6193" t="s">
        <v>32584</v>
      </c>
      <c r="D6193">
        <v>205</v>
      </c>
      <c r="E6193" t="s">
        <v>1579</v>
      </c>
      <c r="F6193" t="s">
        <v>15849</v>
      </c>
      <c r="G6193" t="s">
        <v>15946</v>
      </c>
      <c r="H6193" t="s">
        <v>32585</v>
      </c>
      <c r="I6193" t="s">
        <v>32583</v>
      </c>
      <c r="J6193" t="s">
        <v>32586</v>
      </c>
      <c r="L6193" t="s">
        <v>32587</v>
      </c>
      <c r="M6193">
        <v>139.449997</v>
      </c>
      <c r="N6193">
        <v>35.454600999999997</v>
      </c>
    </row>
    <row r="6194" spans="1:14" x14ac:dyDescent="0.35">
      <c r="A6194" t="s">
        <v>32588</v>
      </c>
      <c r="B6194" t="s">
        <v>1168</v>
      </c>
      <c r="C6194" t="s">
        <v>32589</v>
      </c>
      <c r="D6194">
        <v>303</v>
      </c>
      <c r="E6194" t="s">
        <v>1579</v>
      </c>
      <c r="F6194" t="s">
        <v>15849</v>
      </c>
      <c r="G6194" t="s">
        <v>15943</v>
      </c>
      <c r="H6194" t="s">
        <v>32590</v>
      </c>
      <c r="I6194" t="s">
        <v>32588</v>
      </c>
      <c r="J6194" t="s">
        <v>2311</v>
      </c>
      <c r="L6194" t="s">
        <v>32591</v>
      </c>
      <c r="M6194">
        <v>139.78599548299999</v>
      </c>
      <c r="N6194">
        <v>33.115001678500001</v>
      </c>
    </row>
    <row r="6195" spans="1:14" x14ac:dyDescent="0.35">
      <c r="A6195" t="s">
        <v>32592</v>
      </c>
      <c r="B6195" t="s">
        <v>1168</v>
      </c>
      <c r="C6195" t="s">
        <v>32593</v>
      </c>
      <c r="D6195">
        <v>130</v>
      </c>
      <c r="E6195" t="s">
        <v>1579</v>
      </c>
      <c r="F6195" t="s">
        <v>15849</v>
      </c>
      <c r="G6195" t="s">
        <v>15943</v>
      </c>
      <c r="H6195" t="s">
        <v>32594</v>
      </c>
      <c r="I6195" t="s">
        <v>32592</v>
      </c>
      <c r="J6195" t="s">
        <v>32595</v>
      </c>
      <c r="L6195" t="s">
        <v>32596</v>
      </c>
      <c r="M6195">
        <v>139.36000060999999</v>
      </c>
      <c r="N6195">
        <v>34.782001495399903</v>
      </c>
    </row>
    <row r="6196" spans="1:14" x14ac:dyDescent="0.35">
      <c r="A6196" t="s">
        <v>32597</v>
      </c>
      <c r="B6196" t="s">
        <v>1168</v>
      </c>
      <c r="C6196" t="s">
        <v>32598</v>
      </c>
      <c r="D6196">
        <v>67</v>
      </c>
      <c r="E6196" t="s">
        <v>1579</v>
      </c>
      <c r="F6196" t="s">
        <v>15849</v>
      </c>
      <c r="G6196" t="s">
        <v>15943</v>
      </c>
      <c r="H6196" t="s">
        <v>32599</v>
      </c>
      <c r="I6196" t="s">
        <v>32597</v>
      </c>
      <c r="J6196" t="s">
        <v>32600</v>
      </c>
      <c r="L6196" t="s">
        <v>32601</v>
      </c>
      <c r="M6196">
        <v>139.55999755900001</v>
      </c>
      <c r="N6196">
        <v>34.073600769000002</v>
      </c>
    </row>
    <row r="6197" spans="1:14" x14ac:dyDescent="0.35">
      <c r="A6197" t="s">
        <v>32602</v>
      </c>
      <c r="B6197" t="s">
        <v>3332</v>
      </c>
      <c r="C6197" t="s">
        <v>32603</v>
      </c>
      <c r="D6197">
        <v>35</v>
      </c>
      <c r="E6197" t="s">
        <v>1579</v>
      </c>
      <c r="F6197" t="s">
        <v>15849</v>
      </c>
      <c r="G6197" t="s">
        <v>15943</v>
      </c>
      <c r="H6197" t="s">
        <v>32604</v>
      </c>
      <c r="I6197" t="s">
        <v>32602</v>
      </c>
      <c r="J6197" t="s">
        <v>19304</v>
      </c>
      <c r="L6197" t="s">
        <v>32605</v>
      </c>
      <c r="M6197">
        <v>139.779999</v>
      </c>
      <c r="N6197">
        <v>35.552298999999998</v>
      </c>
    </row>
    <row r="6198" spans="1:14" x14ac:dyDescent="0.35">
      <c r="A6198" t="s">
        <v>32606</v>
      </c>
      <c r="B6198" t="s">
        <v>3332</v>
      </c>
      <c r="C6198" t="s">
        <v>32607</v>
      </c>
      <c r="D6198">
        <v>463</v>
      </c>
      <c r="E6198" t="s">
        <v>1579</v>
      </c>
      <c r="F6198" t="s">
        <v>15849</v>
      </c>
      <c r="G6198" t="s">
        <v>15943</v>
      </c>
      <c r="H6198" t="s">
        <v>32608</v>
      </c>
      <c r="I6198" t="s">
        <v>32606</v>
      </c>
      <c r="J6198" t="s">
        <v>29782</v>
      </c>
      <c r="L6198" t="s">
        <v>32609</v>
      </c>
      <c r="M6198">
        <v>139.34800720214801</v>
      </c>
      <c r="N6198">
        <v>35.748500823974602</v>
      </c>
    </row>
    <row r="6199" spans="1:14" x14ac:dyDescent="0.35">
      <c r="A6199" t="s">
        <v>32610</v>
      </c>
      <c r="B6199" t="s">
        <v>3332</v>
      </c>
      <c r="C6199" t="s">
        <v>32611</v>
      </c>
      <c r="D6199">
        <v>35</v>
      </c>
      <c r="E6199" t="s">
        <v>1579</v>
      </c>
      <c r="F6199" t="s">
        <v>21758</v>
      </c>
      <c r="G6199" t="s">
        <v>21776</v>
      </c>
      <c r="H6199" t="s">
        <v>32612</v>
      </c>
      <c r="I6199" t="s">
        <v>32610</v>
      </c>
      <c r="J6199" t="s">
        <v>32613</v>
      </c>
      <c r="L6199" t="s">
        <v>32614</v>
      </c>
      <c r="M6199">
        <v>126.382814</v>
      </c>
      <c r="N6199">
        <v>34.991405999999998</v>
      </c>
    </row>
    <row r="6200" spans="1:14" x14ac:dyDescent="0.35">
      <c r="A6200" t="s">
        <v>32615</v>
      </c>
      <c r="B6200" t="s">
        <v>1168</v>
      </c>
      <c r="C6200" t="s">
        <v>32616</v>
      </c>
      <c r="D6200">
        <v>39</v>
      </c>
      <c r="E6200" t="s">
        <v>1579</v>
      </c>
      <c r="F6200" t="s">
        <v>21758</v>
      </c>
      <c r="G6200" t="s">
        <v>21775</v>
      </c>
      <c r="H6200" t="s">
        <v>32617</v>
      </c>
      <c r="I6200" t="s">
        <v>32615</v>
      </c>
      <c r="J6200" t="s">
        <v>32618</v>
      </c>
      <c r="L6200" t="s">
        <v>32619</v>
      </c>
      <c r="M6200">
        <v>126.80544399999999</v>
      </c>
      <c r="N6200">
        <v>35.123173000000001</v>
      </c>
    </row>
    <row r="6201" spans="1:14" x14ac:dyDescent="0.35">
      <c r="A6201" t="s">
        <v>32620</v>
      </c>
      <c r="B6201" t="s">
        <v>3332</v>
      </c>
      <c r="C6201" t="s">
        <v>32621</v>
      </c>
      <c r="D6201">
        <v>29</v>
      </c>
      <c r="E6201" t="s">
        <v>1579</v>
      </c>
      <c r="F6201" t="s">
        <v>21758</v>
      </c>
      <c r="G6201" t="s">
        <v>21759</v>
      </c>
      <c r="H6201" t="s">
        <v>32622</v>
      </c>
      <c r="I6201" t="s">
        <v>32620</v>
      </c>
      <c r="J6201" t="s">
        <v>32623</v>
      </c>
      <c r="L6201" t="s">
        <v>32624</v>
      </c>
      <c r="M6201">
        <v>126.615997314453</v>
      </c>
      <c r="N6201">
        <v>35.903800964355398</v>
      </c>
    </row>
    <row r="6202" spans="1:14" x14ac:dyDescent="0.35">
      <c r="A6202" t="s">
        <v>32625</v>
      </c>
      <c r="B6202" t="s">
        <v>36</v>
      </c>
      <c r="C6202" t="s">
        <v>32626</v>
      </c>
      <c r="D6202">
        <v>23</v>
      </c>
      <c r="E6202" t="s">
        <v>1579</v>
      </c>
      <c r="F6202" t="s">
        <v>21758</v>
      </c>
      <c r="G6202" t="s">
        <v>21776</v>
      </c>
      <c r="H6202" t="s">
        <v>32627</v>
      </c>
      <c r="I6202" t="s">
        <v>32625</v>
      </c>
      <c r="J6202" t="s">
        <v>32628</v>
      </c>
      <c r="L6202" t="s">
        <v>32629</v>
      </c>
      <c r="M6202">
        <v>126.380324</v>
      </c>
      <c r="N6202">
        <v>34.758978999999997</v>
      </c>
    </row>
    <row r="6203" spans="1:14" x14ac:dyDescent="0.35">
      <c r="A6203" t="s">
        <v>32630</v>
      </c>
      <c r="B6203" t="s">
        <v>32</v>
      </c>
      <c r="C6203" t="s">
        <v>32631</v>
      </c>
      <c r="D6203">
        <v>96</v>
      </c>
      <c r="E6203" t="s">
        <v>1579</v>
      </c>
      <c r="F6203" t="s">
        <v>21758</v>
      </c>
      <c r="G6203" t="s">
        <v>21759</v>
      </c>
      <c r="H6203" t="s">
        <v>32632</v>
      </c>
      <c r="I6203" t="s">
        <v>32630</v>
      </c>
      <c r="J6203" t="s">
        <v>17449</v>
      </c>
      <c r="L6203" t="s">
        <v>32633</v>
      </c>
      <c r="M6203">
        <v>127.119112</v>
      </c>
      <c r="N6203">
        <v>35.878079999999997</v>
      </c>
    </row>
    <row r="6204" spans="1:14" x14ac:dyDescent="0.35">
      <c r="A6204" t="s">
        <v>32634</v>
      </c>
      <c r="B6204" t="s">
        <v>1168</v>
      </c>
      <c r="C6204" t="s">
        <v>32635</v>
      </c>
      <c r="D6204">
        <v>53</v>
      </c>
      <c r="E6204" t="s">
        <v>1579</v>
      </c>
      <c r="F6204" t="s">
        <v>21758</v>
      </c>
      <c r="G6204" t="s">
        <v>21776</v>
      </c>
      <c r="H6204" t="s">
        <v>32636</v>
      </c>
      <c r="I6204" t="s">
        <v>32634</v>
      </c>
      <c r="J6204" t="s">
        <v>32637</v>
      </c>
      <c r="L6204" t="s">
        <v>32638</v>
      </c>
      <c r="M6204">
        <v>127.61699676513599</v>
      </c>
      <c r="N6204">
        <v>34.842300415038999</v>
      </c>
    </row>
    <row r="6205" spans="1:14" x14ac:dyDescent="0.35">
      <c r="A6205" t="s">
        <v>32639</v>
      </c>
      <c r="B6205" t="s">
        <v>36</v>
      </c>
      <c r="C6205" t="s">
        <v>32640</v>
      </c>
      <c r="D6205">
        <v>245</v>
      </c>
      <c r="E6205" t="s">
        <v>1579</v>
      </c>
      <c r="F6205" t="s">
        <v>21758</v>
      </c>
      <c r="G6205" t="s">
        <v>21764</v>
      </c>
      <c r="H6205" t="s">
        <v>32641</v>
      </c>
      <c r="I6205" t="s">
        <v>32639</v>
      </c>
      <c r="J6205" t="s">
        <v>32642</v>
      </c>
      <c r="L6205" t="s">
        <v>32643</v>
      </c>
      <c r="M6205">
        <v>127.718002</v>
      </c>
      <c r="N6205">
        <v>37.883800999999998</v>
      </c>
    </row>
    <row r="6206" spans="1:14" x14ac:dyDescent="0.35">
      <c r="A6206" t="s">
        <v>32644</v>
      </c>
      <c r="B6206" t="s">
        <v>36</v>
      </c>
      <c r="C6206" t="s">
        <v>32645</v>
      </c>
      <c r="D6206">
        <v>92</v>
      </c>
      <c r="E6206" t="s">
        <v>1579</v>
      </c>
      <c r="F6206" t="s">
        <v>21758</v>
      </c>
      <c r="G6206" t="s">
        <v>21764</v>
      </c>
      <c r="H6206" t="s">
        <v>32646</v>
      </c>
      <c r="I6206" t="s">
        <v>32644</v>
      </c>
      <c r="J6206" t="s">
        <v>11211</v>
      </c>
      <c r="L6206" t="s">
        <v>32647</v>
      </c>
      <c r="M6206">
        <v>128.59831800000001</v>
      </c>
      <c r="N6206">
        <v>38.142116999999999</v>
      </c>
    </row>
    <row r="6207" spans="1:14" x14ac:dyDescent="0.35">
      <c r="A6207" t="s">
        <v>32648</v>
      </c>
      <c r="B6207" t="s">
        <v>1168</v>
      </c>
      <c r="C6207" t="s">
        <v>32649</v>
      </c>
      <c r="D6207">
        <v>35</v>
      </c>
      <c r="E6207" t="s">
        <v>1579</v>
      </c>
      <c r="F6207" t="s">
        <v>21758</v>
      </c>
      <c r="G6207" t="s">
        <v>21764</v>
      </c>
      <c r="H6207" t="s">
        <v>21785</v>
      </c>
      <c r="I6207" t="s">
        <v>32648</v>
      </c>
      <c r="J6207" t="s">
        <v>32650</v>
      </c>
      <c r="L6207" t="s">
        <v>32651</v>
      </c>
      <c r="M6207">
        <v>128.943915</v>
      </c>
      <c r="N6207">
        <v>37.753601000000003</v>
      </c>
    </row>
    <row r="6208" spans="1:14" x14ac:dyDescent="0.35">
      <c r="A6208" t="s">
        <v>32652</v>
      </c>
      <c r="B6208" t="s">
        <v>1168</v>
      </c>
      <c r="C6208" t="s">
        <v>32653</v>
      </c>
      <c r="D6208">
        <v>329</v>
      </c>
      <c r="E6208" t="s">
        <v>1579</v>
      </c>
      <c r="F6208" t="s">
        <v>21758</v>
      </c>
      <c r="G6208" t="s">
        <v>21764</v>
      </c>
      <c r="H6208" t="s">
        <v>32654</v>
      </c>
      <c r="I6208" t="s">
        <v>32652</v>
      </c>
      <c r="J6208" t="s">
        <v>32655</v>
      </c>
      <c r="L6208" t="s">
        <v>32656</v>
      </c>
      <c r="M6208">
        <v>127.963858</v>
      </c>
      <c r="N6208">
        <v>37.441201</v>
      </c>
    </row>
    <row r="6209" spans="1:14" x14ac:dyDescent="0.35">
      <c r="A6209" t="s">
        <v>32657</v>
      </c>
      <c r="B6209" t="s">
        <v>1168</v>
      </c>
      <c r="C6209" t="s">
        <v>32658</v>
      </c>
      <c r="D6209">
        <v>241</v>
      </c>
      <c r="E6209" t="s">
        <v>1579</v>
      </c>
      <c r="F6209" t="s">
        <v>21758</v>
      </c>
      <c r="G6209" t="s">
        <v>21764</v>
      </c>
      <c r="H6209" t="s">
        <v>32659</v>
      </c>
      <c r="I6209" t="s">
        <v>32657</v>
      </c>
      <c r="J6209" t="s">
        <v>32660</v>
      </c>
      <c r="L6209" t="s">
        <v>32661</v>
      </c>
      <c r="M6209">
        <v>128.669006</v>
      </c>
      <c r="N6209">
        <v>38.061298000000001</v>
      </c>
    </row>
    <row r="6210" spans="1:14" x14ac:dyDescent="0.35">
      <c r="A6210" t="s">
        <v>32662</v>
      </c>
      <c r="B6210" t="s">
        <v>3332</v>
      </c>
      <c r="C6210" t="s">
        <v>32663</v>
      </c>
      <c r="D6210">
        <v>118</v>
      </c>
      <c r="E6210" t="s">
        <v>1579</v>
      </c>
      <c r="F6210" t="s">
        <v>21758</v>
      </c>
      <c r="G6210" t="s">
        <v>21765</v>
      </c>
      <c r="H6210" t="s">
        <v>32664</v>
      </c>
      <c r="I6210" t="s">
        <v>32662</v>
      </c>
      <c r="J6210" t="s">
        <v>32665</v>
      </c>
      <c r="L6210" t="s">
        <v>32666</v>
      </c>
      <c r="M6210">
        <v>126.49299621582</v>
      </c>
      <c r="N6210">
        <v>33.511299133300703</v>
      </c>
    </row>
    <row r="6211" spans="1:14" x14ac:dyDescent="0.35">
      <c r="A6211" t="s">
        <v>32667</v>
      </c>
      <c r="B6211" t="s">
        <v>1168</v>
      </c>
      <c r="C6211" t="s">
        <v>32668</v>
      </c>
      <c r="D6211">
        <v>1171</v>
      </c>
      <c r="E6211" t="s">
        <v>1579</v>
      </c>
      <c r="F6211" t="s">
        <v>21758</v>
      </c>
      <c r="G6211" t="s">
        <v>21765</v>
      </c>
      <c r="H6211" t="s">
        <v>32669</v>
      </c>
      <c r="I6211" t="s">
        <v>32667</v>
      </c>
      <c r="J6211" t="s">
        <v>32670</v>
      </c>
      <c r="L6211" t="s">
        <v>32671</v>
      </c>
      <c r="M6211">
        <v>126.711997986</v>
      </c>
      <c r="N6211">
        <v>33.399600982700001</v>
      </c>
    </row>
    <row r="6212" spans="1:14" x14ac:dyDescent="0.35">
      <c r="A6212" t="s">
        <v>32672</v>
      </c>
      <c r="B6212" t="s">
        <v>32</v>
      </c>
      <c r="C6212" t="s">
        <v>32673</v>
      </c>
      <c r="D6212">
        <v>8</v>
      </c>
      <c r="E6212" t="s">
        <v>1579</v>
      </c>
      <c r="F6212" t="s">
        <v>21758</v>
      </c>
      <c r="G6212" t="s">
        <v>21773</v>
      </c>
      <c r="H6212" t="s">
        <v>21778</v>
      </c>
      <c r="I6212" t="s">
        <v>32672</v>
      </c>
      <c r="J6212" t="s">
        <v>32674</v>
      </c>
      <c r="L6212" t="s">
        <v>32675</v>
      </c>
      <c r="M6212">
        <v>128.69622899999999</v>
      </c>
      <c r="N6212">
        <v>35.140248</v>
      </c>
    </row>
    <row r="6213" spans="1:14" x14ac:dyDescent="0.35">
      <c r="A6213" t="s">
        <v>32676</v>
      </c>
      <c r="B6213" t="s">
        <v>3332</v>
      </c>
      <c r="C6213" t="s">
        <v>32677</v>
      </c>
      <c r="D6213">
        <v>6</v>
      </c>
      <c r="E6213" t="s">
        <v>1579</v>
      </c>
      <c r="F6213" t="s">
        <v>21758</v>
      </c>
      <c r="G6213" t="s">
        <v>21770</v>
      </c>
      <c r="H6213" t="s">
        <v>21779</v>
      </c>
      <c r="I6213" t="s">
        <v>32676</v>
      </c>
      <c r="J6213" t="s">
        <v>32678</v>
      </c>
      <c r="L6213" t="s">
        <v>32679</v>
      </c>
      <c r="M6213">
        <v>128.93800354000001</v>
      </c>
      <c r="N6213">
        <v>35.179500579799999</v>
      </c>
    </row>
    <row r="6214" spans="1:14" x14ac:dyDescent="0.35">
      <c r="A6214" t="s">
        <v>32680</v>
      </c>
      <c r="B6214" t="s">
        <v>1168</v>
      </c>
      <c r="C6214" t="s">
        <v>32681</v>
      </c>
      <c r="D6214">
        <v>25</v>
      </c>
      <c r="E6214" t="s">
        <v>1579</v>
      </c>
      <c r="F6214" t="s">
        <v>21758</v>
      </c>
      <c r="G6214" t="s">
        <v>21773</v>
      </c>
      <c r="H6214" t="s">
        <v>32682</v>
      </c>
      <c r="I6214" t="s">
        <v>32680</v>
      </c>
      <c r="J6214" t="s">
        <v>27578</v>
      </c>
      <c r="L6214" t="s">
        <v>32683</v>
      </c>
      <c r="M6214">
        <v>128.07174699999999</v>
      </c>
      <c r="N6214">
        <v>35.088591000000001</v>
      </c>
    </row>
    <row r="6215" spans="1:14" x14ac:dyDescent="0.35">
      <c r="A6215" t="s">
        <v>32684</v>
      </c>
      <c r="B6215" t="s">
        <v>1168</v>
      </c>
      <c r="C6215" t="s">
        <v>32685</v>
      </c>
      <c r="D6215">
        <v>45</v>
      </c>
      <c r="E6215" t="s">
        <v>1579</v>
      </c>
      <c r="F6215" t="s">
        <v>21758</v>
      </c>
      <c r="G6215" t="s">
        <v>21782</v>
      </c>
      <c r="H6215" t="s">
        <v>21783</v>
      </c>
      <c r="I6215" t="s">
        <v>32684</v>
      </c>
      <c r="J6215" t="s">
        <v>32686</v>
      </c>
      <c r="L6215" t="s">
        <v>32687</v>
      </c>
      <c r="M6215">
        <v>129.352005005</v>
      </c>
      <c r="N6215">
        <v>35.593498230000002</v>
      </c>
    </row>
    <row r="6216" spans="1:14" x14ac:dyDescent="0.35">
      <c r="A6216" t="s">
        <v>21772</v>
      </c>
      <c r="B6216" t="s">
        <v>32</v>
      </c>
      <c r="C6216" t="s">
        <v>32688</v>
      </c>
      <c r="D6216">
        <v>328</v>
      </c>
      <c r="E6216" t="s">
        <v>1579</v>
      </c>
      <c r="F6216" t="s">
        <v>21758</v>
      </c>
      <c r="G6216" t="s">
        <v>21763</v>
      </c>
      <c r="H6216" t="s">
        <v>32689</v>
      </c>
      <c r="I6216" t="s">
        <v>21772</v>
      </c>
      <c r="J6216" t="s">
        <v>32690</v>
      </c>
      <c r="L6216" t="s">
        <v>32691</v>
      </c>
      <c r="M6216">
        <v>127.17732700000001</v>
      </c>
      <c r="N6216">
        <v>37.865282999999998</v>
      </c>
    </row>
    <row r="6217" spans="1:14" x14ac:dyDescent="0.35">
      <c r="A6217" t="s">
        <v>32692</v>
      </c>
      <c r="B6217" t="s">
        <v>3332</v>
      </c>
      <c r="C6217" t="s">
        <v>32693</v>
      </c>
      <c r="D6217">
        <v>23</v>
      </c>
      <c r="E6217" t="s">
        <v>1579</v>
      </c>
      <c r="F6217" t="s">
        <v>21758</v>
      </c>
      <c r="G6217" t="s">
        <v>21761</v>
      </c>
      <c r="H6217" t="s">
        <v>21777</v>
      </c>
      <c r="I6217" t="s">
        <v>32692</v>
      </c>
      <c r="J6217" t="s">
        <v>32694</v>
      </c>
      <c r="L6217" t="s">
        <v>32695</v>
      </c>
      <c r="M6217">
        <v>126.450996398925</v>
      </c>
      <c r="N6217">
        <v>37.469100952148402</v>
      </c>
    </row>
    <row r="6218" spans="1:14" x14ac:dyDescent="0.35">
      <c r="A6218" t="s">
        <v>32696</v>
      </c>
      <c r="B6218" t="s">
        <v>1168</v>
      </c>
      <c r="C6218" t="s">
        <v>32697</v>
      </c>
      <c r="D6218">
        <v>92</v>
      </c>
      <c r="E6218" t="s">
        <v>1579</v>
      </c>
      <c r="F6218" t="s">
        <v>21758</v>
      </c>
      <c r="G6218" t="s">
        <v>21763</v>
      </c>
      <c r="H6218" t="s">
        <v>32698</v>
      </c>
      <c r="I6218" t="s">
        <v>32696</v>
      </c>
      <c r="J6218" t="s">
        <v>32699</v>
      </c>
      <c r="L6218" t="s">
        <v>32700</v>
      </c>
      <c r="M6218">
        <v>127.112718</v>
      </c>
      <c r="N6218">
        <v>37.444744</v>
      </c>
    </row>
    <row r="6219" spans="1:14" x14ac:dyDescent="0.35">
      <c r="A6219" t="s">
        <v>32701</v>
      </c>
      <c r="B6219" t="s">
        <v>3332</v>
      </c>
      <c r="C6219" t="s">
        <v>32702</v>
      </c>
      <c r="D6219">
        <v>38</v>
      </c>
      <c r="E6219" t="s">
        <v>1579</v>
      </c>
      <c r="F6219" t="s">
        <v>21758</v>
      </c>
      <c r="G6219" t="s">
        <v>21763</v>
      </c>
      <c r="I6219" t="s">
        <v>32701</v>
      </c>
      <c r="J6219" t="s">
        <v>32703</v>
      </c>
      <c r="L6219" t="s">
        <v>32704</v>
      </c>
      <c r="M6219">
        <v>127.029999</v>
      </c>
      <c r="N6219">
        <v>37.090598999999997</v>
      </c>
    </row>
    <row r="6220" spans="1:14" x14ac:dyDescent="0.35">
      <c r="A6220" t="s">
        <v>32705</v>
      </c>
      <c r="B6220" t="s">
        <v>3332</v>
      </c>
      <c r="C6220" t="s">
        <v>32706</v>
      </c>
      <c r="D6220">
        <v>59</v>
      </c>
      <c r="E6220" t="s">
        <v>1579</v>
      </c>
      <c r="F6220" t="s">
        <v>21758</v>
      </c>
      <c r="G6220" t="s">
        <v>21771</v>
      </c>
      <c r="H6220" t="s">
        <v>21777</v>
      </c>
      <c r="I6220" t="s">
        <v>32705</v>
      </c>
      <c r="J6220" t="s">
        <v>32707</v>
      </c>
      <c r="L6220" t="s">
        <v>32708</v>
      </c>
      <c r="M6220">
        <v>126.791</v>
      </c>
      <c r="N6220">
        <v>37.558300000000003</v>
      </c>
    </row>
    <row r="6221" spans="1:14" x14ac:dyDescent="0.35">
      <c r="A6221" t="s">
        <v>32709</v>
      </c>
      <c r="B6221" t="s">
        <v>1168</v>
      </c>
      <c r="C6221" t="s">
        <v>32710</v>
      </c>
      <c r="D6221">
        <v>88</v>
      </c>
      <c r="E6221" t="s">
        <v>1579</v>
      </c>
      <c r="F6221" t="s">
        <v>21758</v>
      </c>
      <c r="G6221" t="s">
        <v>21763</v>
      </c>
      <c r="I6221" t="s">
        <v>32709</v>
      </c>
      <c r="J6221" t="s">
        <v>32711</v>
      </c>
      <c r="L6221" t="s">
        <v>32712</v>
      </c>
      <c r="M6221">
        <v>127.00700378417901</v>
      </c>
      <c r="N6221">
        <v>37.2393989562988</v>
      </c>
    </row>
    <row r="6222" spans="1:14" x14ac:dyDescent="0.35">
      <c r="A6222" t="s">
        <v>32713</v>
      </c>
      <c r="B6222" t="s">
        <v>32</v>
      </c>
      <c r="C6222" t="s">
        <v>32714</v>
      </c>
      <c r="D6222">
        <v>16</v>
      </c>
      <c r="E6222" t="s">
        <v>1579</v>
      </c>
      <c r="F6222" t="s">
        <v>21758</v>
      </c>
      <c r="G6222" t="s">
        <v>21762</v>
      </c>
      <c r="H6222" t="s">
        <v>32715</v>
      </c>
      <c r="I6222" t="s">
        <v>32713</v>
      </c>
      <c r="J6222" t="s">
        <v>32716</v>
      </c>
      <c r="L6222" t="s">
        <v>32717</v>
      </c>
      <c r="M6222">
        <v>126.29580300000001</v>
      </c>
      <c r="N6222">
        <v>36.594529999999999</v>
      </c>
    </row>
    <row r="6223" spans="1:14" x14ac:dyDescent="0.35">
      <c r="A6223" t="s">
        <v>32718</v>
      </c>
      <c r="B6223" t="s">
        <v>1168</v>
      </c>
      <c r="C6223" t="s">
        <v>32719</v>
      </c>
      <c r="D6223">
        <v>70</v>
      </c>
      <c r="E6223" t="s">
        <v>1579</v>
      </c>
      <c r="F6223" t="s">
        <v>21758</v>
      </c>
      <c r="G6223" t="s">
        <v>21760</v>
      </c>
      <c r="H6223" t="s">
        <v>32720</v>
      </c>
      <c r="I6223" t="s">
        <v>32718</v>
      </c>
      <c r="J6223" t="s">
        <v>32721</v>
      </c>
      <c r="L6223" t="s">
        <v>32722</v>
      </c>
      <c r="M6223">
        <v>129.42038299999999</v>
      </c>
      <c r="N6223">
        <v>35.987954999999999</v>
      </c>
    </row>
    <row r="6224" spans="1:14" x14ac:dyDescent="0.35">
      <c r="A6224" t="s">
        <v>32723</v>
      </c>
      <c r="B6224" t="s">
        <v>1168</v>
      </c>
      <c r="C6224" t="s">
        <v>32724</v>
      </c>
      <c r="D6224">
        <v>116</v>
      </c>
      <c r="E6224" t="s">
        <v>1579</v>
      </c>
      <c r="F6224" t="s">
        <v>21758</v>
      </c>
      <c r="G6224" t="s">
        <v>21780</v>
      </c>
      <c r="H6224" t="s">
        <v>21781</v>
      </c>
      <c r="I6224" t="s">
        <v>32723</v>
      </c>
      <c r="J6224" t="s">
        <v>32725</v>
      </c>
      <c r="L6224" t="s">
        <v>32726</v>
      </c>
      <c r="M6224">
        <v>128.65530999999999</v>
      </c>
      <c r="N6224">
        <v>35.896872000000002</v>
      </c>
    </row>
    <row r="6225" spans="1:14" x14ac:dyDescent="0.35">
      <c r="A6225" t="s">
        <v>32727</v>
      </c>
      <c r="B6225" t="s">
        <v>32</v>
      </c>
      <c r="C6225" t="s">
        <v>32728</v>
      </c>
      <c r="D6225">
        <v>39</v>
      </c>
      <c r="E6225" t="s">
        <v>1579</v>
      </c>
      <c r="F6225" t="s">
        <v>21758</v>
      </c>
      <c r="G6225" t="s">
        <v>21762</v>
      </c>
      <c r="H6225" t="s">
        <v>32729</v>
      </c>
      <c r="I6225" t="s">
        <v>32727</v>
      </c>
      <c r="J6225" t="s">
        <v>2432</v>
      </c>
      <c r="K6225" t="s">
        <v>32730</v>
      </c>
      <c r="L6225" t="s">
        <v>32731</v>
      </c>
      <c r="M6225">
        <v>126.486</v>
      </c>
      <c r="N6225">
        <v>36.703999000000003</v>
      </c>
    </row>
    <row r="6226" spans="1:14" x14ac:dyDescent="0.35">
      <c r="A6226" t="s">
        <v>32732</v>
      </c>
      <c r="B6226" t="s">
        <v>3332</v>
      </c>
      <c r="C6226" t="s">
        <v>32733</v>
      </c>
      <c r="D6226">
        <v>191</v>
      </c>
      <c r="E6226" t="s">
        <v>1579</v>
      </c>
      <c r="F6226" t="s">
        <v>21758</v>
      </c>
      <c r="G6226" t="s">
        <v>21784</v>
      </c>
      <c r="H6226" t="s">
        <v>32734</v>
      </c>
      <c r="I6226" t="s">
        <v>32732</v>
      </c>
      <c r="J6226" t="s">
        <v>5181</v>
      </c>
      <c r="L6226" t="s">
        <v>32735</v>
      </c>
      <c r="M6226">
        <v>127.498741</v>
      </c>
      <c r="N6226">
        <v>36.717008</v>
      </c>
    </row>
    <row r="6227" spans="1:14" x14ac:dyDescent="0.35">
      <c r="A6227" t="s">
        <v>32736</v>
      </c>
      <c r="B6227" t="s">
        <v>1168</v>
      </c>
      <c r="C6227" t="s">
        <v>32737</v>
      </c>
      <c r="D6227">
        <v>354</v>
      </c>
      <c r="E6227" t="s">
        <v>1579</v>
      </c>
      <c r="F6227" t="s">
        <v>21758</v>
      </c>
      <c r="G6227" t="s">
        <v>21760</v>
      </c>
      <c r="H6227" t="s">
        <v>32738</v>
      </c>
      <c r="I6227" t="s">
        <v>32736</v>
      </c>
      <c r="J6227" t="s">
        <v>27298</v>
      </c>
      <c r="L6227" t="s">
        <v>32739</v>
      </c>
      <c r="M6227">
        <v>128.34970999999999</v>
      </c>
      <c r="N6227">
        <v>36.630372999999999</v>
      </c>
    </row>
    <row r="6228" spans="1:14" x14ac:dyDescent="0.35">
      <c r="A6228" t="s">
        <v>32740</v>
      </c>
      <c r="B6228" t="s">
        <v>32</v>
      </c>
      <c r="C6228" t="s">
        <v>32741</v>
      </c>
      <c r="D6228">
        <v>45</v>
      </c>
      <c r="E6228" t="s">
        <v>161</v>
      </c>
      <c r="F6228" t="s">
        <v>1547</v>
      </c>
      <c r="G6228" t="s">
        <v>1554</v>
      </c>
      <c r="H6228" t="s">
        <v>32742</v>
      </c>
      <c r="I6228" t="s">
        <v>32743</v>
      </c>
      <c r="J6228" t="s">
        <v>32740</v>
      </c>
      <c r="K6228" t="s">
        <v>19823</v>
      </c>
      <c r="L6228" t="s">
        <v>32744</v>
      </c>
      <c r="M6228">
        <v>146.52438330000001</v>
      </c>
      <c r="N6228">
        <v>-8.8170000539999993</v>
      </c>
    </row>
    <row r="6229" spans="1:14" x14ac:dyDescent="0.35">
      <c r="A6229" t="s">
        <v>32745</v>
      </c>
      <c r="B6229" t="s">
        <v>32</v>
      </c>
      <c r="C6229" t="s">
        <v>32746</v>
      </c>
      <c r="D6229">
        <v>362</v>
      </c>
      <c r="E6229" t="s">
        <v>161</v>
      </c>
      <c r="F6229" t="s">
        <v>1844</v>
      </c>
      <c r="G6229" t="s">
        <v>2674</v>
      </c>
      <c r="H6229" t="s">
        <v>32747</v>
      </c>
      <c r="J6229" t="s">
        <v>32745</v>
      </c>
      <c r="L6229" t="s">
        <v>32748</v>
      </c>
      <c r="M6229">
        <v>142.64099999999999</v>
      </c>
      <c r="N6229">
        <v>-13.6434</v>
      </c>
    </row>
    <row r="6230" spans="1:14" x14ac:dyDescent="0.35">
      <c r="A6230" t="s">
        <v>27334</v>
      </c>
      <c r="B6230" t="s">
        <v>32</v>
      </c>
      <c r="C6230" t="s">
        <v>32749</v>
      </c>
      <c r="D6230">
        <v>1855</v>
      </c>
      <c r="E6230" t="s">
        <v>161</v>
      </c>
      <c r="F6230" t="s">
        <v>1844</v>
      </c>
      <c r="G6230" t="s">
        <v>2674</v>
      </c>
      <c r="H6230" t="s">
        <v>32750</v>
      </c>
      <c r="J6230" t="s">
        <v>27334</v>
      </c>
      <c r="L6230" t="s">
        <v>32751</v>
      </c>
      <c r="M6230">
        <v>144.45869999999999</v>
      </c>
      <c r="N6230">
        <v>-18.4253</v>
      </c>
    </row>
    <row r="6231" spans="1:14" x14ac:dyDescent="0.35">
      <c r="A6231" t="s">
        <v>32752</v>
      </c>
      <c r="B6231" t="s">
        <v>32</v>
      </c>
      <c r="C6231" t="s">
        <v>32753</v>
      </c>
      <c r="D6231">
        <v>302</v>
      </c>
      <c r="F6231" t="s">
        <v>30</v>
      </c>
      <c r="G6231" t="s">
        <v>34</v>
      </c>
      <c r="H6231" t="s">
        <v>32754</v>
      </c>
      <c r="J6231" t="s">
        <v>32752</v>
      </c>
      <c r="K6231" t="s">
        <v>32752</v>
      </c>
      <c r="L6231" t="s">
        <v>32755</v>
      </c>
      <c r="M6231">
        <v>-150.141007</v>
      </c>
      <c r="N6231">
        <v>65.507896000000002</v>
      </c>
    </row>
    <row r="6232" spans="1:14" x14ac:dyDescent="0.35">
      <c r="A6232" t="s">
        <v>32756</v>
      </c>
      <c r="B6232" t="s">
        <v>1168</v>
      </c>
      <c r="C6232" t="s">
        <v>46551</v>
      </c>
      <c r="D6232">
        <v>632</v>
      </c>
      <c r="E6232" t="s">
        <v>1541</v>
      </c>
      <c r="F6232" t="s">
        <v>1600</v>
      </c>
      <c r="G6232" t="s">
        <v>10239</v>
      </c>
      <c r="H6232" t="s">
        <v>32757</v>
      </c>
      <c r="I6232" t="s">
        <v>32758</v>
      </c>
      <c r="J6232" t="s">
        <v>32756</v>
      </c>
      <c r="L6232" t="s">
        <v>32759</v>
      </c>
      <c r="M6232">
        <v>-1.125</v>
      </c>
      <c r="N6232">
        <v>37.802999999999997</v>
      </c>
    </row>
    <row r="6233" spans="1:14" x14ac:dyDescent="0.35">
      <c r="A6233" t="s">
        <v>32760</v>
      </c>
      <c r="B6233" t="s">
        <v>36</v>
      </c>
      <c r="C6233" t="s">
        <v>32761</v>
      </c>
      <c r="D6233">
        <v>60</v>
      </c>
      <c r="E6233" t="s">
        <v>161</v>
      </c>
      <c r="F6233" t="s">
        <v>1547</v>
      </c>
      <c r="G6233" t="s">
        <v>1554</v>
      </c>
      <c r="H6233" t="s">
        <v>32762</v>
      </c>
      <c r="J6233" t="s">
        <v>32760</v>
      </c>
      <c r="K6233" t="s">
        <v>32760</v>
      </c>
      <c r="L6233" t="s">
        <v>32763</v>
      </c>
      <c r="M6233">
        <v>148.82300000000001</v>
      </c>
      <c r="N6233">
        <v>-10.170999999999999</v>
      </c>
    </row>
    <row r="6234" spans="1:14" x14ac:dyDescent="0.35">
      <c r="A6234" t="s">
        <v>32764</v>
      </c>
      <c r="B6234" t="s">
        <v>3332</v>
      </c>
      <c r="C6234" t="s">
        <v>32765</v>
      </c>
      <c r="D6234">
        <v>12</v>
      </c>
      <c r="E6234" t="s">
        <v>1579</v>
      </c>
      <c r="F6234" t="s">
        <v>15849</v>
      </c>
      <c r="G6234" t="s">
        <v>15850</v>
      </c>
      <c r="H6234" t="s">
        <v>32766</v>
      </c>
      <c r="I6234" t="s">
        <v>32764</v>
      </c>
      <c r="J6234" t="s">
        <v>32767</v>
      </c>
      <c r="L6234" t="s">
        <v>32768</v>
      </c>
      <c r="M6234">
        <v>127.64600372300001</v>
      </c>
      <c r="N6234">
        <v>26.195800781199999</v>
      </c>
    </row>
    <row r="6235" spans="1:14" x14ac:dyDescent="0.35">
      <c r="A6235" t="s">
        <v>32769</v>
      </c>
      <c r="B6235" t="s">
        <v>3332</v>
      </c>
      <c r="C6235" t="s">
        <v>32770</v>
      </c>
      <c r="D6235">
        <v>143</v>
      </c>
      <c r="E6235" t="s">
        <v>1579</v>
      </c>
      <c r="F6235" t="s">
        <v>15849</v>
      </c>
      <c r="G6235" t="s">
        <v>15850</v>
      </c>
      <c r="I6235" t="s">
        <v>32769</v>
      </c>
      <c r="J6235" t="s">
        <v>16224</v>
      </c>
      <c r="L6235" t="s">
        <v>32771</v>
      </c>
      <c r="M6235">
        <v>127.76799800000001</v>
      </c>
      <c r="N6235">
        <v>26.355599999999999</v>
      </c>
    </row>
    <row r="6236" spans="1:14" x14ac:dyDescent="0.35">
      <c r="A6236" t="s">
        <v>32772</v>
      </c>
      <c r="B6236" t="s">
        <v>1168</v>
      </c>
      <c r="C6236" t="s">
        <v>32773</v>
      </c>
      <c r="D6236">
        <v>23</v>
      </c>
      <c r="E6236" t="s">
        <v>1579</v>
      </c>
      <c r="F6236" t="s">
        <v>15849</v>
      </c>
      <c r="G6236" t="s">
        <v>15850</v>
      </c>
      <c r="I6236" t="s">
        <v>32772</v>
      </c>
      <c r="J6236" t="s">
        <v>32774</v>
      </c>
      <c r="L6236" t="s">
        <v>32775</v>
      </c>
      <c r="M6236">
        <v>126.713996887207</v>
      </c>
      <c r="N6236">
        <v>26.363500595092699</v>
      </c>
    </row>
    <row r="6237" spans="1:14" x14ac:dyDescent="0.35">
      <c r="A6237" t="s">
        <v>32776</v>
      </c>
      <c r="B6237" t="s">
        <v>32</v>
      </c>
      <c r="C6237" t="s">
        <v>32777</v>
      </c>
      <c r="D6237">
        <v>156</v>
      </c>
      <c r="E6237" t="s">
        <v>1579</v>
      </c>
      <c r="F6237" t="s">
        <v>15849</v>
      </c>
      <c r="G6237" t="s">
        <v>15850</v>
      </c>
      <c r="H6237" t="s">
        <v>32778</v>
      </c>
      <c r="I6237" t="s">
        <v>32776</v>
      </c>
      <c r="J6237" t="s">
        <v>32779</v>
      </c>
      <c r="L6237" t="s">
        <v>32780</v>
      </c>
      <c r="M6237">
        <v>127.292999268</v>
      </c>
      <c r="N6237">
        <v>26.1683006286999</v>
      </c>
    </row>
    <row r="6238" spans="1:14" x14ac:dyDescent="0.35">
      <c r="A6238" t="s">
        <v>32781</v>
      </c>
      <c r="B6238" t="s">
        <v>1168</v>
      </c>
      <c r="C6238" t="s">
        <v>32782</v>
      </c>
      <c r="D6238">
        <v>167</v>
      </c>
      <c r="E6238" t="s">
        <v>1579</v>
      </c>
      <c r="F6238" t="s">
        <v>15849</v>
      </c>
      <c r="G6238" t="s">
        <v>15850</v>
      </c>
      <c r="H6238" t="s">
        <v>46552</v>
      </c>
      <c r="I6238" t="s">
        <v>32781</v>
      </c>
      <c r="J6238" t="s">
        <v>32783</v>
      </c>
      <c r="L6238" t="s">
        <v>32784</v>
      </c>
      <c r="M6238">
        <v>131.26300048799999</v>
      </c>
      <c r="N6238">
        <v>25.846500396700002</v>
      </c>
    </row>
    <row r="6239" spans="1:14" x14ac:dyDescent="0.35">
      <c r="A6239" t="s">
        <v>32785</v>
      </c>
      <c r="B6239" t="s">
        <v>1168</v>
      </c>
      <c r="C6239" t="s">
        <v>32786</v>
      </c>
      <c r="D6239">
        <v>150</v>
      </c>
      <c r="E6239" t="s">
        <v>1579</v>
      </c>
      <c r="F6239" t="s">
        <v>15849</v>
      </c>
      <c r="G6239" t="s">
        <v>15850</v>
      </c>
      <c r="H6239" t="s">
        <v>32787</v>
      </c>
      <c r="I6239" t="s">
        <v>32785</v>
      </c>
      <c r="J6239" t="s">
        <v>32788</v>
      </c>
      <c r="L6239" t="s">
        <v>32789</v>
      </c>
      <c r="M6239">
        <v>125.294998169</v>
      </c>
      <c r="N6239">
        <v>24.782800674399901</v>
      </c>
    </row>
    <row r="6240" spans="1:14" x14ac:dyDescent="0.35">
      <c r="A6240" t="s">
        <v>32790</v>
      </c>
      <c r="B6240" t="s">
        <v>32</v>
      </c>
      <c r="C6240" t="s">
        <v>32791</v>
      </c>
      <c r="D6240">
        <v>38</v>
      </c>
      <c r="E6240" t="s">
        <v>1579</v>
      </c>
      <c r="F6240" t="s">
        <v>15849</v>
      </c>
      <c r="G6240" t="s">
        <v>15850</v>
      </c>
      <c r="H6240" t="s">
        <v>32792</v>
      </c>
      <c r="I6240" t="s">
        <v>32790</v>
      </c>
      <c r="J6240" t="s">
        <v>32793</v>
      </c>
      <c r="L6240" t="s">
        <v>32794</v>
      </c>
      <c r="M6240">
        <v>127.240997314</v>
      </c>
      <c r="N6240">
        <v>26.592500686600001</v>
      </c>
    </row>
    <row r="6241" spans="1:14" x14ac:dyDescent="0.35">
      <c r="A6241" t="s">
        <v>32795</v>
      </c>
      <c r="B6241" t="s">
        <v>1168</v>
      </c>
      <c r="C6241" t="s">
        <v>32796</v>
      </c>
      <c r="D6241">
        <v>246</v>
      </c>
      <c r="E6241" t="s">
        <v>1579</v>
      </c>
      <c r="F6241" t="s">
        <v>15849</v>
      </c>
      <c r="G6241" t="s">
        <v>15850</v>
      </c>
      <c r="H6241" t="s">
        <v>32797</v>
      </c>
      <c r="I6241" t="s">
        <v>32795</v>
      </c>
      <c r="J6241" t="s">
        <v>32798</v>
      </c>
      <c r="L6241" t="s">
        <v>32799</v>
      </c>
      <c r="M6241">
        <v>127.78500366199999</v>
      </c>
      <c r="N6241">
        <v>26.722000122099999</v>
      </c>
    </row>
    <row r="6242" spans="1:14" x14ac:dyDescent="0.35">
      <c r="A6242" t="s">
        <v>32800</v>
      </c>
      <c r="B6242" t="s">
        <v>32</v>
      </c>
      <c r="C6242" t="s">
        <v>32801</v>
      </c>
      <c r="D6242">
        <v>43</v>
      </c>
      <c r="E6242" t="s">
        <v>1579</v>
      </c>
      <c r="F6242" t="s">
        <v>15849</v>
      </c>
      <c r="G6242" t="s">
        <v>15850</v>
      </c>
      <c r="H6242" t="s">
        <v>32802</v>
      </c>
      <c r="I6242" t="s">
        <v>32800</v>
      </c>
      <c r="J6242" t="s">
        <v>32803</v>
      </c>
      <c r="L6242" t="s">
        <v>32804</v>
      </c>
      <c r="M6242">
        <v>123.80599975600001</v>
      </c>
      <c r="N6242">
        <v>24.058900833100001</v>
      </c>
    </row>
    <row r="6243" spans="1:14" x14ac:dyDescent="0.35">
      <c r="A6243" t="s">
        <v>32805</v>
      </c>
      <c r="B6243" t="s">
        <v>1168</v>
      </c>
      <c r="C6243" t="s">
        <v>32806</v>
      </c>
      <c r="D6243">
        <v>80</v>
      </c>
      <c r="E6243" t="s">
        <v>1579</v>
      </c>
      <c r="F6243" t="s">
        <v>15849</v>
      </c>
      <c r="G6243" t="s">
        <v>15850</v>
      </c>
      <c r="H6243" t="s">
        <v>46553</v>
      </c>
      <c r="I6243" t="s">
        <v>32805</v>
      </c>
      <c r="J6243" t="s">
        <v>32807</v>
      </c>
      <c r="L6243" t="s">
        <v>32808</v>
      </c>
      <c r="M6243">
        <v>131.32699585</v>
      </c>
      <c r="N6243">
        <v>25.944700241100001</v>
      </c>
    </row>
    <row r="6244" spans="1:14" x14ac:dyDescent="0.35">
      <c r="A6244" t="s">
        <v>32809</v>
      </c>
      <c r="B6244" t="s">
        <v>1168</v>
      </c>
      <c r="C6244" t="s">
        <v>32810</v>
      </c>
      <c r="D6244">
        <v>54</v>
      </c>
      <c r="E6244" t="s">
        <v>1579</v>
      </c>
      <c r="F6244" t="s">
        <v>15849</v>
      </c>
      <c r="G6244" t="s">
        <v>15850</v>
      </c>
      <c r="H6244" t="s">
        <v>32811</v>
      </c>
      <c r="I6244" t="s">
        <v>32809</v>
      </c>
      <c r="J6244" t="s">
        <v>32812</v>
      </c>
      <c r="L6244" t="s">
        <v>32813</v>
      </c>
      <c r="M6244">
        <v>125.144996643</v>
      </c>
      <c r="N6244">
        <v>24.826700210599999</v>
      </c>
    </row>
    <row r="6245" spans="1:14" x14ac:dyDescent="0.35">
      <c r="A6245" t="s">
        <v>32814</v>
      </c>
      <c r="B6245" t="s">
        <v>1168</v>
      </c>
      <c r="C6245" t="s">
        <v>32815</v>
      </c>
      <c r="D6245">
        <v>36</v>
      </c>
      <c r="E6245" t="s">
        <v>1579</v>
      </c>
      <c r="F6245" t="s">
        <v>15849</v>
      </c>
      <c r="G6245" t="s">
        <v>15850</v>
      </c>
      <c r="H6245" t="s">
        <v>32816</v>
      </c>
      <c r="I6245" t="s">
        <v>32814</v>
      </c>
      <c r="J6245" t="s">
        <v>32817</v>
      </c>
      <c r="L6245" t="s">
        <v>32818</v>
      </c>
      <c r="M6245">
        <v>124.67500305199999</v>
      </c>
      <c r="N6245">
        <v>24.6539001464999</v>
      </c>
    </row>
    <row r="6246" spans="1:14" x14ac:dyDescent="0.35">
      <c r="A6246" t="s">
        <v>32819</v>
      </c>
      <c r="B6246" t="s">
        <v>1168</v>
      </c>
      <c r="C6246" t="s">
        <v>32820</v>
      </c>
      <c r="D6246">
        <v>52</v>
      </c>
      <c r="E6246" t="s">
        <v>1579</v>
      </c>
      <c r="F6246" t="s">
        <v>15849</v>
      </c>
      <c r="G6246" t="s">
        <v>32352</v>
      </c>
      <c r="H6246" t="s">
        <v>32821</v>
      </c>
      <c r="I6246" t="s">
        <v>32819</v>
      </c>
      <c r="J6246" t="s">
        <v>32822</v>
      </c>
      <c r="L6246" t="s">
        <v>32823</v>
      </c>
      <c r="M6246">
        <v>128.40199279800001</v>
      </c>
      <c r="N6246">
        <v>27.044000625599999</v>
      </c>
    </row>
    <row r="6247" spans="1:14" x14ac:dyDescent="0.35">
      <c r="A6247" t="s">
        <v>32824</v>
      </c>
      <c r="B6247" t="s">
        <v>1168</v>
      </c>
      <c r="C6247" t="s">
        <v>32825</v>
      </c>
      <c r="D6247">
        <v>70</v>
      </c>
      <c r="E6247" t="s">
        <v>1579</v>
      </c>
      <c r="F6247" t="s">
        <v>15849</v>
      </c>
      <c r="G6247" t="s">
        <v>15850</v>
      </c>
      <c r="I6247" t="s">
        <v>32824</v>
      </c>
      <c r="J6247" t="s">
        <v>29384</v>
      </c>
      <c r="L6247" t="s">
        <v>32826</v>
      </c>
      <c r="M6247">
        <v>122.97799682617099</v>
      </c>
      <c r="N6247">
        <v>24.466899871826101</v>
      </c>
    </row>
    <row r="6248" spans="1:14" x14ac:dyDescent="0.35">
      <c r="A6248" t="s">
        <v>32829</v>
      </c>
      <c r="B6248" t="s">
        <v>32</v>
      </c>
      <c r="C6248" t="s">
        <v>32830</v>
      </c>
      <c r="D6248">
        <v>25</v>
      </c>
      <c r="E6248" t="s">
        <v>1579</v>
      </c>
      <c r="F6248" t="s">
        <v>4219</v>
      </c>
      <c r="G6248" t="s">
        <v>31760</v>
      </c>
      <c r="H6248" t="s">
        <v>32831</v>
      </c>
      <c r="I6248" t="s">
        <v>32829</v>
      </c>
      <c r="J6248" t="s">
        <v>4426</v>
      </c>
      <c r="L6248" t="s">
        <v>32832</v>
      </c>
      <c r="M6248">
        <v>122.039402</v>
      </c>
      <c r="N6248">
        <v>14.419365000000001</v>
      </c>
    </row>
    <row r="6249" spans="1:14" x14ac:dyDescent="0.35">
      <c r="A6249" t="s">
        <v>32833</v>
      </c>
      <c r="B6249" t="s">
        <v>1168</v>
      </c>
      <c r="C6249" t="s">
        <v>32834</v>
      </c>
      <c r="D6249">
        <v>64</v>
      </c>
      <c r="E6249" t="s">
        <v>1579</v>
      </c>
      <c r="F6249" t="s">
        <v>4219</v>
      </c>
      <c r="G6249" t="s">
        <v>31748</v>
      </c>
      <c r="H6249" t="s">
        <v>32835</v>
      </c>
      <c r="I6249" t="s">
        <v>32833</v>
      </c>
      <c r="J6249" t="s">
        <v>32836</v>
      </c>
      <c r="L6249" t="s">
        <v>32837</v>
      </c>
      <c r="M6249">
        <v>120.27100372314401</v>
      </c>
      <c r="N6249">
        <v>14.794400215148899</v>
      </c>
    </row>
    <row r="6250" spans="1:14" x14ac:dyDescent="0.35">
      <c r="A6250" t="s">
        <v>32838</v>
      </c>
      <c r="B6250" t="s">
        <v>3332</v>
      </c>
      <c r="C6250" t="s">
        <v>32839</v>
      </c>
      <c r="D6250">
        <v>484</v>
      </c>
      <c r="E6250" t="s">
        <v>1579</v>
      </c>
      <c r="F6250" t="s">
        <v>4219</v>
      </c>
      <c r="G6250" t="s">
        <v>31753</v>
      </c>
      <c r="H6250" t="s">
        <v>32840</v>
      </c>
      <c r="I6250" t="s">
        <v>32838</v>
      </c>
      <c r="J6250" t="s">
        <v>32841</v>
      </c>
      <c r="L6250" t="s">
        <v>32842</v>
      </c>
      <c r="M6250">
        <v>120.55999799999999</v>
      </c>
      <c r="N6250">
        <v>15.186</v>
      </c>
    </row>
    <row r="6251" spans="1:14" x14ac:dyDescent="0.35">
      <c r="A6251" t="s">
        <v>32843</v>
      </c>
      <c r="B6251" t="s">
        <v>1168</v>
      </c>
      <c r="C6251" t="s">
        <v>32844</v>
      </c>
      <c r="D6251">
        <v>25</v>
      </c>
      <c r="E6251" t="s">
        <v>1579</v>
      </c>
      <c r="F6251" t="s">
        <v>4219</v>
      </c>
      <c r="G6251" t="s">
        <v>31752</v>
      </c>
      <c r="H6251" t="s">
        <v>32845</v>
      </c>
      <c r="I6251" t="s">
        <v>32843</v>
      </c>
      <c r="J6251" t="s">
        <v>32846</v>
      </c>
      <c r="L6251" t="s">
        <v>32847</v>
      </c>
      <c r="M6251">
        <v>120.53199768066401</v>
      </c>
      <c r="N6251">
        <v>18.1781005859375</v>
      </c>
    </row>
    <row r="6252" spans="1:14" x14ac:dyDescent="0.35">
      <c r="A6252" t="s">
        <v>32848</v>
      </c>
      <c r="B6252" t="s">
        <v>3332</v>
      </c>
      <c r="C6252" t="s">
        <v>32849</v>
      </c>
      <c r="D6252">
        <v>75</v>
      </c>
      <c r="E6252" t="s">
        <v>1579</v>
      </c>
      <c r="F6252" t="s">
        <v>4219</v>
      </c>
      <c r="G6252" t="s">
        <v>31749</v>
      </c>
      <c r="H6252" t="s">
        <v>46554</v>
      </c>
      <c r="I6252" t="s">
        <v>32848</v>
      </c>
      <c r="J6252" t="s">
        <v>32850</v>
      </c>
      <c r="L6252" t="s">
        <v>32851</v>
      </c>
      <c r="M6252">
        <v>121.019997</v>
      </c>
      <c r="N6252">
        <v>14.508599999999999</v>
      </c>
    </row>
    <row r="6253" spans="1:14" x14ac:dyDescent="0.35">
      <c r="A6253" t="s">
        <v>32852</v>
      </c>
      <c r="B6253" t="s">
        <v>32</v>
      </c>
      <c r="C6253" t="s">
        <v>32853</v>
      </c>
      <c r="E6253" t="s">
        <v>1579</v>
      </c>
      <c r="F6253" t="s">
        <v>4219</v>
      </c>
      <c r="G6253" t="s">
        <v>5779</v>
      </c>
      <c r="H6253" t="s">
        <v>31740</v>
      </c>
      <c r="I6253" t="s">
        <v>32852</v>
      </c>
      <c r="J6253" t="s">
        <v>32854</v>
      </c>
      <c r="L6253" t="s">
        <v>32855</v>
      </c>
      <c r="M6253">
        <v>121.06900024414</v>
      </c>
      <c r="N6253">
        <v>10.858099937438899</v>
      </c>
    </row>
    <row r="6254" spans="1:14" x14ac:dyDescent="0.35">
      <c r="A6254" t="s">
        <v>32856</v>
      </c>
      <c r="B6254" t="s">
        <v>1168</v>
      </c>
      <c r="C6254" t="s">
        <v>32857</v>
      </c>
      <c r="D6254">
        <v>66</v>
      </c>
      <c r="E6254" t="s">
        <v>1579</v>
      </c>
      <c r="F6254" t="s">
        <v>4219</v>
      </c>
      <c r="G6254" t="s">
        <v>31742</v>
      </c>
      <c r="H6254" t="s">
        <v>32858</v>
      </c>
      <c r="I6254" t="s">
        <v>32856</v>
      </c>
      <c r="J6254" t="s">
        <v>32859</v>
      </c>
      <c r="L6254" t="s">
        <v>32860</v>
      </c>
      <c r="M6254">
        <v>123.735</v>
      </c>
      <c r="N6254">
        <v>13.157500000000001</v>
      </c>
    </row>
    <row r="6255" spans="1:14" x14ac:dyDescent="0.35">
      <c r="A6255" t="s">
        <v>32861</v>
      </c>
      <c r="B6255" t="s">
        <v>32</v>
      </c>
      <c r="C6255" t="s">
        <v>32862</v>
      </c>
      <c r="D6255">
        <v>8</v>
      </c>
      <c r="E6255" t="s">
        <v>1579</v>
      </c>
      <c r="F6255" t="s">
        <v>4219</v>
      </c>
      <c r="G6255" t="s">
        <v>31750</v>
      </c>
      <c r="H6255" t="s">
        <v>31751</v>
      </c>
      <c r="I6255" t="s">
        <v>32861</v>
      </c>
      <c r="J6255" t="s">
        <v>32863</v>
      </c>
      <c r="L6255" t="s">
        <v>32864</v>
      </c>
      <c r="M6255">
        <v>120.903999</v>
      </c>
      <c r="N6255">
        <v>14.4954</v>
      </c>
    </row>
    <row r="6256" spans="1:14" x14ac:dyDescent="0.35">
      <c r="A6256" t="s">
        <v>32866</v>
      </c>
      <c r="B6256" t="s">
        <v>1168</v>
      </c>
      <c r="C6256" t="s">
        <v>32867</v>
      </c>
      <c r="D6256">
        <v>43</v>
      </c>
      <c r="E6256" t="s">
        <v>1579</v>
      </c>
      <c r="F6256" t="s">
        <v>4219</v>
      </c>
      <c r="G6256" t="s">
        <v>32868</v>
      </c>
      <c r="I6256" t="s">
        <v>32866</v>
      </c>
      <c r="J6256" t="s">
        <v>19912</v>
      </c>
      <c r="L6256" t="s">
        <v>32869</v>
      </c>
      <c r="M6256">
        <v>120.105003356933</v>
      </c>
      <c r="N6256">
        <v>13.855400085449199</v>
      </c>
    </row>
    <row r="6257" spans="1:14" x14ac:dyDescent="0.35">
      <c r="A6257" t="s">
        <v>32870</v>
      </c>
      <c r="B6257" t="s">
        <v>1168</v>
      </c>
      <c r="C6257" t="s">
        <v>32871</v>
      </c>
      <c r="D6257">
        <v>659</v>
      </c>
      <c r="E6257" t="s">
        <v>1579</v>
      </c>
      <c r="F6257" t="s">
        <v>4219</v>
      </c>
      <c r="G6257" t="s">
        <v>32872</v>
      </c>
      <c r="H6257" t="s">
        <v>32873</v>
      </c>
      <c r="I6257" t="s">
        <v>32870</v>
      </c>
      <c r="J6257" t="s">
        <v>32874</v>
      </c>
      <c r="L6257" t="s">
        <v>32875</v>
      </c>
      <c r="M6257">
        <v>124.750999450683</v>
      </c>
      <c r="N6257">
        <v>6.3668198585510201</v>
      </c>
    </row>
    <row r="6258" spans="1:14" x14ac:dyDescent="0.35">
      <c r="A6258" t="s">
        <v>32876</v>
      </c>
      <c r="B6258" t="s">
        <v>1168</v>
      </c>
      <c r="C6258" t="s">
        <v>32877</v>
      </c>
      <c r="D6258">
        <v>189</v>
      </c>
      <c r="E6258" t="s">
        <v>1579</v>
      </c>
      <c r="F6258" t="s">
        <v>4219</v>
      </c>
      <c r="G6258" t="s">
        <v>32878</v>
      </c>
      <c r="H6258" t="s">
        <v>32879</v>
      </c>
      <c r="I6258" t="s">
        <v>32876</v>
      </c>
      <c r="J6258" t="s">
        <v>32880</v>
      </c>
      <c r="L6258" t="s">
        <v>32881</v>
      </c>
      <c r="M6258">
        <v>124.209999084472</v>
      </c>
      <c r="N6258">
        <v>7.1652398109436</v>
      </c>
    </row>
    <row r="6259" spans="1:14" x14ac:dyDescent="0.35">
      <c r="A6259" t="s">
        <v>32882</v>
      </c>
      <c r="B6259" t="s">
        <v>3332</v>
      </c>
      <c r="C6259" t="s">
        <v>32883</v>
      </c>
      <c r="D6259">
        <v>96</v>
      </c>
      <c r="E6259" t="s">
        <v>1579</v>
      </c>
      <c r="F6259" t="s">
        <v>4219</v>
      </c>
      <c r="G6259" t="s">
        <v>32884</v>
      </c>
      <c r="H6259" t="s">
        <v>32885</v>
      </c>
      <c r="I6259" t="s">
        <v>32882</v>
      </c>
      <c r="J6259" t="s">
        <v>18083</v>
      </c>
      <c r="L6259" t="s">
        <v>32886</v>
      </c>
      <c r="M6259">
        <v>125.64600372314401</v>
      </c>
      <c r="N6259">
        <v>7.1255202293395996</v>
      </c>
    </row>
    <row r="6260" spans="1:14" x14ac:dyDescent="0.35">
      <c r="A6260" t="s">
        <v>32887</v>
      </c>
      <c r="B6260" t="s">
        <v>1168</v>
      </c>
      <c r="C6260" t="s">
        <v>32888</v>
      </c>
      <c r="D6260">
        <v>141</v>
      </c>
      <c r="E6260" t="s">
        <v>1579</v>
      </c>
      <c r="F6260" t="s">
        <v>4219</v>
      </c>
      <c r="G6260" t="s">
        <v>31741</v>
      </c>
      <c r="H6260" t="s">
        <v>32889</v>
      </c>
      <c r="I6260" t="s">
        <v>32887</v>
      </c>
      <c r="J6260" t="s">
        <v>32890</v>
      </c>
      <c r="L6260" t="s">
        <v>32891</v>
      </c>
      <c r="M6260">
        <v>125.47880000000001</v>
      </c>
      <c r="N6260">
        <v>8.9514999999999993</v>
      </c>
    </row>
    <row r="6261" spans="1:14" x14ac:dyDescent="0.35">
      <c r="A6261" t="s">
        <v>32892</v>
      </c>
      <c r="B6261" t="s">
        <v>1168</v>
      </c>
      <c r="C6261" t="s">
        <v>32893</v>
      </c>
      <c r="D6261">
        <v>12</v>
      </c>
      <c r="E6261" t="s">
        <v>1579</v>
      </c>
      <c r="F6261" t="s">
        <v>4219</v>
      </c>
      <c r="G6261" t="s">
        <v>32894</v>
      </c>
      <c r="I6261" t="s">
        <v>32892</v>
      </c>
      <c r="J6261" t="s">
        <v>32895</v>
      </c>
      <c r="L6261" t="s">
        <v>32896</v>
      </c>
      <c r="M6261">
        <v>126.32199859619099</v>
      </c>
      <c r="N6261">
        <v>8.1959495544433594</v>
      </c>
    </row>
    <row r="6262" spans="1:14" x14ac:dyDescent="0.35">
      <c r="A6262" t="s">
        <v>32897</v>
      </c>
      <c r="B6262" t="s">
        <v>1168</v>
      </c>
      <c r="C6262" t="s">
        <v>32898</v>
      </c>
      <c r="D6262">
        <v>12</v>
      </c>
      <c r="E6262" t="s">
        <v>1579</v>
      </c>
      <c r="F6262" t="s">
        <v>4219</v>
      </c>
      <c r="G6262" t="s">
        <v>31987</v>
      </c>
      <c r="H6262" t="s">
        <v>32899</v>
      </c>
      <c r="I6262" t="s">
        <v>32897</v>
      </c>
      <c r="J6262" t="s">
        <v>17987</v>
      </c>
      <c r="L6262" t="s">
        <v>32900</v>
      </c>
      <c r="M6262">
        <v>123.34187507599999</v>
      </c>
      <c r="N6262">
        <v>8.6019834987700001</v>
      </c>
    </row>
    <row r="6263" spans="1:14" x14ac:dyDescent="0.35">
      <c r="A6263" t="s">
        <v>32901</v>
      </c>
      <c r="B6263" t="s">
        <v>1168</v>
      </c>
      <c r="C6263" t="s">
        <v>32902</v>
      </c>
      <c r="D6263">
        <v>53</v>
      </c>
      <c r="E6263" t="s">
        <v>1579</v>
      </c>
      <c r="F6263" t="s">
        <v>4219</v>
      </c>
      <c r="G6263" t="s">
        <v>32903</v>
      </c>
      <c r="H6263" t="s">
        <v>32904</v>
      </c>
      <c r="I6263" t="s">
        <v>32901</v>
      </c>
      <c r="J6263" t="s">
        <v>32905</v>
      </c>
      <c r="L6263" t="s">
        <v>32906</v>
      </c>
      <c r="M6263">
        <v>124.709115</v>
      </c>
      <c r="N6263">
        <v>9.2538940000000007</v>
      </c>
    </row>
    <row r="6264" spans="1:14" x14ac:dyDescent="0.35">
      <c r="A6264" t="s">
        <v>32907</v>
      </c>
      <c r="B6264" t="s">
        <v>32</v>
      </c>
      <c r="C6264" t="s">
        <v>32908</v>
      </c>
      <c r="D6264">
        <v>1300</v>
      </c>
      <c r="E6264" t="s">
        <v>1579</v>
      </c>
      <c r="F6264" t="s">
        <v>4219</v>
      </c>
      <c r="G6264" t="s">
        <v>31756</v>
      </c>
      <c r="H6264" t="s">
        <v>32909</v>
      </c>
      <c r="I6264" t="s">
        <v>32907</v>
      </c>
      <c r="J6264" t="s">
        <v>15712</v>
      </c>
      <c r="L6264" t="s">
        <v>32910</v>
      </c>
      <c r="M6264">
        <v>124.214996</v>
      </c>
      <c r="N6264">
        <v>8.13049</v>
      </c>
    </row>
    <row r="6265" spans="1:14" x14ac:dyDescent="0.35">
      <c r="A6265" t="s">
        <v>32911</v>
      </c>
      <c r="B6265" t="s">
        <v>1168</v>
      </c>
      <c r="C6265" t="s">
        <v>32912</v>
      </c>
      <c r="D6265">
        <v>118</v>
      </c>
      <c r="E6265" t="s">
        <v>1579</v>
      </c>
      <c r="F6265" t="s">
        <v>4219</v>
      </c>
      <c r="G6265" t="s">
        <v>32913</v>
      </c>
      <c r="I6265" t="s">
        <v>32911</v>
      </c>
      <c r="J6265" t="s">
        <v>32914</v>
      </c>
      <c r="L6265" t="s">
        <v>32915</v>
      </c>
      <c r="M6265">
        <v>121.01100158691401</v>
      </c>
      <c r="N6265">
        <v>6.0536699295043901</v>
      </c>
    </row>
    <row r="6266" spans="1:14" x14ac:dyDescent="0.35">
      <c r="A6266" t="s">
        <v>32916</v>
      </c>
      <c r="B6266" t="s">
        <v>32</v>
      </c>
      <c r="C6266" t="s">
        <v>32917</v>
      </c>
      <c r="D6266">
        <v>27</v>
      </c>
      <c r="E6266" t="s">
        <v>1579</v>
      </c>
      <c r="F6266" t="s">
        <v>4219</v>
      </c>
      <c r="G6266" t="s">
        <v>31739</v>
      </c>
      <c r="H6266" t="s">
        <v>32918</v>
      </c>
      <c r="I6266" t="s">
        <v>32916</v>
      </c>
      <c r="J6266" t="s">
        <v>27423</v>
      </c>
      <c r="L6266" t="s">
        <v>32919</v>
      </c>
      <c r="M6266">
        <v>124.05899810791</v>
      </c>
      <c r="N6266">
        <v>7.6172199249267498</v>
      </c>
    </row>
    <row r="6267" spans="1:14" x14ac:dyDescent="0.35">
      <c r="A6267" t="s">
        <v>32920</v>
      </c>
      <c r="B6267" t="s">
        <v>1168</v>
      </c>
      <c r="C6267" t="s">
        <v>32921</v>
      </c>
      <c r="D6267">
        <v>15</v>
      </c>
      <c r="E6267" t="s">
        <v>1579</v>
      </c>
      <c r="F6267" t="s">
        <v>4219</v>
      </c>
      <c r="G6267" t="s">
        <v>32922</v>
      </c>
      <c r="I6267" t="s">
        <v>32920</v>
      </c>
      <c r="J6267" t="s">
        <v>22851</v>
      </c>
      <c r="L6267" t="s">
        <v>32923</v>
      </c>
      <c r="M6267">
        <v>119.74299600000001</v>
      </c>
      <c r="N6267">
        <v>5.0469910000000002</v>
      </c>
    </row>
    <row r="6268" spans="1:14" x14ac:dyDescent="0.35">
      <c r="A6268" t="s">
        <v>32924</v>
      </c>
      <c r="B6268" t="s">
        <v>1168</v>
      </c>
      <c r="C6268" t="s">
        <v>32925</v>
      </c>
      <c r="D6268">
        <v>75</v>
      </c>
      <c r="E6268" t="s">
        <v>1579</v>
      </c>
      <c r="F6268" t="s">
        <v>4219</v>
      </c>
      <c r="G6268" t="s">
        <v>32926</v>
      </c>
      <c r="H6268" t="s">
        <v>32927</v>
      </c>
      <c r="I6268" t="s">
        <v>32924</v>
      </c>
      <c r="J6268" t="s">
        <v>32928</v>
      </c>
      <c r="L6268" t="s">
        <v>32929</v>
      </c>
      <c r="M6268">
        <v>123.842002868652</v>
      </c>
      <c r="N6268">
        <v>8.1785097122192294</v>
      </c>
    </row>
    <row r="6269" spans="1:14" x14ac:dyDescent="0.35">
      <c r="A6269" t="s">
        <v>32930</v>
      </c>
      <c r="B6269" t="s">
        <v>1168</v>
      </c>
      <c r="C6269" t="s">
        <v>32931</v>
      </c>
      <c r="D6269">
        <v>5</v>
      </c>
      <c r="E6269" t="s">
        <v>1579</v>
      </c>
      <c r="F6269" t="s">
        <v>4219</v>
      </c>
      <c r="G6269" t="s">
        <v>31759</v>
      </c>
      <c r="H6269" t="s">
        <v>32932</v>
      </c>
      <c r="I6269" t="s">
        <v>32930</v>
      </c>
      <c r="J6269" t="s">
        <v>15431</v>
      </c>
      <c r="L6269" t="s">
        <v>32933</v>
      </c>
      <c r="M6269">
        <v>123.46117973299999</v>
      </c>
      <c r="N6269">
        <v>7.8307314478699999</v>
      </c>
    </row>
    <row r="6270" spans="1:14" x14ac:dyDescent="0.35">
      <c r="A6270" t="s">
        <v>32934</v>
      </c>
      <c r="B6270" t="s">
        <v>1168</v>
      </c>
      <c r="C6270" t="s">
        <v>32935</v>
      </c>
      <c r="D6270">
        <v>156</v>
      </c>
      <c r="E6270" t="s">
        <v>1579</v>
      </c>
      <c r="F6270" t="s">
        <v>4219</v>
      </c>
      <c r="G6270" t="s">
        <v>4220</v>
      </c>
      <c r="H6270" t="s">
        <v>32936</v>
      </c>
      <c r="I6270" t="s">
        <v>32934</v>
      </c>
      <c r="J6270" t="s">
        <v>32937</v>
      </c>
      <c r="L6270" t="s">
        <v>32938</v>
      </c>
      <c r="M6270">
        <v>126.27368</v>
      </c>
      <c r="N6270">
        <v>6.9490910000000001</v>
      </c>
    </row>
    <row r="6271" spans="1:14" x14ac:dyDescent="0.35">
      <c r="A6271" t="s">
        <v>32939</v>
      </c>
      <c r="B6271" t="s">
        <v>1168</v>
      </c>
      <c r="C6271" t="s">
        <v>32940</v>
      </c>
      <c r="D6271">
        <v>505</v>
      </c>
      <c r="E6271" t="s">
        <v>1579</v>
      </c>
      <c r="F6271" t="s">
        <v>4219</v>
      </c>
      <c r="G6271" t="s">
        <v>32872</v>
      </c>
      <c r="H6271" t="s">
        <v>32941</v>
      </c>
      <c r="I6271" t="s">
        <v>32939</v>
      </c>
      <c r="J6271" t="s">
        <v>32942</v>
      </c>
      <c r="L6271" t="s">
        <v>32943</v>
      </c>
      <c r="M6271">
        <v>125.096000671</v>
      </c>
      <c r="N6271">
        <v>6.05800008774</v>
      </c>
    </row>
    <row r="6272" spans="1:14" x14ac:dyDescent="0.35">
      <c r="A6272" t="s">
        <v>32944</v>
      </c>
      <c r="B6272" t="s">
        <v>1168</v>
      </c>
      <c r="C6272" t="s">
        <v>32945</v>
      </c>
      <c r="D6272">
        <v>20</v>
      </c>
      <c r="E6272" t="s">
        <v>1579</v>
      </c>
      <c r="F6272" t="s">
        <v>4219</v>
      </c>
      <c r="G6272" t="s">
        <v>32827</v>
      </c>
      <c r="H6272" t="s">
        <v>32946</v>
      </c>
      <c r="I6272" t="s">
        <v>32944</v>
      </c>
      <c r="J6272" t="s">
        <v>32947</v>
      </c>
      <c r="L6272" t="s">
        <v>32948</v>
      </c>
      <c r="M6272">
        <v>125.480947495</v>
      </c>
      <c r="N6272">
        <v>9.7558383256299894</v>
      </c>
    </row>
    <row r="6273" spans="1:14" x14ac:dyDescent="0.35">
      <c r="A6273" t="s">
        <v>32949</v>
      </c>
      <c r="B6273" t="s">
        <v>32</v>
      </c>
      <c r="C6273" t="s">
        <v>32950</v>
      </c>
      <c r="E6273" t="s">
        <v>1579</v>
      </c>
      <c r="F6273" t="s">
        <v>4219</v>
      </c>
      <c r="G6273" t="s">
        <v>32922</v>
      </c>
      <c r="H6273" t="s">
        <v>32951</v>
      </c>
      <c r="I6273" t="s">
        <v>32949</v>
      </c>
      <c r="J6273" t="s">
        <v>32952</v>
      </c>
      <c r="L6273" t="s">
        <v>32953</v>
      </c>
      <c r="M6273">
        <v>118.496002197265</v>
      </c>
      <c r="N6273">
        <v>7.0139999389648402</v>
      </c>
    </row>
    <row r="6274" spans="1:14" x14ac:dyDescent="0.35">
      <c r="A6274" t="s">
        <v>32954</v>
      </c>
      <c r="B6274" t="s">
        <v>32</v>
      </c>
      <c r="C6274" t="s">
        <v>32955</v>
      </c>
      <c r="E6274" t="s">
        <v>1579</v>
      </c>
      <c r="F6274" t="s">
        <v>4219</v>
      </c>
      <c r="G6274" t="s">
        <v>32956</v>
      </c>
      <c r="H6274" t="s">
        <v>32957</v>
      </c>
      <c r="I6274" t="s">
        <v>32954</v>
      </c>
      <c r="J6274" t="s">
        <v>32958</v>
      </c>
      <c r="L6274" t="s">
        <v>32959</v>
      </c>
      <c r="M6274">
        <v>122.601997375488</v>
      </c>
      <c r="N6274">
        <v>7.7855601310729901</v>
      </c>
    </row>
    <row r="6275" spans="1:14" x14ac:dyDescent="0.35">
      <c r="A6275" t="s">
        <v>32960</v>
      </c>
      <c r="B6275" t="s">
        <v>1168</v>
      </c>
      <c r="C6275" t="s">
        <v>32961</v>
      </c>
      <c r="D6275">
        <v>16</v>
      </c>
      <c r="E6275" t="s">
        <v>1579</v>
      </c>
      <c r="F6275" t="s">
        <v>4219</v>
      </c>
      <c r="G6275" t="s">
        <v>32894</v>
      </c>
      <c r="I6275" t="s">
        <v>32960</v>
      </c>
      <c r="J6275" t="s">
        <v>32962</v>
      </c>
      <c r="L6275" t="s">
        <v>32963</v>
      </c>
      <c r="M6275">
        <v>126.170997619628</v>
      </c>
      <c r="N6275">
        <v>9.0721101760864205</v>
      </c>
    </row>
    <row r="6276" spans="1:14" x14ac:dyDescent="0.35">
      <c r="A6276" t="s">
        <v>32965</v>
      </c>
      <c r="B6276" t="s">
        <v>1168</v>
      </c>
      <c r="C6276" t="s">
        <v>32966</v>
      </c>
      <c r="D6276">
        <v>33</v>
      </c>
      <c r="E6276" t="s">
        <v>1579</v>
      </c>
      <c r="F6276" t="s">
        <v>4219</v>
      </c>
      <c r="G6276" t="s">
        <v>31759</v>
      </c>
      <c r="H6276" t="s">
        <v>32967</v>
      </c>
      <c r="I6276" t="s">
        <v>32965</v>
      </c>
      <c r="J6276" t="s">
        <v>26758</v>
      </c>
      <c r="L6276" t="s">
        <v>32968</v>
      </c>
      <c r="M6276">
        <v>122.059997558593</v>
      </c>
      <c r="N6276">
        <v>6.92242002487182</v>
      </c>
    </row>
    <row r="6277" spans="1:14" x14ac:dyDescent="0.35">
      <c r="A6277" t="s">
        <v>32969</v>
      </c>
      <c r="B6277" t="s">
        <v>32</v>
      </c>
      <c r="C6277" t="s">
        <v>32970</v>
      </c>
      <c r="D6277">
        <v>10</v>
      </c>
      <c r="E6277" t="s">
        <v>1579</v>
      </c>
      <c r="F6277" t="s">
        <v>4219</v>
      </c>
      <c r="G6277" t="s">
        <v>32827</v>
      </c>
      <c r="H6277" t="s">
        <v>32971</v>
      </c>
      <c r="I6277" t="s">
        <v>32969</v>
      </c>
      <c r="J6277" t="s">
        <v>32972</v>
      </c>
      <c r="L6277" t="s">
        <v>32973</v>
      </c>
      <c r="M6277">
        <v>126.014</v>
      </c>
      <c r="N6277">
        <v>9.8590999999999998</v>
      </c>
    </row>
    <row r="6278" spans="1:14" x14ac:dyDescent="0.35">
      <c r="A6278" t="s">
        <v>32974</v>
      </c>
      <c r="B6278" t="s">
        <v>32</v>
      </c>
      <c r="C6278" t="s">
        <v>32975</v>
      </c>
      <c r="D6278">
        <v>80</v>
      </c>
      <c r="E6278" t="s">
        <v>1579</v>
      </c>
      <c r="F6278" t="s">
        <v>4219</v>
      </c>
      <c r="G6278" t="s">
        <v>5779</v>
      </c>
      <c r="H6278" t="s">
        <v>32976</v>
      </c>
      <c r="I6278" t="s">
        <v>32974</v>
      </c>
      <c r="J6278" t="s">
        <v>32977</v>
      </c>
      <c r="L6278" t="s">
        <v>32978</v>
      </c>
      <c r="M6278">
        <v>119.50769699999999</v>
      </c>
      <c r="N6278">
        <v>10.81874</v>
      </c>
    </row>
    <row r="6279" spans="1:14" x14ac:dyDescent="0.35">
      <c r="A6279" t="s">
        <v>32981</v>
      </c>
      <c r="B6279" t="s">
        <v>32</v>
      </c>
      <c r="C6279" t="s">
        <v>2412</v>
      </c>
      <c r="D6279">
        <v>24</v>
      </c>
      <c r="E6279" t="s">
        <v>1579</v>
      </c>
      <c r="F6279" t="s">
        <v>4219</v>
      </c>
      <c r="G6279" t="s">
        <v>5779</v>
      </c>
      <c r="H6279" t="s">
        <v>32982</v>
      </c>
      <c r="I6279" t="s">
        <v>32981</v>
      </c>
      <c r="J6279" t="s">
        <v>32983</v>
      </c>
      <c r="L6279" t="s">
        <v>32984</v>
      </c>
      <c r="M6279">
        <v>119.273889</v>
      </c>
      <c r="N6279">
        <v>10.525</v>
      </c>
    </row>
    <row r="6280" spans="1:14" x14ac:dyDescent="0.35">
      <c r="A6280" t="s">
        <v>32985</v>
      </c>
      <c r="B6280" t="s">
        <v>1168</v>
      </c>
      <c r="C6280" t="s">
        <v>32986</v>
      </c>
      <c r="D6280">
        <v>4251</v>
      </c>
      <c r="E6280" t="s">
        <v>1579</v>
      </c>
      <c r="F6280" t="s">
        <v>4219</v>
      </c>
      <c r="G6280" t="s">
        <v>31754</v>
      </c>
      <c r="H6280" t="s">
        <v>32987</v>
      </c>
      <c r="I6280" t="s">
        <v>32985</v>
      </c>
      <c r="J6280" t="s">
        <v>27372</v>
      </c>
      <c r="L6280" t="s">
        <v>32988</v>
      </c>
      <c r="M6280">
        <v>120.620002746582</v>
      </c>
      <c r="N6280">
        <v>16.375099182128899</v>
      </c>
    </row>
    <row r="6281" spans="1:14" x14ac:dyDescent="0.35">
      <c r="A6281" t="s">
        <v>32989</v>
      </c>
      <c r="B6281" t="s">
        <v>1168</v>
      </c>
      <c r="C6281" t="s">
        <v>32990</v>
      </c>
      <c r="D6281">
        <v>10</v>
      </c>
      <c r="E6281" t="s">
        <v>1579</v>
      </c>
      <c r="F6281" t="s">
        <v>4219</v>
      </c>
      <c r="G6281" t="s">
        <v>31744</v>
      </c>
      <c r="H6281" t="s">
        <v>32991</v>
      </c>
      <c r="I6281" t="s">
        <v>32989</v>
      </c>
      <c r="J6281" t="s">
        <v>2251</v>
      </c>
      <c r="L6281" t="s">
        <v>32992</v>
      </c>
      <c r="M6281">
        <v>122.980003356933</v>
      </c>
      <c r="N6281">
        <v>14.1291999816894</v>
      </c>
    </row>
    <row r="6282" spans="1:14" x14ac:dyDescent="0.35">
      <c r="A6282" t="s">
        <v>32993</v>
      </c>
      <c r="B6282" t="s">
        <v>1168</v>
      </c>
      <c r="C6282" t="s">
        <v>26251</v>
      </c>
      <c r="D6282">
        <v>14</v>
      </c>
      <c r="E6282" t="s">
        <v>1579</v>
      </c>
      <c r="F6282" t="s">
        <v>4219</v>
      </c>
      <c r="G6282" t="s">
        <v>32868</v>
      </c>
      <c r="H6282" t="s">
        <v>790</v>
      </c>
      <c r="I6282" t="s">
        <v>32993</v>
      </c>
      <c r="J6282" t="s">
        <v>32994</v>
      </c>
      <c r="L6282" t="s">
        <v>32995</v>
      </c>
      <c r="M6282">
        <v>121.04699707</v>
      </c>
      <c r="N6282">
        <v>12.3614997863999</v>
      </c>
    </row>
    <row r="6283" spans="1:14" x14ac:dyDescent="0.35">
      <c r="A6283" t="s">
        <v>32996</v>
      </c>
      <c r="B6283" t="s">
        <v>1168</v>
      </c>
      <c r="C6283" t="s">
        <v>32997</v>
      </c>
      <c r="D6283">
        <v>13</v>
      </c>
      <c r="E6283" t="s">
        <v>1579</v>
      </c>
      <c r="F6283" t="s">
        <v>4219</v>
      </c>
      <c r="G6283" t="s">
        <v>32868</v>
      </c>
      <c r="I6283" t="s">
        <v>32996</v>
      </c>
      <c r="J6283" t="s">
        <v>20279</v>
      </c>
      <c r="L6283" t="s">
        <v>32998</v>
      </c>
      <c r="M6283">
        <v>120.605003356933</v>
      </c>
      <c r="N6283">
        <v>13.208100318908601</v>
      </c>
    </row>
    <row r="6284" spans="1:14" x14ac:dyDescent="0.35">
      <c r="A6284" t="s">
        <v>32999</v>
      </c>
      <c r="B6284" t="s">
        <v>1168</v>
      </c>
      <c r="C6284" t="s">
        <v>33000</v>
      </c>
      <c r="D6284">
        <v>142</v>
      </c>
      <c r="E6284" t="s">
        <v>1579</v>
      </c>
      <c r="F6284" t="s">
        <v>4219</v>
      </c>
      <c r="G6284" t="s">
        <v>31743</v>
      </c>
      <c r="H6284" t="s">
        <v>33001</v>
      </c>
      <c r="I6284" t="s">
        <v>32999</v>
      </c>
      <c r="J6284" t="s">
        <v>33002</v>
      </c>
      <c r="L6284" t="s">
        <v>33003</v>
      </c>
      <c r="M6284">
        <v>123.26999664306599</v>
      </c>
      <c r="N6284">
        <v>13.5848999023437</v>
      </c>
    </row>
    <row r="6285" spans="1:14" x14ac:dyDescent="0.35">
      <c r="A6285" t="s">
        <v>33004</v>
      </c>
      <c r="B6285" t="s">
        <v>1168</v>
      </c>
      <c r="C6285" t="s">
        <v>33005</v>
      </c>
      <c r="D6285">
        <v>291</v>
      </c>
      <c r="E6285" t="s">
        <v>1579</v>
      </c>
      <c r="F6285" t="s">
        <v>4219</v>
      </c>
      <c r="G6285" t="s">
        <v>32865</v>
      </c>
      <c r="H6285" t="s">
        <v>33006</v>
      </c>
      <c r="I6285" t="s">
        <v>33004</v>
      </c>
      <c r="J6285" t="s">
        <v>27311</v>
      </c>
      <c r="L6285" t="s">
        <v>33007</v>
      </c>
      <c r="M6285">
        <v>121.980003</v>
      </c>
      <c r="N6285">
        <v>20.4513</v>
      </c>
    </row>
    <row r="6286" spans="1:14" x14ac:dyDescent="0.35">
      <c r="A6286" t="s">
        <v>33008</v>
      </c>
      <c r="B6286" t="s">
        <v>1168</v>
      </c>
      <c r="C6286" t="s">
        <v>33009</v>
      </c>
      <c r="D6286">
        <v>108</v>
      </c>
      <c r="E6286" t="s">
        <v>1579</v>
      </c>
      <c r="F6286" t="s">
        <v>4219</v>
      </c>
      <c r="G6286" t="s">
        <v>5147</v>
      </c>
      <c r="H6286" t="s">
        <v>33010</v>
      </c>
      <c r="I6286" t="s">
        <v>33008</v>
      </c>
      <c r="J6286" t="s">
        <v>33011</v>
      </c>
      <c r="L6286" t="s">
        <v>33012</v>
      </c>
      <c r="M6286">
        <v>121.500034</v>
      </c>
      <c r="N6286">
        <v>15.729309000000001</v>
      </c>
    </row>
    <row r="6287" spans="1:14" x14ac:dyDescent="0.35">
      <c r="A6287" t="s">
        <v>33013</v>
      </c>
      <c r="B6287" t="s">
        <v>1168</v>
      </c>
      <c r="C6287" t="s">
        <v>26180</v>
      </c>
      <c r="D6287">
        <v>13</v>
      </c>
      <c r="E6287" t="s">
        <v>1579</v>
      </c>
      <c r="F6287" t="s">
        <v>4219</v>
      </c>
      <c r="G6287" t="s">
        <v>31745</v>
      </c>
      <c r="I6287" t="s">
        <v>33013</v>
      </c>
      <c r="J6287" t="s">
        <v>26690</v>
      </c>
      <c r="L6287" t="s">
        <v>33014</v>
      </c>
      <c r="M6287">
        <v>120.303001403808</v>
      </c>
      <c r="N6287">
        <v>16.5956001281738</v>
      </c>
    </row>
    <row r="6288" spans="1:14" x14ac:dyDescent="0.35">
      <c r="A6288" t="s">
        <v>33015</v>
      </c>
      <c r="B6288" t="s">
        <v>1168</v>
      </c>
      <c r="C6288" t="s">
        <v>33016</v>
      </c>
      <c r="D6288">
        <v>70</v>
      </c>
      <c r="E6288" t="s">
        <v>1579</v>
      </c>
      <c r="F6288" t="s">
        <v>4219</v>
      </c>
      <c r="G6288" t="s">
        <v>31747</v>
      </c>
      <c r="H6288" t="s">
        <v>33017</v>
      </c>
      <c r="I6288" t="s">
        <v>33015</v>
      </c>
      <c r="J6288" t="s">
        <v>33018</v>
      </c>
      <c r="L6288" t="s">
        <v>33019</v>
      </c>
      <c r="M6288">
        <v>121.733150482</v>
      </c>
      <c r="N6288">
        <v>17.643367682299999</v>
      </c>
    </row>
    <row r="6289" spans="1:14" x14ac:dyDescent="0.35">
      <c r="A6289" t="s">
        <v>33020</v>
      </c>
      <c r="B6289" t="s">
        <v>1168</v>
      </c>
      <c r="C6289" t="s">
        <v>33021</v>
      </c>
      <c r="D6289">
        <v>121</v>
      </c>
      <c r="E6289" t="s">
        <v>1579</v>
      </c>
      <c r="F6289" t="s">
        <v>4219</v>
      </c>
      <c r="G6289" t="s">
        <v>33022</v>
      </c>
      <c r="H6289" t="s">
        <v>33023</v>
      </c>
      <c r="I6289" t="s">
        <v>33020</v>
      </c>
      <c r="J6289" t="s">
        <v>33024</v>
      </c>
      <c r="L6289" t="s">
        <v>33025</v>
      </c>
      <c r="M6289">
        <v>124.206001281738</v>
      </c>
      <c r="N6289">
        <v>13.5763998031616</v>
      </c>
    </row>
    <row r="6290" spans="1:14" x14ac:dyDescent="0.35">
      <c r="A6290" t="s">
        <v>33026</v>
      </c>
      <c r="B6290" t="s">
        <v>1168</v>
      </c>
      <c r="C6290" t="s">
        <v>33027</v>
      </c>
      <c r="D6290">
        <v>32</v>
      </c>
      <c r="E6290" t="s">
        <v>1579</v>
      </c>
      <c r="F6290" t="s">
        <v>4219</v>
      </c>
      <c r="G6290" t="s">
        <v>33028</v>
      </c>
      <c r="H6290" t="s">
        <v>33029</v>
      </c>
      <c r="I6290" t="s">
        <v>33026</v>
      </c>
      <c r="J6290" t="s">
        <v>33030</v>
      </c>
      <c r="L6290" t="s">
        <v>33031</v>
      </c>
      <c r="M6290">
        <v>121.825996398925</v>
      </c>
      <c r="N6290">
        <v>13.361000061035099</v>
      </c>
    </row>
    <row r="6291" spans="1:14" x14ac:dyDescent="0.35">
      <c r="A6291" t="s">
        <v>33032</v>
      </c>
      <c r="B6291" t="s">
        <v>1168</v>
      </c>
      <c r="C6291" t="s">
        <v>33033</v>
      </c>
      <c r="D6291">
        <v>200</v>
      </c>
      <c r="E6291" t="s">
        <v>1579</v>
      </c>
      <c r="F6291" t="s">
        <v>4219</v>
      </c>
      <c r="G6291" t="s">
        <v>31746</v>
      </c>
      <c r="H6291" t="s">
        <v>33034</v>
      </c>
      <c r="I6291" t="s">
        <v>33032</v>
      </c>
      <c r="J6291" t="s">
        <v>33035</v>
      </c>
      <c r="L6291" t="s">
        <v>33036</v>
      </c>
      <c r="M6291">
        <v>121.75299835200001</v>
      </c>
      <c r="N6291">
        <v>16.929899215700001</v>
      </c>
    </row>
    <row r="6292" spans="1:14" x14ac:dyDescent="0.35">
      <c r="A6292" t="s">
        <v>27426</v>
      </c>
      <c r="B6292" t="s">
        <v>32</v>
      </c>
      <c r="C6292" t="s">
        <v>33037</v>
      </c>
      <c r="D6292">
        <v>237</v>
      </c>
      <c r="E6292" t="s">
        <v>161</v>
      </c>
      <c r="F6292" t="s">
        <v>1844</v>
      </c>
      <c r="G6292" t="s">
        <v>2007</v>
      </c>
      <c r="H6292" t="s">
        <v>33038</v>
      </c>
      <c r="J6292" t="s">
        <v>27426</v>
      </c>
      <c r="L6292" t="s">
        <v>33039</v>
      </c>
      <c r="M6292">
        <v>134.05000000000001</v>
      </c>
      <c r="N6292">
        <v>-14.9215</v>
      </c>
    </row>
    <row r="6293" spans="1:14" x14ac:dyDescent="0.35">
      <c r="A6293" t="s">
        <v>33040</v>
      </c>
      <c r="B6293" t="s">
        <v>1168</v>
      </c>
      <c r="C6293" t="s">
        <v>33041</v>
      </c>
      <c r="D6293">
        <v>10</v>
      </c>
      <c r="E6293" t="s">
        <v>1579</v>
      </c>
      <c r="F6293" t="s">
        <v>4219</v>
      </c>
      <c r="G6293" t="s">
        <v>32828</v>
      </c>
      <c r="H6293" t="s">
        <v>33042</v>
      </c>
      <c r="I6293" t="s">
        <v>33040</v>
      </c>
      <c r="J6293" t="s">
        <v>33043</v>
      </c>
      <c r="K6293" t="s">
        <v>33044</v>
      </c>
      <c r="L6293" t="s">
        <v>33045</v>
      </c>
      <c r="M6293">
        <v>125.027761</v>
      </c>
      <c r="N6293">
        <v>11.228035</v>
      </c>
    </row>
    <row r="6294" spans="1:14" x14ac:dyDescent="0.35">
      <c r="A6294" t="s">
        <v>33046</v>
      </c>
      <c r="B6294" t="s">
        <v>1168</v>
      </c>
      <c r="C6294" t="s">
        <v>33047</v>
      </c>
      <c r="D6294">
        <v>82</v>
      </c>
      <c r="E6294" t="s">
        <v>1579</v>
      </c>
      <c r="F6294" t="s">
        <v>4219</v>
      </c>
      <c r="G6294" t="s">
        <v>31757</v>
      </c>
      <c r="H6294" t="s">
        <v>33048</v>
      </c>
      <c r="I6294" t="s">
        <v>33046</v>
      </c>
      <c r="J6294" t="s">
        <v>33049</v>
      </c>
      <c r="L6294" t="s">
        <v>33050</v>
      </c>
      <c r="M6294">
        <v>123.014999</v>
      </c>
      <c r="N6294">
        <v>10.776400000000001</v>
      </c>
    </row>
    <row r="6295" spans="1:14" x14ac:dyDescent="0.35">
      <c r="A6295" t="s">
        <v>33051</v>
      </c>
      <c r="B6295" t="s">
        <v>1168</v>
      </c>
      <c r="C6295" t="s">
        <v>33052</v>
      </c>
      <c r="D6295">
        <v>12</v>
      </c>
      <c r="E6295" t="s">
        <v>1579</v>
      </c>
      <c r="F6295" t="s">
        <v>4219</v>
      </c>
      <c r="G6295" t="s">
        <v>33053</v>
      </c>
      <c r="H6295" t="s">
        <v>33054</v>
      </c>
      <c r="I6295" t="s">
        <v>33051</v>
      </c>
      <c r="J6295" t="s">
        <v>33055</v>
      </c>
      <c r="L6295" t="s">
        <v>33056</v>
      </c>
      <c r="M6295">
        <v>124.544998168945</v>
      </c>
      <c r="N6295">
        <v>12.072699546813899</v>
      </c>
    </row>
    <row r="6296" spans="1:14" x14ac:dyDescent="0.35">
      <c r="A6296" t="s">
        <v>33057</v>
      </c>
      <c r="B6296" t="s">
        <v>1168</v>
      </c>
      <c r="C6296" t="s">
        <v>33058</v>
      </c>
      <c r="D6296">
        <v>15</v>
      </c>
      <c r="E6296" t="s">
        <v>1579</v>
      </c>
      <c r="F6296" t="s">
        <v>4219</v>
      </c>
      <c r="G6296" t="s">
        <v>33059</v>
      </c>
      <c r="H6296" t="s">
        <v>33060</v>
      </c>
      <c r="I6296" t="s">
        <v>33057</v>
      </c>
      <c r="J6296" t="s">
        <v>33061</v>
      </c>
      <c r="L6296" t="s">
        <v>33062</v>
      </c>
      <c r="M6296">
        <v>123.30000305199999</v>
      </c>
      <c r="N6296">
        <v>9.3337097167999996</v>
      </c>
    </row>
    <row r="6297" spans="1:14" x14ac:dyDescent="0.35">
      <c r="A6297" t="s">
        <v>33063</v>
      </c>
      <c r="B6297" t="s">
        <v>1168</v>
      </c>
      <c r="C6297" t="s">
        <v>33064</v>
      </c>
      <c r="D6297">
        <v>7</v>
      </c>
      <c r="E6297" t="s">
        <v>1579</v>
      </c>
      <c r="F6297" t="s">
        <v>4219</v>
      </c>
      <c r="G6297" t="s">
        <v>33065</v>
      </c>
      <c r="H6297" t="s">
        <v>33066</v>
      </c>
      <c r="I6297" t="s">
        <v>33063</v>
      </c>
      <c r="J6297" t="s">
        <v>2377</v>
      </c>
      <c r="L6297" t="s">
        <v>33067</v>
      </c>
      <c r="M6297">
        <v>121.954002</v>
      </c>
      <c r="N6297">
        <v>11.9245</v>
      </c>
    </row>
    <row r="6298" spans="1:14" x14ac:dyDescent="0.35">
      <c r="A6298" t="s">
        <v>33068</v>
      </c>
      <c r="B6298" t="s">
        <v>1168</v>
      </c>
      <c r="C6298" t="s">
        <v>33069</v>
      </c>
      <c r="D6298">
        <v>6</v>
      </c>
      <c r="E6298" t="s">
        <v>1579</v>
      </c>
      <c r="F6298" t="s">
        <v>4219</v>
      </c>
      <c r="G6298" t="s">
        <v>31737</v>
      </c>
      <c r="H6298" t="s">
        <v>33070</v>
      </c>
      <c r="I6298" t="s">
        <v>33068</v>
      </c>
      <c r="J6298" t="s">
        <v>33071</v>
      </c>
      <c r="L6298" t="s">
        <v>33072</v>
      </c>
      <c r="M6298">
        <v>124.63600158691401</v>
      </c>
      <c r="N6298">
        <v>12.5024003982543</v>
      </c>
    </row>
    <row r="6299" spans="1:14" x14ac:dyDescent="0.35">
      <c r="A6299" t="s">
        <v>33074</v>
      </c>
      <c r="B6299" t="s">
        <v>1168</v>
      </c>
      <c r="C6299" t="s">
        <v>33075</v>
      </c>
      <c r="D6299">
        <v>27</v>
      </c>
      <c r="E6299" t="s">
        <v>1579</v>
      </c>
      <c r="F6299" t="s">
        <v>4219</v>
      </c>
      <c r="G6299" t="s">
        <v>15348</v>
      </c>
      <c r="H6299" t="s">
        <v>33076</v>
      </c>
      <c r="I6299" t="s">
        <v>33074</v>
      </c>
      <c r="J6299" t="s">
        <v>33077</v>
      </c>
      <c r="L6299" t="s">
        <v>33078</v>
      </c>
      <c r="M6299">
        <v>122.493358</v>
      </c>
      <c r="N6299">
        <v>10.833017</v>
      </c>
    </row>
    <row r="6300" spans="1:14" x14ac:dyDescent="0.35">
      <c r="A6300" t="s">
        <v>33079</v>
      </c>
      <c r="B6300" t="s">
        <v>1168</v>
      </c>
      <c r="C6300" t="s">
        <v>33080</v>
      </c>
      <c r="D6300">
        <v>49</v>
      </c>
      <c r="E6300" t="s">
        <v>1579</v>
      </c>
      <c r="F6300" t="s">
        <v>4219</v>
      </c>
      <c r="G6300" t="s">
        <v>33081</v>
      </c>
      <c r="H6300" t="s">
        <v>33082</v>
      </c>
      <c r="I6300" t="s">
        <v>33079</v>
      </c>
      <c r="J6300" t="s">
        <v>20285</v>
      </c>
      <c r="L6300" t="s">
        <v>33083</v>
      </c>
      <c r="M6300">
        <v>123.630095</v>
      </c>
      <c r="N6300">
        <v>12.369681999999999</v>
      </c>
    </row>
    <row r="6301" spans="1:14" x14ac:dyDescent="0.35">
      <c r="A6301" t="s">
        <v>33084</v>
      </c>
      <c r="B6301" t="s">
        <v>1168</v>
      </c>
      <c r="C6301" t="s">
        <v>33085</v>
      </c>
      <c r="D6301">
        <v>14</v>
      </c>
      <c r="E6301" t="s">
        <v>1579</v>
      </c>
      <c r="F6301" t="s">
        <v>4219</v>
      </c>
      <c r="G6301" t="s">
        <v>33065</v>
      </c>
      <c r="H6301" t="s">
        <v>33086</v>
      </c>
      <c r="I6301" t="s">
        <v>33084</v>
      </c>
      <c r="J6301" t="s">
        <v>31530</v>
      </c>
      <c r="L6301" t="s">
        <v>33087</v>
      </c>
      <c r="M6301">
        <v>122.375999451</v>
      </c>
      <c r="N6301">
        <v>11.679400444000001</v>
      </c>
    </row>
    <row r="6302" spans="1:14" x14ac:dyDescent="0.35">
      <c r="A6302" t="s">
        <v>33088</v>
      </c>
      <c r="B6302" t="s">
        <v>3332</v>
      </c>
      <c r="C6302" t="s">
        <v>33089</v>
      </c>
      <c r="D6302">
        <v>31</v>
      </c>
      <c r="E6302" t="s">
        <v>1579</v>
      </c>
      <c r="F6302" t="s">
        <v>4219</v>
      </c>
      <c r="G6302" t="s">
        <v>31758</v>
      </c>
      <c r="H6302" t="s">
        <v>33090</v>
      </c>
      <c r="I6302" t="s">
        <v>33088</v>
      </c>
      <c r="J6302" t="s">
        <v>27308</v>
      </c>
      <c r="L6302" t="s">
        <v>33091</v>
      </c>
      <c r="M6302">
        <v>123.97899627686</v>
      </c>
      <c r="N6302">
        <v>10.307499885559</v>
      </c>
    </row>
    <row r="6303" spans="1:14" x14ac:dyDescent="0.35">
      <c r="A6303" t="s">
        <v>33092</v>
      </c>
      <c r="B6303" t="s">
        <v>1168</v>
      </c>
      <c r="C6303" t="s">
        <v>33093</v>
      </c>
      <c r="D6303">
        <v>83</v>
      </c>
      <c r="E6303" t="s">
        <v>1579</v>
      </c>
      <c r="F6303" t="s">
        <v>4219</v>
      </c>
      <c r="G6303" t="s">
        <v>32828</v>
      </c>
      <c r="H6303" t="s">
        <v>33094</v>
      </c>
      <c r="I6303" t="s">
        <v>33092</v>
      </c>
      <c r="J6303" t="s">
        <v>33095</v>
      </c>
      <c r="L6303" t="s">
        <v>33096</v>
      </c>
      <c r="M6303">
        <v>124.56500244140599</v>
      </c>
      <c r="N6303">
        <v>11.057999610900801</v>
      </c>
    </row>
    <row r="6304" spans="1:14" x14ac:dyDescent="0.35">
      <c r="A6304" t="s">
        <v>33097</v>
      </c>
      <c r="B6304" t="s">
        <v>1168</v>
      </c>
      <c r="C6304" t="s">
        <v>33098</v>
      </c>
      <c r="D6304">
        <v>71</v>
      </c>
      <c r="E6304" t="s">
        <v>1579</v>
      </c>
      <c r="F6304" t="s">
        <v>4219</v>
      </c>
      <c r="G6304" t="s">
        <v>5779</v>
      </c>
      <c r="H6304" t="s">
        <v>33099</v>
      </c>
      <c r="I6304" t="s">
        <v>33097</v>
      </c>
      <c r="J6304" t="s">
        <v>27362</v>
      </c>
      <c r="L6304" t="s">
        <v>33100</v>
      </c>
      <c r="M6304">
        <v>118.75900268554599</v>
      </c>
      <c r="N6304">
        <v>9.7421197891235298</v>
      </c>
    </row>
    <row r="6305" spans="1:14" x14ac:dyDescent="0.35">
      <c r="A6305" t="s">
        <v>33101</v>
      </c>
      <c r="B6305" t="s">
        <v>1168</v>
      </c>
      <c r="C6305" t="s">
        <v>33102</v>
      </c>
      <c r="D6305">
        <v>10</v>
      </c>
      <c r="E6305" t="s">
        <v>1579</v>
      </c>
      <c r="F6305" t="s">
        <v>4219</v>
      </c>
      <c r="G6305" t="s">
        <v>33103</v>
      </c>
      <c r="H6305" t="s">
        <v>33104</v>
      </c>
      <c r="I6305" t="s">
        <v>33101</v>
      </c>
      <c r="J6305" t="s">
        <v>33105</v>
      </c>
      <c r="L6305" t="s">
        <v>33106</v>
      </c>
      <c r="M6305">
        <v>122.751998901367</v>
      </c>
      <c r="N6305">
        <v>11.5977001190185</v>
      </c>
    </row>
    <row r="6306" spans="1:14" x14ac:dyDescent="0.35">
      <c r="A6306" t="s">
        <v>33107</v>
      </c>
      <c r="B6306" t="s">
        <v>1168</v>
      </c>
      <c r="C6306" t="s">
        <v>33108</v>
      </c>
      <c r="D6306">
        <v>23</v>
      </c>
      <c r="E6306" t="s">
        <v>1579</v>
      </c>
      <c r="F6306" t="s">
        <v>4219</v>
      </c>
      <c r="G6306" t="s">
        <v>32980</v>
      </c>
      <c r="H6306" t="s">
        <v>790</v>
      </c>
      <c r="I6306" t="s">
        <v>33107</v>
      </c>
      <c r="J6306" t="s">
        <v>33109</v>
      </c>
      <c r="L6306" t="s">
        <v>33110</v>
      </c>
      <c r="M6306">
        <v>121.932998657</v>
      </c>
      <c r="N6306">
        <v>10.765999794000001</v>
      </c>
    </row>
    <row r="6307" spans="1:14" x14ac:dyDescent="0.35">
      <c r="A6307" t="s">
        <v>33111</v>
      </c>
      <c r="B6307" t="s">
        <v>1168</v>
      </c>
      <c r="C6307" t="s">
        <v>33112</v>
      </c>
      <c r="D6307">
        <v>38</v>
      </c>
      <c r="E6307" t="s">
        <v>1579</v>
      </c>
      <c r="F6307" t="s">
        <v>4219</v>
      </c>
      <c r="G6307" t="s">
        <v>32979</v>
      </c>
      <c r="H6307" t="s">
        <v>33113</v>
      </c>
      <c r="I6307" t="s">
        <v>33111</v>
      </c>
      <c r="J6307" t="s">
        <v>27526</v>
      </c>
      <c r="L6307" t="s">
        <v>33114</v>
      </c>
      <c r="M6307">
        <v>123.853533</v>
      </c>
      <c r="N6307">
        <v>9.6654420000000005</v>
      </c>
    </row>
    <row r="6308" spans="1:14" x14ac:dyDescent="0.35">
      <c r="A6308" t="s">
        <v>33115</v>
      </c>
      <c r="B6308" t="s">
        <v>1168</v>
      </c>
      <c r="C6308" t="s">
        <v>33116</v>
      </c>
      <c r="D6308">
        <v>10</v>
      </c>
      <c r="E6308" t="s">
        <v>1579</v>
      </c>
      <c r="F6308" t="s">
        <v>4219</v>
      </c>
      <c r="G6308" t="s">
        <v>31738</v>
      </c>
      <c r="H6308" t="s">
        <v>33117</v>
      </c>
      <c r="I6308" t="s">
        <v>33115</v>
      </c>
      <c r="J6308" t="s">
        <v>33118</v>
      </c>
      <c r="L6308" t="s">
        <v>33119</v>
      </c>
      <c r="M6308">
        <v>122.084999084</v>
      </c>
      <c r="N6308">
        <v>12.3109998703</v>
      </c>
    </row>
    <row r="6309" spans="1:14" x14ac:dyDescent="0.35">
      <c r="A6309" t="s">
        <v>33120</v>
      </c>
      <c r="B6309" t="s">
        <v>1168</v>
      </c>
      <c r="C6309" t="s">
        <v>33121</v>
      </c>
      <c r="D6309">
        <v>148</v>
      </c>
      <c r="E6309" t="s">
        <v>1579</v>
      </c>
      <c r="F6309" t="s">
        <v>4219</v>
      </c>
      <c r="G6309" t="s">
        <v>5779</v>
      </c>
      <c r="H6309" t="s">
        <v>33122</v>
      </c>
      <c r="I6309" t="s">
        <v>33120</v>
      </c>
      <c r="J6309" t="s">
        <v>33123</v>
      </c>
      <c r="L6309" t="s">
        <v>33124</v>
      </c>
      <c r="M6309">
        <v>120.099998474</v>
      </c>
      <c r="N6309">
        <v>12.121500015300001</v>
      </c>
    </row>
    <row r="6310" spans="1:14" x14ac:dyDescent="0.35">
      <c r="A6310" t="s">
        <v>33125</v>
      </c>
      <c r="B6310" t="s">
        <v>32</v>
      </c>
      <c r="C6310" t="s">
        <v>33126</v>
      </c>
      <c r="D6310">
        <v>43</v>
      </c>
      <c r="E6310" t="s">
        <v>1532</v>
      </c>
      <c r="F6310" t="s">
        <v>1972</v>
      </c>
      <c r="G6310" t="s">
        <v>5306</v>
      </c>
      <c r="H6310" t="s">
        <v>33127</v>
      </c>
      <c r="J6310" t="s">
        <v>33125</v>
      </c>
      <c r="L6310" t="s">
        <v>33128</v>
      </c>
      <c r="M6310">
        <v>35.9345</v>
      </c>
      <c r="N6310">
        <v>-18.292899999999999</v>
      </c>
    </row>
    <row r="6311" spans="1:14" x14ac:dyDescent="0.35">
      <c r="A6311" t="s">
        <v>33129</v>
      </c>
      <c r="B6311" t="s">
        <v>65</v>
      </c>
      <c r="C6311" t="s">
        <v>33130</v>
      </c>
      <c r="D6311">
        <v>0</v>
      </c>
      <c r="E6311" t="s">
        <v>161</v>
      </c>
      <c r="F6311" t="s">
        <v>1844</v>
      </c>
      <c r="G6311" t="s">
        <v>2670</v>
      </c>
      <c r="H6311" t="s">
        <v>5707</v>
      </c>
      <c r="J6311" t="s">
        <v>33129</v>
      </c>
      <c r="L6311" t="s">
        <v>33131</v>
      </c>
      <c r="M6311">
        <v>151.262</v>
      </c>
      <c r="N6311">
        <v>-33.869</v>
      </c>
    </row>
    <row r="6312" spans="1:14" x14ac:dyDescent="0.35">
      <c r="A6312" t="s">
        <v>33150</v>
      </c>
      <c r="B6312" t="s">
        <v>32</v>
      </c>
      <c r="C6312" t="s">
        <v>33151</v>
      </c>
      <c r="D6312">
        <v>109</v>
      </c>
      <c r="E6312" t="s">
        <v>1541</v>
      </c>
      <c r="F6312" t="s">
        <v>7999</v>
      </c>
      <c r="G6312" t="s">
        <v>33147</v>
      </c>
      <c r="H6312" t="s">
        <v>33152</v>
      </c>
      <c r="I6312" t="s">
        <v>33153</v>
      </c>
      <c r="J6312" t="s">
        <v>33154</v>
      </c>
      <c r="L6312" t="s">
        <v>33155</v>
      </c>
      <c r="M6312">
        <v>143.13900799999999</v>
      </c>
      <c r="N6312">
        <v>51.780101999999999</v>
      </c>
    </row>
    <row r="6313" spans="1:14" x14ac:dyDescent="0.35">
      <c r="A6313" t="s">
        <v>33160</v>
      </c>
      <c r="B6313" t="s">
        <v>3332</v>
      </c>
      <c r="C6313" t="s">
        <v>33161</v>
      </c>
      <c r="D6313">
        <v>548</v>
      </c>
      <c r="E6313" t="s">
        <v>1541</v>
      </c>
      <c r="F6313" t="s">
        <v>7999</v>
      </c>
      <c r="G6313" t="s">
        <v>33162</v>
      </c>
      <c r="H6313" t="s">
        <v>33163</v>
      </c>
      <c r="I6313" t="s">
        <v>33164</v>
      </c>
      <c r="J6313" t="s">
        <v>33165</v>
      </c>
      <c r="L6313" t="s">
        <v>33166</v>
      </c>
      <c r="M6313">
        <v>45.698600999999996</v>
      </c>
      <c r="N6313">
        <v>43.388302000000003</v>
      </c>
    </row>
    <row r="6314" spans="1:14" x14ac:dyDescent="0.35">
      <c r="A6314" t="s">
        <v>33216</v>
      </c>
      <c r="B6314" t="s">
        <v>32</v>
      </c>
      <c r="C6314" t="s">
        <v>33217</v>
      </c>
      <c r="D6314">
        <v>925</v>
      </c>
      <c r="E6314" t="s">
        <v>1541</v>
      </c>
      <c r="F6314" t="s">
        <v>7999</v>
      </c>
      <c r="G6314" t="s">
        <v>8300</v>
      </c>
      <c r="H6314" t="s">
        <v>33218</v>
      </c>
      <c r="I6314" t="s">
        <v>33219</v>
      </c>
      <c r="J6314" t="s">
        <v>33220</v>
      </c>
      <c r="L6314" t="s">
        <v>33221</v>
      </c>
      <c r="M6314">
        <v>136.85499572800001</v>
      </c>
      <c r="N6314">
        <v>62.789001464800002</v>
      </c>
    </row>
    <row r="6315" spans="1:14" x14ac:dyDescent="0.35">
      <c r="A6315" t="s">
        <v>33260</v>
      </c>
      <c r="B6315" t="s">
        <v>32</v>
      </c>
      <c r="C6315" t="s">
        <v>8140</v>
      </c>
      <c r="D6315">
        <v>272</v>
      </c>
      <c r="E6315" t="s">
        <v>1541</v>
      </c>
      <c r="F6315" t="s">
        <v>7999</v>
      </c>
      <c r="G6315" t="s">
        <v>8000</v>
      </c>
      <c r="H6315" t="s">
        <v>8141</v>
      </c>
      <c r="J6315" t="s">
        <v>8139</v>
      </c>
      <c r="L6315" t="s">
        <v>8143</v>
      </c>
      <c r="M6315">
        <v>133.7363</v>
      </c>
      <c r="N6315">
        <v>45.878300000000003</v>
      </c>
    </row>
    <row r="6316" spans="1:14" x14ac:dyDescent="0.35">
      <c r="A6316" t="s">
        <v>33274</v>
      </c>
      <c r="B6316" t="s">
        <v>32</v>
      </c>
      <c r="C6316" t="s">
        <v>33275</v>
      </c>
      <c r="D6316">
        <v>331</v>
      </c>
      <c r="E6316" t="s">
        <v>1541</v>
      </c>
      <c r="F6316" t="s">
        <v>7999</v>
      </c>
      <c r="G6316" t="s">
        <v>33178</v>
      </c>
      <c r="H6316" t="s">
        <v>33276</v>
      </c>
      <c r="I6316" t="s">
        <v>33277</v>
      </c>
      <c r="J6316" t="s">
        <v>33278</v>
      </c>
      <c r="L6316" t="s">
        <v>33279</v>
      </c>
      <c r="M6316">
        <v>46.259998321533203</v>
      </c>
      <c r="N6316">
        <v>60.788299560546797</v>
      </c>
    </row>
    <row r="6317" spans="1:14" x14ac:dyDescent="0.35">
      <c r="A6317" t="s">
        <v>33280</v>
      </c>
      <c r="B6317" t="s">
        <v>32</v>
      </c>
      <c r="C6317" t="s">
        <v>33281</v>
      </c>
      <c r="D6317">
        <v>1710</v>
      </c>
      <c r="E6317" t="s">
        <v>161</v>
      </c>
      <c r="F6317" t="s">
        <v>1547</v>
      </c>
      <c r="G6317" t="s">
        <v>3198</v>
      </c>
      <c r="H6317" t="s">
        <v>33282</v>
      </c>
      <c r="J6317" t="s">
        <v>33280</v>
      </c>
      <c r="K6317" t="s">
        <v>33283</v>
      </c>
      <c r="L6317" t="s">
        <v>33284</v>
      </c>
      <c r="M6317">
        <v>144.25666666699999</v>
      </c>
      <c r="N6317">
        <v>-5.3344444444399999</v>
      </c>
    </row>
    <row r="6318" spans="1:14" x14ac:dyDescent="0.35">
      <c r="A6318" t="s">
        <v>33285</v>
      </c>
      <c r="B6318" t="s">
        <v>32</v>
      </c>
      <c r="C6318" t="s">
        <v>33286</v>
      </c>
      <c r="D6318">
        <v>27</v>
      </c>
      <c r="E6318" t="s">
        <v>1532</v>
      </c>
      <c r="F6318" t="s">
        <v>4505</v>
      </c>
      <c r="G6318" t="s">
        <v>33287</v>
      </c>
      <c r="H6318" t="s">
        <v>33288</v>
      </c>
      <c r="J6318" t="s">
        <v>33285</v>
      </c>
      <c r="L6318" t="s">
        <v>33289</v>
      </c>
      <c r="M6318">
        <v>-9.5853730000000006</v>
      </c>
      <c r="N6318">
        <v>5.4713260000000004</v>
      </c>
    </row>
    <row r="6319" spans="1:14" x14ac:dyDescent="0.35">
      <c r="A6319" t="s">
        <v>33290</v>
      </c>
      <c r="B6319" t="s">
        <v>36</v>
      </c>
      <c r="C6319" t="s">
        <v>33291</v>
      </c>
      <c r="D6319">
        <v>2465</v>
      </c>
      <c r="F6319" t="s">
        <v>30</v>
      </c>
      <c r="G6319" t="s">
        <v>41</v>
      </c>
      <c r="H6319" t="s">
        <v>257</v>
      </c>
      <c r="J6319" t="s">
        <v>33290</v>
      </c>
      <c r="L6319" t="s">
        <v>33292</v>
      </c>
      <c r="M6319">
        <v>-118.206</v>
      </c>
      <c r="N6319">
        <v>34.65</v>
      </c>
    </row>
    <row r="6320" spans="1:14" x14ac:dyDescent="0.35">
      <c r="A6320" t="s">
        <v>33293</v>
      </c>
      <c r="B6320" t="s">
        <v>32</v>
      </c>
      <c r="C6320" t="s">
        <v>33294</v>
      </c>
      <c r="D6320">
        <v>209</v>
      </c>
      <c r="F6320" t="s">
        <v>30</v>
      </c>
      <c r="G6320" t="s">
        <v>83</v>
      </c>
      <c r="H6320" t="s">
        <v>1107</v>
      </c>
      <c r="I6320" t="s">
        <v>33293</v>
      </c>
      <c r="J6320" t="s">
        <v>3161</v>
      </c>
      <c r="K6320" t="s">
        <v>33293</v>
      </c>
      <c r="L6320" t="s">
        <v>33295</v>
      </c>
      <c r="M6320">
        <v>-122.93800354003901</v>
      </c>
      <c r="N6320">
        <v>48.483898162841797</v>
      </c>
    </row>
    <row r="6321" spans="1:14" x14ac:dyDescent="0.35">
      <c r="A6321" t="s">
        <v>33296</v>
      </c>
      <c r="B6321" t="s">
        <v>65</v>
      </c>
      <c r="C6321" t="s">
        <v>33297</v>
      </c>
      <c r="D6321">
        <v>14</v>
      </c>
      <c r="F6321" t="s">
        <v>30</v>
      </c>
      <c r="G6321" t="s">
        <v>83</v>
      </c>
      <c r="H6321" t="s">
        <v>33298</v>
      </c>
      <c r="I6321" t="s">
        <v>33296</v>
      </c>
      <c r="J6321" t="s">
        <v>33299</v>
      </c>
      <c r="K6321" t="s">
        <v>33296</v>
      </c>
      <c r="L6321" t="s">
        <v>33300</v>
      </c>
      <c r="M6321">
        <v>-122.259002686</v>
      </c>
      <c r="N6321">
        <v>47.754798889200003</v>
      </c>
    </row>
    <row r="6322" spans="1:14" x14ac:dyDescent="0.35">
      <c r="A6322" t="s">
        <v>33306</v>
      </c>
      <c r="B6322" t="s">
        <v>32</v>
      </c>
      <c r="C6322" t="s">
        <v>33307</v>
      </c>
      <c r="D6322">
        <v>42</v>
      </c>
      <c r="E6322" t="s">
        <v>1580</v>
      </c>
      <c r="F6322" t="s">
        <v>2091</v>
      </c>
      <c r="G6322" t="s">
        <v>2098</v>
      </c>
      <c r="H6322" t="s">
        <v>591</v>
      </c>
      <c r="I6322" t="s">
        <v>33308</v>
      </c>
      <c r="J6322" t="s">
        <v>33309</v>
      </c>
      <c r="K6322" t="s">
        <v>1731</v>
      </c>
      <c r="L6322" t="s">
        <v>33310</v>
      </c>
      <c r="M6322">
        <v>-57.869700000000002</v>
      </c>
      <c r="N6322">
        <v>-38.2271</v>
      </c>
    </row>
    <row r="6323" spans="1:14" x14ac:dyDescent="0.35">
      <c r="A6323" t="s">
        <v>33315</v>
      </c>
      <c r="B6323" t="s">
        <v>36</v>
      </c>
      <c r="C6323" t="s">
        <v>33316</v>
      </c>
      <c r="D6323">
        <v>1026</v>
      </c>
      <c r="E6323" t="s">
        <v>1580</v>
      </c>
      <c r="F6323" t="s">
        <v>2091</v>
      </c>
      <c r="G6323" t="s">
        <v>2129</v>
      </c>
      <c r="H6323" t="s">
        <v>33317</v>
      </c>
      <c r="I6323" t="s">
        <v>33315</v>
      </c>
      <c r="J6323" t="s">
        <v>33318</v>
      </c>
      <c r="K6323" t="s">
        <v>17537</v>
      </c>
      <c r="L6323" t="s">
        <v>33319</v>
      </c>
      <c r="M6323">
        <v>-67.834999084499998</v>
      </c>
      <c r="N6323">
        <v>-37.910198211699999</v>
      </c>
    </row>
    <row r="6324" spans="1:14" x14ac:dyDescent="0.35">
      <c r="A6324" t="s">
        <v>33325</v>
      </c>
      <c r="B6324" t="s">
        <v>1168</v>
      </c>
      <c r="C6324" t="s">
        <v>33326</v>
      </c>
      <c r="D6324">
        <v>112</v>
      </c>
      <c r="E6324" t="s">
        <v>1580</v>
      </c>
      <c r="F6324" t="s">
        <v>2091</v>
      </c>
      <c r="G6324" t="s">
        <v>2197</v>
      </c>
      <c r="H6324" t="s">
        <v>2239</v>
      </c>
      <c r="I6324" t="s">
        <v>33325</v>
      </c>
      <c r="J6324" t="s">
        <v>33327</v>
      </c>
      <c r="K6324" t="s">
        <v>30346</v>
      </c>
      <c r="L6324" t="s">
        <v>33328</v>
      </c>
      <c r="M6324">
        <v>-57.996600000000001</v>
      </c>
      <c r="N6324">
        <v>-31.296900000000001</v>
      </c>
    </row>
    <row r="6325" spans="1:14" x14ac:dyDescent="0.35">
      <c r="A6325" t="s">
        <v>33329</v>
      </c>
      <c r="B6325" t="s">
        <v>1168</v>
      </c>
      <c r="C6325" t="s">
        <v>33330</v>
      </c>
      <c r="D6325">
        <v>75</v>
      </c>
      <c r="E6325" t="s">
        <v>1580</v>
      </c>
      <c r="F6325" t="s">
        <v>2091</v>
      </c>
      <c r="G6325" t="s">
        <v>2197</v>
      </c>
      <c r="H6325" t="s">
        <v>2208</v>
      </c>
      <c r="I6325" t="s">
        <v>33329</v>
      </c>
      <c r="J6325" t="s">
        <v>33331</v>
      </c>
      <c r="K6325" t="s">
        <v>25964</v>
      </c>
      <c r="L6325" t="s">
        <v>33332</v>
      </c>
      <c r="M6325">
        <v>-58.613100000000003</v>
      </c>
      <c r="N6325">
        <v>-33.010300000000001</v>
      </c>
    </row>
    <row r="6326" spans="1:14" x14ac:dyDescent="0.35">
      <c r="A6326" t="s">
        <v>33333</v>
      </c>
      <c r="B6326" t="s">
        <v>32</v>
      </c>
      <c r="C6326" t="s">
        <v>33334</v>
      </c>
      <c r="D6326">
        <v>262</v>
      </c>
      <c r="E6326" t="s">
        <v>1580</v>
      </c>
      <c r="F6326" t="s">
        <v>2091</v>
      </c>
      <c r="G6326" t="s">
        <v>2098</v>
      </c>
      <c r="H6326" t="s">
        <v>2202</v>
      </c>
      <c r="I6326" t="s">
        <v>33333</v>
      </c>
      <c r="J6326" t="s">
        <v>33335</v>
      </c>
      <c r="K6326" t="s">
        <v>15426</v>
      </c>
      <c r="L6326" t="s">
        <v>33336</v>
      </c>
      <c r="M6326">
        <v>-60.930599999999998</v>
      </c>
      <c r="N6326">
        <v>-34.545900000000003</v>
      </c>
    </row>
    <row r="6327" spans="1:14" x14ac:dyDescent="0.35">
      <c r="A6327" t="s">
        <v>33338</v>
      </c>
      <c r="B6327" t="s">
        <v>1168</v>
      </c>
      <c r="C6327" t="s">
        <v>33339</v>
      </c>
      <c r="D6327">
        <v>242</v>
      </c>
      <c r="E6327" t="s">
        <v>1580</v>
      </c>
      <c r="F6327" t="s">
        <v>2091</v>
      </c>
      <c r="G6327" t="s">
        <v>2197</v>
      </c>
      <c r="H6327" t="s">
        <v>2375</v>
      </c>
      <c r="I6327" t="s">
        <v>33338</v>
      </c>
      <c r="J6327" t="s">
        <v>2483</v>
      </c>
      <c r="K6327" t="s">
        <v>27417</v>
      </c>
      <c r="L6327" t="s">
        <v>33340</v>
      </c>
      <c r="M6327">
        <v>-60.480400000000003</v>
      </c>
      <c r="N6327">
        <v>-31.794799999999999</v>
      </c>
    </row>
    <row r="6328" spans="1:14" x14ac:dyDescent="0.35">
      <c r="A6328" t="s">
        <v>33341</v>
      </c>
      <c r="B6328" t="s">
        <v>1168</v>
      </c>
      <c r="C6328" t="s">
        <v>33342</v>
      </c>
      <c r="D6328">
        <v>85</v>
      </c>
      <c r="E6328" t="s">
        <v>1580</v>
      </c>
      <c r="F6328" t="s">
        <v>2091</v>
      </c>
      <c r="G6328" t="s">
        <v>2134</v>
      </c>
      <c r="H6328" t="s">
        <v>2382</v>
      </c>
      <c r="I6328" t="s">
        <v>33341</v>
      </c>
      <c r="J6328" t="s">
        <v>15435</v>
      </c>
      <c r="K6328" t="s">
        <v>15435</v>
      </c>
      <c r="L6328" t="s">
        <v>33343</v>
      </c>
      <c r="M6328">
        <v>-60.784999999999997</v>
      </c>
      <c r="N6328">
        <v>-32.903599999999997</v>
      </c>
    </row>
    <row r="6329" spans="1:14" x14ac:dyDescent="0.35">
      <c r="A6329" t="s">
        <v>33345</v>
      </c>
      <c r="B6329" t="s">
        <v>1168</v>
      </c>
      <c r="C6329" t="s">
        <v>33346</v>
      </c>
      <c r="D6329">
        <v>55</v>
      </c>
      <c r="E6329" t="s">
        <v>1580</v>
      </c>
      <c r="F6329" t="s">
        <v>2091</v>
      </c>
      <c r="G6329" t="s">
        <v>2134</v>
      </c>
      <c r="H6329" t="s">
        <v>854</v>
      </c>
      <c r="I6329" t="s">
        <v>33345</v>
      </c>
      <c r="J6329" t="s">
        <v>2590</v>
      </c>
      <c r="K6329" t="s">
        <v>33347</v>
      </c>
      <c r="L6329" t="s">
        <v>33348</v>
      </c>
      <c r="M6329">
        <v>-60.811700000000002</v>
      </c>
      <c r="N6329">
        <v>-31.7117</v>
      </c>
    </row>
    <row r="6330" spans="1:14" x14ac:dyDescent="0.35">
      <c r="A6330" t="s">
        <v>33349</v>
      </c>
      <c r="B6330" t="s">
        <v>1168</v>
      </c>
      <c r="C6330" t="s">
        <v>33350</v>
      </c>
      <c r="D6330">
        <v>18</v>
      </c>
      <c r="E6330" t="s">
        <v>1580</v>
      </c>
      <c r="F6330" t="s">
        <v>2091</v>
      </c>
      <c r="G6330" t="s">
        <v>2186</v>
      </c>
      <c r="H6330" t="s">
        <v>2187</v>
      </c>
      <c r="I6330" t="s">
        <v>33349</v>
      </c>
      <c r="J6330" t="s">
        <v>27483</v>
      </c>
      <c r="K6330" t="s">
        <v>27352</v>
      </c>
      <c r="L6330" t="s">
        <v>33351</v>
      </c>
      <c r="M6330">
        <v>-58.415599999999998</v>
      </c>
      <c r="N6330">
        <v>-34.559199999999997</v>
      </c>
    </row>
    <row r="6331" spans="1:14" x14ac:dyDescent="0.35">
      <c r="A6331" t="s">
        <v>33353</v>
      </c>
      <c r="B6331" t="s">
        <v>32</v>
      </c>
      <c r="C6331" t="s">
        <v>33354</v>
      </c>
      <c r="D6331">
        <v>3733</v>
      </c>
      <c r="E6331" t="s">
        <v>1580</v>
      </c>
      <c r="F6331" t="s">
        <v>2091</v>
      </c>
      <c r="G6331" t="s">
        <v>2154</v>
      </c>
      <c r="H6331" t="s">
        <v>33355</v>
      </c>
      <c r="I6331" t="s">
        <v>33353</v>
      </c>
      <c r="J6331" t="s">
        <v>33356</v>
      </c>
      <c r="K6331" t="s">
        <v>33357</v>
      </c>
      <c r="L6331" t="s">
        <v>33358</v>
      </c>
      <c r="M6331">
        <v>-64.531898498499999</v>
      </c>
      <c r="N6331">
        <v>-31.0058002471999</v>
      </c>
    </row>
    <row r="6332" spans="1:14" x14ac:dyDescent="0.35">
      <c r="A6332" t="s">
        <v>33359</v>
      </c>
      <c r="B6332" t="s">
        <v>1168</v>
      </c>
      <c r="C6332" t="s">
        <v>33360</v>
      </c>
      <c r="D6332">
        <v>1604</v>
      </c>
      <c r="E6332" t="s">
        <v>1580</v>
      </c>
      <c r="F6332" t="s">
        <v>2091</v>
      </c>
      <c r="G6332" t="s">
        <v>2154</v>
      </c>
      <c r="H6332" t="s">
        <v>2212</v>
      </c>
      <c r="I6332" t="s">
        <v>33359</v>
      </c>
      <c r="J6332" t="s">
        <v>33361</v>
      </c>
      <c r="K6332" t="s">
        <v>27354</v>
      </c>
      <c r="L6332" t="s">
        <v>33362</v>
      </c>
      <c r="M6332">
        <v>-64.207999999999998</v>
      </c>
      <c r="N6332">
        <v>-31.323601</v>
      </c>
    </row>
    <row r="6333" spans="1:14" x14ac:dyDescent="0.35">
      <c r="A6333" t="s">
        <v>33364</v>
      </c>
      <c r="B6333" t="s">
        <v>1168</v>
      </c>
      <c r="C6333" t="s">
        <v>26180</v>
      </c>
      <c r="D6333">
        <v>10</v>
      </c>
      <c r="E6333" t="s">
        <v>1580</v>
      </c>
      <c r="F6333" t="s">
        <v>2091</v>
      </c>
      <c r="G6333" t="s">
        <v>2098</v>
      </c>
      <c r="H6333" t="s">
        <v>942</v>
      </c>
      <c r="I6333" t="s">
        <v>33364</v>
      </c>
      <c r="J6333" t="s">
        <v>33365</v>
      </c>
      <c r="K6333" t="s">
        <v>33365</v>
      </c>
      <c r="L6333" t="s">
        <v>33366</v>
      </c>
      <c r="M6333">
        <v>-58.589599999999997</v>
      </c>
      <c r="N6333">
        <v>-34.453200000000002</v>
      </c>
    </row>
    <row r="6334" spans="1:14" x14ac:dyDescent="0.35">
      <c r="A6334" t="s">
        <v>33368</v>
      </c>
      <c r="B6334" t="s">
        <v>1168</v>
      </c>
      <c r="C6334" t="s">
        <v>33369</v>
      </c>
      <c r="D6334">
        <v>72</v>
      </c>
      <c r="E6334" t="s">
        <v>1580</v>
      </c>
      <c r="F6334" t="s">
        <v>2091</v>
      </c>
      <c r="G6334" t="s">
        <v>2098</v>
      </c>
      <c r="H6334" t="s">
        <v>1080</v>
      </c>
      <c r="I6334" t="s">
        <v>33368</v>
      </c>
      <c r="J6334" t="s">
        <v>33370</v>
      </c>
      <c r="K6334" t="s">
        <v>27324</v>
      </c>
      <c r="L6334" t="s">
        <v>33371</v>
      </c>
      <c r="M6334">
        <v>-57.8947</v>
      </c>
      <c r="N6334">
        <v>-34.972200000000001</v>
      </c>
    </row>
    <row r="6335" spans="1:14" x14ac:dyDescent="0.35">
      <c r="A6335" t="s">
        <v>33373</v>
      </c>
      <c r="B6335" t="s">
        <v>1168</v>
      </c>
      <c r="C6335" t="s">
        <v>33374</v>
      </c>
      <c r="D6335">
        <v>59</v>
      </c>
      <c r="E6335" t="s">
        <v>1580</v>
      </c>
      <c r="F6335" t="s">
        <v>2091</v>
      </c>
      <c r="G6335" t="s">
        <v>2098</v>
      </c>
      <c r="H6335" t="s">
        <v>33375</v>
      </c>
      <c r="I6335" t="s">
        <v>33373</v>
      </c>
      <c r="J6335" t="s">
        <v>27415</v>
      </c>
      <c r="K6335" t="s">
        <v>5571</v>
      </c>
      <c r="L6335" t="s">
        <v>33376</v>
      </c>
      <c r="M6335">
        <v>-58.6126</v>
      </c>
      <c r="N6335">
        <v>-34.609900000000003</v>
      </c>
    </row>
    <row r="6336" spans="1:14" x14ac:dyDescent="0.35">
      <c r="A6336" t="s">
        <v>33378</v>
      </c>
      <c r="B6336" t="s">
        <v>3332</v>
      </c>
      <c r="C6336" t="s">
        <v>33379</v>
      </c>
      <c r="D6336">
        <v>67</v>
      </c>
      <c r="E6336" t="s">
        <v>1580</v>
      </c>
      <c r="F6336" t="s">
        <v>2091</v>
      </c>
      <c r="G6336" t="s">
        <v>2098</v>
      </c>
      <c r="H6336" t="s">
        <v>2187</v>
      </c>
      <c r="I6336" t="s">
        <v>33378</v>
      </c>
      <c r="J6336" t="s">
        <v>33380</v>
      </c>
      <c r="K6336" t="s">
        <v>33380</v>
      </c>
      <c r="L6336" t="s">
        <v>33381</v>
      </c>
      <c r="M6336">
        <v>-58.535800000000002</v>
      </c>
      <c r="N6336">
        <v>-34.822200000000002</v>
      </c>
    </row>
    <row r="6337" spans="1:14" x14ac:dyDescent="0.35">
      <c r="A6337" t="s">
        <v>33382</v>
      </c>
      <c r="B6337" t="s">
        <v>32</v>
      </c>
      <c r="C6337" t="s">
        <v>33383</v>
      </c>
      <c r="D6337">
        <v>325</v>
      </c>
      <c r="E6337" t="s">
        <v>1580</v>
      </c>
      <c r="F6337" t="s">
        <v>2091</v>
      </c>
      <c r="G6337" t="s">
        <v>2134</v>
      </c>
      <c r="H6337" t="s">
        <v>33384</v>
      </c>
      <c r="I6337" t="s">
        <v>33382</v>
      </c>
      <c r="J6337" t="s">
        <v>33385</v>
      </c>
      <c r="K6337" t="s">
        <v>16018</v>
      </c>
      <c r="L6337" t="s">
        <v>33386</v>
      </c>
      <c r="M6337">
        <v>-61.5017</v>
      </c>
      <c r="N6337">
        <v>-31.282499999999999</v>
      </c>
    </row>
    <row r="6338" spans="1:14" x14ac:dyDescent="0.35">
      <c r="A6338" t="s">
        <v>33388</v>
      </c>
      <c r="B6338" t="s">
        <v>32</v>
      </c>
      <c r="C6338" t="s">
        <v>33389</v>
      </c>
      <c r="D6338">
        <v>2788</v>
      </c>
      <c r="E6338" t="s">
        <v>1580</v>
      </c>
      <c r="F6338" t="s">
        <v>2091</v>
      </c>
      <c r="G6338" t="s">
        <v>2173</v>
      </c>
      <c r="H6338" t="s">
        <v>33390</v>
      </c>
      <c r="I6338" t="s">
        <v>33388</v>
      </c>
      <c r="J6338" t="s">
        <v>5592</v>
      </c>
      <c r="K6338" t="s">
        <v>27451</v>
      </c>
      <c r="L6338" t="s">
        <v>33391</v>
      </c>
      <c r="M6338">
        <v>-70.222503662099996</v>
      </c>
      <c r="N6338">
        <v>-37.444698333699897</v>
      </c>
    </row>
    <row r="6339" spans="1:14" x14ac:dyDescent="0.35">
      <c r="A6339" t="s">
        <v>33392</v>
      </c>
      <c r="B6339" t="s">
        <v>32</v>
      </c>
      <c r="C6339" t="s">
        <v>33393</v>
      </c>
      <c r="D6339">
        <v>5435</v>
      </c>
      <c r="E6339" t="s">
        <v>1580</v>
      </c>
      <c r="F6339" t="s">
        <v>2091</v>
      </c>
      <c r="G6339" t="s">
        <v>2173</v>
      </c>
      <c r="H6339" t="s">
        <v>33394</v>
      </c>
      <c r="I6339" t="s">
        <v>33392</v>
      </c>
      <c r="J6339" t="s">
        <v>5782</v>
      </c>
      <c r="K6339" t="s">
        <v>5782</v>
      </c>
      <c r="L6339" t="s">
        <v>33395</v>
      </c>
      <c r="M6339">
        <v>-71.009201000000004</v>
      </c>
      <c r="N6339">
        <v>-37.851398000000003</v>
      </c>
    </row>
    <row r="6340" spans="1:14" x14ac:dyDescent="0.35">
      <c r="A6340" t="s">
        <v>33396</v>
      </c>
      <c r="B6340" t="s">
        <v>32</v>
      </c>
      <c r="C6340" t="s">
        <v>33397</v>
      </c>
      <c r="D6340">
        <v>852</v>
      </c>
      <c r="E6340" t="s">
        <v>1580</v>
      </c>
      <c r="F6340" t="s">
        <v>2091</v>
      </c>
      <c r="G6340" t="s">
        <v>2129</v>
      </c>
      <c r="H6340" t="s">
        <v>33398</v>
      </c>
      <c r="I6340" t="s">
        <v>33396</v>
      </c>
      <c r="J6340" t="s">
        <v>33399</v>
      </c>
      <c r="K6340" t="s">
        <v>33399</v>
      </c>
      <c r="L6340" t="s">
        <v>33400</v>
      </c>
      <c r="M6340">
        <v>-67.620498657200002</v>
      </c>
      <c r="N6340">
        <v>-39.000701904300001</v>
      </c>
    </row>
    <row r="6341" spans="1:14" x14ac:dyDescent="0.35">
      <c r="A6341" t="s">
        <v>33401</v>
      </c>
      <c r="B6341" t="s">
        <v>1168</v>
      </c>
      <c r="C6341" t="s">
        <v>33402</v>
      </c>
      <c r="D6341">
        <v>1968</v>
      </c>
      <c r="E6341" t="s">
        <v>1580</v>
      </c>
      <c r="F6341" t="s">
        <v>2091</v>
      </c>
      <c r="G6341" t="s">
        <v>2173</v>
      </c>
      <c r="H6341" t="s">
        <v>33403</v>
      </c>
      <c r="I6341" t="s">
        <v>33401</v>
      </c>
      <c r="J6341" t="s">
        <v>33404</v>
      </c>
      <c r="K6341" t="s">
        <v>1830</v>
      </c>
      <c r="L6341" t="s">
        <v>33405</v>
      </c>
      <c r="M6341">
        <v>-68.904197692899999</v>
      </c>
      <c r="N6341">
        <v>-37.390598297099999</v>
      </c>
    </row>
    <row r="6342" spans="1:14" x14ac:dyDescent="0.35">
      <c r="A6342" t="s">
        <v>33406</v>
      </c>
      <c r="B6342" t="s">
        <v>1168</v>
      </c>
      <c r="C6342" t="s">
        <v>33407</v>
      </c>
      <c r="D6342">
        <v>3330</v>
      </c>
      <c r="E6342" t="s">
        <v>1580</v>
      </c>
      <c r="F6342" t="s">
        <v>2091</v>
      </c>
      <c r="G6342" t="s">
        <v>2173</v>
      </c>
      <c r="H6342" t="s">
        <v>33408</v>
      </c>
      <c r="I6342" t="s">
        <v>33406</v>
      </c>
      <c r="J6342" t="s">
        <v>33409</v>
      </c>
      <c r="K6342" t="s">
        <v>26765</v>
      </c>
      <c r="L6342" t="s">
        <v>33410</v>
      </c>
      <c r="M6342">
        <v>-70.113602</v>
      </c>
      <c r="N6342">
        <v>-38.975498000000002</v>
      </c>
    </row>
    <row r="6343" spans="1:14" x14ac:dyDescent="0.35">
      <c r="A6343" t="s">
        <v>15436</v>
      </c>
      <c r="B6343" t="s">
        <v>32</v>
      </c>
      <c r="C6343" t="s">
        <v>33411</v>
      </c>
      <c r="D6343">
        <v>30</v>
      </c>
      <c r="E6343" t="s">
        <v>161</v>
      </c>
      <c r="F6343" t="s">
        <v>1547</v>
      </c>
      <c r="G6343" t="s">
        <v>2633</v>
      </c>
      <c r="H6343" t="s">
        <v>33412</v>
      </c>
      <c r="J6343" t="s">
        <v>15436</v>
      </c>
      <c r="K6343" t="s">
        <v>33413</v>
      </c>
      <c r="L6343" t="s">
        <v>33414</v>
      </c>
      <c r="M6343">
        <v>150.7903</v>
      </c>
      <c r="N6343">
        <v>-9.6700999999999997</v>
      </c>
    </row>
    <row r="6344" spans="1:14" x14ac:dyDescent="0.35">
      <c r="A6344" t="s">
        <v>33415</v>
      </c>
      <c r="B6344" t="s">
        <v>1168</v>
      </c>
      <c r="C6344" t="s">
        <v>33416</v>
      </c>
      <c r="D6344">
        <v>2310</v>
      </c>
      <c r="E6344" t="s">
        <v>1580</v>
      </c>
      <c r="F6344" t="s">
        <v>2091</v>
      </c>
      <c r="G6344" t="s">
        <v>2165</v>
      </c>
      <c r="H6344" t="s">
        <v>2539</v>
      </c>
      <c r="I6344" t="s">
        <v>33415</v>
      </c>
      <c r="J6344" t="s">
        <v>20362</v>
      </c>
      <c r="K6344" t="s">
        <v>33417</v>
      </c>
      <c r="L6344" t="s">
        <v>33418</v>
      </c>
      <c r="M6344">
        <v>-68.792900085400007</v>
      </c>
      <c r="N6344">
        <v>-32.831699371299997</v>
      </c>
    </row>
    <row r="6345" spans="1:14" x14ac:dyDescent="0.35">
      <c r="A6345" t="s">
        <v>33419</v>
      </c>
      <c r="B6345" t="s">
        <v>1168</v>
      </c>
      <c r="C6345" t="s">
        <v>46555</v>
      </c>
      <c r="D6345">
        <v>4685</v>
      </c>
      <c r="E6345" t="s">
        <v>1580</v>
      </c>
      <c r="F6345" t="s">
        <v>2091</v>
      </c>
      <c r="G6345" t="s">
        <v>2165</v>
      </c>
      <c r="H6345" t="s">
        <v>33420</v>
      </c>
      <c r="I6345" t="s">
        <v>33419</v>
      </c>
      <c r="J6345" t="s">
        <v>33421</v>
      </c>
      <c r="K6345" t="s">
        <v>33422</v>
      </c>
      <c r="L6345" t="s">
        <v>33423</v>
      </c>
      <c r="M6345">
        <v>-69.574302673299997</v>
      </c>
      <c r="N6345">
        <v>-35.493598937999998</v>
      </c>
    </row>
    <row r="6346" spans="1:14" x14ac:dyDescent="0.35">
      <c r="A6346" t="s">
        <v>33424</v>
      </c>
      <c r="B6346" t="s">
        <v>1168</v>
      </c>
      <c r="C6346" t="s">
        <v>33425</v>
      </c>
      <c r="D6346">
        <v>2470</v>
      </c>
      <c r="E6346" t="s">
        <v>1580</v>
      </c>
      <c r="F6346" t="s">
        <v>2091</v>
      </c>
      <c r="G6346" t="s">
        <v>2165</v>
      </c>
      <c r="H6346" t="s">
        <v>4754</v>
      </c>
      <c r="I6346" t="s">
        <v>33424</v>
      </c>
      <c r="J6346" t="s">
        <v>33426</v>
      </c>
      <c r="K6346" t="s">
        <v>33427</v>
      </c>
      <c r="L6346" t="s">
        <v>33428</v>
      </c>
      <c r="M6346">
        <v>-68.403899999999993</v>
      </c>
      <c r="N6346">
        <v>-34.588298999999999</v>
      </c>
    </row>
    <row r="6347" spans="1:14" x14ac:dyDescent="0.35">
      <c r="A6347" t="s">
        <v>33429</v>
      </c>
      <c r="B6347" t="s">
        <v>1168</v>
      </c>
      <c r="C6347" t="s">
        <v>33430</v>
      </c>
      <c r="D6347">
        <v>1522</v>
      </c>
      <c r="E6347" t="s">
        <v>1580</v>
      </c>
      <c r="F6347" t="s">
        <v>2091</v>
      </c>
      <c r="G6347" t="s">
        <v>2437</v>
      </c>
      <c r="H6347" t="s">
        <v>33431</v>
      </c>
      <c r="I6347" t="s">
        <v>33429</v>
      </c>
      <c r="J6347" t="s">
        <v>27338</v>
      </c>
      <c r="K6347" t="s">
        <v>25090</v>
      </c>
      <c r="L6347" t="s">
        <v>33432</v>
      </c>
      <c r="M6347">
        <v>-65.751701354999994</v>
      </c>
      <c r="N6347">
        <v>-28.595600128200001</v>
      </c>
    </row>
    <row r="6348" spans="1:14" x14ac:dyDescent="0.35">
      <c r="A6348" t="s">
        <v>33433</v>
      </c>
      <c r="B6348" t="s">
        <v>1168</v>
      </c>
      <c r="C6348" t="s">
        <v>46556</v>
      </c>
      <c r="D6348">
        <v>656</v>
      </c>
      <c r="E6348" t="s">
        <v>1580</v>
      </c>
      <c r="F6348" t="s">
        <v>2091</v>
      </c>
      <c r="G6348" t="s">
        <v>2103</v>
      </c>
      <c r="H6348" t="s">
        <v>2604</v>
      </c>
      <c r="I6348" t="s">
        <v>33433</v>
      </c>
      <c r="J6348" t="s">
        <v>33434</v>
      </c>
      <c r="K6348" t="s">
        <v>33434</v>
      </c>
      <c r="L6348" t="s">
        <v>33435</v>
      </c>
      <c r="M6348">
        <v>-64.309997558600003</v>
      </c>
      <c r="N6348">
        <v>-27.7655563353999</v>
      </c>
    </row>
    <row r="6349" spans="1:14" x14ac:dyDescent="0.35">
      <c r="A6349" t="s">
        <v>33436</v>
      </c>
      <c r="B6349" t="s">
        <v>1168</v>
      </c>
      <c r="C6349" t="s">
        <v>33437</v>
      </c>
      <c r="D6349">
        <v>1437</v>
      </c>
      <c r="E6349" t="s">
        <v>1580</v>
      </c>
      <c r="F6349" t="s">
        <v>2091</v>
      </c>
      <c r="G6349" t="s">
        <v>2600</v>
      </c>
      <c r="H6349" t="s">
        <v>2601</v>
      </c>
      <c r="I6349" t="s">
        <v>33436</v>
      </c>
      <c r="J6349" t="s">
        <v>33438</v>
      </c>
      <c r="K6349" t="s">
        <v>19872</v>
      </c>
      <c r="L6349" t="s">
        <v>33439</v>
      </c>
      <c r="M6349">
        <v>-66.795799255399999</v>
      </c>
      <c r="N6349">
        <v>-29.381599426299999</v>
      </c>
    </row>
    <row r="6350" spans="1:14" x14ac:dyDescent="0.35">
      <c r="A6350" t="s">
        <v>33440</v>
      </c>
      <c r="B6350" t="s">
        <v>1168</v>
      </c>
      <c r="C6350" t="s">
        <v>46557</v>
      </c>
      <c r="D6350">
        <v>935</v>
      </c>
      <c r="E6350" t="s">
        <v>1580</v>
      </c>
      <c r="F6350" t="s">
        <v>2091</v>
      </c>
      <c r="G6350" t="s">
        <v>2103</v>
      </c>
      <c r="H6350" t="s">
        <v>46558</v>
      </c>
      <c r="I6350" t="s">
        <v>33440</v>
      </c>
      <c r="J6350" t="s">
        <v>27559</v>
      </c>
      <c r="K6350" t="s">
        <v>19849</v>
      </c>
      <c r="L6350" t="s">
        <v>33441</v>
      </c>
      <c r="M6350">
        <v>-64.935950000000005</v>
      </c>
      <c r="N6350">
        <v>-27.496600000000001</v>
      </c>
    </row>
    <row r="6351" spans="1:14" x14ac:dyDescent="0.35">
      <c r="A6351" t="s">
        <v>33442</v>
      </c>
      <c r="B6351" t="s">
        <v>1168</v>
      </c>
      <c r="C6351" t="s">
        <v>33443</v>
      </c>
      <c r="D6351">
        <v>1493</v>
      </c>
      <c r="E6351" t="s">
        <v>1580</v>
      </c>
      <c r="F6351" t="s">
        <v>2091</v>
      </c>
      <c r="G6351" t="s">
        <v>2136</v>
      </c>
      <c r="H6351" t="s">
        <v>46559</v>
      </c>
      <c r="I6351" t="s">
        <v>33442</v>
      </c>
      <c r="J6351" t="s">
        <v>33444</v>
      </c>
      <c r="K6351" t="s">
        <v>33444</v>
      </c>
      <c r="L6351" t="s">
        <v>33445</v>
      </c>
      <c r="M6351">
        <v>-65.104896999999994</v>
      </c>
      <c r="N6351">
        <v>-26.840900000000001</v>
      </c>
    </row>
    <row r="6352" spans="1:14" x14ac:dyDescent="0.35">
      <c r="A6352" t="s">
        <v>33446</v>
      </c>
      <c r="B6352" t="s">
        <v>1168</v>
      </c>
      <c r="C6352" t="s">
        <v>33447</v>
      </c>
      <c r="D6352">
        <v>1958</v>
      </c>
      <c r="E6352" t="s">
        <v>1580</v>
      </c>
      <c r="F6352" t="s">
        <v>2091</v>
      </c>
      <c r="G6352" t="s">
        <v>2317</v>
      </c>
      <c r="H6352" t="s">
        <v>458</v>
      </c>
      <c r="I6352" t="s">
        <v>33446</v>
      </c>
      <c r="J6352" t="s">
        <v>33448</v>
      </c>
      <c r="K6352" t="s">
        <v>33449</v>
      </c>
      <c r="L6352" t="s">
        <v>33450</v>
      </c>
      <c r="M6352">
        <v>-68.418198000000004</v>
      </c>
      <c r="N6352">
        <v>-31.571501000000001</v>
      </c>
    </row>
    <row r="6353" spans="1:14" x14ac:dyDescent="0.35">
      <c r="A6353" t="s">
        <v>33451</v>
      </c>
      <c r="B6353" t="s">
        <v>32</v>
      </c>
      <c r="C6353" t="s">
        <v>10659</v>
      </c>
      <c r="D6353">
        <v>285</v>
      </c>
      <c r="E6353" t="s">
        <v>1580</v>
      </c>
      <c r="F6353" t="s">
        <v>2091</v>
      </c>
      <c r="G6353" t="s">
        <v>2134</v>
      </c>
      <c r="H6353" t="s">
        <v>217</v>
      </c>
      <c r="I6353" t="s">
        <v>33451</v>
      </c>
      <c r="J6353" t="s">
        <v>33452</v>
      </c>
      <c r="K6353" t="s">
        <v>31480</v>
      </c>
      <c r="L6353" t="s">
        <v>33453</v>
      </c>
      <c r="M6353">
        <v>-61.927925000000002</v>
      </c>
      <c r="N6353">
        <v>-29.872292000000002</v>
      </c>
    </row>
    <row r="6354" spans="1:14" x14ac:dyDescent="0.35">
      <c r="A6354" t="s">
        <v>33454</v>
      </c>
      <c r="B6354" t="s">
        <v>1168</v>
      </c>
      <c r="C6354" t="s">
        <v>33455</v>
      </c>
      <c r="D6354">
        <v>1380</v>
      </c>
      <c r="E6354" t="s">
        <v>1580</v>
      </c>
      <c r="F6354" t="s">
        <v>2091</v>
      </c>
      <c r="G6354" t="s">
        <v>2154</v>
      </c>
      <c r="H6354" t="s">
        <v>2268</v>
      </c>
      <c r="I6354" t="s">
        <v>33454</v>
      </c>
      <c r="J6354" t="s">
        <v>27396</v>
      </c>
      <c r="K6354" t="s">
        <v>26370</v>
      </c>
      <c r="L6354" t="s">
        <v>33456</v>
      </c>
      <c r="M6354">
        <v>-64.2612991333</v>
      </c>
      <c r="N6354">
        <v>-33.085098266599999</v>
      </c>
    </row>
    <row r="6355" spans="1:14" x14ac:dyDescent="0.35">
      <c r="A6355" t="s">
        <v>33457</v>
      </c>
      <c r="B6355" t="s">
        <v>1168</v>
      </c>
      <c r="C6355" t="s">
        <v>33458</v>
      </c>
      <c r="D6355">
        <v>1847</v>
      </c>
      <c r="E6355" t="s">
        <v>1580</v>
      </c>
      <c r="F6355" t="s">
        <v>2091</v>
      </c>
      <c r="G6355" t="s">
        <v>2154</v>
      </c>
      <c r="H6355" t="s">
        <v>33459</v>
      </c>
      <c r="I6355" t="s">
        <v>33457</v>
      </c>
      <c r="J6355" t="s">
        <v>2453</v>
      </c>
      <c r="K6355" t="s">
        <v>33460</v>
      </c>
      <c r="L6355" t="s">
        <v>33461</v>
      </c>
      <c r="M6355">
        <v>-65.1463012695</v>
      </c>
      <c r="N6355">
        <v>-31.945199966400001</v>
      </c>
    </row>
    <row r="6356" spans="1:14" x14ac:dyDescent="0.35">
      <c r="A6356" t="s">
        <v>33463</v>
      </c>
      <c r="B6356" t="s">
        <v>1168</v>
      </c>
      <c r="C6356" t="s">
        <v>33464</v>
      </c>
      <c r="D6356">
        <v>1591</v>
      </c>
      <c r="E6356" t="s">
        <v>1580</v>
      </c>
      <c r="F6356" t="s">
        <v>2091</v>
      </c>
      <c r="G6356" t="s">
        <v>2093</v>
      </c>
      <c r="H6356" t="s">
        <v>2149</v>
      </c>
      <c r="I6356" t="s">
        <v>33463</v>
      </c>
      <c r="J6356" t="s">
        <v>33465</v>
      </c>
      <c r="K6356" t="s">
        <v>33466</v>
      </c>
      <c r="L6356" t="s">
        <v>33467</v>
      </c>
      <c r="M6356">
        <v>-65.387397766099994</v>
      </c>
      <c r="N6356">
        <v>-33.729900360099997</v>
      </c>
    </row>
    <row r="6357" spans="1:14" x14ac:dyDescent="0.35">
      <c r="A6357" t="s">
        <v>33468</v>
      </c>
      <c r="B6357" t="s">
        <v>32</v>
      </c>
      <c r="C6357" t="s">
        <v>33469</v>
      </c>
      <c r="D6357">
        <v>2021</v>
      </c>
      <c r="E6357" t="s">
        <v>1580</v>
      </c>
      <c r="F6357" t="s">
        <v>2091</v>
      </c>
      <c r="G6357" t="s">
        <v>2093</v>
      </c>
      <c r="H6357" t="s">
        <v>2094</v>
      </c>
      <c r="I6357" t="s">
        <v>33468</v>
      </c>
      <c r="J6357" t="s">
        <v>2095</v>
      </c>
      <c r="K6357" t="s">
        <v>22471</v>
      </c>
      <c r="L6357" t="s">
        <v>33470</v>
      </c>
      <c r="M6357">
        <v>-65.186500549300007</v>
      </c>
      <c r="N6357">
        <v>-32.384700775100001</v>
      </c>
    </row>
    <row r="6358" spans="1:14" x14ac:dyDescent="0.35">
      <c r="A6358" t="s">
        <v>33471</v>
      </c>
      <c r="B6358" t="s">
        <v>1168</v>
      </c>
      <c r="C6358" t="s">
        <v>33472</v>
      </c>
      <c r="D6358">
        <v>2328</v>
      </c>
      <c r="E6358" t="s">
        <v>1580</v>
      </c>
      <c r="F6358" t="s">
        <v>2091</v>
      </c>
      <c r="G6358" t="s">
        <v>2093</v>
      </c>
      <c r="H6358" t="s">
        <v>905</v>
      </c>
      <c r="I6358" t="s">
        <v>33471</v>
      </c>
      <c r="J6358" t="s">
        <v>33473</v>
      </c>
      <c r="K6358" t="s">
        <v>33474</v>
      </c>
      <c r="L6358" t="s">
        <v>33475</v>
      </c>
      <c r="M6358">
        <v>-66.3563995361</v>
      </c>
      <c r="N6358">
        <v>-33.273200988799999</v>
      </c>
    </row>
    <row r="6359" spans="1:14" x14ac:dyDescent="0.35">
      <c r="A6359" t="s">
        <v>33476</v>
      </c>
      <c r="B6359" t="s">
        <v>1168</v>
      </c>
      <c r="C6359" t="s">
        <v>33477</v>
      </c>
      <c r="D6359">
        <v>202</v>
      </c>
      <c r="E6359" t="s">
        <v>1580</v>
      </c>
      <c r="F6359" t="s">
        <v>2091</v>
      </c>
      <c r="G6359" t="s">
        <v>2176</v>
      </c>
      <c r="H6359" t="s">
        <v>2177</v>
      </c>
      <c r="I6359" t="s">
        <v>33476</v>
      </c>
      <c r="J6359" t="s">
        <v>33478</v>
      </c>
      <c r="K6359" t="s">
        <v>33452</v>
      </c>
      <c r="L6359" t="s">
        <v>33479</v>
      </c>
      <c r="M6359">
        <v>-58.761899999999997</v>
      </c>
      <c r="N6359">
        <v>-27.445499999999999</v>
      </c>
    </row>
    <row r="6360" spans="1:14" x14ac:dyDescent="0.35">
      <c r="A6360" t="s">
        <v>33480</v>
      </c>
      <c r="B6360" t="s">
        <v>1168</v>
      </c>
      <c r="C6360" t="s">
        <v>33481</v>
      </c>
      <c r="D6360">
        <v>173</v>
      </c>
      <c r="E6360" t="s">
        <v>1580</v>
      </c>
      <c r="F6360" t="s">
        <v>2091</v>
      </c>
      <c r="G6360" t="s">
        <v>2112</v>
      </c>
      <c r="H6360" t="s">
        <v>2113</v>
      </c>
      <c r="I6360" t="s">
        <v>33480</v>
      </c>
      <c r="J6360" t="s">
        <v>2114</v>
      </c>
      <c r="K6360" t="s">
        <v>3609</v>
      </c>
      <c r="L6360" t="s">
        <v>33482</v>
      </c>
      <c r="M6360">
        <v>-59.056100000000001</v>
      </c>
      <c r="N6360">
        <v>-27.45</v>
      </c>
    </row>
    <row r="6361" spans="1:14" x14ac:dyDescent="0.35">
      <c r="A6361" t="s">
        <v>33483</v>
      </c>
      <c r="B6361" t="s">
        <v>1168</v>
      </c>
      <c r="C6361" t="s">
        <v>33484</v>
      </c>
      <c r="D6361">
        <v>193</v>
      </c>
      <c r="E6361" t="s">
        <v>1580</v>
      </c>
      <c r="F6361" t="s">
        <v>2091</v>
      </c>
      <c r="G6361" t="s">
        <v>2271</v>
      </c>
      <c r="H6361" t="s">
        <v>2272</v>
      </c>
      <c r="I6361" t="s">
        <v>33483</v>
      </c>
      <c r="J6361" t="s">
        <v>33352</v>
      </c>
      <c r="K6361" t="s">
        <v>27464</v>
      </c>
      <c r="L6361" t="s">
        <v>33485</v>
      </c>
      <c r="M6361">
        <v>-58.228099999999998</v>
      </c>
      <c r="N6361">
        <v>-26.212700000000002</v>
      </c>
    </row>
    <row r="6362" spans="1:14" x14ac:dyDescent="0.35">
      <c r="A6362" t="s">
        <v>33487</v>
      </c>
      <c r="B6362" t="s">
        <v>1168</v>
      </c>
      <c r="C6362" t="s">
        <v>46560</v>
      </c>
      <c r="D6362">
        <v>916</v>
      </c>
      <c r="E6362" t="s">
        <v>1580</v>
      </c>
      <c r="F6362" t="s">
        <v>2091</v>
      </c>
      <c r="G6362" t="s">
        <v>2204</v>
      </c>
      <c r="H6362" t="s">
        <v>33488</v>
      </c>
      <c r="I6362" t="s">
        <v>33487</v>
      </c>
      <c r="J6362" t="s">
        <v>33489</v>
      </c>
      <c r="K6362" t="s">
        <v>33490</v>
      </c>
      <c r="L6362" t="s">
        <v>33491</v>
      </c>
      <c r="M6362">
        <v>-54.473399999999998</v>
      </c>
      <c r="N6362">
        <v>-25.737300999999999</v>
      </c>
    </row>
    <row r="6363" spans="1:14" x14ac:dyDescent="0.35">
      <c r="A6363" t="s">
        <v>33492</v>
      </c>
      <c r="B6363" t="s">
        <v>1168</v>
      </c>
      <c r="C6363" t="s">
        <v>33493</v>
      </c>
      <c r="D6363">
        <v>230</v>
      </c>
      <c r="E6363" t="s">
        <v>1580</v>
      </c>
      <c r="F6363" t="s">
        <v>2091</v>
      </c>
      <c r="G6363" t="s">
        <v>2176</v>
      </c>
      <c r="H6363" t="s">
        <v>33494</v>
      </c>
      <c r="I6363" t="s">
        <v>33492</v>
      </c>
      <c r="J6363" t="s">
        <v>33495</v>
      </c>
      <c r="K6363" t="s">
        <v>33496</v>
      </c>
      <c r="L6363" t="s">
        <v>33497</v>
      </c>
      <c r="M6363">
        <v>-57.152099999999997</v>
      </c>
      <c r="N6363">
        <v>-29.689399999999999</v>
      </c>
    </row>
    <row r="6364" spans="1:14" x14ac:dyDescent="0.35">
      <c r="A6364" t="s">
        <v>33498</v>
      </c>
      <c r="B6364" t="s">
        <v>1168</v>
      </c>
      <c r="C6364" t="s">
        <v>33499</v>
      </c>
      <c r="D6364">
        <v>170</v>
      </c>
      <c r="E6364" t="s">
        <v>1580</v>
      </c>
      <c r="F6364" t="s">
        <v>2091</v>
      </c>
      <c r="G6364" t="s">
        <v>2176</v>
      </c>
      <c r="H6364" t="s">
        <v>2478</v>
      </c>
      <c r="I6364" t="s">
        <v>33498</v>
      </c>
      <c r="J6364" t="s">
        <v>33500</v>
      </c>
      <c r="K6364" t="s">
        <v>33500</v>
      </c>
      <c r="L6364" t="s">
        <v>33501</v>
      </c>
      <c r="M6364">
        <v>-57.6402</v>
      </c>
      <c r="N6364">
        <v>-30.271899999999999</v>
      </c>
    </row>
    <row r="6365" spans="1:14" x14ac:dyDescent="0.35">
      <c r="A6365" t="s">
        <v>33503</v>
      </c>
      <c r="B6365" t="s">
        <v>1168</v>
      </c>
      <c r="C6365" t="s">
        <v>33504</v>
      </c>
      <c r="D6365">
        <v>430</v>
      </c>
      <c r="E6365" t="s">
        <v>1580</v>
      </c>
      <c r="F6365" t="s">
        <v>2091</v>
      </c>
      <c r="G6365" t="s">
        <v>2204</v>
      </c>
      <c r="H6365" t="s">
        <v>2205</v>
      </c>
      <c r="I6365" t="s">
        <v>33503</v>
      </c>
      <c r="J6365" t="s">
        <v>33505</v>
      </c>
      <c r="K6365" t="s">
        <v>33506</v>
      </c>
      <c r="L6365" t="s">
        <v>33507</v>
      </c>
      <c r="M6365">
        <v>-55.970700000000001</v>
      </c>
      <c r="N6365">
        <v>-27.3858</v>
      </c>
    </row>
    <row r="6366" spans="1:14" x14ac:dyDescent="0.35">
      <c r="A6366" t="s">
        <v>33508</v>
      </c>
      <c r="B6366" t="s">
        <v>32</v>
      </c>
      <c r="C6366" t="s">
        <v>33509</v>
      </c>
      <c r="D6366">
        <v>-84</v>
      </c>
      <c r="F6366" t="s">
        <v>30</v>
      </c>
      <c r="G6366" t="s">
        <v>41</v>
      </c>
      <c r="H6366" t="s">
        <v>33510</v>
      </c>
      <c r="I6366" t="s">
        <v>33511</v>
      </c>
      <c r="J6366" t="s">
        <v>33508</v>
      </c>
      <c r="K6366" t="s">
        <v>33508</v>
      </c>
      <c r="L6366" t="s">
        <v>33512</v>
      </c>
      <c r="M6366">
        <v>-115.952003479</v>
      </c>
      <c r="N6366">
        <v>33.241401672400002</v>
      </c>
    </row>
    <row r="6367" spans="1:14" x14ac:dyDescent="0.35">
      <c r="A6367" t="s">
        <v>33513</v>
      </c>
      <c r="B6367" t="s">
        <v>1168</v>
      </c>
      <c r="C6367" t="s">
        <v>33514</v>
      </c>
      <c r="D6367">
        <v>4088</v>
      </c>
      <c r="E6367" t="s">
        <v>1580</v>
      </c>
      <c r="F6367" t="s">
        <v>2091</v>
      </c>
      <c r="G6367" t="s">
        <v>2225</v>
      </c>
      <c r="H6367" t="s">
        <v>2226</v>
      </c>
      <c r="I6367" t="s">
        <v>33513</v>
      </c>
      <c r="J6367" t="s">
        <v>33515</v>
      </c>
      <c r="K6367" t="s">
        <v>27093</v>
      </c>
      <c r="L6367" t="s">
        <v>33516</v>
      </c>
      <c r="M6367">
        <v>-65.486198425300003</v>
      </c>
      <c r="N6367">
        <v>-24.8560009002999</v>
      </c>
    </row>
    <row r="6368" spans="1:14" x14ac:dyDescent="0.35">
      <c r="A6368" t="s">
        <v>33517</v>
      </c>
      <c r="B6368" t="s">
        <v>1168</v>
      </c>
      <c r="C6368" t="s">
        <v>33518</v>
      </c>
      <c r="D6368">
        <v>3019</v>
      </c>
      <c r="E6368" t="s">
        <v>1580</v>
      </c>
      <c r="F6368" t="s">
        <v>2091</v>
      </c>
      <c r="G6368" t="s">
        <v>2418</v>
      </c>
      <c r="H6368" t="s">
        <v>33321</v>
      </c>
      <c r="I6368" t="s">
        <v>33517</v>
      </c>
      <c r="J6368" t="s">
        <v>33519</v>
      </c>
      <c r="K6368" t="s">
        <v>33519</v>
      </c>
      <c r="L6368" t="s">
        <v>33520</v>
      </c>
      <c r="M6368">
        <v>-65.097801000000004</v>
      </c>
      <c r="N6368">
        <v>-24.392799</v>
      </c>
    </row>
    <row r="6369" spans="1:14" x14ac:dyDescent="0.35">
      <c r="A6369" t="s">
        <v>33521</v>
      </c>
      <c r="B6369" t="s">
        <v>1168</v>
      </c>
      <c r="C6369" t="s">
        <v>46561</v>
      </c>
      <c r="D6369">
        <v>1171</v>
      </c>
      <c r="E6369" t="s">
        <v>1580</v>
      </c>
      <c r="F6369" t="s">
        <v>2091</v>
      </c>
      <c r="G6369" t="s">
        <v>2225</v>
      </c>
      <c r="H6369" t="s">
        <v>46562</v>
      </c>
      <c r="I6369" t="s">
        <v>33521</v>
      </c>
      <c r="J6369" t="s">
        <v>3507</v>
      </c>
      <c r="K6369" t="s">
        <v>3507</v>
      </c>
      <c r="L6369" t="s">
        <v>33522</v>
      </c>
      <c r="M6369">
        <v>-64.329200744600001</v>
      </c>
      <c r="N6369">
        <v>-23.1527996063</v>
      </c>
    </row>
    <row r="6370" spans="1:14" x14ac:dyDescent="0.35">
      <c r="A6370" t="s">
        <v>33523</v>
      </c>
      <c r="B6370" t="s">
        <v>1168</v>
      </c>
      <c r="C6370" t="s">
        <v>33524</v>
      </c>
      <c r="D6370">
        <v>1472</v>
      </c>
      <c r="E6370" t="s">
        <v>1580</v>
      </c>
      <c r="F6370" t="s">
        <v>2091</v>
      </c>
      <c r="G6370" t="s">
        <v>2225</v>
      </c>
      <c r="H6370" t="s">
        <v>33525</v>
      </c>
      <c r="I6370" t="s">
        <v>33523</v>
      </c>
      <c r="J6370" t="s">
        <v>33526</v>
      </c>
      <c r="K6370" t="s">
        <v>24508</v>
      </c>
      <c r="L6370" t="s">
        <v>33527</v>
      </c>
      <c r="M6370">
        <v>-63.793701171899997</v>
      </c>
      <c r="N6370">
        <v>-22.619600296000002</v>
      </c>
    </row>
    <row r="6371" spans="1:14" x14ac:dyDescent="0.35">
      <c r="A6371" t="s">
        <v>33528</v>
      </c>
      <c r="B6371" t="s">
        <v>32</v>
      </c>
      <c r="C6371" t="s">
        <v>33529</v>
      </c>
      <c r="D6371">
        <v>206</v>
      </c>
      <c r="E6371" t="s">
        <v>1580</v>
      </c>
      <c r="F6371" t="s">
        <v>2091</v>
      </c>
      <c r="G6371" t="s">
        <v>2271</v>
      </c>
      <c r="H6371" t="s">
        <v>33530</v>
      </c>
      <c r="I6371" t="s">
        <v>33528</v>
      </c>
      <c r="J6371" t="s">
        <v>33531</v>
      </c>
      <c r="K6371" t="s">
        <v>33532</v>
      </c>
      <c r="L6371" t="s">
        <v>33533</v>
      </c>
      <c r="M6371">
        <v>-57.734400000000001</v>
      </c>
      <c r="N6371">
        <v>-25.303599999999999</v>
      </c>
    </row>
    <row r="6372" spans="1:14" x14ac:dyDescent="0.35">
      <c r="A6372" t="s">
        <v>33534</v>
      </c>
      <c r="B6372" t="s">
        <v>32</v>
      </c>
      <c r="C6372" t="s">
        <v>27518</v>
      </c>
      <c r="D6372">
        <v>685</v>
      </c>
      <c r="E6372" t="s">
        <v>1580</v>
      </c>
      <c r="F6372" t="s">
        <v>2091</v>
      </c>
      <c r="G6372" t="s">
        <v>2204</v>
      </c>
      <c r="H6372" t="s">
        <v>1480</v>
      </c>
      <c r="I6372" t="s">
        <v>33534</v>
      </c>
      <c r="J6372" t="s">
        <v>2955</v>
      </c>
      <c r="K6372" t="s">
        <v>18352</v>
      </c>
      <c r="L6372" t="s">
        <v>33535</v>
      </c>
      <c r="M6372">
        <v>-54.574699401899998</v>
      </c>
      <c r="N6372">
        <v>-26.397499084500001</v>
      </c>
    </row>
    <row r="6373" spans="1:14" x14ac:dyDescent="0.35">
      <c r="A6373" t="s">
        <v>33536</v>
      </c>
      <c r="B6373" t="s">
        <v>1168</v>
      </c>
      <c r="C6373" t="s">
        <v>33537</v>
      </c>
      <c r="D6373">
        <v>128</v>
      </c>
      <c r="E6373" t="s">
        <v>1580</v>
      </c>
      <c r="F6373" t="s">
        <v>2091</v>
      </c>
      <c r="G6373" t="s">
        <v>2176</v>
      </c>
      <c r="H6373" t="s">
        <v>2288</v>
      </c>
      <c r="I6373" t="s">
        <v>33536</v>
      </c>
      <c r="J6373" t="s">
        <v>33538</v>
      </c>
      <c r="K6373" t="s">
        <v>33539</v>
      </c>
      <c r="L6373" t="s">
        <v>33540</v>
      </c>
      <c r="M6373">
        <v>-59.218899999999998</v>
      </c>
      <c r="N6373">
        <v>-29.105799999999999</v>
      </c>
    </row>
    <row r="6374" spans="1:14" x14ac:dyDescent="0.35">
      <c r="A6374" t="s">
        <v>33541</v>
      </c>
      <c r="B6374" t="s">
        <v>32</v>
      </c>
      <c r="C6374" t="s">
        <v>33542</v>
      </c>
      <c r="D6374">
        <v>426</v>
      </c>
      <c r="E6374" t="s">
        <v>1580</v>
      </c>
      <c r="F6374" t="s">
        <v>2091</v>
      </c>
      <c r="G6374" t="s">
        <v>2271</v>
      </c>
      <c r="H6374" t="s">
        <v>33543</v>
      </c>
      <c r="I6374" t="s">
        <v>33541</v>
      </c>
      <c r="J6374" t="s">
        <v>33544</v>
      </c>
      <c r="K6374" t="s">
        <v>27550</v>
      </c>
      <c r="L6374" t="s">
        <v>33545</v>
      </c>
      <c r="M6374">
        <v>-60.548801422099999</v>
      </c>
      <c r="N6374">
        <v>-24.7213993073</v>
      </c>
    </row>
    <row r="6375" spans="1:14" x14ac:dyDescent="0.35">
      <c r="A6375" t="s">
        <v>33546</v>
      </c>
      <c r="B6375" t="s">
        <v>32</v>
      </c>
      <c r="C6375" t="s">
        <v>2359</v>
      </c>
      <c r="D6375">
        <v>358</v>
      </c>
      <c r="E6375" t="s">
        <v>1580</v>
      </c>
      <c r="F6375" t="s">
        <v>2091</v>
      </c>
      <c r="G6375" t="s">
        <v>2176</v>
      </c>
      <c r="H6375" t="s">
        <v>409</v>
      </c>
      <c r="I6375" t="s">
        <v>33546</v>
      </c>
      <c r="J6375" t="s">
        <v>33547</v>
      </c>
      <c r="K6375" t="s">
        <v>18517</v>
      </c>
      <c r="L6375" t="s">
        <v>33548</v>
      </c>
      <c r="M6375">
        <v>-58.087799072300001</v>
      </c>
      <c r="N6375">
        <v>-29.2213993073</v>
      </c>
    </row>
    <row r="6376" spans="1:14" x14ac:dyDescent="0.35">
      <c r="A6376" t="s">
        <v>33549</v>
      </c>
      <c r="B6376" t="s">
        <v>1168</v>
      </c>
      <c r="C6376" t="s">
        <v>33550</v>
      </c>
      <c r="D6376">
        <v>160</v>
      </c>
      <c r="E6376" t="s">
        <v>1580</v>
      </c>
      <c r="F6376" t="s">
        <v>2091</v>
      </c>
      <c r="G6376" t="s">
        <v>2134</v>
      </c>
      <c r="H6376" t="s">
        <v>2627</v>
      </c>
      <c r="I6376" t="s">
        <v>33549</v>
      </c>
      <c r="J6376" t="s">
        <v>33551</v>
      </c>
      <c r="K6376" t="s">
        <v>27422</v>
      </c>
      <c r="L6376" t="s">
        <v>33552</v>
      </c>
      <c r="M6376">
        <v>-59.68</v>
      </c>
      <c r="N6376">
        <v>-29.2103</v>
      </c>
    </row>
    <row r="6377" spans="1:14" x14ac:dyDescent="0.35">
      <c r="A6377" t="s">
        <v>33553</v>
      </c>
      <c r="B6377" t="s">
        <v>1168</v>
      </c>
      <c r="C6377" t="s">
        <v>33554</v>
      </c>
      <c r="D6377">
        <v>229</v>
      </c>
      <c r="E6377" t="s">
        <v>1580</v>
      </c>
      <c r="F6377" t="s">
        <v>2091</v>
      </c>
      <c r="G6377" t="s">
        <v>2176</v>
      </c>
      <c r="H6377" t="s">
        <v>2246</v>
      </c>
      <c r="I6377" t="s">
        <v>33553</v>
      </c>
      <c r="J6377" t="s">
        <v>33555</v>
      </c>
      <c r="K6377" t="s">
        <v>17314</v>
      </c>
      <c r="L6377" t="s">
        <v>33556</v>
      </c>
      <c r="M6377">
        <v>-57.978900000000003</v>
      </c>
      <c r="N6377">
        <v>-29.770600000000002</v>
      </c>
    </row>
    <row r="6378" spans="1:14" x14ac:dyDescent="0.35">
      <c r="A6378" t="s">
        <v>33557</v>
      </c>
      <c r="B6378" t="s">
        <v>1168</v>
      </c>
      <c r="C6378" t="s">
        <v>33558</v>
      </c>
      <c r="D6378">
        <v>1141</v>
      </c>
      <c r="E6378" t="s">
        <v>1580</v>
      </c>
      <c r="F6378" t="s">
        <v>2091</v>
      </c>
      <c r="G6378" t="s">
        <v>2129</v>
      </c>
      <c r="H6378" t="s">
        <v>33559</v>
      </c>
      <c r="I6378" t="s">
        <v>33557</v>
      </c>
      <c r="J6378" t="s">
        <v>33560</v>
      </c>
      <c r="K6378" t="s">
        <v>33561</v>
      </c>
      <c r="L6378" t="s">
        <v>33562</v>
      </c>
      <c r="M6378">
        <v>-71.532302856399994</v>
      </c>
      <c r="N6378">
        <v>-41.943199157700001</v>
      </c>
    </row>
    <row r="6379" spans="1:14" x14ac:dyDescent="0.35">
      <c r="A6379" t="s">
        <v>33563</v>
      </c>
      <c r="B6379" t="s">
        <v>1168</v>
      </c>
      <c r="C6379" t="s">
        <v>33564</v>
      </c>
      <c r="D6379">
        <v>189</v>
      </c>
      <c r="E6379" t="s">
        <v>1580</v>
      </c>
      <c r="F6379" t="s">
        <v>2091</v>
      </c>
      <c r="G6379" t="s">
        <v>2151</v>
      </c>
      <c r="H6379" t="s">
        <v>2152</v>
      </c>
      <c r="I6379" t="s">
        <v>33563</v>
      </c>
      <c r="J6379" t="s">
        <v>2240</v>
      </c>
      <c r="K6379" t="s">
        <v>24494</v>
      </c>
      <c r="L6379" t="s">
        <v>33565</v>
      </c>
      <c r="M6379">
        <v>-67.465500000000006</v>
      </c>
      <c r="N6379">
        <v>-45.785299999999999</v>
      </c>
    </row>
    <row r="6380" spans="1:14" x14ac:dyDescent="0.35">
      <c r="A6380" t="s">
        <v>33566</v>
      </c>
      <c r="B6380" t="s">
        <v>32</v>
      </c>
      <c r="C6380" t="s">
        <v>33567</v>
      </c>
      <c r="D6380">
        <v>2355</v>
      </c>
      <c r="E6380" t="s">
        <v>1580</v>
      </c>
      <c r="F6380" t="s">
        <v>2091</v>
      </c>
      <c r="G6380" t="s">
        <v>2151</v>
      </c>
      <c r="H6380" t="s">
        <v>33568</v>
      </c>
      <c r="I6380" t="s">
        <v>33566</v>
      </c>
      <c r="J6380" t="s">
        <v>33569</v>
      </c>
      <c r="K6380" t="s">
        <v>9367</v>
      </c>
      <c r="L6380" t="s">
        <v>33570</v>
      </c>
      <c r="M6380">
        <v>-71.172500610399993</v>
      </c>
      <c r="N6380">
        <v>-42.0292015076</v>
      </c>
    </row>
    <row r="6381" spans="1:14" x14ac:dyDescent="0.35">
      <c r="A6381" t="s">
        <v>33571</v>
      </c>
      <c r="B6381" t="s">
        <v>1168</v>
      </c>
      <c r="C6381" t="s">
        <v>33572</v>
      </c>
      <c r="D6381">
        <v>2621</v>
      </c>
      <c r="E6381" t="s">
        <v>1580</v>
      </c>
      <c r="F6381" t="s">
        <v>2091</v>
      </c>
      <c r="G6381" t="s">
        <v>2151</v>
      </c>
      <c r="H6381" t="s">
        <v>2331</v>
      </c>
      <c r="I6381" t="s">
        <v>33571</v>
      </c>
      <c r="J6381" t="s">
        <v>33573</v>
      </c>
      <c r="K6381" t="s">
        <v>33574</v>
      </c>
      <c r="L6381" t="s">
        <v>33575</v>
      </c>
      <c r="M6381">
        <v>-71.139503478999998</v>
      </c>
      <c r="N6381">
        <v>-42.908000946000001</v>
      </c>
    </row>
    <row r="6382" spans="1:14" x14ac:dyDescent="0.35">
      <c r="A6382" t="s">
        <v>33576</v>
      </c>
      <c r="B6382" t="s">
        <v>1168</v>
      </c>
      <c r="C6382" t="s">
        <v>33577</v>
      </c>
      <c r="D6382">
        <v>1082</v>
      </c>
      <c r="E6382" t="s">
        <v>1580</v>
      </c>
      <c r="F6382" t="s">
        <v>2091</v>
      </c>
      <c r="G6382" t="s">
        <v>2107</v>
      </c>
      <c r="H6382" t="s">
        <v>2351</v>
      </c>
      <c r="I6382" t="s">
        <v>33576</v>
      </c>
      <c r="J6382" t="s">
        <v>33578</v>
      </c>
      <c r="K6382" t="s">
        <v>33579</v>
      </c>
      <c r="L6382" t="s">
        <v>33580</v>
      </c>
      <c r="M6382">
        <v>-68.965301513699998</v>
      </c>
      <c r="N6382">
        <v>-46.538299560499901</v>
      </c>
    </row>
    <row r="6383" spans="1:14" x14ac:dyDescent="0.35">
      <c r="A6383" t="s">
        <v>33581</v>
      </c>
      <c r="B6383" t="s">
        <v>32</v>
      </c>
      <c r="C6383" t="s">
        <v>46563</v>
      </c>
      <c r="D6383">
        <v>2925</v>
      </c>
      <c r="E6383" t="s">
        <v>1580</v>
      </c>
      <c r="F6383" t="s">
        <v>2091</v>
      </c>
      <c r="G6383" t="s">
        <v>2129</v>
      </c>
      <c r="H6383" t="s">
        <v>33582</v>
      </c>
      <c r="I6383" t="s">
        <v>33581</v>
      </c>
      <c r="J6383" t="s">
        <v>27572</v>
      </c>
      <c r="K6383" t="s">
        <v>33583</v>
      </c>
      <c r="L6383" t="s">
        <v>33584</v>
      </c>
      <c r="M6383">
        <v>-69.574897766099994</v>
      </c>
      <c r="N6383">
        <v>-41.320899963399903</v>
      </c>
    </row>
    <row r="6384" spans="1:14" x14ac:dyDescent="0.35">
      <c r="A6384" t="s">
        <v>33585</v>
      </c>
      <c r="B6384" t="s">
        <v>32</v>
      </c>
      <c r="C6384" t="s">
        <v>46564</v>
      </c>
      <c r="D6384">
        <v>85</v>
      </c>
      <c r="E6384" t="s">
        <v>1580</v>
      </c>
      <c r="F6384" t="s">
        <v>2091</v>
      </c>
      <c r="G6384" t="s">
        <v>2129</v>
      </c>
      <c r="H6384" t="s">
        <v>2141</v>
      </c>
      <c r="I6384" t="s">
        <v>33585</v>
      </c>
      <c r="J6384" t="s">
        <v>2142</v>
      </c>
      <c r="K6384" t="s">
        <v>22119</v>
      </c>
      <c r="L6384" t="s">
        <v>33586</v>
      </c>
      <c r="M6384">
        <v>-65.034300000000002</v>
      </c>
      <c r="N6384">
        <v>-40.751199999999997</v>
      </c>
    </row>
    <row r="6385" spans="1:14" x14ac:dyDescent="0.35">
      <c r="A6385" t="s">
        <v>33587</v>
      </c>
      <c r="B6385" t="s">
        <v>32</v>
      </c>
      <c r="C6385" t="s">
        <v>33588</v>
      </c>
      <c r="D6385">
        <v>2912</v>
      </c>
      <c r="E6385" t="s">
        <v>1580</v>
      </c>
      <c r="F6385" t="s">
        <v>2091</v>
      </c>
      <c r="G6385" t="s">
        <v>2129</v>
      </c>
      <c r="H6385" t="s">
        <v>33589</v>
      </c>
      <c r="I6385" t="s">
        <v>33587</v>
      </c>
      <c r="J6385" t="s">
        <v>33590</v>
      </c>
      <c r="K6385" t="s">
        <v>33591</v>
      </c>
      <c r="L6385" t="s">
        <v>33592</v>
      </c>
      <c r="M6385">
        <v>-68.707801818799993</v>
      </c>
      <c r="N6385">
        <v>-41.243099212600001</v>
      </c>
    </row>
    <row r="6386" spans="1:14" x14ac:dyDescent="0.35">
      <c r="A6386" t="s">
        <v>33593</v>
      </c>
      <c r="B6386" t="s">
        <v>32</v>
      </c>
      <c r="C6386" t="s">
        <v>33594</v>
      </c>
      <c r="D6386">
        <v>2286</v>
      </c>
      <c r="E6386" t="s">
        <v>1580</v>
      </c>
      <c r="F6386" t="s">
        <v>2091</v>
      </c>
      <c r="G6386" t="s">
        <v>2151</v>
      </c>
      <c r="H6386" t="s">
        <v>2264</v>
      </c>
      <c r="I6386" t="s">
        <v>33593</v>
      </c>
      <c r="J6386" t="s">
        <v>16622</v>
      </c>
      <c r="K6386" t="s">
        <v>15392</v>
      </c>
      <c r="L6386" t="s">
        <v>33595</v>
      </c>
      <c r="M6386">
        <v>-70.812201999999999</v>
      </c>
      <c r="N6386">
        <v>-45.013598999999999</v>
      </c>
    </row>
    <row r="6387" spans="1:14" x14ac:dyDescent="0.35">
      <c r="A6387" t="s">
        <v>33596</v>
      </c>
      <c r="B6387" t="s">
        <v>32</v>
      </c>
      <c r="C6387" t="s">
        <v>33597</v>
      </c>
      <c r="D6387">
        <v>688</v>
      </c>
      <c r="E6387" t="s">
        <v>1580</v>
      </c>
      <c r="F6387" t="s">
        <v>2091</v>
      </c>
      <c r="G6387" t="s">
        <v>2129</v>
      </c>
      <c r="H6387" t="s">
        <v>2410</v>
      </c>
      <c r="I6387" t="s">
        <v>33596</v>
      </c>
      <c r="J6387" t="s">
        <v>2583</v>
      </c>
      <c r="K6387" t="s">
        <v>22275</v>
      </c>
      <c r="L6387" t="s">
        <v>33598</v>
      </c>
      <c r="M6387">
        <v>-65.339401245099907</v>
      </c>
      <c r="N6387">
        <v>-41.5917015076</v>
      </c>
    </row>
    <row r="6388" spans="1:14" x14ac:dyDescent="0.35">
      <c r="A6388" t="s">
        <v>33599</v>
      </c>
      <c r="B6388" t="s">
        <v>1168</v>
      </c>
      <c r="C6388" t="s">
        <v>33600</v>
      </c>
      <c r="D6388">
        <v>141</v>
      </c>
      <c r="E6388" t="s">
        <v>1580</v>
      </c>
      <c r="F6388" t="s">
        <v>2091</v>
      </c>
      <c r="G6388" t="s">
        <v>2151</v>
      </c>
      <c r="H6388" t="s">
        <v>2389</v>
      </c>
      <c r="I6388" t="s">
        <v>33599</v>
      </c>
      <c r="J6388" t="s">
        <v>33601</v>
      </c>
      <c r="K6388" t="s">
        <v>9442</v>
      </c>
      <c r="L6388" t="s">
        <v>33602</v>
      </c>
      <c r="M6388">
        <v>-65.270300000000006</v>
      </c>
      <c r="N6388">
        <v>-43.210500000000003</v>
      </c>
    </row>
    <row r="6389" spans="1:14" x14ac:dyDescent="0.35">
      <c r="A6389" t="s">
        <v>33603</v>
      </c>
      <c r="B6389" t="s">
        <v>1168</v>
      </c>
      <c r="C6389" t="s">
        <v>33604</v>
      </c>
      <c r="D6389">
        <v>20</v>
      </c>
      <c r="E6389" t="s">
        <v>1580</v>
      </c>
      <c r="F6389" t="s">
        <v>2091</v>
      </c>
      <c r="G6389" t="s">
        <v>2129</v>
      </c>
      <c r="H6389" t="s">
        <v>33605</v>
      </c>
      <c r="I6389" t="s">
        <v>33603</v>
      </c>
      <c r="J6389" t="s">
        <v>33606</v>
      </c>
      <c r="K6389" t="s">
        <v>25047</v>
      </c>
      <c r="L6389" t="s">
        <v>33607</v>
      </c>
      <c r="M6389">
        <v>-63.000399999999999</v>
      </c>
      <c r="N6389">
        <v>-40.869199999999999</v>
      </c>
    </row>
    <row r="6390" spans="1:14" x14ac:dyDescent="0.35">
      <c r="A6390" t="s">
        <v>33608</v>
      </c>
      <c r="B6390" t="s">
        <v>1168</v>
      </c>
      <c r="C6390" t="s">
        <v>33609</v>
      </c>
      <c r="D6390">
        <v>427</v>
      </c>
      <c r="E6390" t="s">
        <v>1580</v>
      </c>
      <c r="F6390" t="s">
        <v>2091</v>
      </c>
      <c r="G6390" t="s">
        <v>2151</v>
      </c>
      <c r="H6390" t="s">
        <v>33610</v>
      </c>
      <c r="I6390" t="s">
        <v>33608</v>
      </c>
      <c r="J6390" t="s">
        <v>27392</v>
      </c>
      <c r="K6390" t="s">
        <v>33611</v>
      </c>
      <c r="L6390" t="s">
        <v>33612</v>
      </c>
      <c r="M6390">
        <v>-65.102699999999999</v>
      </c>
      <c r="N6390">
        <v>-42.7592</v>
      </c>
    </row>
    <row r="6391" spans="1:14" x14ac:dyDescent="0.35">
      <c r="A6391" t="s">
        <v>33613</v>
      </c>
      <c r="B6391" t="s">
        <v>36</v>
      </c>
      <c r="C6391" t="s">
        <v>33614</v>
      </c>
      <c r="D6391">
        <v>732</v>
      </c>
      <c r="E6391" t="s">
        <v>1580</v>
      </c>
      <c r="F6391" t="s">
        <v>2091</v>
      </c>
      <c r="G6391" t="s">
        <v>2107</v>
      </c>
      <c r="H6391" t="s">
        <v>33615</v>
      </c>
      <c r="I6391" t="s">
        <v>33613</v>
      </c>
      <c r="J6391" t="s">
        <v>5602</v>
      </c>
      <c r="L6391" t="s">
        <v>33616</v>
      </c>
      <c r="M6391">
        <v>-72.248596000000006</v>
      </c>
      <c r="N6391">
        <v>-50.336101999999997</v>
      </c>
    </row>
    <row r="6392" spans="1:14" x14ac:dyDescent="0.35">
      <c r="A6392" t="s">
        <v>33617</v>
      </c>
      <c r="B6392" t="s">
        <v>1168</v>
      </c>
      <c r="C6392" t="s">
        <v>33618</v>
      </c>
      <c r="D6392">
        <v>669</v>
      </c>
      <c r="E6392" t="s">
        <v>1580</v>
      </c>
      <c r="F6392" t="s">
        <v>2091</v>
      </c>
      <c r="G6392" t="s">
        <v>2107</v>
      </c>
      <c r="H6392" t="s">
        <v>33615</v>
      </c>
      <c r="I6392" t="s">
        <v>33617</v>
      </c>
      <c r="J6392" t="s">
        <v>26384</v>
      </c>
      <c r="K6392" t="s">
        <v>16248</v>
      </c>
      <c r="L6392" t="s">
        <v>33619</v>
      </c>
      <c r="M6392">
        <v>-72.053100999999998</v>
      </c>
      <c r="N6392">
        <v>-50.280299999999997</v>
      </c>
    </row>
    <row r="6393" spans="1:14" x14ac:dyDescent="0.35">
      <c r="A6393" t="s">
        <v>33620</v>
      </c>
      <c r="B6393" t="s">
        <v>1168</v>
      </c>
      <c r="C6393" t="s">
        <v>33621</v>
      </c>
      <c r="D6393">
        <v>268</v>
      </c>
      <c r="E6393" t="s">
        <v>1580</v>
      </c>
      <c r="F6393" t="s">
        <v>2091</v>
      </c>
      <c r="G6393" t="s">
        <v>2107</v>
      </c>
      <c r="H6393" t="s">
        <v>33312</v>
      </c>
      <c r="I6393" t="s">
        <v>33620</v>
      </c>
      <c r="J6393" t="s">
        <v>33622</v>
      </c>
      <c r="K6393" t="s">
        <v>33623</v>
      </c>
      <c r="L6393" t="s">
        <v>33624</v>
      </c>
      <c r="M6393">
        <v>-65.9041</v>
      </c>
      <c r="N6393">
        <v>-47.735300000000002</v>
      </c>
    </row>
    <row r="6394" spans="1:14" x14ac:dyDescent="0.35">
      <c r="A6394" t="s">
        <v>33625</v>
      </c>
      <c r="B6394" t="s">
        <v>1168</v>
      </c>
      <c r="C6394" t="s">
        <v>33626</v>
      </c>
      <c r="D6394">
        <v>65</v>
      </c>
      <c r="E6394" t="s">
        <v>1580</v>
      </c>
      <c r="F6394" t="s">
        <v>2091</v>
      </c>
      <c r="G6394" t="s">
        <v>2092</v>
      </c>
      <c r="H6394" t="s">
        <v>490</v>
      </c>
      <c r="I6394" t="s">
        <v>33625</v>
      </c>
      <c r="J6394" t="s">
        <v>27408</v>
      </c>
      <c r="K6394" t="s">
        <v>27514</v>
      </c>
      <c r="L6394" t="s">
        <v>33627</v>
      </c>
      <c r="M6394">
        <v>-67.749399999999994</v>
      </c>
      <c r="N6394">
        <v>-53.777700000000003</v>
      </c>
    </row>
    <row r="6395" spans="1:14" x14ac:dyDescent="0.35">
      <c r="A6395" t="s">
        <v>33628</v>
      </c>
      <c r="B6395" t="s">
        <v>1168</v>
      </c>
      <c r="C6395" t="s">
        <v>46565</v>
      </c>
      <c r="D6395">
        <v>61</v>
      </c>
      <c r="E6395" t="s">
        <v>1580</v>
      </c>
      <c r="F6395" t="s">
        <v>2091</v>
      </c>
      <c r="G6395" t="s">
        <v>2107</v>
      </c>
      <c r="H6395" t="s">
        <v>2392</v>
      </c>
      <c r="I6395" t="s">
        <v>33628</v>
      </c>
      <c r="J6395" t="s">
        <v>33629</v>
      </c>
      <c r="K6395" t="s">
        <v>30743</v>
      </c>
      <c r="L6395" t="s">
        <v>33630</v>
      </c>
      <c r="M6395">
        <v>-69.312600000000003</v>
      </c>
      <c r="N6395">
        <v>-51.608899999999998</v>
      </c>
    </row>
    <row r="6396" spans="1:14" x14ac:dyDescent="0.35">
      <c r="A6396" t="s">
        <v>33631</v>
      </c>
      <c r="B6396" t="s">
        <v>1168</v>
      </c>
      <c r="C6396" t="s">
        <v>33632</v>
      </c>
      <c r="D6396">
        <v>102</v>
      </c>
      <c r="E6396" t="s">
        <v>1580</v>
      </c>
      <c r="F6396" t="s">
        <v>2091</v>
      </c>
      <c r="G6396" t="s">
        <v>2092</v>
      </c>
      <c r="H6396" t="s">
        <v>33633</v>
      </c>
      <c r="I6396" t="s">
        <v>33631</v>
      </c>
      <c r="J6396" t="s">
        <v>33634</v>
      </c>
      <c r="K6396" t="s">
        <v>33123</v>
      </c>
      <c r="L6396" t="s">
        <v>33635</v>
      </c>
      <c r="M6396">
        <v>-68.2958</v>
      </c>
      <c r="N6396">
        <v>-54.843299999999999</v>
      </c>
    </row>
    <row r="6397" spans="1:14" x14ac:dyDescent="0.35">
      <c r="A6397" t="s">
        <v>33636</v>
      </c>
      <c r="B6397" t="s">
        <v>1168</v>
      </c>
      <c r="C6397" t="s">
        <v>33637</v>
      </c>
      <c r="D6397">
        <v>203</v>
      </c>
      <c r="E6397" t="s">
        <v>1580</v>
      </c>
      <c r="F6397" t="s">
        <v>2091</v>
      </c>
      <c r="G6397" t="s">
        <v>2107</v>
      </c>
      <c r="H6397" t="s">
        <v>33638</v>
      </c>
      <c r="I6397" t="s">
        <v>33636</v>
      </c>
      <c r="J6397" t="s">
        <v>33639</v>
      </c>
      <c r="K6397" t="s">
        <v>33640</v>
      </c>
      <c r="L6397" t="s">
        <v>33641</v>
      </c>
      <c r="M6397">
        <v>-67.802599999999998</v>
      </c>
      <c r="N6397">
        <v>-49.306800000000003</v>
      </c>
    </row>
    <row r="6398" spans="1:14" x14ac:dyDescent="0.35">
      <c r="A6398" t="s">
        <v>33642</v>
      </c>
      <c r="B6398" t="s">
        <v>32</v>
      </c>
      <c r="C6398" t="s">
        <v>33643</v>
      </c>
      <c r="D6398">
        <v>1784</v>
      </c>
      <c r="E6398" t="s">
        <v>1580</v>
      </c>
      <c r="F6398" t="s">
        <v>2091</v>
      </c>
      <c r="G6398" t="s">
        <v>2151</v>
      </c>
      <c r="H6398" t="s">
        <v>33644</v>
      </c>
      <c r="I6398" t="s">
        <v>33642</v>
      </c>
      <c r="J6398" t="s">
        <v>33645</v>
      </c>
      <c r="K6398" t="s">
        <v>20601</v>
      </c>
      <c r="L6398" t="s">
        <v>33646</v>
      </c>
      <c r="M6398">
        <v>-70.245597839400006</v>
      </c>
      <c r="N6398">
        <v>-45.703899383499902</v>
      </c>
    </row>
    <row r="6399" spans="1:14" x14ac:dyDescent="0.35">
      <c r="A6399" t="s">
        <v>33647</v>
      </c>
      <c r="B6399" t="s">
        <v>1168</v>
      </c>
      <c r="C6399" t="s">
        <v>33648</v>
      </c>
      <c r="D6399">
        <v>1410</v>
      </c>
      <c r="E6399" t="s">
        <v>1580</v>
      </c>
      <c r="F6399" t="s">
        <v>2091</v>
      </c>
      <c r="G6399" t="s">
        <v>2107</v>
      </c>
      <c r="H6399" t="s">
        <v>33649</v>
      </c>
      <c r="I6399" t="s">
        <v>33647</v>
      </c>
      <c r="J6399" t="s">
        <v>33650</v>
      </c>
      <c r="K6399" t="s">
        <v>33651</v>
      </c>
      <c r="L6399" t="s">
        <v>33652</v>
      </c>
      <c r="M6399">
        <v>-70.978699000000006</v>
      </c>
      <c r="N6399">
        <v>-46.537899000000003</v>
      </c>
    </row>
    <row r="6400" spans="1:14" x14ac:dyDescent="0.35">
      <c r="A6400" t="s">
        <v>33653</v>
      </c>
      <c r="B6400" t="s">
        <v>32</v>
      </c>
      <c r="C6400" t="s">
        <v>33654</v>
      </c>
      <c r="D6400">
        <v>356</v>
      </c>
      <c r="E6400" t="s">
        <v>1580</v>
      </c>
      <c r="F6400" t="s">
        <v>2091</v>
      </c>
      <c r="G6400" t="s">
        <v>2107</v>
      </c>
      <c r="H6400" t="s">
        <v>33655</v>
      </c>
      <c r="I6400" t="s">
        <v>33653</v>
      </c>
      <c r="J6400" t="s">
        <v>33656</v>
      </c>
      <c r="K6400" t="s">
        <v>19030</v>
      </c>
      <c r="L6400" t="s">
        <v>33657</v>
      </c>
      <c r="M6400">
        <v>-70.150002000000001</v>
      </c>
      <c r="N6400">
        <v>-48.783099999999997</v>
      </c>
    </row>
    <row r="6401" spans="1:14" x14ac:dyDescent="0.35">
      <c r="A6401" t="s">
        <v>33658</v>
      </c>
      <c r="B6401" t="s">
        <v>32</v>
      </c>
      <c r="C6401" t="s">
        <v>33659</v>
      </c>
      <c r="D6401">
        <v>2407</v>
      </c>
      <c r="E6401" t="s">
        <v>1580</v>
      </c>
      <c r="F6401" t="s">
        <v>2091</v>
      </c>
      <c r="G6401" t="s">
        <v>2151</v>
      </c>
      <c r="H6401" t="s">
        <v>2430</v>
      </c>
      <c r="I6401" t="s">
        <v>33658</v>
      </c>
      <c r="J6401" t="s">
        <v>33660</v>
      </c>
      <c r="K6401" t="s">
        <v>33660</v>
      </c>
      <c r="L6401" t="s">
        <v>33661</v>
      </c>
      <c r="M6401">
        <v>-70.458900451700003</v>
      </c>
      <c r="N6401">
        <v>-44.048599243199902</v>
      </c>
    </row>
    <row r="6402" spans="1:14" x14ac:dyDescent="0.35">
      <c r="A6402" t="s">
        <v>33662</v>
      </c>
      <c r="B6402" t="s">
        <v>32</v>
      </c>
      <c r="C6402" t="s">
        <v>33663</v>
      </c>
      <c r="D6402">
        <v>909</v>
      </c>
      <c r="E6402" t="s">
        <v>1580</v>
      </c>
      <c r="F6402" t="s">
        <v>2091</v>
      </c>
      <c r="G6402" t="s">
        <v>2107</v>
      </c>
      <c r="H6402" t="s">
        <v>33664</v>
      </c>
      <c r="I6402" t="s">
        <v>33662</v>
      </c>
      <c r="J6402" t="s">
        <v>27482</v>
      </c>
      <c r="K6402" t="s">
        <v>23503</v>
      </c>
      <c r="L6402" t="s">
        <v>33665</v>
      </c>
      <c r="M6402">
        <v>-72.220299999999995</v>
      </c>
      <c r="N6402">
        <v>-51.604999999999997</v>
      </c>
    </row>
    <row r="6403" spans="1:14" x14ac:dyDescent="0.35">
      <c r="A6403" t="s">
        <v>33666</v>
      </c>
      <c r="B6403" t="s">
        <v>1168</v>
      </c>
      <c r="C6403" t="s">
        <v>4315</v>
      </c>
      <c r="D6403">
        <v>364</v>
      </c>
      <c r="E6403" t="s">
        <v>1580</v>
      </c>
      <c r="F6403" t="s">
        <v>2091</v>
      </c>
      <c r="G6403" t="s">
        <v>2107</v>
      </c>
      <c r="H6403" t="s">
        <v>2181</v>
      </c>
      <c r="I6403" t="s">
        <v>33666</v>
      </c>
      <c r="J6403" t="s">
        <v>33667</v>
      </c>
      <c r="K6403" t="s">
        <v>1737</v>
      </c>
      <c r="L6403" t="s">
        <v>33668</v>
      </c>
      <c r="M6403">
        <v>-68.5792</v>
      </c>
      <c r="N6403">
        <v>-50.016500000000001</v>
      </c>
    </row>
    <row r="6404" spans="1:14" x14ac:dyDescent="0.35">
      <c r="A6404" t="s">
        <v>33669</v>
      </c>
      <c r="B6404" t="s">
        <v>1168</v>
      </c>
      <c r="C6404" t="s">
        <v>33670</v>
      </c>
      <c r="D6404">
        <v>246</v>
      </c>
      <c r="E6404" t="s">
        <v>1580</v>
      </c>
      <c r="F6404" t="s">
        <v>2091</v>
      </c>
      <c r="G6404" t="s">
        <v>2098</v>
      </c>
      <c r="H6404" t="s">
        <v>2158</v>
      </c>
      <c r="I6404" t="s">
        <v>33669</v>
      </c>
      <c r="J6404" t="s">
        <v>33671</v>
      </c>
      <c r="K6404" t="s">
        <v>27136</v>
      </c>
      <c r="L6404" t="s">
        <v>33672</v>
      </c>
      <c r="M6404">
        <v>-62.1693</v>
      </c>
      <c r="N6404">
        <v>-38.725000000000001</v>
      </c>
    </row>
    <row r="6405" spans="1:14" x14ac:dyDescent="0.35">
      <c r="A6405" t="s">
        <v>33673</v>
      </c>
      <c r="B6405" t="s">
        <v>32</v>
      </c>
      <c r="C6405" t="s">
        <v>33674</v>
      </c>
      <c r="D6405">
        <v>767</v>
      </c>
      <c r="E6405" t="s">
        <v>1580</v>
      </c>
      <c r="F6405" t="s">
        <v>2091</v>
      </c>
      <c r="G6405" t="s">
        <v>2098</v>
      </c>
      <c r="H6405" t="s">
        <v>33675</v>
      </c>
      <c r="I6405" t="s">
        <v>33673</v>
      </c>
      <c r="J6405" t="s">
        <v>33676</v>
      </c>
      <c r="K6405" t="s">
        <v>22559</v>
      </c>
      <c r="L6405" t="s">
        <v>33677</v>
      </c>
      <c r="M6405">
        <v>-61.889301000000003</v>
      </c>
      <c r="N6405">
        <v>-37.446097999999999</v>
      </c>
    </row>
    <row r="6406" spans="1:14" x14ac:dyDescent="0.35">
      <c r="A6406" t="s">
        <v>33678</v>
      </c>
      <c r="B6406" t="s">
        <v>32</v>
      </c>
      <c r="C6406" t="s">
        <v>33679</v>
      </c>
      <c r="D6406">
        <v>551</v>
      </c>
      <c r="E6406" t="s">
        <v>1580</v>
      </c>
      <c r="F6406" t="s">
        <v>2091</v>
      </c>
      <c r="G6406" t="s">
        <v>2098</v>
      </c>
      <c r="H6406" t="s">
        <v>2162</v>
      </c>
      <c r="I6406" t="s">
        <v>33678</v>
      </c>
      <c r="J6406" t="s">
        <v>33680</v>
      </c>
      <c r="K6406" t="s">
        <v>10036</v>
      </c>
      <c r="L6406" t="s">
        <v>33681</v>
      </c>
      <c r="M6406">
        <v>-60.216598510699903</v>
      </c>
      <c r="N6406">
        <v>-36.8899993896</v>
      </c>
    </row>
    <row r="6407" spans="1:14" x14ac:dyDescent="0.35">
      <c r="A6407" t="s">
        <v>33682</v>
      </c>
      <c r="B6407" t="s">
        <v>1168</v>
      </c>
      <c r="C6407" t="s">
        <v>33683</v>
      </c>
      <c r="D6407">
        <v>459</v>
      </c>
      <c r="E6407" t="s">
        <v>1580</v>
      </c>
      <c r="F6407" t="s">
        <v>2091</v>
      </c>
      <c r="G6407" t="s">
        <v>2194</v>
      </c>
      <c r="H6407" t="s">
        <v>2227</v>
      </c>
      <c r="I6407" t="s">
        <v>33682</v>
      </c>
      <c r="J6407" t="s">
        <v>2283</v>
      </c>
      <c r="K6407" t="s">
        <v>19006</v>
      </c>
      <c r="L6407" t="s">
        <v>33684</v>
      </c>
      <c r="M6407">
        <v>-63.758300781199999</v>
      </c>
      <c r="N6407">
        <v>-35.696201324500002</v>
      </c>
    </row>
    <row r="6408" spans="1:14" x14ac:dyDescent="0.35">
      <c r="A6408" t="s">
        <v>33685</v>
      </c>
      <c r="B6408" t="s">
        <v>1168</v>
      </c>
      <c r="C6408" t="s">
        <v>33686</v>
      </c>
      <c r="D6408">
        <v>400</v>
      </c>
      <c r="E6408" t="s">
        <v>1580</v>
      </c>
      <c r="F6408" t="s">
        <v>2091</v>
      </c>
      <c r="G6408" t="s">
        <v>2098</v>
      </c>
      <c r="H6408" t="s">
        <v>2509</v>
      </c>
      <c r="I6408" t="s">
        <v>33685</v>
      </c>
      <c r="J6408" t="s">
        <v>33687</v>
      </c>
      <c r="K6408" t="s">
        <v>6586</v>
      </c>
      <c r="L6408" t="s">
        <v>33688</v>
      </c>
      <c r="M6408">
        <v>-60.329700000000003</v>
      </c>
      <c r="N6408">
        <v>-38.386899999999997</v>
      </c>
    </row>
    <row r="6409" spans="1:14" x14ac:dyDescent="0.35">
      <c r="A6409" t="s">
        <v>33689</v>
      </c>
      <c r="B6409" t="s">
        <v>1168</v>
      </c>
      <c r="C6409" t="s">
        <v>33690</v>
      </c>
      <c r="D6409">
        <v>9</v>
      </c>
      <c r="E6409" t="s">
        <v>1580</v>
      </c>
      <c r="F6409" t="s">
        <v>2091</v>
      </c>
      <c r="G6409" t="s">
        <v>2098</v>
      </c>
      <c r="H6409" t="s">
        <v>33691</v>
      </c>
      <c r="I6409" t="s">
        <v>33689</v>
      </c>
      <c r="J6409" t="s">
        <v>33692</v>
      </c>
      <c r="K6409" t="s">
        <v>8590</v>
      </c>
      <c r="L6409" t="s">
        <v>33693</v>
      </c>
      <c r="M6409">
        <v>-56.721800000000002</v>
      </c>
      <c r="N6409">
        <v>-36.542299999999997</v>
      </c>
    </row>
    <row r="6410" spans="1:14" x14ac:dyDescent="0.35">
      <c r="A6410" t="s">
        <v>33694</v>
      </c>
      <c r="B6410" t="s">
        <v>1168</v>
      </c>
      <c r="C6410" t="s">
        <v>46566</v>
      </c>
      <c r="D6410">
        <v>72</v>
      </c>
      <c r="E6410" t="s">
        <v>1580</v>
      </c>
      <c r="F6410" t="s">
        <v>2091</v>
      </c>
      <c r="G6410" t="s">
        <v>2098</v>
      </c>
      <c r="H6410" t="s">
        <v>2416</v>
      </c>
      <c r="I6410" t="s">
        <v>33694</v>
      </c>
      <c r="J6410" t="s">
        <v>20348</v>
      </c>
      <c r="K6410" t="s">
        <v>33695</v>
      </c>
      <c r="L6410" t="s">
        <v>33696</v>
      </c>
      <c r="M6410">
        <v>-57.573300000000003</v>
      </c>
      <c r="N6410">
        <v>-37.934199999999997</v>
      </c>
    </row>
    <row r="6411" spans="1:14" x14ac:dyDescent="0.35">
      <c r="A6411" t="s">
        <v>33697</v>
      </c>
      <c r="B6411" t="s">
        <v>1168</v>
      </c>
      <c r="C6411" t="s">
        <v>33698</v>
      </c>
      <c r="D6411">
        <v>895</v>
      </c>
      <c r="E6411" t="s">
        <v>1580</v>
      </c>
      <c r="F6411" t="s">
        <v>2091</v>
      </c>
      <c r="G6411" t="s">
        <v>2173</v>
      </c>
      <c r="H6411" t="s">
        <v>33313</v>
      </c>
      <c r="I6411" t="s">
        <v>33697</v>
      </c>
      <c r="J6411" t="s">
        <v>33699</v>
      </c>
      <c r="K6411" t="s">
        <v>33700</v>
      </c>
      <c r="L6411" t="s">
        <v>33701</v>
      </c>
      <c r="M6411">
        <v>-68.155700999999993</v>
      </c>
      <c r="N6411">
        <v>-38.949001000000003</v>
      </c>
    </row>
    <row r="6412" spans="1:14" x14ac:dyDescent="0.35">
      <c r="A6412" t="s">
        <v>33702</v>
      </c>
      <c r="B6412" t="s">
        <v>1168</v>
      </c>
      <c r="C6412" t="s">
        <v>33703</v>
      </c>
      <c r="D6412">
        <v>72</v>
      </c>
      <c r="E6412" t="s">
        <v>1580</v>
      </c>
      <c r="F6412" t="s">
        <v>2091</v>
      </c>
      <c r="G6412" t="s">
        <v>2098</v>
      </c>
      <c r="H6412" t="s">
        <v>2501</v>
      </c>
      <c r="I6412" t="s">
        <v>33702</v>
      </c>
      <c r="J6412" t="s">
        <v>33704</v>
      </c>
      <c r="K6412" t="s">
        <v>33704</v>
      </c>
      <c r="L6412" t="s">
        <v>33705</v>
      </c>
      <c r="M6412">
        <v>-58.8172</v>
      </c>
      <c r="N6412">
        <v>-38.4831</v>
      </c>
    </row>
    <row r="6413" spans="1:14" x14ac:dyDescent="0.35">
      <c r="A6413" t="s">
        <v>33706</v>
      </c>
      <c r="B6413" t="s">
        <v>1168</v>
      </c>
      <c r="C6413" t="s">
        <v>33707</v>
      </c>
      <c r="D6413">
        <v>278</v>
      </c>
      <c r="E6413" t="s">
        <v>1580</v>
      </c>
      <c r="F6413" t="s">
        <v>2091</v>
      </c>
      <c r="G6413" t="s">
        <v>2098</v>
      </c>
      <c r="H6413" t="s">
        <v>45804</v>
      </c>
      <c r="I6413" t="s">
        <v>33706</v>
      </c>
      <c r="J6413" t="s">
        <v>33708</v>
      </c>
      <c r="K6413" t="s">
        <v>33708</v>
      </c>
      <c r="L6413" t="s">
        <v>33709</v>
      </c>
      <c r="M6413">
        <v>-61.857599999999998</v>
      </c>
      <c r="N6413">
        <v>-35.8446</v>
      </c>
    </row>
    <row r="6414" spans="1:14" x14ac:dyDescent="0.35">
      <c r="A6414" t="s">
        <v>33710</v>
      </c>
      <c r="B6414" t="s">
        <v>1168</v>
      </c>
      <c r="C6414" t="s">
        <v>4367</v>
      </c>
      <c r="D6414">
        <v>630</v>
      </c>
      <c r="E6414" t="s">
        <v>1580</v>
      </c>
      <c r="F6414" t="s">
        <v>2091</v>
      </c>
      <c r="G6414" t="s">
        <v>2194</v>
      </c>
      <c r="H6414" t="s">
        <v>2256</v>
      </c>
      <c r="I6414" t="s">
        <v>33710</v>
      </c>
      <c r="J6414" t="s">
        <v>2461</v>
      </c>
      <c r="K6414" t="s">
        <v>21184</v>
      </c>
      <c r="L6414" t="s">
        <v>33711</v>
      </c>
      <c r="M6414">
        <v>-64.275702999999993</v>
      </c>
      <c r="N6414">
        <v>-36.588298999999999</v>
      </c>
    </row>
    <row r="6415" spans="1:14" x14ac:dyDescent="0.35">
      <c r="A6415" t="s">
        <v>33712</v>
      </c>
      <c r="B6415" t="s">
        <v>1168</v>
      </c>
      <c r="C6415" t="s">
        <v>33713</v>
      </c>
      <c r="D6415">
        <v>2774</v>
      </c>
      <c r="E6415" t="s">
        <v>1580</v>
      </c>
      <c r="F6415" t="s">
        <v>2091</v>
      </c>
      <c r="G6415" t="s">
        <v>2129</v>
      </c>
      <c r="H6415" t="s">
        <v>33714</v>
      </c>
      <c r="I6415" t="s">
        <v>33712</v>
      </c>
      <c r="J6415" t="s">
        <v>33715</v>
      </c>
      <c r="K6415" t="s">
        <v>15457</v>
      </c>
      <c r="L6415" t="s">
        <v>33716</v>
      </c>
      <c r="M6415">
        <v>-71.157500999999996</v>
      </c>
      <c r="N6415">
        <v>-41.151198999999998</v>
      </c>
    </row>
    <row r="6416" spans="1:14" x14ac:dyDescent="0.35">
      <c r="A6416" t="s">
        <v>33717</v>
      </c>
      <c r="B6416" t="s">
        <v>1168</v>
      </c>
      <c r="C6416" t="s">
        <v>46567</v>
      </c>
      <c r="D6416">
        <v>574</v>
      </c>
      <c r="E6416" t="s">
        <v>1580</v>
      </c>
      <c r="F6416" t="s">
        <v>2091</v>
      </c>
      <c r="G6416" t="s">
        <v>2098</v>
      </c>
      <c r="H6416" t="s">
        <v>2164</v>
      </c>
      <c r="I6416" t="s">
        <v>33717</v>
      </c>
      <c r="J6416" t="s">
        <v>33718</v>
      </c>
      <c r="K6416" t="s">
        <v>33719</v>
      </c>
      <c r="L6416" t="s">
        <v>33720</v>
      </c>
      <c r="M6416">
        <v>-59.227901458700003</v>
      </c>
      <c r="N6416">
        <v>-37.2374000549</v>
      </c>
    </row>
    <row r="6417" spans="1:14" x14ac:dyDescent="0.35">
      <c r="A6417" t="s">
        <v>33721</v>
      </c>
      <c r="B6417" t="s">
        <v>1168</v>
      </c>
      <c r="C6417" t="s">
        <v>33722</v>
      </c>
      <c r="D6417">
        <v>32</v>
      </c>
      <c r="E6417" t="s">
        <v>1580</v>
      </c>
      <c r="F6417" t="s">
        <v>2091</v>
      </c>
      <c r="G6417" t="s">
        <v>2098</v>
      </c>
      <c r="H6417" t="s">
        <v>33723</v>
      </c>
      <c r="I6417" t="s">
        <v>33721</v>
      </c>
      <c r="J6417" t="s">
        <v>33724</v>
      </c>
      <c r="K6417" t="s">
        <v>32942</v>
      </c>
      <c r="L6417" t="s">
        <v>33725</v>
      </c>
      <c r="M6417">
        <v>-57.029200000000003</v>
      </c>
      <c r="N6417">
        <v>-37.235399999999998</v>
      </c>
    </row>
    <row r="6418" spans="1:14" x14ac:dyDescent="0.35">
      <c r="A6418" t="s">
        <v>33726</v>
      </c>
      <c r="B6418" t="s">
        <v>1168</v>
      </c>
      <c r="C6418" t="s">
        <v>33727</v>
      </c>
      <c r="D6418">
        <v>2132</v>
      </c>
      <c r="E6418" t="s">
        <v>1580</v>
      </c>
      <c r="F6418" t="s">
        <v>2091</v>
      </c>
      <c r="G6418" t="s">
        <v>2173</v>
      </c>
      <c r="H6418" t="s">
        <v>33728</v>
      </c>
      <c r="I6418" t="s">
        <v>33726</v>
      </c>
      <c r="J6418" t="s">
        <v>17740</v>
      </c>
      <c r="K6418" t="s">
        <v>17740</v>
      </c>
      <c r="L6418" t="s">
        <v>33729</v>
      </c>
      <c r="M6418">
        <v>-69.2646026611</v>
      </c>
      <c r="N6418">
        <v>-38.939701080299997</v>
      </c>
    </row>
    <row r="6419" spans="1:14" x14ac:dyDescent="0.35">
      <c r="A6419" t="s">
        <v>33730</v>
      </c>
      <c r="B6419" t="s">
        <v>1168</v>
      </c>
      <c r="C6419" t="s">
        <v>33731</v>
      </c>
      <c r="D6419">
        <v>2569</v>
      </c>
      <c r="E6419" t="s">
        <v>1580</v>
      </c>
      <c r="F6419" t="s">
        <v>2091</v>
      </c>
      <c r="G6419" t="s">
        <v>2173</v>
      </c>
      <c r="H6419" t="s">
        <v>33732</v>
      </c>
      <c r="I6419" t="s">
        <v>33730</v>
      </c>
      <c r="J6419" t="s">
        <v>17634</v>
      </c>
      <c r="K6419" t="s">
        <v>5166</v>
      </c>
      <c r="L6419" t="s">
        <v>33733</v>
      </c>
      <c r="M6419">
        <v>-71.137298999999999</v>
      </c>
      <c r="N6419">
        <v>-40.075400999999999</v>
      </c>
    </row>
    <row r="6420" spans="1:14" x14ac:dyDescent="0.35">
      <c r="A6420" t="s">
        <v>33734</v>
      </c>
      <c r="B6420" t="s">
        <v>32</v>
      </c>
      <c r="C6420" t="s">
        <v>33735</v>
      </c>
      <c r="D6420">
        <v>130</v>
      </c>
      <c r="E6420" t="s">
        <v>161</v>
      </c>
      <c r="F6420" t="s">
        <v>1652</v>
      </c>
      <c r="G6420" t="s">
        <v>1670</v>
      </c>
      <c r="H6420" t="s">
        <v>33736</v>
      </c>
      <c r="I6420" t="s">
        <v>33737</v>
      </c>
      <c r="J6420" t="s">
        <v>33738</v>
      </c>
      <c r="L6420" t="s">
        <v>33739</v>
      </c>
      <c r="M6420">
        <v>157.69</v>
      </c>
      <c r="N6420">
        <v>-8.5084999999999997</v>
      </c>
    </row>
    <row r="6421" spans="1:14" x14ac:dyDescent="0.35">
      <c r="A6421" t="s">
        <v>33740</v>
      </c>
      <c r="B6421" t="s">
        <v>36</v>
      </c>
      <c r="C6421" t="s">
        <v>4339</v>
      </c>
      <c r="D6421">
        <v>561</v>
      </c>
      <c r="E6421" t="s">
        <v>1580</v>
      </c>
      <c r="F6421" t="s">
        <v>4286</v>
      </c>
      <c r="G6421" t="s">
        <v>4313</v>
      </c>
      <c r="H6421" t="s">
        <v>33741</v>
      </c>
      <c r="J6421" t="s">
        <v>4736</v>
      </c>
      <c r="L6421" t="s">
        <v>33742</v>
      </c>
      <c r="M6421">
        <v>-48.534900665283203</v>
      </c>
      <c r="N6421">
        <v>-6.8709402084350497</v>
      </c>
    </row>
    <row r="6422" spans="1:14" x14ac:dyDescent="0.35">
      <c r="A6422" t="s">
        <v>33743</v>
      </c>
      <c r="B6422" t="s">
        <v>1168</v>
      </c>
      <c r="C6422" t="s">
        <v>46568</v>
      </c>
      <c r="D6422">
        <v>653</v>
      </c>
      <c r="E6422" t="s">
        <v>1580</v>
      </c>
      <c r="F6422" t="s">
        <v>4286</v>
      </c>
      <c r="G6422" t="s">
        <v>4299</v>
      </c>
      <c r="H6422" t="s">
        <v>46569</v>
      </c>
      <c r="I6422" t="s">
        <v>33743</v>
      </c>
      <c r="J6422" t="s">
        <v>27304</v>
      </c>
      <c r="K6422" t="s">
        <v>33744</v>
      </c>
      <c r="L6422" t="s">
        <v>33745</v>
      </c>
      <c r="M6422">
        <v>-49.301498000000002</v>
      </c>
      <c r="N6422">
        <v>-8.3483499999999999</v>
      </c>
    </row>
    <row r="6423" spans="1:14" x14ac:dyDescent="0.35">
      <c r="A6423" t="s">
        <v>33746</v>
      </c>
      <c r="B6423" t="s">
        <v>1168</v>
      </c>
      <c r="C6423" t="s">
        <v>33747</v>
      </c>
      <c r="D6423">
        <v>128</v>
      </c>
      <c r="E6423" t="s">
        <v>1580</v>
      </c>
      <c r="F6423" t="s">
        <v>4286</v>
      </c>
      <c r="G6423" t="s">
        <v>4302</v>
      </c>
      <c r="H6423" t="s">
        <v>33748</v>
      </c>
      <c r="I6423" t="s">
        <v>33746</v>
      </c>
      <c r="J6423" t="s">
        <v>2636</v>
      </c>
      <c r="L6423" t="s">
        <v>33749</v>
      </c>
      <c r="M6423">
        <v>-37.804721999999998</v>
      </c>
      <c r="N6423">
        <v>-4.5686109999999998</v>
      </c>
    </row>
    <row r="6424" spans="1:14" x14ac:dyDescent="0.35">
      <c r="A6424" t="s">
        <v>33751</v>
      </c>
      <c r="B6424" t="s">
        <v>1168</v>
      </c>
      <c r="C6424" t="s">
        <v>33752</v>
      </c>
      <c r="D6424">
        <v>2334</v>
      </c>
      <c r="E6424" t="s">
        <v>1580</v>
      </c>
      <c r="F6424" t="s">
        <v>4286</v>
      </c>
      <c r="G6424" t="s">
        <v>4287</v>
      </c>
      <c r="H6424" t="s">
        <v>33753</v>
      </c>
      <c r="I6424" t="s">
        <v>33751</v>
      </c>
      <c r="J6424" t="s">
        <v>33754</v>
      </c>
      <c r="L6424" t="s">
        <v>33755</v>
      </c>
      <c r="M6424">
        <v>-48.132999420200001</v>
      </c>
      <c r="N6424">
        <v>-21.812000274699901</v>
      </c>
    </row>
    <row r="6425" spans="1:14" x14ac:dyDescent="0.35">
      <c r="A6425" t="s">
        <v>33756</v>
      </c>
      <c r="B6425" t="s">
        <v>1168</v>
      </c>
      <c r="C6425" t="s">
        <v>4350</v>
      </c>
      <c r="D6425">
        <v>23</v>
      </c>
      <c r="E6425" t="s">
        <v>1580</v>
      </c>
      <c r="F6425" t="s">
        <v>4286</v>
      </c>
      <c r="G6425" t="s">
        <v>33757</v>
      </c>
      <c r="H6425" t="s">
        <v>33758</v>
      </c>
      <c r="I6425" t="s">
        <v>33756</v>
      </c>
      <c r="J6425" t="s">
        <v>33759</v>
      </c>
      <c r="L6425" t="s">
        <v>33760</v>
      </c>
      <c r="M6425">
        <v>-37.070301055900003</v>
      </c>
      <c r="N6425">
        <v>-10.984000205999999</v>
      </c>
    </row>
    <row r="6426" spans="1:14" x14ac:dyDescent="0.35">
      <c r="A6426" t="s">
        <v>33761</v>
      </c>
      <c r="B6426" t="s">
        <v>1168</v>
      </c>
      <c r="C6426" t="s">
        <v>33762</v>
      </c>
      <c r="D6426">
        <v>948</v>
      </c>
      <c r="E6426" t="s">
        <v>1580</v>
      </c>
      <c r="F6426" t="s">
        <v>4286</v>
      </c>
      <c r="G6426" t="s">
        <v>4304</v>
      </c>
      <c r="H6426" t="s">
        <v>4305</v>
      </c>
      <c r="I6426" t="s">
        <v>33761</v>
      </c>
      <c r="J6426" t="s">
        <v>27491</v>
      </c>
      <c r="L6426" t="s">
        <v>33763</v>
      </c>
      <c r="M6426">
        <v>-56.104999542199998</v>
      </c>
      <c r="N6426">
        <v>-9.8663892745999995</v>
      </c>
    </row>
    <row r="6427" spans="1:14" x14ac:dyDescent="0.35">
      <c r="A6427" t="s">
        <v>33764</v>
      </c>
      <c r="B6427" t="s">
        <v>1168</v>
      </c>
      <c r="C6427" t="s">
        <v>46571</v>
      </c>
      <c r="D6427">
        <v>1361</v>
      </c>
      <c r="E6427" t="s">
        <v>1580</v>
      </c>
      <c r="F6427" t="s">
        <v>4286</v>
      </c>
      <c r="G6427" t="s">
        <v>4287</v>
      </c>
      <c r="H6427" t="s">
        <v>46572</v>
      </c>
      <c r="I6427" t="s">
        <v>33764</v>
      </c>
      <c r="J6427" t="s">
        <v>31500</v>
      </c>
      <c r="L6427" t="s">
        <v>33765</v>
      </c>
      <c r="M6427">
        <v>-50.424701690699997</v>
      </c>
      <c r="N6427">
        <v>-21.1413002014</v>
      </c>
    </row>
    <row r="6428" spans="1:14" x14ac:dyDescent="0.35">
      <c r="A6428" t="s">
        <v>33766</v>
      </c>
      <c r="B6428" t="s">
        <v>32</v>
      </c>
      <c r="C6428" t="s">
        <v>33767</v>
      </c>
      <c r="D6428">
        <v>3276</v>
      </c>
      <c r="E6428" t="s">
        <v>1580</v>
      </c>
      <c r="F6428" t="s">
        <v>4286</v>
      </c>
      <c r="G6428" t="s">
        <v>4294</v>
      </c>
      <c r="H6428" t="s">
        <v>46573</v>
      </c>
      <c r="I6428" t="s">
        <v>33766</v>
      </c>
      <c r="J6428" t="s">
        <v>33768</v>
      </c>
      <c r="L6428" t="s">
        <v>33769</v>
      </c>
      <c r="M6428">
        <v>-46.960399627686002</v>
      </c>
      <c r="N6428">
        <v>-19.563199996948001</v>
      </c>
    </row>
    <row r="6429" spans="1:14" x14ac:dyDescent="0.35">
      <c r="A6429" t="s">
        <v>33770</v>
      </c>
      <c r="B6429" t="s">
        <v>3332</v>
      </c>
      <c r="C6429" t="s">
        <v>46574</v>
      </c>
      <c r="D6429">
        <v>54</v>
      </c>
      <c r="E6429" t="s">
        <v>1580</v>
      </c>
      <c r="F6429" t="s">
        <v>4286</v>
      </c>
      <c r="G6429" t="s">
        <v>4299</v>
      </c>
      <c r="H6429" t="s">
        <v>46575</v>
      </c>
      <c r="I6429" t="s">
        <v>33770</v>
      </c>
      <c r="J6429" t="s">
        <v>33303</v>
      </c>
      <c r="L6429" t="s">
        <v>33771</v>
      </c>
      <c r="M6429">
        <v>-48.476299285899998</v>
      </c>
      <c r="N6429">
        <v>-1.37925004959</v>
      </c>
    </row>
    <row r="6430" spans="1:14" x14ac:dyDescent="0.35">
      <c r="A6430" t="s">
        <v>33772</v>
      </c>
      <c r="B6430" t="s">
        <v>1168</v>
      </c>
      <c r="C6430" t="s">
        <v>33773</v>
      </c>
      <c r="D6430">
        <v>600</v>
      </c>
      <c r="E6430" t="s">
        <v>1580</v>
      </c>
      <c r="F6430" t="s">
        <v>4286</v>
      </c>
      <c r="G6430" t="s">
        <v>4289</v>
      </c>
      <c r="H6430" t="s">
        <v>46576</v>
      </c>
      <c r="I6430" t="s">
        <v>33772</v>
      </c>
      <c r="J6430" t="s">
        <v>33774</v>
      </c>
      <c r="L6430" t="s">
        <v>33775</v>
      </c>
      <c r="M6430">
        <v>-54.112201690673999</v>
      </c>
      <c r="N6430">
        <v>-31.39049911499</v>
      </c>
    </row>
    <row r="6431" spans="1:14" x14ac:dyDescent="0.35">
      <c r="A6431" t="s">
        <v>33776</v>
      </c>
      <c r="B6431" t="s">
        <v>1168</v>
      </c>
      <c r="C6431" t="s">
        <v>33777</v>
      </c>
      <c r="D6431">
        <v>2589</v>
      </c>
      <c r="E6431" t="s">
        <v>1580</v>
      </c>
      <c r="F6431" t="s">
        <v>4286</v>
      </c>
      <c r="G6431" t="s">
        <v>4294</v>
      </c>
      <c r="H6431" t="s">
        <v>4340</v>
      </c>
      <c r="I6431" t="s">
        <v>33776</v>
      </c>
      <c r="J6431" t="s">
        <v>21508</v>
      </c>
      <c r="L6431" t="s">
        <v>33778</v>
      </c>
      <c r="M6431">
        <v>-43.950599670410099</v>
      </c>
      <c r="N6431">
        <v>-19.851200103759702</v>
      </c>
    </row>
    <row r="6432" spans="1:14" x14ac:dyDescent="0.35">
      <c r="A6432" t="s">
        <v>33779</v>
      </c>
      <c r="B6432" t="s">
        <v>1168</v>
      </c>
      <c r="C6432" t="s">
        <v>33780</v>
      </c>
      <c r="D6432">
        <v>3057</v>
      </c>
      <c r="E6432" t="s">
        <v>1580</v>
      </c>
      <c r="F6432" t="s">
        <v>4286</v>
      </c>
      <c r="G6432" t="s">
        <v>4293</v>
      </c>
      <c r="H6432" t="s">
        <v>4349</v>
      </c>
      <c r="I6432" t="s">
        <v>33779</v>
      </c>
      <c r="J6432" t="s">
        <v>33781</v>
      </c>
      <c r="L6432" t="s">
        <v>33782</v>
      </c>
      <c r="M6432">
        <v>-49.231998443599899</v>
      </c>
      <c r="N6432">
        <v>-25.405099868800001</v>
      </c>
    </row>
    <row r="6433" spans="1:14" x14ac:dyDescent="0.35">
      <c r="A6433" t="s">
        <v>33783</v>
      </c>
      <c r="B6433" t="s">
        <v>32</v>
      </c>
      <c r="C6433" t="s">
        <v>33784</v>
      </c>
      <c r="D6433">
        <v>2887</v>
      </c>
      <c r="E6433" t="s">
        <v>1580</v>
      </c>
      <c r="F6433" t="s">
        <v>4286</v>
      </c>
      <c r="G6433" t="s">
        <v>4287</v>
      </c>
      <c r="H6433" t="s">
        <v>46577</v>
      </c>
      <c r="I6433" t="s">
        <v>33783</v>
      </c>
      <c r="J6433" t="s">
        <v>33785</v>
      </c>
      <c r="K6433" t="s">
        <v>33783</v>
      </c>
      <c r="L6433" t="s">
        <v>33786</v>
      </c>
      <c r="M6433">
        <v>-46.537508000000003</v>
      </c>
      <c r="N6433">
        <v>-22.979161999999999</v>
      </c>
    </row>
    <row r="6434" spans="1:14" x14ac:dyDescent="0.35">
      <c r="A6434" t="s">
        <v>33787</v>
      </c>
      <c r="B6434" t="s">
        <v>3332</v>
      </c>
      <c r="C6434" t="s">
        <v>33788</v>
      </c>
      <c r="D6434">
        <v>3497</v>
      </c>
      <c r="E6434" t="s">
        <v>1580</v>
      </c>
      <c r="F6434" t="s">
        <v>4286</v>
      </c>
      <c r="G6434" t="s">
        <v>4327</v>
      </c>
      <c r="H6434" t="s">
        <v>45878</v>
      </c>
      <c r="I6434" t="s">
        <v>33787</v>
      </c>
      <c r="J6434" t="s">
        <v>33789</v>
      </c>
      <c r="K6434" t="s">
        <v>33790</v>
      </c>
      <c r="L6434" t="s">
        <v>33791</v>
      </c>
      <c r="M6434">
        <v>-47.920833999999999</v>
      </c>
      <c r="N6434">
        <v>-15.869166999999999</v>
      </c>
    </row>
    <row r="6435" spans="1:14" x14ac:dyDescent="0.35">
      <c r="A6435" t="s">
        <v>33792</v>
      </c>
      <c r="B6435" t="s">
        <v>1168</v>
      </c>
      <c r="C6435" t="s">
        <v>33793</v>
      </c>
      <c r="D6435">
        <v>1898</v>
      </c>
      <c r="E6435" t="s">
        <v>1580</v>
      </c>
      <c r="F6435" t="s">
        <v>4286</v>
      </c>
      <c r="G6435" t="s">
        <v>4287</v>
      </c>
      <c r="H6435" t="s">
        <v>33794</v>
      </c>
      <c r="I6435" t="s">
        <v>33795</v>
      </c>
      <c r="J6435" t="s">
        <v>5561</v>
      </c>
      <c r="K6435" t="s">
        <v>33795</v>
      </c>
      <c r="L6435" t="s">
        <v>33796</v>
      </c>
      <c r="M6435">
        <v>-48.594100952147997</v>
      </c>
      <c r="N6435">
        <v>-20.584499359131001</v>
      </c>
    </row>
    <row r="6436" spans="1:14" x14ac:dyDescent="0.35">
      <c r="A6436" t="s">
        <v>33797</v>
      </c>
      <c r="B6436" t="s">
        <v>1168</v>
      </c>
      <c r="C6436" t="s">
        <v>33798</v>
      </c>
      <c r="D6436">
        <v>2025</v>
      </c>
      <c r="E6436" t="s">
        <v>1580</v>
      </c>
      <c r="F6436" t="s">
        <v>4286</v>
      </c>
      <c r="G6436" t="s">
        <v>4287</v>
      </c>
      <c r="H6436" t="s">
        <v>4403</v>
      </c>
      <c r="I6436" t="s">
        <v>33797</v>
      </c>
      <c r="J6436" t="s">
        <v>5569</v>
      </c>
      <c r="L6436" t="s">
        <v>33799</v>
      </c>
      <c r="M6436">
        <v>-49.053798675499998</v>
      </c>
      <c r="N6436">
        <v>-22.344999313399999</v>
      </c>
    </row>
    <row r="6437" spans="1:14" x14ac:dyDescent="0.35">
      <c r="A6437" t="s">
        <v>33800</v>
      </c>
      <c r="B6437" t="s">
        <v>1168</v>
      </c>
      <c r="C6437" t="s">
        <v>33801</v>
      </c>
      <c r="D6437">
        <v>276</v>
      </c>
      <c r="E6437" t="s">
        <v>1580</v>
      </c>
      <c r="F6437" t="s">
        <v>4286</v>
      </c>
      <c r="G6437" t="s">
        <v>4306</v>
      </c>
      <c r="H6437" t="s">
        <v>4358</v>
      </c>
      <c r="I6437" t="s">
        <v>33800</v>
      </c>
      <c r="J6437" t="s">
        <v>33802</v>
      </c>
      <c r="L6437" t="s">
        <v>33803</v>
      </c>
      <c r="M6437">
        <v>-60.692222595200001</v>
      </c>
      <c r="N6437">
        <v>2.8413889408099999</v>
      </c>
    </row>
    <row r="6438" spans="1:14" x14ac:dyDescent="0.35">
      <c r="A6438" t="s">
        <v>33804</v>
      </c>
      <c r="B6438" t="s">
        <v>1168</v>
      </c>
      <c r="C6438" t="s">
        <v>46578</v>
      </c>
      <c r="D6438">
        <v>1147</v>
      </c>
      <c r="E6438" t="s">
        <v>1580</v>
      </c>
      <c r="F6438" t="s">
        <v>4286</v>
      </c>
      <c r="G6438" t="s">
        <v>4304</v>
      </c>
      <c r="H6438" t="s">
        <v>46579</v>
      </c>
      <c r="I6438" t="s">
        <v>33804</v>
      </c>
      <c r="J6438" t="s">
        <v>17079</v>
      </c>
      <c r="L6438" t="s">
        <v>33805</v>
      </c>
      <c r="M6438">
        <v>-52.388900756799998</v>
      </c>
      <c r="N6438">
        <v>-15.8613004684</v>
      </c>
    </row>
    <row r="6439" spans="1:14" x14ac:dyDescent="0.35">
      <c r="A6439" t="s">
        <v>33806</v>
      </c>
      <c r="B6439" t="s">
        <v>1168</v>
      </c>
      <c r="C6439" t="s">
        <v>33807</v>
      </c>
      <c r="D6439">
        <v>10</v>
      </c>
      <c r="E6439" t="s">
        <v>1580</v>
      </c>
      <c r="F6439" t="s">
        <v>4286</v>
      </c>
      <c r="G6439" t="s">
        <v>4295</v>
      </c>
      <c r="H6439" t="s">
        <v>4389</v>
      </c>
      <c r="I6439" t="s">
        <v>33808</v>
      </c>
      <c r="J6439" t="s">
        <v>33809</v>
      </c>
      <c r="K6439" t="s">
        <v>33810</v>
      </c>
      <c r="L6439" t="s">
        <v>33811</v>
      </c>
      <c r="M6439">
        <v>-41.963079999999998</v>
      </c>
      <c r="N6439">
        <v>-22.770880999999999</v>
      </c>
    </row>
    <row r="6440" spans="1:14" x14ac:dyDescent="0.35">
      <c r="A6440" t="s">
        <v>33812</v>
      </c>
      <c r="B6440" t="s">
        <v>1168</v>
      </c>
      <c r="C6440" t="s">
        <v>33813</v>
      </c>
      <c r="D6440">
        <v>2473</v>
      </c>
      <c r="E6440" t="s">
        <v>1580</v>
      </c>
      <c r="F6440" t="s">
        <v>4286</v>
      </c>
      <c r="G6440" t="s">
        <v>4293</v>
      </c>
      <c r="H6440" t="s">
        <v>4364</v>
      </c>
      <c r="I6440" t="s">
        <v>33812</v>
      </c>
      <c r="J6440" t="s">
        <v>33486</v>
      </c>
      <c r="L6440" t="s">
        <v>33814</v>
      </c>
      <c r="M6440">
        <v>-53.500801086399903</v>
      </c>
      <c r="N6440">
        <v>-25.000299453699999</v>
      </c>
    </row>
    <row r="6441" spans="1:14" x14ac:dyDescent="0.35">
      <c r="A6441" t="s">
        <v>33815</v>
      </c>
      <c r="B6441" t="s">
        <v>32</v>
      </c>
      <c r="C6441" t="s">
        <v>33816</v>
      </c>
      <c r="D6441">
        <v>23</v>
      </c>
      <c r="E6441" t="s">
        <v>1580</v>
      </c>
      <c r="F6441" t="s">
        <v>4286</v>
      </c>
      <c r="G6441" t="s">
        <v>4295</v>
      </c>
      <c r="H6441" t="s">
        <v>4389</v>
      </c>
      <c r="I6441" t="s">
        <v>33815</v>
      </c>
      <c r="J6441" t="s">
        <v>33817</v>
      </c>
      <c r="L6441" t="s">
        <v>33818</v>
      </c>
      <c r="M6441">
        <v>-42.074298858599903</v>
      </c>
      <c r="N6441">
        <v>-22.921699523899999</v>
      </c>
    </row>
    <row r="6442" spans="1:14" x14ac:dyDescent="0.35">
      <c r="A6442" t="s">
        <v>33819</v>
      </c>
      <c r="B6442" t="s">
        <v>32</v>
      </c>
      <c r="C6442" t="s">
        <v>46580</v>
      </c>
      <c r="D6442">
        <v>3376</v>
      </c>
      <c r="E6442" t="s">
        <v>1580</v>
      </c>
      <c r="F6442" t="s">
        <v>4286</v>
      </c>
      <c r="G6442" t="s">
        <v>4346</v>
      </c>
      <c r="H6442" t="s">
        <v>46581</v>
      </c>
      <c r="I6442" t="s">
        <v>33819</v>
      </c>
      <c r="J6442" t="s">
        <v>33820</v>
      </c>
      <c r="L6442" t="s">
        <v>33821</v>
      </c>
      <c r="M6442">
        <v>-50.9398002625</v>
      </c>
      <c r="N6442">
        <v>-26.78840065</v>
      </c>
    </row>
    <row r="6443" spans="1:14" x14ac:dyDescent="0.35">
      <c r="A6443" t="s">
        <v>33822</v>
      </c>
      <c r="B6443" t="s">
        <v>3332</v>
      </c>
      <c r="C6443" t="s">
        <v>33823</v>
      </c>
      <c r="D6443">
        <v>2715</v>
      </c>
      <c r="E6443" t="s">
        <v>1580</v>
      </c>
      <c r="F6443" t="s">
        <v>4286</v>
      </c>
      <c r="G6443" t="s">
        <v>4294</v>
      </c>
      <c r="H6443" t="s">
        <v>4340</v>
      </c>
      <c r="I6443" t="s">
        <v>33822</v>
      </c>
      <c r="J6443" t="s">
        <v>33824</v>
      </c>
      <c r="L6443" t="s">
        <v>33825</v>
      </c>
      <c r="M6443">
        <v>-43.9719429016113</v>
      </c>
      <c r="N6443">
        <v>-19.624443054199201</v>
      </c>
    </row>
    <row r="6444" spans="1:14" x14ac:dyDescent="0.35">
      <c r="A6444" t="s">
        <v>33826</v>
      </c>
      <c r="B6444" t="s">
        <v>1168</v>
      </c>
      <c r="C6444" t="s">
        <v>33827</v>
      </c>
      <c r="D6444">
        <v>1833</v>
      </c>
      <c r="E6444" t="s">
        <v>1580</v>
      </c>
      <c r="F6444" t="s">
        <v>4286</v>
      </c>
      <c r="G6444" t="s">
        <v>4292</v>
      </c>
      <c r="H6444" t="s">
        <v>4345</v>
      </c>
      <c r="I6444" t="s">
        <v>33826</v>
      </c>
      <c r="J6444" t="s">
        <v>33828</v>
      </c>
      <c r="L6444" t="s">
        <v>33829</v>
      </c>
      <c r="M6444">
        <v>-54.6725006104</v>
      </c>
      <c r="N6444">
        <v>-20.468700408899998</v>
      </c>
    </row>
    <row r="6445" spans="1:14" x14ac:dyDescent="0.35">
      <c r="A6445" t="s">
        <v>33830</v>
      </c>
      <c r="B6445" t="s">
        <v>1168</v>
      </c>
      <c r="C6445" t="s">
        <v>33831</v>
      </c>
      <c r="D6445">
        <v>2146</v>
      </c>
      <c r="E6445" t="s">
        <v>1580</v>
      </c>
      <c r="F6445" t="s">
        <v>4286</v>
      </c>
      <c r="G6445" t="s">
        <v>4346</v>
      </c>
      <c r="H6445" t="s">
        <v>46582</v>
      </c>
      <c r="I6445" t="s">
        <v>33830</v>
      </c>
      <c r="J6445" t="s">
        <v>33832</v>
      </c>
      <c r="L6445" t="s">
        <v>33833</v>
      </c>
      <c r="M6445">
        <v>-52.656600952147997</v>
      </c>
      <c r="N6445">
        <v>-27.134199142456001</v>
      </c>
    </row>
    <row r="6446" spans="1:14" x14ac:dyDescent="0.35">
      <c r="A6446" t="s">
        <v>33834</v>
      </c>
      <c r="B6446" t="s">
        <v>1168</v>
      </c>
      <c r="C6446" t="s">
        <v>33835</v>
      </c>
      <c r="D6446">
        <v>565</v>
      </c>
      <c r="E6446" t="s">
        <v>1580</v>
      </c>
      <c r="F6446" t="s">
        <v>4286</v>
      </c>
      <c r="G6446" t="s">
        <v>4314</v>
      </c>
      <c r="H6446" t="s">
        <v>4401</v>
      </c>
      <c r="I6446" t="s">
        <v>33834</v>
      </c>
      <c r="J6446" t="s">
        <v>2236</v>
      </c>
      <c r="L6446" t="s">
        <v>33836</v>
      </c>
      <c r="M6446">
        <v>-47.458698272705</v>
      </c>
      <c r="N6446">
        <v>-7.3204398155212402</v>
      </c>
    </row>
    <row r="6447" spans="1:14" x14ac:dyDescent="0.35">
      <c r="A6447" t="s">
        <v>33837</v>
      </c>
      <c r="B6447" t="s">
        <v>1168</v>
      </c>
      <c r="C6447" t="s">
        <v>46583</v>
      </c>
      <c r="D6447">
        <v>2064</v>
      </c>
      <c r="E6447" t="s">
        <v>1580</v>
      </c>
      <c r="F6447" t="s">
        <v>4286</v>
      </c>
      <c r="G6447" t="s">
        <v>4299</v>
      </c>
      <c r="H6447" t="s">
        <v>33838</v>
      </c>
      <c r="I6447" t="s">
        <v>33837</v>
      </c>
      <c r="J6447" t="s">
        <v>33839</v>
      </c>
      <c r="L6447" t="s">
        <v>33840</v>
      </c>
      <c r="M6447">
        <v>-50.001388549799998</v>
      </c>
      <c r="N6447">
        <v>-6.1152777671800003</v>
      </c>
    </row>
    <row r="6448" spans="1:14" x14ac:dyDescent="0.35">
      <c r="A6448" t="s">
        <v>33841</v>
      </c>
      <c r="B6448" t="s">
        <v>1168</v>
      </c>
      <c r="C6448" t="s">
        <v>46584</v>
      </c>
      <c r="D6448">
        <v>93</v>
      </c>
      <c r="E6448" t="s">
        <v>1580</v>
      </c>
      <c r="F6448" t="s">
        <v>4286</v>
      </c>
      <c r="G6448" t="s">
        <v>4346</v>
      </c>
      <c r="H6448" t="s">
        <v>46585</v>
      </c>
      <c r="I6448" t="s">
        <v>33841</v>
      </c>
      <c r="J6448" t="s">
        <v>2610</v>
      </c>
      <c r="L6448" t="s">
        <v>33842</v>
      </c>
      <c r="M6448">
        <v>-49.4213905334</v>
      </c>
      <c r="N6448">
        <v>-28.7244434357</v>
      </c>
    </row>
    <row r="6449" spans="1:14" x14ac:dyDescent="0.35">
      <c r="A6449" t="s">
        <v>33843</v>
      </c>
      <c r="B6449" t="s">
        <v>32</v>
      </c>
      <c r="C6449" t="s">
        <v>46586</v>
      </c>
      <c r="D6449">
        <v>2247</v>
      </c>
      <c r="E6449" t="s">
        <v>1580</v>
      </c>
      <c r="F6449" t="s">
        <v>4286</v>
      </c>
      <c r="G6449" t="s">
        <v>4296</v>
      </c>
      <c r="H6449" t="s">
        <v>33844</v>
      </c>
      <c r="I6449" t="s">
        <v>33843</v>
      </c>
      <c r="J6449" t="s">
        <v>33845</v>
      </c>
      <c r="L6449" t="s">
        <v>33846</v>
      </c>
      <c r="M6449">
        <v>-48.607498168945</v>
      </c>
      <c r="N6449">
        <v>-17.725299835205</v>
      </c>
    </row>
    <row r="6450" spans="1:14" x14ac:dyDescent="0.35">
      <c r="A6450" t="s">
        <v>33848</v>
      </c>
      <c r="B6450" t="s">
        <v>1168</v>
      </c>
      <c r="C6450" t="s">
        <v>33849</v>
      </c>
      <c r="D6450">
        <v>57</v>
      </c>
      <c r="E6450" t="s">
        <v>1580</v>
      </c>
      <c r="F6450" t="s">
        <v>4286</v>
      </c>
      <c r="G6450" t="s">
        <v>4295</v>
      </c>
      <c r="H6450" t="s">
        <v>33850</v>
      </c>
      <c r="I6450" t="s">
        <v>33848</v>
      </c>
      <c r="J6450" t="s">
        <v>33851</v>
      </c>
      <c r="L6450" t="s">
        <v>33852</v>
      </c>
      <c r="M6450">
        <v>-41.301700592000003</v>
      </c>
      <c r="N6450">
        <v>-21.698299408</v>
      </c>
    </row>
    <row r="6451" spans="1:14" x14ac:dyDescent="0.35">
      <c r="A6451" t="s">
        <v>33853</v>
      </c>
      <c r="B6451" t="s">
        <v>1168</v>
      </c>
      <c r="C6451" t="s">
        <v>46587</v>
      </c>
      <c r="D6451">
        <v>461</v>
      </c>
      <c r="E6451" t="s">
        <v>1580</v>
      </c>
      <c r="F6451" t="s">
        <v>4286</v>
      </c>
      <c r="G6451" t="s">
        <v>4292</v>
      </c>
      <c r="H6451" t="s">
        <v>45870</v>
      </c>
      <c r="I6451" t="s">
        <v>33853</v>
      </c>
      <c r="J6451" t="s">
        <v>26374</v>
      </c>
      <c r="L6451" t="s">
        <v>33854</v>
      </c>
      <c r="M6451">
        <v>-57.6713905334</v>
      </c>
      <c r="N6451">
        <v>-19.011943817100001</v>
      </c>
    </row>
    <row r="6452" spans="1:14" x14ac:dyDescent="0.35">
      <c r="A6452" t="s">
        <v>33855</v>
      </c>
      <c r="B6452" t="s">
        <v>3332</v>
      </c>
      <c r="C6452" t="s">
        <v>33856</v>
      </c>
      <c r="D6452">
        <v>2988</v>
      </c>
      <c r="E6452" t="s">
        <v>1580</v>
      </c>
      <c r="F6452" t="s">
        <v>4286</v>
      </c>
      <c r="G6452" t="s">
        <v>4293</v>
      </c>
      <c r="H6452" t="s">
        <v>4349</v>
      </c>
      <c r="I6452" t="s">
        <v>33855</v>
      </c>
      <c r="J6452" t="s">
        <v>33857</v>
      </c>
      <c r="L6452" t="s">
        <v>33858</v>
      </c>
      <c r="M6452">
        <v>-49.175800323499999</v>
      </c>
      <c r="N6452">
        <v>-25.528499603299998</v>
      </c>
    </row>
    <row r="6453" spans="1:14" x14ac:dyDescent="0.35">
      <c r="A6453" t="s">
        <v>33859</v>
      </c>
      <c r="B6453" t="s">
        <v>1168</v>
      </c>
      <c r="C6453" t="s">
        <v>33860</v>
      </c>
      <c r="D6453">
        <v>36</v>
      </c>
      <c r="E6453" t="s">
        <v>1580</v>
      </c>
      <c r="F6453" t="s">
        <v>4286</v>
      </c>
      <c r="G6453" t="s">
        <v>4290</v>
      </c>
      <c r="H6453" t="s">
        <v>33861</v>
      </c>
      <c r="I6453" t="s">
        <v>33862</v>
      </c>
      <c r="J6453" t="s">
        <v>17681</v>
      </c>
      <c r="K6453" t="s">
        <v>33863</v>
      </c>
      <c r="L6453" t="s">
        <v>33864</v>
      </c>
      <c r="M6453">
        <v>-39.253101000000001</v>
      </c>
      <c r="N6453">
        <v>-17.6523</v>
      </c>
    </row>
    <row r="6454" spans="1:14" x14ac:dyDescent="0.35">
      <c r="A6454" t="s">
        <v>33865</v>
      </c>
      <c r="B6454" t="s">
        <v>1168</v>
      </c>
      <c r="C6454" t="s">
        <v>33866</v>
      </c>
      <c r="D6454">
        <v>2472</v>
      </c>
      <c r="E6454" t="s">
        <v>1580</v>
      </c>
      <c r="F6454" t="s">
        <v>4286</v>
      </c>
      <c r="G6454" t="s">
        <v>4289</v>
      </c>
      <c r="H6454" t="s">
        <v>33867</v>
      </c>
      <c r="I6454" t="s">
        <v>33865</v>
      </c>
      <c r="J6454" t="s">
        <v>33868</v>
      </c>
      <c r="L6454" t="s">
        <v>33869</v>
      </c>
      <c r="M6454">
        <v>-51.1875</v>
      </c>
      <c r="N6454">
        <v>-29.1970996856999</v>
      </c>
    </row>
    <row r="6455" spans="1:14" x14ac:dyDescent="0.35">
      <c r="A6455" t="s">
        <v>33870</v>
      </c>
      <c r="B6455" t="s">
        <v>1168</v>
      </c>
      <c r="C6455" t="s">
        <v>33871</v>
      </c>
      <c r="D6455">
        <v>617</v>
      </c>
      <c r="E6455" t="s">
        <v>1580</v>
      </c>
      <c r="F6455" t="s">
        <v>4286</v>
      </c>
      <c r="G6455" t="s">
        <v>4304</v>
      </c>
      <c r="H6455" t="s">
        <v>46588</v>
      </c>
      <c r="I6455" t="s">
        <v>33870</v>
      </c>
      <c r="J6455" t="s">
        <v>27327</v>
      </c>
      <c r="L6455" t="s">
        <v>33872</v>
      </c>
      <c r="M6455">
        <v>-56.116699218800001</v>
      </c>
      <c r="N6455">
        <v>-15.652899742100001</v>
      </c>
    </row>
    <row r="6456" spans="1:14" x14ac:dyDescent="0.35">
      <c r="A6456" t="s">
        <v>33873</v>
      </c>
      <c r="B6456" t="s">
        <v>1168</v>
      </c>
      <c r="C6456" t="s">
        <v>33874</v>
      </c>
      <c r="D6456">
        <v>637</v>
      </c>
      <c r="E6456" t="s">
        <v>1580</v>
      </c>
      <c r="F6456" t="s">
        <v>4286</v>
      </c>
      <c r="G6456" t="s">
        <v>4318</v>
      </c>
      <c r="H6456" t="s">
        <v>33875</v>
      </c>
      <c r="I6456" t="s">
        <v>33873</v>
      </c>
      <c r="J6456" t="s">
        <v>33876</v>
      </c>
      <c r="K6456" t="s">
        <v>33877</v>
      </c>
      <c r="L6456" t="s">
        <v>33878</v>
      </c>
      <c r="M6456">
        <v>-72.769501000000005</v>
      </c>
      <c r="N6456">
        <v>-7.5999100000000004</v>
      </c>
    </row>
    <row r="6457" spans="1:14" x14ac:dyDescent="0.35">
      <c r="A6457" t="s">
        <v>33879</v>
      </c>
      <c r="B6457" t="s">
        <v>32</v>
      </c>
      <c r="C6457" t="s">
        <v>33880</v>
      </c>
      <c r="D6457">
        <v>1180</v>
      </c>
      <c r="E6457" t="s">
        <v>1580</v>
      </c>
      <c r="F6457" t="s">
        <v>4286</v>
      </c>
      <c r="G6457" t="s">
        <v>4292</v>
      </c>
      <c r="H6457" t="s">
        <v>33881</v>
      </c>
      <c r="I6457" t="s">
        <v>33879</v>
      </c>
      <c r="J6457" t="s">
        <v>33882</v>
      </c>
      <c r="L6457" t="s">
        <v>33883</v>
      </c>
      <c r="M6457">
        <v>-56.452500000000001</v>
      </c>
      <c r="N6457">
        <v>-21.247299999999999</v>
      </c>
    </row>
    <row r="6458" spans="1:14" x14ac:dyDescent="0.35">
      <c r="A6458" t="s">
        <v>33884</v>
      </c>
      <c r="B6458" t="s">
        <v>1168</v>
      </c>
      <c r="C6458" t="s">
        <v>33885</v>
      </c>
      <c r="D6458">
        <v>1477</v>
      </c>
      <c r="E6458" t="s">
        <v>1580</v>
      </c>
      <c r="F6458" t="s">
        <v>4286</v>
      </c>
      <c r="G6458" t="s">
        <v>4287</v>
      </c>
      <c r="H6458" t="s">
        <v>4391</v>
      </c>
      <c r="I6458" t="s">
        <v>33884</v>
      </c>
      <c r="J6458" t="s">
        <v>33886</v>
      </c>
      <c r="L6458" t="s">
        <v>33887</v>
      </c>
      <c r="M6458">
        <v>-51.4245986938</v>
      </c>
      <c r="N6458">
        <v>-22.175100326500001</v>
      </c>
    </row>
    <row r="6459" spans="1:14" x14ac:dyDescent="0.35">
      <c r="A6459" t="s">
        <v>33888</v>
      </c>
      <c r="B6459" t="s">
        <v>3332</v>
      </c>
      <c r="C6459" t="s">
        <v>33889</v>
      </c>
      <c r="D6459">
        <v>264</v>
      </c>
      <c r="E6459" t="s">
        <v>1580</v>
      </c>
      <c r="F6459" t="s">
        <v>4286</v>
      </c>
      <c r="G6459" t="s">
        <v>4310</v>
      </c>
      <c r="H6459" t="s">
        <v>4343</v>
      </c>
      <c r="I6459" t="s">
        <v>33888</v>
      </c>
      <c r="J6459" t="s">
        <v>20256</v>
      </c>
      <c r="L6459" t="s">
        <v>33890</v>
      </c>
      <c r="M6459">
        <v>-60.049702000000003</v>
      </c>
      <c r="N6459">
        <v>-3.0386099999999998</v>
      </c>
    </row>
    <row r="6460" spans="1:14" x14ac:dyDescent="0.35">
      <c r="A6460" t="s">
        <v>33891</v>
      </c>
      <c r="B6460" t="s">
        <v>1168</v>
      </c>
      <c r="C6460" t="s">
        <v>33892</v>
      </c>
      <c r="D6460">
        <v>323</v>
      </c>
      <c r="E6460" t="s">
        <v>1580</v>
      </c>
      <c r="F6460" t="s">
        <v>4286</v>
      </c>
      <c r="G6460" t="s">
        <v>4299</v>
      </c>
      <c r="H6460" t="s">
        <v>4373</v>
      </c>
      <c r="I6460" t="s">
        <v>33891</v>
      </c>
      <c r="J6460" t="s">
        <v>33893</v>
      </c>
      <c r="L6460" t="s">
        <v>33894</v>
      </c>
      <c r="M6460">
        <v>-57.776901245117102</v>
      </c>
      <c r="N6460">
        <v>-6.2331600189208896</v>
      </c>
    </row>
    <row r="6461" spans="1:14" x14ac:dyDescent="0.35">
      <c r="A6461" t="s">
        <v>33895</v>
      </c>
      <c r="B6461" t="s">
        <v>32</v>
      </c>
      <c r="C6461" t="s">
        <v>33896</v>
      </c>
      <c r="D6461">
        <v>1900</v>
      </c>
      <c r="E6461" t="s">
        <v>1580</v>
      </c>
      <c r="F6461" t="s">
        <v>4286</v>
      </c>
      <c r="G6461" t="s">
        <v>4294</v>
      </c>
      <c r="H6461" t="s">
        <v>33897</v>
      </c>
      <c r="I6461" t="s">
        <v>33895</v>
      </c>
      <c r="J6461" t="s">
        <v>33898</v>
      </c>
      <c r="L6461" t="s">
        <v>33899</v>
      </c>
      <c r="M6461">
        <v>-42.81</v>
      </c>
      <c r="N6461">
        <v>-14.9336944444</v>
      </c>
    </row>
    <row r="6463" spans="1:14" x14ac:dyDescent="0.35">
      <c r="A6463" t="s">
        <v>33900</v>
      </c>
      <c r="B6463" t="s">
        <v>1168</v>
      </c>
      <c r="C6463" t="s">
        <v>33901</v>
      </c>
      <c r="D6463">
        <v>786</v>
      </c>
      <c r="E6463" t="s">
        <v>1580</v>
      </c>
      <c r="F6463" t="s">
        <v>4286</v>
      </c>
      <c r="G6463" t="s">
        <v>4293</v>
      </c>
      <c r="H6463" t="s">
        <v>46589</v>
      </c>
      <c r="I6463" t="s">
        <v>33900</v>
      </c>
      <c r="J6463" t="s">
        <v>33490</v>
      </c>
      <c r="L6463" t="s">
        <v>33902</v>
      </c>
      <c r="M6463">
        <v>-54.485000610351499</v>
      </c>
      <c r="N6463">
        <v>-25.600278854370099</v>
      </c>
    </row>
    <row r="6464" spans="1:14" x14ac:dyDescent="0.35">
      <c r="A6464" t="s">
        <v>33903</v>
      </c>
      <c r="B6464" t="s">
        <v>3332</v>
      </c>
      <c r="C6464" t="s">
        <v>46590</v>
      </c>
      <c r="D6464">
        <v>16</v>
      </c>
      <c r="E6464" t="s">
        <v>1580</v>
      </c>
      <c r="F6464" t="s">
        <v>4286</v>
      </c>
      <c r="G6464" t="s">
        <v>4346</v>
      </c>
      <c r="H6464" t="s">
        <v>45889</v>
      </c>
      <c r="I6464" t="s">
        <v>33903</v>
      </c>
      <c r="J6464" t="s">
        <v>33904</v>
      </c>
      <c r="L6464" t="s">
        <v>33905</v>
      </c>
      <c r="M6464">
        <v>-48.552501678466797</v>
      </c>
      <c r="N6464">
        <v>-27.6702785491943</v>
      </c>
    </row>
    <row r="6465" spans="1:14" x14ac:dyDescent="0.35">
      <c r="A6465" t="s">
        <v>33906</v>
      </c>
      <c r="B6465" t="s">
        <v>1168</v>
      </c>
      <c r="C6465" t="s">
        <v>33907</v>
      </c>
      <c r="D6465">
        <v>193</v>
      </c>
      <c r="E6465" t="s">
        <v>1580</v>
      </c>
      <c r="F6465" t="s">
        <v>4286</v>
      </c>
      <c r="G6465" t="s">
        <v>4322</v>
      </c>
      <c r="H6465" t="s">
        <v>33908</v>
      </c>
      <c r="I6465" t="s">
        <v>33906</v>
      </c>
      <c r="J6465" t="s">
        <v>33909</v>
      </c>
      <c r="L6465" t="s">
        <v>33910</v>
      </c>
      <c r="M6465">
        <v>-32.423302</v>
      </c>
      <c r="N6465">
        <v>-3.85493</v>
      </c>
    </row>
    <row r="6466" spans="1:14" x14ac:dyDescent="0.35">
      <c r="A6466" t="s">
        <v>33911</v>
      </c>
      <c r="B6466" t="s">
        <v>1168</v>
      </c>
      <c r="C6466" t="s">
        <v>33912</v>
      </c>
      <c r="D6466">
        <v>82</v>
      </c>
      <c r="E6466" t="s">
        <v>1580</v>
      </c>
      <c r="F6466" t="s">
        <v>4286</v>
      </c>
      <c r="G6466" t="s">
        <v>4302</v>
      </c>
      <c r="H6466" t="s">
        <v>4303</v>
      </c>
      <c r="I6466" t="s">
        <v>33911</v>
      </c>
      <c r="J6466" t="s">
        <v>2273</v>
      </c>
      <c r="L6466" t="s">
        <v>33913</v>
      </c>
      <c r="M6466">
        <v>-38.532600402832003</v>
      </c>
      <c r="N6466">
        <v>-3.7762799263000399</v>
      </c>
    </row>
    <row r="6467" spans="1:14" x14ac:dyDescent="0.35">
      <c r="A6467" t="s">
        <v>33914</v>
      </c>
      <c r="B6467" t="s">
        <v>3332</v>
      </c>
      <c r="C6467" t="s">
        <v>46591</v>
      </c>
      <c r="D6467">
        <v>28</v>
      </c>
      <c r="E6467" t="s">
        <v>1580</v>
      </c>
      <c r="F6467" t="s">
        <v>4286</v>
      </c>
      <c r="G6467" t="s">
        <v>4295</v>
      </c>
      <c r="H6467" t="s">
        <v>33915</v>
      </c>
      <c r="I6467" t="s">
        <v>33914</v>
      </c>
      <c r="J6467" t="s">
        <v>13430</v>
      </c>
      <c r="L6467" t="s">
        <v>33916</v>
      </c>
      <c r="M6467">
        <v>-43.2505569458</v>
      </c>
      <c r="N6467">
        <v>-22.809999465899999</v>
      </c>
    </row>
    <row r="6468" spans="1:14" x14ac:dyDescent="0.35">
      <c r="A6468" t="s">
        <v>33917</v>
      </c>
      <c r="B6468" t="s">
        <v>1168</v>
      </c>
      <c r="C6468" t="s">
        <v>46592</v>
      </c>
      <c r="D6468">
        <v>478</v>
      </c>
      <c r="E6468" t="s">
        <v>1580</v>
      </c>
      <c r="F6468" t="s">
        <v>4286</v>
      </c>
      <c r="G6468" t="s">
        <v>4291</v>
      </c>
      <c r="H6468" t="s">
        <v>46593</v>
      </c>
      <c r="I6468" t="s">
        <v>33917</v>
      </c>
      <c r="J6468" t="s">
        <v>33918</v>
      </c>
      <c r="L6468" t="s">
        <v>33919</v>
      </c>
      <c r="M6468">
        <v>-65.284797668457003</v>
      </c>
      <c r="N6468">
        <v>-10.7863998413085</v>
      </c>
    </row>
    <row r="6469" spans="1:14" x14ac:dyDescent="0.35">
      <c r="A6469" t="s">
        <v>33920</v>
      </c>
      <c r="B6469" t="s">
        <v>1168</v>
      </c>
      <c r="C6469" t="s">
        <v>33921</v>
      </c>
      <c r="D6469">
        <v>2450</v>
      </c>
      <c r="E6469" t="s">
        <v>1580</v>
      </c>
      <c r="F6469" t="s">
        <v>4286</v>
      </c>
      <c r="G6469" t="s">
        <v>4296</v>
      </c>
      <c r="H6469" t="s">
        <v>45886</v>
      </c>
      <c r="I6469" t="s">
        <v>33920</v>
      </c>
      <c r="J6469" t="s">
        <v>33922</v>
      </c>
      <c r="L6469" t="s">
        <v>33923</v>
      </c>
      <c r="M6469">
        <v>-49.220699310302699</v>
      </c>
      <c r="N6469">
        <v>-16.631999969482401</v>
      </c>
    </row>
    <row r="6471" spans="1:14" x14ac:dyDescent="0.35">
      <c r="A6471" t="s">
        <v>33924</v>
      </c>
      <c r="B6471" t="s">
        <v>3332</v>
      </c>
      <c r="C6471" t="s">
        <v>46594</v>
      </c>
      <c r="D6471">
        <v>2459</v>
      </c>
      <c r="E6471" t="s">
        <v>1580</v>
      </c>
      <c r="F6471" t="s">
        <v>4286</v>
      </c>
      <c r="G6471" t="s">
        <v>4287</v>
      </c>
      <c r="H6471" t="s">
        <v>45883</v>
      </c>
      <c r="I6471" t="s">
        <v>33924</v>
      </c>
      <c r="J6471" t="s">
        <v>33925</v>
      </c>
      <c r="L6471" t="s">
        <v>33926</v>
      </c>
      <c r="M6471">
        <v>-46.473056793212798</v>
      </c>
      <c r="N6471">
        <v>-23.4355564117431</v>
      </c>
    </row>
    <row r="6472" spans="1:14" x14ac:dyDescent="0.35">
      <c r="A6472" t="s">
        <v>33927</v>
      </c>
      <c r="B6472" t="s">
        <v>32</v>
      </c>
      <c r="C6472" t="s">
        <v>33928</v>
      </c>
      <c r="D6472">
        <v>3494</v>
      </c>
      <c r="E6472" t="s">
        <v>1580</v>
      </c>
      <c r="F6472" t="s">
        <v>4286</v>
      </c>
      <c r="G6472" t="s">
        <v>4293</v>
      </c>
      <c r="H6472" t="s">
        <v>33929</v>
      </c>
      <c r="I6472" t="s">
        <v>33930</v>
      </c>
      <c r="J6472" t="s">
        <v>33931</v>
      </c>
      <c r="K6472" t="s">
        <v>33932</v>
      </c>
      <c r="L6472" t="s">
        <v>33933</v>
      </c>
      <c r="M6472">
        <v>-51.520198999999998</v>
      </c>
      <c r="N6472">
        <v>-25.387501</v>
      </c>
    </row>
    <row r="6473" spans="1:14" x14ac:dyDescent="0.35">
      <c r="A6473" t="s">
        <v>33934</v>
      </c>
      <c r="B6473" t="s">
        <v>32</v>
      </c>
      <c r="C6473" t="s">
        <v>33935</v>
      </c>
      <c r="D6473">
        <v>561</v>
      </c>
      <c r="E6473" t="s">
        <v>1580</v>
      </c>
      <c r="F6473" t="s">
        <v>4286</v>
      </c>
      <c r="G6473" t="s">
        <v>4294</v>
      </c>
      <c r="H6473" t="s">
        <v>33936</v>
      </c>
      <c r="I6473" t="s">
        <v>33934</v>
      </c>
      <c r="J6473" t="s">
        <v>33937</v>
      </c>
      <c r="L6473" t="s">
        <v>33938</v>
      </c>
      <c r="M6473">
        <v>-41.982200622558999</v>
      </c>
      <c r="N6473">
        <v>-18.89520072937</v>
      </c>
    </row>
    <row r="6474" spans="1:14" x14ac:dyDescent="0.35">
      <c r="A6474" t="s">
        <v>33939</v>
      </c>
      <c r="B6474" t="s">
        <v>1168</v>
      </c>
      <c r="C6474" t="s">
        <v>46595</v>
      </c>
      <c r="D6474">
        <v>1761</v>
      </c>
      <c r="E6474" t="s">
        <v>1580</v>
      </c>
      <c r="F6474" t="s">
        <v>4286</v>
      </c>
      <c r="G6474" t="s">
        <v>4287</v>
      </c>
      <c r="H6474" t="s">
        <v>46596</v>
      </c>
      <c r="I6474" t="s">
        <v>33939</v>
      </c>
      <c r="J6474" t="s">
        <v>33940</v>
      </c>
      <c r="L6474" t="s">
        <v>33941</v>
      </c>
      <c r="M6474">
        <v>-45.204799652099602</v>
      </c>
      <c r="N6474">
        <v>-22.791599273681602</v>
      </c>
    </row>
    <row r="6475" spans="1:14" x14ac:dyDescent="0.35">
      <c r="A6475" t="s">
        <v>33942</v>
      </c>
      <c r="B6475" t="s">
        <v>1168</v>
      </c>
      <c r="C6475" t="s">
        <v>4321</v>
      </c>
      <c r="D6475">
        <v>369</v>
      </c>
      <c r="E6475" t="s">
        <v>1580</v>
      </c>
      <c r="F6475" t="s">
        <v>4286</v>
      </c>
      <c r="G6475" t="s">
        <v>4299</v>
      </c>
      <c r="H6475" t="s">
        <v>4379</v>
      </c>
      <c r="I6475" t="s">
        <v>33942</v>
      </c>
      <c r="J6475" t="s">
        <v>1916</v>
      </c>
      <c r="L6475" t="s">
        <v>33943</v>
      </c>
      <c r="M6475">
        <v>-52.254001617432003</v>
      </c>
      <c r="N6475">
        <v>-3.2539100646972998</v>
      </c>
    </row>
    <row r="6476" spans="1:14" x14ac:dyDescent="0.35">
      <c r="A6476" t="s">
        <v>33944</v>
      </c>
      <c r="B6476" t="s">
        <v>1168</v>
      </c>
      <c r="C6476" t="s">
        <v>33945</v>
      </c>
      <c r="D6476">
        <v>142</v>
      </c>
      <c r="E6476" t="s">
        <v>1580</v>
      </c>
      <c r="F6476" t="s">
        <v>4286</v>
      </c>
      <c r="G6476" t="s">
        <v>4310</v>
      </c>
      <c r="H6476" t="s">
        <v>33946</v>
      </c>
      <c r="I6476" t="s">
        <v>33944</v>
      </c>
      <c r="J6476" t="s">
        <v>27550</v>
      </c>
      <c r="L6476" t="s">
        <v>33947</v>
      </c>
      <c r="M6476">
        <v>-58.481201171875</v>
      </c>
      <c r="N6476">
        <v>-3.1272599697113002</v>
      </c>
    </row>
    <row r="6477" spans="1:14" x14ac:dyDescent="0.35">
      <c r="A6477" t="s">
        <v>33948</v>
      </c>
      <c r="B6477" t="s">
        <v>1168</v>
      </c>
      <c r="C6477" t="s">
        <v>33949</v>
      </c>
      <c r="D6477">
        <v>110</v>
      </c>
      <c r="E6477" t="s">
        <v>1580</v>
      </c>
      <c r="F6477" t="s">
        <v>4286</v>
      </c>
      <c r="G6477" t="s">
        <v>4299</v>
      </c>
      <c r="H6477" t="s">
        <v>4347</v>
      </c>
      <c r="I6477" t="s">
        <v>33948</v>
      </c>
      <c r="J6477" t="s">
        <v>33950</v>
      </c>
      <c r="L6477" t="s">
        <v>33951</v>
      </c>
      <c r="M6477">
        <v>-56.000701904297003</v>
      </c>
      <c r="N6477">
        <v>-4.2423400878906001</v>
      </c>
    </row>
    <row r="6478" spans="1:14" x14ac:dyDescent="0.35">
      <c r="A6478" t="s">
        <v>33952</v>
      </c>
      <c r="B6478" t="s">
        <v>1168</v>
      </c>
      <c r="C6478" t="s">
        <v>33953</v>
      </c>
      <c r="D6478">
        <v>15</v>
      </c>
      <c r="E6478" t="s">
        <v>1580</v>
      </c>
      <c r="F6478" t="s">
        <v>4286</v>
      </c>
      <c r="G6478" t="s">
        <v>4290</v>
      </c>
      <c r="H6478" t="s">
        <v>46597</v>
      </c>
      <c r="I6478" t="s">
        <v>33952</v>
      </c>
      <c r="J6478" t="s">
        <v>33954</v>
      </c>
      <c r="L6478" t="s">
        <v>33955</v>
      </c>
      <c r="M6478">
        <v>-39.033199310302997</v>
      </c>
      <c r="N6478">
        <v>-14.815999984741</v>
      </c>
    </row>
    <row r="6479" spans="1:14" x14ac:dyDescent="0.35">
      <c r="A6479" t="s">
        <v>33956</v>
      </c>
      <c r="B6479" t="s">
        <v>1168</v>
      </c>
      <c r="C6479" t="s">
        <v>33957</v>
      </c>
      <c r="D6479">
        <v>784</v>
      </c>
      <c r="E6479" t="s">
        <v>1580</v>
      </c>
      <c r="F6479" t="s">
        <v>4286</v>
      </c>
      <c r="G6479" t="s">
        <v>4294</v>
      </c>
      <c r="H6479" t="s">
        <v>4378</v>
      </c>
      <c r="I6479" t="s">
        <v>33956</v>
      </c>
      <c r="J6479" t="s">
        <v>33958</v>
      </c>
      <c r="L6479" t="s">
        <v>33959</v>
      </c>
      <c r="M6479">
        <v>-42.487598419188998</v>
      </c>
      <c r="N6479">
        <v>-19.470699310303001</v>
      </c>
    </row>
    <row r="6480" spans="1:14" x14ac:dyDescent="0.35">
      <c r="A6480" t="s">
        <v>33960</v>
      </c>
      <c r="B6480" t="s">
        <v>32</v>
      </c>
      <c r="C6480" t="s">
        <v>33961</v>
      </c>
      <c r="D6480">
        <v>1630</v>
      </c>
      <c r="E6480" t="s">
        <v>1580</v>
      </c>
      <c r="F6480" t="s">
        <v>4286</v>
      </c>
      <c r="G6480" t="s">
        <v>4296</v>
      </c>
      <c r="H6480" t="s">
        <v>4317</v>
      </c>
      <c r="I6480" t="s">
        <v>33960</v>
      </c>
      <c r="J6480" t="s">
        <v>3066</v>
      </c>
      <c r="L6480" t="s">
        <v>33962</v>
      </c>
      <c r="M6480">
        <v>-49.213401794399999</v>
      </c>
      <c r="N6480">
        <v>-18.444700241100001</v>
      </c>
    </row>
    <row r="6481" spans="1:14" x14ac:dyDescent="0.35">
      <c r="A6481" t="s">
        <v>33963</v>
      </c>
      <c r="B6481" t="s">
        <v>1168</v>
      </c>
      <c r="C6481" t="s">
        <v>33964</v>
      </c>
      <c r="D6481">
        <v>432</v>
      </c>
      <c r="E6481" t="s">
        <v>1580</v>
      </c>
      <c r="F6481" t="s">
        <v>4286</v>
      </c>
      <c r="G6481" t="s">
        <v>4314</v>
      </c>
      <c r="H6481" t="s">
        <v>33965</v>
      </c>
      <c r="I6481" t="s">
        <v>33963</v>
      </c>
      <c r="J6481" t="s">
        <v>33966</v>
      </c>
      <c r="L6481" t="s">
        <v>33967</v>
      </c>
      <c r="M6481">
        <v>-47.459999000000003</v>
      </c>
      <c r="N6481">
        <v>-5.5312900000000003</v>
      </c>
    </row>
    <row r="6482" spans="1:14" x14ac:dyDescent="0.35">
      <c r="A6482" t="s">
        <v>33968</v>
      </c>
      <c r="B6482" t="s">
        <v>32</v>
      </c>
      <c r="C6482" t="s">
        <v>33969</v>
      </c>
      <c r="D6482">
        <v>120</v>
      </c>
      <c r="E6482" t="s">
        <v>1580</v>
      </c>
      <c r="F6482" t="s">
        <v>4286</v>
      </c>
      <c r="G6482" t="s">
        <v>4346</v>
      </c>
      <c r="H6482" t="s">
        <v>33970</v>
      </c>
      <c r="I6482" t="s">
        <v>33968</v>
      </c>
      <c r="J6482" t="s">
        <v>33971</v>
      </c>
      <c r="L6482" t="s">
        <v>33972</v>
      </c>
      <c r="M6482">
        <v>-49.059600000000003</v>
      </c>
      <c r="N6482">
        <v>-28.6753</v>
      </c>
    </row>
    <row r="6483" spans="1:14" x14ac:dyDescent="0.35">
      <c r="A6483" t="s">
        <v>33973</v>
      </c>
      <c r="B6483" t="s">
        <v>1168</v>
      </c>
      <c r="C6483" t="s">
        <v>33974</v>
      </c>
      <c r="D6483">
        <v>2989</v>
      </c>
      <c r="E6483" t="s">
        <v>1580</v>
      </c>
      <c r="F6483" t="s">
        <v>4286</v>
      </c>
      <c r="G6483" t="s">
        <v>4294</v>
      </c>
      <c r="H6483" t="s">
        <v>33975</v>
      </c>
      <c r="I6483" t="s">
        <v>33973</v>
      </c>
      <c r="J6483" t="s">
        <v>33976</v>
      </c>
      <c r="L6483" t="s">
        <v>33977</v>
      </c>
      <c r="M6483">
        <v>-43.3867988586425</v>
      </c>
      <c r="N6483">
        <v>-21.791500091552699</v>
      </c>
    </row>
    <row r="6484" spans="1:14" x14ac:dyDescent="0.35">
      <c r="A6484" t="s">
        <v>33978</v>
      </c>
      <c r="B6484" t="s">
        <v>1168</v>
      </c>
      <c r="C6484" t="s">
        <v>33979</v>
      </c>
      <c r="D6484">
        <v>217</v>
      </c>
      <c r="E6484" t="s">
        <v>1580</v>
      </c>
      <c r="F6484" t="s">
        <v>4286</v>
      </c>
      <c r="G6484" t="s">
        <v>4329</v>
      </c>
      <c r="H6484" t="s">
        <v>46598</v>
      </c>
      <c r="I6484" t="s">
        <v>33978</v>
      </c>
      <c r="J6484" t="s">
        <v>27410</v>
      </c>
      <c r="L6484" t="s">
        <v>33980</v>
      </c>
      <c r="M6484">
        <v>-34.948612213099999</v>
      </c>
      <c r="N6484">
        <v>-7.14583301544</v>
      </c>
    </row>
    <row r="6485" spans="1:14" x14ac:dyDescent="0.35">
      <c r="A6485" t="s">
        <v>33981</v>
      </c>
      <c r="B6485" t="s">
        <v>32</v>
      </c>
      <c r="C6485" t="s">
        <v>33982</v>
      </c>
      <c r="D6485">
        <v>1392</v>
      </c>
      <c r="E6485" t="s">
        <v>1580</v>
      </c>
      <c r="F6485" t="s">
        <v>4286</v>
      </c>
      <c r="G6485" t="s">
        <v>4302</v>
      </c>
      <c r="H6485" t="s">
        <v>33983</v>
      </c>
      <c r="I6485" t="s">
        <v>33981</v>
      </c>
      <c r="J6485" t="s">
        <v>27484</v>
      </c>
      <c r="L6485" t="s">
        <v>33984</v>
      </c>
      <c r="M6485">
        <v>-39.270099639899897</v>
      </c>
      <c r="N6485">
        <v>-7.2189598083500002</v>
      </c>
    </row>
    <row r="6486" spans="1:14" x14ac:dyDescent="0.35">
      <c r="A6486" t="s">
        <v>33985</v>
      </c>
      <c r="B6486" t="s">
        <v>1168</v>
      </c>
      <c r="C6486" t="s">
        <v>33986</v>
      </c>
      <c r="D6486">
        <v>15</v>
      </c>
      <c r="E6486" t="s">
        <v>1580</v>
      </c>
      <c r="F6486" t="s">
        <v>4286</v>
      </c>
      <c r="G6486" t="s">
        <v>4346</v>
      </c>
      <c r="H6486" t="s">
        <v>4352</v>
      </c>
      <c r="I6486" t="s">
        <v>33985</v>
      </c>
      <c r="J6486" t="s">
        <v>33987</v>
      </c>
      <c r="L6486" t="s">
        <v>33988</v>
      </c>
      <c r="M6486">
        <v>-48.797401428222599</v>
      </c>
      <c r="N6486">
        <v>-26.224500656127901</v>
      </c>
    </row>
    <row r="6487" spans="1:14" x14ac:dyDescent="0.35">
      <c r="A6487" t="s">
        <v>33989</v>
      </c>
      <c r="B6487" t="s">
        <v>1168</v>
      </c>
      <c r="C6487" t="s">
        <v>46599</v>
      </c>
      <c r="D6487">
        <v>1646</v>
      </c>
      <c r="E6487" t="s">
        <v>1580</v>
      </c>
      <c r="F6487" t="s">
        <v>4286</v>
      </c>
      <c r="G6487" t="s">
        <v>4329</v>
      </c>
      <c r="H6487" t="s">
        <v>33990</v>
      </c>
      <c r="I6487" t="s">
        <v>33989</v>
      </c>
      <c r="J6487" t="s">
        <v>27437</v>
      </c>
      <c r="L6487" t="s">
        <v>33991</v>
      </c>
      <c r="M6487">
        <v>-35.8964</v>
      </c>
      <c r="N6487">
        <v>-7.2699199999999999</v>
      </c>
    </row>
    <row r="6488" spans="1:14" x14ac:dyDescent="0.35">
      <c r="A6488" t="s">
        <v>33992</v>
      </c>
      <c r="B6488" t="s">
        <v>1168</v>
      </c>
      <c r="C6488" t="s">
        <v>33993</v>
      </c>
      <c r="D6488">
        <v>2170</v>
      </c>
      <c r="E6488" t="s">
        <v>1580</v>
      </c>
      <c r="F6488" t="s">
        <v>4286</v>
      </c>
      <c r="G6488" t="s">
        <v>4287</v>
      </c>
      <c r="H6488" t="s">
        <v>4344</v>
      </c>
      <c r="I6488" t="s">
        <v>33992</v>
      </c>
      <c r="J6488" t="s">
        <v>33994</v>
      </c>
      <c r="L6488" t="s">
        <v>33995</v>
      </c>
      <c r="M6488">
        <v>-47.134498596199997</v>
      </c>
      <c r="N6488">
        <v>-23.007400512699999</v>
      </c>
    </row>
    <row r="6489" spans="1:14" x14ac:dyDescent="0.35">
      <c r="A6489" t="s">
        <v>33996</v>
      </c>
      <c r="B6489" t="s">
        <v>32</v>
      </c>
      <c r="C6489" t="s">
        <v>46600</v>
      </c>
      <c r="D6489">
        <v>1676</v>
      </c>
      <c r="E6489" t="s">
        <v>1580</v>
      </c>
      <c r="F6489" t="s">
        <v>4286</v>
      </c>
      <c r="G6489" t="s">
        <v>4290</v>
      </c>
      <c r="H6489" t="s">
        <v>46601</v>
      </c>
      <c r="I6489" t="s">
        <v>33996</v>
      </c>
      <c r="J6489" t="s">
        <v>33997</v>
      </c>
      <c r="L6489" t="s">
        <v>33998</v>
      </c>
      <c r="M6489">
        <v>-41.277000427200001</v>
      </c>
      <c r="N6489">
        <v>-12.4822998047</v>
      </c>
    </row>
    <row r="6490" spans="1:14" x14ac:dyDescent="0.35">
      <c r="A6490" t="s">
        <v>33999</v>
      </c>
      <c r="B6490" t="s">
        <v>1168</v>
      </c>
      <c r="C6490" t="s">
        <v>34000</v>
      </c>
      <c r="D6490">
        <v>3065</v>
      </c>
      <c r="E6490" t="s">
        <v>1580</v>
      </c>
      <c r="F6490" t="s">
        <v>4286</v>
      </c>
      <c r="G6490" t="s">
        <v>4346</v>
      </c>
      <c r="H6490" t="s">
        <v>34001</v>
      </c>
      <c r="I6490" t="s">
        <v>33999</v>
      </c>
      <c r="J6490" t="s">
        <v>34002</v>
      </c>
      <c r="L6490" t="s">
        <v>34003</v>
      </c>
      <c r="M6490">
        <v>-50.281501769999998</v>
      </c>
      <c r="N6490">
        <v>-27.782100677499901</v>
      </c>
    </row>
    <row r="6491" spans="1:14" x14ac:dyDescent="0.35">
      <c r="A6491" t="s">
        <v>34004</v>
      </c>
      <c r="B6491" t="s">
        <v>1168</v>
      </c>
      <c r="C6491" t="s">
        <v>34005</v>
      </c>
      <c r="D6491">
        <v>1559</v>
      </c>
      <c r="E6491" t="s">
        <v>1580</v>
      </c>
      <c r="F6491" t="s">
        <v>4286</v>
      </c>
      <c r="G6491" t="s">
        <v>4287</v>
      </c>
      <c r="H6491" t="s">
        <v>34006</v>
      </c>
      <c r="I6491" t="s">
        <v>34007</v>
      </c>
      <c r="J6491" t="s">
        <v>34008</v>
      </c>
      <c r="K6491" t="s">
        <v>34007</v>
      </c>
      <c r="L6491" t="s">
        <v>34009</v>
      </c>
      <c r="M6491">
        <v>-49.730499267577997</v>
      </c>
      <c r="N6491">
        <v>-21.663999557495</v>
      </c>
    </row>
    <row r="6492" spans="1:14" x14ac:dyDescent="0.35">
      <c r="A6492" t="s">
        <v>34010</v>
      </c>
      <c r="B6492" t="s">
        <v>1168</v>
      </c>
      <c r="C6492" t="s">
        <v>46602</v>
      </c>
      <c r="D6492">
        <v>1867</v>
      </c>
      <c r="E6492" t="s">
        <v>1580</v>
      </c>
      <c r="F6492" t="s">
        <v>4286</v>
      </c>
      <c r="G6492" t="s">
        <v>4293</v>
      </c>
      <c r="H6492" t="s">
        <v>4372</v>
      </c>
      <c r="I6492" t="s">
        <v>34010</v>
      </c>
      <c r="J6492" t="s">
        <v>27332</v>
      </c>
      <c r="L6492" t="s">
        <v>34011</v>
      </c>
      <c r="M6492">
        <v>-51.130100250200002</v>
      </c>
      <c r="N6492">
        <v>-23.3335990905999</v>
      </c>
    </row>
    <row r="6493" spans="1:14" x14ac:dyDescent="0.35">
      <c r="A6493" t="s">
        <v>34012</v>
      </c>
      <c r="B6493" t="s">
        <v>1168</v>
      </c>
      <c r="C6493" t="s">
        <v>34013</v>
      </c>
      <c r="D6493">
        <v>1454</v>
      </c>
      <c r="E6493" t="s">
        <v>1580</v>
      </c>
      <c r="F6493" t="s">
        <v>4286</v>
      </c>
      <c r="G6493" t="s">
        <v>4290</v>
      </c>
      <c r="H6493" t="s">
        <v>34014</v>
      </c>
      <c r="I6493" t="s">
        <v>34012</v>
      </c>
      <c r="J6493" t="s">
        <v>2325</v>
      </c>
      <c r="L6493" t="s">
        <v>34015</v>
      </c>
      <c r="M6493">
        <v>-43.408100128199997</v>
      </c>
      <c r="N6493">
        <v>-13.262100219700001</v>
      </c>
    </row>
    <row r="6495" spans="1:14" x14ac:dyDescent="0.35">
      <c r="A6495" t="s">
        <v>34016</v>
      </c>
      <c r="B6495" t="s">
        <v>1168</v>
      </c>
      <c r="C6495" t="s">
        <v>46603</v>
      </c>
      <c r="D6495">
        <v>357</v>
      </c>
      <c r="E6495" t="s">
        <v>1580</v>
      </c>
      <c r="F6495" t="s">
        <v>4286</v>
      </c>
      <c r="G6495" t="s">
        <v>4299</v>
      </c>
      <c r="H6495" t="s">
        <v>45899</v>
      </c>
      <c r="I6495" t="s">
        <v>34016</v>
      </c>
      <c r="J6495" t="s">
        <v>2621</v>
      </c>
      <c r="L6495" t="s">
        <v>34017</v>
      </c>
      <c r="M6495">
        <v>-49.138000488299902</v>
      </c>
      <c r="N6495">
        <v>-5.3685898780799999</v>
      </c>
    </row>
    <row r="6496" spans="1:14" x14ac:dyDescent="0.35">
      <c r="A6496" t="s">
        <v>34018</v>
      </c>
      <c r="B6496" t="s">
        <v>1168</v>
      </c>
      <c r="C6496" t="s">
        <v>46604</v>
      </c>
      <c r="D6496">
        <v>1401</v>
      </c>
      <c r="E6496" t="s">
        <v>1580</v>
      </c>
      <c r="F6496" t="s">
        <v>4286</v>
      </c>
      <c r="G6496" t="s">
        <v>4296</v>
      </c>
      <c r="H6496" t="s">
        <v>46605</v>
      </c>
      <c r="I6496" t="s">
        <v>34019</v>
      </c>
      <c r="J6496" t="s">
        <v>34020</v>
      </c>
      <c r="K6496" t="s">
        <v>34019</v>
      </c>
      <c r="L6496" t="s">
        <v>34021</v>
      </c>
      <c r="M6496">
        <v>-48.195301000000001</v>
      </c>
      <c r="N6496">
        <v>-13.549099999999999</v>
      </c>
    </row>
    <row r="6497" spans="1:14" x14ac:dyDescent="0.35">
      <c r="A6497" t="s">
        <v>34022</v>
      </c>
      <c r="B6497" t="s">
        <v>1168</v>
      </c>
      <c r="C6497" t="s">
        <v>34023</v>
      </c>
      <c r="D6497">
        <v>677</v>
      </c>
      <c r="E6497" t="s">
        <v>1580</v>
      </c>
      <c r="F6497" t="s">
        <v>4286</v>
      </c>
      <c r="G6497" t="s">
        <v>4299</v>
      </c>
      <c r="H6497" t="s">
        <v>34024</v>
      </c>
      <c r="I6497" t="s">
        <v>34022</v>
      </c>
      <c r="J6497" t="s">
        <v>34025</v>
      </c>
      <c r="L6497" t="s">
        <v>34026</v>
      </c>
      <c r="M6497">
        <v>-52.602200000000003</v>
      </c>
      <c r="N6497">
        <v>-0.88983900000000005</v>
      </c>
    </row>
    <row r="6498" spans="1:14" x14ac:dyDescent="0.35">
      <c r="A6498" t="s">
        <v>34027</v>
      </c>
      <c r="B6498" t="s">
        <v>1168</v>
      </c>
      <c r="C6498" t="s">
        <v>46606</v>
      </c>
      <c r="D6498">
        <v>8</v>
      </c>
      <c r="E6498" t="s">
        <v>1580</v>
      </c>
      <c r="F6498" t="s">
        <v>4286</v>
      </c>
      <c r="G6498" t="s">
        <v>4295</v>
      </c>
      <c r="H6498" t="s">
        <v>45901</v>
      </c>
      <c r="I6498" t="s">
        <v>34027</v>
      </c>
      <c r="J6498" t="s">
        <v>34028</v>
      </c>
      <c r="L6498" t="s">
        <v>34029</v>
      </c>
      <c r="M6498">
        <v>-41.7659988403</v>
      </c>
      <c r="N6498">
        <v>-22.343000411999999</v>
      </c>
    </row>
    <row r="6499" spans="1:14" x14ac:dyDescent="0.35">
      <c r="A6499" t="s">
        <v>34030</v>
      </c>
      <c r="B6499" t="s">
        <v>1168</v>
      </c>
      <c r="C6499" t="s">
        <v>46607</v>
      </c>
      <c r="D6499">
        <v>1788</v>
      </c>
      <c r="E6499" t="s">
        <v>1580</v>
      </c>
      <c r="F6499" t="s">
        <v>4286</v>
      </c>
      <c r="G6499" t="s">
        <v>4293</v>
      </c>
      <c r="H6499" t="s">
        <v>46608</v>
      </c>
      <c r="I6499" t="s">
        <v>34030</v>
      </c>
      <c r="J6499" t="s">
        <v>34031</v>
      </c>
      <c r="K6499" t="s">
        <v>34032</v>
      </c>
      <c r="L6499" t="s">
        <v>34033</v>
      </c>
      <c r="M6499">
        <v>-52.016187000000002</v>
      </c>
      <c r="N6499">
        <v>-23.47606</v>
      </c>
    </row>
    <row r="6500" spans="1:14" x14ac:dyDescent="0.35">
      <c r="A6500" t="s">
        <v>34034</v>
      </c>
      <c r="B6500" t="s">
        <v>1168</v>
      </c>
      <c r="C6500" t="s">
        <v>46609</v>
      </c>
      <c r="D6500">
        <v>2191</v>
      </c>
      <c r="E6500" t="s">
        <v>1580</v>
      </c>
      <c r="F6500" t="s">
        <v>4286</v>
      </c>
      <c r="G6500" t="s">
        <v>4294</v>
      </c>
      <c r="H6500" t="s">
        <v>34035</v>
      </c>
      <c r="I6500" t="s">
        <v>34034</v>
      </c>
      <c r="J6500" t="s">
        <v>34036</v>
      </c>
      <c r="L6500" t="s">
        <v>34037</v>
      </c>
      <c r="M6500">
        <v>-43.818901062000002</v>
      </c>
      <c r="N6500">
        <v>-16.706899642899899</v>
      </c>
    </row>
    <row r="6501" spans="1:14" x14ac:dyDescent="0.35">
      <c r="A6501" t="s">
        <v>34038</v>
      </c>
      <c r="B6501" t="s">
        <v>1168</v>
      </c>
      <c r="C6501" t="s">
        <v>46610</v>
      </c>
      <c r="D6501">
        <v>2122</v>
      </c>
      <c r="E6501" t="s">
        <v>1580</v>
      </c>
      <c r="F6501" t="s">
        <v>4286</v>
      </c>
      <c r="G6501" t="s">
        <v>4287</v>
      </c>
      <c r="H6501" t="s">
        <v>46611</v>
      </c>
      <c r="I6501" t="s">
        <v>34038</v>
      </c>
      <c r="J6501" t="s">
        <v>34039</v>
      </c>
      <c r="L6501" t="s">
        <v>34040</v>
      </c>
      <c r="M6501">
        <v>-49.926399230999998</v>
      </c>
      <c r="N6501">
        <v>-22.196899414099999</v>
      </c>
    </row>
    <row r="6502" spans="1:14" x14ac:dyDescent="0.35">
      <c r="A6502" t="s">
        <v>34041</v>
      </c>
      <c r="B6502" t="s">
        <v>1168</v>
      </c>
      <c r="C6502" t="s">
        <v>34042</v>
      </c>
      <c r="D6502">
        <v>267</v>
      </c>
      <c r="E6502" t="s">
        <v>1580</v>
      </c>
      <c r="F6502" t="s">
        <v>4286</v>
      </c>
      <c r="G6502" t="s">
        <v>4310</v>
      </c>
      <c r="H6502" t="s">
        <v>4343</v>
      </c>
      <c r="I6502" t="s">
        <v>34041</v>
      </c>
      <c r="J6502" t="s">
        <v>2505</v>
      </c>
      <c r="L6502" t="s">
        <v>34043</v>
      </c>
      <c r="M6502">
        <v>-59.986301422119098</v>
      </c>
      <c r="N6502">
        <v>-3.1460399627685498</v>
      </c>
    </row>
    <row r="6503" spans="1:14" x14ac:dyDescent="0.35">
      <c r="A6503" t="s">
        <v>34044</v>
      </c>
      <c r="B6503" t="s">
        <v>1168</v>
      </c>
      <c r="C6503" t="s">
        <v>34045</v>
      </c>
      <c r="D6503">
        <v>387</v>
      </c>
      <c r="E6503" t="s">
        <v>1580</v>
      </c>
      <c r="F6503" t="s">
        <v>4286</v>
      </c>
      <c r="G6503" t="s">
        <v>4368</v>
      </c>
      <c r="H6503" t="s">
        <v>45892</v>
      </c>
      <c r="I6503" t="s">
        <v>34044</v>
      </c>
      <c r="J6503" t="s">
        <v>20333</v>
      </c>
      <c r="L6503" t="s">
        <v>34046</v>
      </c>
      <c r="M6503">
        <v>-35.791698455810497</v>
      </c>
      <c r="N6503">
        <v>-9.5108098983764595</v>
      </c>
    </row>
    <row r="6504" spans="1:14" x14ac:dyDescent="0.35">
      <c r="A6504" t="s">
        <v>34047</v>
      </c>
      <c r="B6504" t="s">
        <v>1168</v>
      </c>
      <c r="C6504" t="s">
        <v>34048</v>
      </c>
      <c r="D6504">
        <v>56</v>
      </c>
      <c r="E6504" t="s">
        <v>1580</v>
      </c>
      <c r="F6504" t="s">
        <v>4286</v>
      </c>
      <c r="G6504" t="s">
        <v>4324</v>
      </c>
      <c r="H6504" t="s">
        <v>45893</v>
      </c>
      <c r="I6504" t="s">
        <v>34047</v>
      </c>
      <c r="J6504" t="s">
        <v>2479</v>
      </c>
      <c r="L6504" t="s">
        <v>34049</v>
      </c>
      <c r="M6504">
        <v>-51.072200775100001</v>
      </c>
      <c r="N6504">
        <v>5.0664000213099997E-2</v>
      </c>
    </row>
    <row r="6505" spans="1:14" x14ac:dyDescent="0.35">
      <c r="A6505" t="s">
        <v>34050</v>
      </c>
      <c r="B6505" t="s">
        <v>1168</v>
      </c>
      <c r="C6505" t="s">
        <v>34051</v>
      </c>
      <c r="D6505">
        <v>76</v>
      </c>
      <c r="E6505" t="s">
        <v>1580</v>
      </c>
      <c r="F6505" t="s">
        <v>4286</v>
      </c>
      <c r="G6505" t="s">
        <v>4297</v>
      </c>
      <c r="H6505" t="s">
        <v>45869</v>
      </c>
      <c r="I6505" t="s">
        <v>34050</v>
      </c>
      <c r="J6505" t="s">
        <v>34052</v>
      </c>
      <c r="L6505" t="s">
        <v>34053</v>
      </c>
      <c r="M6505">
        <v>-37.364299774199999</v>
      </c>
      <c r="N6505">
        <v>-5.2019200324999897</v>
      </c>
    </row>
    <row r="6506" spans="1:14" x14ac:dyDescent="0.35">
      <c r="A6506" t="s">
        <v>34054</v>
      </c>
      <c r="B6506" t="s">
        <v>1168</v>
      </c>
      <c r="C6506" t="s">
        <v>46612</v>
      </c>
      <c r="D6506">
        <v>174</v>
      </c>
      <c r="E6506" t="s">
        <v>1580</v>
      </c>
      <c r="F6506" t="s">
        <v>4286</v>
      </c>
      <c r="G6506" t="s">
        <v>4310</v>
      </c>
      <c r="H6506" t="s">
        <v>46613</v>
      </c>
      <c r="I6506" t="s">
        <v>34054</v>
      </c>
      <c r="J6506" t="s">
        <v>34055</v>
      </c>
      <c r="L6506" t="s">
        <v>34056</v>
      </c>
      <c r="M6506">
        <v>-61.278301239013999</v>
      </c>
      <c r="N6506">
        <v>-5.8113799095154004</v>
      </c>
    </row>
    <row r="6507" spans="1:14" x14ac:dyDescent="0.35">
      <c r="A6507" t="s">
        <v>34057</v>
      </c>
      <c r="B6507" t="s">
        <v>1168</v>
      </c>
      <c r="C6507" t="s">
        <v>34058</v>
      </c>
      <c r="D6507">
        <v>18</v>
      </c>
      <c r="E6507" t="s">
        <v>1580</v>
      </c>
      <c r="F6507" t="s">
        <v>4286</v>
      </c>
      <c r="G6507" t="s">
        <v>4346</v>
      </c>
      <c r="H6507" t="s">
        <v>34059</v>
      </c>
      <c r="I6507" t="s">
        <v>34057</v>
      </c>
      <c r="J6507" t="s">
        <v>34060</v>
      </c>
      <c r="L6507" t="s">
        <v>34061</v>
      </c>
      <c r="M6507">
        <v>-48.651401999999997</v>
      </c>
      <c r="N6507">
        <v>-26.879999000000002</v>
      </c>
    </row>
    <row r="6508" spans="1:14" x14ac:dyDescent="0.35">
      <c r="A6508" t="s">
        <v>34062</v>
      </c>
      <c r="B6508" t="s">
        <v>1168</v>
      </c>
      <c r="C6508" t="s">
        <v>46614</v>
      </c>
      <c r="D6508">
        <v>1056</v>
      </c>
      <c r="E6508" t="s">
        <v>1580</v>
      </c>
      <c r="F6508" t="s">
        <v>4286</v>
      </c>
      <c r="G6508" t="s">
        <v>4289</v>
      </c>
      <c r="H6508" t="s">
        <v>46615</v>
      </c>
      <c r="I6508" t="s">
        <v>34062</v>
      </c>
      <c r="J6508" t="s">
        <v>34063</v>
      </c>
      <c r="L6508" t="s">
        <v>34064</v>
      </c>
      <c r="M6508">
        <v>-54.169102000000002</v>
      </c>
      <c r="N6508">
        <v>-28.281700000000001</v>
      </c>
    </row>
    <row r="6509" spans="1:14" x14ac:dyDescent="0.35">
      <c r="A6509" t="s">
        <v>34065</v>
      </c>
      <c r="B6509" t="s">
        <v>1168</v>
      </c>
      <c r="C6509" t="s">
        <v>34066</v>
      </c>
      <c r="D6509">
        <v>63</v>
      </c>
      <c r="E6509" t="s">
        <v>1580</v>
      </c>
      <c r="F6509" t="s">
        <v>4286</v>
      </c>
      <c r="G6509" t="s">
        <v>4324</v>
      </c>
      <c r="H6509" t="s">
        <v>34067</v>
      </c>
      <c r="I6509" t="s">
        <v>34065</v>
      </c>
      <c r="J6509" t="s">
        <v>34068</v>
      </c>
      <c r="L6509" t="s">
        <v>34069</v>
      </c>
      <c r="M6509">
        <v>-51.796901702880803</v>
      </c>
      <c r="N6509">
        <v>3.85548996925354</v>
      </c>
    </row>
    <row r="6510" spans="1:14" x14ac:dyDescent="0.35">
      <c r="A6510" t="s">
        <v>34070</v>
      </c>
      <c r="B6510" t="s">
        <v>1168</v>
      </c>
      <c r="C6510" t="s">
        <v>34071</v>
      </c>
      <c r="D6510">
        <v>11</v>
      </c>
      <c r="E6510" t="s">
        <v>1580</v>
      </c>
      <c r="F6510" t="s">
        <v>4286</v>
      </c>
      <c r="G6510" t="s">
        <v>4289</v>
      </c>
      <c r="H6510" t="s">
        <v>33847</v>
      </c>
      <c r="I6510" t="s">
        <v>34070</v>
      </c>
      <c r="J6510" t="s">
        <v>34072</v>
      </c>
      <c r="L6510" t="s">
        <v>34073</v>
      </c>
      <c r="M6510">
        <v>-51.171398162841797</v>
      </c>
      <c r="N6510">
        <v>-29.994400024413999</v>
      </c>
    </row>
    <row r="6511" spans="1:14" x14ac:dyDescent="0.35">
      <c r="A6511" t="s">
        <v>34074</v>
      </c>
      <c r="B6511" t="s">
        <v>32</v>
      </c>
      <c r="C6511" t="s">
        <v>46616</v>
      </c>
      <c r="D6511">
        <v>16</v>
      </c>
      <c r="E6511" t="s">
        <v>1580</v>
      </c>
      <c r="F6511" t="s">
        <v>4286</v>
      </c>
      <c r="G6511" t="s">
        <v>4308</v>
      </c>
      <c r="H6511" t="s">
        <v>46617</v>
      </c>
      <c r="I6511" t="s">
        <v>34074</v>
      </c>
      <c r="J6511" t="s">
        <v>34075</v>
      </c>
      <c r="L6511" t="s">
        <v>34076</v>
      </c>
      <c r="M6511">
        <v>-41.731998443599899</v>
      </c>
      <c r="N6511">
        <v>-2.8937499523199999</v>
      </c>
    </row>
    <row r="6512" spans="1:14" x14ac:dyDescent="0.35">
      <c r="A6512" t="s">
        <v>34077</v>
      </c>
      <c r="B6512" t="s">
        <v>1168</v>
      </c>
      <c r="C6512" t="s">
        <v>46618</v>
      </c>
      <c r="D6512">
        <v>4135</v>
      </c>
      <c r="E6512" t="s">
        <v>1580</v>
      </c>
      <c r="F6512" t="s">
        <v>4286</v>
      </c>
      <c r="G6512" t="s">
        <v>4294</v>
      </c>
      <c r="H6512" t="s">
        <v>46619</v>
      </c>
      <c r="I6512" t="s">
        <v>34077</v>
      </c>
      <c r="J6512" t="s">
        <v>34078</v>
      </c>
      <c r="L6512" t="s">
        <v>34079</v>
      </c>
      <c r="M6512">
        <v>-46.567901611327997</v>
      </c>
      <c r="N6512">
        <v>-21.843000411986999</v>
      </c>
    </row>
    <row r="6513" spans="1:14" x14ac:dyDescent="0.35">
      <c r="A6513" t="s">
        <v>34080</v>
      </c>
      <c r="B6513" t="s">
        <v>1168</v>
      </c>
      <c r="C6513" t="s">
        <v>34081</v>
      </c>
      <c r="D6513">
        <v>2376</v>
      </c>
      <c r="E6513" t="s">
        <v>1580</v>
      </c>
      <c r="F6513" t="s">
        <v>4286</v>
      </c>
      <c r="G6513" t="s">
        <v>4289</v>
      </c>
      <c r="H6513" t="s">
        <v>34082</v>
      </c>
      <c r="I6513" t="s">
        <v>34080</v>
      </c>
      <c r="J6513" t="s">
        <v>34083</v>
      </c>
      <c r="L6513" t="s">
        <v>34084</v>
      </c>
      <c r="M6513">
        <v>-52.326599000000002</v>
      </c>
      <c r="N6513">
        <v>-28.243998999999999</v>
      </c>
    </row>
    <row r="6514" spans="1:14" x14ac:dyDescent="0.35">
      <c r="A6514" t="s">
        <v>34085</v>
      </c>
      <c r="B6514" t="s">
        <v>1168</v>
      </c>
      <c r="C6514" t="s">
        <v>34086</v>
      </c>
      <c r="D6514">
        <v>774</v>
      </c>
      <c r="E6514" t="s">
        <v>1580</v>
      </c>
      <c r="F6514" t="s">
        <v>4286</v>
      </c>
      <c r="G6514" t="s">
        <v>4313</v>
      </c>
      <c r="H6514" t="s">
        <v>4393</v>
      </c>
      <c r="I6514" t="s">
        <v>34085</v>
      </c>
      <c r="J6514" t="s">
        <v>34087</v>
      </c>
      <c r="L6514" t="s">
        <v>34088</v>
      </c>
      <c r="M6514">
        <v>-48.356998443599899</v>
      </c>
      <c r="N6514">
        <v>-10.2915000916</v>
      </c>
    </row>
    <row r="6515" spans="1:14" x14ac:dyDescent="0.35">
      <c r="A6515" t="s">
        <v>34089</v>
      </c>
      <c r="B6515" t="s">
        <v>1168</v>
      </c>
      <c r="C6515" t="s">
        <v>46620</v>
      </c>
      <c r="D6515">
        <v>59</v>
      </c>
      <c r="E6515" t="s">
        <v>1580</v>
      </c>
      <c r="F6515" t="s">
        <v>4286</v>
      </c>
      <c r="G6515" t="s">
        <v>4289</v>
      </c>
      <c r="H6515" t="s">
        <v>34090</v>
      </c>
      <c r="I6515" t="s">
        <v>34089</v>
      </c>
      <c r="J6515" t="s">
        <v>33324</v>
      </c>
      <c r="L6515" t="s">
        <v>34091</v>
      </c>
      <c r="M6515">
        <v>-52.327702000000002</v>
      </c>
      <c r="N6515">
        <v>-31.718399000000002</v>
      </c>
    </row>
    <row r="6516" spans="1:14" x14ac:dyDescent="0.35">
      <c r="A6516" t="s">
        <v>34092</v>
      </c>
      <c r="B6516" t="s">
        <v>1168</v>
      </c>
      <c r="C6516" t="s">
        <v>34093</v>
      </c>
      <c r="D6516">
        <v>1263</v>
      </c>
      <c r="E6516" t="s">
        <v>1580</v>
      </c>
      <c r="F6516" t="s">
        <v>4286</v>
      </c>
      <c r="G6516" t="s">
        <v>4322</v>
      </c>
      <c r="H6516" t="s">
        <v>34094</v>
      </c>
      <c r="I6516" t="s">
        <v>34092</v>
      </c>
      <c r="J6516" t="s">
        <v>34095</v>
      </c>
      <c r="L6516" t="s">
        <v>34096</v>
      </c>
      <c r="M6516">
        <v>-40.569099426269503</v>
      </c>
      <c r="N6516">
        <v>-9.3624095916747994</v>
      </c>
    </row>
    <row r="6517" spans="1:14" x14ac:dyDescent="0.35">
      <c r="A6517" t="s">
        <v>34097</v>
      </c>
      <c r="B6517" t="s">
        <v>1168</v>
      </c>
      <c r="C6517" t="s">
        <v>34098</v>
      </c>
      <c r="D6517">
        <v>870</v>
      </c>
      <c r="E6517" t="s">
        <v>1580</v>
      </c>
      <c r="F6517" t="s">
        <v>4286</v>
      </c>
      <c r="G6517" t="s">
        <v>4313</v>
      </c>
      <c r="H6517" t="s">
        <v>4381</v>
      </c>
      <c r="I6517" t="s">
        <v>34099</v>
      </c>
      <c r="J6517" t="s">
        <v>34100</v>
      </c>
      <c r="K6517" t="s">
        <v>34101</v>
      </c>
      <c r="L6517" t="s">
        <v>34102</v>
      </c>
      <c r="M6517">
        <v>-48.399700000000003</v>
      </c>
      <c r="N6517">
        <v>-10.719402000000001</v>
      </c>
    </row>
    <row r="6518" spans="1:14" x14ac:dyDescent="0.35">
      <c r="A6518" t="s">
        <v>34103</v>
      </c>
      <c r="B6518" t="s">
        <v>1168</v>
      </c>
      <c r="C6518" t="s">
        <v>46621</v>
      </c>
      <c r="D6518">
        <v>2156</v>
      </c>
      <c r="E6518" t="s">
        <v>1580</v>
      </c>
      <c r="F6518" t="s">
        <v>4286</v>
      </c>
      <c r="G6518" t="s">
        <v>4292</v>
      </c>
      <c r="H6518" t="s">
        <v>45905</v>
      </c>
      <c r="I6518" t="s">
        <v>34103</v>
      </c>
      <c r="J6518" t="s">
        <v>34104</v>
      </c>
      <c r="L6518" t="s">
        <v>34105</v>
      </c>
      <c r="M6518">
        <v>-55.702598571777301</v>
      </c>
      <c r="N6518">
        <v>-22.5496006011962</v>
      </c>
    </row>
    <row r="6519" spans="1:14" x14ac:dyDescent="0.35">
      <c r="A6519" t="s">
        <v>34106</v>
      </c>
      <c r="B6519" t="s">
        <v>1168</v>
      </c>
      <c r="C6519" t="s">
        <v>34107</v>
      </c>
      <c r="D6519">
        <v>168</v>
      </c>
      <c r="E6519" t="s">
        <v>1580</v>
      </c>
      <c r="F6519" t="s">
        <v>4286</v>
      </c>
      <c r="G6519" t="s">
        <v>4290</v>
      </c>
      <c r="H6519" t="s">
        <v>4370</v>
      </c>
      <c r="I6519" t="s">
        <v>34106</v>
      </c>
      <c r="J6519" t="s">
        <v>2207</v>
      </c>
      <c r="L6519" t="s">
        <v>34108</v>
      </c>
      <c r="M6519">
        <v>-39.080897999999998</v>
      </c>
      <c r="N6519">
        <v>-16.438600999999998</v>
      </c>
    </row>
    <row r="6520" spans="1:14" x14ac:dyDescent="0.35">
      <c r="A6520" t="s">
        <v>34109</v>
      </c>
      <c r="B6520" t="s">
        <v>1168</v>
      </c>
      <c r="C6520" t="s">
        <v>34110</v>
      </c>
      <c r="D6520">
        <v>290</v>
      </c>
      <c r="E6520" t="s">
        <v>1580</v>
      </c>
      <c r="F6520" t="s">
        <v>4286</v>
      </c>
      <c r="G6520" t="s">
        <v>4291</v>
      </c>
      <c r="H6520" t="s">
        <v>4334</v>
      </c>
      <c r="I6520" t="s">
        <v>34109</v>
      </c>
      <c r="J6520" t="s">
        <v>34111</v>
      </c>
      <c r="L6520" t="s">
        <v>34112</v>
      </c>
      <c r="M6520">
        <v>-63.90230178833</v>
      </c>
      <c r="N6520">
        <v>-8.70928955078125</v>
      </c>
    </row>
    <row r="6521" spans="1:14" x14ac:dyDescent="0.35">
      <c r="A6521" t="s">
        <v>34113</v>
      </c>
      <c r="B6521" t="s">
        <v>1168</v>
      </c>
      <c r="C6521" t="s">
        <v>46622</v>
      </c>
      <c r="D6521">
        <v>633</v>
      </c>
      <c r="E6521" t="s">
        <v>1580</v>
      </c>
      <c r="F6521" t="s">
        <v>4286</v>
      </c>
      <c r="G6521" t="s">
        <v>4318</v>
      </c>
      <c r="H6521" t="s">
        <v>4319</v>
      </c>
      <c r="I6521" t="s">
        <v>34113</v>
      </c>
      <c r="J6521" t="s">
        <v>34114</v>
      </c>
      <c r="K6521" t="s">
        <v>34115</v>
      </c>
      <c r="L6521" t="s">
        <v>34116</v>
      </c>
      <c r="M6521">
        <v>-67.893984000000003</v>
      </c>
      <c r="N6521">
        <v>-9.8690309999999997</v>
      </c>
    </row>
    <row r="6522" spans="1:14" x14ac:dyDescent="0.35">
      <c r="A6522" t="s">
        <v>34117</v>
      </c>
      <c r="B6522" t="s">
        <v>1168</v>
      </c>
      <c r="C6522" t="s">
        <v>34118</v>
      </c>
      <c r="D6522">
        <v>33</v>
      </c>
      <c r="E6522" t="s">
        <v>1580</v>
      </c>
      <c r="F6522" t="s">
        <v>4286</v>
      </c>
      <c r="G6522" t="s">
        <v>4322</v>
      </c>
      <c r="H6522" t="s">
        <v>4337</v>
      </c>
      <c r="I6522" t="s">
        <v>34117</v>
      </c>
      <c r="J6522" t="s">
        <v>27421</v>
      </c>
      <c r="L6522" t="s">
        <v>34119</v>
      </c>
      <c r="M6522">
        <v>-34.923599243163999</v>
      </c>
      <c r="N6522">
        <v>-8.1264896392822195</v>
      </c>
    </row>
    <row r="6523" spans="1:14" x14ac:dyDescent="0.35">
      <c r="A6523" t="s">
        <v>34120</v>
      </c>
      <c r="B6523" t="s">
        <v>1168</v>
      </c>
      <c r="C6523" t="s">
        <v>34121</v>
      </c>
      <c r="D6523">
        <v>11</v>
      </c>
      <c r="E6523" t="s">
        <v>1580</v>
      </c>
      <c r="F6523" t="s">
        <v>4286</v>
      </c>
      <c r="G6523" t="s">
        <v>4295</v>
      </c>
      <c r="H6523" t="s">
        <v>33915</v>
      </c>
      <c r="I6523" t="s">
        <v>34120</v>
      </c>
      <c r="J6523" t="s">
        <v>34122</v>
      </c>
      <c r="L6523" t="s">
        <v>34123</v>
      </c>
      <c r="M6523">
        <v>-43.163101196299998</v>
      </c>
      <c r="N6523">
        <v>-22.9104995727999</v>
      </c>
    </row>
    <row r="6524" spans="1:14" x14ac:dyDescent="0.35">
      <c r="A6524" t="s">
        <v>34124</v>
      </c>
      <c r="B6524" t="s">
        <v>1168</v>
      </c>
      <c r="C6524" t="s">
        <v>34125</v>
      </c>
      <c r="D6524">
        <v>1806</v>
      </c>
      <c r="E6524" t="s">
        <v>1580</v>
      </c>
      <c r="F6524" t="s">
        <v>4286</v>
      </c>
      <c r="G6524" t="s">
        <v>4287</v>
      </c>
      <c r="H6524" t="s">
        <v>45875</v>
      </c>
      <c r="I6524" t="s">
        <v>34124</v>
      </c>
      <c r="J6524" t="s">
        <v>34126</v>
      </c>
      <c r="L6524" t="s">
        <v>34127</v>
      </c>
      <c r="M6524">
        <v>-47.776668548583899</v>
      </c>
      <c r="N6524">
        <v>-21.136388778686499</v>
      </c>
    </row>
    <row r="6525" spans="1:14" x14ac:dyDescent="0.35">
      <c r="A6525" t="s">
        <v>34128</v>
      </c>
      <c r="B6525" t="s">
        <v>32</v>
      </c>
      <c r="C6525" t="s">
        <v>34129</v>
      </c>
      <c r="D6525">
        <v>40</v>
      </c>
      <c r="E6525" t="s">
        <v>1580</v>
      </c>
      <c r="F6525" t="s">
        <v>4286</v>
      </c>
      <c r="G6525" t="s">
        <v>4314</v>
      </c>
      <c r="I6525" t="s">
        <v>34130</v>
      </c>
      <c r="J6525" t="s">
        <v>34131</v>
      </c>
      <c r="L6525" t="s">
        <v>34132</v>
      </c>
      <c r="M6525">
        <v>-42.805666000000002</v>
      </c>
      <c r="N6525">
        <v>-2.7566280000000001</v>
      </c>
    </row>
    <row r="6526" spans="1:14" x14ac:dyDescent="0.35">
      <c r="A6526" t="s">
        <v>34133</v>
      </c>
      <c r="B6526" t="s">
        <v>1168</v>
      </c>
      <c r="C6526" t="s">
        <v>34134</v>
      </c>
      <c r="D6526">
        <v>10</v>
      </c>
      <c r="E6526" t="s">
        <v>1580</v>
      </c>
      <c r="F6526" t="s">
        <v>4286</v>
      </c>
      <c r="G6526" t="s">
        <v>4295</v>
      </c>
      <c r="H6526" t="s">
        <v>4320</v>
      </c>
      <c r="I6526" t="s">
        <v>34133</v>
      </c>
      <c r="J6526" t="s">
        <v>34135</v>
      </c>
      <c r="L6526" t="s">
        <v>34136</v>
      </c>
      <c r="M6526">
        <v>-43.719101000000002</v>
      </c>
      <c r="N6526">
        <v>-22.932400000000001</v>
      </c>
    </row>
    <row r="6527" spans="1:14" x14ac:dyDescent="0.35">
      <c r="A6527" t="s">
        <v>34137</v>
      </c>
      <c r="B6527" t="s">
        <v>3332</v>
      </c>
      <c r="C6527" t="s">
        <v>46623</v>
      </c>
      <c r="D6527">
        <v>272</v>
      </c>
      <c r="E6527" t="s">
        <v>1580</v>
      </c>
      <c r="F6527" t="s">
        <v>4286</v>
      </c>
      <c r="G6527" t="s">
        <v>4297</v>
      </c>
      <c r="H6527" t="s">
        <v>4328</v>
      </c>
      <c r="I6527" t="s">
        <v>34137</v>
      </c>
      <c r="J6527" t="s">
        <v>34138</v>
      </c>
      <c r="L6527" t="s">
        <v>34139</v>
      </c>
      <c r="M6527">
        <v>-35.376111000000002</v>
      </c>
      <c r="N6527">
        <v>-5.7680559999999996</v>
      </c>
    </row>
    <row r="6528" spans="1:14" x14ac:dyDescent="0.35">
      <c r="A6528" t="s">
        <v>34140</v>
      </c>
      <c r="B6528" t="s">
        <v>1168</v>
      </c>
      <c r="C6528" t="s">
        <v>34141</v>
      </c>
      <c r="D6528">
        <v>2120</v>
      </c>
      <c r="E6528" t="s">
        <v>1580</v>
      </c>
      <c r="F6528" t="s">
        <v>4286</v>
      </c>
      <c r="G6528" t="s">
        <v>4287</v>
      </c>
      <c r="H6528" t="s">
        <v>46624</v>
      </c>
      <c r="I6528" t="s">
        <v>34140</v>
      </c>
      <c r="J6528" t="s">
        <v>27496</v>
      </c>
      <c r="L6528" t="s">
        <v>34142</v>
      </c>
      <c r="M6528">
        <v>-45.861499786376903</v>
      </c>
      <c r="N6528">
        <v>-23.229200363159102</v>
      </c>
    </row>
    <row r="6529" spans="1:14" x14ac:dyDescent="0.35">
      <c r="A6529" t="s">
        <v>34143</v>
      </c>
      <c r="B6529" t="s">
        <v>1168</v>
      </c>
      <c r="C6529" t="s">
        <v>34144</v>
      </c>
      <c r="D6529">
        <v>178</v>
      </c>
      <c r="E6529" t="s">
        <v>1580</v>
      </c>
      <c r="F6529" t="s">
        <v>4286</v>
      </c>
      <c r="G6529" t="s">
        <v>4314</v>
      </c>
      <c r="H6529" t="s">
        <v>45879</v>
      </c>
      <c r="I6529" t="s">
        <v>34143</v>
      </c>
      <c r="J6529" t="s">
        <v>34145</v>
      </c>
      <c r="L6529" t="s">
        <v>34146</v>
      </c>
      <c r="M6529">
        <v>-44.234100341796797</v>
      </c>
      <c r="N6529">
        <v>-2.5853600502014098</v>
      </c>
    </row>
    <row r="6530" spans="1:14" x14ac:dyDescent="0.35">
      <c r="A6530" t="s">
        <v>34147</v>
      </c>
      <c r="B6530" t="s">
        <v>1168</v>
      </c>
      <c r="C6530" t="s">
        <v>4350</v>
      </c>
      <c r="D6530">
        <v>287</v>
      </c>
      <c r="E6530" t="s">
        <v>1580</v>
      </c>
      <c r="F6530" t="s">
        <v>4286</v>
      </c>
      <c r="G6530" t="s">
        <v>4289</v>
      </c>
      <c r="H6530" t="s">
        <v>297</v>
      </c>
      <c r="I6530" t="s">
        <v>34147</v>
      </c>
      <c r="J6530" t="s">
        <v>34148</v>
      </c>
      <c r="L6530" t="s">
        <v>34149</v>
      </c>
      <c r="M6530">
        <v>-53.688201999999997</v>
      </c>
      <c r="N6530">
        <v>-29.711399</v>
      </c>
    </row>
    <row r="6531" spans="1:14" x14ac:dyDescent="0.35">
      <c r="A6531" t="s">
        <v>34150</v>
      </c>
      <c r="B6531" t="s">
        <v>1168</v>
      </c>
      <c r="C6531" t="s">
        <v>34151</v>
      </c>
      <c r="D6531">
        <v>198</v>
      </c>
      <c r="E6531" t="s">
        <v>1580</v>
      </c>
      <c r="F6531" t="s">
        <v>4286</v>
      </c>
      <c r="G6531" t="s">
        <v>4299</v>
      </c>
      <c r="H6531" t="s">
        <v>46357</v>
      </c>
      <c r="I6531" t="s">
        <v>34150</v>
      </c>
      <c r="J6531" t="s">
        <v>34152</v>
      </c>
      <c r="L6531" t="s">
        <v>34153</v>
      </c>
      <c r="M6531">
        <v>-54.785831451416001</v>
      </c>
      <c r="N6531">
        <v>-2.42472195625305</v>
      </c>
    </row>
    <row r="6532" spans="1:14" x14ac:dyDescent="0.35">
      <c r="A6532" t="s">
        <v>34154</v>
      </c>
      <c r="B6532" t="s">
        <v>32</v>
      </c>
      <c r="C6532" t="s">
        <v>34155</v>
      </c>
      <c r="D6532">
        <v>1266</v>
      </c>
      <c r="E6532" t="s">
        <v>1580</v>
      </c>
      <c r="F6532" t="s">
        <v>4286</v>
      </c>
      <c r="G6532" t="s">
        <v>4304</v>
      </c>
      <c r="H6532" t="s">
        <v>4356</v>
      </c>
      <c r="I6532" t="s">
        <v>34154</v>
      </c>
      <c r="J6532" t="s">
        <v>2496</v>
      </c>
      <c r="L6532" t="s">
        <v>34156</v>
      </c>
      <c r="M6532">
        <v>-55.672341000000003</v>
      </c>
      <c r="N6532">
        <v>-12.479177</v>
      </c>
    </row>
    <row r="6533" spans="1:14" x14ac:dyDescent="0.35">
      <c r="A6533" t="s">
        <v>34157</v>
      </c>
      <c r="B6533" t="s">
        <v>3332</v>
      </c>
      <c r="C6533" t="s">
        <v>34158</v>
      </c>
      <c r="D6533">
        <v>2631</v>
      </c>
      <c r="E6533" t="s">
        <v>1580</v>
      </c>
      <c r="F6533" t="s">
        <v>4286</v>
      </c>
      <c r="G6533" t="s">
        <v>4287</v>
      </c>
      <c r="H6533" t="s">
        <v>45883</v>
      </c>
      <c r="I6533" t="s">
        <v>34157</v>
      </c>
      <c r="J6533" t="s">
        <v>34159</v>
      </c>
      <c r="L6533" t="s">
        <v>34160</v>
      </c>
      <c r="M6533">
        <v>-46.656387329101499</v>
      </c>
      <c r="N6533">
        <v>-23.626110076904201</v>
      </c>
    </row>
    <row r="6534" spans="1:14" x14ac:dyDescent="0.35">
      <c r="A6534" t="s">
        <v>34161</v>
      </c>
      <c r="B6534" t="s">
        <v>1168</v>
      </c>
      <c r="C6534" t="s">
        <v>34162</v>
      </c>
      <c r="D6534">
        <v>1784</v>
      </c>
      <c r="E6534" t="s">
        <v>1580</v>
      </c>
      <c r="F6534" t="s">
        <v>4286</v>
      </c>
      <c r="G6534" t="s">
        <v>4287</v>
      </c>
      <c r="H6534" t="s">
        <v>46625</v>
      </c>
      <c r="I6534" t="s">
        <v>34161</v>
      </c>
      <c r="J6534" t="s">
        <v>34163</v>
      </c>
      <c r="L6534" t="s">
        <v>34164</v>
      </c>
      <c r="M6534">
        <v>-49.406501769999998</v>
      </c>
      <c r="N6534">
        <v>-20.8166007995999</v>
      </c>
    </row>
    <row r="6535" spans="1:14" x14ac:dyDescent="0.35">
      <c r="A6535" t="s">
        <v>34165</v>
      </c>
      <c r="B6535" t="s">
        <v>1168</v>
      </c>
      <c r="C6535" t="s">
        <v>46626</v>
      </c>
      <c r="D6535">
        <v>10</v>
      </c>
      <c r="E6535" t="s">
        <v>1580</v>
      </c>
      <c r="F6535" t="s">
        <v>4286</v>
      </c>
      <c r="G6535" t="s">
        <v>4287</v>
      </c>
      <c r="H6535" t="s">
        <v>45902</v>
      </c>
      <c r="I6535" t="s">
        <v>34165</v>
      </c>
      <c r="J6535" t="s">
        <v>34166</v>
      </c>
      <c r="L6535" t="s">
        <v>34167</v>
      </c>
      <c r="M6535">
        <v>-46.299720764160099</v>
      </c>
      <c r="N6535">
        <v>-23.928056716918899</v>
      </c>
    </row>
    <row r="6536" spans="1:14" x14ac:dyDescent="0.35">
      <c r="A6536" t="s">
        <v>34168</v>
      </c>
      <c r="B6536" t="s">
        <v>3332</v>
      </c>
      <c r="C6536" t="s">
        <v>46627</v>
      </c>
      <c r="D6536">
        <v>64</v>
      </c>
      <c r="E6536" t="s">
        <v>1580</v>
      </c>
      <c r="F6536" t="s">
        <v>4286</v>
      </c>
      <c r="G6536" t="s">
        <v>4290</v>
      </c>
      <c r="H6536" t="s">
        <v>4341</v>
      </c>
      <c r="I6536" t="s">
        <v>34168</v>
      </c>
      <c r="J6536" t="s">
        <v>34169</v>
      </c>
      <c r="L6536" t="s">
        <v>34170</v>
      </c>
      <c r="M6536">
        <v>-38.322498321499999</v>
      </c>
      <c r="N6536">
        <v>-12.9086112976</v>
      </c>
    </row>
    <row r="6537" spans="1:14" x14ac:dyDescent="0.35">
      <c r="A6537" t="s">
        <v>34172</v>
      </c>
      <c r="B6537" t="s">
        <v>1168</v>
      </c>
      <c r="C6537" t="s">
        <v>46628</v>
      </c>
      <c r="D6537">
        <v>1908</v>
      </c>
      <c r="E6537" t="s">
        <v>1580</v>
      </c>
      <c r="F6537" t="s">
        <v>4286</v>
      </c>
      <c r="G6537" t="s">
        <v>4287</v>
      </c>
      <c r="H6537" t="s">
        <v>45897</v>
      </c>
      <c r="I6537" t="s">
        <v>34172</v>
      </c>
      <c r="J6537" t="s">
        <v>34173</v>
      </c>
      <c r="L6537" t="s">
        <v>34174</v>
      </c>
      <c r="M6537">
        <v>-45.515998840332003</v>
      </c>
      <c r="N6537">
        <v>-23.0401000976562</v>
      </c>
    </row>
    <row r="6538" spans="1:14" x14ac:dyDescent="0.35">
      <c r="A6538" t="s">
        <v>34175</v>
      </c>
      <c r="B6538" t="s">
        <v>1168</v>
      </c>
      <c r="C6538" t="s">
        <v>34176</v>
      </c>
      <c r="D6538">
        <v>287</v>
      </c>
      <c r="E6538" t="s">
        <v>1580</v>
      </c>
      <c r="F6538" t="s">
        <v>4286</v>
      </c>
      <c r="G6538" t="s">
        <v>4299</v>
      </c>
      <c r="H6538" t="s">
        <v>45880</v>
      </c>
      <c r="I6538" t="s">
        <v>34175</v>
      </c>
      <c r="J6538" t="s">
        <v>16301</v>
      </c>
      <c r="L6538" t="s">
        <v>34177</v>
      </c>
      <c r="M6538">
        <v>-56.396800994872997</v>
      </c>
      <c r="N6538">
        <v>-1.4895999431610001</v>
      </c>
    </row>
    <row r="6539" spans="1:14" x14ac:dyDescent="0.35">
      <c r="A6539" t="s">
        <v>34178</v>
      </c>
      <c r="B6539" t="s">
        <v>32</v>
      </c>
      <c r="C6539" t="s">
        <v>46629</v>
      </c>
      <c r="D6539">
        <v>20</v>
      </c>
      <c r="E6539" t="s">
        <v>1580</v>
      </c>
      <c r="F6539" t="s">
        <v>4286</v>
      </c>
      <c r="G6539" t="s">
        <v>4290</v>
      </c>
      <c r="H6539" t="s">
        <v>34179</v>
      </c>
      <c r="I6539" t="s">
        <v>34178</v>
      </c>
      <c r="J6539" t="s">
        <v>34180</v>
      </c>
      <c r="L6539" t="s">
        <v>34181</v>
      </c>
      <c r="M6539">
        <v>-38.9990005493</v>
      </c>
      <c r="N6539">
        <v>-15.355199813799899</v>
      </c>
    </row>
    <row r="6540" spans="1:14" x14ac:dyDescent="0.35">
      <c r="A6540" t="s">
        <v>34182</v>
      </c>
      <c r="B6540" t="s">
        <v>32</v>
      </c>
      <c r="C6540" t="s">
        <v>34183</v>
      </c>
      <c r="D6540">
        <v>1843</v>
      </c>
      <c r="E6540" t="s">
        <v>1580</v>
      </c>
      <c r="F6540" t="s">
        <v>4286</v>
      </c>
      <c r="G6540" t="s">
        <v>4293</v>
      </c>
      <c r="H6540" t="s">
        <v>1034</v>
      </c>
      <c r="I6540" t="s">
        <v>34182</v>
      </c>
      <c r="J6540" t="s">
        <v>34184</v>
      </c>
      <c r="L6540" t="s">
        <v>34185</v>
      </c>
      <c r="M6540">
        <v>-53.697498000000003</v>
      </c>
      <c r="N6540">
        <v>-24.686299999999999</v>
      </c>
    </row>
    <row r="6541" spans="1:14" x14ac:dyDescent="0.35">
      <c r="A6541" t="s">
        <v>34186</v>
      </c>
      <c r="B6541" t="s">
        <v>1168</v>
      </c>
      <c r="C6541" t="s">
        <v>46630</v>
      </c>
      <c r="D6541">
        <v>219</v>
      </c>
      <c r="E6541" t="s">
        <v>1580</v>
      </c>
      <c r="F6541" t="s">
        <v>4286</v>
      </c>
      <c r="G6541" t="s">
        <v>4308</v>
      </c>
      <c r="H6541" t="s">
        <v>4383</v>
      </c>
      <c r="I6541" t="s">
        <v>34186</v>
      </c>
      <c r="J6541" t="s">
        <v>34187</v>
      </c>
      <c r="L6541" t="s">
        <v>34188</v>
      </c>
      <c r="M6541">
        <v>-42.823501586900001</v>
      </c>
      <c r="N6541">
        <v>-5.0599398613000002</v>
      </c>
    </row>
    <row r="6542" spans="1:14" x14ac:dyDescent="0.35">
      <c r="A6542" t="s">
        <v>34189</v>
      </c>
      <c r="B6542" t="s">
        <v>1168</v>
      </c>
      <c r="C6542" t="s">
        <v>46631</v>
      </c>
      <c r="D6542">
        <v>188</v>
      </c>
      <c r="E6542" t="s">
        <v>1580</v>
      </c>
      <c r="F6542" t="s">
        <v>4286</v>
      </c>
      <c r="G6542" t="s">
        <v>4310</v>
      </c>
      <c r="H6542" t="s">
        <v>46632</v>
      </c>
      <c r="I6542" t="s">
        <v>34189</v>
      </c>
      <c r="J6542" t="s">
        <v>34190</v>
      </c>
      <c r="L6542" t="s">
        <v>34191</v>
      </c>
      <c r="M6542">
        <v>-64.724098205600001</v>
      </c>
      <c r="N6542">
        <v>-3.3829400539400001</v>
      </c>
    </row>
    <row r="6543" spans="1:14" x14ac:dyDescent="0.35">
      <c r="A6543" t="s">
        <v>34192</v>
      </c>
      <c r="B6543" t="s">
        <v>1168</v>
      </c>
      <c r="C6543" t="s">
        <v>46633</v>
      </c>
      <c r="D6543">
        <v>646</v>
      </c>
      <c r="E6543" t="s">
        <v>1580</v>
      </c>
      <c r="F6543" t="s">
        <v>4286</v>
      </c>
      <c r="G6543" t="s">
        <v>4318</v>
      </c>
      <c r="H6543" t="s">
        <v>46634</v>
      </c>
      <c r="I6543" t="s">
        <v>34192</v>
      </c>
      <c r="J6543" t="s">
        <v>34193</v>
      </c>
      <c r="L6543" t="s">
        <v>34194</v>
      </c>
      <c r="M6543">
        <v>-70.783302307129006</v>
      </c>
      <c r="N6543">
        <v>-8.1552600860596005</v>
      </c>
    </row>
    <row r="6544" spans="1:14" x14ac:dyDescent="0.35">
      <c r="A6544" t="s">
        <v>34195</v>
      </c>
      <c r="B6544" t="s">
        <v>1168</v>
      </c>
      <c r="C6544" t="s">
        <v>46635</v>
      </c>
      <c r="D6544">
        <v>2610</v>
      </c>
      <c r="E6544" t="s">
        <v>1580</v>
      </c>
      <c r="F6544" t="s">
        <v>4286</v>
      </c>
      <c r="G6544" t="s">
        <v>4293</v>
      </c>
      <c r="H6544" t="s">
        <v>46636</v>
      </c>
      <c r="I6544" t="s">
        <v>34196</v>
      </c>
      <c r="J6544" t="s">
        <v>2431</v>
      </c>
      <c r="K6544" t="s">
        <v>34197</v>
      </c>
      <c r="L6544" t="s">
        <v>34198</v>
      </c>
      <c r="M6544">
        <v>-50.651600000000002</v>
      </c>
      <c r="N6544">
        <v>-24.317800999999999</v>
      </c>
    </row>
    <row r="6545" spans="1:14" x14ac:dyDescent="0.35">
      <c r="A6545" t="s">
        <v>34199</v>
      </c>
      <c r="B6545" t="s">
        <v>32</v>
      </c>
      <c r="C6545" t="s">
        <v>34200</v>
      </c>
      <c r="D6545">
        <v>26</v>
      </c>
      <c r="E6545" t="s">
        <v>1580</v>
      </c>
      <c r="F6545" t="s">
        <v>4286</v>
      </c>
      <c r="G6545" t="s">
        <v>4289</v>
      </c>
      <c r="H6545" t="s">
        <v>34201</v>
      </c>
      <c r="I6545" t="s">
        <v>34199</v>
      </c>
      <c r="J6545" t="s">
        <v>34202</v>
      </c>
      <c r="L6545" t="s">
        <v>34203</v>
      </c>
      <c r="M6545">
        <v>-49.810001373291001</v>
      </c>
      <c r="N6545">
        <v>-29.41489982605</v>
      </c>
    </row>
    <row r="6546" spans="1:14" x14ac:dyDescent="0.35">
      <c r="A6546" t="s">
        <v>34204</v>
      </c>
      <c r="B6546" t="s">
        <v>1168</v>
      </c>
      <c r="C6546" t="s">
        <v>34205</v>
      </c>
      <c r="D6546">
        <v>279</v>
      </c>
      <c r="E6546" t="s">
        <v>1580</v>
      </c>
      <c r="F6546" t="s">
        <v>4286</v>
      </c>
      <c r="G6546" t="s">
        <v>4310</v>
      </c>
      <c r="H6546" t="s">
        <v>34206</v>
      </c>
      <c r="I6546" t="s">
        <v>34204</v>
      </c>
      <c r="J6546" t="s">
        <v>34207</v>
      </c>
      <c r="L6546" t="s">
        <v>34208</v>
      </c>
      <c r="M6546">
        <v>-69.93579864502</v>
      </c>
      <c r="N6546">
        <v>-4.2556700706481996</v>
      </c>
    </row>
    <row r="6547" spans="1:14" x14ac:dyDescent="0.35">
      <c r="A6547" t="s">
        <v>34209</v>
      </c>
      <c r="B6547" t="s">
        <v>1168</v>
      </c>
      <c r="C6547" t="s">
        <v>46637</v>
      </c>
      <c r="D6547">
        <v>830</v>
      </c>
      <c r="E6547" t="s">
        <v>1580</v>
      </c>
      <c r="F6547" t="s">
        <v>4286</v>
      </c>
      <c r="G6547" t="s">
        <v>4299</v>
      </c>
      <c r="H6547" t="s">
        <v>45900</v>
      </c>
      <c r="I6547" t="s">
        <v>34209</v>
      </c>
      <c r="J6547" t="s">
        <v>15445</v>
      </c>
      <c r="L6547" t="s">
        <v>34210</v>
      </c>
      <c r="M6547">
        <v>-49.72029876709</v>
      </c>
      <c r="N6547">
        <v>-3.7860100269318</v>
      </c>
    </row>
    <row r="6548" spans="1:14" x14ac:dyDescent="0.35">
      <c r="A6548" t="s">
        <v>34211</v>
      </c>
      <c r="B6548" t="s">
        <v>1168</v>
      </c>
      <c r="C6548" t="s">
        <v>46638</v>
      </c>
      <c r="D6548">
        <v>251</v>
      </c>
      <c r="E6548" t="s">
        <v>1580</v>
      </c>
      <c r="F6548" t="s">
        <v>4286</v>
      </c>
      <c r="G6548" t="s">
        <v>4310</v>
      </c>
      <c r="H6548" t="s">
        <v>46639</v>
      </c>
      <c r="I6548" t="s">
        <v>34211</v>
      </c>
      <c r="J6548" t="s">
        <v>27575</v>
      </c>
      <c r="L6548" t="s">
        <v>34212</v>
      </c>
      <c r="M6548">
        <v>-66.985500000000002</v>
      </c>
      <c r="N6548">
        <v>-0.14835000000000001</v>
      </c>
    </row>
    <row r="6549" spans="1:14" x14ac:dyDescent="0.35">
      <c r="A6549" t="s">
        <v>34213</v>
      </c>
      <c r="B6549" t="s">
        <v>1168</v>
      </c>
      <c r="C6549" t="s">
        <v>34214</v>
      </c>
      <c r="D6549">
        <v>883</v>
      </c>
      <c r="E6549" t="s">
        <v>1580</v>
      </c>
      <c r="F6549" t="s">
        <v>4286</v>
      </c>
      <c r="G6549" t="s">
        <v>4290</v>
      </c>
      <c r="H6549" t="s">
        <v>34215</v>
      </c>
      <c r="I6549" t="s">
        <v>34213</v>
      </c>
      <c r="J6549" t="s">
        <v>15433</v>
      </c>
      <c r="L6549" t="s">
        <v>34216</v>
      </c>
      <c r="M6549">
        <v>-38.250598907471002</v>
      </c>
      <c r="N6549">
        <v>-9.4008798599243004</v>
      </c>
    </row>
    <row r="6550" spans="1:14" x14ac:dyDescent="0.35">
      <c r="A6550" t="s">
        <v>34217</v>
      </c>
      <c r="B6550" t="s">
        <v>1168</v>
      </c>
      <c r="C6550" t="s">
        <v>34218</v>
      </c>
      <c r="D6550">
        <v>256</v>
      </c>
      <c r="E6550" t="s">
        <v>1580</v>
      </c>
      <c r="F6550" t="s">
        <v>4286</v>
      </c>
      <c r="G6550" t="s">
        <v>4289</v>
      </c>
      <c r="H6550" t="s">
        <v>4399</v>
      </c>
      <c r="I6550" t="s">
        <v>34217</v>
      </c>
      <c r="J6550" t="s">
        <v>34219</v>
      </c>
      <c r="L6550" t="s">
        <v>34220</v>
      </c>
      <c r="M6550">
        <v>-57.038200378399999</v>
      </c>
      <c r="N6550">
        <v>-29.782199859599999</v>
      </c>
    </row>
    <row r="6551" spans="1:14" x14ac:dyDescent="0.35">
      <c r="A6551" t="s">
        <v>34221</v>
      </c>
      <c r="B6551" t="s">
        <v>1168</v>
      </c>
      <c r="C6551" t="s">
        <v>46640</v>
      </c>
      <c r="D6551">
        <v>3094</v>
      </c>
      <c r="E6551" t="s">
        <v>1580</v>
      </c>
      <c r="F6551" t="s">
        <v>4286</v>
      </c>
      <c r="G6551" t="s">
        <v>4294</v>
      </c>
      <c r="H6551" t="s">
        <v>46641</v>
      </c>
      <c r="I6551" t="s">
        <v>34221</v>
      </c>
      <c r="J6551" t="s">
        <v>34222</v>
      </c>
      <c r="L6551" t="s">
        <v>34223</v>
      </c>
      <c r="M6551">
        <v>-48.225276999999998</v>
      </c>
      <c r="N6551">
        <v>-18.883611999999999</v>
      </c>
    </row>
    <row r="6552" spans="1:14" x14ac:dyDescent="0.35">
      <c r="A6552" t="s">
        <v>34224</v>
      </c>
      <c r="B6552" t="s">
        <v>1168</v>
      </c>
      <c r="C6552" t="s">
        <v>46642</v>
      </c>
      <c r="D6552">
        <v>2655</v>
      </c>
      <c r="E6552" t="s">
        <v>1580</v>
      </c>
      <c r="F6552" t="s">
        <v>4286</v>
      </c>
      <c r="G6552" t="s">
        <v>4294</v>
      </c>
      <c r="H6552" t="s">
        <v>4353</v>
      </c>
      <c r="I6552" t="s">
        <v>34224</v>
      </c>
      <c r="J6552" t="s">
        <v>34225</v>
      </c>
      <c r="L6552" t="s">
        <v>34226</v>
      </c>
      <c r="M6552">
        <v>-47.966110229492003</v>
      </c>
      <c r="N6552">
        <v>-19.764722824096999</v>
      </c>
    </row>
    <row r="6553" spans="1:14" x14ac:dyDescent="0.35">
      <c r="A6553" t="s">
        <v>34227</v>
      </c>
      <c r="B6553" t="s">
        <v>1168</v>
      </c>
      <c r="C6553" t="s">
        <v>34228</v>
      </c>
      <c r="D6553">
        <v>3025</v>
      </c>
      <c r="E6553" t="s">
        <v>1580</v>
      </c>
      <c r="F6553" t="s">
        <v>4286</v>
      </c>
      <c r="G6553" t="s">
        <v>4294</v>
      </c>
      <c r="H6553" t="s">
        <v>34229</v>
      </c>
      <c r="I6553" t="s">
        <v>34227</v>
      </c>
      <c r="J6553" t="s">
        <v>34230</v>
      </c>
      <c r="L6553" t="s">
        <v>34231</v>
      </c>
      <c r="M6553">
        <v>-45.473300933799997</v>
      </c>
      <c r="N6553">
        <v>-21.5900993347</v>
      </c>
    </row>
    <row r="6554" spans="1:14" x14ac:dyDescent="0.35">
      <c r="A6554" t="s">
        <v>34232</v>
      </c>
      <c r="B6554" t="s">
        <v>1168</v>
      </c>
      <c r="C6554" t="s">
        <v>46643</v>
      </c>
      <c r="D6554">
        <v>2018</v>
      </c>
      <c r="E6554" t="s">
        <v>1580</v>
      </c>
      <c r="F6554" t="s">
        <v>4286</v>
      </c>
      <c r="G6554" t="s">
        <v>4291</v>
      </c>
      <c r="H6554" t="s">
        <v>34233</v>
      </c>
      <c r="I6554" t="s">
        <v>34232</v>
      </c>
      <c r="J6554" t="s">
        <v>34234</v>
      </c>
      <c r="L6554" t="s">
        <v>34235</v>
      </c>
      <c r="M6554">
        <v>-60.098300933837997</v>
      </c>
      <c r="N6554">
        <v>-12.694399833679</v>
      </c>
    </row>
    <row r="6555" spans="1:14" x14ac:dyDescent="0.35">
      <c r="A6555" t="s">
        <v>34236</v>
      </c>
      <c r="B6555" t="s">
        <v>1168</v>
      </c>
      <c r="C6555" t="s">
        <v>34237</v>
      </c>
      <c r="D6555">
        <v>11</v>
      </c>
      <c r="E6555" t="s">
        <v>1580</v>
      </c>
      <c r="F6555" t="s">
        <v>4286</v>
      </c>
      <c r="G6555" t="s">
        <v>4332</v>
      </c>
      <c r="H6555" t="s">
        <v>46644</v>
      </c>
      <c r="I6555" t="s">
        <v>34236</v>
      </c>
      <c r="J6555" t="s">
        <v>34238</v>
      </c>
      <c r="L6555" t="s">
        <v>34239</v>
      </c>
      <c r="M6555">
        <v>-40.286388000000002</v>
      </c>
      <c r="N6555">
        <v>-20.258057000000001</v>
      </c>
    </row>
    <row r="6556" spans="1:14" x14ac:dyDescent="0.35">
      <c r="A6556" t="s">
        <v>34240</v>
      </c>
      <c r="B6556" t="s">
        <v>1168</v>
      </c>
      <c r="C6556" t="s">
        <v>34241</v>
      </c>
      <c r="D6556">
        <v>1968</v>
      </c>
      <c r="E6556" t="s">
        <v>1580</v>
      </c>
      <c r="F6556" t="s">
        <v>4286</v>
      </c>
      <c r="G6556" t="s">
        <v>4287</v>
      </c>
      <c r="H6556" t="s">
        <v>34242</v>
      </c>
      <c r="I6556" t="s">
        <v>34240</v>
      </c>
      <c r="J6556" t="s">
        <v>34243</v>
      </c>
      <c r="L6556" t="s">
        <v>34244</v>
      </c>
      <c r="M6556">
        <v>-47.334800720214801</v>
      </c>
      <c r="N6556">
        <v>-21.984600067138601</v>
      </c>
    </row>
    <row r="6557" spans="1:14" x14ac:dyDescent="0.35">
      <c r="A6557" t="s">
        <v>34245</v>
      </c>
      <c r="B6557" t="s">
        <v>1168</v>
      </c>
      <c r="C6557" t="s">
        <v>34246</v>
      </c>
      <c r="D6557">
        <v>1348</v>
      </c>
      <c r="E6557" t="s">
        <v>1580</v>
      </c>
      <c r="F6557" t="s">
        <v>4286</v>
      </c>
      <c r="G6557" t="s">
        <v>4294</v>
      </c>
      <c r="H6557" t="s">
        <v>4392</v>
      </c>
      <c r="I6557" t="s">
        <v>34245</v>
      </c>
      <c r="J6557" t="s">
        <v>19709</v>
      </c>
      <c r="L6557" t="s">
        <v>34247</v>
      </c>
      <c r="M6557">
        <v>-43.173068999999998</v>
      </c>
      <c r="N6557">
        <v>-21.513086000000001</v>
      </c>
    </row>
    <row r="6558" spans="1:14" x14ac:dyDescent="0.35">
      <c r="A6558" t="s">
        <v>34250</v>
      </c>
      <c r="B6558" t="s">
        <v>32</v>
      </c>
      <c r="C6558" t="s">
        <v>34251</v>
      </c>
      <c r="D6558">
        <v>315</v>
      </c>
      <c r="E6558" t="s">
        <v>1580</v>
      </c>
      <c r="F6558" t="s">
        <v>5277</v>
      </c>
      <c r="G6558" t="s">
        <v>34248</v>
      </c>
      <c r="H6558" t="s">
        <v>34252</v>
      </c>
      <c r="I6558" t="s">
        <v>34250</v>
      </c>
      <c r="J6558" t="s">
        <v>34253</v>
      </c>
      <c r="L6558" t="s">
        <v>34254</v>
      </c>
      <c r="M6558">
        <v>-73.796571</v>
      </c>
      <c r="N6558">
        <v>-41.904251000000002</v>
      </c>
    </row>
    <row r="6559" spans="1:14" x14ac:dyDescent="0.35">
      <c r="A6559" t="s">
        <v>34263</v>
      </c>
      <c r="B6559" t="s">
        <v>32</v>
      </c>
      <c r="C6559" t="s">
        <v>4753</v>
      </c>
      <c r="D6559">
        <v>2461</v>
      </c>
      <c r="E6559" t="s">
        <v>1580</v>
      </c>
      <c r="F6559" t="s">
        <v>5277</v>
      </c>
      <c r="G6559" t="s">
        <v>34264</v>
      </c>
      <c r="H6559" t="s">
        <v>34265</v>
      </c>
      <c r="I6559" t="s">
        <v>34263</v>
      </c>
      <c r="J6559" t="s">
        <v>34266</v>
      </c>
      <c r="L6559" t="s">
        <v>34267</v>
      </c>
      <c r="M6559">
        <v>-70.646697998046804</v>
      </c>
      <c r="N6559">
        <v>-32.814201354980398</v>
      </c>
    </row>
    <row r="6560" spans="1:14" x14ac:dyDescent="0.35">
      <c r="A6560" t="s">
        <v>34268</v>
      </c>
      <c r="B6560" t="s">
        <v>32</v>
      </c>
      <c r="C6560" t="s">
        <v>34269</v>
      </c>
      <c r="D6560">
        <v>794</v>
      </c>
      <c r="E6560" t="s">
        <v>1580</v>
      </c>
      <c r="F6560" t="s">
        <v>5277</v>
      </c>
      <c r="G6560" t="s">
        <v>34248</v>
      </c>
      <c r="H6560" t="s">
        <v>34270</v>
      </c>
      <c r="I6560" t="s">
        <v>34268</v>
      </c>
      <c r="J6560" t="s">
        <v>34271</v>
      </c>
      <c r="L6560" t="s">
        <v>34272</v>
      </c>
      <c r="M6560">
        <v>-71.806098938000005</v>
      </c>
      <c r="N6560">
        <v>-43.611900329599997</v>
      </c>
    </row>
    <row r="6561" spans="1:14" x14ac:dyDescent="0.35">
      <c r="A6561" t="s">
        <v>34274</v>
      </c>
      <c r="B6561" t="s">
        <v>1168</v>
      </c>
      <c r="C6561" t="s">
        <v>34275</v>
      </c>
      <c r="D6561">
        <v>167</v>
      </c>
      <c r="E6561" t="s">
        <v>1580</v>
      </c>
      <c r="F6561" t="s">
        <v>5277</v>
      </c>
      <c r="G6561" t="s">
        <v>34257</v>
      </c>
      <c r="H6561" t="s">
        <v>34258</v>
      </c>
      <c r="I6561" t="s">
        <v>34274</v>
      </c>
      <c r="J6561" t="s">
        <v>34276</v>
      </c>
      <c r="L6561" t="s">
        <v>34277</v>
      </c>
      <c r="M6561">
        <v>-70.338699000000005</v>
      </c>
      <c r="N6561">
        <v>-18.348499</v>
      </c>
    </row>
    <row r="6562" spans="1:14" x14ac:dyDescent="0.35">
      <c r="A6562" t="s">
        <v>34278</v>
      </c>
      <c r="B6562" t="s">
        <v>32</v>
      </c>
      <c r="C6562" t="s">
        <v>46645</v>
      </c>
      <c r="D6562">
        <v>30</v>
      </c>
      <c r="E6562" t="s">
        <v>1580</v>
      </c>
      <c r="F6562" t="s">
        <v>5277</v>
      </c>
      <c r="G6562" t="s">
        <v>34262</v>
      </c>
      <c r="H6562" t="s">
        <v>34279</v>
      </c>
      <c r="I6562" t="s">
        <v>34278</v>
      </c>
      <c r="J6562" t="s">
        <v>34280</v>
      </c>
      <c r="L6562" t="s">
        <v>34281</v>
      </c>
      <c r="M6562">
        <v>-72.670303344726506</v>
      </c>
      <c r="N6562">
        <v>-45.399200439453097</v>
      </c>
    </row>
    <row r="6563" spans="1:14" x14ac:dyDescent="0.35">
      <c r="A6563" t="s">
        <v>34282</v>
      </c>
      <c r="B6563" t="s">
        <v>1168</v>
      </c>
      <c r="C6563" t="s">
        <v>34283</v>
      </c>
      <c r="D6563">
        <v>670</v>
      </c>
      <c r="E6563" t="s">
        <v>1580</v>
      </c>
      <c r="F6563" t="s">
        <v>5277</v>
      </c>
      <c r="G6563" t="s">
        <v>34284</v>
      </c>
      <c r="H6563" t="s">
        <v>34285</v>
      </c>
      <c r="I6563" t="s">
        <v>34282</v>
      </c>
      <c r="J6563" t="s">
        <v>33372</v>
      </c>
      <c r="L6563" t="s">
        <v>34286</v>
      </c>
      <c r="M6563">
        <v>-70.779197692899999</v>
      </c>
      <c r="N6563">
        <v>-27.261199951199998</v>
      </c>
    </row>
    <row r="6564" spans="1:14" x14ac:dyDescent="0.35">
      <c r="A6564" t="s">
        <v>34288</v>
      </c>
      <c r="B6564" t="s">
        <v>1168</v>
      </c>
      <c r="C6564" t="s">
        <v>34289</v>
      </c>
      <c r="D6564">
        <v>1722</v>
      </c>
      <c r="E6564" t="s">
        <v>1580</v>
      </c>
      <c r="F6564" t="s">
        <v>5277</v>
      </c>
      <c r="G6564" t="s">
        <v>34262</v>
      </c>
      <c r="H6564" t="s">
        <v>34290</v>
      </c>
      <c r="I6564" t="s">
        <v>34288</v>
      </c>
      <c r="J6564" t="s">
        <v>34291</v>
      </c>
      <c r="L6564" t="s">
        <v>34292</v>
      </c>
      <c r="M6564">
        <v>-71.689498901367102</v>
      </c>
      <c r="N6564">
        <v>-45.916099548339801</v>
      </c>
    </row>
    <row r="6565" spans="1:14" x14ac:dyDescent="0.35">
      <c r="A6565" t="s">
        <v>34293</v>
      </c>
      <c r="B6565" t="s">
        <v>1168</v>
      </c>
      <c r="C6565" t="s">
        <v>34294</v>
      </c>
      <c r="D6565">
        <v>3475</v>
      </c>
      <c r="E6565" t="s">
        <v>1580</v>
      </c>
      <c r="F6565" t="s">
        <v>5277</v>
      </c>
      <c r="G6565" t="s">
        <v>34295</v>
      </c>
      <c r="H6565" t="s">
        <v>34296</v>
      </c>
      <c r="I6565" t="s">
        <v>34293</v>
      </c>
      <c r="J6565" t="s">
        <v>34297</v>
      </c>
      <c r="L6565" t="s">
        <v>34298</v>
      </c>
      <c r="M6565">
        <v>-70.062896728515597</v>
      </c>
      <c r="N6565">
        <v>-22.141099929809499</v>
      </c>
    </row>
    <row r="6566" spans="1:14" x14ac:dyDescent="0.35">
      <c r="A6566" t="s">
        <v>34299</v>
      </c>
      <c r="B6566" t="s">
        <v>32</v>
      </c>
      <c r="C6566" t="s">
        <v>34300</v>
      </c>
      <c r="D6566">
        <v>591</v>
      </c>
      <c r="E6566" t="s">
        <v>1580</v>
      </c>
      <c r="F6566" t="s">
        <v>5277</v>
      </c>
      <c r="G6566" t="s">
        <v>5278</v>
      </c>
      <c r="H6566" t="s">
        <v>34301</v>
      </c>
      <c r="I6566" t="s">
        <v>34299</v>
      </c>
      <c r="J6566" t="s">
        <v>34302</v>
      </c>
      <c r="L6566" t="s">
        <v>34303</v>
      </c>
      <c r="M6566">
        <v>-68.809192999999993</v>
      </c>
      <c r="N6566">
        <v>-54.049976999999998</v>
      </c>
    </row>
    <row r="6567" spans="1:14" x14ac:dyDescent="0.35">
      <c r="A6567" t="s">
        <v>34305</v>
      </c>
      <c r="B6567" t="s">
        <v>1168</v>
      </c>
      <c r="C6567" t="s">
        <v>34306</v>
      </c>
      <c r="D6567">
        <v>1070</v>
      </c>
      <c r="E6567" t="s">
        <v>1580</v>
      </c>
      <c r="F6567" t="s">
        <v>5277</v>
      </c>
      <c r="G6567" t="s">
        <v>34262</v>
      </c>
      <c r="H6567" t="s">
        <v>34307</v>
      </c>
      <c r="I6567" t="s">
        <v>34305</v>
      </c>
      <c r="J6567" t="s">
        <v>34308</v>
      </c>
      <c r="L6567" t="s">
        <v>34309</v>
      </c>
      <c r="M6567">
        <v>-71.687400817871094</v>
      </c>
      <c r="N6567">
        <v>-46.583301544189403</v>
      </c>
    </row>
    <row r="6568" spans="1:14" x14ac:dyDescent="0.35">
      <c r="A6568" t="s">
        <v>34310</v>
      </c>
      <c r="B6568" t="s">
        <v>1168</v>
      </c>
      <c r="C6568" t="s">
        <v>34311</v>
      </c>
      <c r="D6568">
        <v>7543</v>
      </c>
      <c r="E6568" t="s">
        <v>1580</v>
      </c>
      <c r="F6568" t="s">
        <v>5277</v>
      </c>
      <c r="G6568" t="s">
        <v>34295</v>
      </c>
      <c r="H6568" t="s">
        <v>34312</v>
      </c>
      <c r="I6568" t="s">
        <v>34310</v>
      </c>
      <c r="J6568" t="s">
        <v>27582</v>
      </c>
      <c r="L6568" t="s">
        <v>34313</v>
      </c>
      <c r="M6568">
        <v>-68.903602600097599</v>
      </c>
      <c r="N6568">
        <v>-22.4981994628906</v>
      </c>
    </row>
    <row r="6569" spans="1:14" x14ac:dyDescent="0.35">
      <c r="A6569" t="s">
        <v>34314</v>
      </c>
      <c r="B6569" t="s">
        <v>1168</v>
      </c>
      <c r="C6569" t="s">
        <v>46646</v>
      </c>
      <c r="D6569">
        <v>495</v>
      </c>
      <c r="E6569" t="s">
        <v>1580</v>
      </c>
      <c r="F6569" t="s">
        <v>5277</v>
      </c>
      <c r="G6569" t="s">
        <v>34261</v>
      </c>
      <c r="H6569" t="s">
        <v>34287</v>
      </c>
      <c r="I6569" t="s">
        <v>34314</v>
      </c>
      <c r="J6569" t="s">
        <v>34315</v>
      </c>
      <c r="L6569" t="s">
        <v>34316</v>
      </c>
      <c r="M6569">
        <v>-72.031402587890597</v>
      </c>
      <c r="N6569">
        <v>-36.582500457763601</v>
      </c>
    </row>
    <row r="6570" spans="1:14" x14ac:dyDescent="0.35">
      <c r="A6570" t="s">
        <v>34317</v>
      </c>
      <c r="B6570" t="s">
        <v>1168</v>
      </c>
      <c r="C6570" t="s">
        <v>46647</v>
      </c>
      <c r="D6570">
        <v>139</v>
      </c>
      <c r="E6570" t="s">
        <v>1580</v>
      </c>
      <c r="F6570" t="s">
        <v>5277</v>
      </c>
      <c r="G6570" t="s">
        <v>5278</v>
      </c>
      <c r="H6570" t="s">
        <v>5279</v>
      </c>
      <c r="I6570" t="s">
        <v>34317</v>
      </c>
      <c r="J6570" t="s">
        <v>34318</v>
      </c>
      <c r="L6570" t="s">
        <v>34319</v>
      </c>
      <c r="M6570">
        <v>-70.854598999999993</v>
      </c>
      <c r="N6570">
        <v>-53.002602000000003</v>
      </c>
    </row>
    <row r="6571" spans="1:14" x14ac:dyDescent="0.35">
      <c r="A6571" t="s">
        <v>34321</v>
      </c>
      <c r="B6571" t="s">
        <v>32</v>
      </c>
      <c r="C6571" t="s">
        <v>34322</v>
      </c>
      <c r="D6571">
        <v>656</v>
      </c>
      <c r="E6571" t="s">
        <v>1580</v>
      </c>
      <c r="F6571" t="s">
        <v>5277</v>
      </c>
      <c r="G6571" t="s">
        <v>34255</v>
      </c>
      <c r="H6571" t="s">
        <v>34323</v>
      </c>
      <c r="I6571" t="s">
        <v>34321</v>
      </c>
      <c r="J6571" t="s">
        <v>34324</v>
      </c>
      <c r="L6571" t="s">
        <v>34325</v>
      </c>
      <c r="M6571">
        <v>-71.246943999999999</v>
      </c>
      <c r="N6571">
        <v>-30.198889000000001</v>
      </c>
    </row>
    <row r="6572" spans="1:14" x14ac:dyDescent="0.35">
      <c r="A6572" t="s">
        <v>34327</v>
      </c>
      <c r="B6572" t="s">
        <v>1168</v>
      </c>
      <c r="C6572" t="s">
        <v>34328</v>
      </c>
      <c r="D6572">
        <v>1020</v>
      </c>
      <c r="E6572" t="s">
        <v>1580</v>
      </c>
      <c r="F6572" t="s">
        <v>5277</v>
      </c>
      <c r="G6572" t="s">
        <v>34262</v>
      </c>
      <c r="H6572" t="s">
        <v>34329</v>
      </c>
      <c r="I6572" t="s">
        <v>34327</v>
      </c>
      <c r="J6572" t="s">
        <v>34330</v>
      </c>
      <c r="L6572" t="s">
        <v>34331</v>
      </c>
      <c r="M6572">
        <v>-72.106101989746094</v>
      </c>
      <c r="N6572">
        <v>-45.594200134277301</v>
      </c>
    </row>
    <row r="6573" spans="1:14" x14ac:dyDescent="0.35">
      <c r="A6573" t="s">
        <v>34332</v>
      </c>
      <c r="B6573" t="s">
        <v>1168</v>
      </c>
      <c r="C6573" t="s">
        <v>34333</v>
      </c>
      <c r="D6573">
        <v>155</v>
      </c>
      <c r="E6573" t="s">
        <v>1580</v>
      </c>
      <c r="F6573" t="s">
        <v>5277</v>
      </c>
      <c r="G6573" t="s">
        <v>5283</v>
      </c>
      <c r="H6573" t="s">
        <v>34334</v>
      </c>
      <c r="I6573" t="s">
        <v>34332</v>
      </c>
      <c r="J6573" t="s">
        <v>34335</v>
      </c>
      <c r="L6573" t="s">
        <v>34336</v>
      </c>
      <c r="M6573">
        <v>-70.181297302246094</v>
      </c>
      <c r="N6573">
        <v>-20.535200119018501</v>
      </c>
    </row>
    <row r="6574" spans="1:14" x14ac:dyDescent="0.35">
      <c r="A6574" t="s">
        <v>34339</v>
      </c>
      <c r="B6574" t="s">
        <v>3332</v>
      </c>
      <c r="C6574" t="s">
        <v>46648</v>
      </c>
      <c r="D6574">
        <v>1555</v>
      </c>
      <c r="E6574" t="s">
        <v>1580</v>
      </c>
      <c r="F6574" t="s">
        <v>5277</v>
      </c>
      <c r="G6574" t="s">
        <v>5281</v>
      </c>
      <c r="H6574" t="s">
        <v>5282</v>
      </c>
      <c r="I6574" t="s">
        <v>34339</v>
      </c>
      <c r="J6574" t="s">
        <v>2587</v>
      </c>
      <c r="L6574" t="s">
        <v>34340</v>
      </c>
      <c r="M6574">
        <v>-70.785797119140597</v>
      </c>
      <c r="N6574">
        <v>-33.393001556396399</v>
      </c>
    </row>
    <row r="6575" spans="1:14" x14ac:dyDescent="0.35">
      <c r="A6575" t="s">
        <v>34341</v>
      </c>
      <c r="B6575" t="s">
        <v>1168</v>
      </c>
      <c r="C6575" t="s">
        <v>46649</v>
      </c>
      <c r="D6575">
        <v>5240</v>
      </c>
      <c r="E6575" t="s">
        <v>1580</v>
      </c>
      <c r="F6575" t="s">
        <v>5277</v>
      </c>
      <c r="G6575" t="s">
        <v>34284</v>
      </c>
      <c r="H6575" t="s">
        <v>34342</v>
      </c>
      <c r="I6575" t="s">
        <v>34341</v>
      </c>
      <c r="J6575" t="s">
        <v>2565</v>
      </c>
      <c r="L6575" t="s">
        <v>34343</v>
      </c>
      <c r="M6575">
        <v>-69.765197753906193</v>
      </c>
      <c r="N6575">
        <v>-26.311100006103501</v>
      </c>
    </row>
    <row r="6576" spans="1:14" x14ac:dyDescent="0.35">
      <c r="A6576" t="s">
        <v>34344</v>
      </c>
      <c r="B6576" t="s">
        <v>32</v>
      </c>
      <c r="C6576" t="s">
        <v>34345</v>
      </c>
      <c r="D6576">
        <v>489</v>
      </c>
      <c r="E6576" t="s">
        <v>1580</v>
      </c>
      <c r="F6576" t="s">
        <v>5277</v>
      </c>
      <c r="G6576" t="s">
        <v>34248</v>
      </c>
      <c r="H6576" t="s">
        <v>34249</v>
      </c>
      <c r="I6576" t="s">
        <v>34344</v>
      </c>
      <c r="J6576" t="s">
        <v>34346</v>
      </c>
      <c r="L6576" t="s">
        <v>34347</v>
      </c>
      <c r="M6576">
        <v>-73.050003051757798</v>
      </c>
      <c r="N6576">
        <v>-41.117000579833899</v>
      </c>
    </row>
    <row r="6577" spans="1:14" x14ac:dyDescent="0.35">
      <c r="A6577" t="s">
        <v>34348</v>
      </c>
      <c r="B6577" t="s">
        <v>1168</v>
      </c>
      <c r="C6577" t="s">
        <v>46650</v>
      </c>
      <c r="D6577">
        <v>455</v>
      </c>
      <c r="E6577" t="s">
        <v>1580</v>
      </c>
      <c r="F6577" t="s">
        <v>5277</v>
      </c>
      <c r="G6577" t="s">
        <v>34295</v>
      </c>
      <c r="H6577" t="s">
        <v>34349</v>
      </c>
      <c r="I6577" t="s">
        <v>34348</v>
      </c>
      <c r="J6577" t="s">
        <v>34350</v>
      </c>
      <c r="L6577" t="s">
        <v>34351</v>
      </c>
      <c r="M6577">
        <v>-70.445098999999999</v>
      </c>
      <c r="N6577">
        <v>-23.444500999999999</v>
      </c>
    </row>
    <row r="6578" spans="1:14" x14ac:dyDescent="0.35">
      <c r="A6578" t="s">
        <v>34352</v>
      </c>
      <c r="B6578" t="s">
        <v>1168</v>
      </c>
      <c r="C6578" t="s">
        <v>34353</v>
      </c>
      <c r="D6578">
        <v>104</v>
      </c>
      <c r="E6578" t="s">
        <v>1580</v>
      </c>
      <c r="F6578" t="s">
        <v>5277</v>
      </c>
      <c r="G6578" t="s">
        <v>5278</v>
      </c>
      <c r="H6578" t="s">
        <v>5280</v>
      </c>
      <c r="I6578" t="s">
        <v>34352</v>
      </c>
      <c r="J6578" t="s">
        <v>34354</v>
      </c>
      <c r="L6578" t="s">
        <v>34355</v>
      </c>
      <c r="M6578">
        <v>-70.319198608398395</v>
      </c>
      <c r="N6578">
        <v>-53.253700256347599</v>
      </c>
    </row>
    <row r="6579" spans="1:14" x14ac:dyDescent="0.35">
      <c r="A6579" t="s">
        <v>34356</v>
      </c>
      <c r="B6579" t="s">
        <v>32</v>
      </c>
      <c r="C6579" t="s">
        <v>46651</v>
      </c>
      <c r="D6579">
        <v>1148</v>
      </c>
      <c r="E6579" t="s">
        <v>1580</v>
      </c>
      <c r="F6579" t="s">
        <v>5277</v>
      </c>
      <c r="G6579" t="s">
        <v>34248</v>
      </c>
      <c r="H6579" t="s">
        <v>34357</v>
      </c>
      <c r="I6579" t="s">
        <v>34356</v>
      </c>
      <c r="J6579" t="s">
        <v>34358</v>
      </c>
      <c r="L6579" t="s">
        <v>34359</v>
      </c>
      <c r="M6579">
        <v>-71.851097106933594</v>
      </c>
      <c r="N6579">
        <v>-43.189201354980398</v>
      </c>
    </row>
    <row r="6580" spans="1:14" x14ac:dyDescent="0.35">
      <c r="A6580" t="s">
        <v>34360</v>
      </c>
      <c r="B6580" t="s">
        <v>32</v>
      </c>
      <c r="C6580" t="s">
        <v>46652</v>
      </c>
      <c r="D6580">
        <v>374</v>
      </c>
      <c r="E6580" t="s">
        <v>1580</v>
      </c>
      <c r="F6580" t="s">
        <v>5277</v>
      </c>
      <c r="G6580" t="s">
        <v>34261</v>
      </c>
      <c r="H6580" t="s">
        <v>91</v>
      </c>
      <c r="I6580" t="s">
        <v>34360</v>
      </c>
      <c r="J6580" t="s">
        <v>34361</v>
      </c>
      <c r="L6580" t="s">
        <v>34362</v>
      </c>
      <c r="M6580">
        <v>-72.425399780273395</v>
      </c>
      <c r="N6580">
        <v>-37.401699066162102</v>
      </c>
    </row>
    <row r="6581" spans="1:14" x14ac:dyDescent="0.35">
      <c r="A6581" t="s">
        <v>34363</v>
      </c>
      <c r="B6581" t="s">
        <v>1168</v>
      </c>
      <c r="C6581" t="s">
        <v>46653</v>
      </c>
      <c r="D6581">
        <v>88</v>
      </c>
      <c r="E6581" t="s">
        <v>1580</v>
      </c>
      <c r="F6581" t="s">
        <v>5277</v>
      </c>
      <c r="G6581" t="s">
        <v>5278</v>
      </c>
      <c r="H6581" t="s">
        <v>34364</v>
      </c>
      <c r="I6581" t="s">
        <v>34363</v>
      </c>
      <c r="J6581" t="s">
        <v>34365</v>
      </c>
      <c r="L6581" t="s">
        <v>34366</v>
      </c>
      <c r="M6581">
        <v>-67.626296997070298</v>
      </c>
      <c r="N6581">
        <v>-54.931098937988203</v>
      </c>
    </row>
    <row r="6582" spans="1:14" x14ac:dyDescent="0.35">
      <c r="A6582" t="s">
        <v>34367</v>
      </c>
      <c r="B6582" t="s">
        <v>1168</v>
      </c>
      <c r="C6582" t="s">
        <v>5970</v>
      </c>
      <c r="D6582">
        <v>643</v>
      </c>
      <c r="E6582" t="s">
        <v>1580</v>
      </c>
      <c r="F6582" t="s">
        <v>5277</v>
      </c>
      <c r="G6582" t="s">
        <v>34262</v>
      </c>
      <c r="H6582" t="s">
        <v>4713</v>
      </c>
      <c r="I6582" t="s">
        <v>34367</v>
      </c>
      <c r="J6582" t="s">
        <v>27471</v>
      </c>
      <c r="L6582" t="s">
        <v>34368</v>
      </c>
      <c r="M6582">
        <v>-72.588401794433594</v>
      </c>
      <c r="N6582">
        <v>-47.243801116943303</v>
      </c>
    </row>
    <row r="6583" spans="1:14" x14ac:dyDescent="0.35">
      <c r="A6583" t="s">
        <v>34369</v>
      </c>
      <c r="B6583" t="s">
        <v>1168</v>
      </c>
      <c r="C6583" t="s">
        <v>34370</v>
      </c>
      <c r="D6583">
        <v>26</v>
      </c>
      <c r="E6583" t="s">
        <v>1580</v>
      </c>
      <c r="F6583" t="s">
        <v>5277</v>
      </c>
      <c r="G6583" t="s">
        <v>34261</v>
      </c>
      <c r="H6583" t="s">
        <v>31755</v>
      </c>
      <c r="I6583" t="s">
        <v>34369</v>
      </c>
      <c r="J6583" t="s">
        <v>2470</v>
      </c>
      <c r="L6583" t="s">
        <v>34371</v>
      </c>
      <c r="M6583">
        <v>-73.063102999999998</v>
      </c>
      <c r="N6583">
        <v>-36.772700999999998</v>
      </c>
    </row>
    <row r="6584" spans="1:14" x14ac:dyDescent="0.35">
      <c r="A6584" t="s">
        <v>34372</v>
      </c>
      <c r="B6584" t="s">
        <v>1168</v>
      </c>
      <c r="C6584" t="s">
        <v>34373</v>
      </c>
      <c r="D6584">
        <v>227</v>
      </c>
      <c r="E6584" t="s">
        <v>1580</v>
      </c>
      <c r="F6584" t="s">
        <v>5277</v>
      </c>
      <c r="G6584" t="s">
        <v>34264</v>
      </c>
      <c r="H6584" t="s">
        <v>34374</v>
      </c>
      <c r="I6584" t="s">
        <v>34372</v>
      </c>
      <c r="J6584" t="s">
        <v>34375</v>
      </c>
      <c r="L6584" t="s">
        <v>34376</v>
      </c>
      <c r="M6584">
        <v>-109.42199707</v>
      </c>
      <c r="N6584">
        <v>-27.164800643900001</v>
      </c>
    </row>
    <row r="6585" spans="1:14" x14ac:dyDescent="0.35">
      <c r="A6585" t="s">
        <v>34377</v>
      </c>
      <c r="B6585" t="s">
        <v>1168</v>
      </c>
      <c r="C6585" t="s">
        <v>46654</v>
      </c>
      <c r="D6585">
        <v>187</v>
      </c>
      <c r="E6585" t="s">
        <v>1580</v>
      </c>
      <c r="F6585" t="s">
        <v>5277</v>
      </c>
      <c r="G6585" t="s">
        <v>34248</v>
      </c>
      <c r="H6585" t="s">
        <v>34320</v>
      </c>
      <c r="I6585" t="s">
        <v>34377</v>
      </c>
      <c r="J6585" t="s">
        <v>34378</v>
      </c>
      <c r="L6585" t="s">
        <v>34379</v>
      </c>
      <c r="M6585">
        <v>-73.060997009277301</v>
      </c>
      <c r="N6585">
        <v>-40.611198425292898</v>
      </c>
    </row>
    <row r="6586" spans="1:14" x14ac:dyDescent="0.35">
      <c r="A6586" t="s">
        <v>34380</v>
      </c>
      <c r="B6586" t="s">
        <v>32</v>
      </c>
      <c r="C6586" t="s">
        <v>34381</v>
      </c>
      <c r="D6586">
        <v>12468</v>
      </c>
      <c r="E6586" t="s">
        <v>1580</v>
      </c>
      <c r="F6586" t="s">
        <v>5277</v>
      </c>
      <c r="G6586" t="s">
        <v>5283</v>
      </c>
      <c r="H6586" t="s">
        <v>34382</v>
      </c>
      <c r="I6586" t="s">
        <v>34380</v>
      </c>
      <c r="J6586" t="s">
        <v>34383</v>
      </c>
      <c r="L6586" t="s">
        <v>34384</v>
      </c>
      <c r="M6586">
        <v>-68.683502000000004</v>
      </c>
      <c r="N6586">
        <v>-20.750499999999999</v>
      </c>
    </row>
    <row r="6587" spans="1:14" x14ac:dyDescent="0.35">
      <c r="A6587" t="s">
        <v>34386</v>
      </c>
      <c r="B6587" t="s">
        <v>1168</v>
      </c>
      <c r="C6587" t="s">
        <v>34387</v>
      </c>
      <c r="D6587">
        <v>1725</v>
      </c>
      <c r="E6587" t="s">
        <v>1580</v>
      </c>
      <c r="F6587" t="s">
        <v>5277</v>
      </c>
      <c r="G6587" t="s">
        <v>34284</v>
      </c>
      <c r="H6587" t="s">
        <v>34388</v>
      </c>
      <c r="I6587" t="s">
        <v>34386</v>
      </c>
      <c r="J6587" t="s">
        <v>34389</v>
      </c>
      <c r="L6587" t="s">
        <v>34390</v>
      </c>
      <c r="M6587">
        <v>-70.755996704101506</v>
      </c>
      <c r="N6587">
        <v>-28.596399307250898</v>
      </c>
    </row>
    <row r="6588" spans="1:14" x14ac:dyDescent="0.35">
      <c r="A6588" t="s">
        <v>34391</v>
      </c>
      <c r="B6588" t="s">
        <v>32</v>
      </c>
      <c r="C6588" t="s">
        <v>34392</v>
      </c>
      <c r="D6588">
        <v>591</v>
      </c>
      <c r="E6588" t="s">
        <v>1580</v>
      </c>
      <c r="F6588" t="s">
        <v>5277</v>
      </c>
      <c r="G6588" t="s">
        <v>34260</v>
      </c>
      <c r="H6588" t="s">
        <v>23563</v>
      </c>
      <c r="I6588" t="s">
        <v>34391</v>
      </c>
      <c r="J6588" t="s">
        <v>34393</v>
      </c>
      <c r="L6588" t="s">
        <v>34394</v>
      </c>
      <c r="M6588">
        <v>-71.548599243164006</v>
      </c>
      <c r="N6588">
        <v>-35.861698150634702</v>
      </c>
    </row>
    <row r="6589" spans="1:14" x14ac:dyDescent="0.35">
      <c r="A6589" t="s">
        <v>34395</v>
      </c>
      <c r="B6589" t="s">
        <v>1168</v>
      </c>
      <c r="C6589" t="s">
        <v>34396</v>
      </c>
      <c r="D6589">
        <v>217</v>
      </c>
      <c r="E6589" t="s">
        <v>1580</v>
      </c>
      <c r="F6589" t="s">
        <v>5277</v>
      </c>
      <c r="G6589" t="s">
        <v>5278</v>
      </c>
      <c r="H6589" t="s">
        <v>34397</v>
      </c>
      <c r="I6589" t="s">
        <v>34395</v>
      </c>
      <c r="J6589" t="s">
        <v>2284</v>
      </c>
      <c r="L6589" t="s">
        <v>34398</v>
      </c>
      <c r="M6589">
        <v>-72.528396606445298</v>
      </c>
      <c r="N6589">
        <v>-51.671501159667898</v>
      </c>
    </row>
    <row r="6590" spans="1:14" x14ac:dyDescent="0.35">
      <c r="A6590" t="s">
        <v>34399</v>
      </c>
      <c r="B6590" t="s">
        <v>32</v>
      </c>
      <c r="C6590" t="s">
        <v>34400</v>
      </c>
      <c r="D6590">
        <v>1100</v>
      </c>
      <c r="E6590" t="s">
        <v>1580</v>
      </c>
      <c r="F6590" t="s">
        <v>5277</v>
      </c>
      <c r="G6590" t="s">
        <v>34255</v>
      </c>
      <c r="H6590" t="s">
        <v>34256</v>
      </c>
      <c r="I6590" t="s">
        <v>34399</v>
      </c>
      <c r="J6590" t="s">
        <v>21214</v>
      </c>
      <c r="L6590" t="s">
        <v>34401</v>
      </c>
      <c r="M6590">
        <v>-71.175598144531193</v>
      </c>
      <c r="N6590">
        <v>-30.559200286865199</v>
      </c>
    </row>
    <row r="6591" spans="1:14" x14ac:dyDescent="0.35">
      <c r="A6591" t="s">
        <v>34402</v>
      </c>
      <c r="B6591" t="s">
        <v>32</v>
      </c>
      <c r="C6591" t="s">
        <v>46655</v>
      </c>
      <c r="D6591">
        <v>853</v>
      </c>
      <c r="E6591" t="s">
        <v>1580</v>
      </c>
      <c r="F6591" t="s">
        <v>5277</v>
      </c>
      <c r="G6591" t="s">
        <v>34326</v>
      </c>
      <c r="H6591" t="s">
        <v>34385</v>
      </c>
      <c r="I6591" t="s">
        <v>34402</v>
      </c>
      <c r="J6591" t="s">
        <v>26728</v>
      </c>
      <c r="L6591" t="s">
        <v>34403</v>
      </c>
      <c r="M6591">
        <v>-71.915901184082003</v>
      </c>
      <c r="N6591">
        <v>-39.292800903320298</v>
      </c>
    </row>
    <row r="6592" spans="1:14" x14ac:dyDescent="0.35">
      <c r="A6592" t="s">
        <v>34405</v>
      </c>
      <c r="B6592" t="s">
        <v>32</v>
      </c>
      <c r="C6592" t="s">
        <v>34406</v>
      </c>
      <c r="D6592">
        <v>528</v>
      </c>
      <c r="E6592" t="s">
        <v>1580</v>
      </c>
      <c r="F6592" t="s">
        <v>5277</v>
      </c>
      <c r="G6592" t="s">
        <v>34248</v>
      </c>
      <c r="H6592" t="s">
        <v>34407</v>
      </c>
      <c r="I6592" t="s">
        <v>34405</v>
      </c>
      <c r="J6592" t="s">
        <v>34408</v>
      </c>
      <c r="L6592" t="s">
        <v>34409</v>
      </c>
      <c r="M6592">
        <v>-73.715693000000002</v>
      </c>
      <c r="N6592">
        <v>-42.340387999999997</v>
      </c>
    </row>
    <row r="6593" spans="1:14" x14ac:dyDescent="0.35">
      <c r="A6593" t="s">
        <v>34411</v>
      </c>
      <c r="B6593" t="s">
        <v>32</v>
      </c>
      <c r="C6593" t="s">
        <v>10790</v>
      </c>
      <c r="D6593">
        <v>430</v>
      </c>
      <c r="E6593" t="s">
        <v>1580</v>
      </c>
      <c r="F6593" t="s">
        <v>5277</v>
      </c>
      <c r="G6593" t="s">
        <v>34248</v>
      </c>
      <c r="H6593" t="s">
        <v>34337</v>
      </c>
      <c r="I6593" t="s">
        <v>34411</v>
      </c>
      <c r="J6593" t="s">
        <v>34412</v>
      </c>
      <c r="L6593" t="s">
        <v>34413</v>
      </c>
      <c r="M6593">
        <v>-72.946701049804602</v>
      </c>
      <c r="N6593">
        <v>-41.349399566650298</v>
      </c>
    </row>
    <row r="6594" spans="1:14" x14ac:dyDescent="0.35">
      <c r="A6594" t="s">
        <v>34414</v>
      </c>
      <c r="B6594" t="s">
        <v>1168</v>
      </c>
      <c r="C6594" t="s">
        <v>46656</v>
      </c>
      <c r="D6594">
        <v>333</v>
      </c>
      <c r="E6594" t="s">
        <v>1580</v>
      </c>
      <c r="F6594" t="s">
        <v>5277</v>
      </c>
      <c r="G6594" t="s">
        <v>34326</v>
      </c>
      <c r="H6594" t="s">
        <v>34415</v>
      </c>
      <c r="I6594" t="s">
        <v>34414</v>
      </c>
      <c r="J6594" t="s">
        <v>34416</v>
      </c>
      <c r="L6594" t="s">
        <v>34417</v>
      </c>
      <c r="M6594">
        <v>-72.651499999999999</v>
      </c>
      <c r="N6594">
        <v>-38.925899999999999</v>
      </c>
    </row>
    <row r="6595" spans="1:14" x14ac:dyDescent="0.35">
      <c r="A6595" t="s">
        <v>16230</v>
      </c>
      <c r="B6595" t="s">
        <v>36</v>
      </c>
      <c r="C6595" t="s">
        <v>34418</v>
      </c>
      <c r="D6595">
        <v>1151</v>
      </c>
      <c r="F6595" t="s">
        <v>30</v>
      </c>
      <c r="G6595" t="s">
        <v>31</v>
      </c>
      <c r="H6595" t="s">
        <v>387</v>
      </c>
      <c r="J6595" t="s">
        <v>16230</v>
      </c>
      <c r="L6595" t="s">
        <v>34419</v>
      </c>
      <c r="M6595">
        <v>-75.772000000000006</v>
      </c>
      <c r="N6595">
        <v>41.480200000000004</v>
      </c>
    </row>
    <row r="6596" spans="1:14" x14ac:dyDescent="0.35">
      <c r="A6596" t="s">
        <v>34420</v>
      </c>
      <c r="B6596" t="s">
        <v>1168</v>
      </c>
      <c r="C6596" t="s">
        <v>46657</v>
      </c>
      <c r="D6596">
        <v>97</v>
      </c>
      <c r="E6596" t="s">
        <v>1580</v>
      </c>
      <c r="F6596" t="s">
        <v>5277</v>
      </c>
      <c r="G6596" t="s">
        <v>34284</v>
      </c>
      <c r="H6596" t="s">
        <v>46658</v>
      </c>
      <c r="I6596" t="s">
        <v>34420</v>
      </c>
      <c r="J6596" t="s">
        <v>34421</v>
      </c>
      <c r="L6596" t="s">
        <v>34422</v>
      </c>
      <c r="M6596">
        <v>-70.6072998046875</v>
      </c>
      <c r="N6596">
        <v>-26.332500457763601</v>
      </c>
    </row>
    <row r="6597" spans="1:14" x14ac:dyDescent="0.35">
      <c r="A6597" t="s">
        <v>34423</v>
      </c>
      <c r="B6597" t="s">
        <v>32</v>
      </c>
      <c r="C6597" t="s">
        <v>34424</v>
      </c>
      <c r="D6597">
        <v>1100</v>
      </c>
      <c r="E6597" t="s">
        <v>1580</v>
      </c>
      <c r="F6597" t="s">
        <v>5277</v>
      </c>
      <c r="G6597" t="s">
        <v>34264</v>
      </c>
      <c r="H6597" t="s">
        <v>46659</v>
      </c>
      <c r="I6597" t="s">
        <v>34423</v>
      </c>
      <c r="J6597" t="s">
        <v>34425</v>
      </c>
      <c r="L6597" t="s">
        <v>34426</v>
      </c>
      <c r="M6597">
        <v>-71.557502746582003</v>
      </c>
      <c r="N6597">
        <v>-33.068099975585902</v>
      </c>
    </row>
    <row r="6598" spans="1:14" x14ac:dyDescent="0.35">
      <c r="A6598" t="s">
        <v>34427</v>
      </c>
      <c r="B6598" t="s">
        <v>1168</v>
      </c>
      <c r="C6598" t="s">
        <v>34428</v>
      </c>
      <c r="D6598">
        <v>1446</v>
      </c>
      <c r="E6598" t="s">
        <v>1580</v>
      </c>
      <c r="F6598" t="s">
        <v>5277</v>
      </c>
      <c r="G6598" t="s">
        <v>34259</v>
      </c>
      <c r="H6598" t="s">
        <v>34429</v>
      </c>
      <c r="I6598" t="s">
        <v>34427</v>
      </c>
      <c r="J6598" t="s">
        <v>34430</v>
      </c>
      <c r="L6598" t="s">
        <v>34431</v>
      </c>
      <c r="M6598">
        <v>-70.775703430175696</v>
      </c>
      <c r="N6598">
        <v>-34.173698425292898</v>
      </c>
    </row>
    <row r="6599" spans="1:14" x14ac:dyDescent="0.35">
      <c r="A6599" t="s">
        <v>34432</v>
      </c>
      <c r="B6599" t="s">
        <v>32</v>
      </c>
      <c r="C6599" t="s">
        <v>34433</v>
      </c>
      <c r="D6599">
        <v>147</v>
      </c>
      <c r="E6599" t="s">
        <v>1537</v>
      </c>
      <c r="F6599" t="s">
        <v>1538</v>
      </c>
      <c r="G6599" t="s">
        <v>1539</v>
      </c>
      <c r="H6599" t="s">
        <v>34434</v>
      </c>
      <c r="I6599" t="s">
        <v>34432</v>
      </c>
      <c r="J6599" t="s">
        <v>34435</v>
      </c>
      <c r="L6599" t="s">
        <v>34436</v>
      </c>
      <c r="M6599">
        <v>-58.986698150599999</v>
      </c>
      <c r="N6599">
        <v>-62.190799713099999</v>
      </c>
    </row>
    <row r="6600" spans="1:14" x14ac:dyDescent="0.35">
      <c r="A6600" t="s">
        <v>34437</v>
      </c>
      <c r="B6600" t="s">
        <v>32</v>
      </c>
      <c r="C6600" t="s">
        <v>34438</v>
      </c>
      <c r="D6600">
        <v>104</v>
      </c>
      <c r="E6600" t="s">
        <v>1580</v>
      </c>
      <c r="F6600" t="s">
        <v>5277</v>
      </c>
      <c r="G6600" t="s">
        <v>5278</v>
      </c>
      <c r="H6600" t="s">
        <v>34439</v>
      </c>
      <c r="I6600" t="s">
        <v>34437</v>
      </c>
      <c r="J6600" t="s">
        <v>27348</v>
      </c>
      <c r="L6600" t="s">
        <v>34440</v>
      </c>
      <c r="M6600">
        <v>-69.333602905273395</v>
      </c>
      <c r="N6600">
        <v>-52.736698150634702</v>
      </c>
    </row>
    <row r="6601" spans="1:14" x14ac:dyDescent="0.35">
      <c r="A6601" t="s">
        <v>34441</v>
      </c>
      <c r="B6601" t="s">
        <v>1168</v>
      </c>
      <c r="C6601" t="s">
        <v>34442</v>
      </c>
      <c r="D6601">
        <v>481</v>
      </c>
      <c r="E6601" t="s">
        <v>1580</v>
      </c>
      <c r="F6601" t="s">
        <v>5277</v>
      </c>
      <c r="G6601" t="s">
        <v>34255</v>
      </c>
      <c r="H6601" t="s">
        <v>34443</v>
      </c>
      <c r="I6601" t="s">
        <v>34441</v>
      </c>
      <c r="J6601" t="s">
        <v>34444</v>
      </c>
      <c r="L6601" t="s">
        <v>34445</v>
      </c>
      <c r="M6601">
        <v>-71.199500999999998</v>
      </c>
      <c r="N6601">
        <v>-29.916201000000001</v>
      </c>
    </row>
    <row r="6602" spans="1:14" x14ac:dyDescent="0.35">
      <c r="A6602" t="s">
        <v>34446</v>
      </c>
      <c r="B6602" t="s">
        <v>32</v>
      </c>
      <c r="C6602" t="s">
        <v>46661</v>
      </c>
      <c r="D6602">
        <v>2188</v>
      </c>
      <c r="E6602" t="s">
        <v>1580</v>
      </c>
      <c r="F6602" t="s">
        <v>5277</v>
      </c>
      <c r="G6602" t="s">
        <v>34264</v>
      </c>
      <c r="H6602" t="s">
        <v>4514</v>
      </c>
      <c r="I6602" t="s">
        <v>34446</v>
      </c>
      <c r="J6602" t="s">
        <v>34447</v>
      </c>
      <c r="L6602" t="s">
        <v>34448</v>
      </c>
      <c r="M6602">
        <v>-70.705001831054602</v>
      </c>
      <c r="N6602">
        <v>-32.745800018310497</v>
      </c>
    </row>
    <row r="6603" spans="1:14" x14ac:dyDescent="0.35">
      <c r="A6603" t="s">
        <v>34449</v>
      </c>
      <c r="B6603" t="s">
        <v>32</v>
      </c>
      <c r="C6603" t="s">
        <v>34450</v>
      </c>
      <c r="D6603">
        <v>151</v>
      </c>
      <c r="E6603" t="s">
        <v>1580</v>
      </c>
      <c r="F6603" t="s">
        <v>5277</v>
      </c>
      <c r="G6603" t="s">
        <v>34248</v>
      </c>
      <c r="H6603" t="s">
        <v>34451</v>
      </c>
      <c r="I6603" t="s">
        <v>34449</v>
      </c>
      <c r="J6603" t="s">
        <v>34452</v>
      </c>
      <c r="L6603" t="s">
        <v>34453</v>
      </c>
      <c r="M6603">
        <v>-73.772796630859304</v>
      </c>
      <c r="N6603">
        <v>-42.490299224853501</v>
      </c>
    </row>
    <row r="6604" spans="1:14" x14ac:dyDescent="0.35">
      <c r="A6604" t="s">
        <v>34454</v>
      </c>
      <c r="B6604" t="s">
        <v>1168</v>
      </c>
      <c r="C6604" t="s">
        <v>34455</v>
      </c>
      <c r="D6604">
        <v>304</v>
      </c>
      <c r="E6604" t="s">
        <v>1580</v>
      </c>
      <c r="F6604" t="s">
        <v>5277</v>
      </c>
      <c r="G6604" t="s">
        <v>34326</v>
      </c>
      <c r="H6604" t="s">
        <v>34415</v>
      </c>
      <c r="I6604" t="s">
        <v>34454</v>
      </c>
      <c r="J6604" t="s">
        <v>34456</v>
      </c>
      <c r="L6604" t="s">
        <v>34457</v>
      </c>
      <c r="M6604">
        <v>-72.637100219727003</v>
      </c>
      <c r="N6604">
        <v>-38.766799926757997</v>
      </c>
    </row>
    <row r="6605" spans="1:14" x14ac:dyDescent="0.35">
      <c r="A6605" t="s">
        <v>34458</v>
      </c>
      <c r="B6605" t="s">
        <v>1168</v>
      </c>
      <c r="C6605" t="s">
        <v>34459</v>
      </c>
      <c r="D6605">
        <v>294</v>
      </c>
      <c r="E6605" t="s">
        <v>1580</v>
      </c>
      <c r="F6605" t="s">
        <v>5277</v>
      </c>
      <c r="G6605" t="s">
        <v>34248</v>
      </c>
      <c r="H6605" t="s">
        <v>34404</v>
      </c>
      <c r="I6605" t="s">
        <v>34458</v>
      </c>
      <c r="J6605" t="s">
        <v>27585</v>
      </c>
      <c r="L6605" t="s">
        <v>34460</v>
      </c>
      <c r="M6605">
        <v>-73.094001770019503</v>
      </c>
      <c r="N6605">
        <v>-41.438899993896399</v>
      </c>
    </row>
    <row r="6606" spans="1:14" x14ac:dyDescent="0.35">
      <c r="A6606" t="s">
        <v>34461</v>
      </c>
      <c r="B6606" t="s">
        <v>36</v>
      </c>
      <c r="C6606" t="s">
        <v>34462</v>
      </c>
      <c r="D6606">
        <v>1680</v>
      </c>
      <c r="E6606" t="s">
        <v>1580</v>
      </c>
      <c r="F6606" t="s">
        <v>5277</v>
      </c>
      <c r="G6606" t="s">
        <v>5281</v>
      </c>
      <c r="H6606" t="s">
        <v>5282</v>
      </c>
      <c r="I6606" t="s">
        <v>34461</v>
      </c>
      <c r="J6606" t="s">
        <v>34463</v>
      </c>
      <c r="L6606" t="s">
        <v>34464</v>
      </c>
      <c r="M6606">
        <v>-70.697799682600007</v>
      </c>
      <c r="N6606">
        <v>-33.493598937999998</v>
      </c>
    </row>
    <row r="6607" spans="1:14" x14ac:dyDescent="0.35">
      <c r="A6607" t="s">
        <v>34465</v>
      </c>
      <c r="B6607" t="s">
        <v>1168</v>
      </c>
      <c r="C6607" t="s">
        <v>34466</v>
      </c>
      <c r="D6607">
        <v>371</v>
      </c>
      <c r="E6607" t="s">
        <v>1580</v>
      </c>
      <c r="F6607" t="s">
        <v>5277</v>
      </c>
      <c r="G6607" t="s">
        <v>34260</v>
      </c>
      <c r="H6607" t="s">
        <v>34467</v>
      </c>
      <c r="I6607" t="s">
        <v>34465</v>
      </c>
      <c r="J6607" t="s">
        <v>34468</v>
      </c>
      <c r="L6607" t="s">
        <v>34469</v>
      </c>
      <c r="M6607">
        <v>-71.601699829101506</v>
      </c>
      <c r="N6607">
        <v>-35.377799987792898</v>
      </c>
    </row>
    <row r="6608" spans="1:14" x14ac:dyDescent="0.35">
      <c r="A6608" t="s">
        <v>34470</v>
      </c>
      <c r="B6608" t="s">
        <v>1168</v>
      </c>
      <c r="C6608" t="s">
        <v>46662</v>
      </c>
      <c r="D6608">
        <v>13</v>
      </c>
      <c r="E6608" t="s">
        <v>1580</v>
      </c>
      <c r="F6608" t="s">
        <v>5277</v>
      </c>
      <c r="G6608" t="s">
        <v>34248</v>
      </c>
      <c r="H6608" t="s">
        <v>34338</v>
      </c>
      <c r="I6608" t="s">
        <v>34470</v>
      </c>
      <c r="J6608" t="s">
        <v>34471</v>
      </c>
      <c r="L6608" t="s">
        <v>34472</v>
      </c>
      <c r="M6608">
        <v>-72.6990966796875</v>
      </c>
      <c r="N6608">
        <v>-42.9328002929687</v>
      </c>
    </row>
    <row r="6609" spans="1:14" x14ac:dyDescent="0.35">
      <c r="A6609" t="s">
        <v>34473</v>
      </c>
      <c r="B6609" t="s">
        <v>1168</v>
      </c>
      <c r="C6609" t="s">
        <v>2450</v>
      </c>
      <c r="D6609">
        <v>1148</v>
      </c>
      <c r="E6609" t="s">
        <v>1580</v>
      </c>
      <c r="F6609" t="s">
        <v>5277</v>
      </c>
      <c r="G6609" t="s">
        <v>34326</v>
      </c>
      <c r="H6609" t="s">
        <v>997</v>
      </c>
      <c r="I6609" t="s">
        <v>34473</v>
      </c>
      <c r="J6609" t="s">
        <v>34474</v>
      </c>
      <c r="L6609" t="s">
        <v>34475</v>
      </c>
      <c r="M6609">
        <v>-72.348602294921804</v>
      </c>
      <c r="N6609">
        <v>-38.245601654052699</v>
      </c>
    </row>
    <row r="6610" spans="1:14" x14ac:dyDescent="0.35">
      <c r="A6610" t="s">
        <v>34476</v>
      </c>
      <c r="B6610" t="s">
        <v>1168</v>
      </c>
      <c r="C6610" t="s">
        <v>34477</v>
      </c>
      <c r="D6610">
        <v>2580</v>
      </c>
      <c r="E6610" t="s">
        <v>1580</v>
      </c>
      <c r="F6610" t="s">
        <v>5277</v>
      </c>
      <c r="G6610" t="s">
        <v>34295</v>
      </c>
      <c r="H6610" t="s">
        <v>34478</v>
      </c>
      <c r="I6610" t="s">
        <v>34476</v>
      </c>
      <c r="J6610" t="s">
        <v>34479</v>
      </c>
      <c r="L6610" t="s">
        <v>34480</v>
      </c>
      <c r="M6610">
        <v>-70.375900268554602</v>
      </c>
      <c r="N6610">
        <v>-25.5643005371093</v>
      </c>
    </row>
    <row r="6611" spans="1:14" x14ac:dyDescent="0.35">
      <c r="A6611" t="s">
        <v>34481</v>
      </c>
      <c r="B6611" t="s">
        <v>1168</v>
      </c>
      <c r="C6611" t="s">
        <v>34482</v>
      </c>
      <c r="D6611">
        <v>59</v>
      </c>
      <c r="E6611" t="s">
        <v>1580</v>
      </c>
      <c r="F6611" t="s">
        <v>5277</v>
      </c>
      <c r="G6611" t="s">
        <v>34273</v>
      </c>
      <c r="H6611" t="s">
        <v>34483</v>
      </c>
      <c r="I6611" t="s">
        <v>34481</v>
      </c>
      <c r="J6611" t="s">
        <v>34484</v>
      </c>
      <c r="L6611" t="s">
        <v>34485</v>
      </c>
      <c r="M6611">
        <v>-73.086097717300007</v>
      </c>
      <c r="N6611">
        <v>-39.650001525900002</v>
      </c>
    </row>
    <row r="6612" spans="1:14" x14ac:dyDescent="0.35">
      <c r="A6612" t="s">
        <v>34486</v>
      </c>
      <c r="B6612" t="s">
        <v>1168</v>
      </c>
      <c r="C6612" t="s">
        <v>46663</v>
      </c>
      <c r="D6612">
        <v>461</v>
      </c>
      <c r="E6612" t="s">
        <v>1580</v>
      </c>
      <c r="F6612" t="s">
        <v>5277</v>
      </c>
      <c r="G6612" t="s">
        <v>34264</v>
      </c>
      <c r="H6612" t="s">
        <v>46659</v>
      </c>
      <c r="I6612" t="s">
        <v>34486</v>
      </c>
      <c r="J6612" t="s">
        <v>34487</v>
      </c>
      <c r="L6612" t="s">
        <v>34488</v>
      </c>
      <c r="M6612">
        <v>-71.4786</v>
      </c>
      <c r="N6612">
        <v>-32.949599999999997</v>
      </c>
    </row>
    <row r="6613" spans="1:14" x14ac:dyDescent="0.35">
      <c r="A6613" t="s">
        <v>34489</v>
      </c>
      <c r="B6613" t="s">
        <v>32</v>
      </c>
      <c r="C6613" t="s">
        <v>34490</v>
      </c>
      <c r="D6613">
        <v>2008</v>
      </c>
      <c r="E6613" t="s">
        <v>1580</v>
      </c>
      <c r="F6613" t="s">
        <v>4286</v>
      </c>
      <c r="G6613" t="s">
        <v>4287</v>
      </c>
      <c r="H6613" t="s">
        <v>4344</v>
      </c>
      <c r="I6613" t="s">
        <v>34489</v>
      </c>
      <c r="J6613" t="s">
        <v>34491</v>
      </c>
      <c r="K6613" t="s">
        <v>34489</v>
      </c>
      <c r="L6613" t="s">
        <v>34492</v>
      </c>
      <c r="M6613">
        <v>-47.108200073242102</v>
      </c>
      <c r="N6613">
        <v>-22.8591995239257</v>
      </c>
    </row>
    <row r="6614" spans="1:14" x14ac:dyDescent="0.35">
      <c r="A6614" t="s">
        <v>34494</v>
      </c>
      <c r="B6614" t="s">
        <v>32</v>
      </c>
      <c r="C6614" t="s">
        <v>34495</v>
      </c>
      <c r="D6614">
        <v>3012</v>
      </c>
      <c r="E6614" t="s">
        <v>1580</v>
      </c>
      <c r="F6614" t="s">
        <v>4286</v>
      </c>
      <c r="G6614" t="s">
        <v>4287</v>
      </c>
      <c r="H6614" t="s">
        <v>34496</v>
      </c>
      <c r="I6614" t="s">
        <v>34494</v>
      </c>
      <c r="J6614" t="s">
        <v>34497</v>
      </c>
      <c r="K6614" t="s">
        <v>34494</v>
      </c>
      <c r="L6614" t="s">
        <v>34498</v>
      </c>
      <c r="M6614">
        <v>-48.467998999999999</v>
      </c>
      <c r="N6614">
        <v>-22.939501</v>
      </c>
    </row>
    <row r="6615" spans="1:14" x14ac:dyDescent="0.35">
      <c r="A6615" t="s">
        <v>34500</v>
      </c>
      <c r="B6615" t="s">
        <v>32</v>
      </c>
      <c r="C6615" t="s">
        <v>34501</v>
      </c>
      <c r="D6615">
        <v>335</v>
      </c>
      <c r="E6615" t="s">
        <v>1580</v>
      </c>
      <c r="F6615" t="s">
        <v>4286</v>
      </c>
      <c r="G6615" t="s">
        <v>4310</v>
      </c>
      <c r="H6615" t="s">
        <v>46664</v>
      </c>
      <c r="I6615" t="s">
        <v>34500</v>
      </c>
      <c r="J6615" t="s">
        <v>2163</v>
      </c>
      <c r="K6615" t="s">
        <v>34500</v>
      </c>
      <c r="L6615" t="s">
        <v>34502</v>
      </c>
      <c r="M6615">
        <v>-68.920412063599997</v>
      </c>
      <c r="N6615">
        <v>-3.4679295076500001</v>
      </c>
    </row>
    <row r="6616" spans="1:14" x14ac:dyDescent="0.35">
      <c r="A6616" t="s">
        <v>34503</v>
      </c>
      <c r="B6616" t="s">
        <v>32</v>
      </c>
      <c r="C6616" t="s">
        <v>34504</v>
      </c>
      <c r="D6616">
        <v>2077</v>
      </c>
      <c r="E6616" t="s">
        <v>1580</v>
      </c>
      <c r="F6616" t="s">
        <v>4286</v>
      </c>
      <c r="G6616" t="s">
        <v>4287</v>
      </c>
      <c r="H6616" t="s">
        <v>4323</v>
      </c>
      <c r="I6616" t="s">
        <v>34503</v>
      </c>
      <c r="J6616" t="s">
        <v>34505</v>
      </c>
      <c r="K6616" t="s">
        <v>34503</v>
      </c>
      <c r="L6616" t="s">
        <v>34506</v>
      </c>
      <c r="M6616">
        <v>-47.490001999999997</v>
      </c>
      <c r="N6616">
        <v>-23.478000999999999</v>
      </c>
    </row>
    <row r="6618" spans="1:14" x14ac:dyDescent="0.35">
      <c r="A6618" t="s">
        <v>34507</v>
      </c>
      <c r="B6618" t="s">
        <v>32</v>
      </c>
      <c r="C6618" t="s">
        <v>34508</v>
      </c>
      <c r="D6618">
        <v>1220</v>
      </c>
      <c r="E6618" t="s">
        <v>1580</v>
      </c>
      <c r="F6618" t="s">
        <v>4286</v>
      </c>
      <c r="G6618" t="s">
        <v>4287</v>
      </c>
      <c r="H6618" t="s">
        <v>34509</v>
      </c>
      <c r="I6618" t="s">
        <v>34507</v>
      </c>
      <c r="J6618" t="s">
        <v>34510</v>
      </c>
      <c r="K6618" t="s">
        <v>34507</v>
      </c>
      <c r="L6618" t="s">
        <v>34511</v>
      </c>
      <c r="M6618">
        <v>-51.606899261474602</v>
      </c>
      <c r="N6618">
        <v>-21.460500717163001</v>
      </c>
    </row>
    <row r="6622" spans="1:14" x14ac:dyDescent="0.35">
      <c r="A6622" t="s">
        <v>2912</v>
      </c>
      <c r="B6622" t="s">
        <v>32</v>
      </c>
      <c r="C6622" t="s">
        <v>34512</v>
      </c>
      <c r="D6622">
        <v>83</v>
      </c>
      <c r="E6622" t="s">
        <v>161</v>
      </c>
      <c r="F6622" t="s">
        <v>1547</v>
      </c>
      <c r="G6622" t="s">
        <v>1867</v>
      </c>
      <c r="H6622" t="s">
        <v>34513</v>
      </c>
      <c r="I6622" t="s">
        <v>34514</v>
      </c>
      <c r="J6622" t="s">
        <v>2912</v>
      </c>
      <c r="K6622" t="s">
        <v>22185</v>
      </c>
      <c r="L6622" t="s">
        <v>34515</v>
      </c>
      <c r="M6622">
        <v>146.462777778</v>
      </c>
      <c r="N6622">
        <v>-5.6271388888900002</v>
      </c>
    </row>
    <row r="6624" spans="1:14" x14ac:dyDescent="0.35">
      <c r="A6624" t="s">
        <v>34517</v>
      </c>
      <c r="B6624" t="s">
        <v>32</v>
      </c>
      <c r="C6624" t="s">
        <v>34518</v>
      </c>
      <c r="D6624">
        <v>1496</v>
      </c>
      <c r="E6624" t="s">
        <v>1580</v>
      </c>
      <c r="F6624" t="s">
        <v>4286</v>
      </c>
      <c r="G6624" t="s">
        <v>4287</v>
      </c>
      <c r="H6624" t="s">
        <v>4375</v>
      </c>
      <c r="I6624" t="s">
        <v>34517</v>
      </c>
      <c r="J6624" t="s">
        <v>27364</v>
      </c>
      <c r="K6624" t="s">
        <v>34517</v>
      </c>
      <c r="L6624" t="s">
        <v>34519</v>
      </c>
      <c r="M6624">
        <v>-50.546398162841797</v>
      </c>
      <c r="N6624">
        <v>-20.2929992675781</v>
      </c>
    </row>
    <row r="6627" spans="1:14" x14ac:dyDescent="0.35">
      <c r="A6627" t="s">
        <v>34520</v>
      </c>
      <c r="B6627" t="s">
        <v>32</v>
      </c>
      <c r="C6627" t="s">
        <v>34521</v>
      </c>
      <c r="D6627">
        <v>2116</v>
      </c>
      <c r="E6627" t="s">
        <v>1580</v>
      </c>
      <c r="F6627" t="s">
        <v>4286</v>
      </c>
      <c r="G6627" t="s">
        <v>4287</v>
      </c>
      <c r="H6627" t="s">
        <v>34522</v>
      </c>
      <c r="I6627" t="s">
        <v>34520</v>
      </c>
      <c r="J6627" t="s">
        <v>34523</v>
      </c>
      <c r="L6627" t="s">
        <v>34524</v>
      </c>
      <c r="M6627">
        <v>-47.034400939941399</v>
      </c>
      <c r="N6627">
        <v>-21.487800598144499</v>
      </c>
    </row>
    <row r="6630" spans="1:14" x14ac:dyDescent="0.35">
      <c r="A6630" t="s">
        <v>34525</v>
      </c>
      <c r="B6630" t="s">
        <v>32</v>
      </c>
      <c r="C6630" t="s">
        <v>46665</v>
      </c>
      <c r="D6630">
        <v>2039</v>
      </c>
      <c r="E6630" t="s">
        <v>1580</v>
      </c>
      <c r="F6630" t="s">
        <v>4286</v>
      </c>
      <c r="G6630" t="s">
        <v>4287</v>
      </c>
      <c r="H6630" t="s">
        <v>46666</v>
      </c>
      <c r="I6630" t="s">
        <v>34525</v>
      </c>
      <c r="J6630" t="s">
        <v>34526</v>
      </c>
      <c r="K6630" t="s">
        <v>34525</v>
      </c>
      <c r="L6630" t="s">
        <v>34527</v>
      </c>
      <c r="M6630">
        <v>-48.774600982666001</v>
      </c>
      <c r="N6630">
        <v>-22.5783996582031</v>
      </c>
    </row>
    <row r="6635" spans="1:14" x14ac:dyDescent="0.35">
      <c r="A6635" t="s">
        <v>4359</v>
      </c>
      <c r="B6635" t="s">
        <v>32</v>
      </c>
      <c r="C6635" t="s">
        <v>34493</v>
      </c>
      <c r="D6635">
        <v>164</v>
      </c>
      <c r="E6635" t="s">
        <v>1580</v>
      </c>
      <c r="F6635" t="s">
        <v>4286</v>
      </c>
      <c r="G6635" t="s">
        <v>4295</v>
      </c>
      <c r="H6635" t="s">
        <v>45895</v>
      </c>
      <c r="I6635" t="s">
        <v>4359</v>
      </c>
      <c r="J6635" t="s">
        <v>34528</v>
      </c>
      <c r="K6635" t="s">
        <v>4359</v>
      </c>
      <c r="L6635" t="s">
        <v>34529</v>
      </c>
      <c r="M6635">
        <v>-43.460300445556598</v>
      </c>
      <c r="N6635">
        <v>-22.7453002929687</v>
      </c>
    </row>
    <row r="6636" spans="1:14" x14ac:dyDescent="0.35">
      <c r="A6636" t="s">
        <v>34532</v>
      </c>
      <c r="B6636" t="s">
        <v>32</v>
      </c>
      <c r="C6636" t="s">
        <v>34533</v>
      </c>
      <c r="D6636">
        <v>1532</v>
      </c>
      <c r="E6636" t="s">
        <v>1580</v>
      </c>
      <c r="F6636" t="s">
        <v>4286</v>
      </c>
      <c r="G6636" t="s">
        <v>4287</v>
      </c>
      <c r="H6636" t="s">
        <v>34534</v>
      </c>
      <c r="I6636" t="s">
        <v>34532</v>
      </c>
      <c r="J6636" t="s">
        <v>34535</v>
      </c>
      <c r="K6636" t="s">
        <v>34532</v>
      </c>
      <c r="L6636" t="s">
        <v>34536</v>
      </c>
      <c r="M6636">
        <v>-49.913299560546797</v>
      </c>
      <c r="N6636">
        <v>-22.9664993286132</v>
      </c>
    </row>
    <row r="6637" spans="1:14" x14ac:dyDescent="0.35">
      <c r="A6637" t="s">
        <v>34537</v>
      </c>
      <c r="B6637" t="s">
        <v>32</v>
      </c>
      <c r="C6637" t="s">
        <v>46668</v>
      </c>
      <c r="D6637">
        <v>901</v>
      </c>
      <c r="E6637" t="s">
        <v>1580</v>
      </c>
      <c r="F6637" t="s">
        <v>4286</v>
      </c>
      <c r="G6637" t="s">
        <v>4299</v>
      </c>
      <c r="H6637" t="s">
        <v>45906</v>
      </c>
      <c r="I6637" t="s">
        <v>34537</v>
      </c>
      <c r="J6637" t="s">
        <v>34538</v>
      </c>
      <c r="K6637" t="s">
        <v>34537</v>
      </c>
      <c r="L6637" t="s">
        <v>34539</v>
      </c>
      <c r="M6637">
        <v>-51.0499000549</v>
      </c>
      <c r="N6637">
        <v>-6.7631001472500003</v>
      </c>
    </row>
    <row r="6639" spans="1:14" x14ac:dyDescent="0.35">
      <c r="A6639" t="s">
        <v>34540</v>
      </c>
      <c r="B6639" t="s">
        <v>32</v>
      </c>
      <c r="C6639" t="s">
        <v>34541</v>
      </c>
      <c r="D6639">
        <v>1887</v>
      </c>
      <c r="E6639" t="s">
        <v>1580</v>
      </c>
      <c r="F6639" t="s">
        <v>4286</v>
      </c>
      <c r="G6639" t="s">
        <v>4287</v>
      </c>
      <c r="H6639" t="s">
        <v>34542</v>
      </c>
      <c r="I6639" t="s">
        <v>34540</v>
      </c>
      <c r="J6639" t="s">
        <v>34543</v>
      </c>
      <c r="K6639" t="s">
        <v>34540</v>
      </c>
      <c r="L6639" t="s">
        <v>34544</v>
      </c>
      <c r="M6639">
        <v>-47.618198394775298</v>
      </c>
      <c r="N6639">
        <v>-22.711500167846602</v>
      </c>
    </row>
    <row r="6641" spans="1:14" x14ac:dyDescent="0.35">
      <c r="A6641" t="s">
        <v>34545</v>
      </c>
      <c r="B6641" t="s">
        <v>32</v>
      </c>
      <c r="C6641" t="s">
        <v>34546</v>
      </c>
      <c r="D6641">
        <v>1991</v>
      </c>
      <c r="E6641" t="s">
        <v>1580</v>
      </c>
      <c r="F6641" t="s">
        <v>4286</v>
      </c>
      <c r="G6641" t="s">
        <v>4287</v>
      </c>
      <c r="H6641" t="s">
        <v>34304</v>
      </c>
      <c r="I6641" t="s">
        <v>34545</v>
      </c>
      <c r="J6641" t="s">
        <v>34547</v>
      </c>
      <c r="L6641" t="s">
        <v>34548</v>
      </c>
      <c r="M6641">
        <v>-47.562112999999997</v>
      </c>
      <c r="N6641">
        <v>-22.430104</v>
      </c>
    </row>
    <row r="6642" spans="1:14" x14ac:dyDescent="0.35">
      <c r="A6642" t="s">
        <v>34549</v>
      </c>
      <c r="B6642" t="s">
        <v>32</v>
      </c>
      <c r="C6642" t="s">
        <v>34550</v>
      </c>
      <c r="D6642">
        <v>1320</v>
      </c>
      <c r="E6642" t="s">
        <v>1580</v>
      </c>
      <c r="F6642" t="s">
        <v>4286</v>
      </c>
      <c r="G6642" t="s">
        <v>4295</v>
      </c>
      <c r="H6642" t="s">
        <v>34551</v>
      </c>
      <c r="I6642" t="s">
        <v>34549</v>
      </c>
      <c r="J6642" t="s">
        <v>34552</v>
      </c>
      <c r="K6642" t="s">
        <v>34549</v>
      </c>
      <c r="L6642" t="s">
        <v>34553</v>
      </c>
      <c r="M6642">
        <v>-44.480300903299998</v>
      </c>
      <c r="N6642">
        <v>-22.478500366199999</v>
      </c>
    </row>
    <row r="6643" spans="1:14" x14ac:dyDescent="0.35">
      <c r="A6643" t="s">
        <v>34554</v>
      </c>
      <c r="B6643" t="s">
        <v>32</v>
      </c>
      <c r="C6643" t="s">
        <v>46669</v>
      </c>
      <c r="D6643">
        <v>2649</v>
      </c>
      <c r="E6643" t="s">
        <v>1580</v>
      </c>
      <c r="F6643" t="s">
        <v>4286</v>
      </c>
      <c r="G6643" t="s">
        <v>4287</v>
      </c>
      <c r="H6643" t="s">
        <v>45890</v>
      </c>
      <c r="I6643" t="s">
        <v>34554</v>
      </c>
      <c r="J6643" t="s">
        <v>34555</v>
      </c>
      <c r="K6643" t="s">
        <v>34554</v>
      </c>
      <c r="L6643" t="s">
        <v>34556</v>
      </c>
      <c r="M6643">
        <v>-47.903703</v>
      </c>
      <c r="N6643">
        <v>-21.875401</v>
      </c>
    </row>
    <row r="6646" spans="1:14" x14ac:dyDescent="0.35">
      <c r="A6646" t="s">
        <v>34557</v>
      </c>
      <c r="B6646" t="s">
        <v>32</v>
      </c>
      <c r="C6646" t="s">
        <v>34558</v>
      </c>
      <c r="D6646">
        <v>13</v>
      </c>
      <c r="E6646" t="s">
        <v>1580</v>
      </c>
      <c r="F6646" t="s">
        <v>4286</v>
      </c>
      <c r="G6646" t="s">
        <v>4287</v>
      </c>
      <c r="H6646" t="s">
        <v>4354</v>
      </c>
      <c r="I6646" t="s">
        <v>34557</v>
      </c>
      <c r="J6646" t="s">
        <v>34559</v>
      </c>
      <c r="K6646" t="s">
        <v>34557</v>
      </c>
      <c r="L6646" t="s">
        <v>34560</v>
      </c>
      <c r="M6646">
        <v>-45.075599670410099</v>
      </c>
      <c r="N6646">
        <v>-23.441099166870099</v>
      </c>
    </row>
    <row r="6647" spans="1:14" x14ac:dyDescent="0.35">
      <c r="A6647" t="s">
        <v>34561</v>
      </c>
      <c r="B6647" t="s">
        <v>32</v>
      </c>
      <c r="C6647" t="s">
        <v>34562</v>
      </c>
      <c r="D6647">
        <v>410</v>
      </c>
      <c r="E6647" t="s">
        <v>1580</v>
      </c>
      <c r="F6647" t="s">
        <v>4286</v>
      </c>
      <c r="G6647" t="s">
        <v>4295</v>
      </c>
      <c r="H6647" t="s">
        <v>4402</v>
      </c>
      <c r="I6647" t="s">
        <v>34561</v>
      </c>
      <c r="J6647" t="s">
        <v>34563</v>
      </c>
      <c r="K6647" t="s">
        <v>34561</v>
      </c>
      <c r="L6647" t="s">
        <v>34564</v>
      </c>
      <c r="M6647">
        <v>-41.875900268599999</v>
      </c>
      <c r="N6647">
        <v>-21.219299316399901</v>
      </c>
    </row>
    <row r="6648" spans="1:14" x14ac:dyDescent="0.35">
      <c r="A6648" t="s">
        <v>34565</v>
      </c>
      <c r="B6648" t="s">
        <v>32</v>
      </c>
      <c r="C6648" t="s">
        <v>34566</v>
      </c>
      <c r="D6648">
        <v>1667</v>
      </c>
      <c r="E6648" t="s">
        <v>1580</v>
      </c>
      <c r="F6648" t="s">
        <v>4286</v>
      </c>
      <c r="G6648" t="s">
        <v>4287</v>
      </c>
      <c r="H6648" t="s">
        <v>34567</v>
      </c>
      <c r="I6648" t="s">
        <v>34565</v>
      </c>
      <c r="J6648" t="s">
        <v>34568</v>
      </c>
      <c r="K6648" t="s">
        <v>34565</v>
      </c>
      <c r="L6648" t="s">
        <v>34569</v>
      </c>
      <c r="M6648">
        <v>-50.004501342773402</v>
      </c>
      <c r="N6648">
        <v>-20.463199615478501</v>
      </c>
    </row>
    <row r="6650" spans="1:14" x14ac:dyDescent="0.35">
      <c r="A6650" t="s">
        <v>4374</v>
      </c>
      <c r="B6650" t="s">
        <v>32</v>
      </c>
      <c r="C6650" t="s">
        <v>34572</v>
      </c>
      <c r="D6650">
        <v>2172</v>
      </c>
      <c r="E6650" t="s">
        <v>1580</v>
      </c>
      <c r="F6650" t="s">
        <v>4286</v>
      </c>
      <c r="G6650" t="s">
        <v>4287</v>
      </c>
      <c r="H6650" t="s">
        <v>34573</v>
      </c>
      <c r="I6650" t="s">
        <v>4374</v>
      </c>
      <c r="J6650" t="s">
        <v>34574</v>
      </c>
      <c r="L6650" t="s">
        <v>34575</v>
      </c>
      <c r="M6650">
        <v>-47.411943999999998</v>
      </c>
      <c r="N6650">
        <v>-22.603888999999999</v>
      </c>
    </row>
    <row r="6651" spans="1:14" x14ac:dyDescent="0.35">
      <c r="A6651" t="s">
        <v>4386</v>
      </c>
      <c r="B6651" t="s">
        <v>1168</v>
      </c>
      <c r="C6651" t="s">
        <v>34576</v>
      </c>
      <c r="D6651">
        <v>1348</v>
      </c>
      <c r="E6651" t="s">
        <v>1580</v>
      </c>
      <c r="F6651" t="s">
        <v>4286</v>
      </c>
      <c r="G6651" t="s">
        <v>4294</v>
      </c>
      <c r="H6651" t="s">
        <v>33975</v>
      </c>
      <c r="I6651" t="s">
        <v>34245</v>
      </c>
      <c r="J6651" t="s">
        <v>19709</v>
      </c>
      <c r="L6651" t="s">
        <v>34577</v>
      </c>
      <c r="M6651">
        <v>-43.1730575562</v>
      </c>
      <c r="N6651">
        <v>-21.5130558014</v>
      </c>
    </row>
    <row r="6652" spans="1:14" x14ac:dyDescent="0.35">
      <c r="A6652" t="s">
        <v>34578</v>
      </c>
      <c r="B6652" t="s">
        <v>1168</v>
      </c>
      <c r="C6652" t="s">
        <v>34579</v>
      </c>
      <c r="D6652">
        <v>1608</v>
      </c>
      <c r="E6652" t="s">
        <v>1541</v>
      </c>
      <c r="F6652" t="s">
        <v>10252</v>
      </c>
      <c r="G6652" t="s">
        <v>10287</v>
      </c>
      <c r="H6652" t="s">
        <v>46673</v>
      </c>
      <c r="I6652" t="s">
        <v>10301</v>
      </c>
      <c r="J6652" t="s">
        <v>16230</v>
      </c>
      <c r="L6652" t="s">
        <v>34580</v>
      </c>
      <c r="M6652">
        <v>12.840676</v>
      </c>
      <c r="N6652">
        <v>61.159092000000001</v>
      </c>
    </row>
    <row r="6653" spans="1:14" x14ac:dyDescent="0.35">
      <c r="A6653" t="s">
        <v>34588</v>
      </c>
      <c r="B6653" t="s">
        <v>1168</v>
      </c>
      <c r="C6653" t="s">
        <v>46674</v>
      </c>
      <c r="D6653">
        <v>8502</v>
      </c>
      <c r="E6653" t="s">
        <v>1580</v>
      </c>
      <c r="F6653" t="s">
        <v>8480</v>
      </c>
      <c r="G6653" t="s">
        <v>34589</v>
      </c>
      <c r="H6653" t="s">
        <v>34590</v>
      </c>
      <c r="I6653" t="s">
        <v>34588</v>
      </c>
      <c r="J6653" t="s">
        <v>34591</v>
      </c>
      <c r="L6653" t="s">
        <v>34592</v>
      </c>
      <c r="M6653">
        <v>-78.574600219726506</v>
      </c>
      <c r="N6653">
        <v>-1.21206998825073</v>
      </c>
    </row>
    <row r="6654" spans="1:14" x14ac:dyDescent="0.35">
      <c r="A6654" t="s">
        <v>34593</v>
      </c>
      <c r="B6654" t="s">
        <v>1168</v>
      </c>
      <c r="C6654" t="s">
        <v>34594</v>
      </c>
      <c r="D6654">
        <v>834</v>
      </c>
      <c r="E6654" t="s">
        <v>1580</v>
      </c>
      <c r="F6654" t="s">
        <v>8480</v>
      </c>
      <c r="G6654" t="s">
        <v>8483</v>
      </c>
      <c r="H6654" t="s">
        <v>34595</v>
      </c>
      <c r="I6654" t="s">
        <v>34593</v>
      </c>
      <c r="J6654" t="s">
        <v>34596</v>
      </c>
      <c r="L6654" t="s">
        <v>34597</v>
      </c>
      <c r="M6654">
        <v>-76.986801147460895</v>
      </c>
      <c r="N6654">
        <v>-0.46288600564002902</v>
      </c>
    </row>
    <row r="6655" spans="1:14" x14ac:dyDescent="0.35">
      <c r="A6655" t="s">
        <v>34598</v>
      </c>
      <c r="B6655" t="s">
        <v>1168</v>
      </c>
      <c r="C6655" t="s">
        <v>34599</v>
      </c>
      <c r="D6655">
        <v>8306</v>
      </c>
      <c r="E6655" t="s">
        <v>1580</v>
      </c>
      <c r="F6655" t="s">
        <v>8480</v>
      </c>
      <c r="G6655" t="s">
        <v>34600</v>
      </c>
      <c r="H6655" t="s">
        <v>23596</v>
      </c>
      <c r="I6655" t="s">
        <v>34598</v>
      </c>
      <c r="J6655" t="s">
        <v>34601</v>
      </c>
      <c r="L6655" t="s">
        <v>34602</v>
      </c>
      <c r="M6655">
        <v>-78.984397999999999</v>
      </c>
      <c r="N6655">
        <v>-2.8894700000000002</v>
      </c>
    </row>
    <row r="6656" spans="1:14" x14ac:dyDescent="0.35">
      <c r="A6656" t="s">
        <v>34603</v>
      </c>
      <c r="B6656" t="s">
        <v>32</v>
      </c>
      <c r="C6656" t="s">
        <v>34604</v>
      </c>
      <c r="D6656">
        <v>207</v>
      </c>
      <c r="E6656" t="s">
        <v>1580</v>
      </c>
      <c r="F6656" t="s">
        <v>8480</v>
      </c>
      <c r="G6656" t="s">
        <v>8482</v>
      </c>
      <c r="H6656" t="s">
        <v>34605</v>
      </c>
      <c r="I6656" t="s">
        <v>34603</v>
      </c>
      <c r="J6656" t="s">
        <v>34606</v>
      </c>
      <c r="L6656" t="s">
        <v>34607</v>
      </c>
      <c r="M6656">
        <v>-90.265899658203097</v>
      </c>
      <c r="N6656">
        <v>-0.45375800132751398</v>
      </c>
    </row>
    <row r="6657" spans="1:14" x14ac:dyDescent="0.35">
      <c r="A6657" t="s">
        <v>34608</v>
      </c>
      <c r="B6657" t="s">
        <v>1168</v>
      </c>
      <c r="C6657" t="s">
        <v>46675</v>
      </c>
      <c r="D6657">
        <v>19</v>
      </c>
      <c r="E6657" t="s">
        <v>1580</v>
      </c>
      <c r="F6657" t="s">
        <v>8480</v>
      </c>
      <c r="G6657" t="s">
        <v>34581</v>
      </c>
      <c r="H6657" t="s">
        <v>34586</v>
      </c>
      <c r="I6657" t="s">
        <v>34608</v>
      </c>
      <c r="J6657" t="s">
        <v>27516</v>
      </c>
      <c r="L6657" t="s">
        <v>34609</v>
      </c>
      <c r="M6657">
        <v>-79.883598327599998</v>
      </c>
      <c r="N6657">
        <v>-2.1574199199699899</v>
      </c>
    </row>
    <row r="6658" spans="1:14" x14ac:dyDescent="0.35">
      <c r="A6658" t="s">
        <v>34610</v>
      </c>
      <c r="B6658" t="s">
        <v>32</v>
      </c>
      <c r="C6658" t="s">
        <v>34611</v>
      </c>
      <c r="D6658">
        <v>35</v>
      </c>
      <c r="E6658" t="s">
        <v>1580</v>
      </c>
      <c r="F6658" t="s">
        <v>8480</v>
      </c>
      <c r="G6658" t="s">
        <v>8482</v>
      </c>
      <c r="H6658" t="s">
        <v>31761</v>
      </c>
      <c r="I6658" t="s">
        <v>34610</v>
      </c>
      <c r="J6658" t="s">
        <v>34612</v>
      </c>
      <c r="L6658" t="s">
        <v>34613</v>
      </c>
      <c r="M6658">
        <v>-90.953002929700006</v>
      </c>
      <c r="N6658">
        <v>-0.94262802600899998</v>
      </c>
    </row>
    <row r="6659" spans="1:14" x14ac:dyDescent="0.35">
      <c r="A6659" t="s">
        <v>34614</v>
      </c>
      <c r="B6659" t="s">
        <v>32</v>
      </c>
      <c r="C6659" t="s">
        <v>34615</v>
      </c>
      <c r="D6659">
        <v>223</v>
      </c>
      <c r="E6659" t="s">
        <v>1580</v>
      </c>
      <c r="F6659" t="s">
        <v>8480</v>
      </c>
      <c r="G6659" t="s">
        <v>34582</v>
      </c>
      <c r="H6659" t="s">
        <v>34616</v>
      </c>
      <c r="I6659" t="s">
        <v>34614</v>
      </c>
      <c r="J6659" t="s">
        <v>34617</v>
      </c>
      <c r="L6659" t="s">
        <v>34618</v>
      </c>
      <c r="M6659">
        <v>-80.666664123535099</v>
      </c>
      <c r="N6659">
        <v>-1</v>
      </c>
    </row>
    <row r="6660" spans="1:14" x14ac:dyDescent="0.35">
      <c r="A6660" t="s">
        <v>34621</v>
      </c>
      <c r="B6660" t="s">
        <v>3332</v>
      </c>
      <c r="C6660" t="s">
        <v>34622</v>
      </c>
      <c r="D6660">
        <v>9205</v>
      </c>
      <c r="E6660" t="s">
        <v>1580</v>
      </c>
      <c r="F6660" t="s">
        <v>8480</v>
      </c>
      <c r="G6660" t="s">
        <v>34623</v>
      </c>
      <c r="H6660" t="s">
        <v>34624</v>
      </c>
      <c r="I6660" t="s">
        <v>34621</v>
      </c>
      <c r="J6660" t="s">
        <v>27523</v>
      </c>
      <c r="L6660" t="s">
        <v>34625</v>
      </c>
      <c r="M6660">
        <v>-78.615798999999996</v>
      </c>
      <c r="N6660">
        <v>-0.906833</v>
      </c>
    </row>
    <row r="6661" spans="1:14" x14ac:dyDescent="0.35">
      <c r="A6661" t="s">
        <v>34626</v>
      </c>
      <c r="B6661" t="s">
        <v>1168</v>
      </c>
      <c r="C6661" t="s">
        <v>34627</v>
      </c>
      <c r="D6661">
        <v>1508</v>
      </c>
      <c r="E6661" t="s">
        <v>1580</v>
      </c>
      <c r="F6661" t="s">
        <v>8480</v>
      </c>
      <c r="G6661" t="s">
        <v>34587</v>
      </c>
      <c r="H6661" t="s">
        <v>46676</v>
      </c>
      <c r="I6661" t="s">
        <v>34626</v>
      </c>
      <c r="J6661" t="s">
        <v>27312</v>
      </c>
      <c r="L6661" t="s">
        <v>34628</v>
      </c>
      <c r="M6661">
        <v>-79.941001892100005</v>
      </c>
      <c r="N6661">
        <v>-4.3782300949100001</v>
      </c>
    </row>
    <row r="6662" spans="1:14" x14ac:dyDescent="0.35">
      <c r="A6662" t="s">
        <v>34629</v>
      </c>
      <c r="B6662" t="s">
        <v>1168</v>
      </c>
      <c r="C6662" t="s">
        <v>34630</v>
      </c>
      <c r="D6662">
        <v>3452</v>
      </c>
      <c r="E6662" t="s">
        <v>1580</v>
      </c>
      <c r="F6662" t="s">
        <v>8480</v>
      </c>
      <c r="G6662" t="s">
        <v>8485</v>
      </c>
      <c r="H6662" t="s">
        <v>34631</v>
      </c>
      <c r="I6662" t="s">
        <v>34629</v>
      </c>
      <c r="J6662" t="s">
        <v>34632</v>
      </c>
      <c r="L6662" t="s">
        <v>34633</v>
      </c>
      <c r="M6662">
        <v>-78.120796203613196</v>
      </c>
      <c r="N6662">
        <v>-2.2991700172424299</v>
      </c>
    </row>
    <row r="6663" spans="1:14" x14ac:dyDescent="0.35">
      <c r="A6663" t="s">
        <v>34634</v>
      </c>
      <c r="B6663" t="s">
        <v>1168</v>
      </c>
      <c r="C6663" t="s">
        <v>34635</v>
      </c>
      <c r="D6663">
        <v>11</v>
      </c>
      <c r="E6663" t="s">
        <v>1580</v>
      </c>
      <c r="F6663" t="s">
        <v>8480</v>
      </c>
      <c r="G6663" t="s">
        <v>8481</v>
      </c>
      <c r="H6663" t="s">
        <v>34584</v>
      </c>
      <c r="I6663" t="s">
        <v>34634</v>
      </c>
      <c r="J6663" t="s">
        <v>34636</v>
      </c>
      <c r="L6663" t="s">
        <v>34637</v>
      </c>
      <c r="M6663">
        <v>-79.961601000000002</v>
      </c>
      <c r="N6663">
        <v>-3.2688999999999999</v>
      </c>
    </row>
    <row r="6664" spans="1:14" x14ac:dyDescent="0.35">
      <c r="A6664" t="s">
        <v>34638</v>
      </c>
      <c r="B6664" t="s">
        <v>1168</v>
      </c>
      <c r="C6664" t="s">
        <v>34639</v>
      </c>
      <c r="D6664">
        <v>48</v>
      </c>
      <c r="E6664" t="s">
        <v>1580</v>
      </c>
      <c r="F6664" t="s">
        <v>8480</v>
      </c>
      <c r="G6664" t="s">
        <v>34582</v>
      </c>
      <c r="H6664" t="s">
        <v>34583</v>
      </c>
      <c r="I6664" t="s">
        <v>34638</v>
      </c>
      <c r="J6664" t="s">
        <v>34640</v>
      </c>
      <c r="L6664" t="s">
        <v>34641</v>
      </c>
      <c r="M6664">
        <v>-80.678802490234304</v>
      </c>
      <c r="N6664">
        <v>-0.94607800245285001</v>
      </c>
    </row>
    <row r="6665" spans="1:14" x14ac:dyDescent="0.35">
      <c r="A6665" t="s">
        <v>34642</v>
      </c>
      <c r="B6665" t="s">
        <v>32</v>
      </c>
      <c r="C6665" t="s">
        <v>34643</v>
      </c>
      <c r="D6665">
        <v>980</v>
      </c>
      <c r="E6665" t="s">
        <v>1580</v>
      </c>
      <c r="F6665" t="s">
        <v>8480</v>
      </c>
      <c r="G6665" t="s">
        <v>34620</v>
      </c>
      <c r="H6665" t="s">
        <v>34644</v>
      </c>
      <c r="I6665" t="s">
        <v>34642</v>
      </c>
      <c r="J6665" t="s">
        <v>34645</v>
      </c>
      <c r="L6665" t="s">
        <v>34646</v>
      </c>
      <c r="M6665">
        <v>-76.867500305199997</v>
      </c>
      <c r="N6665">
        <v>9.3056000769100006E-2</v>
      </c>
    </row>
    <row r="6666" spans="1:14" x14ac:dyDescent="0.35">
      <c r="A6666" t="s">
        <v>34648</v>
      </c>
      <c r="B6666" t="s">
        <v>32</v>
      </c>
      <c r="C6666" t="s">
        <v>34649</v>
      </c>
      <c r="D6666">
        <v>733</v>
      </c>
      <c r="E6666" t="s">
        <v>1580</v>
      </c>
      <c r="F6666" t="s">
        <v>8480</v>
      </c>
      <c r="G6666" t="s">
        <v>34620</v>
      </c>
      <c r="H6666" t="s">
        <v>34650</v>
      </c>
      <c r="I6666" t="s">
        <v>34648</v>
      </c>
      <c r="J6666" t="s">
        <v>34651</v>
      </c>
      <c r="L6666" t="s">
        <v>34652</v>
      </c>
      <c r="M6666">
        <v>-75.850219999999993</v>
      </c>
      <c r="N6666">
        <v>0.115949</v>
      </c>
    </row>
    <row r="6667" spans="1:14" x14ac:dyDescent="0.35">
      <c r="A6667" t="s">
        <v>34653</v>
      </c>
      <c r="B6667" t="s">
        <v>1168</v>
      </c>
      <c r="C6667" t="s">
        <v>34654</v>
      </c>
      <c r="D6667">
        <v>130</v>
      </c>
      <c r="E6667" t="s">
        <v>1580</v>
      </c>
      <c r="F6667" t="s">
        <v>8480</v>
      </c>
      <c r="G6667" t="s">
        <v>34582</v>
      </c>
      <c r="H6667" t="s">
        <v>34655</v>
      </c>
      <c r="I6667" t="s">
        <v>34653</v>
      </c>
      <c r="J6667" t="s">
        <v>34656</v>
      </c>
      <c r="L6667" t="s">
        <v>34657</v>
      </c>
      <c r="M6667">
        <v>-80.472198486328097</v>
      </c>
      <c r="N6667">
        <v>-1.0416500568389799</v>
      </c>
    </row>
    <row r="6668" spans="1:14" x14ac:dyDescent="0.35">
      <c r="A6668" t="s">
        <v>34658</v>
      </c>
      <c r="B6668" t="s">
        <v>3332</v>
      </c>
      <c r="C6668" t="s">
        <v>34659</v>
      </c>
      <c r="D6668">
        <v>7841</v>
      </c>
      <c r="E6668" t="s">
        <v>1580</v>
      </c>
      <c r="F6668" t="s">
        <v>8480</v>
      </c>
      <c r="G6668" t="s">
        <v>34585</v>
      </c>
      <c r="H6668" t="s">
        <v>34660</v>
      </c>
      <c r="I6668" t="s">
        <v>34658</v>
      </c>
      <c r="J6668" t="s">
        <v>34661</v>
      </c>
      <c r="K6668" t="s">
        <v>34661</v>
      </c>
      <c r="L6668" t="s">
        <v>34662</v>
      </c>
      <c r="M6668">
        <v>-78.357500000000002</v>
      </c>
      <c r="N6668">
        <v>-0.129166666667</v>
      </c>
    </row>
    <row r="6669" spans="1:14" x14ac:dyDescent="0.35">
      <c r="A6669" t="s">
        <v>34663</v>
      </c>
      <c r="B6669" t="s">
        <v>1168</v>
      </c>
      <c r="C6669" t="s">
        <v>34664</v>
      </c>
      <c r="D6669">
        <v>20</v>
      </c>
      <c r="E6669" t="s">
        <v>1580</v>
      </c>
      <c r="F6669" t="s">
        <v>8480</v>
      </c>
      <c r="G6669" t="s">
        <v>8481</v>
      </c>
      <c r="H6669" t="s">
        <v>2256</v>
      </c>
      <c r="I6669" t="s">
        <v>34663</v>
      </c>
      <c r="J6669" t="s">
        <v>27564</v>
      </c>
      <c r="L6669" t="s">
        <v>34665</v>
      </c>
      <c r="M6669">
        <v>-79.996956999999995</v>
      </c>
      <c r="N6669">
        <v>-3.441986</v>
      </c>
    </row>
    <row r="6670" spans="1:14" x14ac:dyDescent="0.35">
      <c r="A6670" t="s">
        <v>34666</v>
      </c>
      <c r="B6670" t="s">
        <v>1168</v>
      </c>
      <c r="C6670" t="s">
        <v>34667</v>
      </c>
      <c r="D6670">
        <v>18</v>
      </c>
      <c r="E6670" t="s">
        <v>1580</v>
      </c>
      <c r="F6670" t="s">
        <v>8480</v>
      </c>
      <c r="G6670" t="s">
        <v>34581</v>
      </c>
      <c r="H6670" t="s">
        <v>1178</v>
      </c>
      <c r="I6670" t="s">
        <v>34666</v>
      </c>
      <c r="J6670" t="s">
        <v>22406</v>
      </c>
      <c r="L6670" t="s">
        <v>34668</v>
      </c>
      <c r="M6670">
        <v>-80.988899000000004</v>
      </c>
      <c r="N6670">
        <v>-2.20499</v>
      </c>
    </row>
    <row r="6671" spans="1:14" x14ac:dyDescent="0.35">
      <c r="A6671" t="s">
        <v>34669</v>
      </c>
      <c r="B6671" t="s">
        <v>32</v>
      </c>
      <c r="C6671" t="s">
        <v>34670</v>
      </c>
      <c r="D6671">
        <v>3116</v>
      </c>
      <c r="E6671" t="s">
        <v>1580</v>
      </c>
      <c r="F6671" t="s">
        <v>8480</v>
      </c>
      <c r="G6671" t="s">
        <v>8485</v>
      </c>
      <c r="H6671" t="s">
        <v>34671</v>
      </c>
      <c r="I6671" t="s">
        <v>34669</v>
      </c>
      <c r="J6671" t="s">
        <v>34672</v>
      </c>
      <c r="L6671" t="s">
        <v>34673</v>
      </c>
      <c r="M6671">
        <v>-78.166999816894503</v>
      </c>
      <c r="N6671">
        <v>-2.48300004005432</v>
      </c>
    </row>
    <row r="6672" spans="1:14" x14ac:dyDescent="0.35">
      <c r="A6672" t="s">
        <v>34674</v>
      </c>
      <c r="B6672" t="s">
        <v>32</v>
      </c>
      <c r="C6672" t="s">
        <v>34675</v>
      </c>
      <c r="D6672">
        <v>3465</v>
      </c>
      <c r="E6672" t="s">
        <v>1580</v>
      </c>
      <c r="F6672" t="s">
        <v>8480</v>
      </c>
      <c r="G6672" t="s">
        <v>8484</v>
      </c>
      <c r="H6672" t="s">
        <v>34676</v>
      </c>
      <c r="I6672" t="s">
        <v>34674</v>
      </c>
      <c r="J6672" t="s">
        <v>34677</v>
      </c>
      <c r="L6672" t="s">
        <v>34678</v>
      </c>
      <c r="M6672">
        <v>-78.062698364300005</v>
      </c>
      <c r="N6672">
        <v>-1.50523996352999</v>
      </c>
    </row>
    <row r="6673" spans="1:14" x14ac:dyDescent="0.35">
      <c r="A6673" t="s">
        <v>34679</v>
      </c>
      <c r="B6673" t="s">
        <v>32</v>
      </c>
      <c r="C6673" t="s">
        <v>46677</v>
      </c>
      <c r="D6673">
        <v>62</v>
      </c>
      <c r="E6673" t="s">
        <v>1580</v>
      </c>
      <c r="F6673" t="s">
        <v>8480</v>
      </c>
      <c r="G6673" t="s">
        <v>8482</v>
      </c>
      <c r="H6673" t="s">
        <v>46678</v>
      </c>
      <c r="I6673" t="s">
        <v>34679</v>
      </c>
      <c r="J6673" t="s">
        <v>34680</v>
      </c>
      <c r="L6673" t="s">
        <v>34681</v>
      </c>
      <c r="M6673">
        <v>-89.617401000000001</v>
      </c>
      <c r="N6673">
        <v>-0.91020599999999996</v>
      </c>
    </row>
    <row r="6674" spans="1:14" x14ac:dyDescent="0.35">
      <c r="A6674" t="s">
        <v>34682</v>
      </c>
      <c r="B6674" t="s">
        <v>32</v>
      </c>
      <c r="C6674" t="s">
        <v>2350</v>
      </c>
      <c r="D6674">
        <v>10</v>
      </c>
      <c r="E6674" t="s">
        <v>1580</v>
      </c>
      <c r="F6674" t="s">
        <v>8480</v>
      </c>
      <c r="G6674" t="s">
        <v>34582</v>
      </c>
      <c r="H6674" t="s">
        <v>46679</v>
      </c>
      <c r="I6674" t="s">
        <v>34682</v>
      </c>
      <c r="J6674" t="s">
        <v>27528</v>
      </c>
      <c r="L6674" t="s">
        <v>34683</v>
      </c>
      <c r="M6674">
        <v>-80.402702331542898</v>
      </c>
      <c r="N6674">
        <v>-0.60811102390289296</v>
      </c>
    </row>
    <row r="6675" spans="1:14" x14ac:dyDescent="0.35">
      <c r="A6675" t="s">
        <v>34686</v>
      </c>
      <c r="B6675" t="s">
        <v>32</v>
      </c>
      <c r="C6675" t="s">
        <v>34687</v>
      </c>
      <c r="D6675">
        <v>1669</v>
      </c>
      <c r="E6675" t="s">
        <v>1580</v>
      </c>
      <c r="F6675" t="s">
        <v>8480</v>
      </c>
      <c r="G6675" t="s">
        <v>8485</v>
      </c>
      <c r="H6675" t="s">
        <v>34688</v>
      </c>
      <c r="I6675" t="s">
        <v>34686</v>
      </c>
      <c r="J6675" t="s">
        <v>34689</v>
      </c>
      <c r="L6675" t="s">
        <v>34690</v>
      </c>
      <c r="M6675">
        <v>-77.502799987792898</v>
      </c>
      <c r="N6675">
        <v>-2.38166999816894</v>
      </c>
    </row>
    <row r="6676" spans="1:14" x14ac:dyDescent="0.35">
      <c r="A6676" t="s">
        <v>34691</v>
      </c>
      <c r="B6676" t="s">
        <v>32</v>
      </c>
      <c r="C6676" t="s">
        <v>34692</v>
      </c>
      <c r="D6676">
        <v>997</v>
      </c>
      <c r="E6676" t="s">
        <v>1580</v>
      </c>
      <c r="F6676" t="s">
        <v>8480</v>
      </c>
      <c r="G6676" t="s">
        <v>8483</v>
      </c>
      <c r="H6676" t="s">
        <v>34693</v>
      </c>
      <c r="I6676" t="s">
        <v>34691</v>
      </c>
      <c r="J6676" t="s">
        <v>34694</v>
      </c>
      <c r="L6676" t="s">
        <v>34695</v>
      </c>
      <c r="M6676">
        <v>-75.526397705078097</v>
      </c>
      <c r="N6676">
        <v>-0.77611100673675504</v>
      </c>
    </row>
    <row r="6677" spans="1:14" x14ac:dyDescent="0.35">
      <c r="A6677" t="s">
        <v>34696</v>
      </c>
      <c r="B6677" t="s">
        <v>32</v>
      </c>
      <c r="C6677" t="s">
        <v>34697</v>
      </c>
      <c r="D6677">
        <v>4056</v>
      </c>
      <c r="E6677" t="s">
        <v>1580</v>
      </c>
      <c r="F6677" t="s">
        <v>8480</v>
      </c>
      <c r="G6677" t="s">
        <v>34587</v>
      </c>
      <c r="H6677" t="s">
        <v>34698</v>
      </c>
      <c r="I6677" t="s">
        <v>34696</v>
      </c>
      <c r="J6677" t="s">
        <v>34699</v>
      </c>
      <c r="L6677" t="s">
        <v>34700</v>
      </c>
      <c r="M6677">
        <v>-79.371902000000006</v>
      </c>
      <c r="N6677">
        <v>-3.9958900000000002</v>
      </c>
    </row>
    <row r="6678" spans="1:14" x14ac:dyDescent="0.35">
      <c r="A6678" t="s">
        <v>34701</v>
      </c>
      <c r="B6678" t="s">
        <v>32</v>
      </c>
      <c r="C6678" t="s">
        <v>34702</v>
      </c>
      <c r="D6678">
        <v>32</v>
      </c>
      <c r="E6678" t="s">
        <v>1580</v>
      </c>
      <c r="F6678" t="s">
        <v>8480</v>
      </c>
      <c r="G6678" t="s">
        <v>34619</v>
      </c>
      <c r="H6678" t="s">
        <v>34703</v>
      </c>
      <c r="I6678" t="s">
        <v>34701</v>
      </c>
      <c r="J6678" t="s">
        <v>34704</v>
      </c>
      <c r="L6678" t="s">
        <v>34705</v>
      </c>
      <c r="M6678">
        <v>-79.626602172851506</v>
      </c>
      <c r="N6678">
        <v>0.97851902246475198</v>
      </c>
    </row>
    <row r="6679" spans="1:14" x14ac:dyDescent="0.35">
      <c r="A6679" t="s">
        <v>34706</v>
      </c>
      <c r="B6679" t="s">
        <v>1168</v>
      </c>
      <c r="C6679" t="s">
        <v>34707</v>
      </c>
      <c r="D6679">
        <v>814</v>
      </c>
      <c r="E6679" t="s">
        <v>1580</v>
      </c>
      <c r="F6679" t="s">
        <v>8480</v>
      </c>
      <c r="G6679" t="s">
        <v>34620</v>
      </c>
      <c r="H6679" t="s">
        <v>34708</v>
      </c>
      <c r="I6679" t="s">
        <v>34706</v>
      </c>
      <c r="J6679" t="s">
        <v>34709</v>
      </c>
      <c r="L6679" t="s">
        <v>34710</v>
      </c>
      <c r="M6679">
        <v>-76.337799072265597</v>
      </c>
      <c r="N6679">
        <v>-0.122956000268459</v>
      </c>
    </row>
    <row r="6680" spans="1:14" x14ac:dyDescent="0.35">
      <c r="A6680" t="s">
        <v>34711</v>
      </c>
      <c r="B6680" t="s">
        <v>1168</v>
      </c>
      <c r="C6680" t="s">
        <v>34712</v>
      </c>
      <c r="D6680">
        <v>9649</v>
      </c>
      <c r="E6680" t="s">
        <v>1580</v>
      </c>
      <c r="F6680" t="s">
        <v>8480</v>
      </c>
      <c r="G6680" t="s">
        <v>34713</v>
      </c>
      <c r="H6680" t="s">
        <v>46680</v>
      </c>
      <c r="I6680" t="s">
        <v>34711</v>
      </c>
      <c r="J6680" t="s">
        <v>34714</v>
      </c>
      <c r="L6680" t="s">
        <v>34715</v>
      </c>
      <c r="M6680">
        <v>-77.708099365234304</v>
      </c>
      <c r="N6680">
        <v>0.80950599908828702</v>
      </c>
    </row>
    <row r="6681" spans="1:14" x14ac:dyDescent="0.35">
      <c r="A6681" t="s">
        <v>34716</v>
      </c>
      <c r="B6681" t="s">
        <v>1168</v>
      </c>
      <c r="C6681" t="s">
        <v>34717</v>
      </c>
      <c r="D6681">
        <v>75</v>
      </c>
      <c r="E6681" t="s">
        <v>1580</v>
      </c>
      <c r="F6681" t="s">
        <v>9591</v>
      </c>
      <c r="G6681" t="s">
        <v>9592</v>
      </c>
      <c r="H6681" t="s">
        <v>451</v>
      </c>
      <c r="I6681" t="s">
        <v>34716</v>
      </c>
      <c r="J6681" t="s">
        <v>34718</v>
      </c>
      <c r="L6681" t="s">
        <v>34719</v>
      </c>
      <c r="M6681">
        <v>-57.777599334717003</v>
      </c>
      <c r="N6681">
        <v>-51.685699462891002</v>
      </c>
    </row>
    <row r="6682" spans="1:14" x14ac:dyDescent="0.35">
      <c r="A6682" t="s">
        <v>27319</v>
      </c>
      <c r="B6682" t="s">
        <v>36</v>
      </c>
      <c r="C6682" t="s">
        <v>26180</v>
      </c>
      <c r="D6682">
        <v>1168</v>
      </c>
      <c r="F6682" t="s">
        <v>30</v>
      </c>
      <c r="G6682" t="s">
        <v>41</v>
      </c>
      <c r="H6682" t="s">
        <v>91</v>
      </c>
      <c r="J6682" t="s">
        <v>27319</v>
      </c>
      <c r="L6682" t="s">
        <v>34720</v>
      </c>
      <c r="M6682">
        <v>-118.422</v>
      </c>
      <c r="N6682">
        <v>34.289000000000001</v>
      </c>
    </row>
    <row r="6683" spans="1:14" x14ac:dyDescent="0.35">
      <c r="A6683" t="s">
        <v>34721</v>
      </c>
      <c r="B6683" t="s">
        <v>32</v>
      </c>
      <c r="C6683" t="s">
        <v>34722</v>
      </c>
      <c r="D6683">
        <v>430</v>
      </c>
      <c r="E6683" t="s">
        <v>161</v>
      </c>
      <c r="F6683" t="s">
        <v>1547</v>
      </c>
      <c r="G6683" t="s">
        <v>1646</v>
      </c>
      <c r="H6683" t="s">
        <v>34723</v>
      </c>
      <c r="I6683" t="s">
        <v>34724</v>
      </c>
      <c r="J6683" t="s">
        <v>34721</v>
      </c>
      <c r="K6683" t="s">
        <v>8401</v>
      </c>
      <c r="L6683" t="s">
        <v>34725</v>
      </c>
      <c r="M6683">
        <v>148.63611111099999</v>
      </c>
      <c r="N6683">
        <v>-9.5930555555599994</v>
      </c>
    </row>
    <row r="6684" spans="1:14" x14ac:dyDescent="0.35">
      <c r="A6684" t="s">
        <v>34730</v>
      </c>
      <c r="B6684" t="s">
        <v>1168</v>
      </c>
      <c r="C6684" t="s">
        <v>34731</v>
      </c>
      <c r="D6684">
        <v>292</v>
      </c>
      <c r="E6684" t="s">
        <v>1580</v>
      </c>
      <c r="F6684" t="s">
        <v>32037</v>
      </c>
      <c r="G6684" t="s">
        <v>32040</v>
      </c>
      <c r="H6684" t="s">
        <v>46681</v>
      </c>
      <c r="I6684" t="s">
        <v>34730</v>
      </c>
      <c r="J6684" t="s">
        <v>34732</v>
      </c>
      <c r="L6684" t="s">
        <v>34733</v>
      </c>
      <c r="M6684">
        <v>-57.520000457763601</v>
      </c>
      <c r="N6684">
        <v>-25.2399997711181</v>
      </c>
    </row>
    <row r="6685" spans="1:14" x14ac:dyDescent="0.35">
      <c r="A6685" t="s">
        <v>34734</v>
      </c>
      <c r="B6685" t="s">
        <v>1168</v>
      </c>
      <c r="C6685" t="s">
        <v>34735</v>
      </c>
      <c r="D6685">
        <v>223</v>
      </c>
      <c r="E6685" t="s">
        <v>1580</v>
      </c>
      <c r="F6685" t="s">
        <v>32037</v>
      </c>
      <c r="G6685" t="s">
        <v>32045</v>
      </c>
      <c r="H6685" t="s">
        <v>34736</v>
      </c>
      <c r="I6685" t="s">
        <v>34734</v>
      </c>
      <c r="J6685" t="s">
        <v>34737</v>
      </c>
      <c r="L6685" t="s">
        <v>34738</v>
      </c>
      <c r="M6685">
        <v>-56.854064000000001</v>
      </c>
      <c r="N6685">
        <v>-27.370553999999998</v>
      </c>
    </row>
    <row r="6686" spans="1:14" x14ac:dyDescent="0.35">
      <c r="A6686" t="s">
        <v>34739</v>
      </c>
      <c r="B6686" t="s">
        <v>32</v>
      </c>
      <c r="C6686" t="s">
        <v>34740</v>
      </c>
      <c r="D6686">
        <v>253</v>
      </c>
      <c r="E6686" t="s">
        <v>1580</v>
      </c>
      <c r="F6686" t="s">
        <v>32037</v>
      </c>
      <c r="G6686" t="s">
        <v>32039</v>
      </c>
      <c r="H6686" t="s">
        <v>45803</v>
      </c>
      <c r="I6686" t="s">
        <v>34739</v>
      </c>
      <c r="J6686" t="s">
        <v>34741</v>
      </c>
      <c r="L6686" t="s">
        <v>34742</v>
      </c>
      <c r="M6686">
        <v>-57.427253</v>
      </c>
      <c r="N6686">
        <v>-23.442363</v>
      </c>
    </row>
    <row r="6687" spans="1:14" x14ac:dyDescent="0.35">
      <c r="A6687" t="s">
        <v>34743</v>
      </c>
      <c r="B6687" t="s">
        <v>32</v>
      </c>
      <c r="C6687" t="s">
        <v>46682</v>
      </c>
      <c r="D6687">
        <v>659</v>
      </c>
      <c r="E6687" t="s">
        <v>1580</v>
      </c>
      <c r="F6687" t="s">
        <v>32037</v>
      </c>
      <c r="G6687" t="s">
        <v>32042</v>
      </c>
      <c r="H6687" t="s">
        <v>46683</v>
      </c>
      <c r="I6687" t="s">
        <v>34743</v>
      </c>
      <c r="J6687" t="s">
        <v>33367</v>
      </c>
      <c r="L6687" t="s">
        <v>34744</v>
      </c>
      <c r="M6687">
        <v>-55.837494999999997</v>
      </c>
      <c r="N6687">
        <v>-27.227366</v>
      </c>
    </row>
    <row r="6688" spans="1:14" x14ac:dyDescent="0.35">
      <c r="A6688" t="s">
        <v>34745</v>
      </c>
      <c r="B6688" t="s">
        <v>1168</v>
      </c>
      <c r="C6688" t="s">
        <v>34746</v>
      </c>
      <c r="D6688">
        <v>846</v>
      </c>
      <c r="E6688" t="s">
        <v>1580</v>
      </c>
      <c r="F6688" t="s">
        <v>32037</v>
      </c>
      <c r="G6688" t="s">
        <v>34747</v>
      </c>
      <c r="H6688" t="s">
        <v>34748</v>
      </c>
      <c r="I6688" t="s">
        <v>34745</v>
      </c>
      <c r="J6688" t="s">
        <v>34749</v>
      </c>
      <c r="L6688" t="s">
        <v>34750</v>
      </c>
      <c r="M6688">
        <v>-54.842682000000003</v>
      </c>
      <c r="N6688">
        <v>-25.454516000000002</v>
      </c>
    </row>
    <row r="6689" spans="1:14" x14ac:dyDescent="0.35">
      <c r="A6689" t="s">
        <v>34751</v>
      </c>
      <c r="B6689" t="s">
        <v>32</v>
      </c>
      <c r="C6689" t="s">
        <v>34752</v>
      </c>
      <c r="D6689">
        <v>423</v>
      </c>
      <c r="E6689" t="s">
        <v>1580</v>
      </c>
      <c r="F6689" t="s">
        <v>32037</v>
      </c>
      <c r="G6689" t="s">
        <v>32043</v>
      </c>
      <c r="H6689" t="s">
        <v>26973</v>
      </c>
      <c r="I6689" t="s">
        <v>34751</v>
      </c>
      <c r="J6689" t="s">
        <v>34753</v>
      </c>
      <c r="L6689" t="s">
        <v>34754</v>
      </c>
      <c r="M6689">
        <v>-60.053604</v>
      </c>
      <c r="N6689">
        <v>-22.360476999999999</v>
      </c>
    </row>
    <row r="6690" spans="1:14" x14ac:dyDescent="0.35">
      <c r="A6690" t="s">
        <v>32863</v>
      </c>
      <c r="B6690" t="s">
        <v>29</v>
      </c>
      <c r="C6690" t="s">
        <v>34755</v>
      </c>
      <c r="E6690" t="s">
        <v>1579</v>
      </c>
      <c r="F6690" t="s">
        <v>4219</v>
      </c>
      <c r="G6690" t="s">
        <v>31750</v>
      </c>
      <c r="H6690" t="s">
        <v>31751</v>
      </c>
      <c r="I6690" t="s">
        <v>32861</v>
      </c>
      <c r="J6690" t="s">
        <v>32863</v>
      </c>
      <c r="L6690" t="s">
        <v>34756</v>
      </c>
      <c r="M6690">
        <v>120.906987</v>
      </c>
      <c r="N6690">
        <v>14.495620000000001</v>
      </c>
    </row>
    <row r="6691" spans="1:14" x14ac:dyDescent="0.35">
      <c r="A6691" t="s">
        <v>34757</v>
      </c>
      <c r="B6691" t="s">
        <v>1168</v>
      </c>
      <c r="C6691" t="s">
        <v>46684</v>
      </c>
      <c r="D6691">
        <v>553</v>
      </c>
      <c r="E6691" t="s">
        <v>1580</v>
      </c>
      <c r="F6691" t="s">
        <v>32037</v>
      </c>
      <c r="G6691" t="s">
        <v>32043</v>
      </c>
      <c r="H6691" t="s">
        <v>34758</v>
      </c>
      <c r="I6691" t="s">
        <v>34757</v>
      </c>
      <c r="J6691" t="s">
        <v>34759</v>
      </c>
      <c r="L6691" t="s">
        <v>34760</v>
      </c>
      <c r="M6691">
        <v>-60.619998931884702</v>
      </c>
      <c r="N6691">
        <v>-22.049999237060501</v>
      </c>
    </row>
    <row r="6692" spans="1:14" x14ac:dyDescent="0.35">
      <c r="A6692" t="s">
        <v>34761</v>
      </c>
      <c r="B6692" t="s">
        <v>1168</v>
      </c>
      <c r="C6692" t="s">
        <v>34762</v>
      </c>
      <c r="D6692">
        <v>249</v>
      </c>
      <c r="E6692" t="s">
        <v>1580</v>
      </c>
      <c r="F6692" t="s">
        <v>32037</v>
      </c>
      <c r="G6692" t="s">
        <v>32041</v>
      </c>
      <c r="H6692" t="s">
        <v>2193</v>
      </c>
      <c r="I6692" t="s">
        <v>34761</v>
      </c>
      <c r="J6692" t="s">
        <v>21454</v>
      </c>
      <c r="L6692" t="s">
        <v>34763</v>
      </c>
      <c r="M6692">
        <v>-58.318026000000003</v>
      </c>
      <c r="N6692">
        <v>-26.881224</v>
      </c>
    </row>
    <row r="6693" spans="1:14" x14ac:dyDescent="0.35">
      <c r="A6693" t="s">
        <v>34764</v>
      </c>
      <c r="B6693" t="s">
        <v>32</v>
      </c>
      <c r="C6693" t="s">
        <v>34765</v>
      </c>
      <c r="D6693">
        <v>1873</v>
      </c>
      <c r="E6693" t="s">
        <v>1580</v>
      </c>
      <c r="F6693" t="s">
        <v>32037</v>
      </c>
      <c r="G6693" t="s">
        <v>32044</v>
      </c>
      <c r="H6693" t="s">
        <v>34766</v>
      </c>
      <c r="I6693" t="s">
        <v>34764</v>
      </c>
      <c r="J6693" t="s">
        <v>21469</v>
      </c>
      <c r="L6693" t="s">
        <v>34767</v>
      </c>
      <c r="M6693">
        <v>-55.830001831054602</v>
      </c>
      <c r="N6693">
        <v>-22.639999389648398</v>
      </c>
    </row>
    <row r="6694" spans="1:14" x14ac:dyDescent="0.35">
      <c r="A6694" t="s">
        <v>34768</v>
      </c>
      <c r="B6694" t="s">
        <v>32</v>
      </c>
      <c r="C6694" t="s">
        <v>46685</v>
      </c>
      <c r="D6694">
        <v>150</v>
      </c>
      <c r="F6694" t="s">
        <v>7320</v>
      </c>
      <c r="G6694" t="s">
        <v>15897</v>
      </c>
      <c r="H6694" t="s">
        <v>34769</v>
      </c>
      <c r="J6694" t="s">
        <v>34768</v>
      </c>
      <c r="L6694" t="s">
        <v>34770</v>
      </c>
      <c r="M6694">
        <v>-79.078000000000003</v>
      </c>
      <c r="N6694">
        <v>8.2622</v>
      </c>
    </row>
    <row r="6695" spans="1:14" x14ac:dyDescent="0.35">
      <c r="A6695" t="s">
        <v>34773</v>
      </c>
      <c r="B6695" t="s">
        <v>32</v>
      </c>
      <c r="C6695" t="s">
        <v>34774</v>
      </c>
      <c r="D6695">
        <v>1358</v>
      </c>
      <c r="E6695" t="s">
        <v>1580</v>
      </c>
      <c r="F6695" t="s">
        <v>4286</v>
      </c>
      <c r="G6695" t="s">
        <v>4304</v>
      </c>
      <c r="H6695" t="s">
        <v>34771</v>
      </c>
      <c r="I6695" t="s">
        <v>34773</v>
      </c>
      <c r="J6695" t="s">
        <v>2497</v>
      </c>
      <c r="K6695" t="s">
        <v>34775</v>
      </c>
      <c r="L6695" t="s">
        <v>34776</v>
      </c>
      <c r="M6695">
        <v>-55.950249999999997</v>
      </c>
      <c r="N6695">
        <v>-13.037860999999999</v>
      </c>
    </row>
    <row r="6696" spans="1:14" x14ac:dyDescent="0.35">
      <c r="A6696" t="s">
        <v>34777</v>
      </c>
      <c r="B6696" t="s">
        <v>32</v>
      </c>
      <c r="C6696" t="s">
        <v>34778</v>
      </c>
      <c r="D6696">
        <v>3292</v>
      </c>
      <c r="E6696" t="s">
        <v>1580</v>
      </c>
      <c r="F6696" t="s">
        <v>4286</v>
      </c>
      <c r="G6696" t="s">
        <v>4287</v>
      </c>
      <c r="H6696" t="s">
        <v>4360</v>
      </c>
      <c r="I6696" t="s">
        <v>34777</v>
      </c>
      <c r="J6696" t="s">
        <v>34779</v>
      </c>
      <c r="K6696" t="s">
        <v>34780</v>
      </c>
      <c r="L6696" t="s">
        <v>34781</v>
      </c>
      <c r="M6696">
        <v>-47.382899999999999</v>
      </c>
      <c r="N6696">
        <v>-20.592199000000001</v>
      </c>
    </row>
    <row r="6698" spans="1:14" x14ac:dyDescent="0.35">
      <c r="A6698" t="s">
        <v>34788</v>
      </c>
      <c r="B6698" t="s">
        <v>32</v>
      </c>
      <c r="C6698" t="s">
        <v>34789</v>
      </c>
      <c r="D6698">
        <v>27</v>
      </c>
      <c r="E6698" t="s">
        <v>161</v>
      </c>
      <c r="F6698" t="s">
        <v>1547</v>
      </c>
      <c r="G6698" t="s">
        <v>1983</v>
      </c>
      <c r="H6698" t="s">
        <v>34790</v>
      </c>
      <c r="I6698" t="s">
        <v>34791</v>
      </c>
      <c r="J6698" t="s">
        <v>34788</v>
      </c>
      <c r="K6698" t="s">
        <v>34792</v>
      </c>
      <c r="L6698" t="s">
        <v>34793</v>
      </c>
      <c r="M6698">
        <v>142.0445</v>
      </c>
      <c r="N6698">
        <v>-2.9994444444399999</v>
      </c>
    </row>
    <row r="6699" spans="1:14" x14ac:dyDescent="0.35">
      <c r="A6699" t="s">
        <v>34794</v>
      </c>
      <c r="B6699" t="s">
        <v>32</v>
      </c>
      <c r="C6699" t="s">
        <v>46690</v>
      </c>
      <c r="D6699">
        <v>870</v>
      </c>
      <c r="E6699" t="s">
        <v>1580</v>
      </c>
      <c r="F6699" t="s">
        <v>4286</v>
      </c>
      <c r="G6699" t="s">
        <v>4304</v>
      </c>
      <c r="H6699" t="s">
        <v>4325</v>
      </c>
      <c r="I6699" t="s">
        <v>34794</v>
      </c>
      <c r="J6699" t="s">
        <v>33449</v>
      </c>
      <c r="L6699" t="s">
        <v>34795</v>
      </c>
      <c r="M6699">
        <v>-57.549500000000002</v>
      </c>
      <c r="N6699">
        <v>-11.2966</v>
      </c>
    </row>
    <row r="6700" spans="1:14" x14ac:dyDescent="0.35">
      <c r="A6700" t="s">
        <v>34796</v>
      </c>
      <c r="B6700" t="s">
        <v>65</v>
      </c>
      <c r="C6700" t="s">
        <v>34797</v>
      </c>
      <c r="D6700">
        <v>0</v>
      </c>
      <c r="F6700" t="s">
        <v>34798</v>
      </c>
      <c r="G6700" t="s">
        <v>34799</v>
      </c>
      <c r="H6700" t="s">
        <v>34800</v>
      </c>
      <c r="J6700" t="s">
        <v>34796</v>
      </c>
      <c r="L6700" t="s">
        <v>34801</v>
      </c>
      <c r="M6700">
        <v>-64.796000000000006</v>
      </c>
      <c r="N6700">
        <v>18.331499999999998</v>
      </c>
    </row>
    <row r="6701" spans="1:14" x14ac:dyDescent="0.35">
      <c r="A6701" t="s">
        <v>34803</v>
      </c>
      <c r="B6701" t="s">
        <v>32</v>
      </c>
      <c r="C6701" t="s">
        <v>34804</v>
      </c>
      <c r="D6701">
        <v>781</v>
      </c>
      <c r="E6701" t="s">
        <v>1580</v>
      </c>
      <c r="F6701" t="s">
        <v>4286</v>
      </c>
      <c r="G6701" t="s">
        <v>4304</v>
      </c>
      <c r="H6701" t="s">
        <v>4348</v>
      </c>
      <c r="I6701" t="s">
        <v>34803</v>
      </c>
      <c r="J6701" t="s">
        <v>18780</v>
      </c>
      <c r="L6701" t="s">
        <v>34805</v>
      </c>
      <c r="M6701">
        <v>-51.5635986328125</v>
      </c>
      <c r="N6701">
        <v>-10.6344003677368</v>
      </c>
    </row>
    <row r="6702" spans="1:14" x14ac:dyDescent="0.35">
      <c r="A6702" t="s">
        <v>34808</v>
      </c>
      <c r="B6702" t="s">
        <v>32</v>
      </c>
      <c r="C6702" t="s">
        <v>34809</v>
      </c>
      <c r="D6702">
        <v>794</v>
      </c>
      <c r="E6702" t="s">
        <v>1580</v>
      </c>
      <c r="F6702" t="s">
        <v>4286</v>
      </c>
      <c r="G6702" t="s">
        <v>4299</v>
      </c>
      <c r="H6702" t="s">
        <v>4366</v>
      </c>
      <c r="I6702" t="s">
        <v>34808</v>
      </c>
      <c r="J6702" t="s">
        <v>34810</v>
      </c>
      <c r="L6702" t="s">
        <v>34811</v>
      </c>
      <c r="M6702">
        <v>-55.400832999999999</v>
      </c>
      <c r="N6702">
        <v>-7.1258330000000001</v>
      </c>
    </row>
    <row r="6703" spans="1:14" x14ac:dyDescent="0.35">
      <c r="A6703" t="s">
        <v>34815</v>
      </c>
      <c r="B6703" t="s">
        <v>32</v>
      </c>
      <c r="C6703" t="s">
        <v>34816</v>
      </c>
      <c r="D6703">
        <v>27</v>
      </c>
      <c r="E6703" t="s">
        <v>1580</v>
      </c>
      <c r="F6703" t="s">
        <v>4286</v>
      </c>
      <c r="G6703" t="s">
        <v>4289</v>
      </c>
      <c r="H6703" t="s">
        <v>490</v>
      </c>
      <c r="I6703" t="s">
        <v>34815</v>
      </c>
      <c r="J6703" t="s">
        <v>34817</v>
      </c>
      <c r="K6703" t="s">
        <v>34818</v>
      </c>
      <c r="L6703" t="s">
        <v>34819</v>
      </c>
      <c r="M6703">
        <v>-52.167183999999999</v>
      </c>
      <c r="N6703">
        <v>-32.083064999999998</v>
      </c>
    </row>
    <row r="6704" spans="1:14" x14ac:dyDescent="0.35">
      <c r="A6704" t="s">
        <v>34820</v>
      </c>
      <c r="B6704" t="s">
        <v>1168</v>
      </c>
      <c r="C6704" t="s">
        <v>34821</v>
      </c>
      <c r="D6704">
        <v>1949</v>
      </c>
      <c r="E6704" t="s">
        <v>1580</v>
      </c>
      <c r="F6704" t="s">
        <v>4286</v>
      </c>
      <c r="G6704" t="s">
        <v>4287</v>
      </c>
      <c r="H6704" t="s">
        <v>4403</v>
      </c>
      <c r="I6704" t="s">
        <v>33750</v>
      </c>
      <c r="J6704" t="s">
        <v>17819</v>
      </c>
      <c r="L6704" t="s">
        <v>34822</v>
      </c>
      <c r="M6704">
        <v>-49.050286674500001</v>
      </c>
      <c r="N6704">
        <v>-22.166859140899899</v>
      </c>
    </row>
    <row r="6705" spans="1:14" x14ac:dyDescent="0.35">
      <c r="A6705" t="s">
        <v>34823</v>
      </c>
      <c r="B6705" t="s">
        <v>32</v>
      </c>
      <c r="C6705" t="s">
        <v>46695</v>
      </c>
      <c r="D6705">
        <v>1061</v>
      </c>
      <c r="E6705" t="s">
        <v>1580</v>
      </c>
      <c r="F6705" t="s">
        <v>4286</v>
      </c>
      <c r="G6705" t="s">
        <v>4296</v>
      </c>
      <c r="H6705" t="s">
        <v>46696</v>
      </c>
      <c r="I6705" t="s">
        <v>34823</v>
      </c>
      <c r="J6705" t="s">
        <v>15392</v>
      </c>
      <c r="L6705" t="s">
        <v>34824</v>
      </c>
      <c r="M6705">
        <v>-52.241100000000003</v>
      </c>
      <c r="N6705">
        <v>-15.8994</v>
      </c>
    </row>
    <row r="6706" spans="1:14" x14ac:dyDescent="0.35">
      <c r="A6706" t="s">
        <v>34826</v>
      </c>
      <c r="B6706" t="s">
        <v>32</v>
      </c>
      <c r="C6706" t="s">
        <v>34827</v>
      </c>
      <c r="D6706">
        <v>316</v>
      </c>
      <c r="E6706" t="s">
        <v>1580</v>
      </c>
      <c r="F6706" t="s">
        <v>1795</v>
      </c>
      <c r="G6706" t="s">
        <v>5610</v>
      </c>
      <c r="H6706" t="s">
        <v>34258</v>
      </c>
      <c r="J6706" t="s">
        <v>2543</v>
      </c>
      <c r="L6706" t="s">
        <v>34828</v>
      </c>
      <c r="M6706">
        <v>-71.758060455299997</v>
      </c>
      <c r="N6706">
        <v>-2.1454373359700001</v>
      </c>
    </row>
    <row r="6707" spans="1:14" x14ac:dyDescent="0.35">
      <c r="A6707" t="s">
        <v>34829</v>
      </c>
      <c r="B6707" t="s">
        <v>32</v>
      </c>
      <c r="C6707" t="s">
        <v>34830</v>
      </c>
      <c r="D6707">
        <v>420</v>
      </c>
      <c r="E6707" t="s">
        <v>1580</v>
      </c>
      <c r="F6707" t="s">
        <v>1795</v>
      </c>
      <c r="G6707" t="s">
        <v>5610</v>
      </c>
      <c r="H6707" t="s">
        <v>34831</v>
      </c>
      <c r="J6707" t="s">
        <v>5607</v>
      </c>
      <c r="K6707" t="s">
        <v>5607</v>
      </c>
      <c r="L6707" t="s">
        <v>34832</v>
      </c>
      <c r="M6707">
        <v>-73.204722222199905</v>
      </c>
      <c r="N6707">
        <v>-1.7533333333299901</v>
      </c>
    </row>
    <row r="6708" spans="1:14" x14ac:dyDescent="0.35">
      <c r="A6708" t="s">
        <v>34833</v>
      </c>
      <c r="B6708" t="s">
        <v>32</v>
      </c>
      <c r="C6708" t="s">
        <v>34834</v>
      </c>
      <c r="D6708">
        <v>13</v>
      </c>
      <c r="E6708" t="s">
        <v>1580</v>
      </c>
      <c r="F6708" t="s">
        <v>1795</v>
      </c>
      <c r="G6708" t="s">
        <v>5570</v>
      </c>
      <c r="H6708" t="s">
        <v>34835</v>
      </c>
      <c r="J6708" t="s">
        <v>31531</v>
      </c>
      <c r="K6708" t="s">
        <v>31531</v>
      </c>
      <c r="L6708" t="s">
        <v>34836</v>
      </c>
      <c r="M6708">
        <v>-76.424400000000006</v>
      </c>
      <c r="N6708">
        <v>8.8570499999999992</v>
      </c>
    </row>
    <row r="6709" spans="1:14" x14ac:dyDescent="0.35">
      <c r="A6709" t="s">
        <v>34839</v>
      </c>
      <c r="B6709" t="s">
        <v>32</v>
      </c>
      <c r="C6709" t="s">
        <v>34840</v>
      </c>
      <c r="D6709">
        <v>2184</v>
      </c>
      <c r="E6709" t="s">
        <v>1580</v>
      </c>
      <c r="F6709" t="s">
        <v>1795</v>
      </c>
      <c r="G6709" t="s">
        <v>5570</v>
      </c>
      <c r="H6709" t="s">
        <v>34841</v>
      </c>
      <c r="I6709" t="s">
        <v>34842</v>
      </c>
      <c r="J6709" t="s">
        <v>34843</v>
      </c>
      <c r="K6709" t="s">
        <v>34843</v>
      </c>
      <c r="L6709" t="s">
        <v>34844</v>
      </c>
      <c r="M6709">
        <v>-76.599999999999994</v>
      </c>
      <c r="N6709">
        <v>6.516667</v>
      </c>
    </row>
    <row r="6710" spans="1:14" x14ac:dyDescent="0.35">
      <c r="A6710" t="s">
        <v>34847</v>
      </c>
      <c r="B6710" t="s">
        <v>32</v>
      </c>
      <c r="C6710" t="s">
        <v>34848</v>
      </c>
      <c r="D6710">
        <v>10</v>
      </c>
      <c r="E6710" t="s">
        <v>1580</v>
      </c>
      <c r="F6710" t="s">
        <v>1795</v>
      </c>
      <c r="G6710" t="s">
        <v>5570</v>
      </c>
      <c r="H6710" t="s">
        <v>34849</v>
      </c>
      <c r="J6710" t="s">
        <v>2585</v>
      </c>
      <c r="K6710" t="s">
        <v>2585</v>
      </c>
      <c r="L6710" t="s">
        <v>34850</v>
      </c>
      <c r="M6710">
        <v>-76.533332999999999</v>
      </c>
      <c r="N6710">
        <v>8.766667</v>
      </c>
    </row>
    <row r="6711" spans="1:14" x14ac:dyDescent="0.35">
      <c r="A6711" t="s">
        <v>34851</v>
      </c>
      <c r="B6711" t="s">
        <v>32</v>
      </c>
      <c r="C6711" t="s">
        <v>4576</v>
      </c>
      <c r="D6711">
        <v>420</v>
      </c>
      <c r="E6711" t="s">
        <v>1580</v>
      </c>
      <c r="F6711" t="s">
        <v>1795</v>
      </c>
      <c r="G6711" t="s">
        <v>5570</v>
      </c>
      <c r="H6711" t="s">
        <v>46698</v>
      </c>
      <c r="J6711" t="s">
        <v>34852</v>
      </c>
      <c r="K6711" t="s">
        <v>2514</v>
      </c>
      <c r="L6711" t="s">
        <v>34853</v>
      </c>
      <c r="M6711">
        <v>-76.380386000000001</v>
      </c>
      <c r="N6711">
        <v>8.2859700000000007</v>
      </c>
    </row>
    <row r="6712" spans="1:14" x14ac:dyDescent="0.35">
      <c r="A6712" t="s">
        <v>34859</v>
      </c>
      <c r="B6712" t="s">
        <v>32</v>
      </c>
      <c r="C6712" t="s">
        <v>34860</v>
      </c>
      <c r="D6712">
        <v>980</v>
      </c>
      <c r="E6712" t="s">
        <v>1580</v>
      </c>
      <c r="F6712" t="s">
        <v>1795</v>
      </c>
      <c r="G6712" t="s">
        <v>34858</v>
      </c>
      <c r="H6712" t="s">
        <v>34861</v>
      </c>
      <c r="J6712" t="s">
        <v>27460</v>
      </c>
      <c r="K6712" t="s">
        <v>27460</v>
      </c>
      <c r="L6712" t="s">
        <v>34862</v>
      </c>
      <c r="M6712">
        <v>-75.166667000000004</v>
      </c>
      <c r="N6712">
        <v>1.9166669999999999</v>
      </c>
    </row>
    <row r="6713" spans="1:14" x14ac:dyDescent="0.35">
      <c r="A6713" t="s">
        <v>34863</v>
      </c>
      <c r="B6713" t="s">
        <v>32</v>
      </c>
      <c r="C6713" t="s">
        <v>34864</v>
      </c>
      <c r="D6713">
        <v>860</v>
      </c>
      <c r="E6713" t="s">
        <v>1580</v>
      </c>
      <c r="F6713" t="s">
        <v>1795</v>
      </c>
      <c r="G6713" t="s">
        <v>34858</v>
      </c>
      <c r="H6713" t="s">
        <v>34865</v>
      </c>
      <c r="J6713" t="s">
        <v>34866</v>
      </c>
      <c r="K6713" t="s">
        <v>34866</v>
      </c>
      <c r="L6713" t="s">
        <v>34867</v>
      </c>
      <c r="M6713">
        <v>-75.250500000000002</v>
      </c>
      <c r="N6713">
        <v>0.70202200000000003</v>
      </c>
    </row>
    <row r="6714" spans="1:14" x14ac:dyDescent="0.35">
      <c r="A6714" t="s">
        <v>34868</v>
      </c>
      <c r="B6714" t="s">
        <v>32</v>
      </c>
      <c r="C6714" t="s">
        <v>34869</v>
      </c>
      <c r="D6714">
        <v>569</v>
      </c>
      <c r="E6714" t="s">
        <v>1580</v>
      </c>
      <c r="F6714" t="s">
        <v>1795</v>
      </c>
      <c r="G6714" t="s">
        <v>34858</v>
      </c>
      <c r="H6714" t="s">
        <v>34870</v>
      </c>
      <c r="J6714" t="s">
        <v>34871</v>
      </c>
      <c r="K6714" t="s">
        <v>34871</v>
      </c>
      <c r="L6714" t="s">
        <v>34872</v>
      </c>
      <c r="M6714">
        <v>-72.266666999999998</v>
      </c>
      <c r="N6714">
        <v>-0.38333299999999998</v>
      </c>
    </row>
    <row r="6715" spans="1:14" x14ac:dyDescent="0.35">
      <c r="A6715" t="s">
        <v>34873</v>
      </c>
      <c r="B6715" t="s">
        <v>32</v>
      </c>
      <c r="C6715" t="s">
        <v>34874</v>
      </c>
      <c r="D6715">
        <v>1090</v>
      </c>
      <c r="E6715" t="s">
        <v>1580</v>
      </c>
      <c r="F6715" t="s">
        <v>1795</v>
      </c>
      <c r="G6715" t="s">
        <v>34875</v>
      </c>
      <c r="H6715" t="s">
        <v>34876</v>
      </c>
      <c r="J6715" t="s">
        <v>34877</v>
      </c>
      <c r="K6715" t="s">
        <v>34877</v>
      </c>
      <c r="L6715" t="s">
        <v>34878</v>
      </c>
      <c r="M6715">
        <v>-73.002778000000006</v>
      </c>
      <c r="N6715">
        <v>4.7536110000000003</v>
      </c>
    </row>
    <row r="6716" spans="1:14" x14ac:dyDescent="0.35">
      <c r="A6716" t="s">
        <v>34882</v>
      </c>
      <c r="B6716" t="s">
        <v>32</v>
      </c>
      <c r="C6716" t="s">
        <v>34883</v>
      </c>
      <c r="D6716">
        <v>495</v>
      </c>
      <c r="E6716" t="s">
        <v>1580</v>
      </c>
      <c r="F6716" t="s">
        <v>1795</v>
      </c>
      <c r="G6716" t="s">
        <v>34875</v>
      </c>
      <c r="H6716" t="s">
        <v>34884</v>
      </c>
      <c r="J6716" t="s">
        <v>34885</v>
      </c>
      <c r="K6716" t="s">
        <v>34885</v>
      </c>
      <c r="L6716" t="s">
        <v>34886</v>
      </c>
      <c r="M6716">
        <v>-72</v>
      </c>
      <c r="N6716">
        <v>4.6666670000000003</v>
      </c>
    </row>
    <row r="6717" spans="1:14" x14ac:dyDescent="0.35">
      <c r="A6717" t="s">
        <v>34895</v>
      </c>
      <c r="B6717" t="s">
        <v>32</v>
      </c>
      <c r="C6717" t="s">
        <v>27356</v>
      </c>
      <c r="D6717">
        <v>1500</v>
      </c>
      <c r="E6717" t="s">
        <v>1580</v>
      </c>
      <c r="F6717" t="s">
        <v>1795</v>
      </c>
      <c r="G6717" t="s">
        <v>34875</v>
      </c>
      <c r="H6717" t="s">
        <v>26617</v>
      </c>
      <c r="J6717" t="s">
        <v>34896</v>
      </c>
      <c r="K6717" t="s">
        <v>34896</v>
      </c>
      <c r="L6717" t="s">
        <v>34897</v>
      </c>
      <c r="M6717">
        <v>-72.894808999999995</v>
      </c>
      <c r="N6717">
        <v>4.9069260000000003</v>
      </c>
    </row>
    <row r="6718" spans="1:14" x14ac:dyDescent="0.35">
      <c r="A6718" t="s">
        <v>34900</v>
      </c>
      <c r="B6718" t="s">
        <v>32</v>
      </c>
      <c r="C6718" t="s">
        <v>34901</v>
      </c>
      <c r="D6718">
        <v>820</v>
      </c>
      <c r="E6718" t="s">
        <v>1580</v>
      </c>
      <c r="F6718" t="s">
        <v>1795</v>
      </c>
      <c r="G6718" t="s">
        <v>34875</v>
      </c>
      <c r="H6718" t="s">
        <v>34902</v>
      </c>
      <c r="J6718" t="s">
        <v>34903</v>
      </c>
      <c r="K6718" t="s">
        <v>34903</v>
      </c>
      <c r="L6718" t="s">
        <v>34904</v>
      </c>
      <c r="M6718">
        <v>-73.2</v>
      </c>
      <c r="N6718">
        <v>4.3833330000000004</v>
      </c>
    </row>
    <row r="6719" spans="1:14" x14ac:dyDescent="0.35">
      <c r="A6719" t="s">
        <v>34905</v>
      </c>
      <c r="B6719" t="s">
        <v>32</v>
      </c>
      <c r="C6719" t="s">
        <v>34906</v>
      </c>
      <c r="D6719">
        <v>975</v>
      </c>
      <c r="E6719" t="s">
        <v>1580</v>
      </c>
      <c r="F6719" t="s">
        <v>1795</v>
      </c>
      <c r="G6719" t="s">
        <v>34875</v>
      </c>
      <c r="H6719" t="s">
        <v>34907</v>
      </c>
      <c r="J6719" t="s">
        <v>34908</v>
      </c>
      <c r="K6719" t="s">
        <v>8980</v>
      </c>
      <c r="L6719" t="s">
        <v>34909</v>
      </c>
      <c r="M6719">
        <v>-71.983333000000002</v>
      </c>
      <c r="N6719">
        <v>5.733333</v>
      </c>
    </row>
    <row r="6720" spans="1:14" x14ac:dyDescent="0.35">
      <c r="A6720" t="s">
        <v>34910</v>
      </c>
      <c r="B6720" t="s">
        <v>32</v>
      </c>
      <c r="C6720" t="s">
        <v>34911</v>
      </c>
      <c r="D6720">
        <v>551</v>
      </c>
      <c r="E6720" t="s">
        <v>1580</v>
      </c>
      <c r="F6720" t="s">
        <v>1795</v>
      </c>
      <c r="G6720" t="s">
        <v>34875</v>
      </c>
      <c r="H6720" t="s">
        <v>34881</v>
      </c>
      <c r="J6720" t="s">
        <v>34912</v>
      </c>
      <c r="K6720" t="s">
        <v>34912</v>
      </c>
      <c r="L6720" t="s">
        <v>34913</v>
      </c>
      <c r="M6720">
        <v>-71.700100000000006</v>
      </c>
      <c r="N6720">
        <v>5.4001809999999999</v>
      </c>
    </row>
    <row r="6721" spans="1:14" x14ac:dyDescent="0.35">
      <c r="A6721" t="s">
        <v>34915</v>
      </c>
      <c r="B6721" t="s">
        <v>32</v>
      </c>
      <c r="C6721" t="s">
        <v>34916</v>
      </c>
      <c r="D6721">
        <v>1462</v>
      </c>
      <c r="E6721" t="s">
        <v>1580</v>
      </c>
      <c r="F6721" t="s">
        <v>1795</v>
      </c>
      <c r="G6721" t="s">
        <v>34875</v>
      </c>
      <c r="H6721" t="s">
        <v>34887</v>
      </c>
      <c r="I6721" t="s">
        <v>34917</v>
      </c>
      <c r="J6721" t="s">
        <v>34918</v>
      </c>
      <c r="K6721" t="s">
        <v>34918</v>
      </c>
      <c r="L6721" t="s">
        <v>34919</v>
      </c>
      <c r="M6721">
        <v>-72.742400000000004</v>
      </c>
      <c r="N6721">
        <v>5.01281</v>
      </c>
    </row>
    <row r="6722" spans="1:14" x14ac:dyDescent="0.35">
      <c r="A6722" t="s">
        <v>34922</v>
      </c>
      <c r="B6722" t="s">
        <v>32</v>
      </c>
      <c r="C6722" t="s">
        <v>2190</v>
      </c>
      <c r="D6722">
        <v>415</v>
      </c>
      <c r="E6722" t="s">
        <v>1580</v>
      </c>
      <c r="F6722" t="s">
        <v>1795</v>
      </c>
      <c r="G6722" t="s">
        <v>1796</v>
      </c>
      <c r="H6722" t="s">
        <v>2191</v>
      </c>
      <c r="J6722" t="s">
        <v>27455</v>
      </c>
      <c r="K6722" t="s">
        <v>27455</v>
      </c>
      <c r="L6722" t="s">
        <v>34923</v>
      </c>
      <c r="M6722">
        <v>-73.616667000000007</v>
      </c>
      <c r="N6722">
        <v>8.6</v>
      </c>
    </row>
    <row r="6723" spans="1:14" x14ac:dyDescent="0.35">
      <c r="A6723" t="s">
        <v>34925</v>
      </c>
      <c r="B6723" t="s">
        <v>32</v>
      </c>
      <c r="C6723" t="s">
        <v>34926</v>
      </c>
      <c r="D6723">
        <v>439</v>
      </c>
      <c r="E6723" t="s">
        <v>1580</v>
      </c>
      <c r="F6723" t="s">
        <v>1795</v>
      </c>
      <c r="G6723" t="s">
        <v>1796</v>
      </c>
      <c r="H6723" t="s">
        <v>34927</v>
      </c>
      <c r="J6723" t="s">
        <v>34928</v>
      </c>
      <c r="K6723" t="s">
        <v>34928</v>
      </c>
      <c r="L6723" t="s">
        <v>34929</v>
      </c>
      <c r="M6723">
        <v>-73.45</v>
      </c>
      <c r="N6723">
        <v>9.6</v>
      </c>
    </row>
    <row r="6724" spans="1:14" x14ac:dyDescent="0.35">
      <c r="A6724" t="s">
        <v>34930</v>
      </c>
      <c r="B6724" t="s">
        <v>32</v>
      </c>
      <c r="C6724" t="s">
        <v>27456</v>
      </c>
      <c r="D6724">
        <v>399</v>
      </c>
      <c r="E6724" t="s">
        <v>1580</v>
      </c>
      <c r="F6724" t="s">
        <v>1795</v>
      </c>
      <c r="G6724" t="s">
        <v>1796</v>
      </c>
      <c r="H6724" t="s">
        <v>34921</v>
      </c>
      <c r="J6724" t="s">
        <v>34928</v>
      </c>
      <c r="K6724" t="s">
        <v>34931</v>
      </c>
      <c r="L6724" t="s">
        <v>34932</v>
      </c>
      <c r="M6724">
        <v>-73.233699999999999</v>
      </c>
      <c r="N6724">
        <v>10.096608</v>
      </c>
    </row>
    <row r="6725" spans="1:14" x14ac:dyDescent="0.35">
      <c r="A6725" t="s">
        <v>34934</v>
      </c>
      <c r="B6725" t="s">
        <v>32</v>
      </c>
      <c r="C6725" t="s">
        <v>46700</v>
      </c>
      <c r="D6725">
        <v>3608</v>
      </c>
      <c r="E6725" t="s">
        <v>1580</v>
      </c>
      <c r="F6725" t="s">
        <v>1795</v>
      </c>
      <c r="G6725" t="s">
        <v>1796</v>
      </c>
      <c r="H6725" t="s">
        <v>46701</v>
      </c>
      <c r="J6725" t="s">
        <v>34935</v>
      </c>
      <c r="K6725" t="s">
        <v>34935</v>
      </c>
      <c r="L6725" t="s">
        <v>34936</v>
      </c>
      <c r="M6725">
        <v>-73.016666999999998</v>
      </c>
      <c r="N6725">
        <v>10.766667</v>
      </c>
    </row>
    <row r="6726" spans="1:14" x14ac:dyDescent="0.35">
      <c r="A6726" t="s">
        <v>34937</v>
      </c>
      <c r="B6726" t="s">
        <v>32</v>
      </c>
      <c r="C6726" t="s">
        <v>34938</v>
      </c>
      <c r="D6726">
        <v>200</v>
      </c>
      <c r="E6726" t="s">
        <v>1580</v>
      </c>
      <c r="F6726" t="s">
        <v>1795</v>
      </c>
      <c r="G6726" t="s">
        <v>5555</v>
      </c>
      <c r="H6726" t="s">
        <v>46702</v>
      </c>
      <c r="J6726" t="s">
        <v>34939</v>
      </c>
      <c r="K6726" t="s">
        <v>34939</v>
      </c>
      <c r="L6726" t="s">
        <v>34940</v>
      </c>
      <c r="M6726">
        <v>-77.326300000000003</v>
      </c>
      <c r="N6726">
        <v>6.55</v>
      </c>
    </row>
    <row r="6727" spans="1:14" x14ac:dyDescent="0.35">
      <c r="A6727" t="s">
        <v>34941</v>
      </c>
      <c r="B6727" t="s">
        <v>32</v>
      </c>
      <c r="C6727" t="s">
        <v>34942</v>
      </c>
      <c r="D6727">
        <v>148</v>
      </c>
      <c r="E6727" t="s">
        <v>1580</v>
      </c>
      <c r="F6727" t="s">
        <v>1795</v>
      </c>
      <c r="G6727" t="s">
        <v>5555</v>
      </c>
      <c r="H6727" t="s">
        <v>34943</v>
      </c>
      <c r="J6727" t="s">
        <v>34944</v>
      </c>
      <c r="K6727" t="s">
        <v>34944</v>
      </c>
      <c r="L6727" t="s">
        <v>34945</v>
      </c>
      <c r="M6727">
        <v>-77.083332999999996</v>
      </c>
      <c r="N6727">
        <v>8.3333329999999997</v>
      </c>
    </row>
    <row r="6728" spans="1:14" x14ac:dyDescent="0.35">
      <c r="A6728" t="s">
        <v>34946</v>
      </c>
      <c r="B6728" t="s">
        <v>32</v>
      </c>
      <c r="C6728" t="s">
        <v>34947</v>
      </c>
      <c r="D6728">
        <v>120</v>
      </c>
      <c r="E6728" t="s">
        <v>1580</v>
      </c>
      <c r="F6728" t="s">
        <v>1795</v>
      </c>
      <c r="G6728" t="s">
        <v>5555</v>
      </c>
      <c r="H6728" t="s">
        <v>34948</v>
      </c>
      <c r="J6728" t="s">
        <v>34949</v>
      </c>
      <c r="K6728" t="s">
        <v>34949</v>
      </c>
      <c r="L6728" t="s">
        <v>34950</v>
      </c>
      <c r="M6728">
        <v>-77.083332999999996</v>
      </c>
      <c r="N6728">
        <v>8.0333330000000007</v>
      </c>
    </row>
    <row r="6729" spans="1:14" x14ac:dyDescent="0.35">
      <c r="A6729" t="s">
        <v>34951</v>
      </c>
      <c r="B6729" t="s">
        <v>32</v>
      </c>
      <c r="C6729" t="s">
        <v>34952</v>
      </c>
      <c r="D6729">
        <v>120</v>
      </c>
      <c r="E6729" t="s">
        <v>1580</v>
      </c>
      <c r="F6729" t="s">
        <v>1795</v>
      </c>
      <c r="G6729" t="s">
        <v>5612</v>
      </c>
      <c r="H6729" t="s">
        <v>5613</v>
      </c>
      <c r="J6729" t="s">
        <v>2192</v>
      </c>
      <c r="K6729" t="s">
        <v>2192</v>
      </c>
      <c r="L6729" t="s">
        <v>34953</v>
      </c>
      <c r="M6729">
        <v>-75.150000000000006</v>
      </c>
      <c r="N6729">
        <v>8.3000000000000007</v>
      </c>
    </row>
    <row r="6730" spans="1:14" x14ac:dyDescent="0.35">
      <c r="A6730" t="s">
        <v>34955</v>
      </c>
      <c r="B6730" t="s">
        <v>32</v>
      </c>
      <c r="C6730" t="s">
        <v>34956</v>
      </c>
      <c r="D6730">
        <v>430</v>
      </c>
      <c r="E6730" t="s">
        <v>1580</v>
      </c>
      <c r="F6730" t="s">
        <v>1795</v>
      </c>
      <c r="G6730" t="s">
        <v>5582</v>
      </c>
      <c r="H6730" t="s">
        <v>34957</v>
      </c>
      <c r="I6730" t="s">
        <v>34958</v>
      </c>
      <c r="J6730" t="s">
        <v>34959</v>
      </c>
      <c r="L6730" t="s">
        <v>34960</v>
      </c>
      <c r="M6730">
        <v>-69.8</v>
      </c>
      <c r="N6730">
        <v>3.483333</v>
      </c>
    </row>
    <row r="6731" spans="1:14" x14ac:dyDescent="0.35">
      <c r="A6731" t="s">
        <v>34961</v>
      </c>
      <c r="B6731" t="s">
        <v>32</v>
      </c>
      <c r="C6731" t="s">
        <v>34962</v>
      </c>
      <c r="D6731">
        <v>1315</v>
      </c>
      <c r="E6731" t="s">
        <v>1580</v>
      </c>
      <c r="F6731" t="s">
        <v>1795</v>
      </c>
      <c r="G6731" t="s">
        <v>5582</v>
      </c>
      <c r="H6731" t="s">
        <v>378</v>
      </c>
      <c r="J6731" t="s">
        <v>34963</v>
      </c>
      <c r="K6731" t="s">
        <v>34963</v>
      </c>
      <c r="L6731" t="s">
        <v>34964</v>
      </c>
      <c r="M6731">
        <v>-73.283332999999999</v>
      </c>
      <c r="N6731">
        <v>4.516667</v>
      </c>
    </row>
    <row r="6732" spans="1:14" x14ac:dyDescent="0.35">
      <c r="A6732" t="s">
        <v>34966</v>
      </c>
      <c r="B6732" t="s">
        <v>32</v>
      </c>
      <c r="C6732" t="s">
        <v>34967</v>
      </c>
      <c r="D6732">
        <v>327</v>
      </c>
      <c r="E6732" t="s">
        <v>1580</v>
      </c>
      <c r="F6732" t="s">
        <v>1795</v>
      </c>
      <c r="G6732" t="s">
        <v>34965</v>
      </c>
      <c r="H6732" t="s">
        <v>34968</v>
      </c>
      <c r="J6732" t="s">
        <v>34969</v>
      </c>
      <c r="K6732" t="s">
        <v>34969</v>
      </c>
      <c r="L6732" t="s">
        <v>34970</v>
      </c>
      <c r="M6732">
        <v>-67.583332999999996</v>
      </c>
      <c r="N6732">
        <v>2.5666669999999998</v>
      </c>
    </row>
    <row r="6733" spans="1:14" x14ac:dyDescent="0.35">
      <c r="A6733" t="s">
        <v>34975</v>
      </c>
      <c r="B6733" t="s">
        <v>32</v>
      </c>
      <c r="C6733" t="s">
        <v>34976</v>
      </c>
      <c r="D6733">
        <v>1500</v>
      </c>
      <c r="E6733" t="s">
        <v>1580</v>
      </c>
      <c r="F6733" t="s">
        <v>1795</v>
      </c>
      <c r="G6733" t="s">
        <v>34973</v>
      </c>
      <c r="H6733" t="s">
        <v>34977</v>
      </c>
      <c r="J6733" t="s">
        <v>34978</v>
      </c>
      <c r="K6733" t="s">
        <v>34978</v>
      </c>
      <c r="L6733" t="s">
        <v>34979</v>
      </c>
      <c r="M6733">
        <v>-74.95</v>
      </c>
      <c r="N6733">
        <v>2.2833329999999998</v>
      </c>
    </row>
    <row r="6734" spans="1:14" x14ac:dyDescent="0.35">
      <c r="A6734" t="s">
        <v>34980</v>
      </c>
      <c r="B6734" t="s">
        <v>32</v>
      </c>
      <c r="C6734" t="s">
        <v>34981</v>
      </c>
      <c r="D6734">
        <v>6017</v>
      </c>
      <c r="E6734" t="s">
        <v>1580</v>
      </c>
      <c r="F6734" t="s">
        <v>1795</v>
      </c>
      <c r="G6734" t="s">
        <v>34973</v>
      </c>
      <c r="H6734" t="s">
        <v>34982</v>
      </c>
      <c r="J6734" t="s">
        <v>34983</v>
      </c>
      <c r="K6734" t="s">
        <v>34983</v>
      </c>
      <c r="L6734" t="s">
        <v>34984</v>
      </c>
      <c r="M6734">
        <v>-75.25</v>
      </c>
      <c r="N6734">
        <v>2.2166670000000002</v>
      </c>
    </row>
    <row r="6735" spans="1:14" x14ac:dyDescent="0.35">
      <c r="A6735" t="s">
        <v>34992</v>
      </c>
      <c r="B6735" t="s">
        <v>32</v>
      </c>
      <c r="C6735" t="s">
        <v>34993</v>
      </c>
      <c r="D6735">
        <v>670</v>
      </c>
      <c r="E6735" t="s">
        <v>1580</v>
      </c>
      <c r="F6735" t="s">
        <v>1795</v>
      </c>
      <c r="G6735" t="s">
        <v>24960</v>
      </c>
      <c r="H6735" t="s">
        <v>34994</v>
      </c>
      <c r="J6735" t="s">
        <v>5572</v>
      </c>
      <c r="K6735" t="s">
        <v>5572</v>
      </c>
      <c r="L6735" t="s">
        <v>34995</v>
      </c>
      <c r="M6735">
        <v>-72.966667000000001</v>
      </c>
      <c r="N6735">
        <v>4.5833329999999997</v>
      </c>
    </row>
    <row r="6736" spans="1:14" x14ac:dyDescent="0.35">
      <c r="A6736" t="s">
        <v>34997</v>
      </c>
      <c r="B6736" t="s">
        <v>32</v>
      </c>
      <c r="C6736" t="s">
        <v>34998</v>
      </c>
      <c r="D6736">
        <v>900</v>
      </c>
      <c r="E6736" t="s">
        <v>1580</v>
      </c>
      <c r="F6736" t="s">
        <v>1795</v>
      </c>
      <c r="G6736" t="s">
        <v>24960</v>
      </c>
      <c r="H6736" t="s">
        <v>34999</v>
      </c>
      <c r="J6736" t="s">
        <v>35000</v>
      </c>
      <c r="K6736" t="s">
        <v>35000</v>
      </c>
      <c r="L6736" t="s">
        <v>35001</v>
      </c>
      <c r="M6736">
        <v>-74.216667000000001</v>
      </c>
      <c r="N6736">
        <v>2.0333329999999998</v>
      </c>
    </row>
    <row r="6737" spans="1:14" x14ac:dyDescent="0.35">
      <c r="A6737" t="s">
        <v>35004</v>
      </c>
      <c r="B6737" t="s">
        <v>32</v>
      </c>
      <c r="C6737" t="s">
        <v>34891</v>
      </c>
      <c r="D6737">
        <v>900</v>
      </c>
      <c r="E6737" t="s">
        <v>1580</v>
      </c>
      <c r="F6737" t="s">
        <v>1795</v>
      </c>
      <c r="G6737" t="s">
        <v>24960</v>
      </c>
      <c r="H6737" t="s">
        <v>35005</v>
      </c>
      <c r="J6737" t="s">
        <v>35006</v>
      </c>
      <c r="K6737" t="s">
        <v>35006</v>
      </c>
      <c r="L6737" t="s">
        <v>35007</v>
      </c>
      <c r="M6737">
        <v>-74.133332999999993</v>
      </c>
      <c r="N6737">
        <v>2</v>
      </c>
    </row>
    <row r="6738" spans="1:14" x14ac:dyDescent="0.35">
      <c r="A6738" t="s">
        <v>35011</v>
      </c>
      <c r="B6738" t="s">
        <v>32</v>
      </c>
      <c r="C6738" t="s">
        <v>35012</v>
      </c>
      <c r="D6738">
        <v>793</v>
      </c>
      <c r="E6738" t="s">
        <v>1580</v>
      </c>
      <c r="F6738" t="s">
        <v>1795</v>
      </c>
      <c r="G6738" t="s">
        <v>24960</v>
      </c>
      <c r="H6738" t="s">
        <v>24961</v>
      </c>
      <c r="I6738" t="s">
        <v>35013</v>
      </c>
      <c r="J6738" t="s">
        <v>24958</v>
      </c>
      <c r="K6738" t="s">
        <v>24958</v>
      </c>
      <c r="L6738" t="s">
        <v>35014</v>
      </c>
      <c r="M6738">
        <v>-73.786199999999994</v>
      </c>
      <c r="N6738">
        <v>2.1736</v>
      </c>
    </row>
    <row r="6739" spans="1:14" x14ac:dyDescent="0.35">
      <c r="A6739" t="s">
        <v>35019</v>
      </c>
      <c r="B6739" t="s">
        <v>32</v>
      </c>
      <c r="C6739" t="s">
        <v>35020</v>
      </c>
      <c r="D6739">
        <v>652</v>
      </c>
      <c r="E6739" t="s">
        <v>1580</v>
      </c>
      <c r="F6739" t="s">
        <v>1795</v>
      </c>
      <c r="G6739" t="s">
        <v>24960</v>
      </c>
      <c r="H6739" t="s">
        <v>35021</v>
      </c>
      <c r="J6739" t="s">
        <v>35022</v>
      </c>
      <c r="K6739" t="s">
        <v>35022</v>
      </c>
      <c r="L6739" t="s">
        <v>35023</v>
      </c>
      <c r="M6739">
        <v>-71.75</v>
      </c>
      <c r="N6739">
        <v>3.016667</v>
      </c>
    </row>
    <row r="6740" spans="1:14" x14ac:dyDescent="0.35">
      <c r="A6740" t="s">
        <v>35024</v>
      </c>
      <c r="B6740" t="s">
        <v>32</v>
      </c>
      <c r="C6740" t="s">
        <v>35025</v>
      </c>
      <c r="D6740">
        <v>2750</v>
      </c>
      <c r="E6740" t="s">
        <v>1580</v>
      </c>
      <c r="F6740" t="s">
        <v>1795</v>
      </c>
      <c r="G6740" t="s">
        <v>24960</v>
      </c>
      <c r="H6740" t="s">
        <v>35026</v>
      </c>
      <c r="J6740" t="s">
        <v>35027</v>
      </c>
      <c r="K6740" t="s">
        <v>35027</v>
      </c>
      <c r="L6740" t="s">
        <v>35028</v>
      </c>
      <c r="M6740">
        <v>-74.400000000000006</v>
      </c>
      <c r="N6740">
        <v>3.2166670000000002</v>
      </c>
    </row>
    <row r="6741" spans="1:14" x14ac:dyDescent="0.35">
      <c r="A6741" t="s">
        <v>35029</v>
      </c>
      <c r="B6741" t="s">
        <v>32</v>
      </c>
      <c r="C6741" t="s">
        <v>27472</v>
      </c>
      <c r="D6741">
        <v>25</v>
      </c>
      <c r="E6741" t="s">
        <v>1580</v>
      </c>
      <c r="F6741" t="s">
        <v>1795</v>
      </c>
      <c r="G6741" t="s">
        <v>5552</v>
      </c>
      <c r="H6741" t="s">
        <v>35030</v>
      </c>
      <c r="I6741" t="s">
        <v>35031</v>
      </c>
      <c r="J6741" t="s">
        <v>35032</v>
      </c>
      <c r="K6741" t="s">
        <v>35032</v>
      </c>
      <c r="L6741" t="s">
        <v>35033</v>
      </c>
      <c r="M6741">
        <v>-78.094166666700005</v>
      </c>
      <c r="N6741">
        <v>2.4494444444400001</v>
      </c>
    </row>
    <row r="6742" spans="1:14" x14ac:dyDescent="0.35">
      <c r="A6742" t="s">
        <v>35035</v>
      </c>
      <c r="B6742" t="s">
        <v>32</v>
      </c>
      <c r="C6742" t="s">
        <v>35036</v>
      </c>
      <c r="D6742">
        <v>50</v>
      </c>
      <c r="E6742" t="s">
        <v>1580</v>
      </c>
      <c r="F6742" t="s">
        <v>1795</v>
      </c>
      <c r="G6742" t="s">
        <v>5552</v>
      </c>
      <c r="H6742" t="s">
        <v>35037</v>
      </c>
      <c r="J6742" t="s">
        <v>35038</v>
      </c>
      <c r="K6742" t="s">
        <v>35038</v>
      </c>
      <c r="L6742" t="s">
        <v>35039</v>
      </c>
      <c r="M6742">
        <v>-78.336100000000002</v>
      </c>
      <c r="N6742">
        <v>2.6495500000000001</v>
      </c>
    </row>
    <row r="6743" spans="1:14" x14ac:dyDescent="0.35">
      <c r="A6743" t="s">
        <v>35040</v>
      </c>
      <c r="B6743" t="s">
        <v>32</v>
      </c>
      <c r="C6743" t="s">
        <v>46660</v>
      </c>
      <c r="D6743">
        <v>10</v>
      </c>
      <c r="E6743" t="s">
        <v>1580</v>
      </c>
      <c r="F6743" t="s">
        <v>1795</v>
      </c>
      <c r="G6743" t="s">
        <v>5552</v>
      </c>
      <c r="H6743" t="s">
        <v>46706</v>
      </c>
      <c r="J6743" t="s">
        <v>35041</v>
      </c>
      <c r="K6743" t="s">
        <v>22152</v>
      </c>
      <c r="L6743" t="s">
        <v>35042</v>
      </c>
      <c r="M6743">
        <v>-77.981752999999998</v>
      </c>
      <c r="N6743">
        <v>2.4458250000000001</v>
      </c>
    </row>
    <row r="6744" spans="1:14" x14ac:dyDescent="0.35">
      <c r="A6744" t="s">
        <v>35049</v>
      </c>
      <c r="B6744" t="s">
        <v>32</v>
      </c>
      <c r="C6744" t="s">
        <v>35050</v>
      </c>
      <c r="D6744">
        <v>6377</v>
      </c>
      <c r="E6744" t="s">
        <v>1580</v>
      </c>
      <c r="F6744" t="s">
        <v>1795</v>
      </c>
      <c r="G6744" t="s">
        <v>5605</v>
      </c>
      <c r="H6744" t="s">
        <v>35051</v>
      </c>
      <c r="J6744" t="s">
        <v>27309</v>
      </c>
      <c r="K6744" t="s">
        <v>27309</v>
      </c>
      <c r="L6744" t="s">
        <v>35052</v>
      </c>
      <c r="M6744">
        <v>-73.283332999999999</v>
      </c>
      <c r="N6744">
        <v>6.8166669999999998</v>
      </c>
    </row>
    <row r="6745" spans="1:14" x14ac:dyDescent="0.35">
      <c r="A6745" t="s">
        <v>35059</v>
      </c>
      <c r="B6745" t="s">
        <v>32</v>
      </c>
      <c r="C6745" t="s">
        <v>25871</v>
      </c>
      <c r="D6745">
        <v>5740</v>
      </c>
      <c r="E6745" t="s">
        <v>1580</v>
      </c>
      <c r="F6745" t="s">
        <v>1795</v>
      </c>
      <c r="G6745" t="s">
        <v>5579</v>
      </c>
      <c r="H6745" t="s">
        <v>46708</v>
      </c>
      <c r="J6745" t="s">
        <v>2367</v>
      </c>
      <c r="K6745" t="s">
        <v>2367</v>
      </c>
      <c r="L6745" t="s">
        <v>35060</v>
      </c>
      <c r="M6745">
        <v>-75.849999999999994</v>
      </c>
      <c r="N6745">
        <v>3.2166670000000002</v>
      </c>
    </row>
    <row r="6746" spans="1:14" x14ac:dyDescent="0.35">
      <c r="A6746" t="s">
        <v>35062</v>
      </c>
      <c r="B6746" t="s">
        <v>32</v>
      </c>
      <c r="C6746" t="s">
        <v>1774</v>
      </c>
      <c r="D6746">
        <v>2192</v>
      </c>
      <c r="E6746" t="s">
        <v>1580</v>
      </c>
      <c r="F6746" t="s">
        <v>1795</v>
      </c>
      <c r="G6746" t="s">
        <v>5579</v>
      </c>
      <c r="H6746" t="s">
        <v>35055</v>
      </c>
      <c r="J6746" t="s">
        <v>35063</v>
      </c>
      <c r="L6746" t="s">
        <v>35064</v>
      </c>
      <c r="M6746">
        <v>-75.021666999999994</v>
      </c>
      <c r="N6746">
        <v>4.4083329999999998</v>
      </c>
    </row>
    <row r="6747" spans="1:14" x14ac:dyDescent="0.35">
      <c r="A6747" t="s">
        <v>35066</v>
      </c>
      <c r="B6747" t="s">
        <v>32</v>
      </c>
      <c r="C6747" t="s">
        <v>35067</v>
      </c>
      <c r="D6747">
        <v>3600</v>
      </c>
      <c r="E6747" t="s">
        <v>1580</v>
      </c>
      <c r="F6747" t="s">
        <v>1795</v>
      </c>
      <c r="G6747" t="s">
        <v>5558</v>
      </c>
      <c r="H6747" t="s">
        <v>4398</v>
      </c>
      <c r="J6747" t="s">
        <v>26365</v>
      </c>
      <c r="K6747" t="s">
        <v>26365</v>
      </c>
      <c r="L6747" t="s">
        <v>35068</v>
      </c>
      <c r="M6747">
        <v>-76.216667000000001</v>
      </c>
      <c r="N6747">
        <v>3.733333</v>
      </c>
    </row>
    <row r="6748" spans="1:14" x14ac:dyDescent="0.35">
      <c r="A6748" t="s">
        <v>35070</v>
      </c>
      <c r="B6748" t="s">
        <v>32</v>
      </c>
      <c r="C6748" t="s">
        <v>35071</v>
      </c>
      <c r="D6748">
        <v>587</v>
      </c>
      <c r="E6748" t="s">
        <v>1580</v>
      </c>
      <c r="F6748" t="s">
        <v>1795</v>
      </c>
      <c r="G6748" t="s">
        <v>5614</v>
      </c>
      <c r="H6748" t="s">
        <v>35072</v>
      </c>
      <c r="J6748" t="s">
        <v>35073</v>
      </c>
      <c r="K6748" t="s">
        <v>35073</v>
      </c>
      <c r="L6748" t="s">
        <v>35074</v>
      </c>
      <c r="M6748">
        <v>-70.133332999999993</v>
      </c>
      <c r="N6748">
        <v>0.53333299999999995</v>
      </c>
    </row>
    <row r="6749" spans="1:14" x14ac:dyDescent="0.35">
      <c r="A6749" t="s">
        <v>35076</v>
      </c>
      <c r="B6749" t="s">
        <v>32</v>
      </c>
      <c r="C6749" t="s">
        <v>35077</v>
      </c>
      <c r="D6749">
        <v>630</v>
      </c>
      <c r="E6749" t="s">
        <v>1580</v>
      </c>
      <c r="F6749" t="s">
        <v>1795</v>
      </c>
      <c r="G6749" t="s">
        <v>5614</v>
      </c>
      <c r="H6749" t="s">
        <v>35078</v>
      </c>
      <c r="J6749" t="s">
        <v>35079</v>
      </c>
      <c r="K6749" t="s">
        <v>35079</v>
      </c>
      <c r="L6749" t="s">
        <v>35080</v>
      </c>
      <c r="M6749">
        <v>-69.75</v>
      </c>
      <c r="N6749">
        <v>0.63333300000000003</v>
      </c>
    </row>
    <row r="6750" spans="1:14" x14ac:dyDescent="0.35">
      <c r="A6750" t="s">
        <v>35081</v>
      </c>
      <c r="B6750" t="s">
        <v>32</v>
      </c>
      <c r="C6750" t="s">
        <v>35082</v>
      </c>
      <c r="D6750">
        <v>552</v>
      </c>
      <c r="E6750" t="s">
        <v>1580</v>
      </c>
      <c r="F6750" t="s">
        <v>1795</v>
      </c>
      <c r="G6750" t="s">
        <v>5614</v>
      </c>
      <c r="H6750" t="s">
        <v>34971</v>
      </c>
      <c r="J6750" t="s">
        <v>35083</v>
      </c>
      <c r="K6750" t="s">
        <v>35083</v>
      </c>
      <c r="L6750" t="s">
        <v>35084</v>
      </c>
      <c r="M6750">
        <v>-69.916667000000004</v>
      </c>
      <c r="N6750">
        <v>1.75</v>
      </c>
    </row>
    <row r="6751" spans="1:14" x14ac:dyDescent="0.35">
      <c r="A6751" t="s">
        <v>35086</v>
      </c>
      <c r="B6751" t="s">
        <v>32</v>
      </c>
      <c r="C6751" t="s">
        <v>35087</v>
      </c>
      <c r="D6751">
        <v>245</v>
      </c>
      <c r="E6751" t="s">
        <v>1580</v>
      </c>
      <c r="F6751" t="s">
        <v>1795</v>
      </c>
      <c r="G6751" t="s">
        <v>35088</v>
      </c>
      <c r="H6751" t="s">
        <v>35089</v>
      </c>
      <c r="J6751" t="s">
        <v>2221</v>
      </c>
      <c r="K6751" t="s">
        <v>2221</v>
      </c>
      <c r="L6751" t="s">
        <v>35090</v>
      </c>
      <c r="M6751">
        <v>-68.133332999999993</v>
      </c>
      <c r="N6751">
        <v>5.8333329999999997</v>
      </c>
    </row>
    <row r="6752" spans="1:14" x14ac:dyDescent="0.35">
      <c r="A6752" t="s">
        <v>35093</v>
      </c>
      <c r="B6752" t="s">
        <v>32</v>
      </c>
      <c r="C6752" t="s">
        <v>35067</v>
      </c>
      <c r="D6752">
        <v>390</v>
      </c>
      <c r="E6752" t="s">
        <v>1580</v>
      </c>
      <c r="F6752" t="s">
        <v>1795</v>
      </c>
      <c r="G6752" t="s">
        <v>35088</v>
      </c>
      <c r="H6752" t="s">
        <v>35091</v>
      </c>
      <c r="I6752" t="s">
        <v>35094</v>
      </c>
      <c r="J6752" t="s">
        <v>26365</v>
      </c>
      <c r="K6752" t="s">
        <v>21458</v>
      </c>
      <c r="L6752" t="s">
        <v>35095</v>
      </c>
      <c r="M6752">
        <v>-70.421199999999999</v>
      </c>
      <c r="N6752">
        <v>5.4775999999999998</v>
      </c>
    </row>
    <row r="6753" spans="1:14" x14ac:dyDescent="0.35">
      <c r="A6753" t="s">
        <v>35097</v>
      </c>
      <c r="B6753" t="s">
        <v>32</v>
      </c>
      <c r="C6753" t="s">
        <v>35098</v>
      </c>
      <c r="D6753">
        <v>1250</v>
      </c>
      <c r="E6753" t="s">
        <v>1580</v>
      </c>
      <c r="F6753" t="s">
        <v>1795</v>
      </c>
      <c r="G6753" t="s">
        <v>34858</v>
      </c>
      <c r="H6753" t="s">
        <v>35099</v>
      </c>
      <c r="I6753" t="s">
        <v>35097</v>
      </c>
      <c r="J6753" t="s">
        <v>35100</v>
      </c>
      <c r="K6753" t="s">
        <v>35100</v>
      </c>
      <c r="L6753" t="s">
        <v>35101</v>
      </c>
      <c r="M6753">
        <v>-72.408299999999997</v>
      </c>
      <c r="N6753">
        <v>-0.58330000000000004</v>
      </c>
    </row>
    <row r="6754" spans="1:14" x14ac:dyDescent="0.35">
      <c r="A6754" t="s">
        <v>35102</v>
      </c>
      <c r="B6754" t="s">
        <v>32</v>
      </c>
      <c r="C6754" t="s">
        <v>46710</v>
      </c>
      <c r="D6754">
        <v>50</v>
      </c>
      <c r="E6754" t="s">
        <v>1580</v>
      </c>
      <c r="F6754" t="s">
        <v>1795</v>
      </c>
      <c r="G6754" t="s">
        <v>5555</v>
      </c>
      <c r="H6754" t="s">
        <v>46711</v>
      </c>
      <c r="I6754" t="s">
        <v>35102</v>
      </c>
      <c r="J6754" t="s">
        <v>35103</v>
      </c>
      <c r="K6754" t="s">
        <v>35103</v>
      </c>
      <c r="L6754" t="s">
        <v>35104</v>
      </c>
      <c r="M6754">
        <v>-77.3</v>
      </c>
      <c r="N6754">
        <v>8.5166699999999995</v>
      </c>
    </row>
    <row r="6755" spans="1:14" x14ac:dyDescent="0.35">
      <c r="A6755" t="s">
        <v>35105</v>
      </c>
      <c r="B6755" t="s">
        <v>32</v>
      </c>
      <c r="C6755" t="s">
        <v>35106</v>
      </c>
      <c r="D6755">
        <v>5507</v>
      </c>
      <c r="E6755" t="s">
        <v>1580</v>
      </c>
      <c r="F6755" t="s">
        <v>1795</v>
      </c>
      <c r="G6755" t="s">
        <v>5570</v>
      </c>
      <c r="H6755" t="s">
        <v>35107</v>
      </c>
      <c r="I6755" t="s">
        <v>35105</v>
      </c>
      <c r="J6755" t="s">
        <v>35108</v>
      </c>
      <c r="K6755" t="s">
        <v>35108</v>
      </c>
      <c r="L6755" t="s">
        <v>35109</v>
      </c>
      <c r="M6755">
        <v>-75.066699999999997</v>
      </c>
      <c r="N6755">
        <v>6.9166699999999999</v>
      </c>
    </row>
    <row r="6756" spans="1:14" x14ac:dyDescent="0.35">
      <c r="A6756" t="s">
        <v>35110</v>
      </c>
      <c r="B6756" t="s">
        <v>36</v>
      </c>
      <c r="C6756" t="s">
        <v>35111</v>
      </c>
      <c r="D6756">
        <v>3900</v>
      </c>
      <c r="E6756" t="s">
        <v>1580</v>
      </c>
      <c r="F6756" t="s">
        <v>1795</v>
      </c>
      <c r="G6756" t="s">
        <v>5570</v>
      </c>
      <c r="H6756" t="s">
        <v>35112</v>
      </c>
      <c r="I6756" t="s">
        <v>35110</v>
      </c>
      <c r="J6756" t="s">
        <v>26393</v>
      </c>
      <c r="L6756" t="s">
        <v>35113</v>
      </c>
      <c r="M6756">
        <v>-75.880380000000002</v>
      </c>
      <c r="N6756">
        <v>5.6976399999999998</v>
      </c>
    </row>
    <row r="6757" spans="1:14" x14ac:dyDescent="0.35">
      <c r="A6757" t="s">
        <v>35114</v>
      </c>
      <c r="B6757" t="s">
        <v>1168</v>
      </c>
      <c r="C6757" t="s">
        <v>35115</v>
      </c>
      <c r="D6757">
        <v>1207</v>
      </c>
      <c r="E6757" t="s">
        <v>1580</v>
      </c>
      <c r="F6757" t="s">
        <v>1795</v>
      </c>
      <c r="G6757" t="s">
        <v>24960</v>
      </c>
      <c r="H6757" t="s">
        <v>35116</v>
      </c>
      <c r="I6757" t="s">
        <v>35114</v>
      </c>
      <c r="J6757" t="s">
        <v>35117</v>
      </c>
      <c r="K6757" t="s">
        <v>16594</v>
      </c>
      <c r="L6757" t="s">
        <v>35118</v>
      </c>
      <c r="M6757">
        <v>-73.562700000000007</v>
      </c>
      <c r="N6757">
        <v>4.0760699999999996</v>
      </c>
    </row>
    <row r="6758" spans="1:14" x14ac:dyDescent="0.35">
      <c r="A6758" t="s">
        <v>35119</v>
      </c>
      <c r="B6758" t="s">
        <v>1168</v>
      </c>
      <c r="C6758" t="s">
        <v>35120</v>
      </c>
      <c r="D6758">
        <v>3990</v>
      </c>
      <c r="E6758" t="s">
        <v>1580</v>
      </c>
      <c r="F6758" t="s">
        <v>1795</v>
      </c>
      <c r="G6758" t="s">
        <v>5565</v>
      </c>
      <c r="H6758" t="s">
        <v>35045</v>
      </c>
      <c r="I6758" t="s">
        <v>35119</v>
      </c>
      <c r="J6758" t="s">
        <v>35121</v>
      </c>
      <c r="K6758" t="s">
        <v>35121</v>
      </c>
      <c r="L6758" t="s">
        <v>35122</v>
      </c>
      <c r="M6758">
        <v>-75.766400000000004</v>
      </c>
      <c r="N6758">
        <v>4.4527799999999997</v>
      </c>
    </row>
    <row r="6759" spans="1:14" x14ac:dyDescent="0.35">
      <c r="A6759" t="s">
        <v>35123</v>
      </c>
      <c r="B6759" t="s">
        <v>1168</v>
      </c>
      <c r="C6759" t="s">
        <v>35124</v>
      </c>
      <c r="D6759">
        <v>815</v>
      </c>
      <c r="E6759" t="s">
        <v>1580</v>
      </c>
      <c r="F6759" t="s">
        <v>1795</v>
      </c>
      <c r="G6759" t="s">
        <v>35044</v>
      </c>
      <c r="H6759" t="s">
        <v>46712</v>
      </c>
      <c r="I6759" t="s">
        <v>35123</v>
      </c>
      <c r="J6759" t="s">
        <v>35125</v>
      </c>
      <c r="K6759" t="s">
        <v>35125</v>
      </c>
      <c r="L6759" t="s">
        <v>35126</v>
      </c>
      <c r="M6759">
        <v>-76.500799999999998</v>
      </c>
      <c r="N6759">
        <v>0.50522800000000001</v>
      </c>
    </row>
    <row r="6760" spans="1:14" x14ac:dyDescent="0.35">
      <c r="A6760" t="s">
        <v>35127</v>
      </c>
      <c r="B6760" t="s">
        <v>1168</v>
      </c>
      <c r="C6760" t="s">
        <v>27456</v>
      </c>
      <c r="D6760">
        <v>111</v>
      </c>
      <c r="E6760" t="s">
        <v>1580</v>
      </c>
      <c r="F6760" t="s">
        <v>1795</v>
      </c>
      <c r="G6760" t="s">
        <v>5588</v>
      </c>
      <c r="H6760" t="s">
        <v>35128</v>
      </c>
      <c r="I6760" t="s">
        <v>35127</v>
      </c>
      <c r="J6760" t="s">
        <v>35129</v>
      </c>
      <c r="K6760" t="s">
        <v>35129</v>
      </c>
      <c r="L6760" t="s">
        <v>35130</v>
      </c>
      <c r="M6760">
        <v>-73.974900000000005</v>
      </c>
      <c r="N6760">
        <v>9.0455400000000008</v>
      </c>
    </row>
    <row r="6761" spans="1:14" x14ac:dyDescent="0.35">
      <c r="A6761" t="s">
        <v>35131</v>
      </c>
      <c r="B6761" t="s">
        <v>1168</v>
      </c>
      <c r="C6761" t="s">
        <v>35132</v>
      </c>
      <c r="D6761">
        <v>3897</v>
      </c>
      <c r="E6761" t="s">
        <v>1580</v>
      </c>
      <c r="F6761" t="s">
        <v>1795</v>
      </c>
      <c r="G6761" t="s">
        <v>5605</v>
      </c>
      <c r="H6761" t="s">
        <v>5608</v>
      </c>
      <c r="I6761" t="s">
        <v>35131</v>
      </c>
      <c r="J6761" t="s">
        <v>27476</v>
      </c>
      <c r="K6761" t="s">
        <v>27476</v>
      </c>
      <c r="L6761" t="s">
        <v>35133</v>
      </c>
      <c r="M6761">
        <v>-73.184799999999996</v>
      </c>
      <c r="N6761">
        <v>7.1265000000000001</v>
      </c>
    </row>
    <row r="6762" spans="1:14" x14ac:dyDescent="0.35">
      <c r="A6762" t="s">
        <v>35134</v>
      </c>
      <c r="B6762" t="s">
        <v>3332</v>
      </c>
      <c r="C6762" t="s">
        <v>35135</v>
      </c>
      <c r="D6762">
        <v>8361</v>
      </c>
      <c r="E6762" t="s">
        <v>1580</v>
      </c>
      <c r="F6762" t="s">
        <v>1795</v>
      </c>
      <c r="G6762" t="s">
        <v>5582</v>
      </c>
      <c r="H6762" t="s">
        <v>5591</v>
      </c>
      <c r="I6762" t="s">
        <v>35134</v>
      </c>
      <c r="J6762" t="s">
        <v>2492</v>
      </c>
      <c r="K6762" t="s">
        <v>2492</v>
      </c>
      <c r="L6762" t="s">
        <v>35136</v>
      </c>
      <c r="M6762">
        <v>-74.146900000000002</v>
      </c>
      <c r="N6762">
        <v>4.7015900000000004</v>
      </c>
    </row>
    <row r="6763" spans="1:14" x14ac:dyDescent="0.35">
      <c r="A6763" t="s">
        <v>35137</v>
      </c>
      <c r="B6763" t="s">
        <v>1168</v>
      </c>
      <c r="C6763" t="s">
        <v>35138</v>
      </c>
      <c r="D6763">
        <v>98</v>
      </c>
      <c r="E6763" t="s">
        <v>1580</v>
      </c>
      <c r="F6763" t="s">
        <v>1795</v>
      </c>
      <c r="G6763" t="s">
        <v>5585</v>
      </c>
      <c r="H6763" t="s">
        <v>5586</v>
      </c>
      <c r="I6763" t="s">
        <v>35137</v>
      </c>
      <c r="J6763" t="s">
        <v>35139</v>
      </c>
      <c r="K6763" t="s">
        <v>35139</v>
      </c>
      <c r="L6763" t="s">
        <v>35140</v>
      </c>
      <c r="M6763">
        <v>-74.780799999999999</v>
      </c>
      <c r="N6763">
        <v>10.8896</v>
      </c>
    </row>
    <row r="6764" spans="1:14" x14ac:dyDescent="0.35">
      <c r="A6764" t="s">
        <v>35141</v>
      </c>
      <c r="B6764" t="s">
        <v>1168</v>
      </c>
      <c r="C6764" t="s">
        <v>46713</v>
      </c>
      <c r="D6764">
        <v>80</v>
      </c>
      <c r="E6764" t="s">
        <v>1580</v>
      </c>
      <c r="F6764" t="s">
        <v>1795</v>
      </c>
      <c r="G6764" t="s">
        <v>5555</v>
      </c>
      <c r="H6764" t="s">
        <v>46714</v>
      </c>
      <c r="I6764" t="s">
        <v>35141</v>
      </c>
      <c r="J6764" t="s">
        <v>35142</v>
      </c>
      <c r="K6764" t="s">
        <v>35142</v>
      </c>
      <c r="L6764" t="s">
        <v>35143</v>
      </c>
      <c r="M6764">
        <v>-77.3947</v>
      </c>
      <c r="N6764">
        <v>6.2029199999999998</v>
      </c>
    </row>
    <row r="6765" spans="1:14" x14ac:dyDescent="0.35">
      <c r="A6765" t="s">
        <v>35144</v>
      </c>
      <c r="B6765" t="s">
        <v>1168</v>
      </c>
      <c r="C6765" t="s">
        <v>46715</v>
      </c>
      <c r="D6765">
        <v>48</v>
      </c>
      <c r="E6765" t="s">
        <v>1580</v>
      </c>
      <c r="F6765" t="s">
        <v>1795</v>
      </c>
      <c r="G6765" t="s">
        <v>5558</v>
      </c>
      <c r="H6765" t="s">
        <v>27340</v>
      </c>
      <c r="I6765" t="s">
        <v>35144</v>
      </c>
      <c r="J6765" t="s">
        <v>35145</v>
      </c>
      <c r="K6765" t="s">
        <v>35145</v>
      </c>
      <c r="L6765" t="s">
        <v>35146</v>
      </c>
      <c r="M6765">
        <v>-76.989800000000002</v>
      </c>
      <c r="N6765">
        <v>3.8196300000000001</v>
      </c>
    </row>
    <row r="6766" spans="1:14" x14ac:dyDescent="0.35">
      <c r="A6766" t="s">
        <v>35147</v>
      </c>
      <c r="B6766" t="s">
        <v>32</v>
      </c>
      <c r="C6766" t="s">
        <v>46716</v>
      </c>
      <c r="D6766">
        <v>49</v>
      </c>
      <c r="E6766" t="s">
        <v>1580</v>
      </c>
      <c r="F6766" t="s">
        <v>1795</v>
      </c>
      <c r="G6766" t="s">
        <v>5555</v>
      </c>
      <c r="H6766" t="s">
        <v>46717</v>
      </c>
      <c r="I6766" t="s">
        <v>35147</v>
      </c>
      <c r="J6766" t="s">
        <v>35148</v>
      </c>
      <c r="K6766" t="s">
        <v>35148</v>
      </c>
      <c r="L6766" t="s">
        <v>35149</v>
      </c>
      <c r="M6766">
        <v>-77.349999999999994</v>
      </c>
      <c r="N6766">
        <v>8.6333300000000008</v>
      </c>
    </row>
    <row r="6767" spans="1:14" x14ac:dyDescent="0.35">
      <c r="A6767" t="s">
        <v>35151</v>
      </c>
      <c r="B6767" t="s">
        <v>1168</v>
      </c>
      <c r="C6767" t="s">
        <v>35152</v>
      </c>
      <c r="D6767">
        <v>1096</v>
      </c>
      <c r="E6767" t="s">
        <v>1580</v>
      </c>
      <c r="F6767" t="s">
        <v>1795</v>
      </c>
      <c r="G6767" t="s">
        <v>35043</v>
      </c>
      <c r="H6767" t="s">
        <v>46707</v>
      </c>
      <c r="I6767" t="s">
        <v>35151</v>
      </c>
      <c r="J6767" t="s">
        <v>26376</v>
      </c>
      <c r="K6767" t="s">
        <v>26376</v>
      </c>
      <c r="L6767" t="s">
        <v>35153</v>
      </c>
      <c r="M6767">
        <v>-72.511499999999998</v>
      </c>
      <c r="N6767">
        <v>7.9275700000000002</v>
      </c>
    </row>
    <row r="6768" spans="1:14" x14ac:dyDescent="0.35">
      <c r="A6768" t="s">
        <v>35154</v>
      </c>
      <c r="B6768" t="s">
        <v>32</v>
      </c>
      <c r="C6768" t="s">
        <v>30480</v>
      </c>
      <c r="D6768">
        <v>213</v>
      </c>
      <c r="E6768" t="s">
        <v>1580</v>
      </c>
      <c r="F6768" t="s">
        <v>1795</v>
      </c>
      <c r="G6768" t="s">
        <v>5555</v>
      </c>
      <c r="H6768" t="s">
        <v>5557</v>
      </c>
      <c r="I6768" t="s">
        <v>35154</v>
      </c>
      <c r="J6768" t="s">
        <v>27365</v>
      </c>
      <c r="K6768" t="s">
        <v>27365</v>
      </c>
      <c r="L6768" t="s">
        <v>35155</v>
      </c>
      <c r="M6768">
        <v>-76.7</v>
      </c>
      <c r="N6768">
        <v>5.0833300000000001</v>
      </c>
    </row>
    <row r="6769" spans="1:14" x14ac:dyDescent="0.35">
      <c r="A6769" t="s">
        <v>35156</v>
      </c>
      <c r="B6769" t="s">
        <v>1168</v>
      </c>
      <c r="C6769" t="s">
        <v>46718</v>
      </c>
      <c r="D6769">
        <v>4</v>
      </c>
      <c r="E6769" t="s">
        <v>1580</v>
      </c>
      <c r="F6769" t="s">
        <v>1795</v>
      </c>
      <c r="G6769" t="s">
        <v>5567</v>
      </c>
      <c r="H6769" t="s">
        <v>5568</v>
      </c>
      <c r="I6769" t="s">
        <v>35156</v>
      </c>
      <c r="J6769" t="s">
        <v>35157</v>
      </c>
      <c r="K6769" t="s">
        <v>35157</v>
      </c>
      <c r="L6769" t="s">
        <v>35158</v>
      </c>
      <c r="M6769">
        <v>-75.513000000000005</v>
      </c>
      <c r="N6769">
        <v>10.442399999999999</v>
      </c>
    </row>
    <row r="6770" spans="1:14" x14ac:dyDescent="0.35">
      <c r="A6770" t="s">
        <v>35159</v>
      </c>
      <c r="B6770" t="s">
        <v>32</v>
      </c>
      <c r="C6770" t="s">
        <v>35160</v>
      </c>
      <c r="D6770">
        <v>700</v>
      </c>
      <c r="E6770" t="s">
        <v>1580</v>
      </c>
      <c r="F6770" t="s">
        <v>1795</v>
      </c>
      <c r="G6770" t="s">
        <v>24960</v>
      </c>
      <c r="H6770" t="s">
        <v>46705</v>
      </c>
      <c r="I6770" t="s">
        <v>35159</v>
      </c>
      <c r="J6770" t="s">
        <v>2611</v>
      </c>
      <c r="K6770" t="s">
        <v>2611</v>
      </c>
      <c r="L6770" t="s">
        <v>35161</v>
      </c>
      <c r="M6770">
        <v>-71.336399999999998</v>
      </c>
      <c r="N6770">
        <v>4.5641699999999998</v>
      </c>
    </row>
    <row r="6771" spans="1:14" x14ac:dyDescent="0.35">
      <c r="A6771" t="s">
        <v>35162</v>
      </c>
      <c r="B6771" t="s">
        <v>1168</v>
      </c>
      <c r="C6771" t="s">
        <v>35163</v>
      </c>
      <c r="D6771">
        <v>3162</v>
      </c>
      <c r="E6771" t="s">
        <v>1580</v>
      </c>
      <c r="F6771" t="s">
        <v>1795</v>
      </c>
      <c r="G6771" t="s">
        <v>5558</v>
      </c>
      <c r="H6771" t="s">
        <v>5559</v>
      </c>
      <c r="I6771" t="s">
        <v>35162</v>
      </c>
      <c r="J6771" t="s">
        <v>33532</v>
      </c>
      <c r="K6771" t="s">
        <v>33532</v>
      </c>
      <c r="L6771" t="s">
        <v>35164</v>
      </c>
      <c r="M6771">
        <v>-76.381600000000006</v>
      </c>
      <c r="N6771">
        <v>3.5432199999999998</v>
      </c>
    </row>
    <row r="6772" spans="1:14" x14ac:dyDescent="0.35">
      <c r="A6772" t="s">
        <v>35165</v>
      </c>
      <c r="B6772" t="s">
        <v>32</v>
      </c>
      <c r="C6772" t="s">
        <v>35166</v>
      </c>
      <c r="D6772">
        <v>740</v>
      </c>
      <c r="E6772" t="s">
        <v>1580</v>
      </c>
      <c r="F6772" t="s">
        <v>1795</v>
      </c>
      <c r="G6772" t="s">
        <v>5605</v>
      </c>
      <c r="H6772" t="s">
        <v>35167</v>
      </c>
      <c r="I6772" t="s">
        <v>35165</v>
      </c>
      <c r="J6772" t="s">
        <v>35168</v>
      </c>
      <c r="K6772" t="s">
        <v>35168</v>
      </c>
      <c r="L6772" t="s">
        <v>35169</v>
      </c>
      <c r="M6772">
        <v>-73.966999999999999</v>
      </c>
      <c r="N6772">
        <v>6.367</v>
      </c>
    </row>
    <row r="6773" spans="1:14" x14ac:dyDescent="0.35">
      <c r="A6773" t="s">
        <v>35170</v>
      </c>
      <c r="B6773" t="s">
        <v>32</v>
      </c>
      <c r="C6773" t="s">
        <v>35171</v>
      </c>
      <c r="D6773">
        <v>341</v>
      </c>
      <c r="E6773" t="s">
        <v>1580</v>
      </c>
      <c r="F6773" t="s">
        <v>1795</v>
      </c>
      <c r="G6773" t="s">
        <v>5617</v>
      </c>
      <c r="H6773" t="s">
        <v>35172</v>
      </c>
      <c r="I6773" t="s">
        <v>35170</v>
      </c>
      <c r="J6773" t="s">
        <v>27317</v>
      </c>
      <c r="K6773" t="s">
        <v>27317</v>
      </c>
      <c r="L6773" t="s">
        <v>35173</v>
      </c>
      <c r="M6773">
        <v>-70.210700000000003</v>
      </c>
      <c r="N6773">
        <v>6.31684</v>
      </c>
    </row>
    <row r="6774" spans="1:14" x14ac:dyDescent="0.35">
      <c r="A6774" t="s">
        <v>35174</v>
      </c>
      <c r="B6774" t="s">
        <v>1168</v>
      </c>
      <c r="C6774" t="s">
        <v>34442</v>
      </c>
      <c r="D6774">
        <v>8</v>
      </c>
      <c r="E6774" t="s">
        <v>1580</v>
      </c>
      <c r="F6774" t="s">
        <v>1795</v>
      </c>
      <c r="G6774" t="s">
        <v>5552</v>
      </c>
      <c r="H6774" t="s">
        <v>35034</v>
      </c>
      <c r="I6774" t="s">
        <v>35174</v>
      </c>
      <c r="J6774" t="s">
        <v>35175</v>
      </c>
      <c r="K6774" t="s">
        <v>35175</v>
      </c>
      <c r="L6774" t="s">
        <v>35176</v>
      </c>
      <c r="M6774">
        <v>-78.749200000000002</v>
      </c>
      <c r="N6774">
        <v>1.8144199999999999</v>
      </c>
    </row>
    <row r="6775" spans="1:14" x14ac:dyDescent="0.35">
      <c r="A6775" t="s">
        <v>35177</v>
      </c>
      <c r="B6775" t="s">
        <v>32</v>
      </c>
      <c r="C6775" t="s">
        <v>46719</v>
      </c>
      <c r="D6775">
        <v>820</v>
      </c>
      <c r="E6775" t="s">
        <v>1580</v>
      </c>
      <c r="F6775" t="s">
        <v>1795</v>
      </c>
      <c r="G6775" t="s">
        <v>5614</v>
      </c>
      <c r="H6775" t="s">
        <v>46720</v>
      </c>
      <c r="I6775" t="s">
        <v>35177</v>
      </c>
      <c r="J6775" t="s">
        <v>35178</v>
      </c>
      <c r="K6775" t="s">
        <v>35179</v>
      </c>
      <c r="L6775" t="s">
        <v>35180</v>
      </c>
      <c r="M6775">
        <v>-71.296099999999996</v>
      </c>
      <c r="N6775">
        <v>1.0136000000000001</v>
      </c>
    </row>
    <row r="6776" spans="1:14" x14ac:dyDescent="0.35">
      <c r="A6776" t="s">
        <v>35181</v>
      </c>
      <c r="B6776" t="s">
        <v>1168</v>
      </c>
      <c r="C6776" t="s">
        <v>35182</v>
      </c>
      <c r="D6776">
        <v>174</v>
      </c>
      <c r="E6776" t="s">
        <v>1580</v>
      </c>
      <c r="F6776" t="s">
        <v>1795</v>
      </c>
      <c r="G6776" t="s">
        <v>5570</v>
      </c>
      <c r="H6776" t="s">
        <v>5581</v>
      </c>
      <c r="I6776" t="s">
        <v>35181</v>
      </c>
      <c r="J6776" t="s">
        <v>35183</v>
      </c>
      <c r="K6776" t="s">
        <v>35183</v>
      </c>
      <c r="L6776" t="s">
        <v>35184</v>
      </c>
      <c r="M6776">
        <v>-75.198499999999996</v>
      </c>
      <c r="N6776">
        <v>7.9684699999999999</v>
      </c>
    </row>
    <row r="6777" spans="1:14" x14ac:dyDescent="0.35">
      <c r="A6777" t="s">
        <v>35185</v>
      </c>
      <c r="B6777" t="s">
        <v>1168</v>
      </c>
      <c r="C6777" t="s">
        <v>46721</v>
      </c>
      <c r="D6777">
        <v>31</v>
      </c>
      <c r="E6777" t="s">
        <v>1580</v>
      </c>
      <c r="F6777" t="s">
        <v>1795</v>
      </c>
      <c r="G6777" t="s">
        <v>35053</v>
      </c>
      <c r="H6777" t="s">
        <v>46722</v>
      </c>
      <c r="I6777" t="s">
        <v>35185</v>
      </c>
      <c r="J6777" t="s">
        <v>35186</v>
      </c>
      <c r="K6777" t="s">
        <v>35186</v>
      </c>
      <c r="L6777" t="s">
        <v>35187</v>
      </c>
      <c r="M6777">
        <v>-75.691299999999998</v>
      </c>
      <c r="N6777">
        <v>9.4009199999999993</v>
      </c>
    </row>
    <row r="6778" spans="1:14" x14ac:dyDescent="0.35">
      <c r="A6778" t="s">
        <v>35188</v>
      </c>
      <c r="B6778" t="s">
        <v>1168</v>
      </c>
      <c r="C6778" t="s">
        <v>27139</v>
      </c>
      <c r="D6778">
        <v>528</v>
      </c>
      <c r="E6778" t="s">
        <v>1580</v>
      </c>
      <c r="F6778" t="s">
        <v>1795</v>
      </c>
      <c r="G6778" t="s">
        <v>35053</v>
      </c>
      <c r="H6778" t="s">
        <v>4540</v>
      </c>
      <c r="I6778" t="s">
        <v>35188</v>
      </c>
      <c r="J6778" t="s">
        <v>2247</v>
      </c>
      <c r="K6778" t="s">
        <v>2247</v>
      </c>
      <c r="L6778" t="s">
        <v>35189</v>
      </c>
      <c r="M6778">
        <v>-75.285600000000002</v>
      </c>
      <c r="N6778">
        <v>9.3327399999999994</v>
      </c>
    </row>
    <row r="6779" spans="1:14" x14ac:dyDescent="0.35">
      <c r="A6779" t="s">
        <v>35190</v>
      </c>
      <c r="B6779" t="s">
        <v>1168</v>
      </c>
      <c r="C6779" t="s">
        <v>35191</v>
      </c>
      <c r="D6779">
        <v>180</v>
      </c>
      <c r="E6779" t="s">
        <v>1580</v>
      </c>
      <c r="F6779" t="s">
        <v>1795</v>
      </c>
      <c r="G6779" t="s">
        <v>5570</v>
      </c>
      <c r="H6779" t="s">
        <v>35192</v>
      </c>
      <c r="I6779" t="s">
        <v>35190</v>
      </c>
      <c r="J6779" t="s">
        <v>18254</v>
      </c>
      <c r="K6779" t="s">
        <v>18254</v>
      </c>
      <c r="L6779" t="s">
        <v>35193</v>
      </c>
      <c r="M6779">
        <v>-74.808899999999994</v>
      </c>
      <c r="N6779">
        <v>7.5964700000000001</v>
      </c>
    </row>
    <row r="6780" spans="1:14" x14ac:dyDescent="0.35">
      <c r="A6780" t="s">
        <v>35194</v>
      </c>
      <c r="B6780" t="s">
        <v>1168</v>
      </c>
      <c r="C6780" t="s">
        <v>46723</v>
      </c>
      <c r="D6780">
        <v>412</v>
      </c>
      <c r="E6780" t="s">
        <v>1580</v>
      </c>
      <c r="F6780" t="s">
        <v>1795</v>
      </c>
      <c r="G6780" t="s">
        <v>5605</v>
      </c>
      <c r="H6780" t="s">
        <v>5606</v>
      </c>
      <c r="I6780" t="s">
        <v>35194</v>
      </c>
      <c r="J6780" t="s">
        <v>35195</v>
      </c>
      <c r="K6780" t="s">
        <v>35195</v>
      </c>
      <c r="L6780" t="s">
        <v>35196</v>
      </c>
      <c r="M6780">
        <v>-73.806799999999996</v>
      </c>
      <c r="N6780">
        <v>7.02433</v>
      </c>
    </row>
    <row r="6781" spans="1:14" x14ac:dyDescent="0.35">
      <c r="A6781" t="s">
        <v>35197</v>
      </c>
      <c r="B6781" t="s">
        <v>1168</v>
      </c>
      <c r="C6781" t="s">
        <v>35198</v>
      </c>
      <c r="D6781">
        <v>803</v>
      </c>
      <c r="E6781" t="s">
        <v>1580</v>
      </c>
      <c r="F6781" t="s">
        <v>1795</v>
      </c>
      <c r="G6781" t="s">
        <v>34858</v>
      </c>
      <c r="H6781" t="s">
        <v>27047</v>
      </c>
      <c r="I6781" t="s">
        <v>35197</v>
      </c>
      <c r="J6781" t="s">
        <v>35199</v>
      </c>
      <c r="K6781" t="s">
        <v>35199</v>
      </c>
      <c r="L6781" t="s">
        <v>35200</v>
      </c>
      <c r="M6781">
        <v>-75.564400000000006</v>
      </c>
      <c r="N6781">
        <v>1.5891900000000001</v>
      </c>
    </row>
    <row r="6782" spans="1:14" x14ac:dyDescent="0.35">
      <c r="A6782" t="s">
        <v>35201</v>
      </c>
      <c r="B6782" t="s">
        <v>32</v>
      </c>
      <c r="C6782" t="s">
        <v>46724</v>
      </c>
      <c r="D6782">
        <v>150</v>
      </c>
      <c r="E6782" t="s">
        <v>1580</v>
      </c>
      <c r="F6782" t="s">
        <v>1795</v>
      </c>
      <c r="G6782" t="s">
        <v>5588</v>
      </c>
      <c r="H6782" t="s">
        <v>46704</v>
      </c>
      <c r="I6782" t="s">
        <v>35201</v>
      </c>
      <c r="J6782" t="s">
        <v>35202</v>
      </c>
      <c r="K6782" t="s">
        <v>35202</v>
      </c>
      <c r="L6782" t="s">
        <v>35203</v>
      </c>
      <c r="M6782">
        <v>-74.2</v>
      </c>
      <c r="N6782">
        <v>10.533300000000001</v>
      </c>
    </row>
    <row r="6783" spans="1:14" x14ac:dyDescent="0.35">
      <c r="A6783" t="s">
        <v>35204</v>
      </c>
      <c r="B6783" t="s">
        <v>32</v>
      </c>
      <c r="C6783" t="s">
        <v>34990</v>
      </c>
      <c r="E6783" t="s">
        <v>1580</v>
      </c>
      <c r="F6783" t="s">
        <v>1795</v>
      </c>
      <c r="G6783" t="s">
        <v>35088</v>
      </c>
      <c r="I6783" t="s">
        <v>35204</v>
      </c>
      <c r="J6783" t="s">
        <v>35205</v>
      </c>
      <c r="L6783" t="s">
        <v>35206</v>
      </c>
      <c r="M6783">
        <v>-70.924999999999997</v>
      </c>
      <c r="N6783">
        <v>4.549722</v>
      </c>
    </row>
    <row r="6784" spans="1:14" x14ac:dyDescent="0.35">
      <c r="A6784" t="s">
        <v>35207</v>
      </c>
      <c r="B6784" t="s">
        <v>1168</v>
      </c>
      <c r="C6784" t="s">
        <v>35208</v>
      </c>
      <c r="D6784">
        <v>900</v>
      </c>
      <c r="E6784" t="s">
        <v>1580</v>
      </c>
      <c r="F6784" t="s">
        <v>1795</v>
      </c>
      <c r="G6784" t="s">
        <v>5582</v>
      </c>
      <c r="H6784" t="s">
        <v>5583</v>
      </c>
      <c r="I6784" t="s">
        <v>35207</v>
      </c>
      <c r="J6784" t="s">
        <v>35209</v>
      </c>
      <c r="K6784" t="s">
        <v>35209</v>
      </c>
      <c r="L6784" t="s">
        <v>35210</v>
      </c>
      <c r="M6784">
        <v>-74.796700000000001</v>
      </c>
      <c r="N6784">
        <v>4.2762399999999996</v>
      </c>
    </row>
    <row r="6785" spans="1:14" x14ac:dyDescent="0.35">
      <c r="A6785" t="s">
        <v>35211</v>
      </c>
      <c r="B6785" t="s">
        <v>1168</v>
      </c>
      <c r="C6785" t="s">
        <v>1774</v>
      </c>
      <c r="D6785">
        <v>2979</v>
      </c>
      <c r="E6785" t="s">
        <v>1580</v>
      </c>
      <c r="F6785" t="s">
        <v>1795</v>
      </c>
      <c r="G6785" t="s">
        <v>5558</v>
      </c>
      <c r="H6785" t="s">
        <v>35212</v>
      </c>
      <c r="I6785" t="s">
        <v>35211</v>
      </c>
      <c r="J6785" t="s">
        <v>30606</v>
      </c>
      <c r="K6785" t="s">
        <v>30606</v>
      </c>
      <c r="L6785" t="s">
        <v>35213</v>
      </c>
      <c r="M6785">
        <v>-75.955699999999993</v>
      </c>
      <c r="N6785">
        <v>4.7581800000000003</v>
      </c>
    </row>
    <row r="6786" spans="1:14" x14ac:dyDescent="0.35">
      <c r="A6786" t="s">
        <v>35214</v>
      </c>
      <c r="B6786" t="s">
        <v>1168</v>
      </c>
      <c r="C6786" t="s">
        <v>35215</v>
      </c>
      <c r="D6786">
        <v>164</v>
      </c>
      <c r="E6786" t="s">
        <v>1580</v>
      </c>
      <c r="F6786" t="s">
        <v>1795</v>
      </c>
      <c r="G6786" t="s">
        <v>34920</v>
      </c>
      <c r="H6786" t="s">
        <v>35216</v>
      </c>
      <c r="I6786" t="s">
        <v>35214</v>
      </c>
      <c r="J6786" t="s">
        <v>19006</v>
      </c>
      <c r="K6786" t="s">
        <v>19006</v>
      </c>
      <c r="L6786" t="s">
        <v>35217</v>
      </c>
      <c r="M6786">
        <v>-77.898600000000002</v>
      </c>
      <c r="N6786">
        <v>2.5701299999999998</v>
      </c>
    </row>
    <row r="6787" spans="1:14" x14ac:dyDescent="0.35">
      <c r="A6787" t="s">
        <v>35218</v>
      </c>
      <c r="B6787" t="s">
        <v>32</v>
      </c>
      <c r="C6787" t="s">
        <v>5636</v>
      </c>
      <c r="D6787">
        <v>2730</v>
      </c>
      <c r="E6787" t="s">
        <v>1580</v>
      </c>
      <c r="F6787" t="s">
        <v>1795</v>
      </c>
      <c r="G6787" t="s">
        <v>5579</v>
      </c>
      <c r="H6787" t="s">
        <v>35219</v>
      </c>
      <c r="I6787" t="s">
        <v>35218</v>
      </c>
      <c r="J6787" t="s">
        <v>35220</v>
      </c>
      <c r="K6787" t="s">
        <v>35220</v>
      </c>
      <c r="L6787" t="s">
        <v>35221</v>
      </c>
      <c r="M6787">
        <v>-75.466999999999999</v>
      </c>
      <c r="N6787">
        <v>3.7170000000000001</v>
      </c>
    </row>
    <row r="6788" spans="1:14" x14ac:dyDescent="0.35">
      <c r="A6788" t="s">
        <v>35222</v>
      </c>
      <c r="B6788" t="s">
        <v>32</v>
      </c>
      <c r="C6788" t="s">
        <v>35223</v>
      </c>
      <c r="D6788">
        <v>820</v>
      </c>
      <c r="E6788" t="s">
        <v>1580</v>
      </c>
      <c r="F6788" t="s">
        <v>1795</v>
      </c>
      <c r="G6788" t="s">
        <v>34875</v>
      </c>
      <c r="H6788" t="s">
        <v>34889</v>
      </c>
      <c r="I6788" t="s">
        <v>35222</v>
      </c>
      <c r="J6788" t="s">
        <v>14269</v>
      </c>
      <c r="K6788" t="s">
        <v>14269</v>
      </c>
      <c r="L6788" t="s">
        <v>35224</v>
      </c>
      <c r="M6788">
        <v>-71.75</v>
      </c>
      <c r="N6788">
        <v>6.15</v>
      </c>
    </row>
    <row r="6789" spans="1:14" x14ac:dyDescent="0.35">
      <c r="A6789" t="s">
        <v>35225</v>
      </c>
      <c r="B6789" t="s">
        <v>1168</v>
      </c>
      <c r="C6789" t="s">
        <v>34410</v>
      </c>
      <c r="D6789">
        <v>2999</v>
      </c>
      <c r="E6789" t="s">
        <v>1580</v>
      </c>
      <c r="F6789" t="s">
        <v>1795</v>
      </c>
      <c r="G6789" t="s">
        <v>5579</v>
      </c>
      <c r="H6789" t="s">
        <v>45916</v>
      </c>
      <c r="I6789" t="s">
        <v>35225</v>
      </c>
      <c r="J6789" t="s">
        <v>35226</v>
      </c>
      <c r="K6789" t="s">
        <v>35226</v>
      </c>
      <c r="L6789" t="s">
        <v>35227</v>
      </c>
      <c r="M6789">
        <v>-75.133300000000006</v>
      </c>
      <c r="N6789">
        <v>4.4216100000000003</v>
      </c>
    </row>
    <row r="6790" spans="1:14" x14ac:dyDescent="0.35">
      <c r="A6790" t="s">
        <v>35228</v>
      </c>
      <c r="B6790" t="s">
        <v>32</v>
      </c>
      <c r="C6790" t="s">
        <v>46725</v>
      </c>
      <c r="D6790">
        <v>110</v>
      </c>
      <c r="E6790" t="s">
        <v>1580</v>
      </c>
      <c r="F6790" t="s">
        <v>1795</v>
      </c>
      <c r="G6790" t="s">
        <v>5570</v>
      </c>
      <c r="H6790" t="s">
        <v>46726</v>
      </c>
      <c r="I6790" t="s">
        <v>35228</v>
      </c>
      <c r="J6790" t="s">
        <v>35229</v>
      </c>
      <c r="K6790" t="s">
        <v>35229</v>
      </c>
      <c r="L6790" t="s">
        <v>35230</v>
      </c>
      <c r="M6790">
        <v>-76.686499999999995</v>
      </c>
      <c r="N6790">
        <v>7.6803800000000004</v>
      </c>
    </row>
    <row r="6791" spans="1:14" x14ac:dyDescent="0.35">
      <c r="A6791" t="s">
        <v>35231</v>
      </c>
      <c r="B6791" t="s">
        <v>1168</v>
      </c>
      <c r="C6791" t="s">
        <v>23619</v>
      </c>
      <c r="D6791">
        <v>9765</v>
      </c>
      <c r="E6791" t="s">
        <v>1580</v>
      </c>
      <c r="F6791" t="s">
        <v>1795</v>
      </c>
      <c r="G6791" t="s">
        <v>5552</v>
      </c>
      <c r="H6791" t="s">
        <v>35232</v>
      </c>
      <c r="I6791" t="s">
        <v>35231</v>
      </c>
      <c r="J6791" t="s">
        <v>35233</v>
      </c>
      <c r="K6791" t="s">
        <v>35233</v>
      </c>
      <c r="L6791" t="s">
        <v>35234</v>
      </c>
      <c r="M6791">
        <v>-77.671800000000005</v>
      </c>
      <c r="N6791">
        <v>0.86192500000000005</v>
      </c>
    </row>
    <row r="6792" spans="1:14" x14ac:dyDescent="0.35">
      <c r="A6792" t="s">
        <v>35235</v>
      </c>
      <c r="B6792" t="s">
        <v>36</v>
      </c>
      <c r="C6792" t="s">
        <v>35236</v>
      </c>
      <c r="D6792">
        <v>65</v>
      </c>
      <c r="F6792" t="s">
        <v>30</v>
      </c>
      <c r="G6792" t="s">
        <v>34</v>
      </c>
      <c r="H6792" t="s">
        <v>35237</v>
      </c>
      <c r="J6792" t="s">
        <v>35235</v>
      </c>
      <c r="K6792" t="s">
        <v>35235</v>
      </c>
      <c r="L6792" t="s">
        <v>35238</v>
      </c>
      <c r="M6792">
        <v>-154.1412</v>
      </c>
      <c r="N6792">
        <v>56.537799999999997</v>
      </c>
    </row>
    <row r="6793" spans="1:14" x14ac:dyDescent="0.35">
      <c r="A6793" t="s">
        <v>35239</v>
      </c>
      <c r="B6793" t="s">
        <v>1168</v>
      </c>
      <c r="C6793" t="s">
        <v>35240</v>
      </c>
      <c r="D6793">
        <v>46</v>
      </c>
      <c r="E6793" t="s">
        <v>1580</v>
      </c>
      <c r="F6793" t="s">
        <v>1795</v>
      </c>
      <c r="G6793" t="s">
        <v>5570</v>
      </c>
      <c r="H6793" t="s">
        <v>34845</v>
      </c>
      <c r="I6793" t="s">
        <v>35239</v>
      </c>
      <c r="J6793" t="s">
        <v>33314</v>
      </c>
      <c r="K6793" t="s">
        <v>33314</v>
      </c>
      <c r="L6793" t="s">
        <v>35241</v>
      </c>
      <c r="M6793">
        <v>-76.716399999999993</v>
      </c>
      <c r="N6793">
        <v>7.81196</v>
      </c>
    </row>
    <row r="6794" spans="1:14" x14ac:dyDescent="0.35">
      <c r="A6794" t="s">
        <v>35242</v>
      </c>
      <c r="B6794" t="s">
        <v>32</v>
      </c>
      <c r="C6794" t="s">
        <v>35243</v>
      </c>
      <c r="D6794">
        <v>573</v>
      </c>
      <c r="E6794" t="s">
        <v>1580</v>
      </c>
      <c r="F6794" t="s">
        <v>1795</v>
      </c>
      <c r="G6794" t="s">
        <v>35044</v>
      </c>
      <c r="H6794" t="s">
        <v>46727</v>
      </c>
      <c r="I6794" t="s">
        <v>35242</v>
      </c>
      <c r="J6794" t="s">
        <v>35244</v>
      </c>
      <c r="K6794" t="s">
        <v>35244</v>
      </c>
      <c r="L6794" t="s">
        <v>35245</v>
      </c>
      <c r="M6794">
        <v>-74.770799999999994</v>
      </c>
      <c r="N6794">
        <v>-0.182278</v>
      </c>
    </row>
    <row r="6795" spans="1:14" x14ac:dyDescent="0.35">
      <c r="A6795" t="s">
        <v>35246</v>
      </c>
      <c r="B6795" t="s">
        <v>1168</v>
      </c>
      <c r="C6795" t="s">
        <v>35247</v>
      </c>
      <c r="D6795">
        <v>281</v>
      </c>
      <c r="E6795" t="s">
        <v>1580</v>
      </c>
      <c r="F6795" t="s">
        <v>1795</v>
      </c>
      <c r="G6795" t="s">
        <v>5551</v>
      </c>
      <c r="H6795" t="s">
        <v>35248</v>
      </c>
      <c r="I6795" t="s">
        <v>35246</v>
      </c>
      <c r="J6795" t="s">
        <v>35249</v>
      </c>
      <c r="K6795" t="s">
        <v>30980</v>
      </c>
      <c r="L6795" t="s">
        <v>35250</v>
      </c>
      <c r="M6795">
        <v>-72.490099999999998</v>
      </c>
      <c r="N6795">
        <v>11.2325</v>
      </c>
    </row>
    <row r="6796" spans="1:14" x14ac:dyDescent="0.35">
      <c r="A6796" t="s">
        <v>35251</v>
      </c>
      <c r="B6796" t="s">
        <v>32</v>
      </c>
      <c r="C6796" t="s">
        <v>35252</v>
      </c>
      <c r="D6796">
        <v>590</v>
      </c>
      <c r="E6796" t="s">
        <v>1580</v>
      </c>
      <c r="F6796" t="s">
        <v>1795</v>
      </c>
      <c r="G6796" t="s">
        <v>5610</v>
      </c>
      <c r="H6796" t="s">
        <v>35253</v>
      </c>
      <c r="I6796" t="s">
        <v>35251</v>
      </c>
      <c r="J6796" t="s">
        <v>27450</v>
      </c>
      <c r="K6796" t="s">
        <v>27450</v>
      </c>
      <c r="L6796" t="s">
        <v>35254</v>
      </c>
      <c r="M6796">
        <v>-69.579700000000003</v>
      </c>
      <c r="N6796">
        <v>-1.3286100000000001</v>
      </c>
    </row>
    <row r="6797" spans="1:14" x14ac:dyDescent="0.35">
      <c r="A6797" t="s">
        <v>35255</v>
      </c>
      <c r="B6797" t="s">
        <v>1168</v>
      </c>
      <c r="C6797" t="s">
        <v>46728</v>
      </c>
      <c r="D6797">
        <v>277</v>
      </c>
      <c r="E6797" t="s">
        <v>1580</v>
      </c>
      <c r="F6797" t="s">
        <v>1795</v>
      </c>
      <c r="G6797" t="s">
        <v>5610</v>
      </c>
      <c r="H6797" t="s">
        <v>35256</v>
      </c>
      <c r="I6797" t="s">
        <v>35255</v>
      </c>
      <c r="J6797" t="s">
        <v>27336</v>
      </c>
      <c r="K6797" t="s">
        <v>27336</v>
      </c>
      <c r="L6797" t="s">
        <v>35257</v>
      </c>
      <c r="M6797">
        <v>-69.943200000000004</v>
      </c>
      <c r="N6797">
        <v>-4.1935500000000001</v>
      </c>
    </row>
    <row r="6798" spans="1:14" x14ac:dyDescent="0.35">
      <c r="A6798" t="s">
        <v>35258</v>
      </c>
      <c r="B6798" t="s">
        <v>1168</v>
      </c>
      <c r="C6798" t="s">
        <v>35259</v>
      </c>
      <c r="D6798">
        <v>4949</v>
      </c>
      <c r="E6798" t="s">
        <v>1580</v>
      </c>
      <c r="F6798" t="s">
        <v>1795</v>
      </c>
      <c r="G6798" t="s">
        <v>5570</v>
      </c>
      <c r="H6798" t="s">
        <v>45915</v>
      </c>
      <c r="I6798" t="s">
        <v>35258</v>
      </c>
      <c r="J6798" t="s">
        <v>35260</v>
      </c>
      <c r="K6798" t="s">
        <v>35260</v>
      </c>
      <c r="L6798" t="s">
        <v>35261</v>
      </c>
      <c r="M6798">
        <v>-75.590581999999998</v>
      </c>
      <c r="N6798">
        <v>6.2205490000000001</v>
      </c>
    </row>
    <row r="6799" spans="1:14" x14ac:dyDescent="0.35">
      <c r="A6799" t="s">
        <v>35262</v>
      </c>
      <c r="B6799" t="s">
        <v>32</v>
      </c>
      <c r="C6799" t="s">
        <v>30510</v>
      </c>
      <c r="D6799">
        <v>730</v>
      </c>
      <c r="E6799" t="s">
        <v>1580</v>
      </c>
      <c r="F6799" t="s">
        <v>1795</v>
      </c>
      <c r="G6799" t="s">
        <v>5611</v>
      </c>
      <c r="H6799" t="s">
        <v>30511</v>
      </c>
      <c r="I6799" t="s">
        <v>35262</v>
      </c>
      <c r="J6799" t="s">
        <v>27561</v>
      </c>
      <c r="K6799" t="s">
        <v>27561</v>
      </c>
      <c r="L6799" t="s">
        <v>35263</v>
      </c>
      <c r="M6799">
        <v>-71.944400000000002</v>
      </c>
      <c r="N6799">
        <v>1.35</v>
      </c>
    </row>
    <row r="6800" spans="1:14" x14ac:dyDescent="0.35">
      <c r="A6800" t="s">
        <v>35264</v>
      </c>
      <c r="B6800" t="s">
        <v>1168</v>
      </c>
      <c r="C6800" t="s">
        <v>35265</v>
      </c>
      <c r="D6800">
        <v>178</v>
      </c>
      <c r="E6800" t="s">
        <v>1580</v>
      </c>
      <c r="F6800" t="s">
        <v>1795</v>
      </c>
      <c r="G6800" t="s">
        <v>5567</v>
      </c>
      <c r="H6800" t="s">
        <v>46729</v>
      </c>
      <c r="I6800" t="s">
        <v>35264</v>
      </c>
      <c r="J6800" t="s">
        <v>20430</v>
      </c>
      <c r="K6800" t="s">
        <v>20430</v>
      </c>
      <c r="L6800" t="s">
        <v>35266</v>
      </c>
      <c r="M6800">
        <v>-74.846100000000007</v>
      </c>
      <c r="N6800">
        <v>9.2847399999999993</v>
      </c>
    </row>
    <row r="6801" spans="1:14" x14ac:dyDescent="0.35">
      <c r="A6801" t="s">
        <v>35267</v>
      </c>
      <c r="B6801" t="s">
        <v>32</v>
      </c>
      <c r="C6801" t="s">
        <v>35268</v>
      </c>
      <c r="D6801">
        <v>160</v>
      </c>
      <c r="E6801" t="s">
        <v>1580</v>
      </c>
      <c r="F6801" t="s">
        <v>1795</v>
      </c>
      <c r="G6801" t="s">
        <v>5612</v>
      </c>
      <c r="H6801" t="s">
        <v>46730</v>
      </c>
      <c r="I6801" t="s">
        <v>35267</v>
      </c>
      <c r="J6801" t="s">
        <v>27306</v>
      </c>
      <c r="K6801" t="s">
        <v>27306</v>
      </c>
      <c r="L6801" t="s">
        <v>35269</v>
      </c>
      <c r="M6801">
        <v>-75.432500000000005</v>
      </c>
      <c r="N6801">
        <v>7.9717399999999996</v>
      </c>
    </row>
    <row r="6802" spans="1:14" x14ac:dyDescent="0.35">
      <c r="A6802" t="s">
        <v>35270</v>
      </c>
      <c r="B6802" t="s">
        <v>1168</v>
      </c>
      <c r="C6802" t="s">
        <v>35271</v>
      </c>
      <c r="D6802">
        <v>36</v>
      </c>
      <c r="E6802" t="s">
        <v>1580</v>
      </c>
      <c r="F6802" t="s">
        <v>1795</v>
      </c>
      <c r="G6802" t="s">
        <v>5612</v>
      </c>
      <c r="H6802" t="s">
        <v>46731</v>
      </c>
      <c r="I6802" t="s">
        <v>35270</v>
      </c>
      <c r="J6802" t="s">
        <v>2368</v>
      </c>
      <c r="K6802" t="s">
        <v>2368</v>
      </c>
      <c r="L6802" t="s">
        <v>35272</v>
      </c>
      <c r="M6802">
        <v>-75.825800000000001</v>
      </c>
      <c r="N6802">
        <v>8.8237400000000008</v>
      </c>
    </row>
    <row r="6803" spans="1:14" x14ac:dyDescent="0.35">
      <c r="A6803" t="s">
        <v>35273</v>
      </c>
      <c r="B6803" t="s">
        <v>1168</v>
      </c>
      <c r="C6803" t="s">
        <v>35274</v>
      </c>
      <c r="D6803">
        <v>680</v>
      </c>
      <c r="E6803" t="s">
        <v>1580</v>
      </c>
      <c r="F6803" t="s">
        <v>1795</v>
      </c>
      <c r="G6803" t="s">
        <v>5614</v>
      </c>
      <c r="H6803" t="s">
        <v>46732</v>
      </c>
      <c r="I6803" t="s">
        <v>35273</v>
      </c>
      <c r="J6803" t="s">
        <v>35275</v>
      </c>
      <c r="K6803" t="s">
        <v>35275</v>
      </c>
      <c r="L6803" t="s">
        <v>35276</v>
      </c>
      <c r="M6803">
        <v>-70.233900000000006</v>
      </c>
      <c r="N6803">
        <v>1.25366</v>
      </c>
    </row>
    <row r="6804" spans="1:14" x14ac:dyDescent="0.35">
      <c r="A6804" t="s">
        <v>35277</v>
      </c>
      <c r="B6804" t="s">
        <v>1168</v>
      </c>
      <c r="C6804" t="s">
        <v>35278</v>
      </c>
      <c r="D6804">
        <v>6871</v>
      </c>
      <c r="E6804" t="s">
        <v>1580</v>
      </c>
      <c r="F6804" t="s">
        <v>1795</v>
      </c>
      <c r="G6804" t="s">
        <v>5575</v>
      </c>
      <c r="H6804" t="s">
        <v>5576</v>
      </c>
      <c r="I6804" t="s">
        <v>35277</v>
      </c>
      <c r="J6804" t="s">
        <v>35279</v>
      </c>
      <c r="K6804" t="s">
        <v>35279</v>
      </c>
      <c r="L6804" t="s">
        <v>35280</v>
      </c>
      <c r="M6804">
        <v>-75.464699999999993</v>
      </c>
      <c r="N6804">
        <v>5.0296000000000003</v>
      </c>
    </row>
    <row r="6805" spans="1:14" x14ac:dyDescent="0.35">
      <c r="A6805" t="s">
        <v>35281</v>
      </c>
      <c r="B6805" t="s">
        <v>32</v>
      </c>
      <c r="C6805" t="s">
        <v>35282</v>
      </c>
      <c r="D6805">
        <v>19</v>
      </c>
      <c r="E6805" t="s">
        <v>1580</v>
      </c>
      <c r="F6805" t="s">
        <v>1795</v>
      </c>
      <c r="G6805" t="s">
        <v>5570</v>
      </c>
      <c r="H6805" t="s">
        <v>35283</v>
      </c>
      <c r="I6805" t="s">
        <v>35281</v>
      </c>
      <c r="J6805" t="s">
        <v>35284</v>
      </c>
      <c r="K6805" t="s">
        <v>35284</v>
      </c>
      <c r="L6805" t="s">
        <v>35285</v>
      </c>
      <c r="M6805">
        <v>-76.783299999999997</v>
      </c>
      <c r="N6805">
        <v>8.4499999999999993</v>
      </c>
    </row>
    <row r="6806" spans="1:14" x14ac:dyDescent="0.35">
      <c r="A6806" t="s">
        <v>35286</v>
      </c>
      <c r="B6806" t="s">
        <v>32</v>
      </c>
      <c r="C6806" t="s">
        <v>35287</v>
      </c>
      <c r="D6806">
        <v>12</v>
      </c>
      <c r="E6806" t="s">
        <v>1580</v>
      </c>
      <c r="F6806" t="s">
        <v>1795</v>
      </c>
      <c r="G6806" t="s">
        <v>5555</v>
      </c>
      <c r="H6806" t="s">
        <v>46733</v>
      </c>
      <c r="I6806" t="s">
        <v>35286</v>
      </c>
      <c r="J6806" t="s">
        <v>35288</v>
      </c>
      <c r="K6806" t="s">
        <v>35288</v>
      </c>
      <c r="L6806" t="s">
        <v>35289</v>
      </c>
      <c r="M6806">
        <v>-77.280600000000007</v>
      </c>
      <c r="N6806">
        <v>5.6963999999999997</v>
      </c>
    </row>
    <row r="6807" spans="1:14" x14ac:dyDescent="0.35">
      <c r="A6807" t="s">
        <v>35290</v>
      </c>
      <c r="B6807" t="s">
        <v>1168</v>
      </c>
      <c r="C6807" t="s">
        <v>35291</v>
      </c>
      <c r="D6807">
        <v>1464</v>
      </c>
      <c r="E6807" t="s">
        <v>1580</v>
      </c>
      <c r="F6807" t="s">
        <v>1795</v>
      </c>
      <c r="G6807" t="s">
        <v>34973</v>
      </c>
      <c r="H6807" t="s">
        <v>35292</v>
      </c>
      <c r="I6807" t="s">
        <v>35290</v>
      </c>
      <c r="J6807" t="s">
        <v>35293</v>
      </c>
      <c r="K6807" t="s">
        <v>35293</v>
      </c>
      <c r="L6807" t="s">
        <v>35294</v>
      </c>
      <c r="M6807">
        <v>-75.293999999999997</v>
      </c>
      <c r="N6807">
        <v>2.9501499999999998</v>
      </c>
    </row>
    <row r="6808" spans="1:14" x14ac:dyDescent="0.35">
      <c r="A6808" t="s">
        <v>35295</v>
      </c>
      <c r="B6808" t="s">
        <v>1168</v>
      </c>
      <c r="C6808" t="s">
        <v>35296</v>
      </c>
      <c r="D6808">
        <v>3850</v>
      </c>
      <c r="E6808" t="s">
        <v>1580</v>
      </c>
      <c r="F6808" t="s">
        <v>1795</v>
      </c>
      <c r="G6808" t="s">
        <v>35043</v>
      </c>
      <c r="H6808" t="s">
        <v>46734</v>
      </c>
      <c r="I6808" t="s">
        <v>35295</v>
      </c>
      <c r="J6808" t="s">
        <v>35297</v>
      </c>
      <c r="K6808" t="s">
        <v>35297</v>
      </c>
      <c r="L6808" t="s">
        <v>35298</v>
      </c>
      <c r="M6808">
        <v>-73.3583</v>
      </c>
      <c r="N6808">
        <v>8.3150600000000008</v>
      </c>
    </row>
    <row r="6809" spans="1:14" x14ac:dyDescent="0.35">
      <c r="A6809" t="s">
        <v>35299</v>
      </c>
      <c r="B6809" t="s">
        <v>32</v>
      </c>
      <c r="C6809" t="s">
        <v>35300</v>
      </c>
      <c r="D6809">
        <v>434</v>
      </c>
      <c r="E6809" t="s">
        <v>1580</v>
      </c>
      <c r="F6809" t="s">
        <v>1795</v>
      </c>
      <c r="G6809" t="s">
        <v>34875</v>
      </c>
      <c r="H6809" t="s">
        <v>34879</v>
      </c>
      <c r="I6809" t="s">
        <v>35299</v>
      </c>
      <c r="J6809" t="s">
        <v>21159</v>
      </c>
      <c r="K6809" t="s">
        <v>21159</v>
      </c>
      <c r="L6809" t="s">
        <v>35301</v>
      </c>
      <c r="M6809">
        <v>-71.356399999999994</v>
      </c>
      <c r="N6809">
        <v>4.7922200000000004</v>
      </c>
    </row>
    <row r="6810" spans="1:14" x14ac:dyDescent="0.35">
      <c r="A6810" t="s">
        <v>35302</v>
      </c>
      <c r="B6810" t="s">
        <v>36</v>
      </c>
      <c r="C6810" t="s">
        <v>35303</v>
      </c>
      <c r="D6810">
        <v>2060</v>
      </c>
      <c r="E6810" t="s">
        <v>1580</v>
      </c>
      <c r="F6810" t="s">
        <v>1795</v>
      </c>
      <c r="G6810" t="s">
        <v>5570</v>
      </c>
      <c r="H6810" t="s">
        <v>35304</v>
      </c>
      <c r="I6810" t="s">
        <v>35302</v>
      </c>
      <c r="J6810" t="s">
        <v>34846</v>
      </c>
      <c r="L6810" t="s">
        <v>35305</v>
      </c>
      <c r="M6810">
        <v>-74.715500000000006</v>
      </c>
      <c r="N6810">
        <v>7.01037</v>
      </c>
    </row>
    <row r="6811" spans="1:14" x14ac:dyDescent="0.35">
      <c r="A6811" t="s">
        <v>35306</v>
      </c>
      <c r="B6811" t="s">
        <v>1168</v>
      </c>
      <c r="C6811" t="s">
        <v>35307</v>
      </c>
      <c r="D6811">
        <v>177</v>
      </c>
      <c r="E6811" t="s">
        <v>1580</v>
      </c>
      <c r="F6811" t="s">
        <v>1795</v>
      </c>
      <c r="G6811" t="s">
        <v>35088</v>
      </c>
      <c r="H6811" t="s">
        <v>46709</v>
      </c>
      <c r="I6811" t="s">
        <v>35306</v>
      </c>
      <c r="J6811" t="s">
        <v>35308</v>
      </c>
      <c r="K6811" t="s">
        <v>35308</v>
      </c>
      <c r="L6811" t="s">
        <v>35309</v>
      </c>
      <c r="M6811">
        <v>-67.493200000000002</v>
      </c>
      <c r="N6811">
        <v>6.1847200000000004</v>
      </c>
    </row>
    <row r="6812" spans="1:14" x14ac:dyDescent="0.35">
      <c r="A6812" t="s">
        <v>35310</v>
      </c>
      <c r="B6812" t="s">
        <v>1168</v>
      </c>
      <c r="C6812" t="s">
        <v>35311</v>
      </c>
      <c r="D6812">
        <v>460</v>
      </c>
      <c r="E6812" t="s">
        <v>1580</v>
      </c>
      <c r="F6812" t="s">
        <v>1795</v>
      </c>
      <c r="G6812" t="s">
        <v>34965</v>
      </c>
      <c r="H6812" t="s">
        <v>46735</v>
      </c>
      <c r="I6812" t="s">
        <v>35310</v>
      </c>
      <c r="J6812" t="s">
        <v>2514</v>
      </c>
      <c r="K6812" t="s">
        <v>2514</v>
      </c>
      <c r="L6812" t="s">
        <v>35312</v>
      </c>
      <c r="M6812">
        <v>-67.906199999999998</v>
      </c>
      <c r="N6812">
        <v>3.8535300000000001</v>
      </c>
    </row>
    <row r="6813" spans="1:14" x14ac:dyDescent="0.35">
      <c r="A6813" t="s">
        <v>35313</v>
      </c>
      <c r="B6813" t="s">
        <v>1168</v>
      </c>
      <c r="C6813" t="s">
        <v>46736</v>
      </c>
      <c r="D6813">
        <v>4416</v>
      </c>
      <c r="E6813" t="s">
        <v>1580</v>
      </c>
      <c r="F6813" t="s">
        <v>1795</v>
      </c>
      <c r="G6813" t="s">
        <v>35047</v>
      </c>
      <c r="H6813" t="s">
        <v>35048</v>
      </c>
      <c r="I6813" t="s">
        <v>35313</v>
      </c>
      <c r="J6813" t="s">
        <v>27500</v>
      </c>
      <c r="K6813" t="s">
        <v>27500</v>
      </c>
      <c r="L6813" t="s">
        <v>35314</v>
      </c>
      <c r="M6813">
        <v>-75.739500000000007</v>
      </c>
      <c r="N6813">
        <v>4.8126699999999998</v>
      </c>
    </row>
    <row r="6814" spans="1:14" x14ac:dyDescent="0.35">
      <c r="A6814" t="s">
        <v>35315</v>
      </c>
      <c r="B6814" t="s">
        <v>1168</v>
      </c>
      <c r="C6814" t="s">
        <v>35316</v>
      </c>
      <c r="D6814">
        <v>4212</v>
      </c>
      <c r="E6814" t="s">
        <v>1580</v>
      </c>
      <c r="F6814" t="s">
        <v>1795</v>
      </c>
      <c r="G6814" t="s">
        <v>34973</v>
      </c>
      <c r="H6814" t="s">
        <v>35317</v>
      </c>
      <c r="I6814" t="s">
        <v>35315</v>
      </c>
      <c r="J6814" t="s">
        <v>35318</v>
      </c>
      <c r="L6814" t="s">
        <v>35319</v>
      </c>
      <c r="M6814">
        <v>-76.085700000000003</v>
      </c>
      <c r="N6814">
        <v>1.8577699999999999</v>
      </c>
    </row>
    <row r="6815" spans="1:14" x14ac:dyDescent="0.35">
      <c r="A6815" t="s">
        <v>35320</v>
      </c>
      <c r="B6815" t="s">
        <v>32</v>
      </c>
      <c r="C6815" t="s">
        <v>35321</v>
      </c>
      <c r="D6815">
        <v>69</v>
      </c>
      <c r="E6815" t="s">
        <v>1580</v>
      </c>
      <c r="F6815" t="s">
        <v>1795</v>
      </c>
      <c r="G6815" t="s">
        <v>5588</v>
      </c>
      <c r="H6815" t="s">
        <v>34987</v>
      </c>
      <c r="I6815" t="s">
        <v>35320</v>
      </c>
      <c r="J6815" t="s">
        <v>2385</v>
      </c>
      <c r="K6815" t="s">
        <v>2385</v>
      </c>
      <c r="L6815" t="s">
        <v>35322</v>
      </c>
      <c r="M6815">
        <v>-74.783299999999997</v>
      </c>
      <c r="N6815">
        <v>9.8000000000000007</v>
      </c>
    </row>
    <row r="6816" spans="1:14" x14ac:dyDescent="0.35">
      <c r="A6816" t="s">
        <v>35323</v>
      </c>
      <c r="B6816" t="s">
        <v>32</v>
      </c>
      <c r="C6816" t="s">
        <v>35324</v>
      </c>
      <c r="D6816">
        <v>476</v>
      </c>
      <c r="E6816" t="s">
        <v>1580</v>
      </c>
      <c r="F6816" t="s">
        <v>1795</v>
      </c>
      <c r="G6816" t="s">
        <v>5570</v>
      </c>
      <c r="H6816" t="s">
        <v>35045</v>
      </c>
      <c r="I6816" t="s">
        <v>35323</v>
      </c>
      <c r="J6816" t="s">
        <v>35325</v>
      </c>
      <c r="K6816" t="s">
        <v>35325</v>
      </c>
      <c r="L6816" t="s">
        <v>35326</v>
      </c>
      <c r="M6816">
        <v>-74.590599999999995</v>
      </c>
      <c r="N6816">
        <v>6.2100200000000001</v>
      </c>
    </row>
    <row r="6817" spans="1:14" x14ac:dyDescent="0.35">
      <c r="A6817" t="s">
        <v>35327</v>
      </c>
      <c r="B6817" t="s">
        <v>1168</v>
      </c>
      <c r="C6817" t="s">
        <v>46737</v>
      </c>
      <c r="D6817">
        <v>5687</v>
      </c>
      <c r="E6817" t="s">
        <v>1580</v>
      </c>
      <c r="F6817" t="s">
        <v>1795</v>
      </c>
      <c r="G6817" t="s">
        <v>34920</v>
      </c>
      <c r="H6817" t="s">
        <v>46738</v>
      </c>
      <c r="I6817" t="s">
        <v>35327</v>
      </c>
      <c r="J6817" t="s">
        <v>35328</v>
      </c>
      <c r="K6817" t="s">
        <v>35328</v>
      </c>
      <c r="L6817" t="s">
        <v>35329</v>
      </c>
      <c r="M6817">
        <v>-76.609300000000005</v>
      </c>
      <c r="N6817">
        <v>2.4544000000000001</v>
      </c>
    </row>
    <row r="6818" spans="1:14" x14ac:dyDescent="0.35">
      <c r="A6818" t="s">
        <v>35330</v>
      </c>
      <c r="B6818" t="s">
        <v>1168</v>
      </c>
      <c r="C6818" t="s">
        <v>35331</v>
      </c>
      <c r="D6818">
        <v>566</v>
      </c>
      <c r="E6818" t="s">
        <v>1580</v>
      </c>
      <c r="F6818" t="s">
        <v>1795</v>
      </c>
      <c r="G6818" t="s">
        <v>5582</v>
      </c>
      <c r="H6818" t="s">
        <v>35332</v>
      </c>
      <c r="I6818" t="s">
        <v>35330</v>
      </c>
      <c r="J6818" t="s">
        <v>5571</v>
      </c>
      <c r="K6818" t="s">
        <v>35333</v>
      </c>
      <c r="L6818" t="s">
        <v>35334</v>
      </c>
      <c r="M6818">
        <v>-74.657399999999996</v>
      </c>
      <c r="N6818">
        <v>5.4836099999999997</v>
      </c>
    </row>
    <row r="6819" spans="1:14" x14ac:dyDescent="0.35">
      <c r="A6819" t="s">
        <v>35335</v>
      </c>
      <c r="B6819" t="s">
        <v>32</v>
      </c>
      <c r="C6819" t="s">
        <v>35336</v>
      </c>
      <c r="D6819">
        <v>445</v>
      </c>
      <c r="E6819" t="s">
        <v>1580</v>
      </c>
      <c r="F6819" t="s">
        <v>1795</v>
      </c>
      <c r="G6819" t="s">
        <v>5570</v>
      </c>
      <c r="H6819" t="s">
        <v>35337</v>
      </c>
      <c r="I6819" t="s">
        <v>35335</v>
      </c>
      <c r="J6819" t="s">
        <v>2380</v>
      </c>
      <c r="K6819" t="s">
        <v>2380</v>
      </c>
      <c r="L6819" t="s">
        <v>35338</v>
      </c>
      <c r="M6819">
        <v>-74.410499999999999</v>
      </c>
      <c r="N6819">
        <v>6.4603400000000004</v>
      </c>
    </row>
    <row r="6820" spans="1:14" x14ac:dyDescent="0.35">
      <c r="A6820" t="s">
        <v>35339</v>
      </c>
      <c r="B6820" t="s">
        <v>1168</v>
      </c>
      <c r="C6820" t="s">
        <v>35340</v>
      </c>
      <c r="D6820">
        <v>5951</v>
      </c>
      <c r="E6820" t="s">
        <v>1580</v>
      </c>
      <c r="F6820" t="s">
        <v>1795</v>
      </c>
      <c r="G6820" t="s">
        <v>5552</v>
      </c>
      <c r="H6820" t="s">
        <v>5553</v>
      </c>
      <c r="I6820" t="s">
        <v>35339</v>
      </c>
      <c r="J6820" t="s">
        <v>21639</v>
      </c>
      <c r="K6820" t="s">
        <v>21639</v>
      </c>
      <c r="L6820" t="s">
        <v>35341</v>
      </c>
      <c r="M6820">
        <v>-77.291499999999999</v>
      </c>
      <c r="N6820">
        <v>1.39625</v>
      </c>
    </row>
    <row r="6821" spans="1:14" x14ac:dyDescent="0.35">
      <c r="A6821" t="s">
        <v>35342</v>
      </c>
      <c r="B6821" t="s">
        <v>1168</v>
      </c>
      <c r="C6821" t="s">
        <v>35343</v>
      </c>
      <c r="D6821">
        <v>10</v>
      </c>
      <c r="E6821" t="s">
        <v>1580</v>
      </c>
      <c r="F6821" t="s">
        <v>1795</v>
      </c>
      <c r="G6821" t="s">
        <v>35344</v>
      </c>
      <c r="H6821" t="s">
        <v>35345</v>
      </c>
      <c r="I6821" t="s">
        <v>35342</v>
      </c>
      <c r="J6821" t="s">
        <v>35346</v>
      </c>
      <c r="K6821" t="s">
        <v>35346</v>
      </c>
      <c r="L6821" t="s">
        <v>35347</v>
      </c>
      <c r="M6821">
        <v>-81.3583</v>
      </c>
      <c r="N6821">
        <v>13.3569</v>
      </c>
    </row>
    <row r="6822" spans="1:14" x14ac:dyDescent="0.35">
      <c r="A6822" t="s">
        <v>35348</v>
      </c>
      <c r="B6822" t="s">
        <v>1168</v>
      </c>
      <c r="C6822" t="s">
        <v>35349</v>
      </c>
      <c r="D6822">
        <v>900</v>
      </c>
      <c r="E6822" t="s">
        <v>1580</v>
      </c>
      <c r="F6822" t="s">
        <v>1795</v>
      </c>
      <c r="G6822" t="s">
        <v>34875</v>
      </c>
      <c r="H6822" t="s">
        <v>34880</v>
      </c>
      <c r="I6822" t="s">
        <v>35348</v>
      </c>
      <c r="J6822" t="s">
        <v>27344</v>
      </c>
      <c r="K6822" t="s">
        <v>27344</v>
      </c>
      <c r="L6822" t="s">
        <v>35350</v>
      </c>
      <c r="M6822">
        <v>-71.886600000000001</v>
      </c>
      <c r="N6822">
        <v>5.87615</v>
      </c>
    </row>
    <row r="6823" spans="1:14" x14ac:dyDescent="0.35">
      <c r="A6823" t="s">
        <v>35351</v>
      </c>
      <c r="B6823" t="s">
        <v>1168</v>
      </c>
      <c r="C6823" t="s">
        <v>35352</v>
      </c>
      <c r="D6823">
        <v>1531</v>
      </c>
      <c r="E6823" t="s">
        <v>1580</v>
      </c>
      <c r="F6823" t="s">
        <v>1795</v>
      </c>
      <c r="G6823" t="s">
        <v>5579</v>
      </c>
      <c r="H6823" t="s">
        <v>35353</v>
      </c>
      <c r="I6823" t="s">
        <v>35351</v>
      </c>
      <c r="J6823" t="s">
        <v>35354</v>
      </c>
      <c r="K6823" t="s">
        <v>35354</v>
      </c>
      <c r="L6823" t="s">
        <v>35355</v>
      </c>
      <c r="M6823">
        <v>-74.883600000000001</v>
      </c>
      <c r="N6823">
        <v>5.2125599999999999</v>
      </c>
    </row>
    <row r="6824" spans="1:14" x14ac:dyDescent="0.35">
      <c r="A6824" t="s">
        <v>35356</v>
      </c>
      <c r="B6824" t="s">
        <v>1168</v>
      </c>
      <c r="C6824" t="s">
        <v>46739</v>
      </c>
      <c r="D6824">
        <v>6955</v>
      </c>
      <c r="E6824" t="s">
        <v>1580</v>
      </c>
      <c r="F6824" t="s">
        <v>1795</v>
      </c>
      <c r="G6824" t="s">
        <v>5570</v>
      </c>
      <c r="H6824" t="s">
        <v>45915</v>
      </c>
      <c r="I6824" t="s">
        <v>35356</v>
      </c>
      <c r="J6824" t="s">
        <v>35357</v>
      </c>
      <c r="K6824" t="s">
        <v>35357</v>
      </c>
      <c r="L6824" t="s">
        <v>35358</v>
      </c>
      <c r="M6824">
        <v>-75.423100000000005</v>
      </c>
      <c r="N6824">
        <v>6.1645399999999997</v>
      </c>
    </row>
    <row r="6825" spans="1:14" x14ac:dyDescent="0.35">
      <c r="A6825" t="s">
        <v>35359</v>
      </c>
      <c r="B6825" t="s">
        <v>1168</v>
      </c>
      <c r="C6825" t="s">
        <v>35360</v>
      </c>
      <c r="D6825">
        <v>43</v>
      </c>
      <c r="E6825" t="s">
        <v>1580</v>
      </c>
      <c r="F6825" t="s">
        <v>1795</v>
      </c>
      <c r="G6825" t="s">
        <v>5551</v>
      </c>
      <c r="H6825" t="s">
        <v>34985</v>
      </c>
      <c r="I6825" t="s">
        <v>35359</v>
      </c>
      <c r="J6825" t="s">
        <v>35361</v>
      </c>
      <c r="K6825" t="s">
        <v>35361</v>
      </c>
      <c r="L6825" t="s">
        <v>35362</v>
      </c>
      <c r="M6825">
        <v>-72.926000000000002</v>
      </c>
      <c r="N6825">
        <v>11.526199999999999</v>
      </c>
    </row>
    <row r="6826" spans="1:14" x14ac:dyDescent="0.35">
      <c r="A6826" t="s">
        <v>35363</v>
      </c>
      <c r="B6826" t="s">
        <v>32</v>
      </c>
      <c r="C6826" t="s">
        <v>35364</v>
      </c>
      <c r="D6826">
        <v>680</v>
      </c>
      <c r="E6826" t="s">
        <v>1580</v>
      </c>
      <c r="F6826" t="s">
        <v>1795</v>
      </c>
      <c r="G6826" t="s">
        <v>5617</v>
      </c>
      <c r="H6826" t="s">
        <v>35365</v>
      </c>
      <c r="I6826" t="s">
        <v>35363</v>
      </c>
      <c r="J6826" t="s">
        <v>35366</v>
      </c>
      <c r="K6826" t="s">
        <v>35367</v>
      </c>
      <c r="L6826" t="s">
        <v>35368</v>
      </c>
      <c r="M6826">
        <v>-71.857179000000002</v>
      </c>
      <c r="N6826">
        <v>6.9518680000000002</v>
      </c>
    </row>
    <row r="6827" spans="1:14" x14ac:dyDescent="0.35">
      <c r="A6827" t="s">
        <v>35369</v>
      </c>
      <c r="B6827" t="s">
        <v>1168</v>
      </c>
      <c r="C6827" t="s">
        <v>35370</v>
      </c>
      <c r="D6827">
        <v>605</v>
      </c>
      <c r="E6827" t="s">
        <v>1580</v>
      </c>
      <c r="F6827" t="s">
        <v>1795</v>
      </c>
      <c r="G6827" t="s">
        <v>5611</v>
      </c>
      <c r="H6827" t="s">
        <v>46703</v>
      </c>
      <c r="I6827" t="s">
        <v>35369</v>
      </c>
      <c r="J6827" t="s">
        <v>27548</v>
      </c>
      <c r="K6827" t="s">
        <v>27548</v>
      </c>
      <c r="L6827" t="s">
        <v>35371</v>
      </c>
      <c r="M6827">
        <v>-72.639399999999995</v>
      </c>
      <c r="N6827">
        <v>2.5796899999999998</v>
      </c>
    </row>
    <row r="6828" spans="1:14" x14ac:dyDescent="0.35">
      <c r="A6828" t="s">
        <v>35372</v>
      </c>
      <c r="B6828" t="s">
        <v>32</v>
      </c>
      <c r="C6828" t="s">
        <v>27366</v>
      </c>
      <c r="D6828">
        <v>400</v>
      </c>
      <c r="E6828" t="s">
        <v>1580</v>
      </c>
      <c r="F6828" t="s">
        <v>1795</v>
      </c>
      <c r="G6828" t="s">
        <v>35088</v>
      </c>
      <c r="H6828" t="s">
        <v>35373</v>
      </c>
      <c r="I6828" t="s">
        <v>35372</v>
      </c>
      <c r="J6828" t="s">
        <v>35057</v>
      </c>
      <c r="L6828" t="s">
        <v>35374</v>
      </c>
      <c r="M6828">
        <v>-70.868200000000002</v>
      </c>
      <c r="N6828">
        <v>5.1308999999999996</v>
      </c>
    </row>
    <row r="6829" spans="1:14" x14ac:dyDescent="0.35">
      <c r="A6829" t="s">
        <v>35375</v>
      </c>
      <c r="B6829" t="s">
        <v>1168</v>
      </c>
      <c r="C6829" t="s">
        <v>46740</v>
      </c>
      <c r="D6829">
        <v>22</v>
      </c>
      <c r="E6829" t="s">
        <v>1580</v>
      </c>
      <c r="F6829" t="s">
        <v>1795</v>
      </c>
      <c r="G6829" t="s">
        <v>5588</v>
      </c>
      <c r="H6829" t="s">
        <v>34988</v>
      </c>
      <c r="I6829" t="s">
        <v>35375</v>
      </c>
      <c r="J6829" t="s">
        <v>3353</v>
      </c>
      <c r="K6829" t="s">
        <v>3353</v>
      </c>
      <c r="L6829" t="s">
        <v>35376</v>
      </c>
      <c r="M6829">
        <v>-74.230599999999995</v>
      </c>
      <c r="N6829">
        <v>11.1196</v>
      </c>
    </row>
    <row r="6830" spans="1:14" x14ac:dyDescent="0.35">
      <c r="A6830" t="s">
        <v>35377</v>
      </c>
      <c r="B6830" t="s">
        <v>32</v>
      </c>
      <c r="C6830" t="s">
        <v>35378</v>
      </c>
      <c r="D6830">
        <v>8155</v>
      </c>
      <c r="E6830" t="s">
        <v>1580</v>
      </c>
      <c r="F6830" t="s">
        <v>1795</v>
      </c>
      <c r="G6830" t="s">
        <v>34857</v>
      </c>
      <c r="H6830" t="s">
        <v>35379</v>
      </c>
      <c r="I6830" t="s">
        <v>35377</v>
      </c>
      <c r="J6830" t="s">
        <v>35380</v>
      </c>
      <c r="K6830" t="s">
        <v>35380</v>
      </c>
      <c r="L6830" t="s">
        <v>35381</v>
      </c>
      <c r="M6830">
        <v>-72.970299999999995</v>
      </c>
      <c r="N6830">
        <v>5.6773199999999999</v>
      </c>
    </row>
    <row r="6831" spans="1:14" x14ac:dyDescent="0.35">
      <c r="A6831" t="s">
        <v>35382</v>
      </c>
      <c r="B6831" t="s">
        <v>1168</v>
      </c>
      <c r="C6831" t="s">
        <v>35383</v>
      </c>
      <c r="D6831">
        <v>19</v>
      </c>
      <c r="E6831" t="s">
        <v>1580</v>
      </c>
      <c r="F6831" t="s">
        <v>1795</v>
      </c>
      <c r="G6831" t="s">
        <v>35344</v>
      </c>
      <c r="H6831" t="s">
        <v>46741</v>
      </c>
      <c r="I6831" t="s">
        <v>35382</v>
      </c>
      <c r="J6831" t="s">
        <v>35384</v>
      </c>
      <c r="K6831" t="s">
        <v>35384</v>
      </c>
      <c r="L6831" t="s">
        <v>35385</v>
      </c>
      <c r="M6831">
        <v>-81.711200000000005</v>
      </c>
      <c r="N6831">
        <v>12.583600000000001</v>
      </c>
    </row>
    <row r="6832" spans="1:14" x14ac:dyDescent="0.35">
      <c r="A6832" t="s">
        <v>35386</v>
      </c>
      <c r="B6832" t="s">
        <v>32</v>
      </c>
      <c r="C6832" t="s">
        <v>26022</v>
      </c>
      <c r="D6832">
        <v>140</v>
      </c>
      <c r="E6832" t="s">
        <v>1580</v>
      </c>
      <c r="F6832" t="s">
        <v>1795</v>
      </c>
      <c r="G6832" t="s">
        <v>35053</v>
      </c>
      <c r="H6832" t="s">
        <v>1053</v>
      </c>
      <c r="I6832" t="s">
        <v>35386</v>
      </c>
      <c r="J6832" t="s">
        <v>27353</v>
      </c>
      <c r="L6832" t="s">
        <v>35387</v>
      </c>
      <c r="M6832">
        <v>-75.156000000000006</v>
      </c>
      <c r="N6832">
        <v>8.69</v>
      </c>
    </row>
    <row r="6833" spans="1:14" x14ac:dyDescent="0.35">
      <c r="A6833" t="s">
        <v>35388</v>
      </c>
      <c r="B6833" t="s">
        <v>1168</v>
      </c>
      <c r="C6833" t="s">
        <v>35389</v>
      </c>
      <c r="D6833">
        <v>920</v>
      </c>
      <c r="E6833" t="s">
        <v>1580</v>
      </c>
      <c r="F6833" t="s">
        <v>1795</v>
      </c>
      <c r="G6833" t="s">
        <v>34858</v>
      </c>
      <c r="H6833" t="s">
        <v>46699</v>
      </c>
      <c r="I6833" t="s">
        <v>35388</v>
      </c>
      <c r="J6833" t="s">
        <v>27458</v>
      </c>
      <c r="K6833" t="s">
        <v>27458</v>
      </c>
      <c r="L6833" t="s">
        <v>35390</v>
      </c>
      <c r="M6833">
        <v>-74.766300000000001</v>
      </c>
      <c r="N6833">
        <v>2.1521699999999999</v>
      </c>
    </row>
    <row r="6834" spans="1:14" x14ac:dyDescent="0.35">
      <c r="A6834" t="s">
        <v>35391</v>
      </c>
      <c r="B6834" t="s">
        <v>32</v>
      </c>
      <c r="C6834" t="s">
        <v>46742</v>
      </c>
      <c r="D6834">
        <v>194</v>
      </c>
      <c r="E6834" t="s">
        <v>1580</v>
      </c>
      <c r="F6834" t="s">
        <v>1795</v>
      </c>
      <c r="G6834" t="s">
        <v>35043</v>
      </c>
      <c r="H6834" t="s">
        <v>46743</v>
      </c>
      <c r="I6834" t="s">
        <v>35391</v>
      </c>
      <c r="J6834" t="s">
        <v>35069</v>
      </c>
      <c r="K6834" t="s">
        <v>28101</v>
      </c>
      <c r="L6834" t="s">
        <v>35392</v>
      </c>
      <c r="M6834">
        <v>-72.730400000000003</v>
      </c>
      <c r="N6834">
        <v>8.6315200000000001</v>
      </c>
    </row>
    <row r="6835" spans="1:14" x14ac:dyDescent="0.35">
      <c r="A6835" t="s">
        <v>35393</v>
      </c>
      <c r="B6835" t="s">
        <v>32</v>
      </c>
      <c r="C6835" t="s">
        <v>35394</v>
      </c>
      <c r="D6835">
        <v>649</v>
      </c>
      <c r="E6835" t="s">
        <v>1580</v>
      </c>
      <c r="F6835" t="s">
        <v>1795</v>
      </c>
      <c r="G6835" t="s">
        <v>34875</v>
      </c>
      <c r="H6835" t="s">
        <v>301</v>
      </c>
      <c r="I6835" t="s">
        <v>35393</v>
      </c>
      <c r="J6835" t="s">
        <v>35395</v>
      </c>
      <c r="K6835" t="s">
        <v>35395</v>
      </c>
      <c r="L6835" t="s">
        <v>35396</v>
      </c>
      <c r="M6835">
        <v>-71.662499999999994</v>
      </c>
      <c r="N6835">
        <v>5.4327800000000002</v>
      </c>
    </row>
    <row r="6836" spans="1:14" x14ac:dyDescent="0.35">
      <c r="A6836" t="s">
        <v>35397</v>
      </c>
      <c r="B6836" t="s">
        <v>32</v>
      </c>
      <c r="C6836" t="s">
        <v>35398</v>
      </c>
      <c r="D6836">
        <v>16</v>
      </c>
      <c r="E6836" t="s">
        <v>1580</v>
      </c>
      <c r="F6836" t="s">
        <v>1795</v>
      </c>
      <c r="G6836" t="s">
        <v>35053</v>
      </c>
      <c r="H6836" t="s">
        <v>46744</v>
      </c>
      <c r="I6836" t="s">
        <v>35397</v>
      </c>
      <c r="J6836" t="s">
        <v>35399</v>
      </c>
      <c r="K6836" t="s">
        <v>35399</v>
      </c>
      <c r="L6836" t="s">
        <v>35400</v>
      </c>
      <c r="M6836">
        <v>-75.585400000000007</v>
      </c>
      <c r="N6836">
        <v>9.5094499999999993</v>
      </c>
    </row>
    <row r="6837" spans="1:14" x14ac:dyDescent="0.35">
      <c r="A6837" t="s">
        <v>35401</v>
      </c>
      <c r="B6837" t="s">
        <v>1168</v>
      </c>
      <c r="C6837" t="s">
        <v>35402</v>
      </c>
      <c r="D6837">
        <v>1050</v>
      </c>
      <c r="E6837" t="s">
        <v>1580</v>
      </c>
      <c r="F6837" t="s">
        <v>1795</v>
      </c>
      <c r="G6837" t="s">
        <v>5617</v>
      </c>
      <c r="H6837" t="s">
        <v>35403</v>
      </c>
      <c r="I6837" t="s">
        <v>35401</v>
      </c>
      <c r="J6837" t="s">
        <v>22730</v>
      </c>
      <c r="K6837" t="s">
        <v>22730</v>
      </c>
      <c r="L6837" t="s">
        <v>35404</v>
      </c>
      <c r="M6837">
        <v>-71.760300000000001</v>
      </c>
      <c r="N6837">
        <v>6.4510800000000001</v>
      </c>
    </row>
    <row r="6838" spans="1:14" x14ac:dyDescent="0.35">
      <c r="A6838" t="s">
        <v>35405</v>
      </c>
      <c r="B6838" t="s">
        <v>1168</v>
      </c>
      <c r="C6838" t="s">
        <v>35406</v>
      </c>
      <c r="D6838">
        <v>585</v>
      </c>
      <c r="E6838" t="s">
        <v>1580</v>
      </c>
      <c r="F6838" t="s">
        <v>1795</v>
      </c>
      <c r="G6838" t="s">
        <v>34858</v>
      </c>
      <c r="H6838" t="s">
        <v>35407</v>
      </c>
      <c r="I6838" t="s">
        <v>35405</v>
      </c>
      <c r="J6838" t="s">
        <v>35408</v>
      </c>
      <c r="K6838" t="s">
        <v>35408</v>
      </c>
      <c r="L6838" t="s">
        <v>35409</v>
      </c>
      <c r="M6838">
        <v>-75.233999999999995</v>
      </c>
      <c r="N6838">
        <v>0.74590000000000001</v>
      </c>
    </row>
    <row r="6839" spans="1:14" x14ac:dyDescent="0.35">
      <c r="A6839" t="s">
        <v>35410</v>
      </c>
      <c r="B6839" t="s">
        <v>32</v>
      </c>
      <c r="C6839" t="s">
        <v>46745</v>
      </c>
      <c r="D6839">
        <v>6</v>
      </c>
      <c r="E6839" t="s">
        <v>1580</v>
      </c>
      <c r="F6839" t="s">
        <v>1795</v>
      </c>
      <c r="G6839" t="s">
        <v>5570</v>
      </c>
      <c r="H6839" t="s">
        <v>34837</v>
      </c>
      <c r="I6839" t="s">
        <v>35410</v>
      </c>
      <c r="J6839" t="s">
        <v>35411</v>
      </c>
      <c r="K6839" t="s">
        <v>35411</v>
      </c>
      <c r="L6839" t="s">
        <v>35412</v>
      </c>
      <c r="M6839">
        <v>-76.741500000000002</v>
      </c>
      <c r="N6839">
        <v>8.0745299999999993</v>
      </c>
    </row>
    <row r="6840" spans="1:14" x14ac:dyDescent="0.35">
      <c r="A6840" t="s">
        <v>35414</v>
      </c>
      <c r="B6840" t="s">
        <v>1168</v>
      </c>
      <c r="C6840" t="s">
        <v>35415</v>
      </c>
      <c r="D6840">
        <v>420</v>
      </c>
      <c r="E6840" t="s">
        <v>1580</v>
      </c>
      <c r="F6840" t="s">
        <v>1795</v>
      </c>
      <c r="G6840" t="s">
        <v>5617</v>
      </c>
      <c r="H6840" t="s">
        <v>34854</v>
      </c>
      <c r="I6840" t="s">
        <v>35414</v>
      </c>
      <c r="J6840" t="s">
        <v>35416</v>
      </c>
      <c r="K6840" t="s">
        <v>35416</v>
      </c>
      <c r="L6840" t="s">
        <v>35417</v>
      </c>
      <c r="M6840">
        <v>-70.736900000000006</v>
      </c>
      <c r="N6840">
        <v>7.0688800000000001</v>
      </c>
    </row>
    <row r="6841" spans="1:14" x14ac:dyDescent="0.35">
      <c r="A6841" t="s">
        <v>35418</v>
      </c>
      <c r="B6841" t="s">
        <v>1168</v>
      </c>
      <c r="C6841" t="s">
        <v>46746</v>
      </c>
      <c r="D6841">
        <v>204</v>
      </c>
      <c r="E6841" t="s">
        <v>1580</v>
      </c>
      <c r="F6841" t="s">
        <v>1795</v>
      </c>
      <c r="G6841" t="s">
        <v>5555</v>
      </c>
      <c r="H6841" t="s">
        <v>46747</v>
      </c>
      <c r="I6841" t="s">
        <v>35418</v>
      </c>
      <c r="J6841" t="s">
        <v>35419</v>
      </c>
      <c r="K6841" t="s">
        <v>35419</v>
      </c>
      <c r="L6841" t="s">
        <v>35420</v>
      </c>
      <c r="M6841">
        <v>-76.641199999999998</v>
      </c>
      <c r="N6841">
        <v>5.69076</v>
      </c>
    </row>
    <row r="6842" spans="1:14" x14ac:dyDescent="0.35">
      <c r="A6842" t="s">
        <v>35421</v>
      </c>
      <c r="B6842" t="s">
        <v>1168</v>
      </c>
      <c r="C6842" t="s">
        <v>46748</v>
      </c>
      <c r="D6842">
        <v>3132</v>
      </c>
      <c r="E6842" t="s">
        <v>1580</v>
      </c>
      <c r="F6842" t="s">
        <v>1795</v>
      </c>
      <c r="G6842" t="s">
        <v>5558</v>
      </c>
      <c r="H6842" t="s">
        <v>46749</v>
      </c>
      <c r="I6842" t="s">
        <v>35421</v>
      </c>
      <c r="J6842" t="s">
        <v>35422</v>
      </c>
      <c r="K6842" t="s">
        <v>35422</v>
      </c>
      <c r="L6842" t="s">
        <v>35423</v>
      </c>
      <c r="M6842">
        <v>-76.235100000000003</v>
      </c>
      <c r="N6842">
        <v>4.0883599999999998</v>
      </c>
    </row>
    <row r="6843" spans="1:14" x14ac:dyDescent="0.35">
      <c r="A6843" t="s">
        <v>35424</v>
      </c>
      <c r="B6843" t="s">
        <v>32</v>
      </c>
      <c r="C6843" t="s">
        <v>35425</v>
      </c>
      <c r="D6843">
        <v>6090</v>
      </c>
      <c r="E6843" t="s">
        <v>1580</v>
      </c>
      <c r="F6843" t="s">
        <v>1795</v>
      </c>
      <c r="G6843" t="s">
        <v>5570</v>
      </c>
      <c r="H6843" t="s">
        <v>35426</v>
      </c>
      <c r="I6843" t="s">
        <v>35424</v>
      </c>
      <c r="J6843" t="s">
        <v>35427</v>
      </c>
      <c r="K6843" t="s">
        <v>35427</v>
      </c>
      <c r="L6843" t="s">
        <v>35428</v>
      </c>
      <c r="M6843">
        <v>-76.142499999999998</v>
      </c>
      <c r="N6843">
        <v>6.32883</v>
      </c>
    </row>
    <row r="6844" spans="1:14" x14ac:dyDescent="0.35">
      <c r="A6844" t="s">
        <v>35429</v>
      </c>
      <c r="B6844" t="s">
        <v>32</v>
      </c>
      <c r="C6844" t="s">
        <v>46750</v>
      </c>
      <c r="D6844">
        <v>1248</v>
      </c>
      <c r="E6844" t="s">
        <v>1580</v>
      </c>
      <c r="F6844" t="s">
        <v>1795</v>
      </c>
      <c r="G6844" t="s">
        <v>35044</v>
      </c>
      <c r="H6844" t="s">
        <v>46751</v>
      </c>
      <c r="I6844" t="s">
        <v>35429</v>
      </c>
      <c r="J6844" t="s">
        <v>35430</v>
      </c>
      <c r="K6844" t="s">
        <v>35430</v>
      </c>
      <c r="L6844" t="s">
        <v>35431</v>
      </c>
      <c r="M6844">
        <v>-76.605599999999995</v>
      </c>
      <c r="N6844">
        <v>0.97876700000000005</v>
      </c>
    </row>
    <row r="6845" spans="1:14" x14ac:dyDescent="0.35">
      <c r="A6845" t="s">
        <v>35432</v>
      </c>
      <c r="B6845" t="s">
        <v>32</v>
      </c>
      <c r="C6845" t="s">
        <v>46752</v>
      </c>
      <c r="D6845">
        <v>566</v>
      </c>
      <c r="E6845" t="s">
        <v>1580</v>
      </c>
      <c r="F6845" t="s">
        <v>1795</v>
      </c>
      <c r="G6845" t="s">
        <v>34857</v>
      </c>
      <c r="H6845" t="s">
        <v>46753</v>
      </c>
      <c r="I6845" t="s">
        <v>35432</v>
      </c>
      <c r="J6845" t="s">
        <v>35433</v>
      </c>
      <c r="L6845" t="s">
        <v>35434</v>
      </c>
      <c r="M6845">
        <v>-74.456999999999994</v>
      </c>
      <c r="N6845">
        <v>5.9390400000000003</v>
      </c>
    </row>
    <row r="6846" spans="1:14" x14ac:dyDescent="0.35">
      <c r="A6846" t="s">
        <v>35435</v>
      </c>
      <c r="B6846" t="s">
        <v>1168</v>
      </c>
      <c r="C6846" t="s">
        <v>46754</v>
      </c>
      <c r="D6846">
        <v>483</v>
      </c>
      <c r="E6846" t="s">
        <v>1580</v>
      </c>
      <c r="F6846" t="s">
        <v>1795</v>
      </c>
      <c r="G6846" t="s">
        <v>1796</v>
      </c>
      <c r="H6846" t="s">
        <v>35436</v>
      </c>
      <c r="I6846" t="s">
        <v>35435</v>
      </c>
      <c r="J6846" t="s">
        <v>35437</v>
      </c>
      <c r="K6846" t="s">
        <v>35437</v>
      </c>
      <c r="L6846" t="s">
        <v>35438</v>
      </c>
      <c r="M6846">
        <v>-73.249499999999998</v>
      </c>
      <c r="N6846">
        <v>10.435</v>
      </c>
    </row>
    <row r="6847" spans="1:14" x14ac:dyDescent="0.35">
      <c r="A6847" t="s">
        <v>35439</v>
      </c>
      <c r="B6847" t="s">
        <v>1168</v>
      </c>
      <c r="C6847" t="s">
        <v>35440</v>
      </c>
      <c r="D6847">
        <v>1394</v>
      </c>
      <c r="E6847" t="s">
        <v>1580</v>
      </c>
      <c r="F6847" t="s">
        <v>1795</v>
      </c>
      <c r="G6847" t="s">
        <v>24960</v>
      </c>
      <c r="H6847" t="s">
        <v>34991</v>
      </c>
      <c r="I6847" t="s">
        <v>35439</v>
      </c>
      <c r="J6847" t="s">
        <v>35441</v>
      </c>
      <c r="K6847" t="s">
        <v>35441</v>
      </c>
      <c r="L6847" t="s">
        <v>35442</v>
      </c>
      <c r="M6847">
        <v>-73.613799999999998</v>
      </c>
      <c r="N6847">
        <v>4.1678699999999997</v>
      </c>
    </row>
    <row r="6848" spans="1:14" x14ac:dyDescent="0.35">
      <c r="A6848" t="s">
        <v>35443</v>
      </c>
      <c r="B6848" t="s">
        <v>32</v>
      </c>
      <c r="C6848" t="s">
        <v>35444</v>
      </c>
      <c r="D6848">
        <v>812</v>
      </c>
      <c r="E6848" t="s">
        <v>1580</v>
      </c>
      <c r="F6848" t="s">
        <v>1795</v>
      </c>
      <c r="G6848" t="s">
        <v>34858</v>
      </c>
      <c r="H6848" t="s">
        <v>46699</v>
      </c>
      <c r="I6848" t="s">
        <v>35443</v>
      </c>
      <c r="J6848" t="s">
        <v>35445</v>
      </c>
      <c r="K6848" t="s">
        <v>35445</v>
      </c>
      <c r="L6848" t="s">
        <v>35446</v>
      </c>
      <c r="M6848">
        <v>-73.933300000000003</v>
      </c>
      <c r="N6848">
        <v>1.54417</v>
      </c>
    </row>
    <row r="6849" spans="1:14" x14ac:dyDescent="0.35">
      <c r="A6849" t="s">
        <v>35447</v>
      </c>
      <c r="B6849" t="s">
        <v>1168</v>
      </c>
      <c r="C6849" t="s">
        <v>35448</v>
      </c>
      <c r="D6849">
        <v>1028</v>
      </c>
      <c r="E6849" t="s">
        <v>1580</v>
      </c>
      <c r="F6849" t="s">
        <v>1795</v>
      </c>
      <c r="G6849" t="s">
        <v>34875</v>
      </c>
      <c r="H6849" t="s">
        <v>34892</v>
      </c>
      <c r="I6849" t="s">
        <v>35447</v>
      </c>
      <c r="J6849" t="s">
        <v>35449</v>
      </c>
      <c r="K6849" t="s">
        <v>35449</v>
      </c>
      <c r="L6849" t="s">
        <v>35450</v>
      </c>
      <c r="M6849">
        <v>-72.384</v>
      </c>
      <c r="N6849">
        <v>5.3191100000000002</v>
      </c>
    </row>
    <row r="6850" spans="1:14" x14ac:dyDescent="0.35">
      <c r="A6850" t="s">
        <v>35451</v>
      </c>
      <c r="B6850" t="s">
        <v>32</v>
      </c>
      <c r="C6850" t="s">
        <v>35452</v>
      </c>
      <c r="D6850">
        <v>3674</v>
      </c>
      <c r="E6850" t="s">
        <v>1580</v>
      </c>
      <c r="F6850" t="s">
        <v>4239</v>
      </c>
      <c r="G6850" t="s">
        <v>35453</v>
      </c>
      <c r="H6850" t="s">
        <v>46755</v>
      </c>
      <c r="I6850" t="s">
        <v>35451</v>
      </c>
      <c r="J6850" t="s">
        <v>35454</v>
      </c>
      <c r="L6850" t="s">
        <v>35455</v>
      </c>
      <c r="M6850">
        <v>-63.9609985351562</v>
      </c>
      <c r="N6850">
        <v>-19.826999664306602</v>
      </c>
    </row>
    <row r="6851" spans="1:14" x14ac:dyDescent="0.35">
      <c r="A6851" t="s">
        <v>35456</v>
      </c>
      <c r="B6851" t="s">
        <v>1168</v>
      </c>
      <c r="C6851" t="s">
        <v>46756</v>
      </c>
      <c r="D6851">
        <v>10184</v>
      </c>
      <c r="E6851" t="s">
        <v>1580</v>
      </c>
      <c r="F6851" t="s">
        <v>4239</v>
      </c>
      <c r="G6851" t="s">
        <v>35453</v>
      </c>
      <c r="H6851" t="s">
        <v>35457</v>
      </c>
      <c r="I6851" t="s">
        <v>35456</v>
      </c>
      <c r="J6851" t="s">
        <v>2274</v>
      </c>
      <c r="L6851" t="s">
        <v>35458</v>
      </c>
      <c r="M6851">
        <v>-65.149610999999993</v>
      </c>
      <c r="N6851">
        <v>-19.246835000000001</v>
      </c>
    </row>
    <row r="6852" spans="1:14" x14ac:dyDescent="0.35">
      <c r="A6852" t="s">
        <v>35460</v>
      </c>
      <c r="B6852" t="s">
        <v>32</v>
      </c>
      <c r="C6852" t="s">
        <v>35461</v>
      </c>
      <c r="D6852">
        <v>4639</v>
      </c>
      <c r="E6852" t="s">
        <v>1580</v>
      </c>
      <c r="F6852" t="s">
        <v>4239</v>
      </c>
      <c r="G6852" t="s">
        <v>35462</v>
      </c>
      <c r="H6852" t="s">
        <v>35463</v>
      </c>
      <c r="I6852" t="s">
        <v>35460</v>
      </c>
      <c r="J6852" t="s">
        <v>35464</v>
      </c>
      <c r="L6852" t="s">
        <v>35465</v>
      </c>
      <c r="M6852">
        <v>-68.411903381347599</v>
      </c>
      <c r="N6852">
        <v>-14.7356004714965</v>
      </c>
    </row>
    <row r="6853" spans="1:14" x14ac:dyDescent="0.35">
      <c r="A6853" t="s">
        <v>35467</v>
      </c>
      <c r="B6853" t="s">
        <v>32</v>
      </c>
      <c r="C6853" t="s">
        <v>46757</v>
      </c>
      <c r="D6853">
        <v>807</v>
      </c>
      <c r="E6853" t="s">
        <v>1580</v>
      </c>
      <c r="F6853" t="s">
        <v>4239</v>
      </c>
      <c r="G6853" t="s">
        <v>4246</v>
      </c>
      <c r="H6853" t="s">
        <v>46758</v>
      </c>
      <c r="I6853" t="s">
        <v>35467</v>
      </c>
      <c r="J6853" t="s">
        <v>35468</v>
      </c>
      <c r="L6853" t="s">
        <v>35469</v>
      </c>
      <c r="M6853">
        <v>-63.156700134277301</v>
      </c>
      <c r="N6853">
        <v>-15.930299758911101</v>
      </c>
    </row>
    <row r="6854" spans="1:14" x14ac:dyDescent="0.35">
      <c r="A6854" t="s">
        <v>35471</v>
      </c>
      <c r="B6854" t="s">
        <v>1168</v>
      </c>
      <c r="C6854" t="s">
        <v>35472</v>
      </c>
      <c r="D6854">
        <v>1249</v>
      </c>
      <c r="E6854" t="s">
        <v>1580</v>
      </c>
      <c r="F6854" t="s">
        <v>4239</v>
      </c>
      <c r="G6854" t="s">
        <v>4247</v>
      </c>
      <c r="H6854" t="s">
        <v>35473</v>
      </c>
      <c r="I6854" t="s">
        <v>35471</v>
      </c>
      <c r="J6854" t="s">
        <v>35474</v>
      </c>
      <c r="L6854" t="s">
        <v>35475</v>
      </c>
      <c r="M6854">
        <v>-64.312896728499993</v>
      </c>
      <c r="N6854">
        <v>-22.773300170900001</v>
      </c>
    </row>
    <row r="6855" spans="1:14" x14ac:dyDescent="0.35">
      <c r="A6855" t="s">
        <v>35477</v>
      </c>
      <c r="B6855" t="s">
        <v>32</v>
      </c>
      <c r="C6855" t="s">
        <v>35478</v>
      </c>
      <c r="D6855">
        <v>2614</v>
      </c>
      <c r="E6855" t="s">
        <v>1580</v>
      </c>
      <c r="F6855" t="s">
        <v>4239</v>
      </c>
      <c r="G6855" t="s">
        <v>4246</v>
      </c>
      <c r="H6855" t="s">
        <v>35479</v>
      </c>
      <c r="I6855" t="s">
        <v>35477</v>
      </c>
      <c r="J6855" t="s">
        <v>2562</v>
      </c>
      <c r="L6855" t="s">
        <v>35480</v>
      </c>
      <c r="M6855">
        <v>-63.527801513671797</v>
      </c>
      <c r="N6855">
        <v>-20.006399154663001</v>
      </c>
    </row>
    <row r="6856" spans="1:14" x14ac:dyDescent="0.35">
      <c r="A6856" t="s">
        <v>35481</v>
      </c>
      <c r="B6856" t="s">
        <v>1168</v>
      </c>
      <c r="C6856" t="s">
        <v>35482</v>
      </c>
      <c r="D6856">
        <v>8360</v>
      </c>
      <c r="E6856" t="s">
        <v>1580</v>
      </c>
      <c r="F6856" t="s">
        <v>4239</v>
      </c>
      <c r="G6856" t="s">
        <v>35466</v>
      </c>
      <c r="H6856" t="s">
        <v>35483</v>
      </c>
      <c r="I6856" t="s">
        <v>35481</v>
      </c>
      <c r="J6856" t="s">
        <v>2195</v>
      </c>
      <c r="L6856" t="s">
        <v>35484</v>
      </c>
      <c r="M6856">
        <v>-66.177101135253906</v>
      </c>
      <c r="N6856">
        <v>-17.421100616455</v>
      </c>
    </row>
    <row r="6857" spans="1:14" x14ac:dyDescent="0.35">
      <c r="A6857" t="s">
        <v>35485</v>
      </c>
      <c r="B6857" t="s">
        <v>32</v>
      </c>
      <c r="C6857" t="s">
        <v>35486</v>
      </c>
      <c r="D6857">
        <v>875</v>
      </c>
      <c r="E6857" t="s">
        <v>1580</v>
      </c>
      <c r="F6857" t="s">
        <v>4239</v>
      </c>
      <c r="G6857" t="s">
        <v>35466</v>
      </c>
      <c r="H6857" t="s">
        <v>35487</v>
      </c>
      <c r="I6857" t="s">
        <v>35485</v>
      </c>
      <c r="J6857" t="s">
        <v>17314</v>
      </c>
      <c r="L6857" t="s">
        <v>35488</v>
      </c>
      <c r="M6857">
        <v>-65.145567999999997</v>
      </c>
      <c r="N6857">
        <v>-16.976834</v>
      </c>
    </row>
    <row r="6858" spans="1:14" x14ac:dyDescent="0.35">
      <c r="A6858" t="s">
        <v>35490</v>
      </c>
      <c r="B6858" t="s">
        <v>1168</v>
      </c>
      <c r="C6858" t="s">
        <v>46759</v>
      </c>
      <c r="D6858">
        <v>889</v>
      </c>
      <c r="E6858" t="s">
        <v>1580</v>
      </c>
      <c r="F6858" t="s">
        <v>4239</v>
      </c>
      <c r="G6858" t="s">
        <v>35470</v>
      </c>
      <c r="H6858" t="s">
        <v>35491</v>
      </c>
      <c r="I6858" t="s">
        <v>35490</v>
      </c>
      <c r="J6858" t="s">
        <v>35492</v>
      </c>
      <c r="L6858" t="s">
        <v>35493</v>
      </c>
      <c r="M6858">
        <v>-68.782997131299993</v>
      </c>
      <c r="N6858">
        <v>-11.0403995514</v>
      </c>
    </row>
    <row r="6859" spans="1:14" x14ac:dyDescent="0.35">
      <c r="A6859" t="s">
        <v>35494</v>
      </c>
      <c r="B6859" t="s">
        <v>32</v>
      </c>
      <c r="C6859" t="s">
        <v>45802</v>
      </c>
      <c r="D6859">
        <v>1620</v>
      </c>
      <c r="E6859" t="s">
        <v>1580</v>
      </c>
      <c r="F6859" t="s">
        <v>4239</v>
      </c>
      <c r="G6859" t="s">
        <v>4246</v>
      </c>
      <c r="H6859" t="s">
        <v>45803</v>
      </c>
      <c r="I6859" t="s">
        <v>35494</v>
      </c>
      <c r="J6859" t="s">
        <v>35495</v>
      </c>
      <c r="L6859" t="s">
        <v>35496</v>
      </c>
      <c r="M6859">
        <v>-62.028598785400298</v>
      </c>
      <c r="N6859">
        <v>-16.138299942016602</v>
      </c>
    </row>
    <row r="6860" spans="1:14" x14ac:dyDescent="0.35">
      <c r="A6860" t="s">
        <v>35497</v>
      </c>
      <c r="B6860" t="s">
        <v>1168</v>
      </c>
      <c r="C6860" t="s">
        <v>35498</v>
      </c>
      <c r="D6860">
        <v>1371</v>
      </c>
      <c r="E6860" t="s">
        <v>1580</v>
      </c>
      <c r="F6860" t="s">
        <v>4239</v>
      </c>
      <c r="G6860" t="s">
        <v>4246</v>
      </c>
      <c r="H6860" t="s">
        <v>2181</v>
      </c>
      <c r="I6860" t="s">
        <v>35497</v>
      </c>
      <c r="J6860" t="s">
        <v>35499</v>
      </c>
      <c r="L6860" t="s">
        <v>35500</v>
      </c>
      <c r="M6860">
        <v>-63.1715011597</v>
      </c>
      <c r="N6860">
        <v>-17.811599731400001</v>
      </c>
    </row>
    <row r="6861" spans="1:14" x14ac:dyDescent="0.35">
      <c r="A6861" t="s">
        <v>35501</v>
      </c>
      <c r="B6861" t="s">
        <v>32</v>
      </c>
      <c r="C6861" t="s">
        <v>46760</v>
      </c>
      <c r="D6861">
        <v>557</v>
      </c>
      <c r="E6861" t="s">
        <v>1580</v>
      </c>
      <c r="F6861" t="s">
        <v>4239</v>
      </c>
      <c r="G6861" t="s">
        <v>4240</v>
      </c>
      <c r="H6861" t="s">
        <v>46761</v>
      </c>
      <c r="I6861" t="s">
        <v>35501</v>
      </c>
      <c r="J6861" t="s">
        <v>2289</v>
      </c>
      <c r="L6861" t="s">
        <v>35502</v>
      </c>
      <c r="M6861">
        <v>-65.345596313499996</v>
      </c>
      <c r="N6861">
        <v>-10.820599555999999</v>
      </c>
    </row>
    <row r="6862" spans="1:14" x14ac:dyDescent="0.35">
      <c r="A6862" t="s">
        <v>35503</v>
      </c>
      <c r="B6862" t="s">
        <v>32</v>
      </c>
      <c r="C6862" t="s">
        <v>35504</v>
      </c>
      <c r="D6862">
        <v>846</v>
      </c>
      <c r="E6862" t="s">
        <v>1580</v>
      </c>
      <c r="F6862" t="s">
        <v>4239</v>
      </c>
      <c r="G6862" t="s">
        <v>4240</v>
      </c>
      <c r="H6862" t="s">
        <v>35476</v>
      </c>
      <c r="I6862" t="s">
        <v>35503</v>
      </c>
      <c r="J6862" t="s">
        <v>30565</v>
      </c>
      <c r="L6862" t="s">
        <v>35505</v>
      </c>
      <c r="M6862">
        <v>-63.747898101799997</v>
      </c>
      <c r="N6862">
        <v>-13.550000190700001</v>
      </c>
    </row>
    <row r="6863" spans="1:14" x14ac:dyDescent="0.35">
      <c r="A6863" t="s">
        <v>22357</v>
      </c>
      <c r="B6863" t="s">
        <v>32</v>
      </c>
      <c r="C6863" t="s">
        <v>35506</v>
      </c>
      <c r="D6863">
        <v>2030</v>
      </c>
      <c r="E6863" t="s">
        <v>161</v>
      </c>
      <c r="F6863" t="s">
        <v>1844</v>
      </c>
      <c r="G6863" t="s">
        <v>1845</v>
      </c>
      <c r="H6863" t="s">
        <v>2672</v>
      </c>
      <c r="I6863" t="s">
        <v>35507</v>
      </c>
      <c r="J6863" t="s">
        <v>22357</v>
      </c>
      <c r="L6863" t="s">
        <v>35508</v>
      </c>
      <c r="M6863">
        <v>117.7627</v>
      </c>
      <c r="N6863">
        <v>-22.255400000000002</v>
      </c>
    </row>
    <row r="6864" spans="1:14" x14ac:dyDescent="0.35">
      <c r="A6864" t="s">
        <v>35509</v>
      </c>
      <c r="B6864" t="s">
        <v>32</v>
      </c>
      <c r="C6864" t="s">
        <v>46762</v>
      </c>
      <c r="D6864">
        <v>974</v>
      </c>
      <c r="E6864" t="s">
        <v>1580</v>
      </c>
      <c r="F6864" t="s">
        <v>4239</v>
      </c>
      <c r="G6864" t="s">
        <v>4246</v>
      </c>
      <c r="H6864" t="s">
        <v>46763</v>
      </c>
      <c r="I6864" t="s">
        <v>35509</v>
      </c>
      <c r="J6864" t="s">
        <v>19804</v>
      </c>
      <c r="L6864" t="s">
        <v>35510</v>
      </c>
      <c r="M6864">
        <v>-60.743099212646399</v>
      </c>
      <c r="N6864">
        <v>-17.8307991027832</v>
      </c>
    </row>
    <row r="6865" spans="1:14" x14ac:dyDescent="0.35">
      <c r="A6865" t="s">
        <v>35511</v>
      </c>
      <c r="B6865" t="s">
        <v>32</v>
      </c>
      <c r="C6865" t="s">
        <v>46764</v>
      </c>
      <c r="D6865">
        <v>456</v>
      </c>
      <c r="E6865" t="s">
        <v>1580</v>
      </c>
      <c r="F6865" t="s">
        <v>4239</v>
      </c>
      <c r="G6865" t="s">
        <v>4240</v>
      </c>
      <c r="H6865" t="s">
        <v>46765</v>
      </c>
      <c r="I6865" t="s">
        <v>35511</v>
      </c>
      <c r="J6865" t="s">
        <v>2457</v>
      </c>
      <c r="L6865" t="s">
        <v>35512</v>
      </c>
      <c r="M6865">
        <v>-64.661697000000004</v>
      </c>
      <c r="N6865">
        <v>-13.0528</v>
      </c>
    </row>
    <row r="6866" spans="1:14" x14ac:dyDescent="0.35">
      <c r="A6866" t="s">
        <v>35513</v>
      </c>
      <c r="B6866" t="s">
        <v>32</v>
      </c>
      <c r="C6866" t="s">
        <v>23560</v>
      </c>
      <c r="D6866">
        <v>1702</v>
      </c>
      <c r="E6866" t="s">
        <v>1580</v>
      </c>
      <c r="F6866" t="s">
        <v>4239</v>
      </c>
      <c r="G6866" t="s">
        <v>4246</v>
      </c>
      <c r="H6866" t="s">
        <v>2584</v>
      </c>
      <c r="I6866" t="s">
        <v>35513</v>
      </c>
      <c r="J6866" t="s">
        <v>35514</v>
      </c>
      <c r="L6866" t="s">
        <v>35515</v>
      </c>
      <c r="M6866">
        <v>-62.470298767089801</v>
      </c>
      <c r="N6866">
        <v>-16.270799636840799</v>
      </c>
    </row>
    <row r="6867" spans="1:14" x14ac:dyDescent="0.35">
      <c r="A6867" t="s">
        <v>35516</v>
      </c>
      <c r="B6867" t="s">
        <v>1168</v>
      </c>
      <c r="C6867" t="s">
        <v>35517</v>
      </c>
      <c r="D6867">
        <v>13355</v>
      </c>
      <c r="E6867" t="s">
        <v>1580</v>
      </c>
      <c r="F6867" t="s">
        <v>4239</v>
      </c>
      <c r="G6867" t="s">
        <v>35462</v>
      </c>
      <c r="H6867" t="s">
        <v>35518</v>
      </c>
      <c r="I6867" t="s">
        <v>35516</v>
      </c>
      <c r="J6867" t="s">
        <v>33320</v>
      </c>
      <c r="L6867" t="s">
        <v>35519</v>
      </c>
      <c r="M6867">
        <v>-68.192298889160099</v>
      </c>
      <c r="N6867">
        <v>-16.513299942016602</v>
      </c>
    </row>
    <row r="6868" spans="1:14" x14ac:dyDescent="0.35">
      <c r="A6868" t="s">
        <v>35521</v>
      </c>
      <c r="B6868" t="s">
        <v>32</v>
      </c>
      <c r="C6868" t="s">
        <v>27899</v>
      </c>
      <c r="D6868">
        <v>462</v>
      </c>
      <c r="E6868" t="s">
        <v>1580</v>
      </c>
      <c r="F6868" t="s">
        <v>4239</v>
      </c>
      <c r="G6868" t="s">
        <v>4240</v>
      </c>
      <c r="H6868" t="s">
        <v>27900</v>
      </c>
      <c r="I6868" t="s">
        <v>35521</v>
      </c>
      <c r="J6868" t="s">
        <v>15422</v>
      </c>
      <c r="L6868" t="s">
        <v>35522</v>
      </c>
      <c r="M6868">
        <v>-64.060764312700002</v>
      </c>
      <c r="N6868">
        <v>-13.260748376700001</v>
      </c>
    </row>
    <row r="6869" spans="1:14" x14ac:dyDescent="0.35">
      <c r="A6869" t="s">
        <v>35523</v>
      </c>
      <c r="B6869" t="s">
        <v>1168</v>
      </c>
      <c r="C6869" t="s">
        <v>35524</v>
      </c>
      <c r="D6869">
        <v>12152</v>
      </c>
      <c r="E6869" t="s">
        <v>1580</v>
      </c>
      <c r="F6869" t="s">
        <v>4239</v>
      </c>
      <c r="G6869" t="s">
        <v>35489</v>
      </c>
      <c r="H6869" t="s">
        <v>35525</v>
      </c>
      <c r="I6869" t="s">
        <v>35523</v>
      </c>
      <c r="J6869" t="s">
        <v>34890</v>
      </c>
      <c r="L6869" t="s">
        <v>35526</v>
      </c>
      <c r="M6869">
        <v>-67.076202392599996</v>
      </c>
      <c r="N6869">
        <v>-17.962600708</v>
      </c>
    </row>
    <row r="6870" spans="1:14" x14ac:dyDescent="0.35">
      <c r="A6870" t="s">
        <v>35527</v>
      </c>
      <c r="B6870" t="s">
        <v>1168</v>
      </c>
      <c r="C6870" t="s">
        <v>35528</v>
      </c>
      <c r="D6870">
        <v>12922</v>
      </c>
      <c r="E6870" t="s">
        <v>1580</v>
      </c>
      <c r="F6870" t="s">
        <v>4239</v>
      </c>
      <c r="G6870" t="s">
        <v>35459</v>
      </c>
      <c r="H6870" t="s">
        <v>46766</v>
      </c>
      <c r="I6870" t="s">
        <v>35527</v>
      </c>
      <c r="J6870" t="s">
        <v>35529</v>
      </c>
      <c r="L6870" t="s">
        <v>35530</v>
      </c>
      <c r="M6870">
        <v>-65.723733999999993</v>
      </c>
      <c r="N6870">
        <v>-19.543330999999998</v>
      </c>
    </row>
    <row r="6871" spans="1:14" x14ac:dyDescent="0.35">
      <c r="A6871" t="s">
        <v>35531</v>
      </c>
      <c r="B6871" t="s">
        <v>32</v>
      </c>
      <c r="C6871" t="s">
        <v>34860</v>
      </c>
      <c r="D6871">
        <v>597</v>
      </c>
      <c r="E6871" t="s">
        <v>1580</v>
      </c>
      <c r="F6871" t="s">
        <v>4239</v>
      </c>
      <c r="G6871" t="s">
        <v>35470</v>
      </c>
      <c r="H6871" t="s">
        <v>35532</v>
      </c>
      <c r="I6871" t="s">
        <v>35531</v>
      </c>
      <c r="J6871" t="s">
        <v>27371</v>
      </c>
      <c r="L6871" t="s">
        <v>35533</v>
      </c>
      <c r="M6871">
        <v>-67.551154999999994</v>
      </c>
      <c r="N6871">
        <v>-11.107663000000001</v>
      </c>
    </row>
    <row r="6872" spans="1:14" x14ac:dyDescent="0.35">
      <c r="A6872" t="s">
        <v>35534</v>
      </c>
      <c r="B6872" t="s">
        <v>1168</v>
      </c>
      <c r="C6872" t="s">
        <v>46767</v>
      </c>
      <c r="D6872">
        <v>440</v>
      </c>
      <c r="E6872" t="s">
        <v>1580</v>
      </c>
      <c r="F6872" t="s">
        <v>4239</v>
      </c>
      <c r="G6872" t="s">
        <v>4246</v>
      </c>
      <c r="H6872" t="s">
        <v>46768</v>
      </c>
      <c r="I6872" t="s">
        <v>35534</v>
      </c>
      <c r="J6872" t="s">
        <v>35535</v>
      </c>
      <c r="L6872" t="s">
        <v>35536</v>
      </c>
      <c r="M6872">
        <v>-57.820599000000001</v>
      </c>
      <c r="N6872">
        <v>-18.975301000000002</v>
      </c>
    </row>
    <row r="6873" spans="1:14" x14ac:dyDescent="0.35">
      <c r="A6873" t="s">
        <v>35537</v>
      </c>
      <c r="B6873" t="s">
        <v>32</v>
      </c>
      <c r="C6873" t="s">
        <v>46769</v>
      </c>
      <c r="D6873">
        <v>698</v>
      </c>
      <c r="E6873" t="s">
        <v>1580</v>
      </c>
      <c r="F6873" t="s">
        <v>4239</v>
      </c>
      <c r="G6873" t="s">
        <v>4240</v>
      </c>
      <c r="H6873" t="s">
        <v>46770</v>
      </c>
      <c r="I6873" t="s">
        <v>35537</v>
      </c>
      <c r="J6873" t="s">
        <v>34856</v>
      </c>
      <c r="L6873" t="s">
        <v>35538</v>
      </c>
      <c r="M6873">
        <v>-64.603897000000003</v>
      </c>
      <c r="N6873">
        <v>-13.2639</v>
      </c>
    </row>
    <row r="6874" spans="1:14" x14ac:dyDescent="0.35">
      <c r="A6874" t="s">
        <v>35539</v>
      </c>
      <c r="B6874" t="s">
        <v>32</v>
      </c>
      <c r="C6874" t="s">
        <v>46771</v>
      </c>
      <c r="D6874">
        <v>905</v>
      </c>
      <c r="E6874" t="s">
        <v>1580</v>
      </c>
      <c r="F6874" t="s">
        <v>4239</v>
      </c>
      <c r="G6874" t="s">
        <v>4246</v>
      </c>
      <c r="H6874" t="s">
        <v>46772</v>
      </c>
      <c r="I6874" t="s">
        <v>35539</v>
      </c>
      <c r="J6874" t="s">
        <v>21812</v>
      </c>
      <c r="L6874" t="s">
        <v>35540</v>
      </c>
      <c r="M6874">
        <v>-59.764999389648402</v>
      </c>
      <c r="N6874">
        <v>-18.329200744628899</v>
      </c>
    </row>
    <row r="6875" spans="1:14" x14ac:dyDescent="0.35">
      <c r="A6875" t="s">
        <v>35541</v>
      </c>
      <c r="B6875" t="s">
        <v>32</v>
      </c>
      <c r="C6875" t="s">
        <v>46773</v>
      </c>
      <c r="D6875">
        <v>462</v>
      </c>
      <c r="E6875" t="s">
        <v>1580</v>
      </c>
      <c r="F6875" t="s">
        <v>4239</v>
      </c>
      <c r="G6875" t="s">
        <v>4240</v>
      </c>
      <c r="H6875" t="s">
        <v>4245</v>
      </c>
      <c r="I6875" t="s">
        <v>35541</v>
      </c>
      <c r="J6875" t="s">
        <v>35542</v>
      </c>
      <c r="L6875" t="s">
        <v>35543</v>
      </c>
      <c r="M6875">
        <v>-66</v>
      </c>
      <c r="N6875">
        <v>-11</v>
      </c>
    </row>
    <row r="6876" spans="1:14" x14ac:dyDescent="0.35">
      <c r="A6876" t="s">
        <v>35544</v>
      </c>
      <c r="B6876" t="s">
        <v>32</v>
      </c>
      <c r="C6876" t="s">
        <v>35545</v>
      </c>
      <c r="D6876">
        <v>935</v>
      </c>
      <c r="E6876" t="s">
        <v>1580</v>
      </c>
      <c r="F6876" t="s">
        <v>4239</v>
      </c>
      <c r="G6876" t="s">
        <v>4240</v>
      </c>
      <c r="H6876" t="s">
        <v>35546</v>
      </c>
      <c r="I6876" t="s">
        <v>35544</v>
      </c>
      <c r="J6876" t="s">
        <v>35547</v>
      </c>
      <c r="L6876" t="s">
        <v>35548</v>
      </c>
      <c r="M6876">
        <v>-67.353401000000005</v>
      </c>
      <c r="N6876">
        <v>-14.304399999999999</v>
      </c>
    </row>
    <row r="6877" spans="1:14" x14ac:dyDescent="0.35">
      <c r="A6877" t="s">
        <v>35549</v>
      </c>
      <c r="B6877" t="s">
        <v>1168</v>
      </c>
      <c r="C6877" t="s">
        <v>35550</v>
      </c>
      <c r="D6877">
        <v>472</v>
      </c>
      <c r="E6877" t="s">
        <v>1580</v>
      </c>
      <c r="F6877" t="s">
        <v>4239</v>
      </c>
      <c r="G6877" t="s">
        <v>4240</v>
      </c>
      <c r="H6877" t="s">
        <v>35551</v>
      </c>
      <c r="I6877" t="s">
        <v>35549</v>
      </c>
      <c r="J6877" t="s">
        <v>27475</v>
      </c>
      <c r="L6877" t="s">
        <v>35552</v>
      </c>
      <c r="M6877">
        <v>-65.435203552199994</v>
      </c>
      <c r="N6877">
        <v>-13.762200355499999</v>
      </c>
    </row>
    <row r="6878" spans="1:14" x14ac:dyDescent="0.35">
      <c r="A6878" t="s">
        <v>35553</v>
      </c>
      <c r="B6878" t="s">
        <v>32</v>
      </c>
      <c r="C6878" t="s">
        <v>46774</v>
      </c>
      <c r="D6878">
        <v>633</v>
      </c>
      <c r="E6878" t="s">
        <v>1580</v>
      </c>
      <c r="F6878" t="s">
        <v>4239</v>
      </c>
      <c r="G6878" t="s">
        <v>4240</v>
      </c>
      <c r="H6878" t="s">
        <v>35554</v>
      </c>
      <c r="I6878" t="s">
        <v>35553</v>
      </c>
      <c r="J6878" t="s">
        <v>35555</v>
      </c>
      <c r="L6878" t="s">
        <v>35556</v>
      </c>
      <c r="M6878">
        <v>-66.737503051757798</v>
      </c>
      <c r="N6878">
        <v>-14.8591995239257</v>
      </c>
    </row>
    <row r="6879" spans="1:14" x14ac:dyDescent="0.35">
      <c r="A6879" t="s">
        <v>35557</v>
      </c>
      <c r="B6879" t="s">
        <v>32</v>
      </c>
      <c r="C6879" t="s">
        <v>46775</v>
      </c>
      <c r="D6879">
        <v>1354</v>
      </c>
      <c r="E6879" t="s">
        <v>1580</v>
      </c>
      <c r="F6879" t="s">
        <v>4239</v>
      </c>
      <c r="G6879" t="s">
        <v>4246</v>
      </c>
      <c r="H6879" t="s">
        <v>35558</v>
      </c>
      <c r="I6879" t="s">
        <v>35557</v>
      </c>
      <c r="J6879" t="s">
        <v>35559</v>
      </c>
      <c r="L6879" t="s">
        <v>35560</v>
      </c>
      <c r="M6879">
        <v>-60.962799072265597</v>
      </c>
      <c r="N6879">
        <v>-16.383600234985298</v>
      </c>
    </row>
    <row r="6880" spans="1:14" x14ac:dyDescent="0.35">
      <c r="A6880" t="s">
        <v>35561</v>
      </c>
      <c r="B6880" t="s">
        <v>32</v>
      </c>
      <c r="C6880" t="s">
        <v>35562</v>
      </c>
      <c r="D6880">
        <v>545</v>
      </c>
      <c r="E6880" t="s">
        <v>1580</v>
      </c>
      <c r="F6880" t="s">
        <v>4239</v>
      </c>
      <c r="G6880" t="s">
        <v>4240</v>
      </c>
      <c r="H6880" t="s">
        <v>35563</v>
      </c>
      <c r="I6880" t="s">
        <v>35561</v>
      </c>
      <c r="J6880" t="s">
        <v>34989</v>
      </c>
      <c r="L6880" t="s">
        <v>35564</v>
      </c>
      <c r="M6880">
        <v>-65.633799999999994</v>
      </c>
      <c r="N6880">
        <v>-14.9658</v>
      </c>
    </row>
    <row r="6881" spans="1:14" x14ac:dyDescent="0.35">
      <c r="A6881" t="s">
        <v>35565</v>
      </c>
      <c r="B6881" t="s">
        <v>32</v>
      </c>
      <c r="C6881" t="s">
        <v>35566</v>
      </c>
      <c r="D6881">
        <v>738</v>
      </c>
      <c r="E6881" t="s">
        <v>1580</v>
      </c>
      <c r="F6881" t="s">
        <v>4239</v>
      </c>
      <c r="G6881" t="s">
        <v>4240</v>
      </c>
      <c r="H6881" t="s">
        <v>2256</v>
      </c>
      <c r="I6881" t="s">
        <v>35565</v>
      </c>
      <c r="J6881" t="s">
        <v>22470</v>
      </c>
      <c r="L6881" t="s">
        <v>35567</v>
      </c>
      <c r="M6881">
        <v>-66.786796569824205</v>
      </c>
      <c r="N6881">
        <v>-14.066200256347599</v>
      </c>
    </row>
    <row r="6882" spans="1:14" x14ac:dyDescent="0.35">
      <c r="A6882" t="s">
        <v>35568</v>
      </c>
      <c r="B6882" t="s">
        <v>32</v>
      </c>
      <c r="C6882" t="s">
        <v>46776</v>
      </c>
      <c r="D6882">
        <v>403</v>
      </c>
      <c r="E6882" t="s">
        <v>1580</v>
      </c>
      <c r="F6882" t="s">
        <v>4239</v>
      </c>
      <c r="G6882" t="s">
        <v>4246</v>
      </c>
      <c r="H6882" t="s">
        <v>46777</v>
      </c>
      <c r="I6882" t="s">
        <v>35568</v>
      </c>
      <c r="J6882" t="s">
        <v>35569</v>
      </c>
      <c r="L6882" t="s">
        <v>35570</v>
      </c>
      <c r="M6882">
        <v>-58.401901245117102</v>
      </c>
      <c r="N6882">
        <v>-16.339199066162099</v>
      </c>
    </row>
    <row r="6883" spans="1:14" x14ac:dyDescent="0.35">
      <c r="A6883" t="s">
        <v>35571</v>
      </c>
      <c r="B6883" t="s">
        <v>1168</v>
      </c>
      <c r="C6883" t="s">
        <v>35572</v>
      </c>
      <c r="D6883">
        <v>6079</v>
      </c>
      <c r="E6883" t="s">
        <v>1580</v>
      </c>
      <c r="F6883" t="s">
        <v>4239</v>
      </c>
      <c r="G6883" t="s">
        <v>4247</v>
      </c>
      <c r="H6883" t="s">
        <v>35573</v>
      </c>
      <c r="I6883" t="s">
        <v>35571</v>
      </c>
      <c r="J6883" t="s">
        <v>35574</v>
      </c>
      <c r="L6883" t="s">
        <v>35575</v>
      </c>
      <c r="M6883">
        <v>-64.701301574699997</v>
      </c>
      <c r="N6883">
        <v>-21.5557003021</v>
      </c>
    </row>
    <row r="6884" spans="1:14" x14ac:dyDescent="0.35">
      <c r="A6884" t="s">
        <v>35576</v>
      </c>
      <c r="B6884" t="s">
        <v>1168</v>
      </c>
      <c r="C6884" t="s">
        <v>35577</v>
      </c>
      <c r="D6884">
        <v>509</v>
      </c>
      <c r="E6884" t="s">
        <v>1580</v>
      </c>
      <c r="F6884" t="s">
        <v>4239</v>
      </c>
      <c r="G6884" t="s">
        <v>4240</v>
      </c>
      <c r="H6884" t="s">
        <v>301</v>
      </c>
      <c r="I6884" t="s">
        <v>35576</v>
      </c>
      <c r="J6884" t="s">
        <v>35578</v>
      </c>
      <c r="L6884" t="s">
        <v>35579</v>
      </c>
      <c r="M6884">
        <v>-64.917999267599996</v>
      </c>
      <c r="N6884">
        <v>-14.8186998367</v>
      </c>
    </row>
    <row r="6885" spans="1:14" x14ac:dyDescent="0.35">
      <c r="A6885" t="s">
        <v>35580</v>
      </c>
      <c r="B6885" t="s">
        <v>32</v>
      </c>
      <c r="C6885" t="s">
        <v>35581</v>
      </c>
      <c r="D6885">
        <v>11136</v>
      </c>
      <c r="E6885" t="s">
        <v>1580</v>
      </c>
      <c r="F6885" t="s">
        <v>4239</v>
      </c>
      <c r="G6885" t="s">
        <v>35459</v>
      </c>
      <c r="H6885" t="s">
        <v>35582</v>
      </c>
      <c r="I6885" t="s">
        <v>35580</v>
      </c>
      <c r="J6885" t="s">
        <v>35583</v>
      </c>
      <c r="L6885" t="s">
        <v>35584</v>
      </c>
      <c r="M6885">
        <v>-66.848396301299999</v>
      </c>
      <c r="N6885">
        <v>-20.446300506599901</v>
      </c>
    </row>
    <row r="6886" spans="1:14" x14ac:dyDescent="0.35">
      <c r="A6886" t="s">
        <v>35585</v>
      </c>
      <c r="B6886" t="s">
        <v>32</v>
      </c>
      <c r="C6886" t="s">
        <v>46778</v>
      </c>
      <c r="D6886">
        <v>6551</v>
      </c>
      <c r="E6886" t="s">
        <v>1580</v>
      </c>
      <c r="F6886" t="s">
        <v>4239</v>
      </c>
      <c r="G6886" t="s">
        <v>4246</v>
      </c>
      <c r="H6886" t="s">
        <v>35586</v>
      </c>
      <c r="I6886" t="s">
        <v>35585</v>
      </c>
      <c r="J6886" t="s">
        <v>35587</v>
      </c>
      <c r="L6886" t="s">
        <v>35588</v>
      </c>
      <c r="M6886">
        <v>-64.099403381347599</v>
      </c>
      <c r="N6886">
        <v>-18.482500076293899</v>
      </c>
    </row>
    <row r="6887" spans="1:14" x14ac:dyDescent="0.35">
      <c r="A6887" t="s">
        <v>35589</v>
      </c>
      <c r="B6887" t="s">
        <v>1168</v>
      </c>
      <c r="C6887" t="s">
        <v>46779</v>
      </c>
      <c r="D6887">
        <v>1305</v>
      </c>
      <c r="E6887" t="s">
        <v>1580</v>
      </c>
      <c r="F6887" t="s">
        <v>4239</v>
      </c>
      <c r="G6887" t="s">
        <v>4247</v>
      </c>
      <c r="H6887" t="s">
        <v>35590</v>
      </c>
      <c r="I6887" t="s">
        <v>35589</v>
      </c>
      <c r="J6887" t="s">
        <v>35591</v>
      </c>
      <c r="L6887" t="s">
        <v>35592</v>
      </c>
      <c r="M6887">
        <v>-63.405601501500001</v>
      </c>
      <c r="N6887">
        <v>-21.255199432399898</v>
      </c>
    </row>
    <row r="6888" spans="1:14" x14ac:dyDescent="0.35">
      <c r="A6888" t="s">
        <v>35593</v>
      </c>
      <c r="B6888" t="s">
        <v>3332</v>
      </c>
      <c r="C6888" t="s">
        <v>35594</v>
      </c>
      <c r="D6888">
        <v>1224</v>
      </c>
      <c r="E6888" t="s">
        <v>1580</v>
      </c>
      <c r="F6888" t="s">
        <v>4239</v>
      </c>
      <c r="G6888" t="s">
        <v>4246</v>
      </c>
      <c r="H6888" t="s">
        <v>2181</v>
      </c>
      <c r="I6888" t="s">
        <v>35593</v>
      </c>
      <c r="J6888" t="s">
        <v>35595</v>
      </c>
      <c r="L6888" t="s">
        <v>35596</v>
      </c>
      <c r="M6888">
        <v>-63.135399</v>
      </c>
      <c r="N6888">
        <v>-17.6448</v>
      </c>
    </row>
    <row r="6889" spans="1:14" x14ac:dyDescent="0.35">
      <c r="A6889" t="s">
        <v>35597</v>
      </c>
      <c r="B6889" t="s">
        <v>1168</v>
      </c>
      <c r="C6889" t="s">
        <v>35598</v>
      </c>
      <c r="D6889">
        <v>2112</v>
      </c>
      <c r="E6889" t="s">
        <v>1580</v>
      </c>
      <c r="F6889" t="s">
        <v>4239</v>
      </c>
      <c r="G6889" t="s">
        <v>4247</v>
      </c>
      <c r="H6889" t="s">
        <v>46780</v>
      </c>
      <c r="I6889" t="s">
        <v>35597</v>
      </c>
      <c r="J6889" t="s">
        <v>35599</v>
      </c>
      <c r="L6889" t="s">
        <v>35600</v>
      </c>
      <c r="M6889">
        <v>-63.651699066162102</v>
      </c>
      <c r="N6889">
        <v>-21.960899353027301</v>
      </c>
    </row>
    <row r="6890" spans="1:14" x14ac:dyDescent="0.35">
      <c r="A6890" t="s">
        <v>35601</v>
      </c>
      <c r="B6890" t="s">
        <v>32</v>
      </c>
      <c r="C6890" t="s">
        <v>35602</v>
      </c>
      <c r="D6890">
        <v>19</v>
      </c>
      <c r="E6890" t="s">
        <v>1580</v>
      </c>
      <c r="F6890" t="s">
        <v>14020</v>
      </c>
      <c r="G6890" t="s">
        <v>35603</v>
      </c>
      <c r="H6890" t="s">
        <v>35604</v>
      </c>
      <c r="I6890" t="s">
        <v>35601</v>
      </c>
      <c r="J6890" t="s">
        <v>35605</v>
      </c>
      <c r="L6890" t="s">
        <v>35606</v>
      </c>
      <c r="M6890">
        <v>-54.050098419189403</v>
      </c>
      <c r="N6890">
        <v>5.5127201080322203</v>
      </c>
    </row>
    <row r="6891" spans="1:14" x14ac:dyDescent="0.35">
      <c r="A6891" t="s">
        <v>35607</v>
      </c>
      <c r="B6891" t="s">
        <v>32</v>
      </c>
      <c r="C6891" t="s">
        <v>35608</v>
      </c>
      <c r="D6891">
        <v>10</v>
      </c>
      <c r="E6891" t="s">
        <v>1580</v>
      </c>
      <c r="F6891" t="s">
        <v>14020</v>
      </c>
      <c r="G6891" t="s">
        <v>35609</v>
      </c>
      <c r="H6891" t="s">
        <v>35610</v>
      </c>
      <c r="I6891" t="s">
        <v>35607</v>
      </c>
      <c r="J6891" t="s">
        <v>2480</v>
      </c>
      <c r="L6891" t="s">
        <v>35611</v>
      </c>
      <c r="M6891">
        <v>-56.327499389648402</v>
      </c>
      <c r="N6891">
        <v>5.8658299446105904</v>
      </c>
    </row>
    <row r="6892" spans="1:14" x14ac:dyDescent="0.35">
      <c r="A6892" t="s">
        <v>35612</v>
      </c>
      <c r="B6892" t="s">
        <v>32</v>
      </c>
      <c r="C6892" t="s">
        <v>35613</v>
      </c>
      <c r="D6892">
        <v>236</v>
      </c>
      <c r="E6892" t="s">
        <v>1580</v>
      </c>
      <c r="F6892" t="s">
        <v>14020</v>
      </c>
      <c r="G6892" t="s">
        <v>14021</v>
      </c>
      <c r="H6892" t="s">
        <v>35614</v>
      </c>
      <c r="I6892" t="s">
        <v>35612</v>
      </c>
      <c r="J6892" t="s">
        <v>35615</v>
      </c>
      <c r="L6892" t="s">
        <v>35616</v>
      </c>
      <c r="M6892">
        <v>-54.672766000000003</v>
      </c>
      <c r="N6892">
        <v>4.1113590000000002</v>
      </c>
    </row>
    <row r="6893" spans="1:14" x14ac:dyDescent="0.35">
      <c r="A6893" t="s">
        <v>35617</v>
      </c>
      <c r="B6893" t="s">
        <v>32</v>
      </c>
      <c r="C6893" t="s">
        <v>35618</v>
      </c>
      <c r="D6893">
        <v>2912</v>
      </c>
      <c r="E6893" t="s">
        <v>161</v>
      </c>
      <c r="F6893" t="s">
        <v>1547</v>
      </c>
      <c r="G6893" t="s">
        <v>1607</v>
      </c>
      <c r="H6893" t="s">
        <v>35619</v>
      </c>
      <c r="I6893" t="s">
        <v>35620</v>
      </c>
      <c r="J6893" t="s">
        <v>35617</v>
      </c>
      <c r="K6893" t="s">
        <v>33387</v>
      </c>
      <c r="L6893" t="s">
        <v>35621</v>
      </c>
      <c r="M6893">
        <v>146.811111111</v>
      </c>
      <c r="N6893">
        <v>-6.0752777777799896</v>
      </c>
    </row>
    <row r="6894" spans="1:14" x14ac:dyDescent="0.35">
      <c r="A6894" t="s">
        <v>35622</v>
      </c>
      <c r="B6894" t="s">
        <v>1168</v>
      </c>
      <c r="C6894" t="s">
        <v>35623</v>
      </c>
      <c r="D6894">
        <v>59</v>
      </c>
      <c r="E6894" t="s">
        <v>1580</v>
      </c>
      <c r="F6894" t="s">
        <v>14020</v>
      </c>
      <c r="G6894" t="s">
        <v>35624</v>
      </c>
      <c r="H6894" t="s">
        <v>35625</v>
      </c>
      <c r="I6894" t="s">
        <v>35622</v>
      </c>
      <c r="J6894" t="s">
        <v>35626</v>
      </c>
      <c r="L6894" t="s">
        <v>35627</v>
      </c>
      <c r="M6894">
        <v>-55.1878013611</v>
      </c>
      <c r="N6894">
        <v>5.4528298377999898</v>
      </c>
    </row>
    <row r="6895" spans="1:14" x14ac:dyDescent="0.35">
      <c r="A6895" t="s">
        <v>35628</v>
      </c>
      <c r="B6895" t="s">
        <v>32</v>
      </c>
      <c r="C6895" t="s">
        <v>35629</v>
      </c>
      <c r="D6895">
        <v>49</v>
      </c>
      <c r="E6895" t="s">
        <v>1580</v>
      </c>
      <c r="F6895" t="s">
        <v>14020</v>
      </c>
      <c r="G6895" t="s">
        <v>35603</v>
      </c>
      <c r="H6895" t="s">
        <v>35630</v>
      </c>
      <c r="I6895" t="s">
        <v>35628</v>
      </c>
      <c r="J6895" t="s">
        <v>35631</v>
      </c>
      <c r="L6895" t="s">
        <v>35632</v>
      </c>
      <c r="M6895">
        <v>-54.400300000000001</v>
      </c>
      <c r="N6895">
        <v>5.6075999999999997</v>
      </c>
    </row>
    <row r="6896" spans="1:14" x14ac:dyDescent="0.35">
      <c r="A6896" t="s">
        <v>35633</v>
      </c>
      <c r="B6896" t="s">
        <v>32</v>
      </c>
      <c r="C6896" t="s">
        <v>35634</v>
      </c>
      <c r="D6896">
        <v>9</v>
      </c>
      <c r="E6896" t="s">
        <v>1580</v>
      </c>
      <c r="F6896" t="s">
        <v>14020</v>
      </c>
      <c r="G6896" t="s">
        <v>35635</v>
      </c>
      <c r="H6896" t="s">
        <v>35636</v>
      </c>
      <c r="I6896" t="s">
        <v>35633</v>
      </c>
      <c r="J6896" t="s">
        <v>35637</v>
      </c>
      <c r="L6896" t="s">
        <v>35638</v>
      </c>
      <c r="M6896">
        <v>-57.039398193359297</v>
      </c>
      <c r="N6896">
        <v>5.9555602073669398</v>
      </c>
    </row>
    <row r="6897" spans="1:14" x14ac:dyDescent="0.35">
      <c r="A6897" t="s">
        <v>27573</v>
      </c>
      <c r="B6897" t="s">
        <v>32</v>
      </c>
      <c r="C6897" t="s">
        <v>35639</v>
      </c>
      <c r="D6897">
        <v>10</v>
      </c>
      <c r="E6897" t="s">
        <v>161</v>
      </c>
      <c r="F6897" t="s">
        <v>1547</v>
      </c>
      <c r="G6897" t="s">
        <v>3150</v>
      </c>
      <c r="H6897" t="s">
        <v>1289</v>
      </c>
      <c r="J6897" t="s">
        <v>27573</v>
      </c>
      <c r="K6897" t="s">
        <v>22512</v>
      </c>
      <c r="L6897" t="s">
        <v>35640</v>
      </c>
      <c r="M6897">
        <v>151.53299999999999</v>
      </c>
      <c r="N6897">
        <v>-4.3579999999999997</v>
      </c>
    </row>
    <row r="6898" spans="1:14" x14ac:dyDescent="0.35">
      <c r="A6898" t="s">
        <v>35641</v>
      </c>
      <c r="B6898" t="s">
        <v>32</v>
      </c>
      <c r="C6898" t="s">
        <v>35642</v>
      </c>
      <c r="D6898">
        <v>714</v>
      </c>
      <c r="E6898" t="s">
        <v>1580</v>
      </c>
      <c r="F6898" t="s">
        <v>14020</v>
      </c>
      <c r="G6898" t="s">
        <v>14021</v>
      </c>
      <c r="H6898" t="s">
        <v>35643</v>
      </c>
      <c r="I6898" t="s">
        <v>35641</v>
      </c>
      <c r="J6898" t="s">
        <v>35644</v>
      </c>
      <c r="L6898" t="s">
        <v>35645</v>
      </c>
      <c r="M6898">
        <v>-55.442501068115199</v>
      </c>
      <c r="N6898">
        <v>3.3452799320220898</v>
      </c>
    </row>
    <row r="6899" spans="1:14" x14ac:dyDescent="0.35">
      <c r="A6899" t="s">
        <v>35646</v>
      </c>
      <c r="B6899" t="s">
        <v>32</v>
      </c>
      <c r="C6899" t="s">
        <v>35647</v>
      </c>
      <c r="D6899">
        <v>187</v>
      </c>
      <c r="E6899" t="s">
        <v>1580</v>
      </c>
      <c r="F6899" t="s">
        <v>14020</v>
      </c>
      <c r="G6899" t="s">
        <v>14021</v>
      </c>
      <c r="H6899" t="s">
        <v>35648</v>
      </c>
      <c r="I6899" t="s">
        <v>35646</v>
      </c>
      <c r="J6899" t="s">
        <v>3430</v>
      </c>
      <c r="L6899" t="s">
        <v>35649</v>
      </c>
      <c r="M6899">
        <v>-54.416667938232401</v>
      </c>
      <c r="N6899">
        <v>4.3499999046325604</v>
      </c>
    </row>
    <row r="6900" spans="1:14" x14ac:dyDescent="0.35">
      <c r="A6900" t="s">
        <v>35650</v>
      </c>
      <c r="B6900" t="s">
        <v>32</v>
      </c>
      <c r="C6900" t="s">
        <v>35651</v>
      </c>
      <c r="D6900">
        <v>6</v>
      </c>
      <c r="E6900" t="s">
        <v>1580</v>
      </c>
      <c r="F6900" t="s">
        <v>14020</v>
      </c>
      <c r="G6900" t="s">
        <v>35635</v>
      </c>
      <c r="H6900" t="s">
        <v>35652</v>
      </c>
      <c r="I6900" t="s">
        <v>35650</v>
      </c>
      <c r="J6900" t="s">
        <v>1794</v>
      </c>
      <c r="L6900" t="s">
        <v>35653</v>
      </c>
      <c r="M6900">
        <v>-56.673327999999998</v>
      </c>
      <c r="N6900">
        <v>5.8411280000000003</v>
      </c>
    </row>
    <row r="6901" spans="1:14" x14ac:dyDescent="0.35">
      <c r="A6901" t="s">
        <v>35654</v>
      </c>
      <c r="B6901" t="s">
        <v>32</v>
      </c>
      <c r="C6901" t="s">
        <v>35655</v>
      </c>
      <c r="D6901">
        <v>10</v>
      </c>
      <c r="E6901" t="s">
        <v>1580</v>
      </c>
      <c r="F6901" t="s">
        <v>14020</v>
      </c>
      <c r="G6901" t="s">
        <v>35656</v>
      </c>
      <c r="H6901" t="s">
        <v>35657</v>
      </c>
      <c r="I6901" t="s">
        <v>35654</v>
      </c>
      <c r="J6901" t="s">
        <v>21169</v>
      </c>
      <c r="L6901" t="s">
        <v>35658</v>
      </c>
      <c r="M6901">
        <v>-55.190700999999997</v>
      </c>
      <c r="N6901">
        <v>5.8110799999999996</v>
      </c>
    </row>
    <row r="6902" spans="1:14" x14ac:dyDescent="0.35">
      <c r="A6902" t="s">
        <v>35660</v>
      </c>
      <c r="B6902" t="s">
        <v>32</v>
      </c>
      <c r="C6902" t="s">
        <v>46781</v>
      </c>
      <c r="D6902">
        <v>968</v>
      </c>
      <c r="E6902" t="s">
        <v>1580</v>
      </c>
      <c r="F6902" t="s">
        <v>4286</v>
      </c>
      <c r="G6902" t="s">
        <v>4314</v>
      </c>
      <c r="H6902" t="s">
        <v>46782</v>
      </c>
      <c r="I6902" t="s">
        <v>35660</v>
      </c>
      <c r="J6902" t="s">
        <v>16594</v>
      </c>
      <c r="L6902" t="s">
        <v>35661</v>
      </c>
      <c r="M6902">
        <v>-45.950557708740199</v>
      </c>
      <c r="N6902">
        <v>-9.0836105346679599</v>
      </c>
    </row>
    <row r="6903" spans="1:14" x14ac:dyDescent="0.35">
      <c r="A6903" t="s">
        <v>35662</v>
      </c>
      <c r="B6903" t="s">
        <v>32</v>
      </c>
      <c r="C6903" t="s">
        <v>35663</v>
      </c>
      <c r="D6903">
        <v>886</v>
      </c>
      <c r="E6903" t="s">
        <v>1580</v>
      </c>
      <c r="F6903" t="s">
        <v>4286</v>
      </c>
      <c r="G6903" t="s">
        <v>4368</v>
      </c>
      <c r="H6903" t="s">
        <v>35664</v>
      </c>
      <c r="I6903" t="s">
        <v>35662</v>
      </c>
      <c r="J6903" t="s">
        <v>35665</v>
      </c>
      <c r="K6903" t="s">
        <v>35662</v>
      </c>
      <c r="L6903" t="s">
        <v>35666</v>
      </c>
      <c r="M6903">
        <v>-36.629199981689403</v>
      </c>
      <c r="N6903">
        <v>-9.7753601074218697</v>
      </c>
    </row>
    <row r="6904" spans="1:14" x14ac:dyDescent="0.35">
      <c r="A6904" t="s">
        <v>35667</v>
      </c>
      <c r="B6904" t="s">
        <v>32</v>
      </c>
      <c r="C6904" t="s">
        <v>46783</v>
      </c>
      <c r="D6904">
        <v>640</v>
      </c>
      <c r="E6904" t="s">
        <v>1580</v>
      </c>
      <c r="F6904" t="s">
        <v>4286</v>
      </c>
      <c r="G6904" t="s">
        <v>4294</v>
      </c>
      <c r="H6904" t="s">
        <v>35668</v>
      </c>
      <c r="I6904" t="s">
        <v>35667</v>
      </c>
      <c r="J6904" t="s">
        <v>35669</v>
      </c>
      <c r="K6904" t="s">
        <v>35667</v>
      </c>
      <c r="L6904" t="s">
        <v>35670</v>
      </c>
      <c r="M6904">
        <v>-40.66722</v>
      </c>
      <c r="N6904">
        <v>-16.183890000000002</v>
      </c>
    </row>
    <row r="6905" spans="1:14" x14ac:dyDescent="0.35">
      <c r="A6905" t="s">
        <v>35671</v>
      </c>
      <c r="B6905" t="s">
        <v>32</v>
      </c>
      <c r="C6905" t="s">
        <v>35672</v>
      </c>
      <c r="D6905">
        <v>1850</v>
      </c>
      <c r="E6905" t="s">
        <v>1580</v>
      </c>
      <c r="F6905" t="s">
        <v>4286</v>
      </c>
      <c r="G6905" t="s">
        <v>4287</v>
      </c>
      <c r="H6905" t="s">
        <v>35673</v>
      </c>
      <c r="I6905" t="s">
        <v>35671</v>
      </c>
      <c r="J6905" t="s">
        <v>35674</v>
      </c>
      <c r="K6905" t="s">
        <v>35671</v>
      </c>
      <c r="L6905" t="s">
        <v>35675</v>
      </c>
      <c r="M6905">
        <v>-50.453055999999997</v>
      </c>
      <c r="N6905">
        <v>-22.64</v>
      </c>
    </row>
    <row r="6906" spans="1:14" x14ac:dyDescent="0.35">
      <c r="A6906" t="s">
        <v>35676</v>
      </c>
      <c r="B6906" t="s">
        <v>32</v>
      </c>
      <c r="C6906" t="s">
        <v>35677</v>
      </c>
      <c r="D6906">
        <v>509</v>
      </c>
      <c r="E6906" t="s">
        <v>1580</v>
      </c>
      <c r="F6906" t="s">
        <v>4286</v>
      </c>
      <c r="G6906" t="s">
        <v>4314</v>
      </c>
      <c r="H6906" t="s">
        <v>34530</v>
      </c>
      <c r="I6906" t="s">
        <v>35676</v>
      </c>
      <c r="J6906" t="s">
        <v>35678</v>
      </c>
      <c r="L6906" t="s">
        <v>35679</v>
      </c>
      <c r="M6906">
        <v>-45.215833000000003</v>
      </c>
      <c r="N6906">
        <v>-5.5025000000000004</v>
      </c>
    </row>
    <row r="6907" spans="1:14" x14ac:dyDescent="0.35">
      <c r="A6907" t="s">
        <v>35680</v>
      </c>
      <c r="B6907" t="s">
        <v>32</v>
      </c>
      <c r="C6907" t="s">
        <v>35681</v>
      </c>
      <c r="D6907">
        <v>33</v>
      </c>
      <c r="E6907" t="s">
        <v>1580</v>
      </c>
      <c r="F6907" t="s">
        <v>4286</v>
      </c>
      <c r="G6907" t="s">
        <v>4290</v>
      </c>
      <c r="H6907" t="s">
        <v>34825</v>
      </c>
      <c r="I6907" t="s">
        <v>35680</v>
      </c>
      <c r="J6907" t="s">
        <v>35682</v>
      </c>
      <c r="K6907" t="s">
        <v>35680</v>
      </c>
      <c r="L6907" t="s">
        <v>35683</v>
      </c>
      <c r="M6907">
        <v>-38.871898651122997</v>
      </c>
      <c r="N6907">
        <v>-15.871700286865201</v>
      </c>
    </row>
    <row r="6909" spans="1:14" x14ac:dyDescent="0.35">
      <c r="A6909" t="s">
        <v>35684</v>
      </c>
      <c r="B6909" t="s">
        <v>32</v>
      </c>
      <c r="C6909" t="s">
        <v>35685</v>
      </c>
      <c r="D6909">
        <v>2447</v>
      </c>
      <c r="E6909" t="s">
        <v>1580</v>
      </c>
      <c r="F6909" t="s">
        <v>4286</v>
      </c>
      <c r="G6909" t="s">
        <v>4290</v>
      </c>
      <c r="H6909" t="s">
        <v>4362</v>
      </c>
      <c r="I6909" t="s">
        <v>35684</v>
      </c>
      <c r="J6909" t="s">
        <v>2101</v>
      </c>
      <c r="K6909" t="s">
        <v>35684</v>
      </c>
      <c r="L6909" t="s">
        <v>35686</v>
      </c>
      <c r="M6909">
        <v>-45.008998870849602</v>
      </c>
      <c r="N6909">
        <v>-12.078900337219199</v>
      </c>
    </row>
    <row r="6910" spans="1:14" x14ac:dyDescent="0.35">
      <c r="A6910" t="s">
        <v>35687</v>
      </c>
      <c r="B6910" t="s">
        <v>32</v>
      </c>
      <c r="C6910" t="s">
        <v>35688</v>
      </c>
      <c r="D6910">
        <v>930</v>
      </c>
      <c r="E6910" t="s">
        <v>1580</v>
      </c>
      <c r="F6910" t="s">
        <v>4286</v>
      </c>
      <c r="G6910" t="s">
        <v>4314</v>
      </c>
      <c r="H6910" t="s">
        <v>34782</v>
      </c>
      <c r="I6910" t="s">
        <v>35687</v>
      </c>
      <c r="J6910" t="s">
        <v>35689</v>
      </c>
      <c r="K6910" t="s">
        <v>35687</v>
      </c>
      <c r="L6910" t="s">
        <v>35690</v>
      </c>
      <c r="M6910">
        <v>-46.053298950195298</v>
      </c>
      <c r="N6910">
        <v>-7.5260300636291504</v>
      </c>
    </row>
    <row r="6911" spans="1:14" x14ac:dyDescent="0.35">
      <c r="A6911" t="s">
        <v>4355</v>
      </c>
      <c r="B6911" t="s">
        <v>32</v>
      </c>
      <c r="C6911" t="s">
        <v>46784</v>
      </c>
      <c r="D6911">
        <v>1673</v>
      </c>
      <c r="E6911" t="s">
        <v>1580</v>
      </c>
      <c r="F6911" t="s">
        <v>4286</v>
      </c>
      <c r="G6911" t="s">
        <v>4290</v>
      </c>
      <c r="H6911" t="s">
        <v>35691</v>
      </c>
      <c r="I6911" t="s">
        <v>35692</v>
      </c>
      <c r="J6911" t="s">
        <v>35693</v>
      </c>
      <c r="K6911" t="s">
        <v>35694</v>
      </c>
      <c r="L6911" t="s">
        <v>35695</v>
      </c>
      <c r="M6911">
        <v>-41.817501</v>
      </c>
      <c r="N6911">
        <v>-14.2554</v>
      </c>
    </row>
    <row r="6912" spans="1:14" x14ac:dyDescent="0.35">
      <c r="A6912" t="s">
        <v>35696</v>
      </c>
      <c r="B6912" t="s">
        <v>32</v>
      </c>
      <c r="C6912" t="s">
        <v>9431</v>
      </c>
      <c r="D6912">
        <v>1345</v>
      </c>
      <c r="E6912" t="s">
        <v>1580</v>
      </c>
      <c r="F6912" t="s">
        <v>4286</v>
      </c>
      <c r="G6912" t="s">
        <v>4290</v>
      </c>
      <c r="H6912" t="s">
        <v>4330</v>
      </c>
      <c r="I6912" t="s">
        <v>35696</v>
      </c>
      <c r="J6912" t="s">
        <v>35697</v>
      </c>
      <c r="K6912" t="s">
        <v>35696</v>
      </c>
      <c r="L6912" t="s">
        <v>35698</v>
      </c>
      <c r="M6912">
        <v>-43.147499084472599</v>
      </c>
      <c r="N6912">
        <v>-11.0808000564575</v>
      </c>
    </row>
    <row r="6914" spans="1:14" x14ac:dyDescent="0.35">
      <c r="A6914" t="s">
        <v>35699</v>
      </c>
      <c r="B6914" t="s">
        <v>32</v>
      </c>
      <c r="C6914" t="s">
        <v>35700</v>
      </c>
      <c r="D6914">
        <v>85</v>
      </c>
      <c r="E6914" t="s">
        <v>1580</v>
      </c>
      <c r="F6914" t="s">
        <v>4286</v>
      </c>
      <c r="G6914" t="s">
        <v>4314</v>
      </c>
      <c r="H6914" t="s">
        <v>35701</v>
      </c>
      <c r="I6914" t="s">
        <v>35699</v>
      </c>
      <c r="J6914" t="s">
        <v>2560</v>
      </c>
      <c r="L6914" t="s">
        <v>35702</v>
      </c>
      <c r="M6914">
        <v>-46.017223358154297</v>
      </c>
      <c r="N6914">
        <v>-1.25027799606323</v>
      </c>
    </row>
    <row r="6915" spans="1:14" x14ac:dyDescent="0.35">
      <c r="A6915" t="s">
        <v>35703</v>
      </c>
      <c r="B6915" t="s">
        <v>32</v>
      </c>
      <c r="C6915" t="s">
        <v>35704</v>
      </c>
      <c r="D6915">
        <v>39</v>
      </c>
      <c r="E6915" t="s">
        <v>1580</v>
      </c>
      <c r="F6915" t="s">
        <v>4286</v>
      </c>
      <c r="G6915" t="s">
        <v>4314</v>
      </c>
      <c r="H6915" t="s">
        <v>35705</v>
      </c>
      <c r="I6915" t="s">
        <v>35703</v>
      </c>
      <c r="J6915" t="s">
        <v>17648</v>
      </c>
      <c r="L6915" t="s">
        <v>35706</v>
      </c>
      <c r="M6915">
        <v>-44.866943999999997</v>
      </c>
      <c r="N6915">
        <v>-1.8211109999999999</v>
      </c>
    </row>
    <row r="6917" spans="1:14" x14ac:dyDescent="0.35">
      <c r="A6917" t="s">
        <v>35707</v>
      </c>
      <c r="B6917" t="s">
        <v>32</v>
      </c>
      <c r="C6917" t="s">
        <v>35708</v>
      </c>
      <c r="D6917">
        <v>492</v>
      </c>
      <c r="E6917" t="s">
        <v>1580</v>
      </c>
      <c r="F6917" t="s">
        <v>4286</v>
      </c>
      <c r="G6917" t="s">
        <v>4332</v>
      </c>
      <c r="H6917" t="s">
        <v>4333</v>
      </c>
      <c r="I6917" t="s">
        <v>35707</v>
      </c>
      <c r="J6917" t="s">
        <v>35709</v>
      </c>
      <c r="K6917" t="s">
        <v>35707</v>
      </c>
      <c r="L6917" t="s">
        <v>35710</v>
      </c>
      <c r="M6917">
        <v>-40.579399108886697</v>
      </c>
      <c r="N6917">
        <v>-19.4869995117187</v>
      </c>
    </row>
    <row r="6918" spans="1:14" x14ac:dyDescent="0.35">
      <c r="A6918" t="s">
        <v>35711</v>
      </c>
      <c r="B6918" t="s">
        <v>32</v>
      </c>
      <c r="C6918" t="s">
        <v>46785</v>
      </c>
      <c r="D6918">
        <v>670</v>
      </c>
      <c r="E6918" t="s">
        <v>1580</v>
      </c>
      <c r="F6918" t="s">
        <v>4286</v>
      </c>
      <c r="G6918" t="s">
        <v>4299</v>
      </c>
      <c r="H6918" t="s">
        <v>46786</v>
      </c>
      <c r="I6918" t="s">
        <v>35711</v>
      </c>
      <c r="J6918" t="s">
        <v>35712</v>
      </c>
      <c r="K6918" t="s">
        <v>35711</v>
      </c>
      <c r="L6918" t="s">
        <v>35713</v>
      </c>
      <c r="M6918">
        <v>-49.979900360107401</v>
      </c>
      <c r="N6918">
        <v>-8.0332899093627894</v>
      </c>
    </row>
    <row r="6919" spans="1:14" x14ac:dyDescent="0.35">
      <c r="A6919" t="s">
        <v>4342</v>
      </c>
      <c r="B6919" t="s">
        <v>32</v>
      </c>
      <c r="C6919" t="s">
        <v>35714</v>
      </c>
      <c r="D6919">
        <v>919</v>
      </c>
      <c r="E6919" t="s">
        <v>1580</v>
      </c>
      <c r="F6919" t="s">
        <v>4286</v>
      </c>
      <c r="G6919" t="s">
        <v>4294</v>
      </c>
      <c r="H6919" t="s">
        <v>35715</v>
      </c>
      <c r="J6919" t="s">
        <v>35716</v>
      </c>
      <c r="L6919" t="s">
        <v>35717</v>
      </c>
      <c r="M6919">
        <v>-42.727001000000001</v>
      </c>
      <c r="N6919">
        <v>-21.466100999999998</v>
      </c>
    </row>
    <row r="6920" spans="1:14" x14ac:dyDescent="0.35">
      <c r="A6920" t="s">
        <v>35718</v>
      </c>
      <c r="B6920" t="s">
        <v>32</v>
      </c>
      <c r="C6920" t="s">
        <v>35719</v>
      </c>
      <c r="D6920">
        <v>4446</v>
      </c>
      <c r="E6920" t="s">
        <v>1580</v>
      </c>
      <c r="F6920" t="s">
        <v>4286</v>
      </c>
      <c r="G6920" t="s">
        <v>4294</v>
      </c>
      <c r="H6920" t="s">
        <v>35720</v>
      </c>
      <c r="I6920" t="s">
        <v>35718</v>
      </c>
      <c r="J6920" t="s">
        <v>35721</v>
      </c>
      <c r="L6920" t="s">
        <v>35722</v>
      </c>
      <c r="M6920">
        <v>-43.650398254399903</v>
      </c>
      <c r="N6920">
        <v>-18.232000351</v>
      </c>
    </row>
    <row r="6921" spans="1:14" x14ac:dyDescent="0.35">
      <c r="A6921" t="s">
        <v>35723</v>
      </c>
      <c r="B6921" t="s">
        <v>32</v>
      </c>
      <c r="C6921" t="s">
        <v>35724</v>
      </c>
      <c r="D6921">
        <v>2608</v>
      </c>
      <c r="E6921" t="s">
        <v>1580</v>
      </c>
      <c r="F6921" t="s">
        <v>4286</v>
      </c>
      <c r="G6921" t="s">
        <v>4294</v>
      </c>
      <c r="H6921" t="s">
        <v>45887</v>
      </c>
      <c r="I6921" t="s">
        <v>35723</v>
      </c>
      <c r="J6921" t="s">
        <v>35725</v>
      </c>
      <c r="K6921" t="s">
        <v>35723</v>
      </c>
      <c r="L6921" t="s">
        <v>35726</v>
      </c>
      <c r="M6921">
        <v>-44.870899200438998</v>
      </c>
      <c r="N6921">
        <v>-20.180700302123999</v>
      </c>
    </row>
    <row r="6922" spans="1:14" x14ac:dyDescent="0.35">
      <c r="A6922" t="s">
        <v>35727</v>
      </c>
      <c r="B6922" t="s">
        <v>32</v>
      </c>
      <c r="C6922" t="s">
        <v>46787</v>
      </c>
      <c r="D6922">
        <v>19</v>
      </c>
      <c r="E6922" t="s">
        <v>1580</v>
      </c>
      <c r="F6922" t="s">
        <v>4286</v>
      </c>
      <c r="G6922" t="s">
        <v>4290</v>
      </c>
      <c r="H6922" t="s">
        <v>4397</v>
      </c>
      <c r="I6922" t="s">
        <v>35727</v>
      </c>
      <c r="J6922" t="s">
        <v>35728</v>
      </c>
      <c r="K6922" t="s">
        <v>35727</v>
      </c>
      <c r="L6922" t="s">
        <v>35729</v>
      </c>
      <c r="M6922">
        <v>-38.954700469971002</v>
      </c>
      <c r="N6922">
        <v>-15.666999816895</v>
      </c>
    </row>
    <row r="6925" spans="1:14" x14ac:dyDescent="0.35">
      <c r="A6925" t="s">
        <v>35730</v>
      </c>
      <c r="B6925" t="s">
        <v>32</v>
      </c>
      <c r="C6925" t="s">
        <v>46790</v>
      </c>
      <c r="D6925">
        <v>656</v>
      </c>
      <c r="E6925" t="s">
        <v>1580</v>
      </c>
      <c r="F6925" t="s">
        <v>4286</v>
      </c>
      <c r="G6925" t="s">
        <v>4299</v>
      </c>
      <c r="H6925" t="s">
        <v>45884</v>
      </c>
      <c r="I6925" t="s">
        <v>35730</v>
      </c>
      <c r="J6925" t="s">
        <v>35731</v>
      </c>
      <c r="K6925" t="s">
        <v>35732</v>
      </c>
      <c r="L6925" t="s">
        <v>35733</v>
      </c>
      <c r="M6925">
        <v>-51.952300000000001</v>
      </c>
      <c r="N6925">
        <v>-6.6413000000000002</v>
      </c>
    </row>
    <row r="6926" spans="1:14" x14ac:dyDescent="0.35">
      <c r="A6926" t="s">
        <v>35734</v>
      </c>
      <c r="B6926" t="s">
        <v>32</v>
      </c>
      <c r="C6926" t="s">
        <v>35735</v>
      </c>
      <c r="D6926">
        <v>28</v>
      </c>
      <c r="E6926" t="s">
        <v>1580</v>
      </c>
      <c r="F6926" t="s">
        <v>4286</v>
      </c>
      <c r="G6926" t="s">
        <v>4332</v>
      </c>
      <c r="H6926" t="s">
        <v>35736</v>
      </c>
      <c r="I6926" t="s">
        <v>35734</v>
      </c>
      <c r="J6926" t="s">
        <v>35737</v>
      </c>
      <c r="K6926" t="s">
        <v>35734</v>
      </c>
      <c r="L6926" t="s">
        <v>35738</v>
      </c>
      <c r="M6926">
        <v>-40.491901397699998</v>
      </c>
      <c r="N6926">
        <v>-20.646499633800001</v>
      </c>
    </row>
    <row r="6927" spans="1:14" x14ac:dyDescent="0.35">
      <c r="A6927" t="s">
        <v>35739</v>
      </c>
      <c r="B6927" t="s">
        <v>32</v>
      </c>
      <c r="C6927" t="s">
        <v>2290</v>
      </c>
      <c r="D6927">
        <v>564</v>
      </c>
      <c r="E6927" t="s">
        <v>1580</v>
      </c>
      <c r="F6927" t="s">
        <v>4286</v>
      </c>
      <c r="G6927" t="s">
        <v>4308</v>
      </c>
      <c r="H6927" t="s">
        <v>23544</v>
      </c>
      <c r="I6927" t="s">
        <v>35739</v>
      </c>
      <c r="J6927" t="s">
        <v>35740</v>
      </c>
      <c r="L6927" t="s">
        <v>35741</v>
      </c>
      <c r="M6927">
        <v>-43.582199096679602</v>
      </c>
      <c r="N6927">
        <v>-6.7822198867797798</v>
      </c>
    </row>
    <row r="6928" spans="1:14" x14ac:dyDescent="0.35">
      <c r="A6928" t="s">
        <v>35742</v>
      </c>
      <c r="B6928" t="s">
        <v>32</v>
      </c>
      <c r="C6928" t="s">
        <v>35743</v>
      </c>
      <c r="D6928">
        <v>1815</v>
      </c>
      <c r="E6928" t="s">
        <v>1580</v>
      </c>
      <c r="F6928" t="s">
        <v>4286</v>
      </c>
      <c r="G6928" t="s">
        <v>4290</v>
      </c>
      <c r="H6928" t="s">
        <v>35744</v>
      </c>
      <c r="I6928" t="s">
        <v>35742</v>
      </c>
      <c r="J6928" t="s">
        <v>35745</v>
      </c>
      <c r="K6928" t="s">
        <v>35742</v>
      </c>
      <c r="L6928" t="s">
        <v>35746</v>
      </c>
      <c r="M6928">
        <v>-42.746101379394503</v>
      </c>
      <c r="N6928">
        <v>-14.2082004547119</v>
      </c>
    </row>
    <row r="6929" spans="1:14" x14ac:dyDescent="0.35">
      <c r="A6929" t="s">
        <v>35747</v>
      </c>
      <c r="B6929" t="s">
        <v>32</v>
      </c>
      <c r="C6929" t="s">
        <v>35748</v>
      </c>
      <c r="D6929">
        <v>2533</v>
      </c>
      <c r="E6929" t="s">
        <v>1580</v>
      </c>
      <c r="F6929" t="s">
        <v>4286</v>
      </c>
      <c r="G6929" t="s">
        <v>4322</v>
      </c>
      <c r="H6929" t="s">
        <v>35749</v>
      </c>
      <c r="I6929" t="s">
        <v>35747</v>
      </c>
      <c r="J6929" t="s">
        <v>35750</v>
      </c>
      <c r="K6929" t="s">
        <v>35747</v>
      </c>
      <c r="L6929" t="s">
        <v>35751</v>
      </c>
      <c r="M6929">
        <v>-36.471599578857401</v>
      </c>
      <c r="N6929">
        <v>-8.8342800140380806</v>
      </c>
    </row>
    <row r="6930" spans="1:14" x14ac:dyDescent="0.35">
      <c r="A6930" t="s">
        <v>4390</v>
      </c>
      <c r="B6930" t="s">
        <v>32</v>
      </c>
      <c r="C6930" t="s">
        <v>35752</v>
      </c>
      <c r="D6930">
        <v>197</v>
      </c>
      <c r="E6930" t="s">
        <v>1580</v>
      </c>
      <c r="F6930" t="s">
        <v>4286</v>
      </c>
      <c r="G6930" t="s">
        <v>4290</v>
      </c>
      <c r="H6930" t="s">
        <v>34806</v>
      </c>
      <c r="I6930" t="s">
        <v>35753</v>
      </c>
      <c r="J6930" t="s">
        <v>35754</v>
      </c>
      <c r="K6930" t="s">
        <v>35755</v>
      </c>
      <c r="L6930" t="s">
        <v>35756</v>
      </c>
      <c r="M6930">
        <v>-39.290401000000003</v>
      </c>
      <c r="N6930">
        <v>-14.810499999999999</v>
      </c>
    </row>
    <row r="6931" spans="1:14" x14ac:dyDescent="0.35">
      <c r="A6931" t="s">
        <v>35757</v>
      </c>
      <c r="B6931" t="s">
        <v>32</v>
      </c>
      <c r="C6931" t="s">
        <v>46792</v>
      </c>
      <c r="D6931">
        <v>2561</v>
      </c>
      <c r="E6931" t="s">
        <v>1580</v>
      </c>
      <c r="F6931" t="s">
        <v>4286</v>
      </c>
      <c r="G6931" t="s">
        <v>4290</v>
      </c>
      <c r="H6931" t="s">
        <v>46793</v>
      </c>
      <c r="I6931" t="s">
        <v>35757</v>
      </c>
      <c r="J6931" t="s">
        <v>35758</v>
      </c>
      <c r="K6931" t="s">
        <v>35757</v>
      </c>
      <c r="L6931" t="s">
        <v>35759</v>
      </c>
      <c r="M6931">
        <v>-41.847000122070298</v>
      </c>
      <c r="N6931">
        <v>-11.3399000167846</v>
      </c>
    </row>
    <row r="6932" spans="1:14" x14ac:dyDescent="0.35">
      <c r="A6932" t="s">
        <v>35760</v>
      </c>
      <c r="B6932" t="s">
        <v>32</v>
      </c>
      <c r="C6932" t="s">
        <v>35761</v>
      </c>
      <c r="D6932">
        <v>699</v>
      </c>
      <c r="E6932" t="s">
        <v>1580</v>
      </c>
      <c r="F6932" t="s">
        <v>4286</v>
      </c>
      <c r="G6932" t="s">
        <v>4302</v>
      </c>
      <c r="H6932" t="s">
        <v>35762</v>
      </c>
      <c r="I6932" t="s">
        <v>35760</v>
      </c>
      <c r="J6932" t="s">
        <v>35763</v>
      </c>
      <c r="K6932" t="s">
        <v>35760</v>
      </c>
      <c r="L6932" t="s">
        <v>35764</v>
      </c>
      <c r="M6932">
        <v>-39.293800354003899</v>
      </c>
      <c r="N6932">
        <v>-6.3466401100158603</v>
      </c>
    </row>
    <row r="6933" spans="1:14" x14ac:dyDescent="0.35">
      <c r="A6933" t="s">
        <v>35765</v>
      </c>
      <c r="B6933" t="s">
        <v>32</v>
      </c>
      <c r="C6933" t="s">
        <v>35766</v>
      </c>
      <c r="D6933">
        <v>915</v>
      </c>
      <c r="E6933" t="s">
        <v>1580</v>
      </c>
      <c r="F6933" t="s">
        <v>4286</v>
      </c>
      <c r="G6933" t="s">
        <v>4290</v>
      </c>
      <c r="H6933" t="s">
        <v>35767</v>
      </c>
      <c r="I6933" t="s">
        <v>35765</v>
      </c>
      <c r="J6933" t="s">
        <v>35768</v>
      </c>
      <c r="K6933" t="s">
        <v>35765</v>
      </c>
      <c r="L6933" t="s">
        <v>35769</v>
      </c>
      <c r="M6933">
        <v>-40.277198791503899</v>
      </c>
      <c r="N6933">
        <v>-15.2445001602172</v>
      </c>
    </row>
    <row r="6934" spans="1:14" x14ac:dyDescent="0.35">
      <c r="A6934" t="s">
        <v>35770</v>
      </c>
      <c r="B6934" t="s">
        <v>32</v>
      </c>
      <c r="C6934" t="s">
        <v>46795</v>
      </c>
      <c r="D6934">
        <v>492</v>
      </c>
      <c r="E6934" t="s">
        <v>1580</v>
      </c>
      <c r="F6934" t="s">
        <v>4286</v>
      </c>
      <c r="G6934" t="s">
        <v>4290</v>
      </c>
      <c r="H6934" t="s">
        <v>46693</v>
      </c>
      <c r="I6934" t="s">
        <v>35770</v>
      </c>
      <c r="J6934" t="s">
        <v>35771</v>
      </c>
      <c r="K6934" t="s">
        <v>35770</v>
      </c>
      <c r="L6934" t="s">
        <v>35772</v>
      </c>
      <c r="M6934">
        <v>-39.733890533447202</v>
      </c>
      <c r="N6934">
        <v>-14.1338891983032</v>
      </c>
    </row>
    <row r="6935" spans="1:14" x14ac:dyDescent="0.35">
      <c r="A6935" t="s">
        <v>35773</v>
      </c>
      <c r="B6935" t="s">
        <v>32</v>
      </c>
      <c r="C6935" t="s">
        <v>35774</v>
      </c>
      <c r="D6935">
        <v>1640</v>
      </c>
      <c r="E6935" t="s">
        <v>1580</v>
      </c>
      <c r="F6935" t="s">
        <v>4286</v>
      </c>
      <c r="G6935" t="s">
        <v>4290</v>
      </c>
      <c r="H6935" t="s">
        <v>4395</v>
      </c>
      <c r="I6935" t="s">
        <v>35773</v>
      </c>
      <c r="J6935" t="s">
        <v>2312</v>
      </c>
      <c r="K6935" t="s">
        <v>35773</v>
      </c>
      <c r="L6935" t="s">
        <v>35775</v>
      </c>
      <c r="M6935">
        <v>-40.5531005859375</v>
      </c>
      <c r="N6935">
        <v>-11.163200378417899</v>
      </c>
    </row>
    <row r="6936" spans="1:14" x14ac:dyDescent="0.35">
      <c r="A6936" t="s">
        <v>35776</v>
      </c>
      <c r="B6936" t="s">
        <v>32</v>
      </c>
      <c r="C6936" t="s">
        <v>46796</v>
      </c>
      <c r="D6936">
        <v>768</v>
      </c>
      <c r="E6936" t="s">
        <v>1580</v>
      </c>
      <c r="F6936" t="s">
        <v>4286</v>
      </c>
      <c r="G6936" t="s">
        <v>4290</v>
      </c>
      <c r="H6936" t="s">
        <v>35777</v>
      </c>
      <c r="I6936" t="s">
        <v>34516</v>
      </c>
      <c r="J6936" t="s">
        <v>35778</v>
      </c>
      <c r="K6936" t="s">
        <v>35779</v>
      </c>
      <c r="L6936" t="s">
        <v>35780</v>
      </c>
      <c r="M6936">
        <v>-38.906798999999999</v>
      </c>
      <c r="N6936">
        <v>-12.2003</v>
      </c>
    </row>
    <row r="6937" spans="1:14" x14ac:dyDescent="0.35">
      <c r="A6937" t="s">
        <v>35781</v>
      </c>
      <c r="B6937" t="s">
        <v>32</v>
      </c>
      <c r="C6937" t="s">
        <v>46797</v>
      </c>
      <c r="D6937">
        <v>646</v>
      </c>
      <c r="E6937" t="s">
        <v>1580</v>
      </c>
      <c r="F6937" t="s">
        <v>4286</v>
      </c>
      <c r="G6937" t="s">
        <v>4290</v>
      </c>
      <c r="H6937" t="s">
        <v>46694</v>
      </c>
      <c r="I6937" t="s">
        <v>35781</v>
      </c>
      <c r="J6937" t="s">
        <v>35782</v>
      </c>
      <c r="K6937" t="s">
        <v>35781</v>
      </c>
      <c r="L6937" t="s">
        <v>35783</v>
      </c>
      <c r="M6937">
        <v>-40.071601867675703</v>
      </c>
      <c r="N6937">
        <v>-13.8776998519897</v>
      </c>
    </row>
    <row r="6938" spans="1:14" x14ac:dyDescent="0.35">
      <c r="A6938" t="s">
        <v>35784</v>
      </c>
      <c r="B6938" t="s">
        <v>32</v>
      </c>
      <c r="C6938" t="s">
        <v>46798</v>
      </c>
      <c r="D6938">
        <v>1575</v>
      </c>
      <c r="E6938" t="s">
        <v>1580</v>
      </c>
      <c r="F6938" t="s">
        <v>4286</v>
      </c>
      <c r="G6938" t="s">
        <v>4294</v>
      </c>
      <c r="H6938" t="s">
        <v>46799</v>
      </c>
      <c r="I6938" t="s">
        <v>35784</v>
      </c>
      <c r="J6938" t="s">
        <v>35785</v>
      </c>
      <c r="K6938" t="s">
        <v>35784</v>
      </c>
      <c r="L6938" t="s">
        <v>35786</v>
      </c>
      <c r="M6938">
        <v>-44.385501861572202</v>
      </c>
      <c r="N6938">
        <v>-15.4737997055053</v>
      </c>
    </row>
    <row r="6939" spans="1:14" x14ac:dyDescent="0.35">
      <c r="A6939" t="s">
        <v>35787</v>
      </c>
      <c r="B6939" t="s">
        <v>32</v>
      </c>
      <c r="C6939" t="s">
        <v>46800</v>
      </c>
      <c r="D6939">
        <v>3117</v>
      </c>
      <c r="E6939" t="s">
        <v>1580</v>
      </c>
      <c r="F6939" t="s">
        <v>4286</v>
      </c>
      <c r="G6939" t="s">
        <v>4294</v>
      </c>
      <c r="H6939" t="s">
        <v>46801</v>
      </c>
      <c r="I6939" t="s">
        <v>35787</v>
      </c>
      <c r="J6939" t="s">
        <v>35788</v>
      </c>
      <c r="K6939" t="s">
        <v>35787</v>
      </c>
      <c r="L6939" t="s">
        <v>35789</v>
      </c>
      <c r="M6939">
        <v>-44.224723815899999</v>
      </c>
      <c r="N6939">
        <v>-21.084999084500001</v>
      </c>
    </row>
    <row r="6940" spans="1:14" x14ac:dyDescent="0.35">
      <c r="A6940" t="s">
        <v>35790</v>
      </c>
      <c r="B6940" t="s">
        <v>32</v>
      </c>
      <c r="C6940" t="s">
        <v>35791</v>
      </c>
      <c r="D6940">
        <v>597</v>
      </c>
      <c r="E6940" t="s">
        <v>1580</v>
      </c>
      <c r="F6940" t="s">
        <v>4286</v>
      </c>
      <c r="G6940" t="s">
        <v>4299</v>
      </c>
      <c r="H6940" t="s">
        <v>34783</v>
      </c>
      <c r="I6940" t="s">
        <v>35790</v>
      </c>
      <c r="J6940" t="s">
        <v>34974</v>
      </c>
      <c r="K6940" t="s">
        <v>35790</v>
      </c>
      <c r="L6940" t="s">
        <v>35792</v>
      </c>
      <c r="M6940">
        <v>-50.328498840332003</v>
      </c>
      <c r="N6940">
        <v>-9.3199701309204102</v>
      </c>
    </row>
    <row r="6941" spans="1:14" x14ac:dyDescent="0.35">
      <c r="A6941" t="s">
        <v>35793</v>
      </c>
      <c r="B6941" t="s">
        <v>32</v>
      </c>
      <c r="C6941" t="s">
        <v>35794</v>
      </c>
      <c r="D6941">
        <v>335</v>
      </c>
      <c r="E6941" t="s">
        <v>1580</v>
      </c>
      <c r="F6941" t="s">
        <v>4286</v>
      </c>
      <c r="G6941" t="s">
        <v>4332</v>
      </c>
      <c r="H6941" t="s">
        <v>35795</v>
      </c>
      <c r="I6941" t="s">
        <v>35793</v>
      </c>
      <c r="J6941" t="s">
        <v>2472</v>
      </c>
      <c r="K6941" t="s">
        <v>35793</v>
      </c>
      <c r="L6941" t="s">
        <v>35796</v>
      </c>
      <c r="M6941">
        <v>-41.185600280800003</v>
      </c>
      <c r="N6941">
        <v>-20.8342990874999</v>
      </c>
    </row>
    <row r="6943" spans="1:14" x14ac:dyDescent="0.35">
      <c r="A6943" t="s">
        <v>35797</v>
      </c>
      <c r="B6943" t="s">
        <v>32</v>
      </c>
      <c r="C6943" t="s">
        <v>35798</v>
      </c>
      <c r="D6943">
        <v>1148</v>
      </c>
      <c r="E6943" t="s">
        <v>1580</v>
      </c>
      <c r="F6943" t="s">
        <v>4286</v>
      </c>
      <c r="G6943" t="s">
        <v>4297</v>
      </c>
      <c r="H6943" t="s">
        <v>35799</v>
      </c>
      <c r="I6943" t="s">
        <v>35797</v>
      </c>
      <c r="J6943" t="s">
        <v>35800</v>
      </c>
      <c r="L6943" t="s">
        <v>35801</v>
      </c>
      <c r="M6943">
        <v>-36.540279388427699</v>
      </c>
      <c r="N6943">
        <v>-6.2808327674865696</v>
      </c>
    </row>
    <row r="6944" spans="1:14" x14ac:dyDescent="0.35">
      <c r="A6944" t="s">
        <v>35802</v>
      </c>
      <c r="B6944" t="s">
        <v>32</v>
      </c>
      <c r="C6944" t="s">
        <v>46802</v>
      </c>
      <c r="D6944">
        <v>2871</v>
      </c>
      <c r="E6944" t="s">
        <v>1580</v>
      </c>
      <c r="F6944" t="s">
        <v>4286</v>
      </c>
      <c r="G6944" t="s">
        <v>4294</v>
      </c>
      <c r="H6944" t="s">
        <v>46803</v>
      </c>
      <c r="I6944" t="s">
        <v>35802</v>
      </c>
      <c r="J6944" t="s">
        <v>35803</v>
      </c>
      <c r="K6944" t="s">
        <v>35802</v>
      </c>
      <c r="L6944" t="s">
        <v>35804</v>
      </c>
      <c r="M6944">
        <v>-45.044498443603501</v>
      </c>
      <c r="N6944">
        <v>-22.0909004211425</v>
      </c>
    </row>
    <row r="6945" spans="1:14" x14ac:dyDescent="0.35">
      <c r="A6945" t="s">
        <v>35805</v>
      </c>
      <c r="B6945" t="s">
        <v>32</v>
      </c>
      <c r="C6945" t="s">
        <v>35806</v>
      </c>
      <c r="D6945">
        <v>325</v>
      </c>
      <c r="E6945" t="s">
        <v>1580</v>
      </c>
      <c r="F6945" t="s">
        <v>4286</v>
      </c>
      <c r="G6945" t="s">
        <v>4299</v>
      </c>
      <c r="H6945" t="s">
        <v>35807</v>
      </c>
      <c r="I6945" t="s">
        <v>35805</v>
      </c>
      <c r="J6945" t="s">
        <v>35808</v>
      </c>
      <c r="K6945" t="s">
        <v>35805</v>
      </c>
      <c r="L6945" t="s">
        <v>35809</v>
      </c>
      <c r="M6945">
        <v>-54.074199676513601</v>
      </c>
      <c r="N6945">
        <v>-1.99580001831054</v>
      </c>
    </row>
    <row r="6948" spans="1:14" x14ac:dyDescent="0.35">
      <c r="A6948" t="s">
        <v>35810</v>
      </c>
      <c r="B6948" t="s">
        <v>32</v>
      </c>
      <c r="C6948" t="s">
        <v>35811</v>
      </c>
      <c r="D6948">
        <v>276</v>
      </c>
      <c r="E6948" t="s">
        <v>1580</v>
      </c>
      <c r="F6948" t="s">
        <v>4286</v>
      </c>
      <c r="G6948" t="s">
        <v>4290</v>
      </c>
      <c r="H6948" t="s">
        <v>4396</v>
      </c>
      <c r="I6948" t="s">
        <v>35810</v>
      </c>
      <c r="J6948" t="s">
        <v>35812</v>
      </c>
      <c r="K6948" t="s">
        <v>35810</v>
      </c>
      <c r="L6948" t="s">
        <v>35813</v>
      </c>
      <c r="M6948">
        <v>-39.864200592041001</v>
      </c>
      <c r="N6948">
        <v>-18.048900604248001</v>
      </c>
    </row>
    <row r="6949" spans="1:14" x14ac:dyDescent="0.35">
      <c r="A6949" t="s">
        <v>35814</v>
      </c>
      <c r="B6949" t="s">
        <v>32</v>
      </c>
      <c r="C6949" t="s">
        <v>46804</v>
      </c>
      <c r="D6949">
        <v>98</v>
      </c>
      <c r="E6949" t="s">
        <v>1580</v>
      </c>
      <c r="F6949" t="s">
        <v>4286</v>
      </c>
      <c r="G6949" t="s">
        <v>4332</v>
      </c>
      <c r="H6949" t="s">
        <v>46805</v>
      </c>
      <c r="I6949" t="s">
        <v>35814</v>
      </c>
      <c r="J6949" t="s">
        <v>35815</v>
      </c>
      <c r="K6949" t="s">
        <v>35814</v>
      </c>
      <c r="L6949" t="s">
        <v>35816</v>
      </c>
      <c r="M6949">
        <v>-39.833698272705</v>
      </c>
      <c r="N6949">
        <v>-18.721300125121999</v>
      </c>
    </row>
    <row r="6950" spans="1:14" x14ac:dyDescent="0.35">
      <c r="A6950" t="s">
        <v>35817</v>
      </c>
      <c r="B6950" t="s">
        <v>32</v>
      </c>
      <c r="C6950" t="s">
        <v>35818</v>
      </c>
      <c r="D6950">
        <v>53</v>
      </c>
      <c r="E6950" t="s">
        <v>1580</v>
      </c>
      <c r="F6950" t="s">
        <v>4286</v>
      </c>
      <c r="G6950" t="s">
        <v>4299</v>
      </c>
      <c r="H6950" t="s">
        <v>34785</v>
      </c>
      <c r="I6950" t="s">
        <v>35817</v>
      </c>
      <c r="J6950" t="s">
        <v>35819</v>
      </c>
      <c r="K6950" t="s">
        <v>35817</v>
      </c>
      <c r="L6950" t="s">
        <v>35820</v>
      </c>
      <c r="M6950">
        <v>-52.236099243163999</v>
      </c>
      <c r="N6950">
        <v>-1.74144995212554</v>
      </c>
    </row>
    <row r="6951" spans="1:14" x14ac:dyDescent="0.35">
      <c r="A6951" t="s">
        <v>35821</v>
      </c>
      <c r="B6951" t="s">
        <v>32</v>
      </c>
      <c r="C6951" t="s">
        <v>35822</v>
      </c>
      <c r="D6951">
        <v>591</v>
      </c>
      <c r="E6951" t="s">
        <v>1580</v>
      </c>
      <c r="F6951" t="s">
        <v>4286</v>
      </c>
      <c r="G6951" t="s">
        <v>4294</v>
      </c>
      <c r="H6951" t="s">
        <v>35823</v>
      </c>
      <c r="I6951" t="s">
        <v>35821</v>
      </c>
      <c r="J6951" t="s">
        <v>35824</v>
      </c>
      <c r="K6951" t="s">
        <v>35821</v>
      </c>
      <c r="L6951" t="s">
        <v>35825</v>
      </c>
      <c r="M6951">
        <v>-40.329898834228501</v>
      </c>
      <c r="N6951">
        <v>-17.823299407958899</v>
      </c>
    </row>
    <row r="6956" spans="1:14" x14ac:dyDescent="0.35">
      <c r="A6956" t="s">
        <v>35826</v>
      </c>
      <c r="B6956" t="s">
        <v>32</v>
      </c>
      <c r="C6956" t="s">
        <v>46806</v>
      </c>
      <c r="D6956">
        <v>2697</v>
      </c>
      <c r="E6956" t="s">
        <v>1580</v>
      </c>
      <c r="F6956" t="s">
        <v>4286</v>
      </c>
      <c r="G6956" t="s">
        <v>4294</v>
      </c>
      <c r="H6956" t="s">
        <v>35827</v>
      </c>
      <c r="I6956" t="s">
        <v>35826</v>
      </c>
      <c r="J6956" t="s">
        <v>35828</v>
      </c>
      <c r="K6956" t="s">
        <v>35826</v>
      </c>
      <c r="L6956" t="s">
        <v>35829</v>
      </c>
      <c r="M6956">
        <v>-46.661800384521399</v>
      </c>
      <c r="N6956">
        <v>-20.732200622558501</v>
      </c>
    </row>
    <row r="6957" spans="1:14" x14ac:dyDescent="0.35">
      <c r="A6957" t="s">
        <v>35830</v>
      </c>
      <c r="B6957" t="s">
        <v>32</v>
      </c>
      <c r="C6957" t="s">
        <v>46788</v>
      </c>
      <c r="D6957">
        <v>394</v>
      </c>
      <c r="E6957" t="s">
        <v>1580</v>
      </c>
      <c r="F6957" t="s">
        <v>4286</v>
      </c>
      <c r="G6957" t="s">
        <v>4318</v>
      </c>
      <c r="H6957" t="s">
        <v>46807</v>
      </c>
      <c r="I6957" t="s">
        <v>35830</v>
      </c>
      <c r="J6957" t="s">
        <v>35831</v>
      </c>
      <c r="L6957" t="s">
        <v>35832</v>
      </c>
      <c r="M6957">
        <v>-70.347221374512003</v>
      </c>
      <c r="N6957">
        <v>-8.1408329010009997</v>
      </c>
    </row>
    <row r="6958" spans="1:14" x14ac:dyDescent="0.35">
      <c r="A6958" t="s">
        <v>35833</v>
      </c>
      <c r="B6958" t="s">
        <v>32</v>
      </c>
      <c r="C6958" t="s">
        <v>46808</v>
      </c>
      <c r="D6958">
        <v>262</v>
      </c>
      <c r="E6958" t="s">
        <v>1580</v>
      </c>
      <c r="F6958" t="s">
        <v>4286</v>
      </c>
      <c r="G6958" t="s">
        <v>4299</v>
      </c>
      <c r="H6958" t="s">
        <v>45880</v>
      </c>
      <c r="I6958" t="s">
        <v>35833</v>
      </c>
      <c r="J6958" t="s">
        <v>34893</v>
      </c>
      <c r="K6958" t="s">
        <v>35833</v>
      </c>
      <c r="L6958" t="s">
        <v>35834</v>
      </c>
      <c r="M6958">
        <v>-55.8362007141113</v>
      </c>
      <c r="N6958">
        <v>-1.7140799760818399</v>
      </c>
    </row>
    <row r="6960" spans="1:14" x14ac:dyDescent="0.35">
      <c r="A6960" t="s">
        <v>35835</v>
      </c>
      <c r="B6960" t="s">
        <v>32</v>
      </c>
      <c r="C6960" t="s">
        <v>35836</v>
      </c>
      <c r="D6960">
        <v>1050</v>
      </c>
      <c r="E6960" t="s">
        <v>1580</v>
      </c>
      <c r="F6960" t="s">
        <v>4286</v>
      </c>
      <c r="G6960" t="s">
        <v>4308</v>
      </c>
      <c r="H6960" t="s">
        <v>35837</v>
      </c>
      <c r="I6960" t="s">
        <v>35835</v>
      </c>
      <c r="J6960" t="s">
        <v>35838</v>
      </c>
      <c r="K6960" t="s">
        <v>35835</v>
      </c>
      <c r="L6960" t="s">
        <v>35839</v>
      </c>
      <c r="M6960">
        <v>-41.5237007141113</v>
      </c>
      <c r="N6960">
        <v>-7.0620598793029696</v>
      </c>
    </row>
    <row r="6961" spans="1:14" x14ac:dyDescent="0.35">
      <c r="A6961" t="s">
        <v>35840</v>
      </c>
      <c r="B6961" t="s">
        <v>32</v>
      </c>
      <c r="C6961" t="s">
        <v>35841</v>
      </c>
      <c r="D6961">
        <v>2793</v>
      </c>
      <c r="E6961" t="s">
        <v>1580</v>
      </c>
      <c r="F6961" t="s">
        <v>4286</v>
      </c>
      <c r="G6961" t="s">
        <v>4294</v>
      </c>
      <c r="H6961" t="s">
        <v>35842</v>
      </c>
      <c r="I6961" t="s">
        <v>35840</v>
      </c>
      <c r="J6961" t="s">
        <v>35843</v>
      </c>
      <c r="K6961" t="s">
        <v>35840</v>
      </c>
      <c r="L6961" t="s">
        <v>35844</v>
      </c>
      <c r="M6961">
        <v>-46.491199493408203</v>
      </c>
      <c r="N6961">
        <v>-18.6728000640869</v>
      </c>
    </row>
    <row r="6966" spans="1:14" x14ac:dyDescent="0.35">
      <c r="A6966" t="s">
        <v>35845</v>
      </c>
      <c r="B6966" t="s">
        <v>32</v>
      </c>
      <c r="C6966" t="s">
        <v>35846</v>
      </c>
      <c r="D6966">
        <v>1808</v>
      </c>
      <c r="E6966" t="s">
        <v>1580</v>
      </c>
      <c r="F6966" t="s">
        <v>4286</v>
      </c>
      <c r="G6966" t="s">
        <v>4294</v>
      </c>
      <c r="H6966" t="s">
        <v>34499</v>
      </c>
      <c r="I6966" t="s">
        <v>35845</v>
      </c>
      <c r="J6966" t="s">
        <v>27580</v>
      </c>
      <c r="K6966" t="s">
        <v>35845</v>
      </c>
      <c r="L6966" t="s">
        <v>35847</v>
      </c>
      <c r="M6966">
        <v>-44.860298156738203</v>
      </c>
      <c r="N6966">
        <v>-17.316900253295898</v>
      </c>
    </row>
    <row r="6967" spans="1:14" x14ac:dyDescent="0.35">
      <c r="A6967" t="s">
        <v>27534</v>
      </c>
      <c r="B6967" t="s">
        <v>32</v>
      </c>
      <c r="C6967" t="s">
        <v>46809</v>
      </c>
      <c r="D6967">
        <v>68</v>
      </c>
      <c r="F6967" t="s">
        <v>1965</v>
      </c>
      <c r="G6967" t="s">
        <v>4012</v>
      </c>
      <c r="H6967" t="s">
        <v>35848</v>
      </c>
      <c r="J6967" t="s">
        <v>27534</v>
      </c>
      <c r="L6967" t="s">
        <v>35849</v>
      </c>
      <c r="M6967">
        <v>-115.9462</v>
      </c>
      <c r="N6967">
        <v>30.5288</v>
      </c>
    </row>
    <row r="6968" spans="1:14" x14ac:dyDescent="0.35">
      <c r="A6968" t="s">
        <v>35850</v>
      </c>
      <c r="B6968" t="s">
        <v>32</v>
      </c>
      <c r="C6968" t="s">
        <v>35851</v>
      </c>
      <c r="D6968">
        <v>689</v>
      </c>
      <c r="E6968" t="s">
        <v>1580</v>
      </c>
      <c r="F6968" t="s">
        <v>4286</v>
      </c>
      <c r="G6968" t="s">
        <v>4308</v>
      </c>
      <c r="H6968" t="s">
        <v>35852</v>
      </c>
      <c r="I6968" t="s">
        <v>35850</v>
      </c>
      <c r="J6968" t="s">
        <v>35853</v>
      </c>
      <c r="K6968" t="s">
        <v>35850</v>
      </c>
      <c r="L6968" t="s">
        <v>35854</v>
      </c>
      <c r="M6968">
        <v>-43.077301025390597</v>
      </c>
      <c r="N6968">
        <v>-6.8463897705078098</v>
      </c>
    </row>
    <row r="6970" spans="1:14" x14ac:dyDescent="0.35">
      <c r="A6970" t="s">
        <v>35856</v>
      </c>
      <c r="B6970" t="s">
        <v>32</v>
      </c>
      <c r="C6970" t="s">
        <v>35857</v>
      </c>
      <c r="D6970">
        <v>66</v>
      </c>
      <c r="E6970" t="s">
        <v>1580</v>
      </c>
      <c r="F6970" t="s">
        <v>4286</v>
      </c>
      <c r="G6970" t="s">
        <v>4290</v>
      </c>
      <c r="H6970" t="s">
        <v>4376</v>
      </c>
      <c r="I6970" t="s">
        <v>35856</v>
      </c>
      <c r="J6970" t="s">
        <v>35858</v>
      </c>
      <c r="K6970" t="s">
        <v>35856</v>
      </c>
      <c r="L6970" t="s">
        <v>35859</v>
      </c>
      <c r="M6970">
        <v>-39.271198272705</v>
      </c>
      <c r="N6970">
        <v>-17.2966995239257</v>
      </c>
    </row>
    <row r="6972" spans="1:14" x14ac:dyDescent="0.35">
      <c r="A6972" t="s">
        <v>35860</v>
      </c>
      <c r="B6972" t="s">
        <v>32</v>
      </c>
      <c r="C6972" t="s">
        <v>35861</v>
      </c>
      <c r="D6972">
        <v>1891</v>
      </c>
      <c r="E6972" t="s">
        <v>1580</v>
      </c>
      <c r="F6972" t="s">
        <v>4286</v>
      </c>
      <c r="G6972" t="s">
        <v>4322</v>
      </c>
      <c r="H6972" t="s">
        <v>35862</v>
      </c>
      <c r="I6972" t="s">
        <v>35860</v>
      </c>
      <c r="J6972" t="s">
        <v>35863</v>
      </c>
      <c r="K6972" t="s">
        <v>35860</v>
      </c>
      <c r="L6972" t="s">
        <v>35864</v>
      </c>
      <c r="M6972">
        <v>-36.013500213622997</v>
      </c>
      <c r="N6972">
        <v>-8.2823896408081001</v>
      </c>
    </row>
    <row r="6976" spans="1:14" x14ac:dyDescent="0.35">
      <c r="A6976" t="s">
        <v>35865</v>
      </c>
      <c r="B6976" t="s">
        <v>32</v>
      </c>
      <c r="C6976" t="s">
        <v>35866</v>
      </c>
      <c r="D6976">
        <v>43</v>
      </c>
      <c r="E6976" t="s">
        <v>1580</v>
      </c>
      <c r="F6976" t="s">
        <v>4286</v>
      </c>
      <c r="G6976" t="s">
        <v>4299</v>
      </c>
      <c r="H6976" t="s">
        <v>35867</v>
      </c>
      <c r="I6976" t="s">
        <v>35865</v>
      </c>
      <c r="J6976" t="s">
        <v>35868</v>
      </c>
      <c r="K6976" t="s">
        <v>35865</v>
      </c>
      <c r="L6976" t="s">
        <v>35869</v>
      </c>
      <c r="M6976">
        <v>-48.520999908447202</v>
      </c>
      <c r="N6976">
        <v>-0.69943100214004505</v>
      </c>
    </row>
    <row r="6977" spans="1:14" x14ac:dyDescent="0.35">
      <c r="A6977" t="s">
        <v>35870</v>
      </c>
      <c r="B6977" t="s">
        <v>32</v>
      </c>
      <c r="C6977" t="s">
        <v>35871</v>
      </c>
      <c r="D6977">
        <v>344</v>
      </c>
      <c r="E6977" t="s">
        <v>1580</v>
      </c>
      <c r="F6977" t="s">
        <v>4286</v>
      </c>
      <c r="G6977" t="s">
        <v>4290</v>
      </c>
      <c r="H6977" t="s">
        <v>35872</v>
      </c>
      <c r="I6977" t="s">
        <v>35870</v>
      </c>
      <c r="J6977" t="s">
        <v>35873</v>
      </c>
      <c r="K6977" t="s">
        <v>35870</v>
      </c>
      <c r="L6977" t="s">
        <v>35874</v>
      </c>
      <c r="M6977">
        <v>-39.66849899292</v>
      </c>
      <c r="N6977">
        <v>-17.524499893188</v>
      </c>
    </row>
    <row r="6978" spans="1:14" x14ac:dyDescent="0.35">
      <c r="A6978" t="s">
        <v>35875</v>
      </c>
      <c r="B6978" t="s">
        <v>32</v>
      </c>
      <c r="C6978" t="s">
        <v>46810</v>
      </c>
      <c r="D6978">
        <v>328</v>
      </c>
      <c r="E6978" t="s">
        <v>1580</v>
      </c>
      <c r="F6978" t="s">
        <v>4286</v>
      </c>
      <c r="G6978" t="s">
        <v>4299</v>
      </c>
      <c r="H6978" t="s">
        <v>46546</v>
      </c>
      <c r="I6978" t="s">
        <v>35875</v>
      </c>
      <c r="J6978" t="s">
        <v>20996</v>
      </c>
      <c r="K6978" t="s">
        <v>35875</v>
      </c>
      <c r="L6978" t="s">
        <v>35876</v>
      </c>
      <c r="M6978">
        <v>-55.514400482177699</v>
      </c>
      <c r="N6978">
        <v>-1.86716997623443</v>
      </c>
    </row>
    <row r="6980" spans="1:14" x14ac:dyDescent="0.35">
      <c r="A6980" t="s">
        <v>35877</v>
      </c>
      <c r="B6980" t="s">
        <v>32</v>
      </c>
      <c r="C6980" t="s">
        <v>35878</v>
      </c>
      <c r="D6980">
        <v>1572</v>
      </c>
      <c r="E6980" t="s">
        <v>1580</v>
      </c>
      <c r="F6980" t="s">
        <v>4286</v>
      </c>
      <c r="G6980" t="s">
        <v>4294</v>
      </c>
      <c r="H6980" t="s">
        <v>46811</v>
      </c>
      <c r="I6980" t="s">
        <v>35877</v>
      </c>
      <c r="J6980" t="s">
        <v>27481</v>
      </c>
      <c r="K6980" t="s">
        <v>35877</v>
      </c>
      <c r="L6980" t="s">
        <v>35879</v>
      </c>
      <c r="M6980">
        <v>-41.513599395751903</v>
      </c>
      <c r="N6980">
        <v>-17.892299652099599</v>
      </c>
    </row>
    <row r="6982" spans="1:14" x14ac:dyDescent="0.35">
      <c r="A6982" t="s">
        <v>35880</v>
      </c>
      <c r="B6982" t="s">
        <v>32</v>
      </c>
      <c r="C6982" t="s">
        <v>46671</v>
      </c>
      <c r="D6982">
        <v>21</v>
      </c>
      <c r="E6982" t="s">
        <v>1580</v>
      </c>
      <c r="F6982" t="s">
        <v>4286</v>
      </c>
      <c r="G6982" t="s">
        <v>4290</v>
      </c>
      <c r="H6982" t="s">
        <v>46672</v>
      </c>
      <c r="I6982" t="s">
        <v>35880</v>
      </c>
      <c r="J6982" t="s">
        <v>2147</v>
      </c>
      <c r="K6982" t="s">
        <v>35880</v>
      </c>
      <c r="L6982" t="s">
        <v>35881</v>
      </c>
      <c r="M6982">
        <v>-38.992401000000001</v>
      </c>
      <c r="N6982">
        <v>-13.2965</v>
      </c>
    </row>
    <row r="6985" spans="1:14" x14ac:dyDescent="0.35">
      <c r="A6985" t="s">
        <v>35882</v>
      </c>
      <c r="B6985" t="s">
        <v>32</v>
      </c>
      <c r="C6985" t="s">
        <v>46812</v>
      </c>
      <c r="D6985">
        <v>3232</v>
      </c>
      <c r="E6985" t="s">
        <v>1580</v>
      </c>
      <c r="F6985" t="s">
        <v>4286</v>
      </c>
      <c r="G6985" t="s">
        <v>4294</v>
      </c>
      <c r="H6985" t="s">
        <v>46813</v>
      </c>
      <c r="I6985" t="s">
        <v>35882</v>
      </c>
      <c r="J6985" t="s">
        <v>35883</v>
      </c>
      <c r="L6985" t="s">
        <v>35884</v>
      </c>
      <c r="M6985">
        <v>-45.269199371337798</v>
      </c>
      <c r="N6985">
        <v>-21.790599822998001</v>
      </c>
    </row>
    <row r="6986" spans="1:14" x14ac:dyDescent="0.35">
      <c r="A6986" t="s">
        <v>35885</v>
      </c>
      <c r="B6986" t="s">
        <v>32</v>
      </c>
      <c r="C6986" t="s">
        <v>35886</v>
      </c>
      <c r="D6986">
        <v>98</v>
      </c>
      <c r="E6986" t="s">
        <v>1580</v>
      </c>
      <c r="F6986" t="s">
        <v>4286</v>
      </c>
      <c r="G6986" t="s">
        <v>4299</v>
      </c>
      <c r="H6986" t="s">
        <v>35887</v>
      </c>
      <c r="I6986" t="s">
        <v>35885</v>
      </c>
      <c r="J6986" t="s">
        <v>17183</v>
      </c>
      <c r="K6986" t="s">
        <v>35885</v>
      </c>
      <c r="L6986" t="s">
        <v>35888</v>
      </c>
      <c r="M6986">
        <v>-50.443599700927699</v>
      </c>
      <c r="N6986">
        <v>-1.63653004169464</v>
      </c>
    </row>
    <row r="6987" spans="1:14" x14ac:dyDescent="0.35">
      <c r="A6987" t="s">
        <v>35889</v>
      </c>
      <c r="B6987" t="s">
        <v>32</v>
      </c>
      <c r="C6987" t="s">
        <v>35890</v>
      </c>
      <c r="D6987">
        <v>16</v>
      </c>
      <c r="E6987" t="s">
        <v>1580</v>
      </c>
      <c r="F6987" t="s">
        <v>4286</v>
      </c>
      <c r="G6987" t="s">
        <v>4302</v>
      </c>
      <c r="H6987" t="s">
        <v>35891</v>
      </c>
      <c r="I6987" t="s">
        <v>35889</v>
      </c>
      <c r="J6987" t="s">
        <v>35892</v>
      </c>
      <c r="L6987" t="s">
        <v>35893</v>
      </c>
      <c r="M6987">
        <v>-40.858001708984297</v>
      </c>
      <c r="N6987">
        <v>-2.8961799144744802</v>
      </c>
    </row>
    <row r="6989" spans="1:14" x14ac:dyDescent="0.35">
      <c r="A6989" t="s">
        <v>35894</v>
      </c>
      <c r="B6989" t="s">
        <v>32</v>
      </c>
      <c r="C6989" t="s">
        <v>35895</v>
      </c>
      <c r="D6989">
        <v>125</v>
      </c>
      <c r="E6989" t="s">
        <v>1580</v>
      </c>
      <c r="F6989" t="s">
        <v>4286</v>
      </c>
      <c r="G6989" t="s">
        <v>4314</v>
      </c>
      <c r="H6989" t="s">
        <v>35896</v>
      </c>
      <c r="I6989" t="s">
        <v>35894</v>
      </c>
      <c r="J6989" t="s">
        <v>35897</v>
      </c>
      <c r="K6989" t="s">
        <v>35894</v>
      </c>
      <c r="L6989" t="s">
        <v>35898</v>
      </c>
      <c r="M6989">
        <v>-45.067222595214801</v>
      </c>
      <c r="N6989">
        <v>-2.4836111068725502</v>
      </c>
    </row>
    <row r="6990" spans="1:14" x14ac:dyDescent="0.35">
      <c r="A6990" t="s">
        <v>35899</v>
      </c>
      <c r="B6990" t="s">
        <v>32</v>
      </c>
      <c r="C6990" t="s">
        <v>46814</v>
      </c>
      <c r="D6990">
        <v>1096</v>
      </c>
      <c r="E6990" t="s">
        <v>1580</v>
      </c>
      <c r="F6990" t="s">
        <v>4286</v>
      </c>
      <c r="G6990" t="s">
        <v>4299</v>
      </c>
      <c r="H6990" t="s">
        <v>34813</v>
      </c>
      <c r="I6990" t="s">
        <v>35899</v>
      </c>
      <c r="J6990" t="s">
        <v>35900</v>
      </c>
      <c r="L6990" t="s">
        <v>35901</v>
      </c>
      <c r="M6990">
        <v>-51.174167633056598</v>
      </c>
      <c r="N6990">
        <v>-8.6999998092651296</v>
      </c>
    </row>
    <row r="6991" spans="1:14" x14ac:dyDescent="0.35">
      <c r="A6991" t="s">
        <v>35902</v>
      </c>
      <c r="B6991" t="s">
        <v>32</v>
      </c>
      <c r="C6991" t="s">
        <v>46815</v>
      </c>
      <c r="D6991">
        <v>245</v>
      </c>
      <c r="E6991" t="s">
        <v>1580</v>
      </c>
      <c r="F6991" t="s">
        <v>4286</v>
      </c>
      <c r="G6991" t="s">
        <v>4314</v>
      </c>
      <c r="H6991" t="s">
        <v>46791</v>
      </c>
      <c r="I6991" t="s">
        <v>35902</v>
      </c>
      <c r="J6991" t="s">
        <v>35903</v>
      </c>
      <c r="L6991" t="s">
        <v>35904</v>
      </c>
      <c r="M6991">
        <v>-44.651114</v>
      </c>
      <c r="N6991">
        <v>-2.1094439999999999</v>
      </c>
    </row>
    <row r="6992" spans="1:14" x14ac:dyDescent="0.35">
      <c r="A6992" t="s">
        <v>35905</v>
      </c>
      <c r="B6992" t="s">
        <v>32</v>
      </c>
      <c r="C6992" t="s">
        <v>35906</v>
      </c>
      <c r="D6992">
        <v>2904</v>
      </c>
      <c r="E6992" t="s">
        <v>1580</v>
      </c>
      <c r="F6992" t="s">
        <v>4286</v>
      </c>
      <c r="G6992" t="s">
        <v>4294</v>
      </c>
      <c r="H6992" t="s">
        <v>34531</v>
      </c>
      <c r="I6992" t="s">
        <v>35905</v>
      </c>
      <c r="J6992" t="s">
        <v>35907</v>
      </c>
      <c r="K6992" t="s">
        <v>35905</v>
      </c>
      <c r="L6992" t="s">
        <v>35908</v>
      </c>
      <c r="M6992">
        <v>-45.919101715087798</v>
      </c>
      <c r="N6992">
        <v>-22.289199829101499</v>
      </c>
    </row>
    <row r="6993" spans="1:14" x14ac:dyDescent="0.35">
      <c r="A6993" t="s">
        <v>35909</v>
      </c>
      <c r="B6993" t="s">
        <v>32</v>
      </c>
      <c r="C6993" t="s">
        <v>46816</v>
      </c>
      <c r="D6993">
        <v>13</v>
      </c>
      <c r="E6993" t="s">
        <v>1580</v>
      </c>
      <c r="F6993" t="s">
        <v>4286</v>
      </c>
      <c r="G6993" t="s">
        <v>4290</v>
      </c>
      <c r="H6993" t="s">
        <v>46789</v>
      </c>
      <c r="I6993" t="s">
        <v>35909</v>
      </c>
      <c r="J6993" t="s">
        <v>35910</v>
      </c>
      <c r="L6993" t="s">
        <v>35911</v>
      </c>
      <c r="M6993">
        <v>-39.141666412399999</v>
      </c>
      <c r="N6993">
        <v>-13.732221603399999</v>
      </c>
    </row>
    <row r="6994" spans="1:14" x14ac:dyDescent="0.35">
      <c r="A6994" t="s">
        <v>35912</v>
      </c>
      <c r="B6994" t="s">
        <v>32</v>
      </c>
      <c r="C6994" t="s">
        <v>35913</v>
      </c>
      <c r="E6994" t="s">
        <v>1532</v>
      </c>
      <c r="F6994" t="s">
        <v>1533</v>
      </c>
      <c r="G6994" t="s">
        <v>14333</v>
      </c>
      <c r="H6994" t="s">
        <v>35914</v>
      </c>
      <c r="J6994" t="s">
        <v>35915</v>
      </c>
      <c r="L6994" t="s">
        <v>35916</v>
      </c>
      <c r="M6994">
        <v>43.149500000000003</v>
      </c>
      <c r="N6994">
        <v>9.9463000000000008</v>
      </c>
    </row>
    <row r="6995" spans="1:14" x14ac:dyDescent="0.35">
      <c r="A6995" t="s">
        <v>35917</v>
      </c>
      <c r="B6995" t="s">
        <v>32</v>
      </c>
      <c r="C6995" t="s">
        <v>35918</v>
      </c>
      <c r="D6995">
        <v>70</v>
      </c>
      <c r="E6995" t="s">
        <v>161</v>
      </c>
      <c r="F6995" t="s">
        <v>1652</v>
      </c>
      <c r="G6995" t="s">
        <v>1670</v>
      </c>
      <c r="H6995" t="s">
        <v>35919</v>
      </c>
      <c r="I6995" t="s">
        <v>35920</v>
      </c>
      <c r="J6995" t="s">
        <v>35921</v>
      </c>
      <c r="L6995" t="s">
        <v>35922</v>
      </c>
      <c r="M6995">
        <v>158.203056</v>
      </c>
      <c r="N6995">
        <v>-8.7391670000000001</v>
      </c>
    </row>
    <row r="6996" spans="1:14" x14ac:dyDescent="0.35">
      <c r="A6996" t="s">
        <v>22424</v>
      </c>
      <c r="B6996" t="s">
        <v>32</v>
      </c>
      <c r="C6996" t="s">
        <v>46817</v>
      </c>
      <c r="D6996">
        <v>20</v>
      </c>
      <c r="E6996" t="s">
        <v>1579</v>
      </c>
      <c r="F6996" t="s">
        <v>14888</v>
      </c>
      <c r="G6996" t="s">
        <v>35923</v>
      </c>
      <c r="H6996" t="s">
        <v>46818</v>
      </c>
      <c r="J6996" t="s">
        <v>22424</v>
      </c>
      <c r="L6996" t="s">
        <v>35924</v>
      </c>
      <c r="M6996">
        <v>105.9602</v>
      </c>
      <c r="N6996">
        <v>9.5814000000000004</v>
      </c>
    </row>
    <row r="6997" spans="1:14" x14ac:dyDescent="0.35">
      <c r="A6997" t="s">
        <v>35925</v>
      </c>
      <c r="B6997" t="s">
        <v>1168</v>
      </c>
      <c r="C6997" t="s">
        <v>35926</v>
      </c>
      <c r="D6997">
        <v>26</v>
      </c>
      <c r="E6997" t="s">
        <v>1580</v>
      </c>
      <c r="F6997" t="s">
        <v>13366</v>
      </c>
      <c r="G6997" t="s">
        <v>13367</v>
      </c>
      <c r="H6997" t="s">
        <v>35927</v>
      </c>
      <c r="I6997" t="s">
        <v>35925</v>
      </c>
      <c r="J6997" t="s">
        <v>2517</v>
      </c>
      <c r="L6997" t="s">
        <v>35928</v>
      </c>
      <c r="M6997">
        <v>-52.360401153599902</v>
      </c>
      <c r="N6997">
        <v>4.8198099136399897</v>
      </c>
    </row>
    <row r="6998" spans="1:14" x14ac:dyDescent="0.35">
      <c r="A6998" t="s">
        <v>35929</v>
      </c>
      <c r="B6998" t="s">
        <v>32</v>
      </c>
      <c r="C6998" t="s">
        <v>35930</v>
      </c>
      <c r="D6998">
        <v>207</v>
      </c>
      <c r="E6998" t="s">
        <v>1580</v>
      </c>
      <c r="F6998" t="s">
        <v>13366</v>
      </c>
      <c r="G6998" t="s">
        <v>35931</v>
      </c>
      <c r="H6998" t="s">
        <v>35932</v>
      </c>
      <c r="I6998" t="s">
        <v>35929</v>
      </c>
      <c r="J6998" t="s">
        <v>35933</v>
      </c>
      <c r="L6998" t="s">
        <v>35934</v>
      </c>
      <c r="M6998">
        <v>-54.373055999999998</v>
      </c>
      <c r="N6998">
        <v>4.2858330000000002</v>
      </c>
    </row>
    <row r="6999" spans="1:14" x14ac:dyDescent="0.35">
      <c r="A6999" t="s">
        <v>27568</v>
      </c>
      <c r="B6999" t="s">
        <v>29</v>
      </c>
      <c r="C6999" t="s">
        <v>35935</v>
      </c>
      <c r="D6999">
        <v>15</v>
      </c>
      <c r="E6999" t="s">
        <v>161</v>
      </c>
      <c r="F6999" t="s">
        <v>1844</v>
      </c>
      <c r="G6999" t="s">
        <v>2674</v>
      </c>
      <c r="H6999" t="s">
        <v>35936</v>
      </c>
      <c r="J6999" t="s">
        <v>27568</v>
      </c>
      <c r="L6999" t="s">
        <v>35937</v>
      </c>
      <c r="M6999">
        <v>148.8399</v>
      </c>
      <c r="N6999">
        <v>-20.2622</v>
      </c>
    </row>
    <row r="7000" spans="1:14" x14ac:dyDescent="0.35">
      <c r="A7000" t="s">
        <v>35939</v>
      </c>
      <c r="B7000" t="s">
        <v>32</v>
      </c>
      <c r="C7000" t="s">
        <v>35940</v>
      </c>
      <c r="D7000">
        <v>406</v>
      </c>
      <c r="E7000" t="s">
        <v>1580</v>
      </c>
      <c r="F7000" t="s">
        <v>13366</v>
      </c>
      <c r="G7000" t="s">
        <v>35931</v>
      </c>
      <c r="H7000" t="s">
        <v>35941</v>
      </c>
      <c r="I7000" t="s">
        <v>35939</v>
      </c>
      <c r="J7000" t="s">
        <v>35942</v>
      </c>
      <c r="L7000" t="s">
        <v>35943</v>
      </c>
      <c r="M7000">
        <v>-54.037201000000003</v>
      </c>
      <c r="N7000">
        <v>3.6575000000000002</v>
      </c>
    </row>
    <row r="7001" spans="1:14" x14ac:dyDescent="0.35">
      <c r="A7001" t="s">
        <v>35944</v>
      </c>
      <c r="B7001" t="s">
        <v>1168</v>
      </c>
      <c r="C7001" t="s">
        <v>35945</v>
      </c>
      <c r="D7001">
        <v>46</v>
      </c>
      <c r="E7001" t="s">
        <v>1580</v>
      </c>
      <c r="F7001" t="s">
        <v>13366</v>
      </c>
      <c r="G7001" t="s">
        <v>13367</v>
      </c>
      <c r="H7001" t="s">
        <v>35945</v>
      </c>
      <c r="I7001" t="s">
        <v>35944</v>
      </c>
      <c r="J7001" t="s">
        <v>35946</v>
      </c>
      <c r="L7001" t="s">
        <v>35947</v>
      </c>
      <c r="M7001">
        <v>-51.804100036599998</v>
      </c>
      <c r="N7001">
        <v>3.8975999355300002</v>
      </c>
    </row>
    <row r="7002" spans="1:14" x14ac:dyDescent="0.35">
      <c r="A7002" t="s">
        <v>35948</v>
      </c>
      <c r="B7002" t="s">
        <v>32</v>
      </c>
      <c r="C7002" t="s">
        <v>35949</v>
      </c>
      <c r="D7002">
        <v>16</v>
      </c>
      <c r="E7002" t="s">
        <v>1580</v>
      </c>
      <c r="F7002" t="s">
        <v>13366</v>
      </c>
      <c r="G7002" t="s">
        <v>35931</v>
      </c>
      <c r="H7002" t="s">
        <v>35950</v>
      </c>
      <c r="I7002" t="s">
        <v>35948</v>
      </c>
      <c r="J7002" t="s">
        <v>35951</v>
      </c>
      <c r="L7002" t="s">
        <v>35952</v>
      </c>
      <c r="M7002">
        <v>-54.034401000000003</v>
      </c>
      <c r="N7002">
        <v>5.48306</v>
      </c>
    </row>
    <row r="7003" spans="1:14" x14ac:dyDescent="0.35">
      <c r="A7003" t="s">
        <v>35953</v>
      </c>
      <c r="B7003" t="s">
        <v>32</v>
      </c>
      <c r="C7003" t="s">
        <v>35954</v>
      </c>
      <c r="D7003">
        <v>82</v>
      </c>
      <c r="E7003" t="s">
        <v>1580</v>
      </c>
      <c r="F7003" t="s">
        <v>13366</v>
      </c>
      <c r="G7003" t="s">
        <v>13367</v>
      </c>
      <c r="H7003" t="s">
        <v>5674</v>
      </c>
      <c r="I7003" t="s">
        <v>35953</v>
      </c>
      <c r="J7003" t="s">
        <v>21855</v>
      </c>
      <c r="L7003" t="s">
        <v>35955</v>
      </c>
      <c r="M7003">
        <v>-52.131698608400001</v>
      </c>
      <c r="N7003">
        <v>4.3147201538099997</v>
      </c>
    </row>
    <row r="7004" spans="1:14" x14ac:dyDescent="0.35">
      <c r="A7004" t="s">
        <v>35956</v>
      </c>
      <c r="B7004" t="s">
        <v>32</v>
      </c>
      <c r="C7004" t="s">
        <v>46819</v>
      </c>
      <c r="D7004">
        <v>656</v>
      </c>
      <c r="E7004" t="s">
        <v>1580</v>
      </c>
      <c r="F7004" t="s">
        <v>13366</v>
      </c>
      <c r="G7004" t="s">
        <v>35931</v>
      </c>
      <c r="H7004" t="s">
        <v>46820</v>
      </c>
      <c r="I7004" t="s">
        <v>35956</v>
      </c>
      <c r="J7004" t="s">
        <v>35957</v>
      </c>
      <c r="L7004" t="s">
        <v>35958</v>
      </c>
      <c r="M7004">
        <v>-53.204200999999998</v>
      </c>
      <c r="N7004">
        <v>3.61361</v>
      </c>
    </row>
    <row r="7005" spans="1:14" x14ac:dyDescent="0.35">
      <c r="A7005" t="s">
        <v>35054</v>
      </c>
      <c r="B7005" t="s">
        <v>32</v>
      </c>
      <c r="C7005" t="s">
        <v>35959</v>
      </c>
      <c r="D7005">
        <v>1278</v>
      </c>
      <c r="E7005" t="s">
        <v>1579</v>
      </c>
      <c r="F7005" t="s">
        <v>30297</v>
      </c>
      <c r="G7005" t="s">
        <v>30312</v>
      </c>
      <c r="H7005" t="s">
        <v>35960</v>
      </c>
      <c r="J7005" t="s">
        <v>35054</v>
      </c>
      <c r="L7005" t="s">
        <v>35961</v>
      </c>
      <c r="M7005">
        <v>40.1524</v>
      </c>
      <c r="N7005">
        <v>34.390500000000003</v>
      </c>
    </row>
    <row r="7006" spans="1:14" x14ac:dyDescent="0.35">
      <c r="A7006" t="s">
        <v>35967</v>
      </c>
      <c r="B7006" t="s">
        <v>32</v>
      </c>
      <c r="C7006" t="s">
        <v>35968</v>
      </c>
      <c r="D7006">
        <v>23</v>
      </c>
      <c r="E7006" t="s">
        <v>1580</v>
      </c>
      <c r="F7006" t="s">
        <v>31360</v>
      </c>
      <c r="G7006" t="s">
        <v>35969</v>
      </c>
      <c r="H7006" t="s">
        <v>35970</v>
      </c>
      <c r="I7006" t="s">
        <v>35967</v>
      </c>
      <c r="J7006" t="s">
        <v>2665</v>
      </c>
      <c r="L7006" t="s">
        <v>35971</v>
      </c>
      <c r="M7006">
        <v>-75.167098999023395</v>
      </c>
      <c r="N7006">
        <v>-15.353899955749499</v>
      </c>
    </row>
    <row r="7007" spans="1:14" x14ac:dyDescent="0.35">
      <c r="A7007" t="s">
        <v>35972</v>
      </c>
      <c r="B7007" t="s">
        <v>32</v>
      </c>
      <c r="C7007" t="s">
        <v>35973</v>
      </c>
      <c r="D7007">
        <v>797</v>
      </c>
      <c r="E7007" t="s">
        <v>1580</v>
      </c>
      <c r="F7007" t="s">
        <v>31360</v>
      </c>
      <c r="G7007" t="s">
        <v>31363</v>
      </c>
      <c r="H7007" t="s">
        <v>4303</v>
      </c>
      <c r="I7007" t="s">
        <v>35972</v>
      </c>
      <c r="J7007" t="s">
        <v>27511</v>
      </c>
      <c r="L7007" t="s">
        <v>35974</v>
      </c>
      <c r="M7007">
        <v>-69.333000183105398</v>
      </c>
      <c r="N7007">
        <v>-11.682999610900801</v>
      </c>
    </row>
    <row r="7008" spans="1:14" x14ac:dyDescent="0.35">
      <c r="A7008" t="s">
        <v>35975</v>
      </c>
      <c r="B7008" t="s">
        <v>32</v>
      </c>
      <c r="C7008" t="s">
        <v>35976</v>
      </c>
      <c r="D7008">
        <v>728</v>
      </c>
      <c r="E7008" t="s">
        <v>1580</v>
      </c>
      <c r="F7008" t="s">
        <v>31360</v>
      </c>
      <c r="G7008" t="s">
        <v>31361</v>
      </c>
      <c r="H7008" t="s">
        <v>8486</v>
      </c>
      <c r="I7008" t="s">
        <v>35975</v>
      </c>
      <c r="J7008" t="s">
        <v>35977</v>
      </c>
      <c r="L7008" t="s">
        <v>35978</v>
      </c>
      <c r="M7008">
        <v>-76.466598510699995</v>
      </c>
      <c r="N7008">
        <v>-2.7961299419399999</v>
      </c>
    </row>
    <row r="7009" spans="1:14" x14ac:dyDescent="0.35">
      <c r="A7009" t="s">
        <v>35979</v>
      </c>
      <c r="B7009" t="s">
        <v>1168</v>
      </c>
      <c r="C7009" t="s">
        <v>46821</v>
      </c>
      <c r="D7009">
        <v>751</v>
      </c>
      <c r="E7009" t="s">
        <v>1580</v>
      </c>
      <c r="F7009" t="s">
        <v>31360</v>
      </c>
      <c r="G7009" t="s">
        <v>31366</v>
      </c>
      <c r="H7009" t="s">
        <v>35980</v>
      </c>
      <c r="I7009" t="s">
        <v>35979</v>
      </c>
      <c r="J7009" t="s">
        <v>16775</v>
      </c>
      <c r="L7009" t="s">
        <v>35981</v>
      </c>
      <c r="M7009">
        <v>-73.766502000000003</v>
      </c>
      <c r="N7009">
        <v>-10.729100000000001</v>
      </c>
    </row>
    <row r="7010" spans="1:14" x14ac:dyDescent="0.35">
      <c r="A7010" t="s">
        <v>35982</v>
      </c>
      <c r="B7010" t="s">
        <v>32</v>
      </c>
      <c r="C7010" t="s">
        <v>35983</v>
      </c>
      <c r="D7010">
        <v>2749</v>
      </c>
      <c r="E7010" t="s">
        <v>1580</v>
      </c>
      <c r="F7010" t="s">
        <v>31360</v>
      </c>
      <c r="G7010" t="s">
        <v>35965</v>
      </c>
      <c r="H7010" t="s">
        <v>35984</v>
      </c>
      <c r="I7010" t="s">
        <v>35982</v>
      </c>
      <c r="J7010" t="s">
        <v>35985</v>
      </c>
      <c r="L7010" t="s">
        <v>35986</v>
      </c>
      <c r="M7010">
        <v>-76.988327026367102</v>
      </c>
      <c r="N7010">
        <v>-6.0188889503479004</v>
      </c>
    </row>
    <row r="7011" spans="1:14" x14ac:dyDescent="0.35">
      <c r="A7011" t="s">
        <v>35987</v>
      </c>
      <c r="B7011" t="s">
        <v>32</v>
      </c>
      <c r="C7011" t="s">
        <v>35988</v>
      </c>
      <c r="D7011">
        <v>980</v>
      </c>
      <c r="E7011" t="s">
        <v>1580</v>
      </c>
      <c r="F7011" t="s">
        <v>31360</v>
      </c>
      <c r="G7011" t="s">
        <v>35965</v>
      </c>
      <c r="H7011" t="s">
        <v>35989</v>
      </c>
      <c r="I7011" t="s">
        <v>35987</v>
      </c>
      <c r="J7011" t="s">
        <v>35990</v>
      </c>
      <c r="L7011" t="s">
        <v>35991</v>
      </c>
      <c r="M7011">
        <v>-76.582199096679602</v>
      </c>
      <c r="N7011">
        <v>-7.0605602264404297</v>
      </c>
    </row>
    <row r="7012" spans="1:14" x14ac:dyDescent="0.35">
      <c r="A7012" t="s">
        <v>35992</v>
      </c>
      <c r="B7012" t="s">
        <v>1168</v>
      </c>
      <c r="C7012" t="s">
        <v>35993</v>
      </c>
      <c r="D7012">
        <v>750</v>
      </c>
      <c r="E7012" t="s">
        <v>1580</v>
      </c>
      <c r="F7012" t="s">
        <v>31360</v>
      </c>
      <c r="G7012" t="s">
        <v>31363</v>
      </c>
      <c r="H7012" t="s">
        <v>35994</v>
      </c>
      <c r="I7012" t="s">
        <v>35992</v>
      </c>
      <c r="J7012" t="s">
        <v>35995</v>
      </c>
      <c r="L7012" t="s">
        <v>35996</v>
      </c>
      <c r="M7012">
        <v>-69.488700866699205</v>
      </c>
      <c r="N7012">
        <v>-11.411600112915</v>
      </c>
    </row>
    <row r="7013" spans="1:14" x14ac:dyDescent="0.35">
      <c r="A7013" t="s">
        <v>35998</v>
      </c>
      <c r="B7013" t="s">
        <v>1168</v>
      </c>
      <c r="C7013" t="s">
        <v>35999</v>
      </c>
      <c r="D7013">
        <v>513</v>
      </c>
      <c r="E7013" t="s">
        <v>1580</v>
      </c>
      <c r="F7013" t="s">
        <v>31360</v>
      </c>
      <c r="G7013" t="s">
        <v>31366</v>
      </c>
      <c r="H7013" t="s">
        <v>31367</v>
      </c>
      <c r="I7013" t="s">
        <v>35998</v>
      </c>
      <c r="J7013" t="s">
        <v>26650</v>
      </c>
      <c r="L7013" t="s">
        <v>36000</v>
      </c>
      <c r="M7013">
        <v>-74.574302673339801</v>
      </c>
      <c r="N7013">
        <v>-8.3779401779174805</v>
      </c>
    </row>
    <row r="7014" spans="1:14" x14ac:dyDescent="0.35">
      <c r="A7014" t="s">
        <v>36002</v>
      </c>
      <c r="B7014" t="s">
        <v>32</v>
      </c>
      <c r="C7014" t="s">
        <v>36003</v>
      </c>
      <c r="D7014">
        <v>427</v>
      </c>
      <c r="E7014" t="s">
        <v>1580</v>
      </c>
      <c r="F7014" t="s">
        <v>31360</v>
      </c>
      <c r="G7014" t="s">
        <v>31361</v>
      </c>
      <c r="H7014" t="s">
        <v>2177</v>
      </c>
      <c r="I7014" t="s">
        <v>36002</v>
      </c>
      <c r="J7014" t="s">
        <v>36004</v>
      </c>
      <c r="L7014" t="s">
        <v>36005</v>
      </c>
      <c r="M7014">
        <v>-75.039299011199901</v>
      </c>
      <c r="N7014">
        <v>-3.8060100078599999</v>
      </c>
    </row>
    <row r="7015" spans="1:14" x14ac:dyDescent="0.35">
      <c r="A7015" t="s">
        <v>36006</v>
      </c>
      <c r="B7015" t="s">
        <v>1168</v>
      </c>
      <c r="C7015" t="s">
        <v>36007</v>
      </c>
      <c r="D7015">
        <v>69</v>
      </c>
      <c r="E7015" t="s">
        <v>1580</v>
      </c>
      <c r="F7015" t="s">
        <v>31360</v>
      </c>
      <c r="G7015" t="s">
        <v>35962</v>
      </c>
      <c r="H7015" t="s">
        <v>36008</v>
      </c>
      <c r="I7015" t="s">
        <v>36006</v>
      </c>
      <c r="J7015" t="s">
        <v>27451</v>
      </c>
      <c r="L7015" t="s">
        <v>36009</v>
      </c>
      <c r="M7015">
        <v>-78.5238037109375</v>
      </c>
      <c r="N7015">
        <v>-9.1496095657348597</v>
      </c>
    </row>
    <row r="7016" spans="1:14" x14ac:dyDescent="0.35">
      <c r="A7016" t="s">
        <v>36011</v>
      </c>
      <c r="B7016" t="s">
        <v>32</v>
      </c>
      <c r="C7016" t="s">
        <v>36012</v>
      </c>
      <c r="D7016">
        <v>2010</v>
      </c>
      <c r="E7016" t="s">
        <v>1580</v>
      </c>
      <c r="F7016" t="s">
        <v>31360</v>
      </c>
      <c r="G7016" t="s">
        <v>31371</v>
      </c>
      <c r="H7016" t="s">
        <v>36013</v>
      </c>
      <c r="I7016" t="s">
        <v>36011</v>
      </c>
      <c r="J7016" t="s">
        <v>22677</v>
      </c>
      <c r="L7016" t="s">
        <v>36014</v>
      </c>
      <c r="M7016">
        <v>-75.949996948242102</v>
      </c>
      <c r="N7016">
        <v>-9.1330003738403303</v>
      </c>
    </row>
    <row r="7017" spans="1:14" x14ac:dyDescent="0.35">
      <c r="A7017" t="s">
        <v>36016</v>
      </c>
      <c r="B7017" t="s">
        <v>1168</v>
      </c>
      <c r="C7017" t="s">
        <v>36017</v>
      </c>
      <c r="D7017">
        <v>97</v>
      </c>
      <c r="E7017" t="s">
        <v>1580</v>
      </c>
      <c r="F7017" t="s">
        <v>31360</v>
      </c>
      <c r="G7017" t="s">
        <v>36018</v>
      </c>
      <c r="H7017" t="s">
        <v>36019</v>
      </c>
      <c r="I7017" t="s">
        <v>36016</v>
      </c>
      <c r="J7017" t="s">
        <v>27413</v>
      </c>
      <c r="L7017" t="s">
        <v>36020</v>
      </c>
      <c r="M7017">
        <v>-79.828102111816406</v>
      </c>
      <c r="N7017">
        <v>-6.7874798774719203</v>
      </c>
    </row>
    <row r="7018" spans="1:14" x14ac:dyDescent="0.35">
      <c r="A7018" t="s">
        <v>36021</v>
      </c>
      <c r="B7018" t="s">
        <v>1168</v>
      </c>
      <c r="C7018" t="s">
        <v>36022</v>
      </c>
      <c r="D7018">
        <v>8917</v>
      </c>
      <c r="E7018" t="s">
        <v>1580</v>
      </c>
      <c r="F7018" t="s">
        <v>31360</v>
      </c>
      <c r="G7018" t="s">
        <v>36023</v>
      </c>
      <c r="H7018" t="s">
        <v>2191</v>
      </c>
      <c r="I7018" t="s">
        <v>36021</v>
      </c>
      <c r="J7018" t="s">
        <v>36024</v>
      </c>
      <c r="L7018" t="s">
        <v>36025</v>
      </c>
      <c r="M7018">
        <v>-74.204399108886705</v>
      </c>
      <c r="N7018">
        <v>-13.154800415039</v>
      </c>
    </row>
    <row r="7019" spans="1:14" x14ac:dyDescent="0.35">
      <c r="A7019" t="s">
        <v>36026</v>
      </c>
      <c r="B7019" t="s">
        <v>32</v>
      </c>
      <c r="C7019" t="s">
        <v>36027</v>
      </c>
      <c r="D7019">
        <v>11300</v>
      </c>
      <c r="E7019" t="s">
        <v>1580</v>
      </c>
      <c r="F7019" t="s">
        <v>31360</v>
      </c>
      <c r="G7019" t="s">
        <v>36028</v>
      </c>
      <c r="H7019" t="s">
        <v>36029</v>
      </c>
      <c r="I7019" t="s">
        <v>36026</v>
      </c>
      <c r="J7019" t="s">
        <v>27586</v>
      </c>
      <c r="L7019" t="s">
        <v>36030</v>
      </c>
      <c r="M7019">
        <v>-73.350402832031193</v>
      </c>
      <c r="N7019">
        <v>-13.7063999176025</v>
      </c>
    </row>
    <row r="7020" spans="1:14" x14ac:dyDescent="0.35">
      <c r="A7020" t="s">
        <v>36031</v>
      </c>
      <c r="B7020" t="s">
        <v>1168</v>
      </c>
      <c r="C7020" t="s">
        <v>36032</v>
      </c>
      <c r="D7020">
        <v>9097</v>
      </c>
      <c r="E7020" t="s">
        <v>1580</v>
      </c>
      <c r="F7020" t="s">
        <v>31360</v>
      </c>
      <c r="G7020" t="s">
        <v>35962</v>
      </c>
      <c r="H7020" t="s">
        <v>36033</v>
      </c>
      <c r="I7020" t="s">
        <v>36031</v>
      </c>
      <c r="J7020" t="s">
        <v>16672</v>
      </c>
      <c r="L7020" t="s">
        <v>36034</v>
      </c>
      <c r="M7020">
        <v>-77.598396301269503</v>
      </c>
      <c r="N7020">
        <v>-9.3474397659301705</v>
      </c>
    </row>
    <row r="7021" spans="1:14" x14ac:dyDescent="0.35">
      <c r="A7021" t="s">
        <v>36035</v>
      </c>
      <c r="B7021" t="s">
        <v>32</v>
      </c>
      <c r="C7021" t="s">
        <v>36036</v>
      </c>
      <c r="D7021">
        <v>2047</v>
      </c>
      <c r="E7021" t="s">
        <v>1580</v>
      </c>
      <c r="F7021" t="s">
        <v>31360</v>
      </c>
      <c r="G7021" t="s">
        <v>31364</v>
      </c>
      <c r="H7021" t="s">
        <v>36037</v>
      </c>
      <c r="I7021" t="s">
        <v>36035</v>
      </c>
      <c r="J7021" t="s">
        <v>36038</v>
      </c>
      <c r="L7021" t="s">
        <v>36039</v>
      </c>
      <c r="M7021">
        <v>-70.753303527832003</v>
      </c>
      <c r="N7021">
        <v>-13.233300209045399</v>
      </c>
    </row>
    <row r="7022" spans="1:14" x14ac:dyDescent="0.35">
      <c r="A7022" t="s">
        <v>36040</v>
      </c>
      <c r="B7022" t="s">
        <v>3332</v>
      </c>
      <c r="C7022" t="s">
        <v>46822</v>
      </c>
      <c r="D7022">
        <v>113</v>
      </c>
      <c r="E7022" t="s">
        <v>1580</v>
      </c>
      <c r="F7022" t="s">
        <v>31360</v>
      </c>
      <c r="G7022" t="s">
        <v>31368</v>
      </c>
      <c r="H7022" t="s">
        <v>1439</v>
      </c>
      <c r="I7022" t="s">
        <v>36041</v>
      </c>
      <c r="J7022" t="s">
        <v>27577</v>
      </c>
      <c r="L7022" t="s">
        <v>36042</v>
      </c>
      <c r="M7022">
        <v>-77.114305000000002</v>
      </c>
      <c r="N7022">
        <v>-12.0219</v>
      </c>
    </row>
    <row r="7023" spans="1:14" x14ac:dyDescent="0.35">
      <c r="A7023" t="s">
        <v>36043</v>
      </c>
      <c r="B7023" t="s">
        <v>32</v>
      </c>
      <c r="C7023" t="s">
        <v>36044</v>
      </c>
      <c r="D7023">
        <v>1965</v>
      </c>
      <c r="E7023" t="s">
        <v>1580</v>
      </c>
      <c r="F7023" t="s">
        <v>31360</v>
      </c>
      <c r="G7023" t="s">
        <v>31371</v>
      </c>
      <c r="H7023" t="s">
        <v>36045</v>
      </c>
      <c r="I7023" t="s">
        <v>36043</v>
      </c>
      <c r="J7023" t="s">
        <v>36046</v>
      </c>
      <c r="L7023" t="s">
        <v>36047</v>
      </c>
      <c r="M7023">
        <v>-76.349998474121094</v>
      </c>
      <c r="N7023">
        <v>-8.4670000076293892</v>
      </c>
    </row>
    <row r="7024" spans="1:14" x14ac:dyDescent="0.35">
      <c r="A7024" t="s">
        <v>36048</v>
      </c>
      <c r="B7024" t="s">
        <v>1168</v>
      </c>
      <c r="C7024" t="s">
        <v>36049</v>
      </c>
      <c r="D7024">
        <v>2707</v>
      </c>
      <c r="E7024" t="s">
        <v>1580</v>
      </c>
      <c r="F7024" t="s">
        <v>31360</v>
      </c>
      <c r="G7024" t="s">
        <v>35965</v>
      </c>
      <c r="H7024" t="s">
        <v>36050</v>
      </c>
      <c r="I7024" t="s">
        <v>36048</v>
      </c>
      <c r="J7024" t="s">
        <v>36051</v>
      </c>
      <c r="L7024" t="s">
        <v>36052</v>
      </c>
      <c r="M7024">
        <v>-77.160003662109304</v>
      </c>
      <c r="N7024">
        <v>-6.0678601264953604</v>
      </c>
    </row>
    <row r="7025" spans="1:14" x14ac:dyDescent="0.35">
      <c r="A7025" t="s">
        <v>36053</v>
      </c>
      <c r="B7025" t="s">
        <v>1168</v>
      </c>
      <c r="C7025" t="s">
        <v>36054</v>
      </c>
      <c r="D7025">
        <v>2477</v>
      </c>
      <c r="E7025" t="s">
        <v>1580</v>
      </c>
      <c r="F7025" t="s">
        <v>31360</v>
      </c>
      <c r="G7025" t="s">
        <v>36001</v>
      </c>
      <c r="H7025" t="s">
        <v>46226</v>
      </c>
      <c r="I7025" t="s">
        <v>36053</v>
      </c>
      <c r="J7025" t="s">
        <v>36055</v>
      </c>
      <c r="L7025" t="s">
        <v>36056</v>
      </c>
      <c r="M7025">
        <v>-78.774001999999996</v>
      </c>
      <c r="N7025">
        <v>-5.5924800000000001</v>
      </c>
    </row>
    <row r="7026" spans="1:14" x14ac:dyDescent="0.35">
      <c r="A7026" t="s">
        <v>36057</v>
      </c>
      <c r="B7026" t="s">
        <v>1168</v>
      </c>
      <c r="C7026" t="s">
        <v>36058</v>
      </c>
      <c r="D7026">
        <v>1148</v>
      </c>
      <c r="E7026" t="s">
        <v>1580</v>
      </c>
      <c r="F7026" t="s">
        <v>31360</v>
      </c>
      <c r="G7026" t="s">
        <v>35965</v>
      </c>
      <c r="H7026" t="s">
        <v>46823</v>
      </c>
      <c r="I7026" t="s">
        <v>36057</v>
      </c>
      <c r="J7026" t="s">
        <v>36059</v>
      </c>
      <c r="L7026" t="s">
        <v>36060</v>
      </c>
      <c r="M7026">
        <v>-76.728599548339801</v>
      </c>
      <c r="N7026">
        <v>-7.1690998077392498</v>
      </c>
    </row>
    <row r="7027" spans="1:14" x14ac:dyDescent="0.35">
      <c r="A7027" t="s">
        <v>36061</v>
      </c>
      <c r="B7027" t="s">
        <v>1168</v>
      </c>
      <c r="C7027" t="s">
        <v>36062</v>
      </c>
      <c r="D7027">
        <v>11034</v>
      </c>
      <c r="E7027" t="s">
        <v>1580</v>
      </c>
      <c r="F7027" t="s">
        <v>31360</v>
      </c>
      <c r="G7027" t="s">
        <v>31365</v>
      </c>
      <c r="H7027" t="s">
        <v>36063</v>
      </c>
      <c r="I7027" t="s">
        <v>36061</v>
      </c>
      <c r="J7027" t="s">
        <v>19728</v>
      </c>
      <c r="L7027" t="s">
        <v>36064</v>
      </c>
      <c r="M7027">
        <v>-75.473396301299999</v>
      </c>
      <c r="N7027">
        <v>-11.783100128199999</v>
      </c>
    </row>
    <row r="7028" spans="1:14" x14ac:dyDescent="0.35">
      <c r="A7028" t="s">
        <v>36065</v>
      </c>
      <c r="B7028" t="s">
        <v>1168</v>
      </c>
      <c r="C7028" t="s">
        <v>36066</v>
      </c>
      <c r="D7028">
        <v>12552</v>
      </c>
      <c r="E7028" t="s">
        <v>1580</v>
      </c>
      <c r="F7028" t="s">
        <v>31360</v>
      </c>
      <c r="G7028" t="s">
        <v>36067</v>
      </c>
      <c r="H7028" t="s">
        <v>36068</v>
      </c>
      <c r="I7028" t="s">
        <v>36065</v>
      </c>
      <c r="J7028" t="s">
        <v>36069</v>
      </c>
      <c r="L7028" t="s">
        <v>36070</v>
      </c>
      <c r="M7028">
        <v>-70.158203125</v>
      </c>
      <c r="N7028">
        <v>-15.467100143432599</v>
      </c>
    </row>
    <row r="7029" spans="1:14" x14ac:dyDescent="0.35">
      <c r="A7029" t="s">
        <v>36071</v>
      </c>
      <c r="B7029" t="s">
        <v>32</v>
      </c>
      <c r="C7029" t="s">
        <v>36072</v>
      </c>
      <c r="D7029">
        <v>144</v>
      </c>
      <c r="E7029" t="s">
        <v>1580</v>
      </c>
      <c r="F7029" t="s">
        <v>31360</v>
      </c>
      <c r="G7029" t="s">
        <v>35969</v>
      </c>
      <c r="H7029" t="s">
        <v>36073</v>
      </c>
      <c r="I7029" t="s">
        <v>36071</v>
      </c>
      <c r="J7029" t="s">
        <v>33322</v>
      </c>
      <c r="L7029" t="s">
        <v>36074</v>
      </c>
      <c r="M7029">
        <v>-75.137199401855398</v>
      </c>
      <c r="N7029">
        <v>-15.352499961853001</v>
      </c>
    </row>
    <row r="7030" spans="1:14" x14ac:dyDescent="0.35">
      <c r="A7030" t="s">
        <v>36075</v>
      </c>
      <c r="B7030" t="s">
        <v>1168</v>
      </c>
      <c r="C7030" t="s">
        <v>36076</v>
      </c>
      <c r="D7030">
        <v>8781</v>
      </c>
      <c r="E7030" t="s">
        <v>1580</v>
      </c>
      <c r="F7030" t="s">
        <v>31360</v>
      </c>
      <c r="G7030" t="s">
        <v>36001</v>
      </c>
      <c r="H7030" t="s">
        <v>36015</v>
      </c>
      <c r="I7030" t="s">
        <v>36075</v>
      </c>
      <c r="J7030" t="s">
        <v>36077</v>
      </c>
      <c r="L7030" t="s">
        <v>36078</v>
      </c>
      <c r="M7030">
        <v>-78.489402770996094</v>
      </c>
      <c r="N7030">
        <v>-7.1391801834106401</v>
      </c>
    </row>
    <row r="7031" spans="1:14" x14ac:dyDescent="0.35">
      <c r="A7031" t="s">
        <v>36079</v>
      </c>
      <c r="B7031" t="s">
        <v>32</v>
      </c>
      <c r="C7031" t="s">
        <v>36080</v>
      </c>
      <c r="D7031">
        <v>5082</v>
      </c>
      <c r="E7031" t="s">
        <v>1580</v>
      </c>
      <c r="F7031" t="s">
        <v>31360</v>
      </c>
      <c r="G7031" t="s">
        <v>35964</v>
      </c>
      <c r="H7031" t="s">
        <v>36081</v>
      </c>
      <c r="I7031" t="s">
        <v>36079</v>
      </c>
      <c r="J7031" t="s">
        <v>36082</v>
      </c>
      <c r="L7031" t="s">
        <v>36083</v>
      </c>
      <c r="M7031">
        <v>-77.501197814941406</v>
      </c>
      <c r="N7031">
        <v>-6.3923101425170898</v>
      </c>
    </row>
    <row r="7032" spans="1:14" x14ac:dyDescent="0.35">
      <c r="A7032" t="s">
        <v>36084</v>
      </c>
      <c r="B7032" t="s">
        <v>1168</v>
      </c>
      <c r="C7032" t="s">
        <v>36085</v>
      </c>
      <c r="D7032">
        <v>72</v>
      </c>
      <c r="E7032" t="s">
        <v>1580</v>
      </c>
      <c r="F7032" t="s">
        <v>31360</v>
      </c>
      <c r="G7032" t="s">
        <v>36010</v>
      </c>
      <c r="H7032" t="s">
        <v>36086</v>
      </c>
      <c r="I7032" t="s">
        <v>36084</v>
      </c>
      <c r="J7032" t="s">
        <v>36087</v>
      </c>
      <c r="L7032" t="s">
        <v>36088</v>
      </c>
      <c r="M7032">
        <v>-71.344001770019503</v>
      </c>
      <c r="N7032">
        <v>-17.694999694824201</v>
      </c>
    </row>
    <row r="7033" spans="1:14" x14ac:dyDescent="0.35">
      <c r="A7033" t="s">
        <v>36089</v>
      </c>
      <c r="B7033" t="s">
        <v>1168</v>
      </c>
      <c r="C7033" t="s">
        <v>36090</v>
      </c>
      <c r="D7033">
        <v>115</v>
      </c>
      <c r="E7033" t="s">
        <v>1580</v>
      </c>
      <c r="F7033" t="s">
        <v>31360</v>
      </c>
      <c r="G7033" t="s">
        <v>36091</v>
      </c>
      <c r="H7033" t="s">
        <v>36092</v>
      </c>
      <c r="I7033" t="s">
        <v>36089</v>
      </c>
      <c r="J7033" t="s">
        <v>36093</v>
      </c>
      <c r="L7033" t="s">
        <v>36094</v>
      </c>
      <c r="M7033">
        <v>-80.381401062011705</v>
      </c>
      <c r="N7033">
        <v>-3.55253005027771</v>
      </c>
    </row>
    <row r="7034" spans="1:14" x14ac:dyDescent="0.35">
      <c r="A7034" t="s">
        <v>36095</v>
      </c>
      <c r="B7034" t="s">
        <v>32</v>
      </c>
      <c r="C7034" t="s">
        <v>36096</v>
      </c>
      <c r="D7034">
        <v>2247</v>
      </c>
      <c r="E7034" t="s">
        <v>1580</v>
      </c>
      <c r="F7034" t="s">
        <v>31360</v>
      </c>
      <c r="G7034" t="s">
        <v>31365</v>
      </c>
      <c r="H7034" t="s">
        <v>36097</v>
      </c>
      <c r="I7034" t="s">
        <v>36095</v>
      </c>
      <c r="J7034" t="s">
        <v>36098</v>
      </c>
      <c r="L7034" t="s">
        <v>36099</v>
      </c>
      <c r="M7034">
        <v>-74.535597999999993</v>
      </c>
      <c r="N7034">
        <v>-11.3254</v>
      </c>
    </row>
    <row r="7035" spans="1:14" x14ac:dyDescent="0.35">
      <c r="A7035" t="s">
        <v>36100</v>
      </c>
      <c r="B7035" t="s">
        <v>32</v>
      </c>
      <c r="C7035" t="s">
        <v>4350</v>
      </c>
      <c r="D7035">
        <v>769</v>
      </c>
      <c r="E7035" t="s">
        <v>1580</v>
      </c>
      <c r="F7035" t="s">
        <v>31360</v>
      </c>
      <c r="G7035" t="s">
        <v>31368</v>
      </c>
      <c r="H7035" t="s">
        <v>46456</v>
      </c>
      <c r="I7035" t="s">
        <v>36100</v>
      </c>
      <c r="J7035" t="s">
        <v>3339</v>
      </c>
      <c r="L7035" t="s">
        <v>36101</v>
      </c>
      <c r="M7035">
        <v>-77</v>
      </c>
      <c r="N7035">
        <v>-11.983333587646401</v>
      </c>
    </row>
    <row r="7036" spans="1:14" x14ac:dyDescent="0.35">
      <c r="A7036" t="s">
        <v>36102</v>
      </c>
      <c r="B7036" t="s">
        <v>1168</v>
      </c>
      <c r="C7036" t="s">
        <v>36103</v>
      </c>
      <c r="D7036">
        <v>587</v>
      </c>
      <c r="E7036" t="s">
        <v>1580</v>
      </c>
      <c r="F7036" t="s">
        <v>31360</v>
      </c>
      <c r="G7036" t="s">
        <v>31361</v>
      </c>
      <c r="H7036" t="s">
        <v>36104</v>
      </c>
      <c r="I7036" t="s">
        <v>36102</v>
      </c>
      <c r="J7036" t="s">
        <v>36105</v>
      </c>
      <c r="L7036" t="s">
        <v>36106</v>
      </c>
      <c r="M7036">
        <v>-76.118202209472599</v>
      </c>
      <c r="N7036">
        <v>-5.8937702178954998</v>
      </c>
    </row>
    <row r="7037" spans="1:14" x14ac:dyDescent="0.35">
      <c r="A7037" t="s">
        <v>36107</v>
      </c>
      <c r="B7037" t="s">
        <v>1168</v>
      </c>
      <c r="C7037" t="s">
        <v>36108</v>
      </c>
      <c r="D7037">
        <v>6070</v>
      </c>
      <c r="E7037" t="s">
        <v>1580</v>
      </c>
      <c r="F7037" t="s">
        <v>31360</v>
      </c>
      <c r="G7037" t="s">
        <v>31371</v>
      </c>
      <c r="H7037" t="s">
        <v>46824</v>
      </c>
      <c r="I7037" t="s">
        <v>36107</v>
      </c>
      <c r="J7037" t="s">
        <v>2417</v>
      </c>
      <c r="L7037" t="s">
        <v>36109</v>
      </c>
      <c r="M7037">
        <v>-76.204803466796804</v>
      </c>
      <c r="N7037">
        <v>-9.8788099288940394</v>
      </c>
    </row>
    <row r="7038" spans="1:14" x14ac:dyDescent="0.35">
      <c r="A7038" t="s">
        <v>36110</v>
      </c>
      <c r="B7038" t="s">
        <v>32</v>
      </c>
      <c r="C7038" t="s">
        <v>36111</v>
      </c>
      <c r="D7038">
        <v>982</v>
      </c>
      <c r="E7038" t="s">
        <v>1580</v>
      </c>
      <c r="F7038" t="s">
        <v>31360</v>
      </c>
      <c r="G7038" t="s">
        <v>35965</v>
      </c>
      <c r="H7038" t="s">
        <v>36112</v>
      </c>
      <c r="I7038" t="s">
        <v>36110</v>
      </c>
      <c r="J7038" t="s">
        <v>36113</v>
      </c>
      <c r="L7038" t="s">
        <v>36114</v>
      </c>
      <c r="M7038">
        <v>-76.768402099609304</v>
      </c>
      <c r="N7038">
        <v>-6.9600300788879297</v>
      </c>
    </row>
    <row r="7039" spans="1:14" x14ac:dyDescent="0.35">
      <c r="A7039" t="s">
        <v>36115</v>
      </c>
      <c r="B7039" t="s">
        <v>1168</v>
      </c>
      <c r="C7039" t="s">
        <v>36116</v>
      </c>
      <c r="D7039">
        <v>8333</v>
      </c>
      <c r="E7039" t="s">
        <v>1580</v>
      </c>
      <c r="F7039" t="s">
        <v>31360</v>
      </c>
      <c r="G7039" t="s">
        <v>35964</v>
      </c>
      <c r="H7039" t="s">
        <v>36117</v>
      </c>
      <c r="I7039" t="s">
        <v>36115</v>
      </c>
      <c r="J7039" t="s">
        <v>36118</v>
      </c>
      <c r="L7039" t="s">
        <v>36119</v>
      </c>
      <c r="M7039">
        <v>-77.856101989746094</v>
      </c>
      <c r="N7039">
        <v>-6.2018098831176696</v>
      </c>
    </row>
    <row r="7040" spans="1:14" x14ac:dyDescent="0.35">
      <c r="A7040" t="s">
        <v>36120</v>
      </c>
      <c r="B7040" t="s">
        <v>1168</v>
      </c>
      <c r="C7040" t="s">
        <v>36121</v>
      </c>
      <c r="D7040">
        <v>306</v>
      </c>
      <c r="E7040" t="s">
        <v>1580</v>
      </c>
      <c r="F7040" t="s">
        <v>31360</v>
      </c>
      <c r="G7040" t="s">
        <v>31361</v>
      </c>
      <c r="H7040" t="s">
        <v>31362</v>
      </c>
      <c r="I7040" t="s">
        <v>36120</v>
      </c>
      <c r="J7040" t="s">
        <v>36122</v>
      </c>
      <c r="L7040" t="s">
        <v>36123</v>
      </c>
      <c r="M7040">
        <v>-73.308799743652301</v>
      </c>
      <c r="N7040">
        <v>-3.7847399711608798</v>
      </c>
    </row>
    <row r="7041" spans="1:14" x14ac:dyDescent="0.35">
      <c r="A7041" t="s">
        <v>36124</v>
      </c>
      <c r="B7041" t="s">
        <v>1168</v>
      </c>
      <c r="C7041" t="s">
        <v>46825</v>
      </c>
      <c r="D7041">
        <v>8405</v>
      </c>
      <c r="E7041" t="s">
        <v>1580</v>
      </c>
      <c r="F7041" t="s">
        <v>31360</v>
      </c>
      <c r="G7041" t="s">
        <v>35966</v>
      </c>
      <c r="H7041" t="s">
        <v>36125</v>
      </c>
      <c r="I7041" t="s">
        <v>36124</v>
      </c>
      <c r="J7041" t="s">
        <v>16601</v>
      </c>
      <c r="L7041" t="s">
        <v>36126</v>
      </c>
      <c r="M7041">
        <v>-71.583099365199999</v>
      </c>
      <c r="N7041">
        <v>-16.3411006927</v>
      </c>
    </row>
    <row r="7042" spans="1:14" x14ac:dyDescent="0.35">
      <c r="A7042" t="s">
        <v>36127</v>
      </c>
      <c r="B7042" t="s">
        <v>1168</v>
      </c>
      <c r="C7042" t="s">
        <v>36128</v>
      </c>
      <c r="D7042">
        <v>106</v>
      </c>
      <c r="E7042" t="s">
        <v>1580</v>
      </c>
      <c r="F7042" t="s">
        <v>31360</v>
      </c>
      <c r="G7042" t="s">
        <v>35938</v>
      </c>
      <c r="H7042" t="s">
        <v>26262</v>
      </c>
      <c r="I7042" t="s">
        <v>36127</v>
      </c>
      <c r="J7042" t="s">
        <v>36129</v>
      </c>
      <c r="L7042" t="s">
        <v>36130</v>
      </c>
      <c r="M7042">
        <v>-79.108802795410099</v>
      </c>
      <c r="N7042">
        <v>-8.0814104080200195</v>
      </c>
    </row>
    <row r="7043" spans="1:14" x14ac:dyDescent="0.35">
      <c r="A7043" t="s">
        <v>36131</v>
      </c>
      <c r="B7043" t="s">
        <v>1168</v>
      </c>
      <c r="C7043" t="s">
        <v>46826</v>
      </c>
      <c r="D7043">
        <v>39</v>
      </c>
      <c r="E7043" t="s">
        <v>1580</v>
      </c>
      <c r="F7043" t="s">
        <v>31360</v>
      </c>
      <c r="G7043" t="s">
        <v>35969</v>
      </c>
      <c r="H7043" t="s">
        <v>36132</v>
      </c>
      <c r="I7043" t="s">
        <v>36131</v>
      </c>
      <c r="J7043" t="s">
        <v>27369</v>
      </c>
      <c r="L7043" t="s">
        <v>36133</v>
      </c>
      <c r="M7043">
        <v>-76.220298767089801</v>
      </c>
      <c r="N7043">
        <v>-13.744899749755801</v>
      </c>
    </row>
    <row r="7044" spans="1:14" x14ac:dyDescent="0.35">
      <c r="A7044" t="s">
        <v>36134</v>
      </c>
      <c r="B7044" t="s">
        <v>1168</v>
      </c>
      <c r="C7044" t="s">
        <v>36135</v>
      </c>
      <c r="D7044">
        <v>869</v>
      </c>
      <c r="E7044" t="s">
        <v>1580</v>
      </c>
      <c r="F7044" t="s">
        <v>31360</v>
      </c>
      <c r="G7044" t="s">
        <v>35965</v>
      </c>
      <c r="H7044" t="s">
        <v>36136</v>
      </c>
      <c r="I7044" t="s">
        <v>36134</v>
      </c>
      <c r="J7044" t="s">
        <v>36137</v>
      </c>
      <c r="L7044" t="s">
        <v>36138</v>
      </c>
      <c r="M7044">
        <v>-76.373199462890597</v>
      </c>
      <c r="N7044">
        <v>-6.5087399482726997</v>
      </c>
    </row>
    <row r="7045" spans="1:14" x14ac:dyDescent="0.35">
      <c r="A7045" t="s">
        <v>36139</v>
      </c>
      <c r="B7045" t="s">
        <v>32</v>
      </c>
      <c r="C7045" t="s">
        <v>36140</v>
      </c>
      <c r="D7045">
        <v>856</v>
      </c>
      <c r="E7045" t="s">
        <v>1580</v>
      </c>
      <c r="F7045" t="s">
        <v>31360</v>
      </c>
      <c r="G7045" t="s">
        <v>31363</v>
      </c>
      <c r="H7045" t="s">
        <v>36141</v>
      </c>
      <c r="I7045" t="s">
        <v>36139</v>
      </c>
      <c r="J7045" t="s">
        <v>36142</v>
      </c>
      <c r="L7045" t="s">
        <v>36143</v>
      </c>
      <c r="M7045">
        <v>-69.0625</v>
      </c>
      <c r="N7045">
        <v>-11.898</v>
      </c>
    </row>
    <row r="7046" spans="1:14" x14ac:dyDescent="0.35">
      <c r="A7046" t="s">
        <v>36144</v>
      </c>
      <c r="B7046" t="s">
        <v>1168</v>
      </c>
      <c r="C7046" t="s">
        <v>36145</v>
      </c>
      <c r="D7046">
        <v>1538</v>
      </c>
      <c r="E7046" t="s">
        <v>1580</v>
      </c>
      <c r="F7046" t="s">
        <v>31360</v>
      </c>
      <c r="G7046" t="s">
        <v>36146</v>
      </c>
      <c r="H7046" t="s">
        <v>36147</v>
      </c>
      <c r="I7046" t="s">
        <v>36144</v>
      </c>
      <c r="J7046" t="s">
        <v>36148</v>
      </c>
      <c r="L7046" t="s">
        <v>36149</v>
      </c>
      <c r="M7046">
        <v>-70.275802612299998</v>
      </c>
      <c r="N7046">
        <v>-18.053300857499998</v>
      </c>
    </row>
    <row r="7047" spans="1:14" x14ac:dyDescent="0.35">
      <c r="A7047" t="s">
        <v>36150</v>
      </c>
      <c r="B7047" t="s">
        <v>1168</v>
      </c>
      <c r="C7047" t="s">
        <v>36151</v>
      </c>
      <c r="D7047">
        <v>659</v>
      </c>
      <c r="E7047" t="s">
        <v>1580</v>
      </c>
      <c r="F7047" t="s">
        <v>31360</v>
      </c>
      <c r="G7047" t="s">
        <v>31363</v>
      </c>
      <c r="H7047" t="s">
        <v>36152</v>
      </c>
      <c r="I7047" t="s">
        <v>36150</v>
      </c>
      <c r="J7047" t="s">
        <v>36153</v>
      </c>
      <c r="L7047" t="s">
        <v>36154</v>
      </c>
      <c r="M7047">
        <v>-69.228599548299997</v>
      </c>
      <c r="N7047">
        <v>-12.613599777199999</v>
      </c>
    </row>
    <row r="7048" spans="1:14" x14ac:dyDescent="0.35">
      <c r="A7048" t="s">
        <v>36155</v>
      </c>
      <c r="B7048" t="s">
        <v>1168</v>
      </c>
      <c r="C7048" t="s">
        <v>46827</v>
      </c>
      <c r="D7048">
        <v>120</v>
      </c>
      <c r="E7048" t="s">
        <v>1580</v>
      </c>
      <c r="F7048" t="s">
        <v>31360</v>
      </c>
      <c r="G7048" t="s">
        <v>35963</v>
      </c>
      <c r="H7048" t="s">
        <v>36156</v>
      </c>
      <c r="I7048" t="s">
        <v>36155</v>
      </c>
      <c r="J7048" t="s">
        <v>36157</v>
      </c>
      <c r="L7048" t="s">
        <v>36158</v>
      </c>
      <c r="M7048">
        <v>-80.616401672399903</v>
      </c>
      <c r="N7048">
        <v>-5.20574998856</v>
      </c>
    </row>
    <row r="7049" spans="1:14" x14ac:dyDescent="0.35">
      <c r="A7049" t="s">
        <v>36159</v>
      </c>
      <c r="B7049" t="s">
        <v>1168</v>
      </c>
      <c r="C7049" t="s">
        <v>36160</v>
      </c>
      <c r="D7049">
        <v>282</v>
      </c>
      <c r="E7049" t="s">
        <v>1580</v>
      </c>
      <c r="F7049" t="s">
        <v>31360</v>
      </c>
      <c r="G7049" t="s">
        <v>35963</v>
      </c>
      <c r="H7049" t="s">
        <v>36161</v>
      </c>
      <c r="I7049" t="s">
        <v>36159</v>
      </c>
      <c r="J7049" t="s">
        <v>22858</v>
      </c>
      <c r="L7049" t="s">
        <v>36162</v>
      </c>
      <c r="M7049">
        <v>-81.254096984862997</v>
      </c>
      <c r="N7049">
        <v>-4.5766401290893999</v>
      </c>
    </row>
    <row r="7050" spans="1:14" x14ac:dyDescent="0.35">
      <c r="A7050" t="s">
        <v>36163</v>
      </c>
      <c r="B7050" t="s">
        <v>1168</v>
      </c>
      <c r="C7050" t="s">
        <v>36164</v>
      </c>
      <c r="D7050">
        <v>1860</v>
      </c>
      <c r="E7050" t="s">
        <v>1580</v>
      </c>
      <c r="F7050" t="s">
        <v>31360</v>
      </c>
      <c r="G7050" t="s">
        <v>35969</v>
      </c>
      <c r="H7050" t="s">
        <v>36165</v>
      </c>
      <c r="I7050" t="s">
        <v>36163</v>
      </c>
      <c r="J7050" t="s">
        <v>36166</v>
      </c>
      <c r="L7050" t="s">
        <v>36167</v>
      </c>
      <c r="M7050">
        <v>-74.961502075200002</v>
      </c>
      <c r="N7050">
        <v>-14.8540000916</v>
      </c>
    </row>
    <row r="7051" spans="1:14" x14ac:dyDescent="0.35">
      <c r="A7051" t="s">
        <v>36168</v>
      </c>
      <c r="B7051" t="s">
        <v>3332</v>
      </c>
      <c r="C7051" t="s">
        <v>36169</v>
      </c>
      <c r="D7051">
        <v>10860</v>
      </c>
      <c r="E7051" t="s">
        <v>1580</v>
      </c>
      <c r="F7051" t="s">
        <v>31360</v>
      </c>
      <c r="G7051" t="s">
        <v>31364</v>
      </c>
      <c r="H7051" t="s">
        <v>36170</v>
      </c>
      <c r="I7051" t="s">
        <v>36168</v>
      </c>
      <c r="J7051" t="s">
        <v>36171</v>
      </c>
      <c r="L7051" t="s">
        <v>36172</v>
      </c>
      <c r="M7051">
        <v>-71.938796997099999</v>
      </c>
      <c r="N7051">
        <v>-13.5356998444</v>
      </c>
    </row>
    <row r="7052" spans="1:14" x14ac:dyDescent="0.35">
      <c r="A7052" t="s">
        <v>36173</v>
      </c>
      <c r="B7052" t="s">
        <v>1168</v>
      </c>
      <c r="C7052" t="s">
        <v>36174</v>
      </c>
      <c r="D7052">
        <v>340</v>
      </c>
      <c r="E7052" t="s">
        <v>1579</v>
      </c>
      <c r="F7052" t="s">
        <v>1614</v>
      </c>
      <c r="G7052" t="s">
        <v>5440</v>
      </c>
      <c r="H7052" t="s">
        <v>36175</v>
      </c>
      <c r="I7052" t="s">
        <v>36176</v>
      </c>
      <c r="J7052" t="s">
        <v>36173</v>
      </c>
      <c r="L7052" t="s">
        <v>36177</v>
      </c>
      <c r="M7052">
        <v>117.96429999999999</v>
      </c>
      <c r="N7052">
        <v>28.3797</v>
      </c>
    </row>
    <row r="7053" spans="1:14" x14ac:dyDescent="0.35">
      <c r="A7053" t="s">
        <v>36178</v>
      </c>
      <c r="B7053" t="s">
        <v>1168</v>
      </c>
      <c r="C7053" t="s">
        <v>36179</v>
      </c>
      <c r="D7053">
        <v>830</v>
      </c>
      <c r="E7053" t="s">
        <v>1579</v>
      </c>
      <c r="F7053" t="s">
        <v>1614</v>
      </c>
      <c r="G7053" t="s">
        <v>5487</v>
      </c>
      <c r="H7053" t="s">
        <v>36180</v>
      </c>
      <c r="I7053" t="s">
        <v>36181</v>
      </c>
      <c r="J7053" t="s">
        <v>36178</v>
      </c>
      <c r="L7053" t="s">
        <v>36182</v>
      </c>
      <c r="M7053">
        <v>117.8336</v>
      </c>
      <c r="N7053">
        <v>26.426300000000001</v>
      </c>
    </row>
    <row r="7054" spans="1:14" x14ac:dyDescent="0.35">
      <c r="A7054" t="s">
        <v>36183</v>
      </c>
      <c r="B7054" t="s">
        <v>32</v>
      </c>
      <c r="C7054" t="s">
        <v>36184</v>
      </c>
      <c r="D7054">
        <v>10</v>
      </c>
      <c r="E7054" t="s">
        <v>161</v>
      </c>
      <c r="F7054" t="s">
        <v>1547</v>
      </c>
      <c r="G7054" t="s">
        <v>2633</v>
      </c>
      <c r="H7054" t="s">
        <v>36185</v>
      </c>
      <c r="I7054" t="s">
        <v>36186</v>
      </c>
      <c r="J7054" t="s">
        <v>36183</v>
      </c>
      <c r="K7054" t="s">
        <v>17456</v>
      </c>
      <c r="L7054" t="s">
        <v>36187</v>
      </c>
      <c r="M7054">
        <v>150.690694444</v>
      </c>
      <c r="N7054">
        <v>-10.562777777799999</v>
      </c>
    </row>
    <row r="7055" spans="1:14" x14ac:dyDescent="0.35">
      <c r="A7055" t="s">
        <v>36188</v>
      </c>
      <c r="B7055" t="s">
        <v>32</v>
      </c>
      <c r="C7055" t="s">
        <v>36189</v>
      </c>
      <c r="D7055">
        <v>360</v>
      </c>
      <c r="E7055" t="s">
        <v>1580</v>
      </c>
      <c r="F7055" t="s">
        <v>14020</v>
      </c>
      <c r="G7055" t="s">
        <v>14021</v>
      </c>
      <c r="H7055" t="s">
        <v>36190</v>
      </c>
      <c r="I7055" t="s">
        <v>36191</v>
      </c>
      <c r="J7055" t="s">
        <v>36192</v>
      </c>
      <c r="L7055" t="s">
        <v>36193</v>
      </c>
      <c r="M7055">
        <v>-55.577907000000003</v>
      </c>
      <c r="N7055">
        <v>3.8986809999999998</v>
      </c>
    </row>
    <row r="7056" spans="1:14" x14ac:dyDescent="0.35">
      <c r="A7056" t="s">
        <v>36194</v>
      </c>
      <c r="B7056" t="s">
        <v>32</v>
      </c>
      <c r="C7056" t="s">
        <v>36195</v>
      </c>
      <c r="D7056">
        <v>596</v>
      </c>
      <c r="E7056" t="s">
        <v>1580</v>
      </c>
      <c r="F7056" t="s">
        <v>14020</v>
      </c>
      <c r="G7056" t="s">
        <v>14021</v>
      </c>
      <c r="H7056" t="s">
        <v>36196</v>
      </c>
      <c r="I7056" t="s">
        <v>36197</v>
      </c>
      <c r="J7056" t="s">
        <v>36198</v>
      </c>
      <c r="L7056" t="s">
        <v>36199</v>
      </c>
      <c r="M7056">
        <v>-55.716999053999999</v>
      </c>
      <c r="N7056">
        <v>3.1500000953699998</v>
      </c>
    </row>
    <row r="7057" spans="1:14" x14ac:dyDescent="0.35">
      <c r="A7057" t="s">
        <v>36200</v>
      </c>
      <c r="B7057" t="s">
        <v>36</v>
      </c>
      <c r="C7057" t="s">
        <v>604</v>
      </c>
      <c r="D7057">
        <v>2</v>
      </c>
      <c r="F7057" t="s">
        <v>30</v>
      </c>
      <c r="G7057" t="s">
        <v>41</v>
      </c>
      <c r="H7057" t="s">
        <v>4754</v>
      </c>
      <c r="J7057" t="s">
        <v>36200</v>
      </c>
      <c r="L7057" t="s">
        <v>36201</v>
      </c>
      <c r="M7057">
        <v>-122.51</v>
      </c>
      <c r="N7057">
        <v>38.06</v>
      </c>
    </row>
    <row r="7058" spans="1:14" x14ac:dyDescent="0.35">
      <c r="A7058" t="s">
        <v>36202</v>
      </c>
      <c r="B7058" t="s">
        <v>32</v>
      </c>
      <c r="C7058" t="s">
        <v>34570</v>
      </c>
      <c r="D7058">
        <v>127</v>
      </c>
      <c r="F7058" t="s">
        <v>1965</v>
      </c>
      <c r="G7058" t="s">
        <v>6016</v>
      </c>
      <c r="H7058" t="s">
        <v>35373</v>
      </c>
      <c r="J7058" t="s">
        <v>36202</v>
      </c>
      <c r="K7058" t="s">
        <v>36203</v>
      </c>
      <c r="L7058" t="s">
        <v>36204</v>
      </c>
      <c r="M7058">
        <v>-112.0985</v>
      </c>
      <c r="N7058">
        <v>27.092700000000001</v>
      </c>
    </row>
    <row r="7059" spans="1:14" x14ac:dyDescent="0.35">
      <c r="A7059" t="s">
        <v>36205</v>
      </c>
      <c r="B7059" t="s">
        <v>32</v>
      </c>
      <c r="C7059" t="s">
        <v>36206</v>
      </c>
      <c r="D7059">
        <v>313</v>
      </c>
      <c r="E7059" t="s">
        <v>161</v>
      </c>
      <c r="F7059" t="s">
        <v>1844</v>
      </c>
      <c r="G7059" t="s">
        <v>2674</v>
      </c>
      <c r="H7059" t="s">
        <v>36207</v>
      </c>
      <c r="J7059" t="s">
        <v>36205</v>
      </c>
      <c r="L7059" t="s">
        <v>36208</v>
      </c>
      <c r="M7059">
        <v>139.0821</v>
      </c>
      <c r="N7059">
        <v>-24.056799999999999</v>
      </c>
    </row>
    <row r="7060" spans="1:14" x14ac:dyDescent="0.35">
      <c r="A7060" t="s">
        <v>36209</v>
      </c>
      <c r="B7060" t="s">
        <v>36</v>
      </c>
      <c r="C7060" t="s">
        <v>36210</v>
      </c>
      <c r="D7060">
        <v>523</v>
      </c>
      <c r="F7060" t="s">
        <v>30</v>
      </c>
      <c r="G7060" t="s">
        <v>41</v>
      </c>
      <c r="H7060" t="s">
        <v>36211</v>
      </c>
      <c r="J7060" t="s">
        <v>36209</v>
      </c>
      <c r="L7060" t="s">
        <v>36212</v>
      </c>
      <c r="M7060">
        <v>-122.03149999999999</v>
      </c>
      <c r="N7060">
        <v>37.0503</v>
      </c>
    </row>
    <row r="7061" spans="1:14" x14ac:dyDescent="0.35">
      <c r="A7061" t="s">
        <v>35367</v>
      </c>
      <c r="B7061" t="s">
        <v>32</v>
      </c>
      <c r="C7061" t="s">
        <v>36213</v>
      </c>
      <c r="D7061">
        <v>230</v>
      </c>
      <c r="F7061" t="s">
        <v>30</v>
      </c>
      <c r="G7061" t="s">
        <v>34</v>
      </c>
      <c r="H7061" t="s">
        <v>36214</v>
      </c>
      <c r="I7061" t="s">
        <v>35367</v>
      </c>
      <c r="J7061" t="s">
        <v>35367</v>
      </c>
      <c r="K7061" t="s">
        <v>35367</v>
      </c>
      <c r="L7061" t="s">
        <v>36215</v>
      </c>
      <c r="M7061">
        <v>-156.58900451700001</v>
      </c>
      <c r="N7061">
        <v>61.789699554400002</v>
      </c>
    </row>
    <row r="7062" spans="1:14" x14ac:dyDescent="0.35">
      <c r="A7062" t="s">
        <v>36216</v>
      </c>
      <c r="B7062" t="s">
        <v>32</v>
      </c>
      <c r="C7062" t="s">
        <v>36217</v>
      </c>
      <c r="D7062">
        <v>1542</v>
      </c>
      <c r="E7062" t="s">
        <v>1580</v>
      </c>
      <c r="F7062" t="s">
        <v>4286</v>
      </c>
      <c r="G7062" t="s">
        <v>4289</v>
      </c>
      <c r="H7062" t="s">
        <v>2244</v>
      </c>
      <c r="I7062" t="s">
        <v>36216</v>
      </c>
      <c r="J7062" t="s">
        <v>36218</v>
      </c>
      <c r="L7062" t="s">
        <v>36219</v>
      </c>
      <c r="M7062">
        <v>-53.610557556152003</v>
      </c>
      <c r="N7062">
        <v>-28.657777786255</v>
      </c>
    </row>
    <row r="7063" spans="1:14" x14ac:dyDescent="0.35">
      <c r="A7063" t="s">
        <v>36220</v>
      </c>
      <c r="B7063" t="s">
        <v>32</v>
      </c>
      <c r="C7063" t="s">
        <v>46828</v>
      </c>
      <c r="D7063">
        <v>2641</v>
      </c>
      <c r="E7063" t="s">
        <v>1580</v>
      </c>
      <c r="F7063" t="s">
        <v>4286</v>
      </c>
      <c r="G7063" t="s">
        <v>4293</v>
      </c>
      <c r="H7063" t="s">
        <v>36221</v>
      </c>
      <c r="I7063" t="s">
        <v>36220</v>
      </c>
      <c r="J7063" t="s">
        <v>36222</v>
      </c>
      <c r="K7063" t="s">
        <v>36220</v>
      </c>
      <c r="L7063" t="s">
        <v>36223</v>
      </c>
      <c r="M7063">
        <v>-51.384498999999998</v>
      </c>
      <c r="N7063">
        <v>-23.609501000000002</v>
      </c>
    </row>
    <row r="7065" spans="1:14" x14ac:dyDescent="0.35">
      <c r="A7065" t="s">
        <v>36224</v>
      </c>
      <c r="B7065" t="s">
        <v>32</v>
      </c>
      <c r="C7065" t="s">
        <v>46829</v>
      </c>
      <c r="D7065">
        <v>2209</v>
      </c>
      <c r="E7065" t="s">
        <v>1580</v>
      </c>
      <c r="F7065" t="s">
        <v>4286</v>
      </c>
      <c r="G7065" t="s">
        <v>4289</v>
      </c>
      <c r="H7065" t="s">
        <v>46830</v>
      </c>
      <c r="I7065" t="s">
        <v>36224</v>
      </c>
      <c r="J7065" t="s">
        <v>36225</v>
      </c>
      <c r="L7065" t="s">
        <v>36226</v>
      </c>
      <c r="M7065">
        <v>-51.5363883972</v>
      </c>
      <c r="N7065">
        <v>-29.148332595799999</v>
      </c>
    </row>
    <row r="7066" spans="1:14" x14ac:dyDescent="0.35">
      <c r="A7066" t="s">
        <v>36227</v>
      </c>
      <c r="B7066" t="s">
        <v>32</v>
      </c>
      <c r="C7066" t="s">
        <v>36228</v>
      </c>
      <c r="D7066">
        <v>60</v>
      </c>
      <c r="E7066" t="s">
        <v>1580</v>
      </c>
      <c r="F7066" t="s">
        <v>4286</v>
      </c>
      <c r="G7066" t="s">
        <v>4346</v>
      </c>
      <c r="H7066" t="s">
        <v>4369</v>
      </c>
      <c r="I7066" t="s">
        <v>36227</v>
      </c>
      <c r="J7066" t="s">
        <v>4215</v>
      </c>
      <c r="K7066" t="s">
        <v>36227</v>
      </c>
      <c r="L7066" t="s">
        <v>36229</v>
      </c>
      <c r="M7066">
        <v>-49.090301513671797</v>
      </c>
      <c r="N7066">
        <v>-26.830600738525298</v>
      </c>
    </row>
    <row r="7068" spans="1:14" x14ac:dyDescent="0.35">
      <c r="A7068" t="s">
        <v>36230</v>
      </c>
      <c r="B7068" t="s">
        <v>32</v>
      </c>
      <c r="C7068" t="s">
        <v>46831</v>
      </c>
      <c r="D7068">
        <v>2461</v>
      </c>
      <c r="E7068" t="s">
        <v>1580</v>
      </c>
      <c r="F7068" t="s">
        <v>4286</v>
      </c>
      <c r="G7068" t="s">
        <v>4346</v>
      </c>
      <c r="H7068" t="s">
        <v>46832</v>
      </c>
      <c r="I7068" t="s">
        <v>36230</v>
      </c>
      <c r="J7068" t="s">
        <v>2557</v>
      </c>
      <c r="K7068" t="s">
        <v>36230</v>
      </c>
      <c r="L7068" t="s">
        <v>36231</v>
      </c>
      <c r="M7068">
        <v>-52.052700042724602</v>
      </c>
      <c r="N7068">
        <v>-27.180599212646399</v>
      </c>
    </row>
    <row r="7069" spans="1:14" x14ac:dyDescent="0.35">
      <c r="A7069" t="s">
        <v>36232</v>
      </c>
      <c r="B7069" t="s">
        <v>32</v>
      </c>
      <c r="C7069" t="s">
        <v>46833</v>
      </c>
      <c r="D7069">
        <v>1568</v>
      </c>
      <c r="E7069" t="s">
        <v>1580</v>
      </c>
      <c r="F7069" t="s">
        <v>4286</v>
      </c>
      <c r="G7069" t="s">
        <v>4292</v>
      </c>
      <c r="H7069" t="s">
        <v>46834</v>
      </c>
      <c r="I7069" t="s">
        <v>36232</v>
      </c>
      <c r="J7069" t="s">
        <v>27504</v>
      </c>
      <c r="K7069" t="s">
        <v>36233</v>
      </c>
      <c r="L7069" t="s">
        <v>36234</v>
      </c>
      <c r="M7069">
        <v>-51.676940999999999</v>
      </c>
      <c r="N7069">
        <v>-19.146861000000001</v>
      </c>
    </row>
    <row r="7070" spans="1:14" x14ac:dyDescent="0.35">
      <c r="A7070" t="s">
        <v>36235</v>
      </c>
      <c r="B7070" t="s">
        <v>32</v>
      </c>
      <c r="C7070" t="s">
        <v>36236</v>
      </c>
      <c r="D7070">
        <v>2723</v>
      </c>
      <c r="E7070" t="s">
        <v>1580</v>
      </c>
      <c r="F7070" t="s">
        <v>4286</v>
      </c>
      <c r="G7070" t="s">
        <v>4289</v>
      </c>
      <c r="H7070" t="s">
        <v>4361</v>
      </c>
      <c r="I7070" t="s">
        <v>36235</v>
      </c>
      <c r="J7070" t="s">
        <v>36237</v>
      </c>
      <c r="K7070" t="s">
        <v>36235</v>
      </c>
      <c r="L7070" t="s">
        <v>36238</v>
      </c>
      <c r="M7070">
        <v>-50.832000732421797</v>
      </c>
      <c r="N7070">
        <v>-29.3701992034912</v>
      </c>
    </row>
    <row r="7071" spans="1:14" x14ac:dyDescent="0.35">
      <c r="A7071" t="s">
        <v>36239</v>
      </c>
      <c r="B7071" t="s">
        <v>32</v>
      </c>
      <c r="C7071" t="s">
        <v>46835</v>
      </c>
      <c r="D7071">
        <v>1854</v>
      </c>
      <c r="E7071" t="s">
        <v>1580</v>
      </c>
      <c r="F7071" t="s">
        <v>4286</v>
      </c>
      <c r="G7071" t="s">
        <v>4293</v>
      </c>
      <c r="H7071" t="s">
        <v>46836</v>
      </c>
      <c r="I7071" t="s">
        <v>36239</v>
      </c>
      <c r="J7071" t="s">
        <v>36240</v>
      </c>
      <c r="K7071" t="s">
        <v>36239</v>
      </c>
      <c r="L7071" t="s">
        <v>36241</v>
      </c>
      <c r="M7071">
        <v>-50.602500915527301</v>
      </c>
      <c r="N7071">
        <v>-23.152500152587798</v>
      </c>
    </row>
    <row r="7072" spans="1:14" x14ac:dyDescent="0.35">
      <c r="A7072" t="s">
        <v>4371</v>
      </c>
      <c r="B7072" t="s">
        <v>32</v>
      </c>
      <c r="C7072" t="s">
        <v>36242</v>
      </c>
      <c r="D7072">
        <v>1503</v>
      </c>
      <c r="E7072" t="s">
        <v>1580</v>
      </c>
      <c r="F7072" t="s">
        <v>4286</v>
      </c>
      <c r="G7072" t="s">
        <v>4292</v>
      </c>
      <c r="H7072" t="s">
        <v>34807</v>
      </c>
      <c r="I7072" t="s">
        <v>36243</v>
      </c>
      <c r="J7072" t="s">
        <v>15403</v>
      </c>
      <c r="K7072" t="s">
        <v>36243</v>
      </c>
      <c r="L7072" t="s">
        <v>36244</v>
      </c>
      <c r="M7072">
        <v>-54.926600999999998</v>
      </c>
      <c r="N7072">
        <v>-22.201899999999998</v>
      </c>
    </row>
    <row r="7074" spans="1:14" x14ac:dyDescent="0.35">
      <c r="A7074" t="s">
        <v>36245</v>
      </c>
      <c r="B7074" t="s">
        <v>32</v>
      </c>
      <c r="C7074" t="s">
        <v>36246</v>
      </c>
      <c r="D7074">
        <v>2498</v>
      </c>
      <c r="E7074" t="s">
        <v>1580</v>
      </c>
      <c r="F7074" t="s">
        <v>4286</v>
      </c>
      <c r="G7074" t="s">
        <v>4289</v>
      </c>
      <c r="H7074" t="s">
        <v>36247</v>
      </c>
      <c r="I7074" t="s">
        <v>36245</v>
      </c>
      <c r="J7074" t="s">
        <v>36248</v>
      </c>
      <c r="K7074" t="s">
        <v>36245</v>
      </c>
      <c r="L7074" t="s">
        <v>36249</v>
      </c>
      <c r="M7074">
        <v>-52.268299102783203</v>
      </c>
      <c r="N7074">
        <v>-27.661899566650298</v>
      </c>
    </row>
    <row r="7075" spans="1:14" x14ac:dyDescent="0.35">
      <c r="A7075" t="s">
        <v>36250</v>
      </c>
      <c r="B7075" t="s">
        <v>32</v>
      </c>
      <c r="C7075" t="s">
        <v>46837</v>
      </c>
      <c r="D7075">
        <v>2100</v>
      </c>
      <c r="E7075" t="s">
        <v>1580</v>
      </c>
      <c r="F7075" t="s">
        <v>4286</v>
      </c>
      <c r="G7075" t="s">
        <v>4293</v>
      </c>
      <c r="H7075" t="s">
        <v>46838</v>
      </c>
      <c r="I7075" t="s">
        <v>36250</v>
      </c>
      <c r="J7075" t="s">
        <v>36251</v>
      </c>
      <c r="K7075" t="s">
        <v>36250</v>
      </c>
      <c r="L7075" t="s">
        <v>36252</v>
      </c>
      <c r="M7075">
        <v>-53.063499450683501</v>
      </c>
      <c r="N7075">
        <v>-26.059200286865199</v>
      </c>
    </row>
    <row r="7077" spans="1:14" x14ac:dyDescent="0.35">
      <c r="A7077" t="s">
        <v>36253</v>
      </c>
      <c r="B7077" t="s">
        <v>32</v>
      </c>
      <c r="C7077" t="s">
        <v>46839</v>
      </c>
      <c r="D7077">
        <v>889</v>
      </c>
      <c r="E7077" t="s">
        <v>1580</v>
      </c>
      <c r="F7077" t="s">
        <v>4286</v>
      </c>
      <c r="G7077" t="s">
        <v>4293</v>
      </c>
      <c r="H7077" t="s">
        <v>45894</v>
      </c>
      <c r="I7077" t="s">
        <v>36253</v>
      </c>
      <c r="J7077" t="s">
        <v>36254</v>
      </c>
      <c r="K7077" t="s">
        <v>36253</v>
      </c>
      <c r="L7077" t="s">
        <v>36255</v>
      </c>
      <c r="M7077">
        <v>-54.191699981689403</v>
      </c>
      <c r="N7077">
        <v>-24.081100463867099</v>
      </c>
    </row>
    <row r="7078" spans="1:14" x14ac:dyDescent="0.35">
      <c r="A7078" t="s">
        <v>36256</v>
      </c>
      <c r="B7078" t="s">
        <v>32</v>
      </c>
      <c r="C7078" t="s">
        <v>46840</v>
      </c>
      <c r="D7078">
        <v>1063</v>
      </c>
      <c r="E7078" t="s">
        <v>1580</v>
      </c>
      <c r="F7078" t="s">
        <v>4286</v>
      </c>
      <c r="G7078" t="s">
        <v>4289</v>
      </c>
      <c r="H7078" t="s">
        <v>36257</v>
      </c>
      <c r="I7078" t="s">
        <v>36256</v>
      </c>
      <c r="J7078" t="s">
        <v>36258</v>
      </c>
      <c r="K7078" t="s">
        <v>36256</v>
      </c>
      <c r="L7078" t="s">
        <v>36259</v>
      </c>
      <c r="M7078">
        <v>-54.339099883999999</v>
      </c>
      <c r="N7078">
        <v>-27.638299942</v>
      </c>
    </row>
    <row r="7079" spans="1:14" x14ac:dyDescent="0.35">
      <c r="A7079" t="s">
        <v>36260</v>
      </c>
      <c r="B7079" t="s">
        <v>32</v>
      </c>
      <c r="C7079" t="s">
        <v>46841</v>
      </c>
      <c r="D7079">
        <v>1197</v>
      </c>
      <c r="E7079" t="s">
        <v>1580</v>
      </c>
      <c r="F7079" t="s">
        <v>4286</v>
      </c>
      <c r="G7079" t="s">
        <v>4289</v>
      </c>
      <c r="H7079" t="s">
        <v>46842</v>
      </c>
      <c r="I7079" t="s">
        <v>36260</v>
      </c>
      <c r="J7079" t="s">
        <v>36261</v>
      </c>
      <c r="K7079" t="s">
        <v>36260</v>
      </c>
      <c r="L7079" t="s">
        <v>36262</v>
      </c>
      <c r="M7079">
        <v>-53.846599578857401</v>
      </c>
      <c r="N7079">
        <v>-28.368700027465799</v>
      </c>
    </row>
    <row r="7080" spans="1:14" x14ac:dyDescent="0.35">
      <c r="A7080" t="s">
        <v>36263</v>
      </c>
      <c r="B7080" t="s">
        <v>32</v>
      </c>
      <c r="C7080" t="s">
        <v>36264</v>
      </c>
      <c r="D7080">
        <v>230</v>
      </c>
      <c r="E7080" t="s">
        <v>1580</v>
      </c>
      <c r="F7080" t="s">
        <v>4286</v>
      </c>
      <c r="G7080" t="s">
        <v>4289</v>
      </c>
      <c r="H7080" t="s">
        <v>34786</v>
      </c>
      <c r="I7080" t="s">
        <v>36263</v>
      </c>
      <c r="J7080" t="s">
        <v>36265</v>
      </c>
      <c r="L7080" t="s">
        <v>36266</v>
      </c>
      <c r="M7080">
        <v>-56.5367012023925</v>
      </c>
      <c r="N7080">
        <v>-29.173099517822202</v>
      </c>
    </row>
    <row r="7081" spans="1:14" x14ac:dyDescent="0.35">
      <c r="A7081" t="s">
        <v>36267</v>
      </c>
      <c r="B7081" t="s">
        <v>32</v>
      </c>
      <c r="C7081" t="s">
        <v>34784</v>
      </c>
      <c r="D7081">
        <v>2546</v>
      </c>
      <c r="E7081" t="s">
        <v>1580</v>
      </c>
      <c r="F7081" t="s">
        <v>4286</v>
      </c>
      <c r="G7081" t="s">
        <v>4346</v>
      </c>
      <c r="H7081" t="s">
        <v>46794</v>
      </c>
      <c r="I7081" t="s">
        <v>36267</v>
      </c>
      <c r="J7081" t="s">
        <v>31591</v>
      </c>
      <c r="K7081" t="s">
        <v>36267</v>
      </c>
      <c r="L7081" t="s">
        <v>36268</v>
      </c>
      <c r="M7081">
        <v>-51.553298950200002</v>
      </c>
      <c r="N7081">
        <v>-27.171400070200001</v>
      </c>
    </row>
    <row r="7083" spans="1:14" x14ac:dyDescent="0.35">
      <c r="A7083" t="s">
        <v>36269</v>
      </c>
      <c r="B7083" t="s">
        <v>32</v>
      </c>
      <c r="C7083" t="s">
        <v>46843</v>
      </c>
      <c r="D7083">
        <v>1854</v>
      </c>
      <c r="E7083" t="s">
        <v>1580</v>
      </c>
      <c r="F7083" t="s">
        <v>4286</v>
      </c>
      <c r="G7083" t="s">
        <v>4293</v>
      </c>
      <c r="H7083" t="s">
        <v>46844</v>
      </c>
      <c r="I7083" t="s">
        <v>36269</v>
      </c>
      <c r="J7083" t="s">
        <v>36270</v>
      </c>
      <c r="K7083" t="s">
        <v>36269</v>
      </c>
      <c r="L7083" t="s">
        <v>36271</v>
      </c>
      <c r="M7083">
        <v>-52.356800079300001</v>
      </c>
      <c r="N7083">
        <v>-24.009199142499899</v>
      </c>
    </row>
    <row r="7084" spans="1:14" x14ac:dyDescent="0.35">
      <c r="A7084" t="s">
        <v>36272</v>
      </c>
      <c r="B7084" t="s">
        <v>32</v>
      </c>
      <c r="C7084" t="s">
        <v>36273</v>
      </c>
      <c r="D7084">
        <v>253</v>
      </c>
      <c r="E7084" t="s">
        <v>1580</v>
      </c>
      <c r="F7084" t="s">
        <v>4286</v>
      </c>
      <c r="G7084" t="s">
        <v>4289</v>
      </c>
      <c r="H7084" t="s">
        <v>36274</v>
      </c>
      <c r="I7084" t="s">
        <v>36272</v>
      </c>
      <c r="J7084" t="s">
        <v>36275</v>
      </c>
      <c r="K7084" t="s">
        <v>36272</v>
      </c>
      <c r="L7084" t="s">
        <v>36276</v>
      </c>
      <c r="M7084">
        <v>-52.940799713134702</v>
      </c>
      <c r="N7084">
        <v>-30.0018997192382</v>
      </c>
    </row>
    <row r="7085" spans="1:14" x14ac:dyDescent="0.35">
      <c r="A7085" t="s">
        <v>36277</v>
      </c>
      <c r="B7085" t="s">
        <v>32</v>
      </c>
      <c r="C7085" t="s">
        <v>36278</v>
      </c>
      <c r="D7085">
        <v>3133</v>
      </c>
      <c r="E7085" t="s">
        <v>1580</v>
      </c>
      <c r="F7085" t="s">
        <v>4286</v>
      </c>
      <c r="G7085" t="s">
        <v>4346</v>
      </c>
      <c r="H7085" t="s">
        <v>36279</v>
      </c>
      <c r="I7085" t="s">
        <v>36277</v>
      </c>
      <c r="J7085" t="s">
        <v>36280</v>
      </c>
      <c r="L7085" t="s">
        <v>36281</v>
      </c>
      <c r="M7085">
        <v>-50.611400604247997</v>
      </c>
      <c r="N7085">
        <v>-27.2824993133544</v>
      </c>
    </row>
    <row r="7086" spans="1:14" x14ac:dyDescent="0.35">
      <c r="A7086" t="s">
        <v>36282</v>
      </c>
      <c r="B7086" t="s">
        <v>32</v>
      </c>
      <c r="C7086" t="s">
        <v>36283</v>
      </c>
      <c r="D7086">
        <v>778</v>
      </c>
      <c r="E7086" t="s">
        <v>1580</v>
      </c>
      <c r="F7086" t="s">
        <v>4286</v>
      </c>
      <c r="G7086" t="s">
        <v>4291</v>
      </c>
      <c r="H7086" t="s">
        <v>4400</v>
      </c>
      <c r="I7086" t="s">
        <v>36282</v>
      </c>
      <c r="J7086" t="s">
        <v>36284</v>
      </c>
      <c r="L7086" t="s">
        <v>36285</v>
      </c>
      <c r="M7086">
        <v>-61.450800000000001</v>
      </c>
      <c r="N7086">
        <v>-11.496</v>
      </c>
    </row>
    <row r="7088" spans="1:14" x14ac:dyDescent="0.35">
      <c r="A7088" t="s">
        <v>36286</v>
      </c>
      <c r="B7088" t="s">
        <v>32</v>
      </c>
      <c r="C7088" t="s">
        <v>36287</v>
      </c>
      <c r="D7088">
        <v>1095</v>
      </c>
      <c r="E7088" t="s">
        <v>1580</v>
      </c>
      <c r="F7088" t="s">
        <v>4286</v>
      </c>
      <c r="G7088" t="s">
        <v>4346</v>
      </c>
      <c r="H7088" t="s">
        <v>36288</v>
      </c>
      <c r="I7088" t="s">
        <v>36286</v>
      </c>
      <c r="J7088" t="s">
        <v>36289</v>
      </c>
      <c r="K7088" t="s">
        <v>36286</v>
      </c>
      <c r="L7088" t="s">
        <v>36290</v>
      </c>
      <c r="M7088">
        <v>-49.542499542199998</v>
      </c>
      <c r="N7088">
        <v>-27.159999847399899</v>
      </c>
    </row>
    <row r="7089" spans="1:14" x14ac:dyDescent="0.35">
      <c r="A7089" t="s">
        <v>36291</v>
      </c>
      <c r="B7089" t="s">
        <v>32</v>
      </c>
      <c r="C7089" t="s">
        <v>36292</v>
      </c>
      <c r="D7089">
        <v>459</v>
      </c>
      <c r="E7089" t="s">
        <v>1580</v>
      </c>
      <c r="F7089" t="s">
        <v>4286</v>
      </c>
      <c r="G7089" t="s">
        <v>4289</v>
      </c>
      <c r="H7089" t="s">
        <v>4288</v>
      </c>
      <c r="I7089" t="s">
        <v>36291</v>
      </c>
      <c r="J7089" t="s">
        <v>27529</v>
      </c>
      <c r="K7089" t="s">
        <v>36291</v>
      </c>
      <c r="L7089" t="s">
        <v>36293</v>
      </c>
      <c r="M7089">
        <v>-55.893398284900002</v>
      </c>
      <c r="N7089">
        <v>-29.812700271599901</v>
      </c>
    </row>
    <row r="7090" spans="1:14" x14ac:dyDescent="0.35">
      <c r="A7090" t="s">
        <v>36294</v>
      </c>
      <c r="B7090" t="s">
        <v>32</v>
      </c>
      <c r="C7090" t="s">
        <v>36295</v>
      </c>
      <c r="D7090">
        <v>2690</v>
      </c>
      <c r="E7090" t="s">
        <v>1580</v>
      </c>
      <c r="F7090" t="s">
        <v>4286</v>
      </c>
      <c r="G7090" t="s">
        <v>4346</v>
      </c>
      <c r="H7090" t="s">
        <v>25121</v>
      </c>
      <c r="I7090" t="s">
        <v>36294</v>
      </c>
      <c r="J7090" t="s">
        <v>36296</v>
      </c>
      <c r="L7090" t="s">
        <v>36297</v>
      </c>
      <c r="M7090">
        <v>-49.832199096679602</v>
      </c>
      <c r="N7090">
        <v>-26.158899307250898</v>
      </c>
    </row>
    <row r="7091" spans="1:14" x14ac:dyDescent="0.35">
      <c r="A7091" t="s">
        <v>36298</v>
      </c>
      <c r="B7091" t="s">
        <v>32</v>
      </c>
      <c r="C7091" t="s">
        <v>36299</v>
      </c>
      <c r="D7091">
        <v>125</v>
      </c>
      <c r="E7091" t="s">
        <v>1580</v>
      </c>
      <c r="F7091" t="s">
        <v>4286</v>
      </c>
      <c r="G7091" t="s">
        <v>4289</v>
      </c>
      <c r="H7091" t="s">
        <v>5566</v>
      </c>
      <c r="I7091" t="s">
        <v>36298</v>
      </c>
      <c r="J7091" t="s">
        <v>36300</v>
      </c>
      <c r="L7091" t="s">
        <v>36301</v>
      </c>
      <c r="M7091">
        <v>-51.4893989562988</v>
      </c>
      <c r="N7091">
        <v>-29.7194004058837</v>
      </c>
    </row>
    <row r="7092" spans="1:14" x14ac:dyDescent="0.35">
      <c r="A7092" t="s">
        <v>36302</v>
      </c>
      <c r="B7092" t="s">
        <v>32</v>
      </c>
      <c r="C7092" t="s">
        <v>36303</v>
      </c>
      <c r="D7092">
        <v>66</v>
      </c>
      <c r="E7092" t="s">
        <v>1580</v>
      </c>
      <c r="F7092" t="s">
        <v>4286</v>
      </c>
      <c r="G7092" t="s">
        <v>4289</v>
      </c>
      <c r="H7092" t="s">
        <v>36304</v>
      </c>
      <c r="I7092" t="s">
        <v>36302</v>
      </c>
      <c r="J7092" t="s">
        <v>36305</v>
      </c>
      <c r="L7092" t="s">
        <v>36306</v>
      </c>
      <c r="M7092">
        <v>-51.081699371337798</v>
      </c>
      <c r="N7092">
        <v>-29.696100234985298</v>
      </c>
    </row>
    <row r="7095" spans="1:14" x14ac:dyDescent="0.35">
      <c r="A7095" t="s">
        <v>36307</v>
      </c>
      <c r="B7095" t="s">
        <v>32</v>
      </c>
      <c r="C7095" t="s">
        <v>46845</v>
      </c>
      <c r="D7095">
        <v>2180</v>
      </c>
      <c r="E7095" t="s">
        <v>1580</v>
      </c>
      <c r="F7095" t="s">
        <v>4286</v>
      </c>
      <c r="G7095" t="s">
        <v>4346</v>
      </c>
      <c r="H7095" t="s">
        <v>46846</v>
      </c>
      <c r="I7095" t="s">
        <v>36307</v>
      </c>
      <c r="J7095" t="s">
        <v>36308</v>
      </c>
      <c r="K7095" t="s">
        <v>36307</v>
      </c>
      <c r="L7095" t="s">
        <v>36309</v>
      </c>
      <c r="M7095">
        <v>-53.503501892089801</v>
      </c>
      <c r="N7095">
        <v>-26.781600952148398</v>
      </c>
    </row>
    <row r="7096" spans="1:14" x14ac:dyDescent="0.35">
      <c r="A7096" t="s">
        <v>36310</v>
      </c>
      <c r="B7096" t="s">
        <v>32</v>
      </c>
      <c r="C7096" t="s">
        <v>36311</v>
      </c>
      <c r="D7096">
        <v>2599</v>
      </c>
      <c r="E7096" t="s">
        <v>1580</v>
      </c>
      <c r="F7096" t="s">
        <v>4286</v>
      </c>
      <c r="G7096" t="s">
        <v>4293</v>
      </c>
      <c r="H7096" t="s">
        <v>4394</v>
      </c>
      <c r="I7096" t="s">
        <v>36310</v>
      </c>
      <c r="J7096" t="s">
        <v>36312</v>
      </c>
      <c r="K7096" t="s">
        <v>36310</v>
      </c>
      <c r="L7096" t="s">
        <v>36313</v>
      </c>
      <c r="M7096">
        <v>-51.491698999999997</v>
      </c>
      <c r="N7096">
        <v>-23.352900000000002</v>
      </c>
    </row>
    <row r="7097" spans="1:14" x14ac:dyDescent="0.35">
      <c r="A7097" t="s">
        <v>36315</v>
      </c>
      <c r="B7097" t="s">
        <v>32</v>
      </c>
      <c r="C7097" t="s">
        <v>36316</v>
      </c>
      <c r="D7097">
        <v>2697</v>
      </c>
      <c r="E7097" t="s">
        <v>1580</v>
      </c>
      <c r="F7097" t="s">
        <v>4286</v>
      </c>
      <c r="G7097" t="s">
        <v>4293</v>
      </c>
      <c r="H7097" t="s">
        <v>36317</v>
      </c>
      <c r="I7097" t="s">
        <v>36318</v>
      </c>
      <c r="J7097" t="s">
        <v>27542</v>
      </c>
      <c r="K7097" t="s">
        <v>36319</v>
      </c>
      <c r="L7097" t="s">
        <v>36320</v>
      </c>
      <c r="M7097">
        <v>-52.694462999999999</v>
      </c>
      <c r="N7097">
        <v>-26.217184</v>
      </c>
    </row>
    <row r="7098" spans="1:14" x14ac:dyDescent="0.35">
      <c r="A7098" t="s">
        <v>36321</v>
      </c>
      <c r="B7098" t="s">
        <v>32</v>
      </c>
      <c r="C7098" t="s">
        <v>46847</v>
      </c>
      <c r="D7098">
        <v>16</v>
      </c>
      <c r="E7098" t="s">
        <v>1580</v>
      </c>
      <c r="F7098" t="s">
        <v>4286</v>
      </c>
      <c r="G7098" t="s">
        <v>4293</v>
      </c>
      <c r="H7098" t="s">
        <v>45903</v>
      </c>
      <c r="I7098" t="s">
        <v>36321</v>
      </c>
      <c r="J7098" t="s">
        <v>26644</v>
      </c>
      <c r="K7098" t="s">
        <v>36321</v>
      </c>
      <c r="L7098" t="s">
        <v>36322</v>
      </c>
      <c r="M7098">
        <v>-48.531200408935497</v>
      </c>
      <c r="N7098">
        <v>-25.5401000976562</v>
      </c>
    </row>
    <row r="7099" spans="1:14" x14ac:dyDescent="0.35">
      <c r="A7099" t="s">
        <v>36323</v>
      </c>
      <c r="B7099" t="s">
        <v>32</v>
      </c>
      <c r="C7099" t="s">
        <v>46848</v>
      </c>
      <c r="D7099">
        <v>1526</v>
      </c>
      <c r="E7099" t="s">
        <v>1580</v>
      </c>
      <c r="F7099" t="s">
        <v>4286</v>
      </c>
      <c r="G7099" t="s">
        <v>4293</v>
      </c>
      <c r="H7099" t="s">
        <v>46849</v>
      </c>
      <c r="I7099" t="s">
        <v>36323</v>
      </c>
      <c r="J7099" t="s">
        <v>36324</v>
      </c>
      <c r="K7099" t="s">
        <v>36323</v>
      </c>
      <c r="L7099" t="s">
        <v>36325</v>
      </c>
      <c r="M7099">
        <v>-52.488498687744098</v>
      </c>
      <c r="N7099">
        <v>-23.089899063110298</v>
      </c>
    </row>
    <row r="7100" spans="1:14" x14ac:dyDescent="0.35">
      <c r="A7100" t="s">
        <v>36326</v>
      </c>
      <c r="B7100" t="s">
        <v>32</v>
      </c>
      <c r="C7100" t="s">
        <v>46850</v>
      </c>
      <c r="D7100">
        <v>1446</v>
      </c>
      <c r="E7100" t="s">
        <v>1580</v>
      </c>
      <c r="F7100" t="s">
        <v>4286</v>
      </c>
      <c r="G7100" t="s">
        <v>4292</v>
      </c>
      <c r="H7100" t="s">
        <v>46851</v>
      </c>
      <c r="I7100" t="s">
        <v>36326</v>
      </c>
      <c r="J7100" t="s">
        <v>36327</v>
      </c>
      <c r="K7100" t="s">
        <v>36326</v>
      </c>
      <c r="L7100" t="s">
        <v>36328</v>
      </c>
      <c r="M7100">
        <v>-51.1994018554687</v>
      </c>
      <c r="N7100">
        <v>-19.651199340820298</v>
      </c>
    </row>
    <row r="7103" spans="1:14" x14ac:dyDescent="0.35">
      <c r="A7103" t="s">
        <v>36329</v>
      </c>
      <c r="B7103" t="s">
        <v>32</v>
      </c>
      <c r="C7103" t="s">
        <v>36330</v>
      </c>
      <c r="D7103">
        <v>3314</v>
      </c>
      <c r="E7103" t="s">
        <v>1580</v>
      </c>
      <c r="F7103" t="s">
        <v>4286</v>
      </c>
      <c r="G7103" t="s">
        <v>4293</v>
      </c>
      <c r="H7103" t="s">
        <v>34451</v>
      </c>
      <c r="I7103" t="s">
        <v>36329</v>
      </c>
      <c r="J7103" t="s">
        <v>36331</v>
      </c>
      <c r="L7103" t="s">
        <v>36332</v>
      </c>
      <c r="M7103">
        <v>-49.960300445556598</v>
      </c>
      <c r="N7103">
        <v>-24.807500839233398</v>
      </c>
    </row>
    <row r="7104" spans="1:14" x14ac:dyDescent="0.35">
      <c r="A7104" t="s">
        <v>36333</v>
      </c>
      <c r="B7104" t="s">
        <v>32</v>
      </c>
      <c r="C7104" t="s">
        <v>46852</v>
      </c>
      <c r="D7104">
        <v>28</v>
      </c>
      <c r="E7104" t="s">
        <v>1580</v>
      </c>
      <c r="F7104" t="s">
        <v>4286</v>
      </c>
      <c r="G7104" t="s">
        <v>4289</v>
      </c>
      <c r="H7104" t="s">
        <v>46853</v>
      </c>
      <c r="I7104" t="s">
        <v>36333</v>
      </c>
      <c r="J7104" t="s">
        <v>36334</v>
      </c>
      <c r="L7104" t="s">
        <v>36335</v>
      </c>
      <c r="M7104">
        <v>-52.032798767089801</v>
      </c>
      <c r="N7104">
        <v>-31.38330078125</v>
      </c>
    </row>
    <row r="7105" spans="1:14" x14ac:dyDescent="0.35">
      <c r="A7105" t="s">
        <v>36336</v>
      </c>
      <c r="B7105" t="s">
        <v>32</v>
      </c>
      <c r="C7105" t="s">
        <v>36337</v>
      </c>
      <c r="D7105">
        <v>1250</v>
      </c>
      <c r="E7105" t="s">
        <v>161</v>
      </c>
      <c r="F7105" t="s">
        <v>1547</v>
      </c>
      <c r="G7105" t="s">
        <v>1607</v>
      </c>
      <c r="H7105" t="s">
        <v>36338</v>
      </c>
      <c r="J7105" t="s">
        <v>36336</v>
      </c>
      <c r="K7105" t="s">
        <v>22494</v>
      </c>
      <c r="L7105" t="s">
        <v>36339</v>
      </c>
      <c r="M7105">
        <v>147.81059999999999</v>
      </c>
      <c r="N7105">
        <v>-5.5964999999999998</v>
      </c>
    </row>
    <row r="7106" spans="1:14" x14ac:dyDescent="0.35">
      <c r="A7106" t="s">
        <v>36340</v>
      </c>
      <c r="B7106" t="s">
        <v>32</v>
      </c>
      <c r="C7106" t="s">
        <v>46854</v>
      </c>
      <c r="D7106">
        <v>246</v>
      </c>
      <c r="E7106" t="s">
        <v>1580</v>
      </c>
      <c r="F7106" t="s">
        <v>4286</v>
      </c>
      <c r="G7106" t="s">
        <v>4289</v>
      </c>
      <c r="H7106" t="s">
        <v>46692</v>
      </c>
      <c r="I7106" t="s">
        <v>36340</v>
      </c>
      <c r="J7106" t="s">
        <v>27379</v>
      </c>
      <c r="K7106" t="s">
        <v>36340</v>
      </c>
      <c r="L7106" t="s">
        <v>36341</v>
      </c>
      <c r="M7106">
        <v>-56.034599</v>
      </c>
      <c r="N7106">
        <v>-28.654900000000001</v>
      </c>
    </row>
    <row r="7107" spans="1:14" x14ac:dyDescent="0.35">
      <c r="A7107" t="s">
        <v>36342</v>
      </c>
      <c r="B7107" t="s">
        <v>32</v>
      </c>
      <c r="C7107" t="s">
        <v>36343</v>
      </c>
      <c r="D7107">
        <v>646</v>
      </c>
      <c r="E7107" t="s">
        <v>1580</v>
      </c>
      <c r="F7107" t="s">
        <v>4286</v>
      </c>
      <c r="G7107" t="s">
        <v>4289</v>
      </c>
      <c r="H7107" t="s">
        <v>36344</v>
      </c>
      <c r="I7107" t="s">
        <v>36342</v>
      </c>
      <c r="J7107" t="s">
        <v>36345</v>
      </c>
      <c r="K7107" t="s">
        <v>36342</v>
      </c>
      <c r="L7107" t="s">
        <v>36346</v>
      </c>
      <c r="M7107">
        <v>-52.412200927734297</v>
      </c>
      <c r="N7107">
        <v>-29.684099197387599</v>
      </c>
    </row>
    <row r="7112" spans="1:14" x14ac:dyDescent="0.35">
      <c r="A7112" t="s">
        <v>36347</v>
      </c>
      <c r="B7112" t="s">
        <v>32</v>
      </c>
      <c r="C7112" t="s">
        <v>46855</v>
      </c>
      <c r="D7112">
        <v>1050</v>
      </c>
      <c r="E7112" t="s">
        <v>1580</v>
      </c>
      <c r="F7112" t="s">
        <v>4286</v>
      </c>
      <c r="G7112" t="s">
        <v>4292</v>
      </c>
      <c r="H7112" t="s">
        <v>45898</v>
      </c>
      <c r="I7112" t="s">
        <v>36348</v>
      </c>
      <c r="J7112" t="s">
        <v>36349</v>
      </c>
      <c r="L7112" t="s">
        <v>36350</v>
      </c>
      <c r="M7112">
        <v>-51.684200286865</v>
      </c>
      <c r="N7112">
        <v>-20.754199981688998</v>
      </c>
    </row>
    <row r="7114" spans="1:14" x14ac:dyDescent="0.35">
      <c r="A7114" t="s">
        <v>36351</v>
      </c>
      <c r="B7114" t="s">
        <v>36</v>
      </c>
      <c r="C7114" t="s">
        <v>36352</v>
      </c>
      <c r="D7114">
        <v>1795</v>
      </c>
      <c r="F7114" t="s">
        <v>30</v>
      </c>
      <c r="G7114" t="s">
        <v>85</v>
      </c>
      <c r="H7114" t="s">
        <v>1158</v>
      </c>
      <c r="J7114" t="s">
        <v>36351</v>
      </c>
      <c r="L7114" t="s">
        <v>36353</v>
      </c>
      <c r="M7114">
        <v>-80.335999999999999</v>
      </c>
      <c r="N7114">
        <v>37.774999999999999</v>
      </c>
    </row>
    <row r="7115" spans="1:14" x14ac:dyDescent="0.35">
      <c r="A7115" t="s">
        <v>36354</v>
      </c>
      <c r="B7115" t="s">
        <v>32</v>
      </c>
      <c r="C7115" t="s">
        <v>36355</v>
      </c>
      <c r="D7115">
        <v>1558</v>
      </c>
      <c r="E7115" t="s">
        <v>1580</v>
      </c>
      <c r="F7115" t="s">
        <v>4286</v>
      </c>
      <c r="G7115" t="s">
        <v>4293</v>
      </c>
      <c r="H7115" t="s">
        <v>35855</v>
      </c>
      <c r="I7115" t="s">
        <v>36354</v>
      </c>
      <c r="J7115" t="s">
        <v>36356</v>
      </c>
      <c r="K7115" t="s">
        <v>36354</v>
      </c>
      <c r="L7115" t="s">
        <v>36357</v>
      </c>
      <c r="M7115">
        <v>-53.3138008117675</v>
      </c>
      <c r="N7115">
        <v>-23.798700332641602</v>
      </c>
    </row>
    <row r="7116" spans="1:14" x14ac:dyDescent="0.35">
      <c r="A7116" t="s">
        <v>36358</v>
      </c>
      <c r="B7116" t="s">
        <v>29</v>
      </c>
      <c r="C7116" t="s">
        <v>36359</v>
      </c>
      <c r="D7116">
        <v>2641</v>
      </c>
      <c r="E7116" t="s">
        <v>1580</v>
      </c>
      <c r="F7116" t="s">
        <v>4286</v>
      </c>
      <c r="G7116" t="s">
        <v>4287</v>
      </c>
      <c r="H7116" t="s">
        <v>45876</v>
      </c>
      <c r="I7116" t="s">
        <v>36358</v>
      </c>
      <c r="J7116" t="s">
        <v>36360</v>
      </c>
      <c r="L7116" t="s">
        <v>36361</v>
      </c>
      <c r="M7116">
        <v>-46.330554962199997</v>
      </c>
      <c r="N7116">
        <v>-23.4086112976</v>
      </c>
    </row>
    <row r="7118" spans="1:14" x14ac:dyDescent="0.35">
      <c r="A7118" t="s">
        <v>36362</v>
      </c>
      <c r="B7118" t="s">
        <v>32</v>
      </c>
      <c r="C7118" t="s">
        <v>36363</v>
      </c>
      <c r="D7118">
        <v>170</v>
      </c>
      <c r="E7118" t="s">
        <v>1579</v>
      </c>
      <c r="F7118" t="s">
        <v>4219</v>
      </c>
      <c r="G7118" t="s">
        <v>31749</v>
      </c>
      <c r="H7118" t="s">
        <v>36364</v>
      </c>
      <c r="J7118" t="s">
        <v>36362</v>
      </c>
      <c r="L7118" t="s">
        <v>36365</v>
      </c>
      <c r="M7118">
        <v>120.833</v>
      </c>
      <c r="N7118">
        <v>5.5579999999999998</v>
      </c>
    </row>
    <row r="7119" spans="1:14" x14ac:dyDescent="0.35">
      <c r="A7119" t="s">
        <v>36366</v>
      </c>
      <c r="B7119" t="s">
        <v>32</v>
      </c>
      <c r="C7119" t="s">
        <v>36367</v>
      </c>
      <c r="D7119">
        <v>2756</v>
      </c>
      <c r="E7119" t="s">
        <v>1580</v>
      </c>
      <c r="F7119" t="s">
        <v>4286</v>
      </c>
      <c r="G7119" t="s">
        <v>4346</v>
      </c>
      <c r="H7119" t="s">
        <v>36368</v>
      </c>
      <c r="I7119" t="s">
        <v>36366</v>
      </c>
      <c r="J7119" t="s">
        <v>36369</v>
      </c>
      <c r="K7119" t="s">
        <v>36366</v>
      </c>
      <c r="L7119" t="s">
        <v>36370</v>
      </c>
      <c r="M7119">
        <v>-51.141899108886697</v>
      </c>
      <c r="N7119">
        <v>-26.999700546264599</v>
      </c>
    </row>
    <row r="7121" spans="1:14" x14ac:dyDescent="0.35">
      <c r="A7121" t="s">
        <v>36371</v>
      </c>
      <c r="B7121" t="s">
        <v>32</v>
      </c>
      <c r="C7121" t="s">
        <v>46856</v>
      </c>
      <c r="D7121">
        <v>82</v>
      </c>
      <c r="E7121" t="s">
        <v>1580</v>
      </c>
      <c r="F7121" t="s">
        <v>4286</v>
      </c>
      <c r="G7121" t="s">
        <v>4289</v>
      </c>
      <c r="H7121" t="s">
        <v>46691</v>
      </c>
      <c r="I7121" t="s">
        <v>36371</v>
      </c>
      <c r="J7121" t="s">
        <v>36372</v>
      </c>
      <c r="L7121" t="s">
        <v>36373</v>
      </c>
      <c r="M7121">
        <v>-53.344165802001903</v>
      </c>
      <c r="N7121">
        <v>-33.502223968505803</v>
      </c>
    </row>
    <row r="7122" spans="1:14" x14ac:dyDescent="0.35">
      <c r="A7122" t="s">
        <v>36374</v>
      </c>
      <c r="B7122" t="s">
        <v>36</v>
      </c>
      <c r="C7122" t="s">
        <v>36375</v>
      </c>
      <c r="D7122">
        <v>1245</v>
      </c>
      <c r="E7122" t="s">
        <v>1580</v>
      </c>
      <c r="F7122" t="s">
        <v>4286</v>
      </c>
      <c r="G7122" t="s">
        <v>4295</v>
      </c>
      <c r="H7122" t="s">
        <v>34772</v>
      </c>
      <c r="I7122" t="s">
        <v>36374</v>
      </c>
      <c r="J7122" t="s">
        <v>36376</v>
      </c>
      <c r="L7122" t="s">
        <v>36377</v>
      </c>
      <c r="M7122">
        <v>-44.085000000000001</v>
      </c>
      <c r="N7122">
        <v>-22.497800000000002</v>
      </c>
    </row>
    <row r="7126" spans="1:14" x14ac:dyDescent="0.35">
      <c r="A7126" t="s">
        <v>36378</v>
      </c>
      <c r="B7126" t="s">
        <v>32</v>
      </c>
      <c r="C7126" t="s">
        <v>46857</v>
      </c>
      <c r="D7126">
        <v>2986</v>
      </c>
      <c r="E7126" t="s">
        <v>1580</v>
      </c>
      <c r="F7126" t="s">
        <v>4286</v>
      </c>
      <c r="G7126" t="s">
        <v>4346</v>
      </c>
      <c r="H7126" t="s">
        <v>46858</v>
      </c>
      <c r="I7126" t="s">
        <v>36378</v>
      </c>
      <c r="J7126" t="s">
        <v>36379</v>
      </c>
      <c r="L7126" t="s">
        <v>36380</v>
      </c>
      <c r="M7126">
        <v>-52.373054504399903</v>
      </c>
      <c r="N7126">
        <v>-26.8755569458</v>
      </c>
    </row>
    <row r="7127" spans="1:14" x14ac:dyDescent="0.35">
      <c r="A7127" t="s">
        <v>36381</v>
      </c>
      <c r="B7127" t="s">
        <v>32</v>
      </c>
      <c r="C7127" t="s">
        <v>36382</v>
      </c>
      <c r="D7127">
        <v>2641</v>
      </c>
      <c r="E7127" t="s">
        <v>1580</v>
      </c>
      <c r="F7127" t="s">
        <v>4286</v>
      </c>
      <c r="G7127" t="s">
        <v>4293</v>
      </c>
      <c r="H7127" t="s">
        <v>36383</v>
      </c>
      <c r="I7127" t="s">
        <v>36381</v>
      </c>
      <c r="J7127" t="s">
        <v>36384</v>
      </c>
      <c r="K7127" t="s">
        <v>36385</v>
      </c>
      <c r="L7127" t="s">
        <v>36386</v>
      </c>
      <c r="M7127">
        <v>-49.789101000000002</v>
      </c>
      <c r="N7127">
        <v>-24.103901</v>
      </c>
    </row>
    <row r="7128" spans="1:14" x14ac:dyDescent="0.35">
      <c r="A7128" t="s">
        <v>36387</v>
      </c>
      <c r="B7128" t="s">
        <v>32</v>
      </c>
      <c r="C7128" t="s">
        <v>4367</v>
      </c>
      <c r="D7128">
        <v>984</v>
      </c>
      <c r="E7128" t="s">
        <v>1580</v>
      </c>
      <c r="F7128" t="s">
        <v>4286</v>
      </c>
      <c r="G7128" t="s">
        <v>4289</v>
      </c>
      <c r="H7128" t="s">
        <v>2256</v>
      </c>
      <c r="I7128" t="s">
        <v>36387</v>
      </c>
      <c r="J7128" t="s">
        <v>33427</v>
      </c>
      <c r="K7128" t="s">
        <v>36387</v>
      </c>
      <c r="L7128" t="s">
        <v>36388</v>
      </c>
      <c r="M7128">
        <v>-54.520401</v>
      </c>
      <c r="N7128">
        <v>-27.906700000000001</v>
      </c>
    </row>
    <row r="7130" spans="1:14" x14ac:dyDescent="0.35">
      <c r="A7130" t="s">
        <v>36389</v>
      </c>
      <c r="B7130" t="s">
        <v>1168</v>
      </c>
      <c r="C7130" t="s">
        <v>36390</v>
      </c>
      <c r="D7130">
        <v>2588</v>
      </c>
      <c r="E7130" t="s">
        <v>1580</v>
      </c>
      <c r="F7130" t="s">
        <v>4286</v>
      </c>
      <c r="G7130" t="s">
        <v>4293</v>
      </c>
      <c r="H7130" t="s">
        <v>4357</v>
      </c>
      <c r="I7130" t="s">
        <v>36391</v>
      </c>
      <c r="J7130" t="s">
        <v>36392</v>
      </c>
      <c r="K7130" t="s">
        <v>36391</v>
      </c>
      <c r="L7130" t="s">
        <v>36393</v>
      </c>
      <c r="M7130">
        <v>-50.144100000000002</v>
      </c>
      <c r="N7130">
        <v>-25.184699999999999</v>
      </c>
    </row>
    <row r="7131" spans="1:14" x14ac:dyDescent="0.35">
      <c r="A7131" t="s">
        <v>36395</v>
      </c>
      <c r="B7131" t="s">
        <v>32</v>
      </c>
      <c r="C7131" t="s">
        <v>36396</v>
      </c>
      <c r="D7131">
        <v>410</v>
      </c>
      <c r="E7131" t="s">
        <v>1580</v>
      </c>
      <c r="F7131" t="s">
        <v>36394</v>
      </c>
      <c r="G7131" t="s">
        <v>36397</v>
      </c>
      <c r="H7131" t="s">
        <v>36398</v>
      </c>
      <c r="I7131" t="s">
        <v>36395</v>
      </c>
      <c r="J7131" t="s">
        <v>36399</v>
      </c>
      <c r="L7131" t="s">
        <v>36400</v>
      </c>
      <c r="M7131">
        <v>-56.507900238037102</v>
      </c>
      <c r="N7131">
        <v>-30.400699615478501</v>
      </c>
    </row>
    <row r="7132" spans="1:14" x14ac:dyDescent="0.35">
      <c r="A7132" t="s">
        <v>36403</v>
      </c>
      <c r="B7132" t="s">
        <v>32</v>
      </c>
      <c r="C7132" t="s">
        <v>36404</v>
      </c>
      <c r="D7132">
        <v>70</v>
      </c>
      <c r="E7132" t="s">
        <v>1580</v>
      </c>
      <c r="F7132" t="s">
        <v>36394</v>
      </c>
      <c r="G7132" t="s">
        <v>36397</v>
      </c>
      <c r="H7132" t="s">
        <v>36405</v>
      </c>
      <c r="I7132" t="s">
        <v>36403</v>
      </c>
      <c r="J7132" t="s">
        <v>36406</v>
      </c>
      <c r="L7132" t="s">
        <v>36407</v>
      </c>
      <c r="M7132">
        <v>-57.0833320618</v>
      </c>
      <c r="N7132">
        <v>-30.3333339691</v>
      </c>
    </row>
    <row r="7133" spans="1:14" x14ac:dyDescent="0.35">
      <c r="A7133" t="s">
        <v>36408</v>
      </c>
      <c r="B7133" t="s">
        <v>32</v>
      </c>
      <c r="C7133" t="s">
        <v>36409</v>
      </c>
      <c r="D7133">
        <v>66</v>
      </c>
      <c r="E7133" t="s">
        <v>1580</v>
      </c>
      <c r="F7133" t="s">
        <v>36394</v>
      </c>
      <c r="G7133" t="s">
        <v>36401</v>
      </c>
      <c r="H7133" t="s">
        <v>36410</v>
      </c>
      <c r="I7133" t="s">
        <v>36408</v>
      </c>
      <c r="J7133" t="s">
        <v>36411</v>
      </c>
      <c r="L7133" t="s">
        <v>36412</v>
      </c>
      <c r="M7133">
        <v>-57.770599365233998</v>
      </c>
      <c r="N7133">
        <v>-34.456401824951001</v>
      </c>
    </row>
    <row r="7134" spans="1:14" x14ac:dyDescent="0.35">
      <c r="A7134" t="s">
        <v>36414</v>
      </c>
      <c r="B7134" t="s">
        <v>1168</v>
      </c>
      <c r="C7134" t="s">
        <v>36415</v>
      </c>
      <c r="D7134">
        <v>305</v>
      </c>
      <c r="E7134" t="s">
        <v>1580</v>
      </c>
      <c r="F7134" t="s">
        <v>36394</v>
      </c>
      <c r="G7134" t="s">
        <v>36416</v>
      </c>
      <c r="H7134" t="s">
        <v>36417</v>
      </c>
      <c r="I7134" t="s">
        <v>36414</v>
      </c>
      <c r="J7134" t="s">
        <v>36418</v>
      </c>
      <c r="L7134" t="s">
        <v>36419</v>
      </c>
      <c r="M7134">
        <v>-56.499198913574197</v>
      </c>
      <c r="N7134">
        <v>-33.358898162841797</v>
      </c>
    </row>
    <row r="7135" spans="1:14" x14ac:dyDescent="0.35">
      <c r="A7135" t="s">
        <v>36422</v>
      </c>
      <c r="B7135" t="s">
        <v>1168</v>
      </c>
      <c r="C7135" t="s">
        <v>36423</v>
      </c>
      <c r="D7135">
        <v>95</v>
      </c>
      <c r="E7135" t="s">
        <v>1580</v>
      </c>
      <c r="F7135" t="s">
        <v>36394</v>
      </c>
      <c r="G7135" t="s">
        <v>36424</v>
      </c>
      <c r="H7135" t="s">
        <v>36425</v>
      </c>
      <c r="I7135" t="s">
        <v>36422</v>
      </c>
      <c r="J7135" t="s">
        <v>33304</v>
      </c>
      <c r="L7135" t="s">
        <v>36426</v>
      </c>
      <c r="M7135">
        <v>-55.0942993164062</v>
      </c>
      <c r="N7135">
        <v>-34.855098724365199</v>
      </c>
    </row>
    <row r="7136" spans="1:14" x14ac:dyDescent="0.35">
      <c r="A7136" t="s">
        <v>36427</v>
      </c>
      <c r="B7136" t="s">
        <v>32</v>
      </c>
      <c r="C7136" t="s">
        <v>36428</v>
      </c>
      <c r="D7136">
        <v>364</v>
      </c>
      <c r="E7136" t="s">
        <v>1580</v>
      </c>
      <c r="F7136" t="s">
        <v>36394</v>
      </c>
      <c r="G7136" t="s">
        <v>36429</v>
      </c>
      <c r="H7136" t="s">
        <v>36430</v>
      </c>
      <c r="I7136" t="s">
        <v>36427</v>
      </c>
      <c r="J7136" t="s">
        <v>27335</v>
      </c>
      <c r="L7136" t="s">
        <v>36431</v>
      </c>
      <c r="M7136">
        <v>-54.216701507568303</v>
      </c>
      <c r="N7136">
        <v>-32.337898254394503</v>
      </c>
    </row>
    <row r="7137" spans="1:14" x14ac:dyDescent="0.35">
      <c r="A7137" t="s">
        <v>36432</v>
      </c>
      <c r="B7137" t="s">
        <v>3332</v>
      </c>
      <c r="C7137" t="s">
        <v>36433</v>
      </c>
      <c r="D7137">
        <v>105</v>
      </c>
      <c r="E7137" t="s">
        <v>1580</v>
      </c>
      <c r="F7137" t="s">
        <v>36394</v>
      </c>
      <c r="G7137" t="s">
        <v>36413</v>
      </c>
      <c r="H7137" t="s">
        <v>826</v>
      </c>
      <c r="I7137" t="s">
        <v>36432</v>
      </c>
      <c r="J7137" t="s">
        <v>36434</v>
      </c>
      <c r="L7137" t="s">
        <v>36435</v>
      </c>
      <c r="M7137">
        <v>-56.030799999999999</v>
      </c>
      <c r="N7137">
        <v>-34.838402000000002</v>
      </c>
    </row>
    <row r="7138" spans="1:14" x14ac:dyDescent="0.35">
      <c r="A7138" t="s">
        <v>36436</v>
      </c>
      <c r="B7138" t="s">
        <v>32</v>
      </c>
      <c r="C7138" t="s">
        <v>36437</v>
      </c>
      <c r="D7138">
        <v>138</v>
      </c>
      <c r="E7138" t="s">
        <v>1580</v>
      </c>
      <c r="F7138" t="s">
        <v>36394</v>
      </c>
      <c r="G7138" t="s">
        <v>36421</v>
      </c>
      <c r="H7138" t="s">
        <v>36438</v>
      </c>
      <c r="I7138" t="s">
        <v>36436</v>
      </c>
      <c r="J7138" t="s">
        <v>31354</v>
      </c>
      <c r="L7138" t="s">
        <v>36439</v>
      </c>
      <c r="M7138">
        <v>-58.061901092529297</v>
      </c>
      <c r="N7138">
        <v>-32.3633003234863</v>
      </c>
    </row>
    <row r="7139" spans="1:14" x14ac:dyDescent="0.35">
      <c r="A7139" t="s">
        <v>36440</v>
      </c>
      <c r="B7139" t="s">
        <v>32</v>
      </c>
      <c r="C7139" t="s">
        <v>36441</v>
      </c>
      <c r="D7139">
        <v>712</v>
      </c>
      <c r="E7139" t="s">
        <v>1580</v>
      </c>
      <c r="F7139" t="s">
        <v>36394</v>
      </c>
      <c r="G7139" t="s">
        <v>36442</v>
      </c>
      <c r="H7139" t="s">
        <v>36443</v>
      </c>
      <c r="I7139" t="s">
        <v>36440</v>
      </c>
      <c r="J7139" t="s">
        <v>36444</v>
      </c>
      <c r="L7139" t="s">
        <v>36445</v>
      </c>
      <c r="M7139">
        <v>-55.476200103759702</v>
      </c>
      <c r="N7139">
        <v>-30.9745998382568</v>
      </c>
    </row>
    <row r="7140" spans="1:14" x14ac:dyDescent="0.35">
      <c r="A7140" t="s">
        <v>36446</v>
      </c>
      <c r="B7140" t="s">
        <v>1168</v>
      </c>
      <c r="C7140" t="s">
        <v>36447</v>
      </c>
      <c r="D7140">
        <v>187</v>
      </c>
      <c r="E7140" t="s">
        <v>1580</v>
      </c>
      <c r="F7140" t="s">
        <v>36394</v>
      </c>
      <c r="G7140" t="s">
        <v>36402</v>
      </c>
      <c r="H7140" t="s">
        <v>2400</v>
      </c>
      <c r="I7140" t="s">
        <v>36446</v>
      </c>
      <c r="J7140" t="s">
        <v>36448</v>
      </c>
      <c r="L7140" t="s">
        <v>36449</v>
      </c>
      <c r="M7140">
        <v>-57.985298156738203</v>
      </c>
      <c r="N7140">
        <v>-31.438499450683501</v>
      </c>
    </row>
    <row r="7141" spans="1:14" x14ac:dyDescent="0.35">
      <c r="A7141" t="s">
        <v>36450</v>
      </c>
      <c r="B7141" t="s">
        <v>32</v>
      </c>
      <c r="C7141" t="s">
        <v>36451</v>
      </c>
      <c r="D7141">
        <v>440</v>
      </c>
      <c r="E7141" t="s">
        <v>1580</v>
      </c>
      <c r="F7141" t="s">
        <v>36394</v>
      </c>
      <c r="G7141" t="s">
        <v>36420</v>
      </c>
      <c r="H7141" t="s">
        <v>36452</v>
      </c>
      <c r="I7141" t="s">
        <v>36450</v>
      </c>
      <c r="J7141" t="s">
        <v>36453</v>
      </c>
      <c r="L7141" t="s">
        <v>36454</v>
      </c>
      <c r="M7141">
        <v>-55.925801</v>
      </c>
      <c r="N7141">
        <v>-31.749001</v>
      </c>
    </row>
    <row r="7142" spans="1:14" x14ac:dyDescent="0.35">
      <c r="A7142" t="s">
        <v>36455</v>
      </c>
      <c r="B7142" t="s">
        <v>32</v>
      </c>
      <c r="C7142" t="s">
        <v>36456</v>
      </c>
      <c r="D7142">
        <v>337</v>
      </c>
      <c r="E7142" t="s">
        <v>1580</v>
      </c>
      <c r="F7142" t="s">
        <v>36394</v>
      </c>
      <c r="G7142" t="s">
        <v>36457</v>
      </c>
      <c r="H7142" t="s">
        <v>36458</v>
      </c>
      <c r="I7142" t="s">
        <v>36455</v>
      </c>
      <c r="J7142" t="s">
        <v>36459</v>
      </c>
      <c r="L7142" t="s">
        <v>36460</v>
      </c>
      <c r="M7142">
        <v>-54.347245999999998</v>
      </c>
      <c r="N7142">
        <v>-33.195714000000002</v>
      </c>
    </row>
    <row r="7143" spans="1:14" x14ac:dyDescent="0.35">
      <c r="A7143" t="s">
        <v>36461</v>
      </c>
      <c r="B7143" t="s">
        <v>32</v>
      </c>
      <c r="C7143" t="s">
        <v>36462</v>
      </c>
      <c r="D7143">
        <v>488</v>
      </c>
      <c r="E7143" t="s">
        <v>1580</v>
      </c>
      <c r="F7143" t="s">
        <v>36394</v>
      </c>
      <c r="G7143" t="s">
        <v>36442</v>
      </c>
      <c r="H7143" t="s">
        <v>36463</v>
      </c>
      <c r="I7143" t="s">
        <v>36461</v>
      </c>
      <c r="J7143" t="s">
        <v>36464</v>
      </c>
      <c r="L7143" t="s">
        <v>36465</v>
      </c>
      <c r="M7143">
        <v>-54.617000579833899</v>
      </c>
      <c r="N7143">
        <v>-31.767000198364201</v>
      </c>
    </row>
    <row r="7144" spans="1:14" x14ac:dyDescent="0.35">
      <c r="A7144" t="s">
        <v>22559</v>
      </c>
      <c r="B7144" t="s">
        <v>36</v>
      </c>
      <c r="C7144" t="s">
        <v>36466</v>
      </c>
      <c r="D7144">
        <v>2600</v>
      </c>
      <c r="E7144" t="s">
        <v>161</v>
      </c>
      <c r="F7144" t="s">
        <v>1547</v>
      </c>
      <c r="G7144" t="s">
        <v>1554</v>
      </c>
      <c r="H7144" t="s">
        <v>36467</v>
      </c>
      <c r="J7144" t="s">
        <v>22559</v>
      </c>
      <c r="K7144" t="s">
        <v>5218</v>
      </c>
      <c r="L7144" t="s">
        <v>36468</v>
      </c>
      <c r="M7144">
        <v>147.44999999999999</v>
      </c>
      <c r="N7144">
        <v>-9.032</v>
      </c>
    </row>
    <row r="7145" spans="1:14" x14ac:dyDescent="0.35">
      <c r="A7145" t="s">
        <v>36473</v>
      </c>
      <c r="B7145" t="s">
        <v>1168</v>
      </c>
      <c r="C7145" t="s">
        <v>36474</v>
      </c>
      <c r="D7145">
        <v>640</v>
      </c>
      <c r="E7145" t="s">
        <v>1580</v>
      </c>
      <c r="F7145" t="s">
        <v>36469</v>
      </c>
      <c r="G7145" t="s">
        <v>36475</v>
      </c>
      <c r="H7145" t="s">
        <v>36476</v>
      </c>
      <c r="I7145" t="s">
        <v>36473</v>
      </c>
      <c r="J7145" t="s">
        <v>36477</v>
      </c>
      <c r="L7145" t="s">
        <v>36478</v>
      </c>
      <c r="M7145">
        <v>-69.237869262695298</v>
      </c>
      <c r="N7145">
        <v>9.5533752441406197</v>
      </c>
    </row>
    <row r="7146" spans="1:14" x14ac:dyDescent="0.35">
      <c r="A7146" t="s">
        <v>36483</v>
      </c>
      <c r="B7146" t="s">
        <v>1168</v>
      </c>
      <c r="C7146" t="s">
        <v>36484</v>
      </c>
      <c r="D7146">
        <v>721</v>
      </c>
      <c r="E7146" t="s">
        <v>1580</v>
      </c>
      <c r="F7146" t="s">
        <v>36469</v>
      </c>
      <c r="G7146" t="s">
        <v>36470</v>
      </c>
      <c r="H7146" t="s">
        <v>36485</v>
      </c>
      <c r="I7146" t="s">
        <v>36483</v>
      </c>
      <c r="J7146" t="s">
        <v>16309</v>
      </c>
      <c r="L7146" t="s">
        <v>36486</v>
      </c>
      <c r="M7146">
        <v>-64.470726013183594</v>
      </c>
      <c r="N7146">
        <v>9.4302253723144496</v>
      </c>
    </row>
    <row r="7147" spans="1:14" x14ac:dyDescent="0.35">
      <c r="A7147" t="s">
        <v>36488</v>
      </c>
      <c r="B7147" t="s">
        <v>32</v>
      </c>
      <c r="C7147" t="s">
        <v>36489</v>
      </c>
      <c r="D7147">
        <v>266</v>
      </c>
      <c r="E7147" t="s">
        <v>1580</v>
      </c>
      <c r="F7147" t="s">
        <v>36469</v>
      </c>
      <c r="G7147" t="s">
        <v>36490</v>
      </c>
      <c r="H7147" t="s">
        <v>36491</v>
      </c>
      <c r="I7147" t="s">
        <v>36488</v>
      </c>
      <c r="J7147" t="s">
        <v>27383</v>
      </c>
      <c r="L7147" t="s">
        <v>36492</v>
      </c>
      <c r="M7147">
        <v>-66.816902160644503</v>
      </c>
      <c r="N7147">
        <v>6.5780501365661603</v>
      </c>
    </row>
    <row r="7148" spans="1:14" x14ac:dyDescent="0.35">
      <c r="A7148" t="s">
        <v>36495</v>
      </c>
      <c r="B7148" t="s">
        <v>3332</v>
      </c>
      <c r="C7148" t="s">
        <v>46859</v>
      </c>
      <c r="D7148">
        <v>30</v>
      </c>
      <c r="E7148" t="s">
        <v>1580</v>
      </c>
      <c r="F7148" t="s">
        <v>36469</v>
      </c>
      <c r="G7148" t="s">
        <v>36470</v>
      </c>
      <c r="H7148" t="s">
        <v>23512</v>
      </c>
      <c r="I7148" t="s">
        <v>36495</v>
      </c>
      <c r="J7148" t="s">
        <v>2556</v>
      </c>
      <c r="L7148" t="s">
        <v>36496</v>
      </c>
      <c r="M7148">
        <v>-64.692222000000001</v>
      </c>
      <c r="N7148">
        <v>10.111110999999999</v>
      </c>
    </row>
    <row r="7149" spans="1:14" x14ac:dyDescent="0.35">
      <c r="A7149" t="s">
        <v>36497</v>
      </c>
      <c r="B7149" t="s">
        <v>1168</v>
      </c>
      <c r="C7149" t="s">
        <v>36498</v>
      </c>
      <c r="D7149">
        <v>615</v>
      </c>
      <c r="E7149" t="s">
        <v>1580</v>
      </c>
      <c r="F7149" t="s">
        <v>36469</v>
      </c>
      <c r="G7149" t="s">
        <v>36482</v>
      </c>
      <c r="H7149" t="s">
        <v>36499</v>
      </c>
      <c r="I7149" t="s">
        <v>36497</v>
      </c>
      <c r="J7149" t="s">
        <v>36500</v>
      </c>
      <c r="L7149" t="s">
        <v>36501</v>
      </c>
      <c r="M7149">
        <v>-70.214166669999997</v>
      </c>
      <c r="N7149">
        <v>8.6150000000000002</v>
      </c>
    </row>
    <row r="7150" spans="1:14" x14ac:dyDescent="0.35">
      <c r="A7150" t="s">
        <v>36504</v>
      </c>
      <c r="B7150" t="s">
        <v>1168</v>
      </c>
      <c r="C7150" t="s">
        <v>36505</v>
      </c>
      <c r="D7150">
        <v>2042</v>
      </c>
      <c r="E7150" t="s">
        <v>1580</v>
      </c>
      <c r="F7150" t="s">
        <v>36469</v>
      </c>
      <c r="G7150" t="s">
        <v>36480</v>
      </c>
      <c r="H7150" t="s">
        <v>36506</v>
      </c>
      <c r="I7150" t="s">
        <v>36504</v>
      </c>
      <c r="J7150" t="s">
        <v>36507</v>
      </c>
      <c r="L7150" t="s">
        <v>36508</v>
      </c>
      <c r="M7150">
        <v>-69.358619689941406</v>
      </c>
      <c r="N7150">
        <v>10.042746543884199</v>
      </c>
    </row>
    <row r="7151" spans="1:14" x14ac:dyDescent="0.35">
      <c r="A7151" t="s">
        <v>36510</v>
      </c>
      <c r="B7151" t="s">
        <v>1168</v>
      </c>
      <c r="C7151" t="s">
        <v>36511</v>
      </c>
      <c r="D7151">
        <v>1338</v>
      </c>
      <c r="E7151" t="s">
        <v>1580</v>
      </c>
      <c r="F7151" t="s">
        <v>36469</v>
      </c>
      <c r="G7151" t="s">
        <v>36503</v>
      </c>
      <c r="H7151" t="s">
        <v>36512</v>
      </c>
      <c r="I7151" t="s">
        <v>36510</v>
      </c>
      <c r="J7151" t="s">
        <v>36513</v>
      </c>
      <c r="L7151" t="s">
        <v>36514</v>
      </c>
      <c r="M7151">
        <v>-67.649421691894503</v>
      </c>
      <c r="N7151">
        <v>10.2499780654907</v>
      </c>
    </row>
    <row r="7152" spans="1:14" x14ac:dyDescent="0.35">
      <c r="A7152" t="s">
        <v>36515</v>
      </c>
      <c r="B7152" t="s">
        <v>1168</v>
      </c>
      <c r="C7152" t="s">
        <v>36516</v>
      </c>
      <c r="D7152">
        <v>197</v>
      </c>
      <c r="E7152" t="s">
        <v>1580</v>
      </c>
      <c r="F7152" t="s">
        <v>36469</v>
      </c>
      <c r="G7152" t="s">
        <v>36490</v>
      </c>
      <c r="I7152" t="s">
        <v>36515</v>
      </c>
      <c r="J7152" t="s">
        <v>36517</v>
      </c>
      <c r="L7152" t="s">
        <v>36518</v>
      </c>
      <c r="M7152">
        <v>-63.536956787100003</v>
      </c>
      <c r="N7152">
        <v>8.12216091156</v>
      </c>
    </row>
    <row r="7153" spans="1:14" x14ac:dyDescent="0.35">
      <c r="A7153" t="s">
        <v>36519</v>
      </c>
      <c r="B7153" t="s">
        <v>1168</v>
      </c>
      <c r="C7153" t="s">
        <v>36520</v>
      </c>
      <c r="D7153">
        <v>141</v>
      </c>
      <c r="E7153" t="s">
        <v>1580</v>
      </c>
      <c r="F7153" t="s">
        <v>36469</v>
      </c>
      <c r="G7153" t="s">
        <v>36490</v>
      </c>
      <c r="I7153" t="s">
        <v>36519</v>
      </c>
      <c r="J7153" t="s">
        <v>36521</v>
      </c>
      <c r="L7153" t="s">
        <v>36522</v>
      </c>
      <c r="M7153">
        <v>-66.162803649902301</v>
      </c>
      <c r="N7153">
        <v>7.6255102157592702</v>
      </c>
    </row>
    <row r="7154" spans="1:14" x14ac:dyDescent="0.35">
      <c r="A7154" t="s">
        <v>36523</v>
      </c>
      <c r="B7154" t="s">
        <v>32</v>
      </c>
      <c r="C7154" t="s">
        <v>36524</v>
      </c>
      <c r="D7154">
        <v>204</v>
      </c>
      <c r="E7154" t="s">
        <v>1580</v>
      </c>
      <c r="F7154" t="s">
        <v>36469</v>
      </c>
      <c r="G7154" t="s">
        <v>36481</v>
      </c>
      <c r="H7154" t="s">
        <v>36525</v>
      </c>
      <c r="I7154" t="s">
        <v>36523</v>
      </c>
      <c r="J7154" t="s">
        <v>36526</v>
      </c>
      <c r="L7154" t="s">
        <v>36527</v>
      </c>
      <c r="M7154">
        <v>-65.280654999999996</v>
      </c>
      <c r="N7154">
        <v>9.3503059999999998</v>
      </c>
    </row>
    <row r="7155" spans="1:14" x14ac:dyDescent="0.35">
      <c r="A7155" t="s">
        <v>36528</v>
      </c>
      <c r="B7155" t="s">
        <v>32</v>
      </c>
      <c r="C7155" t="s">
        <v>36529</v>
      </c>
      <c r="D7155">
        <v>99</v>
      </c>
      <c r="E7155" t="s">
        <v>1580</v>
      </c>
      <c r="F7155" t="s">
        <v>36469</v>
      </c>
      <c r="G7155" t="s">
        <v>36472</v>
      </c>
      <c r="H7155" t="s">
        <v>36530</v>
      </c>
      <c r="I7155" t="s">
        <v>36528</v>
      </c>
      <c r="J7155" t="s">
        <v>27384</v>
      </c>
      <c r="L7155" t="s">
        <v>36531</v>
      </c>
      <c r="M7155">
        <v>-72.536300659179602</v>
      </c>
      <c r="N7155">
        <v>8.7581396102905202</v>
      </c>
    </row>
    <row r="7156" spans="1:14" x14ac:dyDescent="0.35">
      <c r="A7156" t="s">
        <v>36532</v>
      </c>
      <c r="B7156" t="s">
        <v>1168</v>
      </c>
      <c r="C7156" t="s">
        <v>36533</v>
      </c>
      <c r="D7156">
        <v>328</v>
      </c>
      <c r="E7156" t="s">
        <v>1580</v>
      </c>
      <c r="F7156" t="s">
        <v>36469</v>
      </c>
      <c r="G7156" t="s">
        <v>36481</v>
      </c>
      <c r="H7156" t="s">
        <v>36534</v>
      </c>
      <c r="I7156" t="s">
        <v>36532</v>
      </c>
      <c r="J7156" t="s">
        <v>36535</v>
      </c>
      <c r="L7156" t="s">
        <v>36536</v>
      </c>
      <c r="M7156">
        <v>-67.417091369628906</v>
      </c>
      <c r="N7156">
        <v>8.9246559143066406</v>
      </c>
    </row>
    <row r="7157" spans="1:14" x14ac:dyDescent="0.35">
      <c r="A7157" t="s">
        <v>36537</v>
      </c>
      <c r="B7157" t="s">
        <v>1168</v>
      </c>
      <c r="C7157" t="s">
        <v>34996</v>
      </c>
      <c r="D7157">
        <v>1450</v>
      </c>
      <c r="E7157" t="s">
        <v>1580</v>
      </c>
      <c r="F7157" t="s">
        <v>36469</v>
      </c>
      <c r="G7157" t="s">
        <v>36490</v>
      </c>
      <c r="H7157" t="s">
        <v>36538</v>
      </c>
      <c r="I7157" t="s">
        <v>36537</v>
      </c>
      <c r="J7157" t="s">
        <v>5598</v>
      </c>
      <c r="L7157" t="s">
        <v>36539</v>
      </c>
      <c r="M7157">
        <v>-62.8544311523437</v>
      </c>
      <c r="N7157">
        <v>6.2319889068603498</v>
      </c>
    </row>
    <row r="7158" spans="1:14" x14ac:dyDescent="0.35">
      <c r="A7158" t="s">
        <v>36540</v>
      </c>
      <c r="B7158" t="s">
        <v>1168</v>
      </c>
      <c r="C7158" t="s">
        <v>36541</v>
      </c>
      <c r="D7158">
        <v>1437</v>
      </c>
      <c r="E7158" t="s">
        <v>1580</v>
      </c>
      <c r="F7158" t="s">
        <v>36469</v>
      </c>
      <c r="G7158" t="s">
        <v>36480</v>
      </c>
      <c r="H7158" t="s">
        <v>36542</v>
      </c>
      <c r="I7158" t="s">
        <v>36540</v>
      </c>
      <c r="J7158" t="s">
        <v>36543</v>
      </c>
      <c r="L7158" t="s">
        <v>36544</v>
      </c>
      <c r="M7158">
        <v>-70.065216064453097</v>
      </c>
      <c r="N7158">
        <v>10.1756029129028</v>
      </c>
    </row>
    <row r="7159" spans="1:14" x14ac:dyDescent="0.35">
      <c r="A7159" t="s">
        <v>36545</v>
      </c>
      <c r="B7159" t="s">
        <v>1168</v>
      </c>
      <c r="C7159" t="s">
        <v>46860</v>
      </c>
      <c r="D7159">
        <v>33</v>
      </c>
      <c r="E7159" t="s">
        <v>1580</v>
      </c>
      <c r="F7159" t="s">
        <v>36469</v>
      </c>
      <c r="G7159" t="s">
        <v>36494</v>
      </c>
      <c r="H7159" t="s">
        <v>46861</v>
      </c>
      <c r="I7159" t="s">
        <v>36545</v>
      </c>
      <c r="J7159" t="s">
        <v>36546</v>
      </c>
      <c r="L7159" t="s">
        <v>36547</v>
      </c>
      <c r="M7159">
        <v>-63.261680603027301</v>
      </c>
      <c r="N7159">
        <v>10.6600141525268</v>
      </c>
    </row>
    <row r="7160" spans="1:14" x14ac:dyDescent="0.35">
      <c r="A7160" t="s">
        <v>36548</v>
      </c>
      <c r="B7160" t="s">
        <v>1168</v>
      </c>
      <c r="C7160" t="s">
        <v>46862</v>
      </c>
      <c r="D7160">
        <v>52</v>
      </c>
      <c r="E7160" t="s">
        <v>1580</v>
      </c>
      <c r="F7160" t="s">
        <v>36469</v>
      </c>
      <c r="G7160" t="s">
        <v>36487</v>
      </c>
      <c r="H7160" t="s">
        <v>36549</v>
      </c>
      <c r="I7160" t="s">
        <v>36548</v>
      </c>
      <c r="J7160" t="s">
        <v>36550</v>
      </c>
      <c r="L7160" t="s">
        <v>36551</v>
      </c>
      <c r="M7160">
        <v>-69.680900573730398</v>
      </c>
      <c r="N7160">
        <v>11.414943695068301</v>
      </c>
    </row>
    <row r="7161" spans="1:14" x14ac:dyDescent="0.35">
      <c r="A7161" t="s">
        <v>36554</v>
      </c>
      <c r="B7161" t="s">
        <v>1168</v>
      </c>
      <c r="C7161" t="s">
        <v>46863</v>
      </c>
      <c r="D7161">
        <v>14</v>
      </c>
      <c r="E7161" t="s">
        <v>1580</v>
      </c>
      <c r="F7161" t="s">
        <v>36469</v>
      </c>
      <c r="G7161" t="s">
        <v>36494</v>
      </c>
      <c r="I7161" t="s">
        <v>36554</v>
      </c>
      <c r="J7161" t="s">
        <v>33357</v>
      </c>
      <c r="L7161" t="s">
        <v>36555</v>
      </c>
      <c r="M7161">
        <v>-64.130470275878906</v>
      </c>
      <c r="N7161">
        <v>10.4503326416015</v>
      </c>
    </row>
    <row r="7162" spans="1:14" x14ac:dyDescent="0.35">
      <c r="A7162" t="s">
        <v>36558</v>
      </c>
      <c r="B7162" t="s">
        <v>32</v>
      </c>
      <c r="C7162" t="s">
        <v>36559</v>
      </c>
      <c r="D7162">
        <v>146</v>
      </c>
      <c r="E7162" t="s">
        <v>1580</v>
      </c>
      <c r="F7162" t="s">
        <v>36469</v>
      </c>
      <c r="G7162" t="s">
        <v>36479</v>
      </c>
      <c r="H7162" t="s">
        <v>36560</v>
      </c>
      <c r="I7162" t="s">
        <v>36558</v>
      </c>
      <c r="J7162" t="s">
        <v>35008</v>
      </c>
      <c r="L7162" t="s">
        <v>36561</v>
      </c>
      <c r="M7162">
        <v>-67.433609008789006</v>
      </c>
      <c r="N7162">
        <v>6.2333331108093004</v>
      </c>
    </row>
    <row r="7163" spans="1:14" x14ac:dyDescent="0.35">
      <c r="A7163" t="s">
        <v>36562</v>
      </c>
      <c r="B7163" t="s">
        <v>1168</v>
      </c>
      <c r="C7163" t="s">
        <v>27518</v>
      </c>
      <c r="D7163">
        <v>318</v>
      </c>
      <c r="E7163" t="s">
        <v>1580</v>
      </c>
      <c r="F7163" t="s">
        <v>36469</v>
      </c>
      <c r="G7163" t="s">
        <v>36490</v>
      </c>
      <c r="H7163" t="s">
        <v>20231</v>
      </c>
      <c r="I7163" t="s">
        <v>36562</v>
      </c>
      <c r="J7163" t="s">
        <v>36563</v>
      </c>
      <c r="L7163" t="s">
        <v>36564</v>
      </c>
      <c r="M7163">
        <v>-61.5833320617675</v>
      </c>
      <c r="N7163">
        <v>6.73333311080932</v>
      </c>
    </row>
    <row r="7164" spans="1:14" x14ac:dyDescent="0.35">
      <c r="A7164" t="s">
        <v>36565</v>
      </c>
      <c r="B7164" t="s">
        <v>1168</v>
      </c>
      <c r="C7164" t="s">
        <v>36566</v>
      </c>
      <c r="D7164">
        <v>295</v>
      </c>
      <c r="E7164" t="s">
        <v>1580</v>
      </c>
      <c r="F7164" t="s">
        <v>36469</v>
      </c>
      <c r="G7164" t="s">
        <v>36479</v>
      </c>
      <c r="I7164" t="s">
        <v>36565</v>
      </c>
      <c r="J7164" t="s">
        <v>36567</v>
      </c>
      <c r="L7164" t="s">
        <v>36568</v>
      </c>
      <c r="M7164">
        <v>-69.533332824707003</v>
      </c>
      <c r="N7164">
        <v>7.0833330154418901</v>
      </c>
    </row>
    <row r="7165" spans="1:14" x14ac:dyDescent="0.35">
      <c r="A7165" t="s">
        <v>36570</v>
      </c>
      <c r="B7165" t="s">
        <v>1168</v>
      </c>
      <c r="C7165" t="s">
        <v>36571</v>
      </c>
      <c r="D7165">
        <v>426</v>
      </c>
      <c r="E7165" t="s">
        <v>1580</v>
      </c>
      <c r="F7165" t="s">
        <v>36469</v>
      </c>
      <c r="G7165" t="s">
        <v>36479</v>
      </c>
      <c r="I7165" t="s">
        <v>36570</v>
      </c>
      <c r="J7165" t="s">
        <v>2515</v>
      </c>
      <c r="L7165" t="s">
        <v>36572</v>
      </c>
      <c r="M7165">
        <v>-70.800003051757798</v>
      </c>
      <c r="N7165">
        <v>7.23333311080932</v>
      </c>
    </row>
    <row r="7166" spans="1:14" x14ac:dyDescent="0.35">
      <c r="A7166" t="s">
        <v>36573</v>
      </c>
      <c r="B7166" t="s">
        <v>1168</v>
      </c>
      <c r="C7166" t="s">
        <v>36574</v>
      </c>
      <c r="D7166">
        <v>42</v>
      </c>
      <c r="E7166" t="s">
        <v>1580</v>
      </c>
      <c r="F7166" t="s">
        <v>36469</v>
      </c>
      <c r="G7166" t="s">
        <v>36494</v>
      </c>
      <c r="I7166" t="s">
        <v>36573</v>
      </c>
      <c r="J7166" t="s">
        <v>33073</v>
      </c>
      <c r="L7166" t="s">
        <v>36575</v>
      </c>
      <c r="M7166">
        <v>-62.312667846700002</v>
      </c>
      <c r="N7166">
        <v>10.574077606199999</v>
      </c>
    </row>
    <row r="7167" spans="1:14" x14ac:dyDescent="0.35">
      <c r="A7167" t="s">
        <v>36576</v>
      </c>
      <c r="B7167" t="s">
        <v>1168</v>
      </c>
      <c r="C7167" t="s">
        <v>36577</v>
      </c>
      <c r="D7167">
        <v>606</v>
      </c>
      <c r="E7167" t="s">
        <v>1580</v>
      </c>
      <c r="F7167" t="s">
        <v>36469</v>
      </c>
      <c r="G7167" t="s">
        <v>36475</v>
      </c>
      <c r="H7167" t="s">
        <v>36578</v>
      </c>
      <c r="I7167" t="s">
        <v>36576</v>
      </c>
      <c r="J7167" t="s">
        <v>36579</v>
      </c>
      <c r="L7167" t="s">
        <v>36580</v>
      </c>
      <c r="M7167">
        <v>-69.755149841308594</v>
      </c>
      <c r="N7167">
        <v>9.0269441604614205</v>
      </c>
    </row>
    <row r="7168" spans="1:14" x14ac:dyDescent="0.35">
      <c r="A7168" t="s">
        <v>36581</v>
      </c>
      <c r="B7168" t="s">
        <v>32</v>
      </c>
      <c r="C7168" t="s">
        <v>36582</v>
      </c>
      <c r="D7168">
        <v>12</v>
      </c>
      <c r="E7168" t="s">
        <v>1580</v>
      </c>
      <c r="F7168" t="s">
        <v>36469</v>
      </c>
      <c r="G7168" t="s">
        <v>36552</v>
      </c>
      <c r="H7168" t="s">
        <v>36583</v>
      </c>
      <c r="I7168" t="s">
        <v>36581</v>
      </c>
      <c r="J7168" t="s">
        <v>27566</v>
      </c>
      <c r="L7168" t="s">
        <v>36584</v>
      </c>
      <c r="M7168">
        <v>-66.092778999999993</v>
      </c>
      <c r="N7168">
        <v>10.462474</v>
      </c>
    </row>
    <row r="7169" spans="1:14" x14ac:dyDescent="0.35">
      <c r="A7169" t="s">
        <v>36585</v>
      </c>
      <c r="B7169" t="s">
        <v>32</v>
      </c>
      <c r="C7169" t="s">
        <v>46864</v>
      </c>
      <c r="D7169">
        <v>1574</v>
      </c>
      <c r="E7169" t="s">
        <v>1580</v>
      </c>
      <c r="F7169" t="s">
        <v>36469</v>
      </c>
      <c r="G7169" t="s">
        <v>36490</v>
      </c>
      <c r="I7169" t="s">
        <v>36585</v>
      </c>
      <c r="J7169" t="s">
        <v>36586</v>
      </c>
      <c r="L7169" t="s">
        <v>36587</v>
      </c>
      <c r="M7169">
        <v>-61.739601135253899</v>
      </c>
      <c r="N7169">
        <v>4.33631992340087</v>
      </c>
    </row>
    <row r="7170" spans="1:14" x14ac:dyDescent="0.35">
      <c r="A7170" t="s">
        <v>36588</v>
      </c>
      <c r="B7170" t="s">
        <v>32</v>
      </c>
      <c r="C7170" t="s">
        <v>46865</v>
      </c>
      <c r="D7170">
        <v>10</v>
      </c>
      <c r="E7170" t="s">
        <v>1580</v>
      </c>
      <c r="F7170" t="s">
        <v>36469</v>
      </c>
      <c r="G7170" t="s">
        <v>36556</v>
      </c>
      <c r="H7170" t="s">
        <v>36589</v>
      </c>
      <c r="I7170" t="s">
        <v>36588</v>
      </c>
      <c r="J7170" t="s">
        <v>36590</v>
      </c>
      <c r="L7170" t="s">
        <v>36591</v>
      </c>
      <c r="M7170">
        <v>-63.981589999999997</v>
      </c>
      <c r="N7170">
        <v>10.794432</v>
      </c>
    </row>
    <row r="7171" spans="1:14" x14ac:dyDescent="0.35">
      <c r="A7171" t="s">
        <v>36592</v>
      </c>
      <c r="B7171" t="s">
        <v>1168</v>
      </c>
      <c r="C7171" t="s">
        <v>36593</v>
      </c>
      <c r="D7171">
        <v>75</v>
      </c>
      <c r="E7171" t="s">
        <v>1580</v>
      </c>
      <c r="F7171" t="s">
        <v>36469</v>
      </c>
      <c r="G7171" t="s">
        <v>36487</v>
      </c>
      <c r="H7171" t="s">
        <v>46866</v>
      </c>
      <c r="I7171" t="s">
        <v>36592</v>
      </c>
      <c r="J7171" t="s">
        <v>36594</v>
      </c>
      <c r="L7171" t="s">
        <v>36595</v>
      </c>
      <c r="M7171">
        <v>-70.151496887207003</v>
      </c>
      <c r="N7171">
        <v>11.780775070190399</v>
      </c>
    </row>
    <row r="7172" spans="1:14" x14ac:dyDescent="0.35">
      <c r="A7172" t="s">
        <v>36596</v>
      </c>
      <c r="B7172" t="s">
        <v>32</v>
      </c>
      <c r="C7172" t="s">
        <v>36597</v>
      </c>
      <c r="D7172">
        <v>3900</v>
      </c>
      <c r="E7172" t="s">
        <v>1580</v>
      </c>
      <c r="F7172" t="s">
        <v>36469</v>
      </c>
      <c r="G7172" t="s">
        <v>36490</v>
      </c>
      <c r="I7172" t="s">
        <v>36596</v>
      </c>
      <c r="J7172" t="s">
        <v>36598</v>
      </c>
      <c r="L7172" t="s">
        <v>36599</v>
      </c>
      <c r="M7172">
        <v>-61.783000946044901</v>
      </c>
      <c r="N7172">
        <v>5.6329998970031703</v>
      </c>
    </row>
    <row r="7173" spans="1:14" x14ac:dyDescent="0.35">
      <c r="A7173" t="s">
        <v>36601</v>
      </c>
      <c r="B7173" t="s">
        <v>1168</v>
      </c>
      <c r="C7173" t="s">
        <v>36602</v>
      </c>
      <c r="D7173">
        <v>305</v>
      </c>
      <c r="E7173" t="s">
        <v>1580</v>
      </c>
      <c r="F7173" t="s">
        <v>36469</v>
      </c>
      <c r="G7173" t="s">
        <v>36569</v>
      </c>
      <c r="I7173" t="s">
        <v>36601</v>
      </c>
      <c r="J7173" t="s">
        <v>27535</v>
      </c>
      <c r="L7173" t="s">
        <v>36603</v>
      </c>
      <c r="M7173">
        <v>-72.271026611328097</v>
      </c>
      <c r="N7173">
        <v>8.2391672134399396</v>
      </c>
    </row>
    <row r="7174" spans="1:14" x14ac:dyDescent="0.35">
      <c r="A7174" t="s">
        <v>36606</v>
      </c>
      <c r="B7174" t="s">
        <v>1168</v>
      </c>
      <c r="C7174" t="s">
        <v>36607</v>
      </c>
      <c r="D7174">
        <v>239</v>
      </c>
      <c r="E7174" t="s">
        <v>1580</v>
      </c>
      <c r="F7174" t="s">
        <v>36469</v>
      </c>
      <c r="G7174" t="s">
        <v>36472</v>
      </c>
      <c r="H7174" t="s">
        <v>36608</v>
      </c>
      <c r="I7174" t="s">
        <v>36606</v>
      </c>
      <c r="J7174" t="s">
        <v>3368</v>
      </c>
      <c r="L7174" t="s">
        <v>36609</v>
      </c>
      <c r="M7174">
        <v>-71.727859497099999</v>
      </c>
      <c r="N7174">
        <v>10.5582084656</v>
      </c>
    </row>
    <row r="7175" spans="1:14" x14ac:dyDescent="0.35">
      <c r="A7175" t="s">
        <v>36610</v>
      </c>
      <c r="B7175" t="s">
        <v>1168</v>
      </c>
      <c r="C7175" t="s">
        <v>36611</v>
      </c>
      <c r="D7175">
        <v>5007</v>
      </c>
      <c r="E7175" t="s">
        <v>1580</v>
      </c>
      <c r="F7175" t="s">
        <v>36469</v>
      </c>
      <c r="G7175" t="s">
        <v>36600</v>
      </c>
      <c r="H7175" t="s">
        <v>46475</v>
      </c>
      <c r="I7175" t="s">
        <v>36610</v>
      </c>
      <c r="J7175" t="s">
        <v>2360</v>
      </c>
      <c r="L7175" t="s">
        <v>36612</v>
      </c>
      <c r="M7175">
        <v>-71.161040999999997</v>
      </c>
      <c r="N7175">
        <v>8.5820779999999992</v>
      </c>
    </row>
    <row r="7176" spans="1:14" x14ac:dyDescent="0.35">
      <c r="A7176" t="s">
        <v>36613</v>
      </c>
      <c r="B7176" t="s">
        <v>1168</v>
      </c>
      <c r="C7176" t="s">
        <v>46867</v>
      </c>
      <c r="D7176">
        <v>74</v>
      </c>
      <c r="E7176" t="s">
        <v>1580</v>
      </c>
      <c r="F7176" t="s">
        <v>36469</v>
      </c>
      <c r="G7176" t="s">
        <v>36556</v>
      </c>
      <c r="H7176" t="s">
        <v>36614</v>
      </c>
      <c r="I7176" t="s">
        <v>36613</v>
      </c>
      <c r="J7176" t="s">
        <v>21527</v>
      </c>
      <c r="L7176" t="s">
        <v>36615</v>
      </c>
      <c r="M7176">
        <v>-63.966598510742102</v>
      </c>
      <c r="N7176">
        <v>10.912603378295801</v>
      </c>
    </row>
    <row r="7177" spans="1:14" x14ac:dyDescent="0.35">
      <c r="A7177" t="s">
        <v>36616</v>
      </c>
      <c r="B7177" t="s">
        <v>3332</v>
      </c>
      <c r="C7177" t="s">
        <v>46740</v>
      </c>
      <c r="D7177">
        <v>234</v>
      </c>
      <c r="E7177" t="s">
        <v>1580</v>
      </c>
      <c r="F7177" t="s">
        <v>36469</v>
      </c>
      <c r="G7177" t="s">
        <v>36617</v>
      </c>
      <c r="H7177" t="s">
        <v>36553</v>
      </c>
      <c r="I7177" t="s">
        <v>36616</v>
      </c>
      <c r="J7177" t="s">
        <v>27546</v>
      </c>
      <c r="L7177" t="s">
        <v>36618</v>
      </c>
      <c r="M7177">
        <v>-66.991221999999993</v>
      </c>
      <c r="N7177">
        <v>10.601194</v>
      </c>
    </row>
    <row r="7178" spans="1:14" x14ac:dyDescent="0.35">
      <c r="A7178" t="s">
        <v>36619</v>
      </c>
      <c r="B7178" t="s">
        <v>1168</v>
      </c>
      <c r="C7178" t="s">
        <v>46868</v>
      </c>
      <c r="D7178">
        <v>224</v>
      </c>
      <c r="E7178" t="s">
        <v>1580</v>
      </c>
      <c r="F7178" t="s">
        <v>36469</v>
      </c>
      <c r="G7178" t="s">
        <v>36471</v>
      </c>
      <c r="I7178" t="s">
        <v>36619</v>
      </c>
      <c r="J7178" t="s">
        <v>2883</v>
      </c>
      <c r="L7178" t="s">
        <v>36620</v>
      </c>
      <c r="M7178">
        <v>-63.1473999023437</v>
      </c>
      <c r="N7178">
        <v>9.7545299530029297</v>
      </c>
    </row>
    <row r="7179" spans="1:14" x14ac:dyDescent="0.35">
      <c r="A7179" t="s">
        <v>36621</v>
      </c>
      <c r="B7179" t="s">
        <v>32</v>
      </c>
      <c r="C7179" t="s">
        <v>36622</v>
      </c>
      <c r="D7179">
        <v>164</v>
      </c>
      <c r="E7179" t="s">
        <v>1580</v>
      </c>
      <c r="F7179" t="s">
        <v>36469</v>
      </c>
      <c r="G7179" t="s">
        <v>36472</v>
      </c>
      <c r="H7179" t="s">
        <v>36623</v>
      </c>
      <c r="I7179" t="s">
        <v>36621</v>
      </c>
      <c r="J7179" t="s">
        <v>36624</v>
      </c>
      <c r="L7179" t="s">
        <v>36625</v>
      </c>
      <c r="M7179">
        <v>-71.322502136230398</v>
      </c>
      <c r="N7179">
        <v>10.330699920654199</v>
      </c>
    </row>
    <row r="7180" spans="1:14" x14ac:dyDescent="0.35">
      <c r="A7180" t="s">
        <v>36626</v>
      </c>
      <c r="B7180" t="s">
        <v>1168</v>
      </c>
      <c r="C7180" t="s">
        <v>36627</v>
      </c>
      <c r="D7180">
        <v>245</v>
      </c>
      <c r="E7180" t="s">
        <v>1580</v>
      </c>
      <c r="F7180" t="s">
        <v>36469</v>
      </c>
      <c r="G7180" t="s">
        <v>36493</v>
      </c>
      <c r="H7180" t="s">
        <v>36628</v>
      </c>
      <c r="I7180" t="s">
        <v>36626</v>
      </c>
      <c r="J7180" t="s">
        <v>36629</v>
      </c>
      <c r="L7180" t="s">
        <v>36630</v>
      </c>
      <c r="M7180">
        <v>-67.606101989745994</v>
      </c>
      <c r="N7180">
        <v>5.6199898719787997</v>
      </c>
    </row>
    <row r="7181" spans="1:14" x14ac:dyDescent="0.35">
      <c r="A7181" t="s">
        <v>36631</v>
      </c>
      <c r="B7181" t="s">
        <v>1168</v>
      </c>
      <c r="C7181" t="s">
        <v>36632</v>
      </c>
      <c r="D7181">
        <v>32</v>
      </c>
      <c r="E7181" t="s">
        <v>1580</v>
      </c>
      <c r="F7181" t="s">
        <v>36469</v>
      </c>
      <c r="G7181" t="s">
        <v>36605</v>
      </c>
      <c r="I7181" t="s">
        <v>36631</v>
      </c>
      <c r="J7181" t="s">
        <v>27409</v>
      </c>
      <c r="L7181" t="s">
        <v>36633</v>
      </c>
      <c r="M7181">
        <v>-68.072998046875</v>
      </c>
      <c r="N7181">
        <v>10.480500221252401</v>
      </c>
    </row>
    <row r="7182" spans="1:14" x14ac:dyDescent="0.35">
      <c r="A7182" t="s">
        <v>36634</v>
      </c>
      <c r="B7182" t="s">
        <v>32</v>
      </c>
      <c r="C7182" t="s">
        <v>34647</v>
      </c>
      <c r="D7182">
        <v>25</v>
      </c>
      <c r="E7182" t="s">
        <v>1580</v>
      </c>
      <c r="F7182" t="s">
        <v>36469</v>
      </c>
      <c r="G7182" t="s">
        <v>36557</v>
      </c>
      <c r="I7182" t="s">
        <v>36634</v>
      </c>
      <c r="J7182" t="s">
        <v>27454</v>
      </c>
      <c r="L7182" t="s">
        <v>36635</v>
      </c>
      <c r="M7182">
        <v>-62.228599548339801</v>
      </c>
      <c r="N7182">
        <v>9.9792404174804599</v>
      </c>
    </row>
    <row r="7183" spans="1:14" x14ac:dyDescent="0.35">
      <c r="A7183" t="s">
        <v>36636</v>
      </c>
      <c r="B7183" t="s">
        <v>32</v>
      </c>
      <c r="C7183" t="s">
        <v>36637</v>
      </c>
      <c r="D7183">
        <v>2797</v>
      </c>
      <c r="E7183" t="s">
        <v>1580</v>
      </c>
      <c r="F7183" t="s">
        <v>36469</v>
      </c>
      <c r="G7183" t="s">
        <v>36490</v>
      </c>
      <c r="I7183" t="s">
        <v>36636</v>
      </c>
      <c r="J7183" t="s">
        <v>36638</v>
      </c>
      <c r="L7183" t="s">
        <v>36639</v>
      </c>
      <c r="M7183">
        <v>-61.483333587646399</v>
      </c>
      <c r="N7183">
        <v>4.56666707992553</v>
      </c>
    </row>
    <row r="7184" spans="1:14" x14ac:dyDescent="0.35">
      <c r="A7184" t="s">
        <v>36640</v>
      </c>
      <c r="B7184" t="s">
        <v>1168</v>
      </c>
      <c r="C7184" t="s">
        <v>36641</v>
      </c>
      <c r="D7184">
        <v>3314</v>
      </c>
      <c r="E7184" t="s">
        <v>1580</v>
      </c>
      <c r="F7184" t="s">
        <v>36469</v>
      </c>
      <c r="G7184" t="s">
        <v>36569</v>
      </c>
      <c r="I7184" t="s">
        <v>36640</v>
      </c>
      <c r="J7184" t="s">
        <v>36642</v>
      </c>
      <c r="L7184" t="s">
        <v>36643</v>
      </c>
      <c r="M7184">
        <v>-72.202903747558594</v>
      </c>
      <c r="N7184">
        <v>7.8013200759887598</v>
      </c>
    </row>
    <row r="7185" spans="1:14" x14ac:dyDescent="0.35">
      <c r="A7185" t="s">
        <v>36644</v>
      </c>
      <c r="B7185" t="s">
        <v>1168</v>
      </c>
      <c r="C7185" t="s">
        <v>36645</v>
      </c>
      <c r="D7185">
        <v>472</v>
      </c>
      <c r="E7185" t="s">
        <v>1580</v>
      </c>
      <c r="F7185" t="s">
        <v>36469</v>
      </c>
      <c r="G7185" t="s">
        <v>36490</v>
      </c>
      <c r="H7185" t="s">
        <v>36646</v>
      </c>
      <c r="I7185" t="s">
        <v>36644</v>
      </c>
      <c r="J7185" t="s">
        <v>27485</v>
      </c>
      <c r="L7185" t="s">
        <v>36647</v>
      </c>
      <c r="M7185">
        <v>-62.760398864746001</v>
      </c>
      <c r="N7185">
        <v>8.28853034973144</v>
      </c>
    </row>
    <row r="7186" spans="1:14" x14ac:dyDescent="0.35">
      <c r="A7186" t="s">
        <v>36648</v>
      </c>
      <c r="B7186" t="s">
        <v>1168</v>
      </c>
      <c r="C7186" t="s">
        <v>34899</v>
      </c>
      <c r="D7186">
        <v>347</v>
      </c>
      <c r="E7186" t="s">
        <v>1580</v>
      </c>
      <c r="F7186" t="s">
        <v>36469</v>
      </c>
      <c r="G7186" t="s">
        <v>36479</v>
      </c>
      <c r="H7186" t="s">
        <v>36649</v>
      </c>
      <c r="I7186" t="s">
        <v>36648</v>
      </c>
      <c r="J7186" t="s">
        <v>33651</v>
      </c>
      <c r="L7186" t="s">
        <v>36650</v>
      </c>
      <c r="M7186">
        <v>-70.183296203613196</v>
      </c>
      <c r="N7186">
        <v>7.5666699409484801</v>
      </c>
    </row>
    <row r="7187" spans="1:14" x14ac:dyDescent="0.35">
      <c r="A7187" t="s">
        <v>36651</v>
      </c>
      <c r="B7187" t="s">
        <v>32</v>
      </c>
      <c r="C7187" t="s">
        <v>36652</v>
      </c>
      <c r="D7187">
        <v>17</v>
      </c>
      <c r="E7187" t="s">
        <v>1580</v>
      </c>
      <c r="F7187" t="s">
        <v>36469</v>
      </c>
      <c r="G7187" t="s">
        <v>36604</v>
      </c>
      <c r="H7187" t="s">
        <v>36653</v>
      </c>
      <c r="I7187" t="s">
        <v>36651</v>
      </c>
      <c r="J7187" t="s">
        <v>36654</v>
      </c>
      <c r="L7187" t="s">
        <v>36655</v>
      </c>
      <c r="M7187">
        <v>-66.669998168899994</v>
      </c>
      <c r="N7187">
        <v>11.949999809299999</v>
      </c>
    </row>
    <row r="7188" spans="1:14" x14ac:dyDescent="0.35">
      <c r="A7188" t="s">
        <v>36656</v>
      </c>
      <c r="B7188" t="s">
        <v>32</v>
      </c>
      <c r="C7188" t="s">
        <v>36657</v>
      </c>
      <c r="D7188">
        <v>305</v>
      </c>
      <c r="F7188" t="s">
        <v>30</v>
      </c>
      <c r="G7188" t="s">
        <v>34</v>
      </c>
      <c r="H7188" t="s">
        <v>36658</v>
      </c>
      <c r="I7188" t="s">
        <v>36656</v>
      </c>
      <c r="J7188" t="s">
        <v>36656</v>
      </c>
      <c r="K7188" t="s">
        <v>36656</v>
      </c>
      <c r="L7188" t="s">
        <v>36659</v>
      </c>
      <c r="M7188">
        <v>-149.05449999999999</v>
      </c>
      <c r="N7188">
        <v>66.017200000000003</v>
      </c>
    </row>
    <row r="7189" spans="1:14" x14ac:dyDescent="0.35">
      <c r="A7189" t="s">
        <v>36660</v>
      </c>
      <c r="B7189" t="s">
        <v>1168</v>
      </c>
      <c r="C7189" t="s">
        <v>36661</v>
      </c>
      <c r="D7189">
        <v>1312</v>
      </c>
      <c r="E7189" t="s">
        <v>1580</v>
      </c>
      <c r="F7189" t="s">
        <v>36469</v>
      </c>
      <c r="G7189" t="s">
        <v>36569</v>
      </c>
      <c r="I7189" t="s">
        <v>36660</v>
      </c>
      <c r="J7189" t="s">
        <v>36662</v>
      </c>
      <c r="L7189" t="s">
        <v>36663</v>
      </c>
      <c r="M7189">
        <v>-72.439697265625</v>
      </c>
      <c r="N7189">
        <v>7.8408298492431596</v>
      </c>
    </row>
    <row r="7190" spans="1:14" x14ac:dyDescent="0.35">
      <c r="A7190" t="s">
        <v>36664</v>
      </c>
      <c r="B7190" t="s">
        <v>32</v>
      </c>
      <c r="C7190" t="s">
        <v>46869</v>
      </c>
      <c r="D7190">
        <v>590</v>
      </c>
      <c r="E7190" t="s">
        <v>1580</v>
      </c>
      <c r="F7190" t="s">
        <v>36469</v>
      </c>
      <c r="G7190" t="s">
        <v>36482</v>
      </c>
      <c r="H7190" t="s">
        <v>46870</v>
      </c>
      <c r="I7190" t="s">
        <v>36664</v>
      </c>
      <c r="J7190" t="s">
        <v>36665</v>
      </c>
      <c r="L7190" t="s">
        <v>36666</v>
      </c>
      <c r="M7190">
        <v>-71.165718078613196</v>
      </c>
      <c r="N7190">
        <v>7.8035140037536603</v>
      </c>
    </row>
    <row r="7191" spans="1:14" x14ac:dyDescent="0.35">
      <c r="A7191" t="s">
        <v>36667</v>
      </c>
      <c r="B7191" t="s">
        <v>1168</v>
      </c>
      <c r="C7191" t="s">
        <v>36668</v>
      </c>
      <c r="D7191">
        <v>2938</v>
      </c>
      <c r="E7191" t="s">
        <v>1580</v>
      </c>
      <c r="F7191" t="s">
        <v>36469</v>
      </c>
      <c r="G7191" t="s">
        <v>36490</v>
      </c>
      <c r="I7191" t="s">
        <v>36667</v>
      </c>
      <c r="J7191" t="s">
        <v>27361</v>
      </c>
      <c r="L7191" t="s">
        <v>36669</v>
      </c>
      <c r="M7191">
        <v>-61.150001525878899</v>
      </c>
      <c r="N7191">
        <v>4.5549998283386204</v>
      </c>
    </row>
    <row r="7192" spans="1:14" x14ac:dyDescent="0.35">
      <c r="A7192" t="s">
        <v>36670</v>
      </c>
      <c r="B7192" t="s">
        <v>1168</v>
      </c>
      <c r="C7192" t="s">
        <v>36671</v>
      </c>
      <c r="D7192">
        <v>1083</v>
      </c>
      <c r="E7192" t="s">
        <v>1580</v>
      </c>
      <c r="F7192" t="s">
        <v>36469</v>
      </c>
      <c r="G7192" t="s">
        <v>36569</v>
      </c>
      <c r="H7192" t="s">
        <v>25872</v>
      </c>
      <c r="I7192" t="s">
        <v>36670</v>
      </c>
      <c r="J7192" t="s">
        <v>2421</v>
      </c>
      <c r="L7192" t="s">
        <v>36672</v>
      </c>
      <c r="M7192">
        <v>-72.035103000000007</v>
      </c>
      <c r="N7192">
        <v>7.5653800000000002</v>
      </c>
    </row>
    <row r="7193" spans="1:14" x14ac:dyDescent="0.35">
      <c r="A7193" t="s">
        <v>36673</v>
      </c>
      <c r="B7193" t="s">
        <v>1168</v>
      </c>
      <c r="C7193" t="s">
        <v>36674</v>
      </c>
      <c r="D7193">
        <v>761</v>
      </c>
      <c r="E7193" t="s">
        <v>1580</v>
      </c>
      <c r="F7193" t="s">
        <v>36469</v>
      </c>
      <c r="G7193" t="s">
        <v>36509</v>
      </c>
      <c r="H7193" t="s">
        <v>4514</v>
      </c>
      <c r="I7193" t="s">
        <v>36673</v>
      </c>
      <c r="J7193" t="s">
        <v>27567</v>
      </c>
      <c r="L7193" t="s">
        <v>36675</v>
      </c>
      <c r="M7193">
        <v>-68.755202999999995</v>
      </c>
      <c r="N7193">
        <v>10.278700000000001</v>
      </c>
    </row>
    <row r="7194" spans="1:14" x14ac:dyDescent="0.35">
      <c r="A7194" t="s">
        <v>36676</v>
      </c>
      <c r="B7194" t="s">
        <v>1168</v>
      </c>
      <c r="C7194" t="s">
        <v>36677</v>
      </c>
      <c r="D7194">
        <v>154</v>
      </c>
      <c r="E7194" t="s">
        <v>1580</v>
      </c>
      <c r="F7194" t="s">
        <v>36469</v>
      </c>
      <c r="G7194" t="s">
        <v>36479</v>
      </c>
      <c r="H7194" t="s">
        <v>36678</v>
      </c>
      <c r="I7194" t="s">
        <v>36676</v>
      </c>
      <c r="J7194" t="s">
        <v>36679</v>
      </c>
      <c r="L7194" t="s">
        <v>36680</v>
      </c>
      <c r="M7194">
        <v>-67.444000244140597</v>
      </c>
      <c r="N7194">
        <v>7.8833198547363201</v>
      </c>
    </row>
    <row r="7195" spans="1:14" x14ac:dyDescent="0.35">
      <c r="A7195" t="s">
        <v>36681</v>
      </c>
      <c r="B7195" t="s">
        <v>1168</v>
      </c>
      <c r="C7195" t="s">
        <v>46871</v>
      </c>
      <c r="D7195">
        <v>861</v>
      </c>
      <c r="E7195" t="s">
        <v>1580</v>
      </c>
      <c r="F7195" t="s">
        <v>36469</v>
      </c>
      <c r="G7195" t="s">
        <v>36470</v>
      </c>
      <c r="H7195" t="s">
        <v>36682</v>
      </c>
      <c r="I7195" t="s">
        <v>36681</v>
      </c>
      <c r="J7195" t="s">
        <v>36683</v>
      </c>
      <c r="L7195" t="s">
        <v>36684</v>
      </c>
      <c r="M7195">
        <v>-64.151084899902003</v>
      </c>
      <c r="N7195">
        <v>8.9451465606688991</v>
      </c>
    </row>
    <row r="7196" spans="1:14" x14ac:dyDescent="0.35">
      <c r="A7196" t="s">
        <v>36685</v>
      </c>
      <c r="B7196" t="s">
        <v>1168</v>
      </c>
      <c r="C7196" t="s">
        <v>46872</v>
      </c>
      <c r="D7196">
        <v>32</v>
      </c>
      <c r="E7196" t="s">
        <v>1580</v>
      </c>
      <c r="F7196" t="s">
        <v>36469</v>
      </c>
      <c r="G7196" t="s">
        <v>36472</v>
      </c>
      <c r="I7196" t="s">
        <v>36685</v>
      </c>
      <c r="J7196" t="s">
        <v>27438</v>
      </c>
      <c r="L7196" t="s">
        <v>36686</v>
      </c>
      <c r="M7196">
        <v>-71.943252563476506</v>
      </c>
      <c r="N7196">
        <v>8.9745502471923793</v>
      </c>
    </row>
    <row r="7197" spans="1:14" x14ac:dyDescent="0.35">
      <c r="A7197" t="s">
        <v>36687</v>
      </c>
      <c r="B7197" t="s">
        <v>1168</v>
      </c>
      <c r="C7197" t="s">
        <v>36688</v>
      </c>
      <c r="D7197">
        <v>16</v>
      </c>
      <c r="E7197" t="s">
        <v>1580</v>
      </c>
      <c r="F7197" t="s">
        <v>36469</v>
      </c>
      <c r="G7197" t="s">
        <v>36557</v>
      </c>
      <c r="H7197" t="s">
        <v>36689</v>
      </c>
      <c r="I7197" t="s">
        <v>36687</v>
      </c>
      <c r="J7197" t="s">
        <v>3516</v>
      </c>
      <c r="L7197" t="s">
        <v>36690</v>
      </c>
      <c r="M7197">
        <v>-62.094173431396399</v>
      </c>
      <c r="N7197">
        <v>9.0889940261840803</v>
      </c>
    </row>
    <row r="7198" spans="1:14" x14ac:dyDescent="0.35">
      <c r="A7198" t="s">
        <v>36691</v>
      </c>
      <c r="B7198" t="s">
        <v>1168</v>
      </c>
      <c r="C7198" t="s">
        <v>36692</v>
      </c>
      <c r="D7198">
        <v>345</v>
      </c>
      <c r="E7198" t="s">
        <v>1580</v>
      </c>
      <c r="F7198" t="s">
        <v>36469</v>
      </c>
      <c r="G7198" t="s">
        <v>36490</v>
      </c>
      <c r="I7198" t="s">
        <v>36691</v>
      </c>
      <c r="J7198" t="s">
        <v>36693</v>
      </c>
      <c r="L7198" t="s">
        <v>36694</v>
      </c>
      <c r="M7198">
        <v>-61.528930000000003</v>
      </c>
      <c r="N7198">
        <v>7.2493800000000004</v>
      </c>
    </row>
    <row r="7199" spans="1:14" x14ac:dyDescent="0.35">
      <c r="A7199" t="s">
        <v>36695</v>
      </c>
      <c r="B7199" t="s">
        <v>32</v>
      </c>
      <c r="C7199" t="s">
        <v>36696</v>
      </c>
      <c r="D7199">
        <v>1148</v>
      </c>
      <c r="E7199" t="s">
        <v>1580</v>
      </c>
      <c r="F7199" t="s">
        <v>36469</v>
      </c>
      <c r="G7199" t="s">
        <v>36490</v>
      </c>
      <c r="I7199" t="s">
        <v>36695</v>
      </c>
      <c r="J7199" t="s">
        <v>36697</v>
      </c>
      <c r="L7199" t="s">
        <v>36698</v>
      </c>
      <c r="M7199">
        <v>-62.766666412353501</v>
      </c>
      <c r="N7199">
        <v>5.3333330154418901</v>
      </c>
    </row>
    <row r="7200" spans="1:14" x14ac:dyDescent="0.35">
      <c r="A7200" t="s">
        <v>36699</v>
      </c>
      <c r="B7200" t="s">
        <v>1168</v>
      </c>
      <c r="C7200" t="s">
        <v>36700</v>
      </c>
      <c r="D7200">
        <v>1411</v>
      </c>
      <c r="E7200" t="s">
        <v>1580</v>
      </c>
      <c r="F7200" t="s">
        <v>36469</v>
      </c>
      <c r="G7200" t="s">
        <v>36605</v>
      </c>
      <c r="H7200" t="s">
        <v>553</v>
      </c>
      <c r="I7200" t="s">
        <v>36699</v>
      </c>
      <c r="J7200" t="s">
        <v>36701</v>
      </c>
      <c r="L7200" t="s">
        <v>36702</v>
      </c>
      <c r="M7200">
        <v>-67.928398132324205</v>
      </c>
      <c r="N7200">
        <v>10.1497325897216</v>
      </c>
    </row>
    <row r="7201" spans="1:14" x14ac:dyDescent="0.35">
      <c r="A7201" t="s">
        <v>36703</v>
      </c>
      <c r="B7201" t="s">
        <v>1168</v>
      </c>
      <c r="C7201" t="s">
        <v>46873</v>
      </c>
      <c r="D7201">
        <v>250</v>
      </c>
      <c r="E7201" t="s">
        <v>1580</v>
      </c>
      <c r="F7201" t="s">
        <v>36469</v>
      </c>
      <c r="G7201" t="s">
        <v>36600</v>
      </c>
      <c r="H7201" t="s">
        <v>46874</v>
      </c>
      <c r="I7201" t="s">
        <v>36703</v>
      </c>
      <c r="J7201" t="s">
        <v>33344</v>
      </c>
      <c r="L7201" t="s">
        <v>36704</v>
      </c>
      <c r="M7201">
        <v>-71.672668000000002</v>
      </c>
      <c r="N7201">
        <v>8.6241389999999996</v>
      </c>
    </row>
    <row r="7202" spans="1:14" x14ac:dyDescent="0.35">
      <c r="A7202" t="s">
        <v>36705</v>
      </c>
      <c r="B7202" t="s">
        <v>1168</v>
      </c>
      <c r="C7202" t="s">
        <v>46875</v>
      </c>
      <c r="D7202">
        <v>2060</v>
      </c>
      <c r="E7202" t="s">
        <v>1580</v>
      </c>
      <c r="F7202" t="s">
        <v>36469</v>
      </c>
      <c r="G7202" t="s">
        <v>36502</v>
      </c>
      <c r="H7202" t="s">
        <v>36706</v>
      </c>
      <c r="I7202" t="s">
        <v>36705</v>
      </c>
      <c r="J7202" t="s">
        <v>36707</v>
      </c>
      <c r="L7202" t="s">
        <v>36708</v>
      </c>
      <c r="M7202">
        <v>-70.584060668945298</v>
      </c>
      <c r="N7202">
        <v>9.3404779434204102</v>
      </c>
    </row>
    <row r="7203" spans="1:14" x14ac:dyDescent="0.35">
      <c r="A7203" t="s">
        <v>36709</v>
      </c>
      <c r="B7203" t="s">
        <v>1168</v>
      </c>
      <c r="C7203" t="s">
        <v>36710</v>
      </c>
      <c r="D7203">
        <v>410</v>
      </c>
      <c r="E7203" t="s">
        <v>1580</v>
      </c>
      <c r="F7203" t="s">
        <v>36469</v>
      </c>
      <c r="G7203" t="s">
        <v>36481</v>
      </c>
      <c r="I7203" t="s">
        <v>36709</v>
      </c>
      <c r="J7203" t="s">
        <v>34933</v>
      </c>
      <c r="L7203" t="s">
        <v>36711</v>
      </c>
      <c r="M7203">
        <v>-65.9935836792</v>
      </c>
      <c r="N7203">
        <v>9.2220277786300002</v>
      </c>
    </row>
    <row r="7206" spans="1:14" x14ac:dyDescent="0.35">
      <c r="A7206" t="s">
        <v>36712</v>
      </c>
      <c r="B7206" t="s">
        <v>32</v>
      </c>
      <c r="C7206" t="s">
        <v>36713</v>
      </c>
      <c r="D7206">
        <v>112</v>
      </c>
      <c r="E7206" t="s">
        <v>1580</v>
      </c>
      <c r="F7206" t="s">
        <v>4286</v>
      </c>
      <c r="G7206" t="s">
        <v>4310</v>
      </c>
      <c r="H7206" t="s">
        <v>36714</v>
      </c>
      <c r="I7206" t="s">
        <v>36712</v>
      </c>
      <c r="J7206" t="s">
        <v>16799</v>
      </c>
      <c r="K7206" t="s">
        <v>36712</v>
      </c>
      <c r="L7206" t="s">
        <v>36715</v>
      </c>
      <c r="M7206">
        <v>-62.919601</v>
      </c>
      <c r="N7206">
        <v>-0.98129200000000005</v>
      </c>
    </row>
    <row r="7207" spans="1:14" x14ac:dyDescent="0.35">
      <c r="A7207" t="s">
        <v>36716</v>
      </c>
      <c r="B7207" t="s">
        <v>32</v>
      </c>
      <c r="C7207" t="s">
        <v>36717</v>
      </c>
      <c r="D7207">
        <v>870</v>
      </c>
      <c r="E7207" t="s">
        <v>1580</v>
      </c>
      <c r="F7207" t="s">
        <v>4286</v>
      </c>
      <c r="G7207" t="s">
        <v>4304</v>
      </c>
      <c r="H7207" t="s">
        <v>4336</v>
      </c>
      <c r="I7207" t="s">
        <v>36716</v>
      </c>
      <c r="J7207" t="s">
        <v>36718</v>
      </c>
      <c r="L7207" t="s">
        <v>36719</v>
      </c>
      <c r="M7207">
        <v>-59.384799999999998</v>
      </c>
      <c r="N7207">
        <v>-15.1934</v>
      </c>
    </row>
    <row r="7208" spans="1:14" x14ac:dyDescent="0.35">
      <c r="A7208" t="s">
        <v>36720</v>
      </c>
      <c r="B7208" t="s">
        <v>32</v>
      </c>
      <c r="C7208" t="s">
        <v>36721</v>
      </c>
      <c r="D7208">
        <v>293</v>
      </c>
      <c r="E7208" t="s">
        <v>1580</v>
      </c>
      <c r="F7208" t="s">
        <v>4286</v>
      </c>
      <c r="G7208" t="s">
        <v>4310</v>
      </c>
      <c r="H7208" t="s">
        <v>4380</v>
      </c>
      <c r="I7208" t="s">
        <v>36720</v>
      </c>
      <c r="J7208" t="s">
        <v>36722</v>
      </c>
      <c r="K7208" t="s">
        <v>36720</v>
      </c>
      <c r="L7208" t="s">
        <v>36723</v>
      </c>
      <c r="M7208">
        <v>-59.602401733398402</v>
      </c>
      <c r="N7208">
        <v>-4.4063401222229004</v>
      </c>
    </row>
    <row r="7209" spans="1:14" x14ac:dyDescent="0.35">
      <c r="A7209" t="s">
        <v>36724</v>
      </c>
      <c r="B7209" t="s">
        <v>32</v>
      </c>
      <c r="C7209" t="s">
        <v>36725</v>
      </c>
      <c r="D7209">
        <v>355</v>
      </c>
      <c r="E7209" t="s">
        <v>1580</v>
      </c>
      <c r="F7209" t="s">
        <v>4286</v>
      </c>
      <c r="G7209" t="s">
        <v>4310</v>
      </c>
      <c r="H7209" t="s">
        <v>36726</v>
      </c>
      <c r="I7209" t="s">
        <v>36724</v>
      </c>
      <c r="J7209" t="s">
        <v>33301</v>
      </c>
      <c r="K7209" t="s">
        <v>36724</v>
      </c>
      <c r="L7209" t="s">
        <v>36727</v>
      </c>
      <c r="M7209">
        <v>-66.897499084472599</v>
      </c>
      <c r="N7209">
        <v>-4.87152004241943</v>
      </c>
    </row>
    <row r="7210" spans="1:14" x14ac:dyDescent="0.35">
      <c r="A7210" t="s">
        <v>36728</v>
      </c>
      <c r="B7210" t="s">
        <v>32</v>
      </c>
      <c r="C7210" t="s">
        <v>36729</v>
      </c>
      <c r="D7210">
        <v>555</v>
      </c>
      <c r="E7210" t="s">
        <v>1580</v>
      </c>
      <c r="F7210" t="s">
        <v>4286</v>
      </c>
      <c r="G7210" t="s">
        <v>4291</v>
      </c>
      <c r="H7210" t="s">
        <v>36730</v>
      </c>
      <c r="I7210" t="s">
        <v>36728</v>
      </c>
      <c r="J7210" t="s">
        <v>36731</v>
      </c>
      <c r="K7210" t="s">
        <v>36728</v>
      </c>
      <c r="L7210" t="s">
        <v>36732</v>
      </c>
      <c r="M7210">
        <v>-64.251602172851506</v>
      </c>
      <c r="N7210">
        <v>-12.4210996627807</v>
      </c>
    </row>
    <row r="7212" spans="1:14" x14ac:dyDescent="0.35">
      <c r="A7212" t="s">
        <v>36733</v>
      </c>
      <c r="B7212" t="s">
        <v>32</v>
      </c>
      <c r="C7212" t="s">
        <v>36734</v>
      </c>
      <c r="D7212">
        <v>1476</v>
      </c>
      <c r="E7212" t="s">
        <v>1580</v>
      </c>
      <c r="F7212" t="s">
        <v>4286</v>
      </c>
      <c r="G7212" t="s">
        <v>4304</v>
      </c>
      <c r="H7212" t="s">
        <v>4326</v>
      </c>
      <c r="I7212" t="s">
        <v>36733</v>
      </c>
      <c r="J7212" t="s">
        <v>36735</v>
      </c>
      <c r="K7212" t="s">
        <v>36733</v>
      </c>
      <c r="L7212" t="s">
        <v>36736</v>
      </c>
      <c r="M7212">
        <v>-56.400398254394503</v>
      </c>
      <c r="N7212">
        <v>-14.3768997192382</v>
      </c>
    </row>
    <row r="7213" spans="1:14" x14ac:dyDescent="0.35">
      <c r="A7213" t="s">
        <v>36737</v>
      </c>
      <c r="B7213" t="s">
        <v>32</v>
      </c>
      <c r="C7213" t="s">
        <v>46876</v>
      </c>
      <c r="D7213">
        <v>2001</v>
      </c>
      <c r="E7213" t="s">
        <v>1580</v>
      </c>
      <c r="F7213" t="s">
        <v>4286</v>
      </c>
      <c r="G7213" t="s">
        <v>4313</v>
      </c>
      <c r="H7213" t="s">
        <v>46877</v>
      </c>
      <c r="I7213" t="s">
        <v>36737</v>
      </c>
      <c r="J7213" t="s">
        <v>36738</v>
      </c>
      <c r="L7213" t="s">
        <v>36739</v>
      </c>
      <c r="M7213">
        <v>-46.846698760999999</v>
      </c>
      <c r="N7213">
        <v>-11.5953998566</v>
      </c>
    </row>
    <row r="7214" spans="1:14" x14ac:dyDescent="0.35">
      <c r="A7214" t="s">
        <v>36740</v>
      </c>
      <c r="B7214" t="s">
        <v>32</v>
      </c>
      <c r="C7214" t="s">
        <v>36741</v>
      </c>
      <c r="D7214">
        <v>5960</v>
      </c>
      <c r="E7214" t="s">
        <v>161</v>
      </c>
      <c r="F7214" t="s">
        <v>1547</v>
      </c>
      <c r="G7214" t="s">
        <v>1607</v>
      </c>
      <c r="H7214" t="s">
        <v>36742</v>
      </c>
      <c r="I7214" t="s">
        <v>36743</v>
      </c>
      <c r="J7214" t="s">
        <v>36740</v>
      </c>
      <c r="K7214" t="s">
        <v>15440</v>
      </c>
      <c r="L7214" t="s">
        <v>36744</v>
      </c>
      <c r="M7214">
        <v>147.58237099999999</v>
      </c>
      <c r="N7214">
        <v>-6.2841810000000002</v>
      </c>
    </row>
    <row r="7215" spans="1:14" x14ac:dyDescent="0.35">
      <c r="A7215" t="s">
        <v>36745</v>
      </c>
      <c r="B7215" t="s">
        <v>32</v>
      </c>
      <c r="C7215" t="s">
        <v>46878</v>
      </c>
      <c r="D7215">
        <v>412</v>
      </c>
      <c r="E7215" t="s">
        <v>1580</v>
      </c>
      <c r="F7215" t="s">
        <v>4286</v>
      </c>
      <c r="G7215" t="s">
        <v>4310</v>
      </c>
      <c r="H7215" t="s">
        <v>46879</v>
      </c>
      <c r="I7215" t="s">
        <v>36745</v>
      </c>
      <c r="J7215" t="s">
        <v>36746</v>
      </c>
      <c r="K7215" t="s">
        <v>36745</v>
      </c>
      <c r="L7215" t="s">
        <v>36747</v>
      </c>
      <c r="M7215">
        <v>-69.879798889160099</v>
      </c>
      <c r="N7215">
        <v>-6.6395301818847603</v>
      </c>
    </row>
    <row r="7216" spans="1:14" x14ac:dyDescent="0.35">
      <c r="A7216" t="s">
        <v>36748</v>
      </c>
      <c r="B7216" t="s">
        <v>32</v>
      </c>
      <c r="C7216" t="s">
        <v>36749</v>
      </c>
      <c r="D7216">
        <v>1314</v>
      </c>
      <c r="E7216" t="s">
        <v>1580</v>
      </c>
      <c r="F7216" t="s">
        <v>4286</v>
      </c>
      <c r="G7216" t="s">
        <v>4304</v>
      </c>
      <c r="H7216" t="s">
        <v>4377</v>
      </c>
      <c r="I7216" t="s">
        <v>36748</v>
      </c>
      <c r="J7216" t="s">
        <v>17650</v>
      </c>
      <c r="L7216" t="s">
        <v>36750</v>
      </c>
      <c r="M7216">
        <v>-52.270557403564403</v>
      </c>
      <c r="N7216">
        <v>-13.574443817138601</v>
      </c>
    </row>
    <row r="7217" spans="1:14" x14ac:dyDescent="0.35">
      <c r="A7217" t="s">
        <v>36752</v>
      </c>
      <c r="B7217" t="s">
        <v>32</v>
      </c>
      <c r="C7217" t="s">
        <v>46880</v>
      </c>
      <c r="D7217">
        <v>650</v>
      </c>
      <c r="E7217" t="s">
        <v>1580</v>
      </c>
      <c r="F7217" t="s">
        <v>4286</v>
      </c>
      <c r="G7217" t="s">
        <v>4304</v>
      </c>
      <c r="H7217" t="s">
        <v>46667</v>
      </c>
      <c r="I7217" t="s">
        <v>36752</v>
      </c>
      <c r="J7217" t="s">
        <v>36753</v>
      </c>
      <c r="K7217" t="s">
        <v>36752</v>
      </c>
      <c r="L7217" t="s">
        <v>36754</v>
      </c>
      <c r="M7217">
        <v>-50.689601898193303</v>
      </c>
      <c r="N7217">
        <v>-11.6323995590209</v>
      </c>
    </row>
    <row r="7218" spans="1:14" x14ac:dyDescent="0.35">
      <c r="A7218" t="s">
        <v>36755</v>
      </c>
      <c r="B7218" t="s">
        <v>32</v>
      </c>
      <c r="C7218" t="s">
        <v>36756</v>
      </c>
      <c r="D7218">
        <v>4185</v>
      </c>
      <c r="E7218" t="s">
        <v>161</v>
      </c>
      <c r="F7218" t="s">
        <v>1547</v>
      </c>
      <c r="G7218" t="s">
        <v>1607</v>
      </c>
      <c r="H7218" t="s">
        <v>36757</v>
      </c>
      <c r="I7218" t="s">
        <v>36758</v>
      </c>
      <c r="J7218" t="s">
        <v>36755</v>
      </c>
      <c r="K7218" t="s">
        <v>36755</v>
      </c>
      <c r="L7218" t="s">
        <v>36759</v>
      </c>
      <c r="M7218">
        <v>147.279166667</v>
      </c>
      <c r="N7218">
        <v>-6.1395555555600003</v>
      </c>
    </row>
    <row r="7219" spans="1:14" x14ac:dyDescent="0.35">
      <c r="A7219" t="s">
        <v>36760</v>
      </c>
      <c r="B7219" t="s">
        <v>32</v>
      </c>
      <c r="C7219" t="s">
        <v>36761</v>
      </c>
      <c r="D7219">
        <v>1148</v>
      </c>
      <c r="E7219" t="s">
        <v>1580</v>
      </c>
      <c r="F7219" t="s">
        <v>4286</v>
      </c>
      <c r="G7219" t="s">
        <v>4313</v>
      </c>
      <c r="H7219" t="s">
        <v>35659</v>
      </c>
      <c r="I7219" t="s">
        <v>36760</v>
      </c>
      <c r="J7219" t="s">
        <v>36762</v>
      </c>
      <c r="K7219" t="s">
        <v>36760</v>
      </c>
      <c r="L7219" t="s">
        <v>36763</v>
      </c>
      <c r="M7219">
        <v>-49.132198333740199</v>
      </c>
      <c r="N7219">
        <v>-11.739600181579499</v>
      </c>
    </row>
    <row r="7220" spans="1:14" x14ac:dyDescent="0.35">
      <c r="A7220" t="s">
        <v>36764</v>
      </c>
      <c r="B7220" t="s">
        <v>1168</v>
      </c>
      <c r="C7220" t="s">
        <v>46881</v>
      </c>
      <c r="D7220">
        <v>771</v>
      </c>
      <c r="E7220" t="s">
        <v>1580</v>
      </c>
      <c r="F7220" t="s">
        <v>4286</v>
      </c>
      <c r="G7220" t="s">
        <v>4313</v>
      </c>
      <c r="H7220" t="s">
        <v>45888</v>
      </c>
      <c r="I7220" t="s">
        <v>36764</v>
      </c>
      <c r="J7220" t="s">
        <v>36765</v>
      </c>
      <c r="K7220" t="s">
        <v>36764</v>
      </c>
      <c r="L7220" t="s">
        <v>36766</v>
      </c>
      <c r="M7220">
        <v>-48.240501000000002</v>
      </c>
      <c r="N7220">
        <v>-7.2278700000000002</v>
      </c>
    </row>
    <row r="7221" spans="1:14" x14ac:dyDescent="0.35">
      <c r="A7221" t="s">
        <v>36767</v>
      </c>
      <c r="B7221" t="s">
        <v>32</v>
      </c>
      <c r="C7221" t="s">
        <v>46883</v>
      </c>
      <c r="D7221">
        <v>230</v>
      </c>
      <c r="E7221" t="s">
        <v>1580</v>
      </c>
      <c r="F7221" t="s">
        <v>4286</v>
      </c>
      <c r="G7221" t="s">
        <v>4310</v>
      </c>
      <c r="H7221" t="s">
        <v>45904</v>
      </c>
      <c r="I7221" t="s">
        <v>36767</v>
      </c>
      <c r="J7221" t="s">
        <v>36768</v>
      </c>
      <c r="K7221" t="s">
        <v>36767</v>
      </c>
      <c r="L7221" t="s">
        <v>36769</v>
      </c>
      <c r="M7221">
        <v>-63.072101592999999</v>
      </c>
      <c r="N7221">
        <v>-7.5321202278100001</v>
      </c>
    </row>
    <row r="7223" spans="1:14" x14ac:dyDescent="0.35">
      <c r="A7223" t="s">
        <v>36770</v>
      </c>
      <c r="B7223" t="s">
        <v>32</v>
      </c>
      <c r="C7223" t="s">
        <v>4363</v>
      </c>
      <c r="D7223">
        <v>131</v>
      </c>
      <c r="E7223" t="s">
        <v>1580</v>
      </c>
      <c r="F7223" t="s">
        <v>4286</v>
      </c>
      <c r="G7223" t="s">
        <v>4310</v>
      </c>
      <c r="H7223" t="s">
        <v>46884</v>
      </c>
      <c r="I7223" t="s">
        <v>36770</v>
      </c>
      <c r="J7223" t="s">
        <v>36771</v>
      </c>
      <c r="K7223" t="s">
        <v>36770</v>
      </c>
      <c r="L7223" t="s">
        <v>36772</v>
      </c>
      <c r="M7223">
        <v>-69.694000244140597</v>
      </c>
      <c r="N7223">
        <v>-2.9390699863433798</v>
      </c>
    </row>
    <row r="7224" spans="1:14" x14ac:dyDescent="0.35">
      <c r="A7224" t="s">
        <v>36773</v>
      </c>
      <c r="B7224" t="s">
        <v>32</v>
      </c>
      <c r="C7224" t="s">
        <v>36774</v>
      </c>
      <c r="D7224">
        <v>647</v>
      </c>
      <c r="E7224" t="s">
        <v>1580</v>
      </c>
      <c r="F7224" t="s">
        <v>4286</v>
      </c>
      <c r="G7224" t="s">
        <v>4313</v>
      </c>
      <c r="H7224" t="s">
        <v>46885</v>
      </c>
      <c r="I7224" t="s">
        <v>36773</v>
      </c>
      <c r="J7224" t="s">
        <v>36775</v>
      </c>
      <c r="K7224" t="s">
        <v>36773</v>
      </c>
      <c r="L7224" t="s">
        <v>36776</v>
      </c>
      <c r="M7224">
        <v>-50.6661987304687</v>
      </c>
      <c r="N7224">
        <v>-11.5722999572753</v>
      </c>
    </row>
    <row r="7225" spans="1:14" x14ac:dyDescent="0.35">
      <c r="A7225" t="s">
        <v>4385</v>
      </c>
      <c r="B7225" t="s">
        <v>32</v>
      </c>
      <c r="C7225" t="s">
        <v>46886</v>
      </c>
      <c r="D7225">
        <v>598</v>
      </c>
      <c r="E7225" t="s">
        <v>1580</v>
      </c>
      <c r="F7225" t="s">
        <v>4286</v>
      </c>
      <c r="G7225" t="s">
        <v>4291</v>
      </c>
      <c r="H7225" t="s">
        <v>45885</v>
      </c>
      <c r="I7225" t="s">
        <v>36778</v>
      </c>
      <c r="J7225" t="s">
        <v>36779</v>
      </c>
      <c r="L7225" t="s">
        <v>36780</v>
      </c>
      <c r="M7225">
        <v>-61.846500396700002</v>
      </c>
      <c r="N7225">
        <v>-10.870800018299899</v>
      </c>
    </row>
    <row r="7226" spans="1:14" x14ac:dyDescent="0.35">
      <c r="A7226" t="s">
        <v>36781</v>
      </c>
      <c r="B7226" t="s">
        <v>32</v>
      </c>
      <c r="C7226" t="s">
        <v>46887</v>
      </c>
      <c r="D7226">
        <v>1083</v>
      </c>
      <c r="E7226" t="s">
        <v>1580</v>
      </c>
      <c r="F7226" t="s">
        <v>4286</v>
      </c>
      <c r="G7226" t="s">
        <v>4304</v>
      </c>
      <c r="H7226" t="s">
        <v>46688</v>
      </c>
      <c r="I7226" t="s">
        <v>36781</v>
      </c>
      <c r="J7226" t="s">
        <v>36782</v>
      </c>
      <c r="L7226" t="s">
        <v>36783</v>
      </c>
      <c r="M7226">
        <v>-58.701667999999998</v>
      </c>
      <c r="N7226">
        <v>-11.419444</v>
      </c>
    </row>
    <row r="7227" spans="1:14" x14ac:dyDescent="0.35">
      <c r="A7227" t="s">
        <v>4382</v>
      </c>
      <c r="B7227" t="s">
        <v>32</v>
      </c>
      <c r="C7227" t="s">
        <v>36784</v>
      </c>
      <c r="D7227">
        <v>525</v>
      </c>
      <c r="E7227" t="s">
        <v>1580</v>
      </c>
      <c r="F7227" t="s">
        <v>4286</v>
      </c>
      <c r="G7227" t="s">
        <v>4304</v>
      </c>
      <c r="H7227" t="s">
        <v>36777</v>
      </c>
      <c r="I7227" t="s">
        <v>4382</v>
      </c>
      <c r="J7227" t="s">
        <v>36785</v>
      </c>
      <c r="L7227" t="s">
        <v>36786</v>
      </c>
      <c r="M7227">
        <v>-58.489444732666001</v>
      </c>
      <c r="N7227">
        <v>-10.305832862854</v>
      </c>
    </row>
    <row r="7228" spans="1:14" x14ac:dyDescent="0.35">
      <c r="A7228" t="s">
        <v>36787</v>
      </c>
      <c r="B7228" t="s">
        <v>32</v>
      </c>
      <c r="C7228" t="s">
        <v>46888</v>
      </c>
      <c r="D7228">
        <v>2529</v>
      </c>
      <c r="E7228" t="s">
        <v>1580</v>
      </c>
      <c r="F7228" t="s">
        <v>4286</v>
      </c>
      <c r="G7228" t="s">
        <v>4296</v>
      </c>
      <c r="H7228" t="s">
        <v>46889</v>
      </c>
      <c r="I7228" t="s">
        <v>36787</v>
      </c>
      <c r="J7228" t="s">
        <v>36788</v>
      </c>
      <c r="K7228" t="s">
        <v>36787</v>
      </c>
      <c r="L7228" t="s">
        <v>36789</v>
      </c>
      <c r="M7228">
        <v>-51.772998809800001</v>
      </c>
      <c r="N7228">
        <v>-17.829900741599999</v>
      </c>
    </row>
    <row r="7229" spans="1:14" x14ac:dyDescent="0.35">
      <c r="A7229" t="s">
        <v>36790</v>
      </c>
      <c r="B7229" t="s">
        <v>32</v>
      </c>
      <c r="C7229" t="s">
        <v>46890</v>
      </c>
      <c r="D7229">
        <v>492</v>
      </c>
      <c r="E7229" t="s">
        <v>1580</v>
      </c>
      <c r="F7229" t="s">
        <v>4286</v>
      </c>
      <c r="G7229" t="s">
        <v>4304</v>
      </c>
      <c r="H7229" t="s">
        <v>45881</v>
      </c>
      <c r="I7229" t="s">
        <v>36790</v>
      </c>
      <c r="J7229" t="s">
        <v>36791</v>
      </c>
      <c r="K7229" t="s">
        <v>36790</v>
      </c>
      <c r="L7229" t="s">
        <v>36792</v>
      </c>
      <c r="M7229">
        <v>-57.6299018859863</v>
      </c>
      <c r="N7229">
        <v>-16.043600082397401</v>
      </c>
    </row>
    <row r="7230" spans="1:14" x14ac:dyDescent="0.35">
      <c r="A7230" t="s">
        <v>36793</v>
      </c>
      <c r="B7230" t="s">
        <v>32</v>
      </c>
      <c r="C7230" t="s">
        <v>36794</v>
      </c>
      <c r="D7230">
        <v>131</v>
      </c>
      <c r="E7230" t="s">
        <v>1580</v>
      </c>
      <c r="F7230" t="s">
        <v>4286</v>
      </c>
      <c r="G7230" t="s">
        <v>4310</v>
      </c>
      <c r="H7230" t="s">
        <v>34814</v>
      </c>
      <c r="I7230" t="s">
        <v>36793</v>
      </c>
      <c r="J7230" t="s">
        <v>36795</v>
      </c>
      <c r="K7230" t="s">
        <v>36793</v>
      </c>
      <c r="L7230" t="s">
        <v>36796</v>
      </c>
      <c r="M7230">
        <v>-63.132598876953097</v>
      </c>
      <c r="N7230">
        <v>-4.1340599060058496</v>
      </c>
    </row>
    <row r="7231" spans="1:14" x14ac:dyDescent="0.35">
      <c r="A7231" t="s">
        <v>36797</v>
      </c>
      <c r="B7231" t="s">
        <v>32</v>
      </c>
      <c r="C7231" t="s">
        <v>46891</v>
      </c>
      <c r="D7231">
        <v>2612</v>
      </c>
      <c r="E7231" t="s">
        <v>1580</v>
      </c>
      <c r="F7231" t="s">
        <v>4286</v>
      </c>
      <c r="G7231" t="s">
        <v>4296</v>
      </c>
      <c r="H7231" t="s">
        <v>46689</v>
      </c>
      <c r="I7231" t="s">
        <v>36797</v>
      </c>
      <c r="J7231" t="s">
        <v>36798</v>
      </c>
      <c r="K7231" t="s">
        <v>36797</v>
      </c>
      <c r="L7231" t="s">
        <v>36799</v>
      </c>
      <c r="M7231">
        <v>-47.899700164794901</v>
      </c>
      <c r="N7231">
        <v>-18.216800689697202</v>
      </c>
    </row>
    <row r="7233" spans="1:14" x14ac:dyDescent="0.35">
      <c r="A7233" t="s">
        <v>36800</v>
      </c>
      <c r="B7233" t="s">
        <v>32</v>
      </c>
      <c r="C7233" t="s">
        <v>46892</v>
      </c>
      <c r="D7233">
        <v>190</v>
      </c>
      <c r="E7233" t="s">
        <v>1580</v>
      </c>
      <c r="F7233" t="s">
        <v>4286</v>
      </c>
      <c r="G7233" t="s">
        <v>4310</v>
      </c>
      <c r="H7233" t="s">
        <v>45877</v>
      </c>
      <c r="I7233" t="s">
        <v>36800</v>
      </c>
      <c r="J7233" t="s">
        <v>19904</v>
      </c>
      <c r="K7233" t="s">
        <v>36800</v>
      </c>
      <c r="L7233" t="s">
        <v>36801</v>
      </c>
      <c r="M7233">
        <v>-64.769500732421804</v>
      </c>
      <c r="N7233">
        <v>-7.27896976470947</v>
      </c>
    </row>
    <row r="7234" spans="1:14" x14ac:dyDescent="0.35">
      <c r="A7234" t="s">
        <v>36802</v>
      </c>
      <c r="B7234" t="s">
        <v>32</v>
      </c>
      <c r="C7234" t="s">
        <v>36803</v>
      </c>
      <c r="D7234">
        <v>2464</v>
      </c>
      <c r="E7234" t="s">
        <v>1580</v>
      </c>
      <c r="F7234" t="s">
        <v>4286</v>
      </c>
      <c r="G7234" t="s">
        <v>4296</v>
      </c>
      <c r="H7234" t="s">
        <v>4335</v>
      </c>
      <c r="I7234" t="s">
        <v>36802</v>
      </c>
      <c r="J7234" t="s">
        <v>2394</v>
      </c>
      <c r="K7234" t="s">
        <v>36802</v>
      </c>
      <c r="L7234" t="s">
        <v>36804</v>
      </c>
      <c r="M7234">
        <v>-50.956111907958899</v>
      </c>
      <c r="N7234">
        <v>-17.834722518920898</v>
      </c>
    </row>
    <row r="7235" spans="1:14" x14ac:dyDescent="0.35">
      <c r="A7235" t="s">
        <v>36805</v>
      </c>
      <c r="B7235" t="s">
        <v>32</v>
      </c>
      <c r="C7235" t="s">
        <v>46893</v>
      </c>
      <c r="D7235">
        <v>69</v>
      </c>
      <c r="E7235" t="s">
        <v>1580</v>
      </c>
      <c r="F7235" t="s">
        <v>4286</v>
      </c>
      <c r="G7235" t="s">
        <v>4310</v>
      </c>
      <c r="H7235" t="s">
        <v>45882</v>
      </c>
      <c r="I7235" t="s">
        <v>36805</v>
      </c>
      <c r="J7235" t="s">
        <v>36806</v>
      </c>
      <c r="K7235" t="s">
        <v>36805</v>
      </c>
      <c r="L7235" t="s">
        <v>36807</v>
      </c>
      <c r="M7235">
        <v>-57.724800000000002</v>
      </c>
      <c r="N7235">
        <v>-3.3721700000000001</v>
      </c>
    </row>
    <row r="7236" spans="1:14" x14ac:dyDescent="0.35">
      <c r="A7236" t="s">
        <v>36808</v>
      </c>
      <c r="B7236" t="s">
        <v>32</v>
      </c>
      <c r="C7236" t="s">
        <v>46894</v>
      </c>
      <c r="D7236">
        <v>118</v>
      </c>
      <c r="E7236" t="s">
        <v>1580</v>
      </c>
      <c r="F7236" t="s">
        <v>4286</v>
      </c>
      <c r="G7236" t="s">
        <v>4310</v>
      </c>
      <c r="H7236" t="s">
        <v>45896</v>
      </c>
      <c r="I7236" t="s">
        <v>36808</v>
      </c>
      <c r="J7236" t="s">
        <v>36809</v>
      </c>
      <c r="K7236" t="s">
        <v>36808</v>
      </c>
      <c r="L7236" t="s">
        <v>36810</v>
      </c>
      <c r="M7236">
        <v>-60.364898681640597</v>
      </c>
      <c r="N7236">
        <v>-5.1180300712585396</v>
      </c>
    </row>
    <row r="7237" spans="1:14" x14ac:dyDescent="0.35">
      <c r="A7237" t="s">
        <v>36811</v>
      </c>
      <c r="B7237" t="s">
        <v>32</v>
      </c>
      <c r="C7237" t="s">
        <v>4384</v>
      </c>
      <c r="D7237">
        <v>410</v>
      </c>
      <c r="E7237" t="s">
        <v>1580</v>
      </c>
      <c r="F7237" t="s">
        <v>4286</v>
      </c>
      <c r="G7237" t="s">
        <v>4291</v>
      </c>
      <c r="H7237" t="s">
        <v>34812</v>
      </c>
      <c r="I7237" t="s">
        <v>36811</v>
      </c>
      <c r="J7237" t="s">
        <v>36812</v>
      </c>
      <c r="L7237" t="s">
        <v>36813</v>
      </c>
      <c r="M7237">
        <v>-62.825557708740199</v>
      </c>
      <c r="N7237">
        <v>-10.1780557632446</v>
      </c>
    </row>
    <row r="7238" spans="1:14" x14ac:dyDescent="0.35">
      <c r="A7238" t="s">
        <v>36814</v>
      </c>
      <c r="B7238" t="s">
        <v>32</v>
      </c>
      <c r="C7238" t="s">
        <v>36815</v>
      </c>
      <c r="D7238">
        <v>394</v>
      </c>
      <c r="E7238" t="s">
        <v>1580</v>
      </c>
      <c r="F7238" t="s">
        <v>4286</v>
      </c>
      <c r="G7238" t="s">
        <v>4310</v>
      </c>
      <c r="H7238" t="s">
        <v>36816</v>
      </c>
      <c r="I7238" t="s">
        <v>36814</v>
      </c>
      <c r="J7238" t="s">
        <v>36817</v>
      </c>
      <c r="K7238" t="s">
        <v>36814</v>
      </c>
      <c r="L7238" t="s">
        <v>36818</v>
      </c>
      <c r="M7238">
        <v>-67.312400999999994</v>
      </c>
      <c r="N7238">
        <v>-8.8345599999999997</v>
      </c>
    </row>
    <row r="7239" spans="1:14" x14ac:dyDescent="0.35">
      <c r="A7239" t="s">
        <v>36819</v>
      </c>
      <c r="B7239" t="s">
        <v>32</v>
      </c>
      <c r="C7239" t="s">
        <v>46895</v>
      </c>
      <c r="D7239">
        <v>2756</v>
      </c>
      <c r="E7239" t="s">
        <v>1580</v>
      </c>
      <c r="F7239" t="s">
        <v>4286</v>
      </c>
      <c r="G7239" t="s">
        <v>4296</v>
      </c>
      <c r="H7239" t="s">
        <v>46896</v>
      </c>
      <c r="I7239" t="s">
        <v>36819</v>
      </c>
      <c r="J7239" t="s">
        <v>36820</v>
      </c>
      <c r="K7239" t="s">
        <v>36819</v>
      </c>
      <c r="L7239" t="s">
        <v>36821</v>
      </c>
      <c r="M7239">
        <v>-48.491500854492102</v>
      </c>
      <c r="N7239">
        <v>-14.4349002838134</v>
      </c>
    </row>
    <row r="7240" spans="1:14" x14ac:dyDescent="0.35">
      <c r="A7240" t="s">
        <v>36822</v>
      </c>
      <c r="B7240" t="s">
        <v>32</v>
      </c>
      <c r="C7240" t="s">
        <v>46897</v>
      </c>
      <c r="D7240">
        <v>3648</v>
      </c>
      <c r="E7240" t="s">
        <v>1580</v>
      </c>
      <c r="F7240" t="s">
        <v>4286</v>
      </c>
      <c r="G7240" t="s">
        <v>4296</v>
      </c>
      <c r="H7240" t="s">
        <v>46570</v>
      </c>
      <c r="I7240" t="s">
        <v>36822</v>
      </c>
      <c r="J7240" t="s">
        <v>16059</v>
      </c>
      <c r="K7240" t="s">
        <v>36822</v>
      </c>
      <c r="L7240" t="s">
        <v>36823</v>
      </c>
      <c r="M7240">
        <v>-48.927101135299999</v>
      </c>
      <c r="N7240">
        <v>-16.362300872799999</v>
      </c>
    </row>
    <row r="7241" spans="1:14" x14ac:dyDescent="0.35">
      <c r="A7241" t="s">
        <v>36824</v>
      </c>
      <c r="B7241" t="s">
        <v>32</v>
      </c>
      <c r="C7241" t="s">
        <v>36825</v>
      </c>
      <c r="D7241">
        <v>207</v>
      </c>
      <c r="E7241" t="s">
        <v>1580</v>
      </c>
      <c r="F7241" t="s">
        <v>4286</v>
      </c>
      <c r="G7241" t="s">
        <v>4310</v>
      </c>
      <c r="H7241" t="s">
        <v>36826</v>
      </c>
      <c r="I7241" t="s">
        <v>36824</v>
      </c>
      <c r="J7241" t="s">
        <v>36827</v>
      </c>
      <c r="K7241" t="s">
        <v>36824</v>
      </c>
      <c r="L7241" t="s">
        <v>36828</v>
      </c>
      <c r="M7241">
        <v>-66.083198547400002</v>
      </c>
      <c r="N7241">
        <v>-2.5326099395799999</v>
      </c>
    </row>
    <row r="7242" spans="1:14" x14ac:dyDescent="0.35">
      <c r="A7242" t="s">
        <v>36829</v>
      </c>
      <c r="B7242" t="s">
        <v>32</v>
      </c>
      <c r="C7242" t="s">
        <v>46898</v>
      </c>
      <c r="D7242">
        <v>1312</v>
      </c>
      <c r="E7242" t="s">
        <v>1580</v>
      </c>
      <c r="F7242" t="s">
        <v>4286</v>
      </c>
      <c r="G7242" t="s">
        <v>4304</v>
      </c>
      <c r="H7242" t="s">
        <v>46882</v>
      </c>
      <c r="I7242" t="s">
        <v>36829</v>
      </c>
      <c r="J7242" t="s">
        <v>31100</v>
      </c>
      <c r="K7242" t="s">
        <v>36829</v>
      </c>
      <c r="L7242" t="s">
        <v>36830</v>
      </c>
      <c r="M7242">
        <v>-57.3782</v>
      </c>
      <c r="N7242">
        <v>-11.5404</v>
      </c>
    </row>
    <row r="7243" spans="1:14" x14ac:dyDescent="0.35">
      <c r="A7243" t="s">
        <v>36831</v>
      </c>
      <c r="B7243" t="s">
        <v>32</v>
      </c>
      <c r="C7243" t="s">
        <v>36832</v>
      </c>
      <c r="D7243">
        <v>87</v>
      </c>
      <c r="E7243" t="s">
        <v>1580</v>
      </c>
      <c r="F7243" t="s">
        <v>4286</v>
      </c>
      <c r="G7243" t="s">
        <v>4310</v>
      </c>
      <c r="H7243" t="s">
        <v>36833</v>
      </c>
      <c r="I7243" t="s">
        <v>36831</v>
      </c>
      <c r="J7243" t="s">
        <v>27402</v>
      </c>
      <c r="K7243" t="s">
        <v>36831</v>
      </c>
      <c r="L7243" t="s">
        <v>36834</v>
      </c>
      <c r="M7243">
        <v>-56.777198791503899</v>
      </c>
      <c r="N7243">
        <v>-2.6730198860168399</v>
      </c>
    </row>
    <row r="7244" spans="1:14" x14ac:dyDescent="0.35">
      <c r="A7244" t="s">
        <v>36835</v>
      </c>
      <c r="B7244" t="s">
        <v>32</v>
      </c>
      <c r="C7244" t="s">
        <v>36836</v>
      </c>
      <c r="D7244">
        <v>682</v>
      </c>
      <c r="E7244" t="s">
        <v>1580</v>
      </c>
      <c r="F7244" t="s">
        <v>4286</v>
      </c>
      <c r="G7244" t="s">
        <v>4291</v>
      </c>
      <c r="H7244" t="s">
        <v>34787</v>
      </c>
      <c r="I7244" t="s">
        <v>36835</v>
      </c>
      <c r="J7244" t="s">
        <v>36837</v>
      </c>
      <c r="K7244" t="s">
        <v>36835</v>
      </c>
      <c r="L7244" t="s">
        <v>36838</v>
      </c>
      <c r="M7244">
        <v>-61.179100036621001</v>
      </c>
      <c r="N7244">
        <v>-11.6415996551513</v>
      </c>
    </row>
    <row r="7245" spans="1:14" x14ac:dyDescent="0.35">
      <c r="A7245" t="s">
        <v>36839</v>
      </c>
      <c r="B7245" t="s">
        <v>32</v>
      </c>
      <c r="C7245" t="s">
        <v>36840</v>
      </c>
      <c r="D7245">
        <v>705</v>
      </c>
      <c r="E7245" t="s">
        <v>1580</v>
      </c>
      <c r="F7245" t="s">
        <v>4286</v>
      </c>
      <c r="G7245" t="s">
        <v>4304</v>
      </c>
      <c r="H7245" t="s">
        <v>36751</v>
      </c>
      <c r="I7245" t="s">
        <v>36839</v>
      </c>
      <c r="J7245" t="s">
        <v>21351</v>
      </c>
      <c r="L7245" t="s">
        <v>36841</v>
      </c>
      <c r="M7245">
        <v>-51.685001373291001</v>
      </c>
      <c r="N7245">
        <v>-10.861110687256</v>
      </c>
    </row>
    <row r="7246" spans="1:14" x14ac:dyDescent="0.35">
      <c r="A7246" t="s">
        <v>36842</v>
      </c>
      <c r="B7246" t="s">
        <v>32</v>
      </c>
      <c r="C7246" t="s">
        <v>36843</v>
      </c>
      <c r="D7246">
        <v>217</v>
      </c>
      <c r="E7246" t="s">
        <v>161</v>
      </c>
      <c r="F7246" t="s">
        <v>1547</v>
      </c>
      <c r="G7246" t="s">
        <v>2656</v>
      </c>
      <c r="H7246" t="s">
        <v>36844</v>
      </c>
      <c r="I7246" t="s">
        <v>36845</v>
      </c>
      <c r="J7246" t="s">
        <v>36842</v>
      </c>
      <c r="K7246" t="s">
        <v>22372</v>
      </c>
      <c r="L7246" t="s">
        <v>36846</v>
      </c>
      <c r="M7246">
        <v>153.05444444400001</v>
      </c>
      <c r="N7246">
        <v>-4.5298888888899898</v>
      </c>
    </row>
    <row r="7247" spans="1:14" x14ac:dyDescent="0.35">
      <c r="A7247" t="s">
        <v>36847</v>
      </c>
      <c r="B7247" t="s">
        <v>32</v>
      </c>
      <c r="C7247" t="s">
        <v>36848</v>
      </c>
      <c r="D7247">
        <v>1923</v>
      </c>
      <c r="E7247" t="s">
        <v>1580</v>
      </c>
      <c r="F7247" t="s">
        <v>4286</v>
      </c>
      <c r="G7247" t="s">
        <v>4313</v>
      </c>
      <c r="H7247" t="s">
        <v>4331</v>
      </c>
      <c r="I7247" t="s">
        <v>36847</v>
      </c>
      <c r="J7247" t="s">
        <v>36849</v>
      </c>
      <c r="L7247" t="s">
        <v>36850</v>
      </c>
      <c r="M7247">
        <v>-46.884107</v>
      </c>
      <c r="N7247">
        <v>-13.025154000000001</v>
      </c>
    </row>
    <row r="7248" spans="1:14" x14ac:dyDescent="0.35">
      <c r="A7248" t="s">
        <v>36851</v>
      </c>
      <c r="B7248" t="s">
        <v>32</v>
      </c>
      <c r="C7248" t="s">
        <v>36852</v>
      </c>
      <c r="D7248">
        <v>1467</v>
      </c>
      <c r="E7248" t="s">
        <v>1580</v>
      </c>
      <c r="F7248" t="s">
        <v>4286</v>
      </c>
      <c r="G7248" t="s">
        <v>4304</v>
      </c>
      <c r="H7248" t="s">
        <v>45874</v>
      </c>
      <c r="I7248" t="s">
        <v>36853</v>
      </c>
      <c r="J7248" t="s">
        <v>36854</v>
      </c>
      <c r="K7248" t="s">
        <v>36853</v>
      </c>
      <c r="L7248" t="s">
        <v>36855</v>
      </c>
      <c r="M7248">
        <v>-54.724800000000002</v>
      </c>
      <c r="N7248">
        <v>-16.585999999999999</v>
      </c>
    </row>
    <row r="7249" spans="1:14" x14ac:dyDescent="0.35">
      <c r="A7249" t="s">
        <v>4316</v>
      </c>
      <c r="B7249" t="s">
        <v>32</v>
      </c>
      <c r="C7249" t="s">
        <v>46899</v>
      </c>
      <c r="D7249">
        <v>623</v>
      </c>
      <c r="E7249" t="s">
        <v>1580</v>
      </c>
      <c r="F7249" t="s">
        <v>4286</v>
      </c>
      <c r="G7249" t="s">
        <v>4304</v>
      </c>
      <c r="H7249" t="s">
        <v>46686</v>
      </c>
      <c r="I7249" t="s">
        <v>36314</v>
      </c>
      <c r="J7249" t="s">
        <v>27592</v>
      </c>
      <c r="K7249" t="s">
        <v>36314</v>
      </c>
      <c r="L7249" t="s">
        <v>36856</v>
      </c>
      <c r="M7249">
        <v>-59.457273000000001</v>
      </c>
      <c r="N7249">
        <v>-10.188278</v>
      </c>
    </row>
    <row r="7250" spans="1:14" x14ac:dyDescent="0.35">
      <c r="A7250" t="s">
        <v>36857</v>
      </c>
      <c r="B7250" t="s">
        <v>32</v>
      </c>
      <c r="C7250" t="s">
        <v>46900</v>
      </c>
      <c r="D7250">
        <v>1227</v>
      </c>
      <c r="E7250" t="s">
        <v>1580</v>
      </c>
      <c r="F7250" t="s">
        <v>4286</v>
      </c>
      <c r="G7250" t="s">
        <v>4304</v>
      </c>
      <c r="H7250" t="s">
        <v>4387</v>
      </c>
      <c r="I7250" t="s">
        <v>36858</v>
      </c>
      <c r="J7250" t="s">
        <v>36859</v>
      </c>
      <c r="K7250" t="s">
        <v>36860</v>
      </c>
      <c r="L7250" t="s">
        <v>36861</v>
      </c>
      <c r="M7250">
        <v>-55.586109</v>
      </c>
      <c r="N7250">
        <v>-11.885001000000001</v>
      </c>
    </row>
    <row r="7251" spans="1:14" x14ac:dyDescent="0.35">
      <c r="A7251" t="s">
        <v>36862</v>
      </c>
      <c r="B7251" t="s">
        <v>32</v>
      </c>
      <c r="C7251" t="s">
        <v>34784</v>
      </c>
      <c r="D7251">
        <v>663</v>
      </c>
      <c r="E7251" t="s">
        <v>1580</v>
      </c>
      <c r="F7251" t="s">
        <v>4286</v>
      </c>
      <c r="G7251" t="s">
        <v>4304</v>
      </c>
      <c r="H7251" t="s">
        <v>4338</v>
      </c>
      <c r="I7251" t="s">
        <v>36862</v>
      </c>
      <c r="J7251" t="s">
        <v>36863</v>
      </c>
      <c r="L7251" t="s">
        <v>36864</v>
      </c>
      <c r="M7251">
        <v>-50.518611907958899</v>
      </c>
      <c r="N7251">
        <v>-10.4647216796875</v>
      </c>
    </row>
    <row r="7252" spans="1:14" x14ac:dyDescent="0.35">
      <c r="A7252" t="s">
        <v>36867</v>
      </c>
      <c r="B7252" t="s">
        <v>32</v>
      </c>
      <c r="C7252" t="s">
        <v>36868</v>
      </c>
      <c r="D7252">
        <v>223</v>
      </c>
      <c r="E7252" t="s">
        <v>1580</v>
      </c>
      <c r="F7252" t="s">
        <v>4286</v>
      </c>
      <c r="G7252" t="s">
        <v>4310</v>
      </c>
      <c r="H7252" t="s">
        <v>36869</v>
      </c>
      <c r="I7252" t="s">
        <v>36867</v>
      </c>
      <c r="J7252" t="s">
        <v>36870</v>
      </c>
      <c r="L7252" t="s">
        <v>36871</v>
      </c>
      <c r="M7252">
        <v>-64.9923</v>
      </c>
      <c r="N7252">
        <v>-0.37859999999999999</v>
      </c>
    </row>
    <row r="7253" spans="1:14" x14ac:dyDescent="0.35">
      <c r="A7253" t="s">
        <v>36872</v>
      </c>
      <c r="B7253" t="s">
        <v>32</v>
      </c>
      <c r="C7253" t="s">
        <v>46901</v>
      </c>
      <c r="D7253">
        <v>1460</v>
      </c>
      <c r="E7253" t="s">
        <v>1580</v>
      </c>
      <c r="F7253" t="s">
        <v>4286</v>
      </c>
      <c r="G7253" t="s">
        <v>4304</v>
      </c>
      <c r="H7253" t="s">
        <v>46670</v>
      </c>
      <c r="I7253" t="s">
        <v>36872</v>
      </c>
      <c r="J7253" t="s">
        <v>36873</v>
      </c>
      <c r="K7253" t="s">
        <v>36872</v>
      </c>
      <c r="L7253" t="s">
        <v>36874</v>
      </c>
      <c r="M7253">
        <v>-57.443500518800001</v>
      </c>
      <c r="N7253">
        <v>-14.661999702499999</v>
      </c>
    </row>
    <row r="7254" spans="1:14" x14ac:dyDescent="0.35">
      <c r="A7254" t="s">
        <v>36875</v>
      </c>
      <c r="B7254" t="s">
        <v>32</v>
      </c>
      <c r="C7254" t="s">
        <v>46902</v>
      </c>
      <c r="D7254">
        <v>1814</v>
      </c>
      <c r="E7254" t="s">
        <v>1580</v>
      </c>
      <c r="F7254" t="s">
        <v>4286</v>
      </c>
      <c r="G7254" t="s">
        <v>4304</v>
      </c>
      <c r="H7254" t="s">
        <v>4365</v>
      </c>
      <c r="I7254" t="s">
        <v>36875</v>
      </c>
      <c r="J7254" t="s">
        <v>36876</v>
      </c>
      <c r="K7254" t="s">
        <v>36877</v>
      </c>
      <c r="L7254" t="s">
        <v>36878</v>
      </c>
      <c r="M7254">
        <v>-58.866934999999998</v>
      </c>
      <c r="N7254">
        <v>-13.465528000000001</v>
      </c>
    </row>
    <row r="7255" spans="1:14" x14ac:dyDescent="0.35">
      <c r="A7255" t="s">
        <v>36879</v>
      </c>
      <c r="B7255" t="s">
        <v>32</v>
      </c>
      <c r="C7255" t="s">
        <v>36880</v>
      </c>
      <c r="D7255">
        <v>1959</v>
      </c>
      <c r="E7255" t="s">
        <v>1580</v>
      </c>
      <c r="F7255" t="s">
        <v>4286</v>
      </c>
      <c r="G7255" t="s">
        <v>4313</v>
      </c>
      <c r="H7255" t="s">
        <v>36881</v>
      </c>
      <c r="I7255" t="s">
        <v>36879</v>
      </c>
      <c r="J7255" t="s">
        <v>36882</v>
      </c>
      <c r="L7255" t="s">
        <v>36883</v>
      </c>
      <c r="M7255">
        <v>-46.400554656982401</v>
      </c>
      <c r="N7255">
        <v>-12.433889389038001</v>
      </c>
    </row>
    <row r="7256" spans="1:14" x14ac:dyDescent="0.35">
      <c r="A7256" t="s">
        <v>36884</v>
      </c>
      <c r="B7256" t="s">
        <v>32</v>
      </c>
      <c r="C7256" t="s">
        <v>46903</v>
      </c>
      <c r="D7256">
        <v>1249</v>
      </c>
      <c r="E7256" t="s">
        <v>1580</v>
      </c>
      <c r="F7256" t="s">
        <v>4286</v>
      </c>
      <c r="G7256" t="s">
        <v>4296</v>
      </c>
      <c r="H7256" t="s">
        <v>46697</v>
      </c>
      <c r="I7256" t="s">
        <v>36884</v>
      </c>
      <c r="J7256" t="s">
        <v>36885</v>
      </c>
      <c r="K7256" t="s">
        <v>36884</v>
      </c>
      <c r="L7256" t="s">
        <v>36886</v>
      </c>
      <c r="M7256">
        <v>-50.197601318359297</v>
      </c>
      <c r="N7256">
        <v>-13.3312997817993</v>
      </c>
    </row>
    <row r="7257" spans="1:14" x14ac:dyDescent="0.35">
      <c r="A7257" t="s">
        <v>36887</v>
      </c>
      <c r="B7257" t="s">
        <v>32</v>
      </c>
      <c r="C7257" t="s">
        <v>46904</v>
      </c>
      <c r="D7257">
        <v>660</v>
      </c>
      <c r="E7257" t="s">
        <v>1580</v>
      </c>
      <c r="F7257" t="s">
        <v>4286</v>
      </c>
      <c r="G7257" t="s">
        <v>4304</v>
      </c>
      <c r="H7257" t="s">
        <v>46687</v>
      </c>
      <c r="I7257" t="s">
        <v>36887</v>
      </c>
      <c r="J7257" t="s">
        <v>36888</v>
      </c>
      <c r="K7257" t="s">
        <v>36887</v>
      </c>
      <c r="L7257" t="s">
        <v>36889</v>
      </c>
      <c r="M7257">
        <v>-59.945799999999998</v>
      </c>
      <c r="N7257">
        <v>-14.994199999999999</v>
      </c>
    </row>
    <row r="7258" spans="1:14" x14ac:dyDescent="0.35">
      <c r="A7258" t="s">
        <v>36890</v>
      </c>
      <c r="B7258" t="s">
        <v>32</v>
      </c>
      <c r="C7258" t="s">
        <v>36891</v>
      </c>
      <c r="D7258">
        <v>892</v>
      </c>
      <c r="E7258" t="s">
        <v>1580</v>
      </c>
      <c r="F7258" t="s">
        <v>4286</v>
      </c>
      <c r="G7258" t="s">
        <v>4304</v>
      </c>
      <c r="H7258" t="s">
        <v>34802</v>
      </c>
      <c r="I7258" t="s">
        <v>36890</v>
      </c>
      <c r="J7258" t="s">
        <v>36892</v>
      </c>
      <c r="L7258" t="s">
        <v>36893</v>
      </c>
      <c r="M7258">
        <v>-51.142223358154297</v>
      </c>
      <c r="N7258">
        <v>-9.9794435501098597</v>
      </c>
    </row>
    <row r="7259" spans="1:14" x14ac:dyDescent="0.35">
      <c r="A7259" t="s">
        <v>36894</v>
      </c>
      <c r="B7259" t="s">
        <v>32</v>
      </c>
      <c r="C7259" t="s">
        <v>36895</v>
      </c>
      <c r="D7259">
        <v>886</v>
      </c>
      <c r="E7259" t="s">
        <v>1580</v>
      </c>
      <c r="F7259" t="s">
        <v>4286</v>
      </c>
      <c r="G7259" t="s">
        <v>4304</v>
      </c>
      <c r="H7259" t="s">
        <v>46905</v>
      </c>
      <c r="I7259" t="s">
        <v>36894</v>
      </c>
      <c r="J7259" t="s">
        <v>2926</v>
      </c>
      <c r="L7259" t="s">
        <v>36896</v>
      </c>
      <c r="M7259">
        <v>-54.9527778625</v>
      </c>
      <c r="N7259">
        <v>-10.1702775955</v>
      </c>
    </row>
    <row r="7260" spans="1:14" x14ac:dyDescent="0.35">
      <c r="A7260" t="s">
        <v>36897</v>
      </c>
      <c r="B7260" t="s">
        <v>32</v>
      </c>
      <c r="C7260" t="s">
        <v>36898</v>
      </c>
      <c r="D7260">
        <v>1035</v>
      </c>
      <c r="E7260" t="s">
        <v>1580</v>
      </c>
      <c r="F7260" t="s">
        <v>4286</v>
      </c>
      <c r="G7260" t="s">
        <v>4304</v>
      </c>
      <c r="H7260" t="s">
        <v>4388</v>
      </c>
      <c r="I7260" t="s">
        <v>36897</v>
      </c>
      <c r="J7260" t="s">
        <v>36899</v>
      </c>
      <c r="L7260" t="s">
        <v>36900</v>
      </c>
      <c r="M7260">
        <v>-52.346401214599602</v>
      </c>
      <c r="N7260">
        <v>-14.698300361633301</v>
      </c>
    </row>
    <row r="7261" spans="1:14" x14ac:dyDescent="0.35">
      <c r="A7261" t="s">
        <v>36901</v>
      </c>
      <c r="B7261" t="s">
        <v>32</v>
      </c>
      <c r="C7261" t="s">
        <v>36902</v>
      </c>
      <c r="D7261">
        <v>30</v>
      </c>
      <c r="E7261" t="s">
        <v>161</v>
      </c>
      <c r="F7261" t="s">
        <v>1547</v>
      </c>
      <c r="G7261" t="s">
        <v>2633</v>
      </c>
      <c r="H7261" t="s">
        <v>36903</v>
      </c>
      <c r="I7261" t="s">
        <v>36904</v>
      </c>
      <c r="J7261" t="s">
        <v>36901</v>
      </c>
      <c r="K7261" t="s">
        <v>36905</v>
      </c>
      <c r="L7261" t="s">
        <v>36906</v>
      </c>
      <c r="M7261">
        <v>151.16186111100001</v>
      </c>
      <c r="N7261">
        <v>-9.9645277777800008</v>
      </c>
    </row>
    <row r="7262" spans="1:14" x14ac:dyDescent="0.35">
      <c r="A7262" t="s">
        <v>36907</v>
      </c>
      <c r="B7262" t="s">
        <v>32</v>
      </c>
      <c r="C7262" t="s">
        <v>36908</v>
      </c>
      <c r="D7262">
        <v>12</v>
      </c>
      <c r="F7262" t="s">
        <v>30</v>
      </c>
      <c r="G7262" t="s">
        <v>34</v>
      </c>
      <c r="H7262" t="s">
        <v>36909</v>
      </c>
      <c r="J7262" t="s">
        <v>36907</v>
      </c>
      <c r="K7262" t="s">
        <v>36907</v>
      </c>
      <c r="L7262" t="s">
        <v>36910</v>
      </c>
      <c r="M7262">
        <v>-164.848006</v>
      </c>
      <c r="N7262">
        <v>62.520598999999997</v>
      </c>
    </row>
    <row r="7263" spans="1:14" x14ac:dyDescent="0.35">
      <c r="A7263" t="s">
        <v>36912</v>
      </c>
      <c r="B7263" t="s">
        <v>32</v>
      </c>
      <c r="C7263" t="s">
        <v>36913</v>
      </c>
      <c r="D7263">
        <v>587</v>
      </c>
      <c r="E7263" t="s">
        <v>1580</v>
      </c>
      <c r="F7263" t="s">
        <v>14009</v>
      </c>
      <c r="G7263" t="s">
        <v>14010</v>
      </c>
      <c r="H7263" t="s">
        <v>36914</v>
      </c>
      <c r="I7263" t="s">
        <v>36912</v>
      </c>
      <c r="J7263" t="s">
        <v>36915</v>
      </c>
      <c r="L7263" t="s">
        <v>36916</v>
      </c>
      <c r="M7263">
        <v>-59.313400268554602</v>
      </c>
      <c r="N7263">
        <v>2.4865300655364901</v>
      </c>
    </row>
    <row r="7264" spans="1:14" x14ac:dyDescent="0.35">
      <c r="A7264" t="s">
        <v>36917</v>
      </c>
      <c r="B7264" t="s">
        <v>32</v>
      </c>
      <c r="C7264" t="s">
        <v>36918</v>
      </c>
      <c r="D7264">
        <v>301</v>
      </c>
      <c r="E7264" t="s">
        <v>1580</v>
      </c>
      <c r="F7264" t="s">
        <v>14009</v>
      </c>
      <c r="G7264" t="s">
        <v>14010</v>
      </c>
      <c r="H7264" t="s">
        <v>36919</v>
      </c>
      <c r="I7264" t="s">
        <v>36917</v>
      </c>
      <c r="J7264" t="s">
        <v>36920</v>
      </c>
      <c r="L7264" t="s">
        <v>36921</v>
      </c>
      <c r="M7264">
        <v>-59.124198913574197</v>
      </c>
      <c r="N7264">
        <v>3.95943999290466</v>
      </c>
    </row>
    <row r="7265" spans="1:14" x14ac:dyDescent="0.35">
      <c r="A7265" t="s">
        <v>36922</v>
      </c>
      <c r="B7265" t="s">
        <v>32</v>
      </c>
      <c r="C7265" t="s">
        <v>36923</v>
      </c>
      <c r="D7265">
        <v>0</v>
      </c>
      <c r="F7265" t="s">
        <v>30</v>
      </c>
      <c r="G7265" t="s">
        <v>34</v>
      </c>
      <c r="H7265" t="s">
        <v>36924</v>
      </c>
      <c r="J7265" t="s">
        <v>36922</v>
      </c>
      <c r="L7265" t="s">
        <v>36925</v>
      </c>
      <c r="M7265">
        <v>-152.20179999999999</v>
      </c>
      <c r="N7265">
        <v>58.3733</v>
      </c>
    </row>
    <row r="7266" spans="1:14" x14ac:dyDescent="0.35">
      <c r="A7266" t="s">
        <v>36926</v>
      </c>
      <c r="B7266" t="s">
        <v>32</v>
      </c>
      <c r="C7266" t="s">
        <v>36927</v>
      </c>
      <c r="D7266">
        <v>328</v>
      </c>
      <c r="E7266" t="s">
        <v>1580</v>
      </c>
      <c r="F7266" t="s">
        <v>14009</v>
      </c>
      <c r="G7266" t="s">
        <v>14013</v>
      </c>
      <c r="H7266" t="s">
        <v>36928</v>
      </c>
      <c r="I7266" t="s">
        <v>36926</v>
      </c>
      <c r="J7266" t="s">
        <v>36929</v>
      </c>
      <c r="L7266" t="s">
        <v>36930</v>
      </c>
      <c r="M7266">
        <v>-60.487998962402301</v>
      </c>
      <c r="N7266">
        <v>7.3701200485229403</v>
      </c>
    </row>
    <row r="7267" spans="1:14" x14ac:dyDescent="0.35">
      <c r="A7267" t="s">
        <v>36931</v>
      </c>
      <c r="B7267" t="s">
        <v>32</v>
      </c>
      <c r="C7267" t="s">
        <v>36932</v>
      </c>
      <c r="D7267">
        <v>3</v>
      </c>
      <c r="E7267" t="s">
        <v>1580</v>
      </c>
      <c r="F7267" t="s">
        <v>14009</v>
      </c>
      <c r="G7267" t="s">
        <v>36933</v>
      </c>
      <c r="H7267" t="s">
        <v>36934</v>
      </c>
      <c r="I7267" t="s">
        <v>36931</v>
      </c>
      <c r="J7267" t="s">
        <v>36935</v>
      </c>
      <c r="L7267" t="s">
        <v>36936</v>
      </c>
      <c r="M7267">
        <v>-58.655206999999997</v>
      </c>
      <c r="N7267">
        <v>6.3588639999999996</v>
      </c>
    </row>
    <row r="7268" spans="1:14" x14ac:dyDescent="0.35">
      <c r="A7268" t="s">
        <v>36937</v>
      </c>
      <c r="B7268" t="s">
        <v>1168</v>
      </c>
      <c r="C7268" t="s">
        <v>36938</v>
      </c>
      <c r="D7268">
        <v>95</v>
      </c>
      <c r="E7268" t="s">
        <v>1580</v>
      </c>
      <c r="F7268" t="s">
        <v>14009</v>
      </c>
      <c r="G7268" t="s">
        <v>36939</v>
      </c>
      <c r="H7268" t="s">
        <v>203</v>
      </c>
      <c r="I7268" t="s">
        <v>36937</v>
      </c>
      <c r="J7268" t="s">
        <v>18899</v>
      </c>
      <c r="K7268" t="s">
        <v>36940</v>
      </c>
      <c r="L7268" t="s">
        <v>36941</v>
      </c>
      <c r="M7268">
        <v>-58.254100799560497</v>
      </c>
      <c r="N7268">
        <v>6.4985499382018999</v>
      </c>
    </row>
    <row r="7269" spans="1:14" x14ac:dyDescent="0.35">
      <c r="A7269" t="s">
        <v>22589</v>
      </c>
      <c r="B7269" t="s">
        <v>65</v>
      </c>
      <c r="C7269" t="s">
        <v>36942</v>
      </c>
      <c r="D7269">
        <v>0</v>
      </c>
      <c r="F7269" t="s">
        <v>4613</v>
      </c>
      <c r="G7269" t="s">
        <v>4623</v>
      </c>
      <c r="H7269" t="s">
        <v>36943</v>
      </c>
      <c r="J7269" t="s">
        <v>22589</v>
      </c>
      <c r="L7269" t="s">
        <v>36944</v>
      </c>
      <c r="M7269">
        <v>-123.696</v>
      </c>
      <c r="N7269">
        <v>49.15</v>
      </c>
    </row>
    <row r="7270" spans="1:14" x14ac:dyDescent="0.35">
      <c r="A7270" t="s">
        <v>36945</v>
      </c>
      <c r="B7270" t="s">
        <v>1168</v>
      </c>
      <c r="C7270" t="s">
        <v>36946</v>
      </c>
      <c r="D7270">
        <v>10</v>
      </c>
      <c r="E7270" t="s">
        <v>1580</v>
      </c>
      <c r="F7270" t="s">
        <v>14009</v>
      </c>
      <c r="G7270" t="s">
        <v>36939</v>
      </c>
      <c r="H7270" t="s">
        <v>36947</v>
      </c>
      <c r="I7270" t="s">
        <v>36948</v>
      </c>
      <c r="J7270" t="s">
        <v>36949</v>
      </c>
      <c r="L7270" t="s">
        <v>36950</v>
      </c>
      <c r="M7270">
        <v>-58.105899999999998</v>
      </c>
      <c r="N7270">
        <v>6.8062800000000001</v>
      </c>
    </row>
    <row r="7271" spans="1:14" x14ac:dyDescent="0.35">
      <c r="A7271" t="s">
        <v>36951</v>
      </c>
      <c r="B7271" t="s">
        <v>32</v>
      </c>
      <c r="C7271" t="s">
        <v>36952</v>
      </c>
      <c r="D7271">
        <v>1646</v>
      </c>
      <c r="E7271" t="s">
        <v>1580</v>
      </c>
      <c r="F7271" t="s">
        <v>14009</v>
      </c>
      <c r="G7271" t="s">
        <v>36933</v>
      </c>
      <c r="H7271" t="s">
        <v>36953</v>
      </c>
      <c r="I7271" t="s">
        <v>36951</v>
      </c>
      <c r="J7271" t="s">
        <v>36954</v>
      </c>
      <c r="L7271" t="s">
        <v>36955</v>
      </c>
      <c r="M7271">
        <v>-60.294200897216797</v>
      </c>
      <c r="N7271">
        <v>5.7081098556518501</v>
      </c>
    </row>
    <row r="7272" spans="1:14" x14ac:dyDescent="0.35">
      <c r="A7272" t="s">
        <v>36956</v>
      </c>
      <c r="B7272" t="s">
        <v>32</v>
      </c>
      <c r="C7272" t="s">
        <v>36957</v>
      </c>
      <c r="D7272">
        <v>1601</v>
      </c>
      <c r="E7272" t="s">
        <v>1580</v>
      </c>
      <c r="F7272" t="s">
        <v>14009</v>
      </c>
      <c r="G7272" t="s">
        <v>36933</v>
      </c>
      <c r="H7272" t="s">
        <v>36958</v>
      </c>
      <c r="I7272" t="s">
        <v>36956</v>
      </c>
      <c r="J7272" t="s">
        <v>16466</v>
      </c>
      <c r="L7272" t="s">
        <v>36959</v>
      </c>
      <c r="M7272">
        <v>-60.614200592041001</v>
      </c>
      <c r="N7272">
        <v>5.8653402328491202</v>
      </c>
    </row>
    <row r="7273" spans="1:14" x14ac:dyDescent="0.35">
      <c r="A7273" t="s">
        <v>36960</v>
      </c>
      <c r="B7273" t="s">
        <v>32</v>
      </c>
      <c r="C7273" t="s">
        <v>36961</v>
      </c>
      <c r="D7273">
        <v>300</v>
      </c>
      <c r="E7273" t="s">
        <v>1580</v>
      </c>
      <c r="F7273" t="s">
        <v>14009</v>
      </c>
      <c r="G7273" t="s">
        <v>14010</v>
      </c>
      <c r="H7273" t="s">
        <v>36962</v>
      </c>
      <c r="I7273" t="s">
        <v>36960</v>
      </c>
      <c r="J7273" t="s">
        <v>36963</v>
      </c>
      <c r="L7273" t="s">
        <v>36964</v>
      </c>
      <c r="M7273">
        <v>-59.309700012207003</v>
      </c>
      <c r="N7273">
        <v>3.7519400119781401</v>
      </c>
    </row>
    <row r="7274" spans="1:14" x14ac:dyDescent="0.35">
      <c r="A7274" t="s">
        <v>36965</v>
      </c>
      <c r="B7274" t="s">
        <v>32</v>
      </c>
      <c r="C7274" t="s">
        <v>36966</v>
      </c>
      <c r="D7274">
        <v>731</v>
      </c>
      <c r="E7274" t="s">
        <v>1580</v>
      </c>
      <c r="F7274" t="s">
        <v>14009</v>
      </c>
      <c r="G7274" t="s">
        <v>14010</v>
      </c>
      <c r="H7274" t="s">
        <v>36967</v>
      </c>
      <c r="I7274" t="s">
        <v>36965</v>
      </c>
      <c r="J7274" t="s">
        <v>36968</v>
      </c>
      <c r="L7274" t="s">
        <v>36969</v>
      </c>
      <c r="M7274">
        <v>-59.533298492431598</v>
      </c>
      <c r="N7274">
        <v>4.0333299636840803</v>
      </c>
    </row>
    <row r="7275" spans="1:14" x14ac:dyDescent="0.35">
      <c r="A7275" t="s">
        <v>36970</v>
      </c>
      <c r="B7275" t="s">
        <v>32</v>
      </c>
      <c r="C7275" t="s">
        <v>36971</v>
      </c>
      <c r="D7275">
        <v>2299</v>
      </c>
      <c r="E7275" t="s">
        <v>1580</v>
      </c>
      <c r="F7275" t="s">
        <v>14009</v>
      </c>
      <c r="G7275" t="s">
        <v>31910</v>
      </c>
      <c r="H7275" t="s">
        <v>36972</v>
      </c>
      <c r="I7275" t="s">
        <v>36970</v>
      </c>
      <c r="J7275" t="s">
        <v>17992</v>
      </c>
      <c r="L7275" t="s">
        <v>36973</v>
      </c>
      <c r="M7275">
        <v>-59.832199096679602</v>
      </c>
      <c r="N7275">
        <v>4.6491599082946697</v>
      </c>
    </row>
    <row r="7276" spans="1:14" x14ac:dyDescent="0.35">
      <c r="A7276" t="s">
        <v>36974</v>
      </c>
      <c r="B7276" t="s">
        <v>32</v>
      </c>
      <c r="C7276" t="s">
        <v>36975</v>
      </c>
      <c r="D7276">
        <v>230</v>
      </c>
      <c r="E7276" t="s">
        <v>1580</v>
      </c>
      <c r="F7276" t="s">
        <v>14009</v>
      </c>
      <c r="G7276" t="s">
        <v>31910</v>
      </c>
      <c r="H7276" t="s">
        <v>36976</v>
      </c>
      <c r="I7276" t="s">
        <v>36974</v>
      </c>
      <c r="J7276" t="s">
        <v>36977</v>
      </c>
      <c r="L7276" t="s">
        <v>36978</v>
      </c>
      <c r="M7276">
        <v>-58.994999999999997</v>
      </c>
      <c r="N7276">
        <v>5.2683999999999997</v>
      </c>
    </row>
    <row r="7277" spans="1:14" x14ac:dyDescent="0.35">
      <c r="A7277" t="s">
        <v>36979</v>
      </c>
      <c r="B7277" t="s">
        <v>29</v>
      </c>
      <c r="C7277" t="s">
        <v>36980</v>
      </c>
      <c r="D7277">
        <v>630</v>
      </c>
      <c r="F7277" t="s">
        <v>30</v>
      </c>
      <c r="G7277" t="s">
        <v>41</v>
      </c>
      <c r="H7277" t="s">
        <v>36981</v>
      </c>
      <c r="I7277" t="s">
        <v>36982</v>
      </c>
      <c r="J7277" t="s">
        <v>36979</v>
      </c>
      <c r="K7277" t="s">
        <v>36979</v>
      </c>
      <c r="L7277" t="s">
        <v>36983</v>
      </c>
      <c r="M7277">
        <v>-120.744003296</v>
      </c>
      <c r="N7277">
        <v>35.814998626699897</v>
      </c>
    </row>
    <row r="7278" spans="1:14" x14ac:dyDescent="0.35">
      <c r="A7278" t="s">
        <v>36984</v>
      </c>
      <c r="B7278" t="s">
        <v>32</v>
      </c>
      <c r="C7278" t="s">
        <v>36985</v>
      </c>
      <c r="D7278">
        <v>656</v>
      </c>
      <c r="E7278" t="s">
        <v>1580</v>
      </c>
      <c r="F7278" t="s">
        <v>14009</v>
      </c>
      <c r="G7278" t="s">
        <v>14010</v>
      </c>
      <c r="H7278" t="s">
        <v>36986</v>
      </c>
      <c r="I7278" t="s">
        <v>36984</v>
      </c>
      <c r="J7278" t="s">
        <v>15421</v>
      </c>
      <c r="L7278" t="s">
        <v>36987</v>
      </c>
      <c r="M7278">
        <v>-59.441001892099997</v>
      </c>
      <c r="N7278">
        <v>2.39392995833999</v>
      </c>
    </row>
    <row r="7279" spans="1:14" x14ac:dyDescent="0.35">
      <c r="A7279" t="s">
        <v>36988</v>
      </c>
      <c r="B7279" t="s">
        <v>1168</v>
      </c>
      <c r="C7279" t="s">
        <v>36989</v>
      </c>
      <c r="D7279">
        <v>351</v>
      </c>
      <c r="E7279" t="s">
        <v>1580</v>
      </c>
      <c r="F7279" t="s">
        <v>14009</v>
      </c>
      <c r="G7279" t="s">
        <v>14010</v>
      </c>
      <c r="H7279" t="s">
        <v>36990</v>
      </c>
      <c r="I7279" t="s">
        <v>36988</v>
      </c>
      <c r="J7279" t="s">
        <v>36991</v>
      </c>
      <c r="L7279" t="s">
        <v>36992</v>
      </c>
      <c r="M7279">
        <v>-59.789397999999998</v>
      </c>
      <c r="N7279">
        <v>3.37276</v>
      </c>
    </row>
    <row r="7280" spans="1:14" x14ac:dyDescent="0.35">
      <c r="A7280" t="s">
        <v>36993</v>
      </c>
      <c r="B7280" t="s">
        <v>32</v>
      </c>
      <c r="C7280" t="s">
        <v>36994</v>
      </c>
      <c r="D7280">
        <v>45</v>
      </c>
      <c r="E7280" t="s">
        <v>1580</v>
      </c>
      <c r="F7280" t="s">
        <v>14009</v>
      </c>
      <c r="G7280" t="s">
        <v>14013</v>
      </c>
      <c r="H7280" t="s">
        <v>36995</v>
      </c>
      <c r="I7280" t="s">
        <v>36993</v>
      </c>
      <c r="J7280" t="s">
        <v>36996</v>
      </c>
      <c r="L7280" t="s">
        <v>36997</v>
      </c>
      <c r="M7280">
        <v>-59.783298492431598</v>
      </c>
      <c r="N7280">
        <v>8.1999998092651296</v>
      </c>
    </row>
    <row r="7281" spans="1:14" x14ac:dyDescent="0.35">
      <c r="A7281" t="s">
        <v>36998</v>
      </c>
      <c r="B7281" t="s">
        <v>32</v>
      </c>
      <c r="C7281" t="s">
        <v>36999</v>
      </c>
      <c r="D7281">
        <v>300</v>
      </c>
      <c r="E7281" t="s">
        <v>1580</v>
      </c>
      <c r="F7281" t="s">
        <v>14009</v>
      </c>
      <c r="G7281" t="s">
        <v>31910</v>
      </c>
      <c r="H7281" t="s">
        <v>37000</v>
      </c>
      <c r="I7281" t="s">
        <v>36998</v>
      </c>
      <c r="J7281" t="s">
        <v>37001</v>
      </c>
      <c r="L7281" t="s">
        <v>37002</v>
      </c>
      <c r="M7281">
        <v>-59.151100158691399</v>
      </c>
      <c r="N7281">
        <v>5.2774901390075604</v>
      </c>
    </row>
    <row r="7282" spans="1:14" x14ac:dyDescent="0.35">
      <c r="A7282" t="s">
        <v>37003</v>
      </c>
      <c r="B7282" t="s">
        <v>32</v>
      </c>
      <c r="C7282" t="s">
        <v>37004</v>
      </c>
      <c r="D7282">
        <v>2001</v>
      </c>
      <c r="E7282" t="s">
        <v>1580</v>
      </c>
      <c r="F7282" t="s">
        <v>14009</v>
      </c>
      <c r="G7282" t="s">
        <v>31910</v>
      </c>
      <c r="H7282" t="s">
        <v>37005</v>
      </c>
      <c r="I7282" t="s">
        <v>37003</v>
      </c>
      <c r="J7282" t="s">
        <v>37006</v>
      </c>
      <c r="L7282" t="s">
        <v>37007</v>
      </c>
      <c r="M7282">
        <v>-59.817027000000003</v>
      </c>
      <c r="N7282">
        <v>4.8981719999999997</v>
      </c>
    </row>
    <row r="7283" spans="1:14" x14ac:dyDescent="0.35">
      <c r="A7283" t="s">
        <v>37008</v>
      </c>
      <c r="B7283" t="s">
        <v>32</v>
      </c>
      <c r="C7283" t="s">
        <v>37009</v>
      </c>
      <c r="D7283">
        <v>1456</v>
      </c>
      <c r="E7283" t="s">
        <v>1580</v>
      </c>
      <c r="F7283" t="s">
        <v>14009</v>
      </c>
      <c r="G7283" t="s">
        <v>31910</v>
      </c>
      <c r="H7283" t="s">
        <v>37010</v>
      </c>
      <c r="I7283" t="s">
        <v>37008</v>
      </c>
      <c r="J7283" t="s">
        <v>37011</v>
      </c>
      <c r="L7283" t="s">
        <v>37012</v>
      </c>
      <c r="M7283">
        <v>-59.683300018310497</v>
      </c>
      <c r="N7283">
        <v>4.4833297729492099</v>
      </c>
    </row>
    <row r="7284" spans="1:14" x14ac:dyDescent="0.35">
      <c r="A7284" t="s">
        <v>37013</v>
      </c>
      <c r="B7284" t="s">
        <v>32</v>
      </c>
      <c r="C7284" t="s">
        <v>37014</v>
      </c>
      <c r="D7284">
        <v>324</v>
      </c>
      <c r="E7284" t="s">
        <v>1580</v>
      </c>
      <c r="F7284" t="s">
        <v>14009</v>
      </c>
      <c r="G7284" t="s">
        <v>14013</v>
      </c>
      <c r="H7284" t="s">
        <v>37015</v>
      </c>
      <c r="I7284" t="s">
        <v>37013</v>
      </c>
      <c r="J7284" t="s">
        <v>37016</v>
      </c>
      <c r="L7284" t="s">
        <v>37017</v>
      </c>
      <c r="M7284">
        <v>-60.184776999999997</v>
      </c>
      <c r="N7284">
        <v>7.4881120000000001</v>
      </c>
    </row>
    <row r="7285" spans="1:14" x14ac:dyDescent="0.35">
      <c r="A7285" t="s">
        <v>37018</v>
      </c>
      <c r="B7285" t="s">
        <v>32</v>
      </c>
      <c r="C7285" t="s">
        <v>37019</v>
      </c>
      <c r="D7285">
        <v>920</v>
      </c>
      <c r="F7285" t="s">
        <v>30</v>
      </c>
      <c r="G7285" t="s">
        <v>58</v>
      </c>
      <c r="H7285" t="s">
        <v>1194</v>
      </c>
      <c r="I7285" t="s">
        <v>37020</v>
      </c>
      <c r="J7285" t="s">
        <v>37018</v>
      </c>
      <c r="K7285" t="s">
        <v>37018</v>
      </c>
      <c r="L7285" t="s">
        <v>37021</v>
      </c>
      <c r="M7285">
        <v>-93.016296386700006</v>
      </c>
      <c r="N7285">
        <v>44.475498199499903</v>
      </c>
    </row>
    <row r="7286" spans="1:14" x14ac:dyDescent="0.35">
      <c r="A7286" t="s">
        <v>37022</v>
      </c>
      <c r="B7286" t="s">
        <v>32</v>
      </c>
      <c r="C7286" t="s">
        <v>37023</v>
      </c>
      <c r="D7286">
        <v>3</v>
      </c>
      <c r="E7286" t="s">
        <v>1580</v>
      </c>
      <c r="F7286" t="s">
        <v>14009</v>
      </c>
      <c r="G7286" t="s">
        <v>37024</v>
      </c>
      <c r="H7286" t="s">
        <v>37025</v>
      </c>
      <c r="I7286" t="s">
        <v>37022</v>
      </c>
      <c r="J7286" t="s">
        <v>37026</v>
      </c>
      <c r="L7286" t="s">
        <v>37027</v>
      </c>
      <c r="M7286">
        <v>-57.474172000000003</v>
      </c>
      <c r="N7286">
        <v>6.2443239999999998</v>
      </c>
    </row>
    <row r="7287" spans="1:14" x14ac:dyDescent="0.35">
      <c r="A7287" t="s">
        <v>37028</v>
      </c>
      <c r="B7287" t="s">
        <v>32</v>
      </c>
      <c r="C7287" t="s">
        <v>37029</v>
      </c>
      <c r="D7287">
        <v>1797</v>
      </c>
      <c r="E7287" t="s">
        <v>1580</v>
      </c>
      <c r="F7287" t="s">
        <v>14009</v>
      </c>
      <c r="G7287" t="s">
        <v>31910</v>
      </c>
      <c r="H7287" t="s">
        <v>37030</v>
      </c>
      <c r="I7287" t="s">
        <v>37028</v>
      </c>
      <c r="J7287" t="s">
        <v>34894</v>
      </c>
      <c r="L7287" t="s">
        <v>37031</v>
      </c>
      <c r="M7287">
        <v>-60.034999999999997</v>
      </c>
      <c r="N7287">
        <v>4.7252700000000001</v>
      </c>
    </row>
    <row r="7288" spans="1:14" x14ac:dyDescent="0.35">
      <c r="A7288" t="s">
        <v>37032</v>
      </c>
      <c r="B7288" t="s">
        <v>32</v>
      </c>
      <c r="C7288" t="s">
        <v>37033</v>
      </c>
      <c r="D7288">
        <v>2600</v>
      </c>
      <c r="E7288" t="s">
        <v>1580</v>
      </c>
      <c r="F7288" t="s">
        <v>14009</v>
      </c>
      <c r="G7288" t="s">
        <v>31910</v>
      </c>
      <c r="H7288" t="s">
        <v>37034</v>
      </c>
      <c r="I7288" t="s">
        <v>37032</v>
      </c>
      <c r="J7288" t="s">
        <v>37035</v>
      </c>
      <c r="L7288" t="s">
        <v>37036</v>
      </c>
      <c r="M7288">
        <v>-59.712499999999999</v>
      </c>
      <c r="N7288">
        <v>4.6974999999999998</v>
      </c>
    </row>
    <row r="7289" spans="1:14" x14ac:dyDescent="0.35">
      <c r="A7289" t="s">
        <v>37037</v>
      </c>
      <c r="B7289" t="s">
        <v>32</v>
      </c>
      <c r="C7289" t="s">
        <v>37038</v>
      </c>
      <c r="D7289">
        <v>1765</v>
      </c>
      <c r="E7289" t="s">
        <v>1580</v>
      </c>
      <c r="F7289" t="s">
        <v>14009</v>
      </c>
      <c r="G7289" t="s">
        <v>36933</v>
      </c>
      <c r="H7289" t="s">
        <v>37039</v>
      </c>
      <c r="I7289" t="s">
        <v>37037</v>
      </c>
      <c r="J7289" t="s">
        <v>35092</v>
      </c>
      <c r="L7289" t="s">
        <v>37040</v>
      </c>
      <c r="M7289">
        <v>-61.055400848388601</v>
      </c>
      <c r="N7289">
        <v>5.8154501914978001</v>
      </c>
    </row>
    <row r="7290" spans="1:14" x14ac:dyDescent="0.35">
      <c r="A7290" t="s">
        <v>37041</v>
      </c>
      <c r="B7290" t="s">
        <v>32</v>
      </c>
      <c r="C7290" t="s">
        <v>37042</v>
      </c>
      <c r="D7290">
        <v>360</v>
      </c>
      <c r="E7290" t="s">
        <v>1580</v>
      </c>
      <c r="F7290" t="s">
        <v>14009</v>
      </c>
      <c r="G7290" t="s">
        <v>14010</v>
      </c>
      <c r="H7290" t="s">
        <v>37043</v>
      </c>
      <c r="I7290" t="s">
        <v>37041</v>
      </c>
      <c r="J7290" t="s">
        <v>22186</v>
      </c>
      <c r="L7290" t="s">
        <v>37044</v>
      </c>
      <c r="M7290">
        <v>-59.51</v>
      </c>
      <c r="N7290">
        <v>2.9912999999999998</v>
      </c>
    </row>
    <row r="7291" spans="1:14" x14ac:dyDescent="0.35">
      <c r="A7291" t="s">
        <v>37045</v>
      </c>
      <c r="B7291" t="s">
        <v>32</v>
      </c>
      <c r="C7291" t="s">
        <v>37046</v>
      </c>
      <c r="D7291">
        <v>13</v>
      </c>
      <c r="E7291" t="s">
        <v>1580</v>
      </c>
      <c r="F7291" t="s">
        <v>14009</v>
      </c>
      <c r="G7291" t="s">
        <v>37024</v>
      </c>
      <c r="H7291" t="s">
        <v>37047</v>
      </c>
      <c r="I7291" t="s">
        <v>37045</v>
      </c>
      <c r="J7291" t="s">
        <v>37048</v>
      </c>
      <c r="L7291" t="s">
        <v>37049</v>
      </c>
      <c r="M7291">
        <v>-57.148940000000003</v>
      </c>
      <c r="N7291">
        <v>5.8598999999999997</v>
      </c>
    </row>
    <row r="7292" spans="1:14" x14ac:dyDescent="0.35">
      <c r="A7292" t="s">
        <v>37050</v>
      </c>
      <c r="B7292" t="s">
        <v>32</v>
      </c>
      <c r="C7292" t="s">
        <v>37051</v>
      </c>
      <c r="D7292">
        <v>50</v>
      </c>
      <c r="F7292" t="s">
        <v>30</v>
      </c>
      <c r="G7292" t="s">
        <v>41</v>
      </c>
      <c r="H7292" t="s">
        <v>944</v>
      </c>
      <c r="I7292" t="s">
        <v>37052</v>
      </c>
      <c r="J7292" t="s">
        <v>37050</v>
      </c>
      <c r="K7292" t="s">
        <v>37050</v>
      </c>
      <c r="L7292" t="s">
        <v>37053</v>
      </c>
      <c r="M7292">
        <v>-119.91532100000001</v>
      </c>
      <c r="N7292">
        <v>34.060197000000002</v>
      </c>
    </row>
    <row r="7293" spans="1:14" x14ac:dyDescent="0.35">
      <c r="A7293" t="s">
        <v>37054</v>
      </c>
      <c r="B7293" t="s">
        <v>32</v>
      </c>
      <c r="C7293" t="s">
        <v>27321</v>
      </c>
      <c r="D7293">
        <v>243</v>
      </c>
      <c r="F7293" t="s">
        <v>30</v>
      </c>
      <c r="G7293" t="s">
        <v>41</v>
      </c>
      <c r="H7293" t="s">
        <v>37055</v>
      </c>
      <c r="I7293" t="s">
        <v>37056</v>
      </c>
      <c r="J7293" t="s">
        <v>37054</v>
      </c>
      <c r="K7293" t="s">
        <v>37054</v>
      </c>
      <c r="L7293" t="s">
        <v>37057</v>
      </c>
      <c r="M7293">
        <v>-119.060997</v>
      </c>
      <c r="N7293">
        <v>34.347198489999997</v>
      </c>
    </row>
    <row r="7294" spans="1:14" x14ac:dyDescent="0.35">
      <c r="A7294" t="s">
        <v>27349</v>
      </c>
      <c r="B7294" t="s">
        <v>36</v>
      </c>
      <c r="C7294" t="s">
        <v>37058</v>
      </c>
      <c r="D7294">
        <v>80</v>
      </c>
      <c r="E7294" t="s">
        <v>161</v>
      </c>
      <c r="F7294" t="s">
        <v>1652</v>
      </c>
      <c r="G7294" t="s">
        <v>1653</v>
      </c>
      <c r="H7294" t="s">
        <v>37059</v>
      </c>
      <c r="J7294" t="s">
        <v>27349</v>
      </c>
      <c r="L7294" t="s">
        <v>37060</v>
      </c>
      <c r="M7294">
        <v>161.358</v>
      </c>
      <c r="N7294">
        <v>-9.4139999999999997</v>
      </c>
    </row>
    <row r="7295" spans="1:14" x14ac:dyDescent="0.35">
      <c r="A7295" t="s">
        <v>37061</v>
      </c>
      <c r="B7295" t="s">
        <v>1168</v>
      </c>
      <c r="C7295" t="s">
        <v>37062</v>
      </c>
      <c r="D7295">
        <v>62</v>
      </c>
      <c r="F7295" t="s">
        <v>37063</v>
      </c>
      <c r="G7295" t="s">
        <v>37064</v>
      </c>
      <c r="H7295" t="s">
        <v>5024</v>
      </c>
      <c r="I7295" t="s">
        <v>37061</v>
      </c>
      <c r="J7295" t="s">
        <v>37065</v>
      </c>
      <c r="L7295" t="s">
        <v>37066</v>
      </c>
      <c r="M7295">
        <v>-61.792701999999998</v>
      </c>
      <c r="N7295">
        <v>17.136700000000001</v>
      </c>
    </row>
    <row r="7296" spans="1:14" x14ac:dyDescent="0.35">
      <c r="A7296" t="s">
        <v>37067</v>
      </c>
      <c r="B7296" t="s">
        <v>32</v>
      </c>
      <c r="C7296" t="s">
        <v>37068</v>
      </c>
      <c r="D7296">
        <v>15</v>
      </c>
      <c r="F7296" t="s">
        <v>37063</v>
      </c>
      <c r="G7296" t="s">
        <v>37069</v>
      </c>
      <c r="H7296" t="s">
        <v>37070</v>
      </c>
      <c r="I7296" t="s">
        <v>37067</v>
      </c>
      <c r="J7296" t="s">
        <v>37071</v>
      </c>
      <c r="L7296" t="s">
        <v>37072</v>
      </c>
      <c r="M7296">
        <v>-61.828601999999997</v>
      </c>
      <c r="N7296">
        <v>17.635798999999999</v>
      </c>
    </row>
    <row r="7297" spans="1:14" x14ac:dyDescent="0.35">
      <c r="A7297" t="s">
        <v>27303</v>
      </c>
      <c r="B7297" t="s">
        <v>36</v>
      </c>
      <c r="C7297" t="s">
        <v>37073</v>
      </c>
      <c r="D7297">
        <v>4400</v>
      </c>
      <c r="E7297" t="s">
        <v>161</v>
      </c>
      <c r="F7297" t="s">
        <v>1547</v>
      </c>
      <c r="G7297" t="s">
        <v>2902</v>
      </c>
      <c r="H7297" t="s">
        <v>37074</v>
      </c>
      <c r="J7297" t="s">
        <v>27303</v>
      </c>
      <c r="L7297" t="s">
        <v>37075</v>
      </c>
      <c r="M7297">
        <v>144.6508</v>
      </c>
      <c r="N7297">
        <v>-5.5766</v>
      </c>
    </row>
    <row r="7298" spans="1:14" x14ac:dyDescent="0.35">
      <c r="A7298" t="s">
        <v>37076</v>
      </c>
      <c r="B7298" t="s">
        <v>32</v>
      </c>
      <c r="C7298" t="s">
        <v>37077</v>
      </c>
      <c r="D7298">
        <v>24</v>
      </c>
      <c r="E7298" t="s">
        <v>161</v>
      </c>
      <c r="F7298" t="s">
        <v>1547</v>
      </c>
      <c r="G7298" t="s">
        <v>1681</v>
      </c>
      <c r="H7298" t="s">
        <v>37078</v>
      </c>
      <c r="I7298" t="s">
        <v>37079</v>
      </c>
      <c r="J7298" t="s">
        <v>37076</v>
      </c>
      <c r="K7298" t="s">
        <v>37080</v>
      </c>
      <c r="L7298" t="s">
        <v>37081</v>
      </c>
      <c r="M7298">
        <v>143.51922200000001</v>
      </c>
      <c r="N7298">
        <v>-4.1966330000000003</v>
      </c>
    </row>
    <row r="7299" spans="1:14" x14ac:dyDescent="0.35">
      <c r="A7299" t="s">
        <v>37082</v>
      </c>
      <c r="B7299" t="s">
        <v>1168</v>
      </c>
      <c r="C7299" t="s">
        <v>37083</v>
      </c>
      <c r="D7299">
        <v>169</v>
      </c>
      <c r="F7299" t="s">
        <v>37084</v>
      </c>
      <c r="G7299" t="s">
        <v>37085</v>
      </c>
      <c r="H7299" t="s">
        <v>37086</v>
      </c>
      <c r="I7299" t="s">
        <v>37082</v>
      </c>
      <c r="J7299" t="s">
        <v>2870</v>
      </c>
      <c r="L7299" t="s">
        <v>37087</v>
      </c>
      <c r="M7299">
        <v>-59.4925</v>
      </c>
      <c r="N7299">
        <v>13.0746</v>
      </c>
    </row>
    <row r="7300" spans="1:14" x14ac:dyDescent="0.35">
      <c r="A7300" t="s">
        <v>37088</v>
      </c>
      <c r="B7300" t="s">
        <v>32</v>
      </c>
      <c r="C7300" t="s">
        <v>37089</v>
      </c>
      <c r="D7300">
        <v>6100</v>
      </c>
      <c r="E7300" t="s">
        <v>161</v>
      </c>
      <c r="F7300" t="s">
        <v>1547</v>
      </c>
      <c r="G7300" t="s">
        <v>1566</v>
      </c>
      <c r="H7300" t="s">
        <v>37090</v>
      </c>
      <c r="I7300" t="s">
        <v>37091</v>
      </c>
      <c r="J7300" t="s">
        <v>37088</v>
      </c>
      <c r="K7300" t="s">
        <v>35411</v>
      </c>
      <c r="L7300" t="s">
        <v>37092</v>
      </c>
      <c r="M7300">
        <v>145.532222222</v>
      </c>
      <c r="N7300">
        <v>-6.4666666666700001</v>
      </c>
    </row>
    <row r="7301" spans="1:14" x14ac:dyDescent="0.35">
      <c r="A7301" t="s">
        <v>37093</v>
      </c>
      <c r="B7301" t="s">
        <v>32</v>
      </c>
      <c r="C7301" t="s">
        <v>37094</v>
      </c>
      <c r="D7301">
        <v>32</v>
      </c>
      <c r="E7301" t="s">
        <v>161</v>
      </c>
      <c r="F7301" t="s">
        <v>162</v>
      </c>
      <c r="G7301" t="s">
        <v>26035</v>
      </c>
      <c r="H7301" t="s">
        <v>37095</v>
      </c>
      <c r="J7301" t="s">
        <v>37093</v>
      </c>
      <c r="L7301" t="s">
        <v>37096</v>
      </c>
      <c r="M7301">
        <v>171.16149999999999</v>
      </c>
      <c r="N7301">
        <v>8.3026999999999997</v>
      </c>
    </row>
    <row r="7302" spans="1:14" x14ac:dyDescent="0.35">
      <c r="A7302" t="s">
        <v>37097</v>
      </c>
      <c r="B7302" t="s">
        <v>32</v>
      </c>
      <c r="C7302" t="s">
        <v>37098</v>
      </c>
      <c r="D7302">
        <v>59</v>
      </c>
      <c r="E7302" t="s">
        <v>161</v>
      </c>
      <c r="F7302" t="s">
        <v>1547</v>
      </c>
      <c r="G7302" t="s">
        <v>1681</v>
      </c>
      <c r="H7302" t="s">
        <v>37099</v>
      </c>
      <c r="I7302" t="s">
        <v>37100</v>
      </c>
      <c r="J7302" t="s">
        <v>37097</v>
      </c>
      <c r="K7302" t="s">
        <v>22761</v>
      </c>
      <c r="L7302" t="s">
        <v>37101</v>
      </c>
      <c r="M7302">
        <v>143.38380000000001</v>
      </c>
      <c r="N7302">
        <v>-4.0949</v>
      </c>
    </row>
    <row r="7303" spans="1:14" x14ac:dyDescent="0.35">
      <c r="A7303" t="s">
        <v>37102</v>
      </c>
      <c r="B7303" t="s">
        <v>32</v>
      </c>
      <c r="C7303" t="s">
        <v>37103</v>
      </c>
      <c r="D7303">
        <v>825</v>
      </c>
      <c r="F7303" t="s">
        <v>30</v>
      </c>
      <c r="G7303" t="s">
        <v>34</v>
      </c>
      <c r="H7303" t="s">
        <v>31257</v>
      </c>
      <c r="I7303" t="s">
        <v>37104</v>
      </c>
      <c r="J7303" t="s">
        <v>37102</v>
      </c>
      <c r="K7303" t="s">
        <v>37102</v>
      </c>
      <c r="L7303" t="s">
        <v>37105</v>
      </c>
      <c r="M7303">
        <v>-156.02902599999999</v>
      </c>
      <c r="N7303">
        <v>62.993206000000001</v>
      </c>
    </row>
    <row r="7304" spans="1:14" x14ac:dyDescent="0.35">
      <c r="A7304" t="s">
        <v>2566</v>
      </c>
      <c r="B7304" t="s">
        <v>32</v>
      </c>
      <c r="C7304" t="s">
        <v>37106</v>
      </c>
      <c r="D7304">
        <v>3365</v>
      </c>
      <c r="E7304" t="s">
        <v>161</v>
      </c>
      <c r="F7304" t="s">
        <v>1547</v>
      </c>
      <c r="G7304" t="s">
        <v>1646</v>
      </c>
      <c r="H7304" t="s">
        <v>37107</v>
      </c>
      <c r="I7304" t="s">
        <v>37108</v>
      </c>
      <c r="J7304" t="s">
        <v>2566</v>
      </c>
      <c r="K7304" t="s">
        <v>22669</v>
      </c>
      <c r="L7304" t="s">
        <v>37109</v>
      </c>
      <c r="M7304">
        <v>148.0686</v>
      </c>
      <c r="N7304">
        <v>-9.1585999999999999</v>
      </c>
    </row>
    <row r="7305" spans="1:14" x14ac:dyDescent="0.35">
      <c r="A7305" t="s">
        <v>37110</v>
      </c>
      <c r="B7305" t="s">
        <v>1168</v>
      </c>
      <c r="C7305" t="s">
        <v>37111</v>
      </c>
      <c r="D7305">
        <v>13</v>
      </c>
      <c r="F7305" t="s">
        <v>37112</v>
      </c>
      <c r="G7305" t="s">
        <v>37113</v>
      </c>
      <c r="H7305" t="s">
        <v>37114</v>
      </c>
      <c r="I7305" t="s">
        <v>37110</v>
      </c>
      <c r="J7305" t="s">
        <v>37115</v>
      </c>
      <c r="L7305" t="s">
        <v>37116</v>
      </c>
      <c r="M7305">
        <v>-61.392200469970703</v>
      </c>
      <c r="N7305">
        <v>15.3367004394531</v>
      </c>
    </row>
    <row r="7306" spans="1:14" x14ac:dyDescent="0.35">
      <c r="A7306" t="s">
        <v>37117</v>
      </c>
      <c r="B7306" t="s">
        <v>1168</v>
      </c>
      <c r="C7306" t="s">
        <v>37118</v>
      </c>
      <c r="D7306">
        <v>73</v>
      </c>
      <c r="F7306" t="s">
        <v>37112</v>
      </c>
      <c r="G7306" t="s">
        <v>37119</v>
      </c>
      <c r="H7306" t="s">
        <v>37120</v>
      </c>
      <c r="I7306" t="s">
        <v>37117</v>
      </c>
      <c r="J7306" t="s">
        <v>37121</v>
      </c>
      <c r="L7306" t="s">
        <v>37122</v>
      </c>
      <c r="M7306">
        <v>-61.299999</v>
      </c>
      <c r="N7306">
        <v>15.547000000000001</v>
      </c>
    </row>
    <row r="7307" spans="1:14" x14ac:dyDescent="0.35">
      <c r="A7307" t="s">
        <v>37123</v>
      </c>
      <c r="B7307" t="s">
        <v>32</v>
      </c>
      <c r="C7307" t="s">
        <v>37124</v>
      </c>
      <c r="D7307">
        <v>121</v>
      </c>
      <c r="E7307" t="s">
        <v>161</v>
      </c>
      <c r="F7307" t="s">
        <v>1547</v>
      </c>
      <c r="G7307" t="s">
        <v>1548</v>
      </c>
      <c r="H7307" t="s">
        <v>37125</v>
      </c>
      <c r="I7307" t="s">
        <v>37126</v>
      </c>
      <c r="J7307" t="s">
        <v>37123</v>
      </c>
      <c r="L7307" t="s">
        <v>37127</v>
      </c>
      <c r="M7307">
        <v>142.86799999999999</v>
      </c>
      <c r="N7307">
        <v>-7.6216999999999997</v>
      </c>
    </row>
    <row r="7308" spans="1:14" x14ac:dyDescent="0.35">
      <c r="A7308" t="s">
        <v>2490</v>
      </c>
      <c r="B7308" t="s">
        <v>32</v>
      </c>
      <c r="C7308" t="s">
        <v>37128</v>
      </c>
      <c r="D7308">
        <v>15</v>
      </c>
      <c r="E7308" t="s">
        <v>161</v>
      </c>
      <c r="F7308" t="s">
        <v>1547</v>
      </c>
      <c r="G7308" t="s">
        <v>2872</v>
      </c>
      <c r="H7308" t="s">
        <v>37129</v>
      </c>
      <c r="I7308" t="s">
        <v>37130</v>
      </c>
      <c r="J7308" t="s">
        <v>2490</v>
      </c>
      <c r="K7308" t="s">
        <v>37131</v>
      </c>
      <c r="L7308" t="s">
        <v>37132</v>
      </c>
      <c r="M7308">
        <v>146.194444444</v>
      </c>
      <c r="N7308">
        <v>-8.1697222222200008</v>
      </c>
    </row>
    <row r="7309" spans="1:14" x14ac:dyDescent="0.35">
      <c r="A7309" t="s">
        <v>37133</v>
      </c>
      <c r="B7309" t="s">
        <v>32</v>
      </c>
      <c r="C7309" t="s">
        <v>37134</v>
      </c>
      <c r="D7309">
        <v>4735</v>
      </c>
      <c r="E7309" t="s">
        <v>161</v>
      </c>
      <c r="F7309" t="s">
        <v>1547</v>
      </c>
      <c r="G7309" t="s">
        <v>1983</v>
      </c>
      <c r="H7309" t="s">
        <v>37135</v>
      </c>
      <c r="I7309" t="s">
        <v>37136</v>
      </c>
      <c r="J7309" t="s">
        <v>37133</v>
      </c>
      <c r="K7309" t="s">
        <v>31663</v>
      </c>
      <c r="L7309" t="s">
        <v>37137</v>
      </c>
      <c r="M7309">
        <v>141.41900000000001</v>
      </c>
      <c r="N7309">
        <v>-5.1173000000000002</v>
      </c>
    </row>
    <row r="7310" spans="1:14" x14ac:dyDescent="0.35">
      <c r="A7310" t="s">
        <v>37138</v>
      </c>
      <c r="B7310" t="s">
        <v>32</v>
      </c>
      <c r="C7310" t="s">
        <v>46906</v>
      </c>
      <c r="D7310">
        <v>10</v>
      </c>
      <c r="F7310" t="s">
        <v>37139</v>
      </c>
      <c r="G7310" t="s">
        <v>37140</v>
      </c>
      <c r="H7310" t="s">
        <v>37141</v>
      </c>
      <c r="I7310" t="s">
        <v>37138</v>
      </c>
      <c r="J7310" t="s">
        <v>37142</v>
      </c>
      <c r="L7310" t="s">
        <v>37143</v>
      </c>
      <c r="M7310">
        <v>-61.084400000000002</v>
      </c>
      <c r="N7310">
        <v>16.296901999999999</v>
      </c>
    </row>
    <row r="7311" spans="1:14" x14ac:dyDescent="0.35">
      <c r="A7311" t="s">
        <v>37144</v>
      </c>
      <c r="B7311" t="s">
        <v>32</v>
      </c>
      <c r="C7311" t="s">
        <v>37145</v>
      </c>
      <c r="D7311">
        <v>59</v>
      </c>
      <c r="F7311" t="s">
        <v>37139</v>
      </c>
      <c r="G7311" t="s">
        <v>37140</v>
      </c>
      <c r="H7311" t="s">
        <v>37146</v>
      </c>
      <c r="I7311" t="s">
        <v>37144</v>
      </c>
      <c r="J7311" t="s">
        <v>37147</v>
      </c>
      <c r="L7311" t="s">
        <v>37148</v>
      </c>
      <c r="M7311">
        <v>-61.742198944091797</v>
      </c>
      <c r="N7311">
        <v>16.013299942016602</v>
      </c>
    </row>
    <row r="7312" spans="1:14" x14ac:dyDescent="0.35">
      <c r="A7312" t="s">
        <v>37149</v>
      </c>
      <c r="B7312" t="s">
        <v>32</v>
      </c>
      <c r="C7312" t="s">
        <v>46907</v>
      </c>
      <c r="D7312">
        <v>10</v>
      </c>
      <c r="F7312" t="s">
        <v>37139</v>
      </c>
      <c r="G7312" t="s">
        <v>37140</v>
      </c>
      <c r="H7312" t="s">
        <v>46908</v>
      </c>
      <c r="I7312" t="s">
        <v>37149</v>
      </c>
      <c r="J7312" t="s">
        <v>27310</v>
      </c>
      <c r="L7312" t="s">
        <v>37150</v>
      </c>
      <c r="M7312">
        <v>-61.262500762939403</v>
      </c>
      <c r="N7312">
        <v>16.257799148559499</v>
      </c>
    </row>
    <row r="7313" spans="1:14" x14ac:dyDescent="0.35">
      <c r="A7313" t="s">
        <v>37151</v>
      </c>
      <c r="B7313" t="s">
        <v>1168</v>
      </c>
      <c r="C7313" t="s">
        <v>46909</v>
      </c>
      <c r="D7313">
        <v>16</v>
      </c>
      <c r="F7313" t="s">
        <v>37152</v>
      </c>
      <c r="G7313" t="s">
        <v>37153</v>
      </c>
      <c r="H7313" t="s">
        <v>37154</v>
      </c>
      <c r="I7313" t="s">
        <v>37151</v>
      </c>
      <c r="J7313" t="s">
        <v>37155</v>
      </c>
      <c r="L7313" t="s">
        <v>37156</v>
      </c>
      <c r="M7313">
        <v>-61.003200531005803</v>
      </c>
      <c r="N7313">
        <v>14.590999603271401</v>
      </c>
    </row>
    <row r="7314" spans="1:14" x14ac:dyDescent="0.35">
      <c r="A7314" t="s">
        <v>37157</v>
      </c>
      <c r="B7314" t="s">
        <v>1168</v>
      </c>
      <c r="C7314" t="s">
        <v>46910</v>
      </c>
      <c r="D7314">
        <v>7</v>
      </c>
      <c r="F7314" t="s">
        <v>27085</v>
      </c>
      <c r="G7314" t="s">
        <v>27086</v>
      </c>
      <c r="H7314" t="s">
        <v>37158</v>
      </c>
      <c r="I7314" t="s">
        <v>37157</v>
      </c>
      <c r="J7314" t="s">
        <v>37159</v>
      </c>
      <c r="L7314" t="s">
        <v>37160</v>
      </c>
      <c r="M7314">
        <v>-63.047198999999999</v>
      </c>
      <c r="N7314">
        <v>18.099899000000001</v>
      </c>
    </row>
    <row r="7315" spans="1:14" x14ac:dyDescent="0.35">
      <c r="A7315" t="s">
        <v>37161</v>
      </c>
      <c r="B7315" t="s">
        <v>1168</v>
      </c>
      <c r="C7315" t="s">
        <v>37162</v>
      </c>
      <c r="D7315">
        <v>49</v>
      </c>
      <c r="F7315" t="s">
        <v>37163</v>
      </c>
      <c r="G7315" t="s">
        <v>37164</v>
      </c>
      <c r="H7315" t="s">
        <v>37165</v>
      </c>
      <c r="I7315" t="s">
        <v>37161</v>
      </c>
      <c r="J7315" t="s">
        <v>37166</v>
      </c>
      <c r="L7315" t="s">
        <v>37167</v>
      </c>
      <c r="M7315">
        <v>-62.843601226806598</v>
      </c>
      <c r="N7315">
        <v>17.904399871826101</v>
      </c>
    </row>
    <row r="7316" spans="1:14" x14ac:dyDescent="0.35">
      <c r="A7316" t="s">
        <v>37168</v>
      </c>
      <c r="B7316" t="s">
        <v>1168</v>
      </c>
      <c r="C7316" t="s">
        <v>37169</v>
      </c>
      <c r="D7316">
        <v>16</v>
      </c>
      <c r="F7316" t="s">
        <v>37139</v>
      </c>
      <c r="G7316" t="s">
        <v>37140</v>
      </c>
      <c r="H7316" t="s">
        <v>37170</v>
      </c>
      <c r="I7316" t="s">
        <v>37168</v>
      </c>
      <c r="J7316" t="s">
        <v>37171</v>
      </c>
      <c r="L7316" t="s">
        <v>37172</v>
      </c>
      <c r="M7316">
        <v>-61.270000457763601</v>
      </c>
      <c r="N7316">
        <v>15.868700027465801</v>
      </c>
    </row>
    <row r="7317" spans="1:14" x14ac:dyDescent="0.35">
      <c r="A7317" t="s">
        <v>37173</v>
      </c>
      <c r="B7317" t="s">
        <v>3332</v>
      </c>
      <c r="C7317" t="s">
        <v>46911</v>
      </c>
      <c r="D7317">
        <v>36</v>
      </c>
      <c r="F7317" t="s">
        <v>37139</v>
      </c>
      <c r="G7317" t="s">
        <v>37140</v>
      </c>
      <c r="H7317" t="s">
        <v>46912</v>
      </c>
      <c r="I7317" t="s">
        <v>37173</v>
      </c>
      <c r="J7317" t="s">
        <v>27551</v>
      </c>
      <c r="L7317" t="s">
        <v>37174</v>
      </c>
      <c r="M7317">
        <v>-61.531798999999999</v>
      </c>
      <c r="N7317">
        <v>16.265301000000001</v>
      </c>
    </row>
    <row r="7318" spans="1:14" x14ac:dyDescent="0.35">
      <c r="A7318" t="s">
        <v>37175</v>
      </c>
      <c r="B7318" t="s">
        <v>32</v>
      </c>
      <c r="C7318" t="s">
        <v>37176</v>
      </c>
      <c r="D7318">
        <v>46</v>
      </c>
      <c r="F7318" t="s">
        <v>37139</v>
      </c>
      <c r="G7318" t="s">
        <v>37140</v>
      </c>
      <c r="H7318" t="s">
        <v>37177</v>
      </c>
      <c r="I7318" t="s">
        <v>37175</v>
      </c>
      <c r="J7318" t="s">
        <v>37178</v>
      </c>
      <c r="L7318" t="s">
        <v>37179</v>
      </c>
      <c r="M7318">
        <v>-61.580600738500003</v>
      </c>
      <c r="N7318">
        <v>15.864399909999999</v>
      </c>
    </row>
    <row r="7319" spans="1:14" x14ac:dyDescent="0.35">
      <c r="A7319" t="s">
        <v>37180</v>
      </c>
      <c r="B7319" t="s">
        <v>32</v>
      </c>
      <c r="C7319" t="s">
        <v>37181</v>
      </c>
      <c r="D7319">
        <v>20</v>
      </c>
      <c r="E7319" t="s">
        <v>1532</v>
      </c>
      <c r="F7319" t="s">
        <v>13491</v>
      </c>
      <c r="G7319" t="s">
        <v>37182</v>
      </c>
      <c r="H7319" t="s">
        <v>37183</v>
      </c>
      <c r="J7319" t="s">
        <v>37180</v>
      </c>
      <c r="L7319" t="s">
        <v>37184</v>
      </c>
      <c r="M7319">
        <v>-12.916600000000001</v>
      </c>
      <c r="N7319">
        <v>27.948699999999999</v>
      </c>
    </row>
    <row r="7320" spans="1:14" x14ac:dyDescent="0.35">
      <c r="A7320" t="s">
        <v>37185</v>
      </c>
      <c r="B7320" t="s">
        <v>32</v>
      </c>
      <c r="C7320" t="s">
        <v>37186</v>
      </c>
      <c r="D7320">
        <v>59</v>
      </c>
      <c r="E7320" t="s">
        <v>161</v>
      </c>
      <c r="F7320" t="s">
        <v>1547</v>
      </c>
      <c r="G7320" t="s">
        <v>2633</v>
      </c>
      <c r="H7320" t="s">
        <v>37187</v>
      </c>
      <c r="I7320" t="s">
        <v>37188</v>
      </c>
      <c r="J7320" t="s">
        <v>37185</v>
      </c>
      <c r="K7320" t="s">
        <v>27526</v>
      </c>
      <c r="L7320" t="s">
        <v>37189</v>
      </c>
      <c r="M7320">
        <v>153.20291666700001</v>
      </c>
      <c r="N7320">
        <v>-11.3311111111</v>
      </c>
    </row>
    <row r="7321" spans="1:14" x14ac:dyDescent="0.35">
      <c r="A7321" t="s">
        <v>37190</v>
      </c>
      <c r="B7321" t="s">
        <v>1168</v>
      </c>
      <c r="C7321" t="s">
        <v>37191</v>
      </c>
      <c r="D7321">
        <v>41</v>
      </c>
      <c r="F7321" t="s">
        <v>26329</v>
      </c>
      <c r="G7321" t="s">
        <v>37192</v>
      </c>
      <c r="H7321" t="s">
        <v>37193</v>
      </c>
      <c r="I7321" t="s">
        <v>37190</v>
      </c>
      <c r="J7321" t="s">
        <v>37194</v>
      </c>
      <c r="L7321" t="s">
        <v>37195</v>
      </c>
      <c r="M7321">
        <v>-61.786201477050703</v>
      </c>
      <c r="N7321">
        <v>12.0041999816894</v>
      </c>
    </row>
    <row r="7322" spans="1:14" x14ac:dyDescent="0.35">
      <c r="A7322" t="s">
        <v>37196</v>
      </c>
      <c r="B7322" t="s">
        <v>32</v>
      </c>
      <c r="C7322" t="s">
        <v>37197</v>
      </c>
      <c r="D7322">
        <v>5</v>
      </c>
      <c r="F7322" t="s">
        <v>26329</v>
      </c>
      <c r="G7322" t="s">
        <v>37198</v>
      </c>
      <c r="H7322" t="s">
        <v>37199</v>
      </c>
      <c r="I7322" t="s">
        <v>37196</v>
      </c>
      <c r="J7322" t="s">
        <v>35179</v>
      </c>
      <c r="L7322" t="s">
        <v>37200</v>
      </c>
      <c r="M7322">
        <v>-61.472801208496001</v>
      </c>
      <c r="N7322">
        <v>12.4760999679565</v>
      </c>
    </row>
    <row r="7323" spans="1:14" x14ac:dyDescent="0.35">
      <c r="A7323" t="s">
        <v>37202</v>
      </c>
      <c r="B7323" t="s">
        <v>65</v>
      </c>
      <c r="C7323" t="s">
        <v>37203</v>
      </c>
      <c r="D7323">
        <v>0</v>
      </c>
      <c r="E7323" t="s">
        <v>1579</v>
      </c>
      <c r="F7323" t="s">
        <v>1640</v>
      </c>
      <c r="G7323" t="s">
        <v>1641</v>
      </c>
      <c r="H7323" t="s">
        <v>37204</v>
      </c>
      <c r="J7323" t="s">
        <v>37202</v>
      </c>
      <c r="L7323" t="s">
        <v>37205</v>
      </c>
      <c r="M7323">
        <v>81.22</v>
      </c>
      <c r="N7323">
        <v>8.56</v>
      </c>
    </row>
    <row r="7324" spans="1:14" x14ac:dyDescent="0.35">
      <c r="A7324" t="s">
        <v>37206</v>
      </c>
      <c r="B7324" t="s">
        <v>36</v>
      </c>
      <c r="C7324" t="s">
        <v>37207</v>
      </c>
      <c r="D7324">
        <v>30</v>
      </c>
      <c r="E7324" t="s">
        <v>161</v>
      </c>
      <c r="F7324" t="s">
        <v>1547</v>
      </c>
      <c r="G7324" t="s">
        <v>2656</v>
      </c>
      <c r="H7324" t="s">
        <v>37208</v>
      </c>
      <c r="J7324" t="s">
        <v>37206</v>
      </c>
      <c r="L7324" t="s">
        <v>37209</v>
      </c>
      <c r="M7324">
        <v>149.7107</v>
      </c>
      <c r="N7324">
        <v>-2.6053000000000002</v>
      </c>
    </row>
    <row r="7325" spans="1:14" x14ac:dyDescent="0.35">
      <c r="A7325" t="s">
        <v>37210</v>
      </c>
      <c r="B7325" t="s">
        <v>1168</v>
      </c>
      <c r="C7325" t="s">
        <v>37211</v>
      </c>
      <c r="D7325">
        <v>23</v>
      </c>
      <c r="F7325" t="s">
        <v>34798</v>
      </c>
      <c r="G7325" t="s">
        <v>34799</v>
      </c>
      <c r="H7325" t="s">
        <v>37212</v>
      </c>
      <c r="I7325" t="s">
        <v>37210</v>
      </c>
      <c r="J7325" t="s">
        <v>27329</v>
      </c>
      <c r="K7325" t="s">
        <v>27329</v>
      </c>
      <c r="L7325" t="s">
        <v>37213</v>
      </c>
      <c r="M7325">
        <v>-64.973396301269503</v>
      </c>
      <c r="N7325">
        <v>18.3372993469238</v>
      </c>
    </row>
    <row r="7326" spans="1:14" x14ac:dyDescent="0.35">
      <c r="A7326" t="s">
        <v>37214</v>
      </c>
      <c r="B7326" t="s">
        <v>1168</v>
      </c>
      <c r="C7326" t="s">
        <v>37215</v>
      </c>
      <c r="D7326">
        <v>74</v>
      </c>
      <c r="F7326" t="s">
        <v>34798</v>
      </c>
      <c r="G7326" t="s">
        <v>34799</v>
      </c>
      <c r="H7326" t="s">
        <v>37216</v>
      </c>
      <c r="I7326" t="s">
        <v>37214</v>
      </c>
      <c r="J7326" t="s">
        <v>27333</v>
      </c>
      <c r="K7326" t="s">
        <v>27333</v>
      </c>
      <c r="L7326" t="s">
        <v>37217</v>
      </c>
      <c r="M7326">
        <v>-64.798599243164006</v>
      </c>
      <c r="N7326">
        <v>17.701900482177699</v>
      </c>
    </row>
    <row r="7327" spans="1:14" x14ac:dyDescent="0.35">
      <c r="A7327" t="s">
        <v>37223</v>
      </c>
      <c r="B7327" t="s">
        <v>1168</v>
      </c>
      <c r="C7327" t="s">
        <v>37224</v>
      </c>
      <c r="D7327">
        <v>23</v>
      </c>
      <c r="F7327" t="s">
        <v>144</v>
      </c>
      <c r="G7327" t="s">
        <v>145</v>
      </c>
      <c r="H7327" t="s">
        <v>37225</v>
      </c>
      <c r="I7327" t="s">
        <v>37223</v>
      </c>
      <c r="J7327" t="s">
        <v>35046</v>
      </c>
      <c r="K7327" t="s">
        <v>8008</v>
      </c>
      <c r="L7327" t="s">
        <v>37226</v>
      </c>
      <c r="M7327">
        <v>-66.675300598099994</v>
      </c>
      <c r="N7327">
        <v>18.4500007629</v>
      </c>
    </row>
    <row r="7328" spans="1:14" x14ac:dyDescent="0.35">
      <c r="A7328" t="s">
        <v>37227</v>
      </c>
      <c r="B7328" t="s">
        <v>1168</v>
      </c>
      <c r="C7328" t="s">
        <v>37228</v>
      </c>
      <c r="D7328">
        <v>237</v>
      </c>
      <c r="F7328" t="s">
        <v>144</v>
      </c>
      <c r="G7328" t="s">
        <v>145</v>
      </c>
      <c r="H7328" t="s">
        <v>37229</v>
      </c>
      <c r="I7328" t="s">
        <v>37227</v>
      </c>
      <c r="J7328" t="s">
        <v>37230</v>
      </c>
      <c r="K7328" t="s">
        <v>37230</v>
      </c>
      <c r="L7328" t="s">
        <v>37231</v>
      </c>
      <c r="M7328">
        <v>-67.129402160644503</v>
      </c>
      <c r="N7328">
        <v>18.494899749755799</v>
      </c>
    </row>
    <row r="7329" spans="1:14" x14ac:dyDescent="0.35">
      <c r="A7329" t="s">
        <v>37232</v>
      </c>
      <c r="B7329" t="s">
        <v>32</v>
      </c>
      <c r="C7329" t="s">
        <v>37233</v>
      </c>
      <c r="D7329">
        <v>17</v>
      </c>
      <c r="F7329" t="s">
        <v>7320</v>
      </c>
      <c r="G7329" t="s">
        <v>7321</v>
      </c>
      <c r="H7329" t="s">
        <v>37234</v>
      </c>
      <c r="J7329" t="s">
        <v>37232</v>
      </c>
      <c r="L7329" t="s">
        <v>37235</v>
      </c>
      <c r="M7329">
        <v>-78.489599999999996</v>
      </c>
      <c r="N7329">
        <v>9.4184999999999999</v>
      </c>
    </row>
    <row r="7330" spans="1:14" x14ac:dyDescent="0.35">
      <c r="A7330" t="s">
        <v>37236</v>
      </c>
      <c r="B7330" t="s">
        <v>36</v>
      </c>
      <c r="C7330" t="s">
        <v>37237</v>
      </c>
      <c r="D7330">
        <v>19</v>
      </c>
      <c r="F7330" t="s">
        <v>144</v>
      </c>
      <c r="G7330" t="s">
        <v>145</v>
      </c>
      <c r="H7330" t="s">
        <v>37238</v>
      </c>
      <c r="I7330" t="s">
        <v>37236</v>
      </c>
      <c r="J7330" t="s">
        <v>27506</v>
      </c>
      <c r="L7330" t="s">
        <v>37239</v>
      </c>
      <c r="M7330">
        <v>-65.422698974599996</v>
      </c>
      <c r="N7330">
        <v>18.115800857499998</v>
      </c>
    </row>
    <row r="7331" spans="1:14" x14ac:dyDescent="0.35">
      <c r="A7331" t="s">
        <v>37240</v>
      </c>
      <c r="B7331" t="s">
        <v>32</v>
      </c>
      <c r="C7331" t="s">
        <v>37241</v>
      </c>
      <c r="D7331">
        <v>49</v>
      </c>
      <c r="F7331" t="s">
        <v>144</v>
      </c>
      <c r="G7331" t="s">
        <v>145</v>
      </c>
      <c r="H7331" t="s">
        <v>37242</v>
      </c>
      <c r="I7331" t="s">
        <v>37240</v>
      </c>
      <c r="J7331" t="s">
        <v>37243</v>
      </c>
      <c r="K7331" t="s">
        <v>37243</v>
      </c>
      <c r="L7331" t="s">
        <v>37244</v>
      </c>
      <c r="M7331">
        <v>-65.304323999999994</v>
      </c>
      <c r="N7331">
        <v>18.313289000000001</v>
      </c>
    </row>
    <row r="7332" spans="1:14" x14ac:dyDescent="0.35">
      <c r="A7332" t="s">
        <v>37245</v>
      </c>
      <c r="B7332" t="s">
        <v>1168</v>
      </c>
      <c r="C7332" t="s">
        <v>37246</v>
      </c>
      <c r="D7332">
        <v>64</v>
      </c>
      <c r="F7332" t="s">
        <v>144</v>
      </c>
      <c r="G7332" t="s">
        <v>145</v>
      </c>
      <c r="H7332" t="s">
        <v>31983</v>
      </c>
      <c r="I7332" t="s">
        <v>37245</v>
      </c>
      <c r="J7332" t="s">
        <v>37247</v>
      </c>
      <c r="K7332" t="s">
        <v>37248</v>
      </c>
      <c r="L7332" t="s">
        <v>37249</v>
      </c>
      <c r="M7332">
        <v>-65.661903381347599</v>
      </c>
      <c r="N7332">
        <v>18.308900833129801</v>
      </c>
    </row>
    <row r="7333" spans="1:14" x14ac:dyDescent="0.35">
      <c r="A7333" t="s">
        <v>37250</v>
      </c>
      <c r="B7333" t="s">
        <v>1168</v>
      </c>
      <c r="C7333" t="s">
        <v>37251</v>
      </c>
      <c r="D7333">
        <v>10</v>
      </c>
      <c r="F7333" t="s">
        <v>144</v>
      </c>
      <c r="G7333" t="s">
        <v>145</v>
      </c>
      <c r="H7333" t="s">
        <v>458</v>
      </c>
      <c r="I7333" t="s">
        <v>37250</v>
      </c>
      <c r="J7333" t="s">
        <v>27445</v>
      </c>
      <c r="K7333" t="s">
        <v>27445</v>
      </c>
      <c r="L7333" t="s">
        <v>37252</v>
      </c>
      <c r="M7333">
        <v>-66.098098754882798</v>
      </c>
      <c r="N7333">
        <v>18.456800460815401</v>
      </c>
    </row>
    <row r="7334" spans="1:14" x14ac:dyDescent="0.35">
      <c r="A7334" t="s">
        <v>37253</v>
      </c>
      <c r="B7334" t="s">
        <v>1168</v>
      </c>
      <c r="C7334" t="s">
        <v>37254</v>
      </c>
      <c r="D7334">
        <v>28</v>
      </c>
      <c r="F7334" t="s">
        <v>144</v>
      </c>
      <c r="G7334" t="s">
        <v>145</v>
      </c>
      <c r="H7334" t="s">
        <v>31984</v>
      </c>
      <c r="I7334" t="s">
        <v>37253</v>
      </c>
      <c r="J7334" t="s">
        <v>37255</v>
      </c>
      <c r="K7334" t="s">
        <v>37255</v>
      </c>
      <c r="L7334" t="s">
        <v>37256</v>
      </c>
      <c r="M7334">
        <v>-67.148498535156193</v>
      </c>
      <c r="N7334">
        <v>18.255699157714801</v>
      </c>
    </row>
    <row r="7335" spans="1:14" x14ac:dyDescent="0.35">
      <c r="A7335" t="s">
        <v>37257</v>
      </c>
      <c r="B7335" t="s">
        <v>1168</v>
      </c>
      <c r="C7335" t="s">
        <v>37258</v>
      </c>
      <c r="D7335">
        <v>29</v>
      </c>
      <c r="F7335" t="s">
        <v>144</v>
      </c>
      <c r="G7335" t="s">
        <v>145</v>
      </c>
      <c r="H7335" t="s">
        <v>37259</v>
      </c>
      <c r="I7335" t="s">
        <v>37257</v>
      </c>
      <c r="J7335" t="s">
        <v>37260</v>
      </c>
      <c r="K7335" t="s">
        <v>37260</v>
      </c>
      <c r="L7335" t="s">
        <v>37261</v>
      </c>
      <c r="M7335">
        <v>-66.563003540039006</v>
      </c>
      <c r="N7335">
        <v>18.00830078125</v>
      </c>
    </row>
    <row r="7336" spans="1:14" x14ac:dyDescent="0.35">
      <c r="A7336" t="s">
        <v>37262</v>
      </c>
      <c r="B7336" t="s">
        <v>32</v>
      </c>
      <c r="C7336" t="s">
        <v>46913</v>
      </c>
      <c r="D7336">
        <v>38</v>
      </c>
      <c r="F7336" t="s">
        <v>144</v>
      </c>
      <c r="G7336" t="s">
        <v>145</v>
      </c>
      <c r="H7336" t="s">
        <v>37263</v>
      </c>
      <c r="I7336" t="s">
        <v>37262</v>
      </c>
      <c r="J7336" t="s">
        <v>37264</v>
      </c>
      <c r="K7336" t="s">
        <v>22884</v>
      </c>
      <c r="L7336" t="s">
        <v>37265</v>
      </c>
      <c r="M7336">
        <v>-65.643402099599996</v>
      </c>
      <c r="N7336">
        <v>18.245300293</v>
      </c>
    </row>
    <row r="7337" spans="1:14" x14ac:dyDescent="0.35">
      <c r="A7337" t="s">
        <v>37266</v>
      </c>
      <c r="B7337" t="s">
        <v>3332</v>
      </c>
      <c r="C7337" t="s">
        <v>37267</v>
      </c>
      <c r="D7337">
        <v>9</v>
      </c>
      <c r="F7337" t="s">
        <v>144</v>
      </c>
      <c r="G7337" t="s">
        <v>145</v>
      </c>
      <c r="H7337" t="s">
        <v>458</v>
      </c>
      <c r="I7337" t="s">
        <v>37266</v>
      </c>
      <c r="J7337" t="s">
        <v>33640</v>
      </c>
      <c r="K7337" t="s">
        <v>33640</v>
      </c>
      <c r="L7337" t="s">
        <v>37268</v>
      </c>
      <c r="M7337">
        <v>-66.001800537099996</v>
      </c>
      <c r="N7337">
        <v>18.439399719200001</v>
      </c>
    </row>
    <row r="7338" spans="1:14" x14ac:dyDescent="0.35">
      <c r="A7338" t="s">
        <v>37269</v>
      </c>
      <c r="B7338" t="s">
        <v>32</v>
      </c>
      <c r="C7338" t="s">
        <v>37270</v>
      </c>
      <c r="D7338">
        <v>49</v>
      </c>
      <c r="F7338" t="s">
        <v>144</v>
      </c>
      <c r="G7338" t="s">
        <v>145</v>
      </c>
      <c r="H7338" t="s">
        <v>37238</v>
      </c>
      <c r="I7338" t="s">
        <v>37269</v>
      </c>
      <c r="J7338" t="s">
        <v>27506</v>
      </c>
      <c r="K7338" t="s">
        <v>27506</v>
      </c>
      <c r="L7338" t="s">
        <v>37271</v>
      </c>
      <c r="M7338">
        <v>-65.493598938000005</v>
      </c>
      <c r="N7338">
        <v>18.1347999573</v>
      </c>
    </row>
    <row r="7339" spans="1:14" x14ac:dyDescent="0.35">
      <c r="A7339" t="s">
        <v>37272</v>
      </c>
      <c r="B7339" t="s">
        <v>65</v>
      </c>
      <c r="C7339" t="s">
        <v>37273</v>
      </c>
      <c r="D7339">
        <v>0</v>
      </c>
      <c r="F7339" t="s">
        <v>30</v>
      </c>
      <c r="G7339" t="s">
        <v>34</v>
      </c>
      <c r="H7339" t="s">
        <v>37274</v>
      </c>
      <c r="I7339" t="s">
        <v>37272</v>
      </c>
      <c r="J7339" t="s">
        <v>37272</v>
      </c>
      <c r="K7339" t="s">
        <v>37272</v>
      </c>
      <c r="L7339" t="s">
        <v>37275</v>
      </c>
      <c r="M7339">
        <v>-135.21800231934</v>
      </c>
      <c r="N7339">
        <v>57.77970123291</v>
      </c>
    </row>
    <row r="7340" spans="1:14" x14ac:dyDescent="0.35">
      <c r="A7340" t="s">
        <v>37276</v>
      </c>
      <c r="B7340" t="s">
        <v>65</v>
      </c>
      <c r="C7340" t="s">
        <v>37277</v>
      </c>
      <c r="D7340">
        <v>0</v>
      </c>
      <c r="F7340" t="s">
        <v>30</v>
      </c>
      <c r="G7340" t="s">
        <v>34</v>
      </c>
      <c r="H7340" t="s">
        <v>37278</v>
      </c>
      <c r="I7340" t="s">
        <v>37276</v>
      </c>
      <c r="J7340" t="s">
        <v>37276</v>
      </c>
      <c r="K7340" t="s">
        <v>37276</v>
      </c>
      <c r="L7340" t="s">
        <v>37279</v>
      </c>
      <c r="M7340">
        <v>-133.942993164</v>
      </c>
      <c r="N7340">
        <v>58.489700317400001</v>
      </c>
    </row>
    <row r="7341" spans="1:14" x14ac:dyDescent="0.35">
      <c r="A7341" t="s">
        <v>37280</v>
      </c>
      <c r="B7341" t="s">
        <v>1168</v>
      </c>
      <c r="C7341" t="s">
        <v>37281</v>
      </c>
      <c r="D7341">
        <v>170</v>
      </c>
      <c r="F7341" t="s">
        <v>37282</v>
      </c>
      <c r="G7341" t="s">
        <v>37283</v>
      </c>
      <c r="H7341" t="s">
        <v>37284</v>
      </c>
      <c r="I7341" t="s">
        <v>37280</v>
      </c>
      <c r="J7341" t="s">
        <v>37285</v>
      </c>
      <c r="L7341" t="s">
        <v>37286</v>
      </c>
      <c r="M7341">
        <v>-62.718700408935497</v>
      </c>
      <c r="N7341">
        <v>17.311199188232401</v>
      </c>
    </row>
    <row r="7342" spans="1:14" x14ac:dyDescent="0.35">
      <c r="A7342" t="s">
        <v>37287</v>
      </c>
      <c r="B7342" t="s">
        <v>1168</v>
      </c>
      <c r="C7342" t="s">
        <v>37288</v>
      </c>
      <c r="D7342">
        <v>14</v>
      </c>
      <c r="F7342" t="s">
        <v>37282</v>
      </c>
      <c r="G7342" t="s">
        <v>37283</v>
      </c>
      <c r="H7342" t="s">
        <v>733</v>
      </c>
      <c r="I7342" t="s">
        <v>37287</v>
      </c>
      <c r="J7342" t="s">
        <v>37289</v>
      </c>
      <c r="L7342" t="s">
        <v>37290</v>
      </c>
      <c r="M7342">
        <v>-62.589900970458899</v>
      </c>
      <c r="N7342">
        <v>17.205699920654201</v>
      </c>
    </row>
    <row r="7343" spans="1:14" x14ac:dyDescent="0.35">
      <c r="A7343" t="s">
        <v>37291</v>
      </c>
      <c r="B7343" t="s">
        <v>32</v>
      </c>
      <c r="C7343" t="s">
        <v>37292</v>
      </c>
      <c r="D7343">
        <v>3590</v>
      </c>
      <c r="E7343" t="s">
        <v>161</v>
      </c>
      <c r="F7343" t="s">
        <v>1547</v>
      </c>
      <c r="G7343" t="s">
        <v>1983</v>
      </c>
      <c r="H7343" t="s">
        <v>37293</v>
      </c>
      <c r="I7343" t="s">
        <v>37294</v>
      </c>
      <c r="J7343" t="s">
        <v>37291</v>
      </c>
      <c r="K7343" t="s">
        <v>37295</v>
      </c>
      <c r="L7343" t="s">
        <v>37296</v>
      </c>
      <c r="M7343">
        <v>141.01329999999999</v>
      </c>
      <c r="N7343">
        <v>-4.7747999999999999</v>
      </c>
    </row>
    <row r="7344" spans="1:14" x14ac:dyDescent="0.35">
      <c r="A7344" t="s">
        <v>37297</v>
      </c>
      <c r="B7344" t="s">
        <v>1168</v>
      </c>
      <c r="C7344" t="s">
        <v>37298</v>
      </c>
      <c r="D7344">
        <v>22</v>
      </c>
      <c r="F7344" t="s">
        <v>37299</v>
      </c>
      <c r="G7344" t="s">
        <v>37300</v>
      </c>
      <c r="H7344" t="s">
        <v>37301</v>
      </c>
      <c r="I7344" t="s">
        <v>37297</v>
      </c>
      <c r="J7344" t="s">
        <v>3350</v>
      </c>
      <c r="L7344" t="s">
        <v>37302</v>
      </c>
      <c r="M7344">
        <v>-60.992901000000003</v>
      </c>
      <c r="N7344">
        <v>14.020200000000001</v>
      </c>
    </row>
    <row r="7345" spans="1:14" x14ac:dyDescent="0.35">
      <c r="A7345" t="s">
        <v>37303</v>
      </c>
      <c r="B7345" t="s">
        <v>1168</v>
      </c>
      <c r="C7345" t="s">
        <v>37304</v>
      </c>
      <c r="D7345">
        <v>14</v>
      </c>
      <c r="F7345" t="s">
        <v>37299</v>
      </c>
      <c r="G7345" t="s">
        <v>37305</v>
      </c>
      <c r="H7345" t="s">
        <v>37306</v>
      </c>
      <c r="I7345" t="s">
        <v>37303</v>
      </c>
      <c r="J7345" t="s">
        <v>37307</v>
      </c>
      <c r="L7345" t="s">
        <v>37308</v>
      </c>
      <c r="M7345">
        <v>-60.952598999999999</v>
      </c>
      <c r="N7345">
        <v>13.7332</v>
      </c>
    </row>
    <row r="7346" spans="1:14" x14ac:dyDescent="0.35">
      <c r="A7346" t="s">
        <v>37309</v>
      </c>
      <c r="B7346" t="s">
        <v>32</v>
      </c>
      <c r="C7346" t="s">
        <v>37310</v>
      </c>
      <c r="D7346">
        <v>30</v>
      </c>
      <c r="F7346" t="s">
        <v>30</v>
      </c>
      <c r="G7346" t="s">
        <v>34</v>
      </c>
      <c r="H7346" t="s">
        <v>37311</v>
      </c>
      <c r="I7346" t="s">
        <v>37309</v>
      </c>
      <c r="J7346" t="s">
        <v>37309</v>
      </c>
      <c r="K7346" t="s">
        <v>37309</v>
      </c>
      <c r="L7346" t="s">
        <v>37312</v>
      </c>
      <c r="M7346">
        <v>-160.968994141</v>
      </c>
      <c r="N7346">
        <v>61.096801757799902</v>
      </c>
    </row>
    <row r="7347" spans="1:14" x14ac:dyDescent="0.35">
      <c r="A7347" t="s">
        <v>37319</v>
      </c>
      <c r="B7347" t="s">
        <v>3332</v>
      </c>
      <c r="C7347" t="s">
        <v>37320</v>
      </c>
      <c r="D7347">
        <v>21</v>
      </c>
      <c r="E7347" t="s">
        <v>1532</v>
      </c>
      <c r="F7347" t="s">
        <v>8356</v>
      </c>
      <c r="G7347" t="s">
        <v>37321</v>
      </c>
      <c r="H7347" t="s">
        <v>37322</v>
      </c>
      <c r="I7347" t="s">
        <v>37323</v>
      </c>
      <c r="J7347" t="s">
        <v>37324</v>
      </c>
      <c r="K7347" t="s">
        <v>37323</v>
      </c>
      <c r="L7347" t="s">
        <v>37325</v>
      </c>
      <c r="M7347">
        <v>10.438611</v>
      </c>
      <c r="N7347">
        <v>36.075833000000003</v>
      </c>
    </row>
    <row r="7348" spans="1:14" x14ac:dyDescent="0.35">
      <c r="A7348" t="s">
        <v>37326</v>
      </c>
      <c r="B7348" t="s">
        <v>1168</v>
      </c>
      <c r="C7348" t="s">
        <v>37327</v>
      </c>
      <c r="D7348">
        <v>60</v>
      </c>
      <c r="F7348" t="s">
        <v>37328</v>
      </c>
      <c r="G7348" t="s">
        <v>37329</v>
      </c>
      <c r="H7348" t="s">
        <v>37330</v>
      </c>
      <c r="I7348" t="s">
        <v>37326</v>
      </c>
      <c r="J7348" t="s">
        <v>2815</v>
      </c>
      <c r="L7348" t="s">
        <v>37331</v>
      </c>
      <c r="M7348">
        <v>-70.015197999999998</v>
      </c>
      <c r="N7348">
        <v>12.5014</v>
      </c>
    </row>
    <row r="7349" spans="1:14" x14ac:dyDescent="0.35">
      <c r="A7349" t="s">
        <v>37332</v>
      </c>
      <c r="B7349" t="s">
        <v>1168</v>
      </c>
      <c r="C7349" t="s">
        <v>37333</v>
      </c>
      <c r="D7349">
        <v>20</v>
      </c>
      <c r="F7349" t="s">
        <v>37334</v>
      </c>
      <c r="G7349" t="s">
        <v>37335</v>
      </c>
      <c r="H7349" t="s">
        <v>37336</v>
      </c>
      <c r="I7349" t="s">
        <v>37332</v>
      </c>
      <c r="J7349" t="s">
        <v>37337</v>
      </c>
      <c r="L7349" t="s">
        <v>37338</v>
      </c>
      <c r="M7349">
        <v>-68.268501281738196</v>
      </c>
      <c r="N7349">
        <v>12.130999565124499</v>
      </c>
    </row>
    <row r="7350" spans="1:14" x14ac:dyDescent="0.35">
      <c r="A7350" t="s">
        <v>37339</v>
      </c>
      <c r="B7350" t="s">
        <v>1168</v>
      </c>
      <c r="C7350" t="s">
        <v>37340</v>
      </c>
      <c r="D7350">
        <v>29</v>
      </c>
      <c r="F7350" t="s">
        <v>37341</v>
      </c>
      <c r="G7350" t="s">
        <v>37342</v>
      </c>
      <c r="H7350" t="s">
        <v>37343</v>
      </c>
      <c r="I7350" t="s">
        <v>37339</v>
      </c>
      <c r="J7350" t="s">
        <v>37344</v>
      </c>
      <c r="L7350" t="s">
        <v>37345</v>
      </c>
      <c r="M7350">
        <v>-68.959800999999999</v>
      </c>
      <c r="N7350">
        <v>12.1889</v>
      </c>
    </row>
    <row r="7351" spans="1:14" x14ac:dyDescent="0.35">
      <c r="A7351" t="s">
        <v>37346</v>
      </c>
      <c r="B7351" t="s">
        <v>1168</v>
      </c>
      <c r="C7351" t="s">
        <v>37347</v>
      </c>
      <c r="D7351">
        <v>129</v>
      </c>
      <c r="F7351" t="s">
        <v>37334</v>
      </c>
      <c r="G7351" t="s">
        <v>37335</v>
      </c>
      <c r="H7351" t="s">
        <v>37348</v>
      </c>
      <c r="I7351" t="s">
        <v>37346</v>
      </c>
      <c r="J7351" t="s">
        <v>37349</v>
      </c>
      <c r="L7351" t="s">
        <v>37350</v>
      </c>
      <c r="M7351">
        <v>-62.979400634765597</v>
      </c>
      <c r="N7351">
        <v>17.4965000152587</v>
      </c>
    </row>
    <row r="7352" spans="1:14" x14ac:dyDescent="0.35">
      <c r="A7352" t="s">
        <v>37351</v>
      </c>
      <c r="B7352" t="s">
        <v>3332</v>
      </c>
      <c r="C7352" t="s">
        <v>37352</v>
      </c>
      <c r="D7352">
        <v>13</v>
      </c>
      <c r="F7352" t="s">
        <v>37353</v>
      </c>
      <c r="G7352" t="s">
        <v>37354</v>
      </c>
      <c r="H7352" t="s">
        <v>27087</v>
      </c>
      <c r="I7352" t="s">
        <v>37351</v>
      </c>
      <c r="J7352" t="s">
        <v>37355</v>
      </c>
      <c r="L7352" t="s">
        <v>37356</v>
      </c>
      <c r="M7352">
        <v>-63.108898162800003</v>
      </c>
      <c r="N7352">
        <v>18.041000366199999</v>
      </c>
    </row>
    <row r="7353" spans="1:14" x14ac:dyDescent="0.35">
      <c r="A7353" t="s">
        <v>37357</v>
      </c>
      <c r="B7353" t="s">
        <v>32</v>
      </c>
      <c r="C7353" t="s">
        <v>37358</v>
      </c>
      <c r="D7353">
        <v>60</v>
      </c>
      <c r="F7353" t="s">
        <v>37334</v>
      </c>
      <c r="G7353" t="s">
        <v>37335</v>
      </c>
      <c r="H7353" t="s">
        <v>37359</v>
      </c>
      <c r="I7353" t="s">
        <v>37357</v>
      </c>
      <c r="J7353" t="s">
        <v>2582</v>
      </c>
      <c r="L7353" t="s">
        <v>37360</v>
      </c>
      <c r="M7353">
        <v>-63.220001220703097</v>
      </c>
      <c r="N7353">
        <v>17.645000457763601</v>
      </c>
    </row>
    <row r="7354" spans="1:14" x14ac:dyDescent="0.35">
      <c r="A7354" t="s">
        <v>30715</v>
      </c>
      <c r="B7354" t="s">
        <v>1168</v>
      </c>
      <c r="C7354" t="s">
        <v>37361</v>
      </c>
      <c r="D7354">
        <v>1234</v>
      </c>
      <c r="E7354" t="s">
        <v>1580</v>
      </c>
      <c r="F7354" t="s">
        <v>8480</v>
      </c>
      <c r="G7354" t="s">
        <v>34684</v>
      </c>
      <c r="H7354" t="s">
        <v>34685</v>
      </c>
      <c r="I7354" t="s">
        <v>37362</v>
      </c>
      <c r="J7354" t="s">
        <v>30715</v>
      </c>
      <c r="L7354" t="s">
        <v>37363</v>
      </c>
      <c r="M7354">
        <v>-77.583332999999996</v>
      </c>
      <c r="N7354">
        <v>-1.0597220000000001</v>
      </c>
    </row>
    <row r="7355" spans="1:14" x14ac:dyDescent="0.35">
      <c r="A7355" t="s">
        <v>37364</v>
      </c>
      <c r="B7355" t="s">
        <v>32</v>
      </c>
      <c r="C7355" t="s">
        <v>37365</v>
      </c>
      <c r="D7355">
        <v>130</v>
      </c>
      <c r="E7355" t="s">
        <v>161</v>
      </c>
      <c r="F7355" t="s">
        <v>1547</v>
      </c>
      <c r="G7355" t="s">
        <v>2860</v>
      </c>
      <c r="H7355" t="s">
        <v>37366</v>
      </c>
      <c r="J7355" t="s">
        <v>37364</v>
      </c>
      <c r="K7355" t="s">
        <v>32426</v>
      </c>
      <c r="L7355" t="s">
        <v>37367</v>
      </c>
      <c r="M7355">
        <v>155.06299999999999</v>
      </c>
      <c r="N7355">
        <v>-6.2015000000000002</v>
      </c>
    </row>
    <row r="7356" spans="1:14" x14ac:dyDescent="0.35">
      <c r="A7356" t="s">
        <v>37368</v>
      </c>
      <c r="B7356" t="s">
        <v>65</v>
      </c>
      <c r="C7356" t="s">
        <v>37369</v>
      </c>
      <c r="F7356" t="s">
        <v>37370</v>
      </c>
      <c r="G7356" t="s">
        <v>37371</v>
      </c>
      <c r="H7356" t="s">
        <v>37372</v>
      </c>
      <c r="J7356" t="s">
        <v>37368</v>
      </c>
      <c r="L7356" t="s">
        <v>37373</v>
      </c>
      <c r="M7356">
        <v>-64.583332999999996</v>
      </c>
      <c r="N7356">
        <v>18.45</v>
      </c>
    </row>
    <row r="7357" spans="1:14" x14ac:dyDescent="0.35">
      <c r="A7357" t="s">
        <v>37131</v>
      </c>
      <c r="B7357" t="s">
        <v>32</v>
      </c>
      <c r="C7357" t="s">
        <v>37374</v>
      </c>
      <c r="D7357">
        <v>280</v>
      </c>
      <c r="F7357" t="s">
        <v>30</v>
      </c>
      <c r="G7357" t="s">
        <v>34</v>
      </c>
      <c r="H7357" t="s">
        <v>1905</v>
      </c>
      <c r="I7357" t="s">
        <v>37375</v>
      </c>
      <c r="J7357" t="s">
        <v>27324</v>
      </c>
      <c r="K7357" t="s">
        <v>37131</v>
      </c>
      <c r="L7357" t="s">
        <v>37376</v>
      </c>
      <c r="M7357">
        <v>-154.325863</v>
      </c>
      <c r="N7357">
        <v>60.201681000000001</v>
      </c>
    </row>
    <row r="7358" spans="1:14" x14ac:dyDescent="0.35">
      <c r="A7358" t="s">
        <v>37377</v>
      </c>
      <c r="B7358" t="s">
        <v>32</v>
      </c>
      <c r="C7358" t="s">
        <v>37378</v>
      </c>
      <c r="D7358">
        <v>870</v>
      </c>
      <c r="E7358" t="s">
        <v>1532</v>
      </c>
      <c r="F7358" t="s">
        <v>4505</v>
      </c>
      <c r="G7358" t="s">
        <v>13462</v>
      </c>
      <c r="H7358" t="s">
        <v>37379</v>
      </c>
      <c r="J7358" t="s">
        <v>37377</v>
      </c>
      <c r="L7358" t="s">
        <v>37380</v>
      </c>
      <c r="M7358">
        <v>-8.8729999999999993</v>
      </c>
      <c r="N7358">
        <v>6.4947999999999997</v>
      </c>
    </row>
    <row r="7359" spans="1:14" x14ac:dyDescent="0.35">
      <c r="A7359" t="s">
        <v>37381</v>
      </c>
      <c r="B7359" t="s">
        <v>1168</v>
      </c>
      <c r="C7359" t="s">
        <v>37382</v>
      </c>
      <c r="D7359">
        <v>127</v>
      </c>
      <c r="F7359" t="s">
        <v>37383</v>
      </c>
      <c r="G7359" t="s">
        <v>37384</v>
      </c>
      <c r="H7359" t="s">
        <v>37385</v>
      </c>
      <c r="I7359" t="s">
        <v>37381</v>
      </c>
      <c r="J7359" t="s">
        <v>16744</v>
      </c>
      <c r="L7359" t="s">
        <v>37386</v>
      </c>
      <c r="M7359">
        <v>-63.055098999999998</v>
      </c>
      <c r="N7359">
        <v>18.204799999999999</v>
      </c>
    </row>
    <row r="7360" spans="1:14" x14ac:dyDescent="0.35">
      <c r="A7360" t="s">
        <v>37387</v>
      </c>
      <c r="B7360" t="s">
        <v>32</v>
      </c>
      <c r="C7360" t="s">
        <v>46914</v>
      </c>
      <c r="D7360">
        <v>3506</v>
      </c>
      <c r="E7360" t="s">
        <v>1579</v>
      </c>
      <c r="F7360" t="s">
        <v>25343</v>
      </c>
      <c r="G7360" t="s">
        <v>37388</v>
      </c>
      <c r="H7360" t="s">
        <v>46915</v>
      </c>
      <c r="I7360" t="s">
        <v>37389</v>
      </c>
      <c r="J7360" t="s">
        <v>37390</v>
      </c>
      <c r="L7360" t="s">
        <v>37391</v>
      </c>
      <c r="M7360">
        <v>40.595962524400001</v>
      </c>
      <c r="N7360">
        <v>38.859260559100001</v>
      </c>
    </row>
    <row r="7361" spans="1:14" x14ac:dyDescent="0.35">
      <c r="A7361" t="s">
        <v>37392</v>
      </c>
      <c r="B7361" t="s">
        <v>32</v>
      </c>
      <c r="C7361" t="s">
        <v>37393</v>
      </c>
      <c r="D7361">
        <v>11</v>
      </c>
      <c r="E7361" t="s">
        <v>1579</v>
      </c>
      <c r="F7361" t="s">
        <v>25343</v>
      </c>
      <c r="G7361" t="s">
        <v>37394</v>
      </c>
      <c r="H7361" t="s">
        <v>37395</v>
      </c>
      <c r="I7361" t="s">
        <v>37396</v>
      </c>
      <c r="J7361" t="s">
        <v>37397</v>
      </c>
      <c r="K7361" t="s">
        <v>37397</v>
      </c>
      <c r="L7361" t="s">
        <v>37398</v>
      </c>
      <c r="M7361">
        <v>38.080993999999997</v>
      </c>
      <c r="N7361">
        <v>40.966047000000003</v>
      </c>
    </row>
    <row r="7362" spans="1:14" x14ac:dyDescent="0.35">
      <c r="A7362" t="s">
        <v>37399</v>
      </c>
      <c r="B7362" t="s">
        <v>1168</v>
      </c>
      <c r="C7362" t="s">
        <v>46916</v>
      </c>
      <c r="D7362">
        <v>3101</v>
      </c>
      <c r="E7362" t="s">
        <v>1579</v>
      </c>
      <c r="F7362" t="s">
        <v>25343</v>
      </c>
      <c r="G7362" t="s">
        <v>37400</v>
      </c>
      <c r="H7362" t="s">
        <v>46917</v>
      </c>
      <c r="I7362" t="s">
        <v>37401</v>
      </c>
      <c r="J7362" t="s">
        <v>37402</v>
      </c>
      <c r="L7362" t="s">
        <v>37403</v>
      </c>
      <c r="M7362">
        <v>43.876647949199999</v>
      </c>
      <c r="N7362">
        <v>39.976627349899999</v>
      </c>
    </row>
    <row r="7363" spans="1:14" x14ac:dyDescent="0.35">
      <c r="A7363" t="s">
        <v>37404</v>
      </c>
      <c r="B7363" t="s">
        <v>1168</v>
      </c>
      <c r="C7363" t="s">
        <v>37405</v>
      </c>
      <c r="D7363">
        <v>550</v>
      </c>
      <c r="F7363" t="s">
        <v>37406</v>
      </c>
      <c r="G7363" t="s">
        <v>37407</v>
      </c>
      <c r="H7363" t="s">
        <v>37408</v>
      </c>
      <c r="I7363" t="s">
        <v>37404</v>
      </c>
      <c r="J7363" t="s">
        <v>20575</v>
      </c>
      <c r="L7363" t="s">
        <v>37409</v>
      </c>
      <c r="M7363">
        <v>-62.1932983398437</v>
      </c>
      <c r="N7363">
        <v>16.7914009094238</v>
      </c>
    </row>
    <row r="7364" spans="1:14" x14ac:dyDescent="0.35">
      <c r="A7364" t="s">
        <v>37410</v>
      </c>
      <c r="B7364" t="s">
        <v>32</v>
      </c>
      <c r="C7364" t="s">
        <v>37411</v>
      </c>
      <c r="D7364">
        <v>1549</v>
      </c>
      <c r="F7364" t="s">
        <v>30</v>
      </c>
      <c r="G7364" t="s">
        <v>34</v>
      </c>
      <c r="H7364" t="s">
        <v>37412</v>
      </c>
      <c r="I7364" t="s">
        <v>37410</v>
      </c>
      <c r="J7364" t="s">
        <v>37410</v>
      </c>
      <c r="K7364" t="s">
        <v>37410</v>
      </c>
      <c r="L7364" t="s">
        <v>37413</v>
      </c>
      <c r="M7364">
        <v>-143.33599853499999</v>
      </c>
      <c r="N7364">
        <v>63.374401092499902</v>
      </c>
    </row>
    <row r="7365" spans="1:14" x14ac:dyDescent="0.35">
      <c r="A7365" t="s">
        <v>26377</v>
      </c>
      <c r="B7365" t="s">
        <v>32</v>
      </c>
      <c r="C7365" t="s">
        <v>37414</v>
      </c>
      <c r="D7365">
        <v>500</v>
      </c>
      <c r="E7365" t="s">
        <v>161</v>
      </c>
      <c r="F7365" t="s">
        <v>1547</v>
      </c>
      <c r="G7365" t="s">
        <v>1607</v>
      </c>
      <c r="H7365" t="s">
        <v>37415</v>
      </c>
      <c r="J7365" t="s">
        <v>26377</v>
      </c>
      <c r="K7365" t="s">
        <v>26716</v>
      </c>
      <c r="L7365" t="s">
        <v>37416</v>
      </c>
      <c r="M7365">
        <v>146.3554</v>
      </c>
      <c r="N7365">
        <v>-6.8498000000000001</v>
      </c>
    </row>
    <row r="7366" spans="1:14" x14ac:dyDescent="0.35">
      <c r="A7366" t="s">
        <v>37417</v>
      </c>
      <c r="B7366" t="s">
        <v>36</v>
      </c>
      <c r="C7366" t="s">
        <v>37418</v>
      </c>
      <c r="D7366">
        <v>100</v>
      </c>
      <c r="E7366" t="s">
        <v>161</v>
      </c>
      <c r="F7366" t="s">
        <v>1547</v>
      </c>
      <c r="G7366" t="s">
        <v>1983</v>
      </c>
      <c r="H7366" t="s">
        <v>37419</v>
      </c>
      <c r="J7366" t="s">
        <v>37417</v>
      </c>
      <c r="L7366" t="s">
        <v>37420</v>
      </c>
      <c r="M7366">
        <v>150.45529999999999</v>
      </c>
      <c r="N7366">
        <v>-2.5459999999999998</v>
      </c>
    </row>
    <row r="7367" spans="1:14" x14ac:dyDescent="0.35">
      <c r="A7367" t="s">
        <v>37422</v>
      </c>
      <c r="B7367" t="s">
        <v>1168</v>
      </c>
      <c r="C7367" t="s">
        <v>37423</v>
      </c>
      <c r="D7367">
        <v>38</v>
      </c>
      <c r="F7367" t="s">
        <v>37421</v>
      </c>
      <c r="G7367" t="s">
        <v>37424</v>
      </c>
      <c r="H7367" t="s">
        <v>25922</v>
      </c>
      <c r="I7367" t="s">
        <v>37422</v>
      </c>
      <c r="J7367" t="s">
        <v>37425</v>
      </c>
      <c r="L7367" t="s">
        <v>37426</v>
      </c>
      <c r="M7367">
        <v>-60.832199096679602</v>
      </c>
      <c r="N7367">
        <v>11.149700164794901</v>
      </c>
    </row>
    <row r="7368" spans="1:14" x14ac:dyDescent="0.35">
      <c r="A7368" t="s">
        <v>37427</v>
      </c>
      <c r="B7368" t="s">
        <v>1168</v>
      </c>
      <c r="C7368" t="s">
        <v>37428</v>
      </c>
      <c r="D7368">
        <v>58</v>
      </c>
      <c r="F7368" t="s">
        <v>37421</v>
      </c>
      <c r="G7368" t="s">
        <v>37429</v>
      </c>
      <c r="H7368" t="s">
        <v>37430</v>
      </c>
      <c r="I7368" t="s">
        <v>37427</v>
      </c>
      <c r="J7368" t="s">
        <v>33506</v>
      </c>
      <c r="L7368" t="s">
        <v>37431</v>
      </c>
      <c r="M7368">
        <v>-61.337200164794901</v>
      </c>
      <c r="N7368">
        <v>10.595399856567299</v>
      </c>
    </row>
    <row r="7369" spans="1:14" x14ac:dyDescent="0.35">
      <c r="A7369" t="s">
        <v>31264</v>
      </c>
      <c r="B7369" t="s">
        <v>65</v>
      </c>
      <c r="C7369" t="s">
        <v>37432</v>
      </c>
      <c r="D7369">
        <v>75</v>
      </c>
      <c r="E7369" t="s">
        <v>1579</v>
      </c>
      <c r="F7369" t="s">
        <v>1640</v>
      </c>
      <c r="G7369" t="s">
        <v>8123</v>
      </c>
      <c r="H7369" t="s">
        <v>37433</v>
      </c>
      <c r="J7369" t="s">
        <v>31264</v>
      </c>
      <c r="L7369" t="s">
        <v>37434</v>
      </c>
      <c r="M7369">
        <v>81.290599999999998</v>
      </c>
      <c r="N7369">
        <v>6.2876000000000003</v>
      </c>
    </row>
    <row r="7370" spans="1:14" x14ac:dyDescent="0.35">
      <c r="A7370" t="s">
        <v>37435</v>
      </c>
      <c r="B7370" t="s">
        <v>32</v>
      </c>
      <c r="C7370" t="s">
        <v>30493</v>
      </c>
      <c r="D7370">
        <v>5</v>
      </c>
      <c r="F7370" t="s">
        <v>7320</v>
      </c>
      <c r="G7370" t="s">
        <v>7321</v>
      </c>
      <c r="H7370" t="s">
        <v>37436</v>
      </c>
      <c r="J7370" t="s">
        <v>37435</v>
      </c>
      <c r="L7370" t="s">
        <v>37437</v>
      </c>
      <c r="M7370">
        <v>-78.575699999999998</v>
      </c>
      <c r="N7370">
        <v>9.4467999999999996</v>
      </c>
    </row>
    <row r="7371" spans="1:14" x14ac:dyDescent="0.35">
      <c r="A7371" t="s">
        <v>37438</v>
      </c>
      <c r="B7371" t="s">
        <v>32</v>
      </c>
      <c r="C7371" t="s">
        <v>18147</v>
      </c>
      <c r="D7371">
        <v>4700</v>
      </c>
      <c r="E7371" t="s">
        <v>1532</v>
      </c>
      <c r="F7371" t="s">
        <v>10463</v>
      </c>
      <c r="G7371" t="s">
        <v>10466</v>
      </c>
      <c r="H7371" t="s">
        <v>18148</v>
      </c>
      <c r="J7371" t="s">
        <v>37438</v>
      </c>
      <c r="L7371" t="s">
        <v>37439</v>
      </c>
      <c r="M7371">
        <v>35.5184</v>
      </c>
      <c r="N7371">
        <v>6.26</v>
      </c>
    </row>
    <row r="7372" spans="1:14" x14ac:dyDescent="0.35">
      <c r="A7372" t="s">
        <v>37440</v>
      </c>
      <c r="B7372" t="s">
        <v>32</v>
      </c>
      <c r="C7372" t="s">
        <v>37441</v>
      </c>
      <c r="D7372">
        <v>9</v>
      </c>
      <c r="F7372" t="s">
        <v>37370</v>
      </c>
      <c r="G7372" t="s">
        <v>37371</v>
      </c>
      <c r="H7372" t="s">
        <v>37442</v>
      </c>
      <c r="I7372" t="s">
        <v>37440</v>
      </c>
      <c r="J7372" t="s">
        <v>37443</v>
      </c>
      <c r="L7372" t="s">
        <v>37444</v>
      </c>
      <c r="M7372">
        <v>-64.329696655273395</v>
      </c>
      <c r="N7372">
        <v>18.727199554443299</v>
      </c>
    </row>
    <row r="7373" spans="1:14" x14ac:dyDescent="0.35">
      <c r="A7373" t="s">
        <v>37445</v>
      </c>
      <c r="B7373" t="s">
        <v>1168</v>
      </c>
      <c r="C7373" t="s">
        <v>37446</v>
      </c>
      <c r="D7373">
        <v>15</v>
      </c>
      <c r="F7373" t="s">
        <v>37370</v>
      </c>
      <c r="G7373" t="s">
        <v>37371</v>
      </c>
      <c r="H7373" t="s">
        <v>37447</v>
      </c>
      <c r="I7373" t="s">
        <v>37445</v>
      </c>
      <c r="J7373" t="s">
        <v>37448</v>
      </c>
      <c r="L7373" t="s">
        <v>37449</v>
      </c>
      <c r="M7373">
        <v>-64.542999267578097</v>
      </c>
      <c r="N7373">
        <v>18.444799423217699</v>
      </c>
    </row>
    <row r="7374" spans="1:14" x14ac:dyDescent="0.35">
      <c r="A7374" t="s">
        <v>37450</v>
      </c>
      <c r="B7374" t="s">
        <v>32</v>
      </c>
      <c r="C7374" t="s">
        <v>37451</v>
      </c>
      <c r="D7374">
        <v>9</v>
      </c>
      <c r="F7374" t="s">
        <v>37370</v>
      </c>
      <c r="G7374" t="s">
        <v>37371</v>
      </c>
      <c r="H7374" t="s">
        <v>37452</v>
      </c>
      <c r="I7374" t="s">
        <v>37450</v>
      </c>
      <c r="J7374" t="s">
        <v>37453</v>
      </c>
      <c r="L7374" t="s">
        <v>37454</v>
      </c>
      <c r="M7374">
        <v>-64.427497863769503</v>
      </c>
      <c r="N7374">
        <v>18.4463996887207</v>
      </c>
    </row>
    <row r="7375" spans="1:14" x14ac:dyDescent="0.35">
      <c r="A7375" t="s">
        <v>2353</v>
      </c>
      <c r="B7375" t="s">
        <v>36</v>
      </c>
      <c r="C7375" t="s">
        <v>37455</v>
      </c>
      <c r="D7375">
        <v>4200</v>
      </c>
      <c r="E7375" t="s">
        <v>161</v>
      </c>
      <c r="F7375" t="s">
        <v>1547</v>
      </c>
      <c r="G7375" t="s">
        <v>1867</v>
      </c>
      <c r="H7375" t="s">
        <v>37456</v>
      </c>
      <c r="J7375" t="s">
        <v>2353</v>
      </c>
      <c r="L7375" t="s">
        <v>37457</v>
      </c>
      <c r="M7375">
        <v>145.9341</v>
      </c>
      <c r="N7375">
        <v>-5.8334999999999999</v>
      </c>
    </row>
    <row r="7376" spans="1:14" x14ac:dyDescent="0.35">
      <c r="A7376" t="s">
        <v>4300</v>
      </c>
      <c r="B7376" t="s">
        <v>36</v>
      </c>
      <c r="C7376" t="s">
        <v>37458</v>
      </c>
      <c r="D7376">
        <v>59</v>
      </c>
      <c r="E7376" t="s">
        <v>1580</v>
      </c>
      <c r="F7376" t="s">
        <v>4286</v>
      </c>
      <c r="G7376" t="s">
        <v>4310</v>
      </c>
      <c r="H7376" t="s">
        <v>37459</v>
      </c>
      <c r="I7376" t="s">
        <v>4300</v>
      </c>
      <c r="J7376" t="s">
        <v>37460</v>
      </c>
      <c r="L7376" t="s">
        <v>37461</v>
      </c>
      <c r="M7376">
        <v>-66.432998657226506</v>
      </c>
      <c r="N7376">
        <v>-3.9670000076293901</v>
      </c>
    </row>
    <row r="7377" spans="1:14" x14ac:dyDescent="0.35">
      <c r="A7377" t="s">
        <v>37462</v>
      </c>
      <c r="B7377" t="s">
        <v>1168</v>
      </c>
      <c r="C7377" t="s">
        <v>37463</v>
      </c>
      <c r="D7377">
        <v>136</v>
      </c>
      <c r="F7377" t="s">
        <v>37464</v>
      </c>
      <c r="G7377" t="s">
        <v>37465</v>
      </c>
      <c r="H7377" t="s">
        <v>37466</v>
      </c>
      <c r="I7377" t="s">
        <v>37462</v>
      </c>
      <c r="J7377" t="s">
        <v>37467</v>
      </c>
      <c r="L7377" t="s">
        <v>37468</v>
      </c>
      <c r="M7377">
        <v>-61.149945000000002</v>
      </c>
      <c r="N7377">
        <v>13.156694999999999</v>
      </c>
    </row>
    <row r="7378" spans="1:14" x14ac:dyDescent="0.35">
      <c r="A7378" t="s">
        <v>37469</v>
      </c>
      <c r="B7378" t="s">
        <v>1168</v>
      </c>
      <c r="C7378" t="s">
        <v>37470</v>
      </c>
      <c r="D7378">
        <v>15</v>
      </c>
      <c r="F7378" t="s">
        <v>37464</v>
      </c>
      <c r="G7378" t="s">
        <v>37471</v>
      </c>
      <c r="H7378" t="s">
        <v>37472</v>
      </c>
      <c r="I7378" t="s">
        <v>37469</v>
      </c>
      <c r="J7378" t="s">
        <v>37473</v>
      </c>
      <c r="L7378" t="s">
        <v>37474</v>
      </c>
      <c r="M7378">
        <v>-61.262001037600001</v>
      </c>
      <c r="N7378">
        <v>12.988400459299999</v>
      </c>
    </row>
    <row r="7379" spans="1:14" x14ac:dyDescent="0.35">
      <c r="A7379" t="s">
        <v>37475</v>
      </c>
      <c r="B7379" t="s">
        <v>1168</v>
      </c>
      <c r="C7379" t="s">
        <v>37476</v>
      </c>
      <c r="D7379">
        <v>11</v>
      </c>
      <c r="F7379" t="s">
        <v>37464</v>
      </c>
      <c r="G7379" t="s">
        <v>37471</v>
      </c>
      <c r="H7379" t="s">
        <v>37477</v>
      </c>
      <c r="I7379" t="s">
        <v>37475</v>
      </c>
      <c r="J7379" t="s">
        <v>37478</v>
      </c>
      <c r="L7379" t="s">
        <v>37479</v>
      </c>
      <c r="M7379">
        <v>-61.342399999999998</v>
      </c>
      <c r="N7379">
        <v>12.699</v>
      </c>
    </row>
    <row r="7380" spans="1:14" x14ac:dyDescent="0.35">
      <c r="A7380" t="s">
        <v>37480</v>
      </c>
      <c r="B7380" t="s">
        <v>1168</v>
      </c>
      <c r="C7380" t="s">
        <v>37481</v>
      </c>
      <c r="D7380">
        <v>8</v>
      </c>
      <c r="F7380" t="s">
        <v>37464</v>
      </c>
      <c r="G7380" t="s">
        <v>37471</v>
      </c>
      <c r="H7380" t="s">
        <v>37482</v>
      </c>
      <c r="I7380" t="s">
        <v>37480</v>
      </c>
      <c r="J7380" t="s">
        <v>20633</v>
      </c>
      <c r="L7380" t="s">
        <v>37483</v>
      </c>
      <c r="M7380">
        <v>-61.180198669433501</v>
      </c>
      <c r="N7380">
        <v>12.887900352478001</v>
      </c>
    </row>
    <row r="7381" spans="1:14" x14ac:dyDescent="0.35">
      <c r="A7381" t="s">
        <v>37484</v>
      </c>
      <c r="B7381" t="s">
        <v>1168</v>
      </c>
      <c r="C7381" t="s">
        <v>37485</v>
      </c>
      <c r="D7381">
        <v>16</v>
      </c>
      <c r="F7381" t="s">
        <v>37464</v>
      </c>
      <c r="G7381" t="s">
        <v>37471</v>
      </c>
      <c r="H7381" t="s">
        <v>37486</v>
      </c>
      <c r="I7381" t="s">
        <v>37484</v>
      </c>
      <c r="J7381" t="s">
        <v>22955</v>
      </c>
      <c r="L7381" t="s">
        <v>37487</v>
      </c>
      <c r="M7381">
        <v>-61.4119453430175</v>
      </c>
      <c r="N7381">
        <v>12.600134849548301</v>
      </c>
    </row>
    <row r="7382" spans="1:14" x14ac:dyDescent="0.35">
      <c r="A7382" t="s">
        <v>37488</v>
      </c>
      <c r="B7382" t="s">
        <v>36</v>
      </c>
      <c r="C7382" t="s">
        <v>37489</v>
      </c>
      <c r="D7382">
        <v>66</v>
      </c>
      <c r="F7382" t="s">
        <v>37464</v>
      </c>
      <c r="G7382" t="s">
        <v>37490</v>
      </c>
      <c r="H7382" t="s">
        <v>37466</v>
      </c>
      <c r="I7382" t="s">
        <v>37488</v>
      </c>
      <c r="J7382" t="s">
        <v>37467</v>
      </c>
      <c r="L7382" t="s">
        <v>37491</v>
      </c>
      <c r="M7382">
        <v>-61.210898999999998</v>
      </c>
      <c r="N7382">
        <v>13.144299999999999</v>
      </c>
    </row>
    <row r="7383" spans="1:14" x14ac:dyDescent="0.35">
      <c r="A7383" t="s">
        <v>37492</v>
      </c>
      <c r="B7383" t="s">
        <v>32</v>
      </c>
      <c r="C7383" t="s">
        <v>37493</v>
      </c>
      <c r="D7383">
        <v>10</v>
      </c>
      <c r="E7383" t="s">
        <v>1579</v>
      </c>
      <c r="F7383" t="s">
        <v>32099</v>
      </c>
      <c r="G7383" t="s">
        <v>32127</v>
      </c>
      <c r="H7383" t="s">
        <v>37494</v>
      </c>
      <c r="I7383" t="s">
        <v>37495</v>
      </c>
      <c r="J7383" t="s">
        <v>37496</v>
      </c>
      <c r="L7383" t="s">
        <v>37497</v>
      </c>
      <c r="M7383">
        <v>116.721001</v>
      </c>
      <c r="N7383">
        <v>20.706600000000002</v>
      </c>
    </row>
    <row r="7384" spans="1:14" x14ac:dyDescent="0.35">
      <c r="A7384" t="s">
        <v>37498</v>
      </c>
      <c r="B7384" t="s">
        <v>32</v>
      </c>
      <c r="C7384" t="s">
        <v>37499</v>
      </c>
      <c r="D7384">
        <v>63</v>
      </c>
      <c r="E7384" t="s">
        <v>1579</v>
      </c>
      <c r="F7384" t="s">
        <v>32099</v>
      </c>
      <c r="G7384" t="s">
        <v>32169</v>
      </c>
      <c r="H7384" t="s">
        <v>37500</v>
      </c>
      <c r="I7384" t="s">
        <v>37501</v>
      </c>
      <c r="J7384" t="s">
        <v>37502</v>
      </c>
      <c r="L7384" t="s">
        <v>37503</v>
      </c>
      <c r="M7384">
        <v>119.417999268</v>
      </c>
      <c r="N7384">
        <v>23.213100433299999</v>
      </c>
    </row>
    <row r="7385" spans="1:14" x14ac:dyDescent="0.35">
      <c r="A7385" t="s">
        <v>37504</v>
      </c>
      <c r="B7385" t="s">
        <v>65</v>
      </c>
      <c r="C7385" t="s">
        <v>37505</v>
      </c>
      <c r="F7385" t="s">
        <v>30</v>
      </c>
      <c r="G7385" t="s">
        <v>41</v>
      </c>
      <c r="H7385" t="s">
        <v>928</v>
      </c>
      <c r="J7385" t="s">
        <v>37504</v>
      </c>
      <c r="L7385" t="s">
        <v>37506</v>
      </c>
      <c r="M7385">
        <v>-118.50861111099999</v>
      </c>
      <c r="N7385">
        <v>33.432222222199997</v>
      </c>
    </row>
    <row r="7386" spans="1:14" x14ac:dyDescent="0.35">
      <c r="A7386" t="s">
        <v>37507</v>
      </c>
      <c r="B7386" t="s">
        <v>1168</v>
      </c>
      <c r="C7386" t="s">
        <v>37508</v>
      </c>
      <c r="D7386">
        <v>12</v>
      </c>
      <c r="F7386" t="s">
        <v>4189</v>
      </c>
      <c r="G7386" t="s">
        <v>4190</v>
      </c>
      <c r="H7386" t="s">
        <v>362</v>
      </c>
      <c r="I7386" t="s">
        <v>37507</v>
      </c>
      <c r="J7386" t="s">
        <v>27367</v>
      </c>
      <c r="L7386" t="s">
        <v>37509</v>
      </c>
      <c r="M7386">
        <v>-64.678703308105398</v>
      </c>
      <c r="N7386">
        <v>32.363998413085902</v>
      </c>
    </row>
    <row r="7387" spans="1:14" x14ac:dyDescent="0.35">
      <c r="A7387" t="s">
        <v>37510</v>
      </c>
      <c r="B7387" t="s">
        <v>32</v>
      </c>
      <c r="C7387" t="s">
        <v>37511</v>
      </c>
      <c r="D7387">
        <v>110</v>
      </c>
      <c r="F7387" t="s">
        <v>30</v>
      </c>
      <c r="G7387" t="s">
        <v>34</v>
      </c>
      <c r="H7387" t="s">
        <v>1172</v>
      </c>
      <c r="I7387" t="s">
        <v>37510</v>
      </c>
      <c r="J7387" t="s">
        <v>37510</v>
      </c>
      <c r="K7387" t="s">
        <v>37510</v>
      </c>
      <c r="L7387" t="s">
        <v>37512</v>
      </c>
      <c r="M7387">
        <v>-151.13800048828</v>
      </c>
      <c r="N7387">
        <v>61.076698303222997</v>
      </c>
    </row>
    <row r="7388" spans="1:14" x14ac:dyDescent="0.35">
      <c r="A7388" t="s">
        <v>37513</v>
      </c>
      <c r="B7388" t="s">
        <v>32</v>
      </c>
      <c r="C7388" t="s">
        <v>37514</v>
      </c>
      <c r="D7388">
        <v>3955</v>
      </c>
      <c r="E7388" t="s">
        <v>1532</v>
      </c>
      <c r="F7388" t="s">
        <v>13894</v>
      </c>
      <c r="G7388" t="s">
        <v>15204</v>
      </c>
      <c r="H7388" t="s">
        <v>37515</v>
      </c>
      <c r="I7388" t="s">
        <v>37516</v>
      </c>
      <c r="J7388" t="s">
        <v>2307</v>
      </c>
      <c r="L7388" t="s">
        <v>37517</v>
      </c>
      <c r="M7388">
        <v>32.172471999999999</v>
      </c>
      <c r="N7388">
        <v>-2.8136670000000001</v>
      </c>
    </row>
    <row r="7389" spans="1:14" x14ac:dyDescent="0.35">
      <c r="A7389" t="s">
        <v>37518</v>
      </c>
      <c r="B7389" t="s">
        <v>32</v>
      </c>
      <c r="C7389" t="s">
        <v>37519</v>
      </c>
      <c r="D7389">
        <v>5360</v>
      </c>
      <c r="E7389" t="s">
        <v>1532</v>
      </c>
      <c r="F7389" t="s">
        <v>13894</v>
      </c>
      <c r="G7389" t="s">
        <v>15180</v>
      </c>
      <c r="H7389" t="s">
        <v>37520</v>
      </c>
      <c r="J7389" t="s">
        <v>37521</v>
      </c>
      <c r="L7389" t="s">
        <v>37522</v>
      </c>
      <c r="M7389">
        <v>38.30419921875</v>
      </c>
      <c r="N7389">
        <v>-4.78325986862182</v>
      </c>
    </row>
    <row r="7390" spans="1:14" x14ac:dyDescent="0.35">
      <c r="A7390" t="s">
        <v>37523</v>
      </c>
      <c r="B7390" t="s">
        <v>32</v>
      </c>
      <c r="C7390" t="s">
        <v>37524</v>
      </c>
      <c r="D7390">
        <v>755</v>
      </c>
      <c r="E7390" t="s">
        <v>1532</v>
      </c>
      <c r="F7390" t="s">
        <v>1861</v>
      </c>
      <c r="G7390" t="s">
        <v>1862</v>
      </c>
      <c r="H7390" t="s">
        <v>37525</v>
      </c>
      <c r="J7390" t="s">
        <v>37523</v>
      </c>
      <c r="L7390" t="s">
        <v>37526</v>
      </c>
      <c r="M7390">
        <v>45.015642999999997</v>
      </c>
      <c r="N7390">
        <v>-18.345064000000001</v>
      </c>
    </row>
    <row r="7391" spans="1:14" x14ac:dyDescent="0.35">
      <c r="A7391" t="s">
        <v>37527</v>
      </c>
      <c r="B7391" t="s">
        <v>32</v>
      </c>
      <c r="C7391" t="s">
        <v>22881</v>
      </c>
      <c r="D7391">
        <v>5123</v>
      </c>
      <c r="F7391" t="s">
        <v>30</v>
      </c>
      <c r="G7391" t="s">
        <v>47</v>
      </c>
      <c r="H7391" t="s">
        <v>18067</v>
      </c>
      <c r="I7391" t="s">
        <v>37527</v>
      </c>
      <c r="J7391" t="s">
        <v>37528</v>
      </c>
      <c r="K7391" t="s">
        <v>37527</v>
      </c>
      <c r="L7391" t="s">
        <v>37529</v>
      </c>
      <c r="M7391">
        <v>-112.225997925</v>
      </c>
      <c r="N7391">
        <v>44.166599273700001</v>
      </c>
    </row>
    <row r="7392" spans="1:14" x14ac:dyDescent="0.35">
      <c r="A7392" t="s">
        <v>37550</v>
      </c>
      <c r="B7392" t="s">
        <v>32</v>
      </c>
      <c r="C7392" t="s">
        <v>37551</v>
      </c>
      <c r="D7392">
        <v>400</v>
      </c>
      <c r="E7392" t="s">
        <v>1541</v>
      </c>
      <c r="F7392" t="s">
        <v>4495</v>
      </c>
      <c r="G7392" t="s">
        <v>37548</v>
      </c>
      <c r="H7392" t="s">
        <v>37552</v>
      </c>
      <c r="J7392" t="s">
        <v>27642</v>
      </c>
      <c r="L7392" t="s">
        <v>37553</v>
      </c>
      <c r="M7392">
        <v>33.640999999999998</v>
      </c>
      <c r="N7392">
        <v>49.932000000000002</v>
      </c>
    </row>
    <row r="7393" spans="1:14" x14ac:dyDescent="0.35">
      <c r="A7393" t="s">
        <v>37554</v>
      </c>
      <c r="B7393" t="s">
        <v>32</v>
      </c>
      <c r="C7393" t="s">
        <v>37555</v>
      </c>
      <c r="D7393">
        <v>266</v>
      </c>
      <c r="E7393" t="s">
        <v>1541</v>
      </c>
      <c r="F7393" t="s">
        <v>4495</v>
      </c>
      <c r="G7393" t="s">
        <v>37548</v>
      </c>
      <c r="H7393" t="s">
        <v>37556</v>
      </c>
      <c r="I7393" t="s">
        <v>37557</v>
      </c>
      <c r="J7393" t="s">
        <v>27388</v>
      </c>
      <c r="L7393" t="s">
        <v>37558</v>
      </c>
      <c r="M7393">
        <v>33.476599999999998</v>
      </c>
      <c r="N7393">
        <v>49.1342</v>
      </c>
    </row>
    <row r="7394" spans="1:14" x14ac:dyDescent="0.35">
      <c r="A7394" t="s">
        <v>37571</v>
      </c>
      <c r="B7394" t="s">
        <v>3332</v>
      </c>
      <c r="C7394" t="s">
        <v>37572</v>
      </c>
      <c r="D7394">
        <v>2234</v>
      </c>
      <c r="E7394" t="s">
        <v>1579</v>
      </c>
      <c r="F7394" t="s">
        <v>14897</v>
      </c>
      <c r="G7394" t="s">
        <v>23286</v>
      </c>
      <c r="H7394" t="s">
        <v>23295</v>
      </c>
      <c r="I7394" t="s">
        <v>37571</v>
      </c>
      <c r="J7394" t="s">
        <v>27632</v>
      </c>
      <c r="L7394" t="s">
        <v>37573</v>
      </c>
      <c r="M7394">
        <v>77.040496826171804</v>
      </c>
      <c r="N7394">
        <v>43.352100372314403</v>
      </c>
    </row>
    <row r="7395" spans="1:14" x14ac:dyDescent="0.35">
      <c r="A7395" t="s">
        <v>37574</v>
      </c>
      <c r="B7395" t="s">
        <v>1168</v>
      </c>
      <c r="C7395" t="s">
        <v>37575</v>
      </c>
      <c r="D7395">
        <v>1446</v>
      </c>
      <c r="E7395" t="s">
        <v>1579</v>
      </c>
      <c r="F7395" t="s">
        <v>14897</v>
      </c>
      <c r="G7395" t="s">
        <v>14898</v>
      </c>
      <c r="H7395" t="s">
        <v>37576</v>
      </c>
      <c r="I7395" t="s">
        <v>37574</v>
      </c>
      <c r="J7395" t="s">
        <v>37577</v>
      </c>
      <c r="L7395" t="s">
        <v>37578</v>
      </c>
      <c r="M7395">
        <v>75.004997253417898</v>
      </c>
      <c r="N7395">
        <v>46.893299102783203</v>
      </c>
    </row>
    <row r="7396" spans="1:14" x14ac:dyDescent="0.35">
      <c r="A7396" t="s">
        <v>37579</v>
      </c>
      <c r="B7396" t="s">
        <v>32</v>
      </c>
      <c r="C7396" t="s">
        <v>37580</v>
      </c>
      <c r="D7396">
        <v>2313</v>
      </c>
      <c r="E7396" t="s">
        <v>1579</v>
      </c>
      <c r="F7396" t="s">
        <v>14897</v>
      </c>
      <c r="G7396" t="s">
        <v>23286</v>
      </c>
      <c r="H7396" t="s">
        <v>37581</v>
      </c>
      <c r="I7396" t="s">
        <v>37579</v>
      </c>
      <c r="J7396" t="s">
        <v>37582</v>
      </c>
      <c r="L7396" t="s">
        <v>37583</v>
      </c>
      <c r="M7396">
        <v>76.883697509765597</v>
      </c>
      <c r="N7396">
        <v>43.3526000976562</v>
      </c>
    </row>
    <row r="7397" spans="1:14" x14ac:dyDescent="0.35">
      <c r="A7397" t="s">
        <v>37584</v>
      </c>
      <c r="B7397" t="s">
        <v>3332</v>
      </c>
      <c r="C7397" t="s">
        <v>37585</v>
      </c>
      <c r="D7397">
        <v>1165</v>
      </c>
      <c r="E7397" t="s">
        <v>1579</v>
      </c>
      <c r="F7397" t="s">
        <v>14897</v>
      </c>
      <c r="G7397" t="s">
        <v>23299</v>
      </c>
      <c r="H7397" t="s">
        <v>37586</v>
      </c>
      <c r="I7397" t="s">
        <v>37584</v>
      </c>
      <c r="J7397" t="s">
        <v>3468</v>
      </c>
      <c r="L7397" t="s">
        <v>37587</v>
      </c>
      <c r="M7397">
        <v>71.466903686523395</v>
      </c>
      <c r="N7397">
        <v>51.022201538085902</v>
      </c>
    </row>
    <row r="7398" spans="1:14" x14ac:dyDescent="0.35">
      <c r="A7398" t="s">
        <v>37588</v>
      </c>
      <c r="B7398" t="s">
        <v>1168</v>
      </c>
      <c r="C7398" t="s">
        <v>37589</v>
      </c>
      <c r="D7398">
        <v>900</v>
      </c>
      <c r="E7398" t="s">
        <v>1579</v>
      </c>
      <c r="F7398" t="s">
        <v>14897</v>
      </c>
      <c r="G7398" t="s">
        <v>23299</v>
      </c>
      <c r="H7398" t="s">
        <v>37590</v>
      </c>
      <c r="I7398" t="s">
        <v>37588</v>
      </c>
      <c r="J7398" t="s">
        <v>37591</v>
      </c>
      <c r="L7398" t="s">
        <v>37592</v>
      </c>
      <c r="M7398">
        <v>69.594596999999993</v>
      </c>
      <c r="N7398">
        <v>53.329101999999999</v>
      </c>
    </row>
    <row r="7399" spans="1:14" x14ac:dyDescent="0.35">
      <c r="A7399" t="s">
        <v>37593</v>
      </c>
      <c r="B7399" t="s">
        <v>1168</v>
      </c>
      <c r="C7399" t="s">
        <v>37594</v>
      </c>
      <c r="D7399">
        <v>453</v>
      </c>
      <c r="E7399" t="s">
        <v>1579</v>
      </c>
      <c r="F7399" t="s">
        <v>14897</v>
      </c>
      <c r="G7399" t="s">
        <v>23302</v>
      </c>
      <c r="H7399" t="s">
        <v>23303</v>
      </c>
      <c r="I7399" t="s">
        <v>37593</v>
      </c>
      <c r="J7399" t="s">
        <v>31528</v>
      </c>
      <c r="L7399" t="s">
        <v>37595</v>
      </c>
      <c r="M7399">
        <v>69.183898925781193</v>
      </c>
      <c r="N7399">
        <v>54.774700164794901</v>
      </c>
    </row>
    <row r="7400" spans="1:14" x14ac:dyDescent="0.35">
      <c r="A7400" t="s">
        <v>37596</v>
      </c>
      <c r="B7400" t="s">
        <v>1168</v>
      </c>
      <c r="C7400" t="s">
        <v>37597</v>
      </c>
      <c r="D7400">
        <v>2184</v>
      </c>
      <c r="E7400" t="s">
        <v>1579</v>
      </c>
      <c r="F7400" t="s">
        <v>14897</v>
      </c>
      <c r="G7400" t="s">
        <v>23297</v>
      </c>
      <c r="H7400" t="s">
        <v>37598</v>
      </c>
      <c r="I7400" t="s">
        <v>37596</v>
      </c>
      <c r="J7400" t="s">
        <v>37599</v>
      </c>
      <c r="L7400" t="s">
        <v>37600</v>
      </c>
      <c r="M7400">
        <v>71.303596496582003</v>
      </c>
      <c r="N7400">
        <v>42.853599548339801</v>
      </c>
    </row>
    <row r="7401" spans="1:14" x14ac:dyDescent="0.35">
      <c r="A7401" t="s">
        <v>2498</v>
      </c>
      <c r="B7401" t="s">
        <v>32</v>
      </c>
      <c r="C7401" t="s">
        <v>37601</v>
      </c>
      <c r="D7401">
        <v>4250</v>
      </c>
      <c r="E7401" t="s">
        <v>161</v>
      </c>
      <c r="F7401" t="s">
        <v>1547</v>
      </c>
      <c r="G7401" t="s">
        <v>2902</v>
      </c>
      <c r="I7401" t="s">
        <v>37602</v>
      </c>
      <c r="J7401" t="s">
        <v>2498</v>
      </c>
      <c r="K7401" t="s">
        <v>9035</v>
      </c>
      <c r="L7401" t="s">
        <v>37603</v>
      </c>
      <c r="M7401">
        <v>144.66472222199999</v>
      </c>
      <c r="N7401">
        <v>-6.2341666666700002</v>
      </c>
    </row>
    <row r="7402" spans="1:14" x14ac:dyDescent="0.35">
      <c r="A7402" t="s">
        <v>37604</v>
      </c>
      <c r="B7402" t="s">
        <v>1168</v>
      </c>
      <c r="C7402" t="s">
        <v>37605</v>
      </c>
      <c r="D7402">
        <v>5425</v>
      </c>
      <c r="E7402" t="s">
        <v>1579</v>
      </c>
      <c r="F7402" t="s">
        <v>18823</v>
      </c>
      <c r="G7402" t="s">
        <v>18825</v>
      </c>
      <c r="H7402" t="s">
        <v>37606</v>
      </c>
      <c r="I7402" t="s">
        <v>37607</v>
      </c>
      <c r="J7402" t="s">
        <v>37608</v>
      </c>
      <c r="K7402" t="s">
        <v>37608</v>
      </c>
      <c r="L7402" t="s">
        <v>37609</v>
      </c>
      <c r="M7402">
        <v>76.713046000000006</v>
      </c>
      <c r="N7402">
        <v>42.587919999999997</v>
      </c>
    </row>
    <row r="7403" spans="1:14" x14ac:dyDescent="0.35">
      <c r="A7403" t="s">
        <v>37610</v>
      </c>
      <c r="B7403" t="s">
        <v>3332</v>
      </c>
      <c r="C7403" t="s">
        <v>37611</v>
      </c>
      <c r="D7403">
        <v>2058</v>
      </c>
      <c r="E7403" t="s">
        <v>1579</v>
      </c>
      <c r="F7403" t="s">
        <v>18823</v>
      </c>
      <c r="G7403" t="s">
        <v>18824</v>
      </c>
      <c r="H7403" t="s">
        <v>18826</v>
      </c>
      <c r="I7403" t="s">
        <v>37612</v>
      </c>
      <c r="J7403" t="s">
        <v>15408</v>
      </c>
      <c r="L7403" t="s">
        <v>37613</v>
      </c>
      <c r="M7403">
        <v>74.477600097700005</v>
      </c>
      <c r="N7403">
        <v>43.061298370400003</v>
      </c>
    </row>
    <row r="7404" spans="1:14" x14ac:dyDescent="0.35">
      <c r="A7404" t="s">
        <v>37614</v>
      </c>
      <c r="B7404" t="s">
        <v>1168</v>
      </c>
      <c r="C7404" t="s">
        <v>37615</v>
      </c>
      <c r="D7404">
        <v>2927</v>
      </c>
      <c r="E7404" t="s">
        <v>1579</v>
      </c>
      <c r="F7404" t="s">
        <v>18823</v>
      </c>
      <c r="G7404" t="s">
        <v>18827</v>
      </c>
      <c r="H7404" t="s">
        <v>18828</v>
      </c>
      <c r="I7404" t="s">
        <v>37616</v>
      </c>
      <c r="J7404" t="s">
        <v>37617</v>
      </c>
      <c r="L7404" t="s">
        <v>37618</v>
      </c>
      <c r="M7404">
        <v>72.793296814000001</v>
      </c>
      <c r="N7404">
        <v>40.6090011597</v>
      </c>
    </row>
    <row r="7405" spans="1:14" x14ac:dyDescent="0.35">
      <c r="A7405" t="s">
        <v>37619</v>
      </c>
      <c r="B7405" t="s">
        <v>1168</v>
      </c>
      <c r="C7405" t="s">
        <v>37620</v>
      </c>
      <c r="D7405">
        <v>1385</v>
      </c>
      <c r="E7405" t="s">
        <v>1579</v>
      </c>
      <c r="F7405" t="s">
        <v>14897</v>
      </c>
      <c r="G7405" t="s">
        <v>23284</v>
      </c>
      <c r="H7405" t="s">
        <v>37621</v>
      </c>
      <c r="I7405" t="s">
        <v>37619</v>
      </c>
      <c r="J7405" t="s">
        <v>2614</v>
      </c>
      <c r="L7405" t="s">
        <v>37622</v>
      </c>
      <c r="M7405">
        <v>69.478897094726506</v>
      </c>
      <c r="N7405">
        <v>42.364200592041001</v>
      </c>
    </row>
    <row r="7406" spans="1:14" x14ac:dyDescent="0.35">
      <c r="A7406" t="s">
        <v>37623</v>
      </c>
      <c r="B7406" t="s">
        <v>1168</v>
      </c>
      <c r="C7406" t="s">
        <v>37624</v>
      </c>
      <c r="D7406">
        <v>1250</v>
      </c>
      <c r="E7406" t="s">
        <v>1579</v>
      </c>
      <c r="F7406" t="s">
        <v>14897</v>
      </c>
      <c r="G7406" t="s">
        <v>14898</v>
      </c>
      <c r="H7406" t="s">
        <v>37625</v>
      </c>
      <c r="I7406" t="s">
        <v>37623</v>
      </c>
      <c r="J7406" t="s">
        <v>27431</v>
      </c>
      <c r="L7406" t="s">
        <v>37626</v>
      </c>
      <c r="M7406">
        <v>67.733299000000002</v>
      </c>
      <c r="N7406">
        <v>47.708302000000003</v>
      </c>
    </row>
    <row r="7407" spans="1:14" x14ac:dyDescent="0.35">
      <c r="A7407" t="s">
        <v>37627</v>
      </c>
      <c r="B7407" t="s">
        <v>3332</v>
      </c>
      <c r="C7407" t="s">
        <v>37628</v>
      </c>
      <c r="D7407">
        <v>1765</v>
      </c>
      <c r="E7407" t="s">
        <v>1579</v>
      </c>
      <c r="F7407" t="s">
        <v>14897</v>
      </c>
      <c r="G7407" t="s">
        <v>14898</v>
      </c>
      <c r="H7407" t="s">
        <v>23298</v>
      </c>
      <c r="I7407" t="s">
        <v>37627</v>
      </c>
      <c r="J7407" t="s">
        <v>37629</v>
      </c>
      <c r="L7407" t="s">
        <v>37630</v>
      </c>
      <c r="M7407">
        <v>73.334396362304602</v>
      </c>
      <c r="N7407">
        <v>49.670799255371001</v>
      </c>
    </row>
    <row r="7408" spans="1:14" x14ac:dyDescent="0.35">
      <c r="A7408" t="s">
        <v>37631</v>
      </c>
      <c r="B7408" t="s">
        <v>32</v>
      </c>
      <c r="C7408" t="s">
        <v>37632</v>
      </c>
      <c r="D7408">
        <v>433</v>
      </c>
      <c r="E7408" t="s">
        <v>1579</v>
      </c>
      <c r="F7408" t="s">
        <v>14897</v>
      </c>
      <c r="G7408" t="s">
        <v>23300</v>
      </c>
      <c r="H7408" t="s">
        <v>23301</v>
      </c>
      <c r="I7408" t="s">
        <v>37631</v>
      </c>
      <c r="J7408" t="s">
        <v>37633</v>
      </c>
      <c r="L7408" t="s">
        <v>37634</v>
      </c>
      <c r="M7408">
        <v>65.592499000000004</v>
      </c>
      <c r="N7408">
        <v>44.706901999999999</v>
      </c>
    </row>
    <row r="7409" spans="1:14" x14ac:dyDescent="0.35">
      <c r="A7409" t="s">
        <v>37635</v>
      </c>
      <c r="B7409" t="s">
        <v>1168</v>
      </c>
      <c r="C7409" t="s">
        <v>37636</v>
      </c>
      <c r="D7409">
        <v>125</v>
      </c>
      <c r="E7409" t="s">
        <v>1579</v>
      </c>
      <c r="F7409" t="s">
        <v>14897</v>
      </c>
      <c r="G7409" t="s">
        <v>23305</v>
      </c>
      <c r="H7409" t="s">
        <v>23306</v>
      </c>
      <c r="I7409" t="s">
        <v>37635</v>
      </c>
      <c r="J7409" t="s">
        <v>34986</v>
      </c>
      <c r="L7409" t="s">
        <v>37637</v>
      </c>
      <c r="M7409">
        <v>51.543098449707003</v>
      </c>
      <c r="N7409">
        <v>51.150798797607401</v>
      </c>
    </row>
    <row r="7410" spans="1:14" x14ac:dyDescent="0.35">
      <c r="A7410" t="s">
        <v>37638</v>
      </c>
      <c r="B7410" t="s">
        <v>1168</v>
      </c>
      <c r="C7410" t="s">
        <v>37639</v>
      </c>
      <c r="D7410">
        <v>621</v>
      </c>
      <c r="E7410" t="s">
        <v>1579</v>
      </c>
      <c r="F7410" t="s">
        <v>14897</v>
      </c>
      <c r="G7410" t="s">
        <v>37640</v>
      </c>
      <c r="H7410" t="s">
        <v>37641</v>
      </c>
      <c r="I7410" t="s">
        <v>37638</v>
      </c>
      <c r="J7410" t="s">
        <v>37642</v>
      </c>
      <c r="L7410" t="s">
        <v>37643</v>
      </c>
      <c r="M7410">
        <v>75.214996337890597</v>
      </c>
      <c r="N7410">
        <v>51.590999603271399</v>
      </c>
    </row>
    <row r="7411" spans="1:14" x14ac:dyDescent="0.35">
      <c r="A7411" t="s">
        <v>37644</v>
      </c>
      <c r="B7411" t="s">
        <v>32</v>
      </c>
      <c r="C7411" t="s">
        <v>37645</v>
      </c>
      <c r="D7411">
        <v>1877</v>
      </c>
      <c r="E7411" t="s">
        <v>1579</v>
      </c>
      <c r="F7411" t="s">
        <v>14897</v>
      </c>
      <c r="G7411" t="s">
        <v>23281</v>
      </c>
      <c r="H7411" t="s">
        <v>23315</v>
      </c>
      <c r="I7411" t="s">
        <v>37646</v>
      </c>
      <c r="J7411" t="s">
        <v>37647</v>
      </c>
      <c r="L7411" t="s">
        <v>37648</v>
      </c>
      <c r="M7411">
        <v>84.887675000000002</v>
      </c>
      <c r="N7411">
        <v>47.487490999999999</v>
      </c>
    </row>
    <row r="7412" spans="1:14" x14ac:dyDescent="0.35">
      <c r="A7412" t="s">
        <v>37649</v>
      </c>
      <c r="B7412" t="s">
        <v>1168</v>
      </c>
      <c r="C7412" t="s">
        <v>37650</v>
      </c>
      <c r="D7412">
        <v>939</v>
      </c>
      <c r="E7412" t="s">
        <v>1579</v>
      </c>
      <c r="F7412" t="s">
        <v>14897</v>
      </c>
      <c r="G7412" t="s">
        <v>23281</v>
      </c>
      <c r="H7412" t="s">
        <v>37651</v>
      </c>
      <c r="I7412" t="s">
        <v>37649</v>
      </c>
      <c r="J7412" t="s">
        <v>4008</v>
      </c>
      <c r="L7412" t="s">
        <v>37652</v>
      </c>
      <c r="M7412">
        <v>82.494201660156193</v>
      </c>
      <c r="N7412">
        <v>50.036598205566399</v>
      </c>
    </row>
    <row r="7413" spans="1:14" x14ac:dyDescent="0.35">
      <c r="A7413" t="s">
        <v>37653</v>
      </c>
      <c r="B7413" t="s">
        <v>1168</v>
      </c>
      <c r="C7413" t="s">
        <v>37654</v>
      </c>
      <c r="D7413">
        <v>410</v>
      </c>
      <c r="E7413" t="s">
        <v>1579</v>
      </c>
      <c r="F7413" t="s">
        <v>14897</v>
      </c>
      <c r="G7413" t="s">
        <v>37640</v>
      </c>
      <c r="H7413" t="s">
        <v>37655</v>
      </c>
      <c r="I7413" t="s">
        <v>37653</v>
      </c>
      <c r="J7413" t="s">
        <v>37656</v>
      </c>
      <c r="L7413" t="s">
        <v>37657</v>
      </c>
      <c r="M7413">
        <v>77.073898315429602</v>
      </c>
      <c r="N7413">
        <v>52.194999694824197</v>
      </c>
    </row>
    <row r="7414" spans="1:14" x14ac:dyDescent="0.35">
      <c r="A7414" t="s">
        <v>37658</v>
      </c>
      <c r="B7414" t="s">
        <v>1168</v>
      </c>
      <c r="C7414" t="s">
        <v>37659</v>
      </c>
      <c r="D7414">
        <v>761</v>
      </c>
      <c r="E7414" t="s">
        <v>1579</v>
      </c>
      <c r="F7414" t="s">
        <v>14897</v>
      </c>
      <c r="G7414" t="s">
        <v>23281</v>
      </c>
      <c r="H7414" t="s">
        <v>23322</v>
      </c>
      <c r="I7414" t="s">
        <v>37658</v>
      </c>
      <c r="J7414" t="s">
        <v>37660</v>
      </c>
      <c r="L7414" t="s">
        <v>37661</v>
      </c>
      <c r="M7414">
        <v>80.234397999999999</v>
      </c>
      <c r="N7414">
        <v>50.351295</v>
      </c>
    </row>
    <row r="7415" spans="1:14" x14ac:dyDescent="0.35">
      <c r="A7415" t="s">
        <v>37662</v>
      </c>
      <c r="B7415" t="s">
        <v>1168</v>
      </c>
      <c r="C7415" t="s">
        <v>37663</v>
      </c>
      <c r="D7415">
        <v>73</v>
      </c>
      <c r="E7415" t="s">
        <v>1579</v>
      </c>
      <c r="F7415" t="s">
        <v>14897</v>
      </c>
      <c r="G7415" t="s">
        <v>23285</v>
      </c>
      <c r="H7415" t="s">
        <v>37664</v>
      </c>
      <c r="I7415" t="s">
        <v>37662</v>
      </c>
      <c r="J7415" t="s">
        <v>27399</v>
      </c>
      <c r="L7415" t="s">
        <v>37665</v>
      </c>
      <c r="M7415">
        <v>51.091999000000001</v>
      </c>
      <c r="N7415">
        <v>43.860100000000003</v>
      </c>
    </row>
    <row r="7416" spans="1:14" x14ac:dyDescent="0.35">
      <c r="A7416" t="s">
        <v>37666</v>
      </c>
      <c r="B7416" t="s">
        <v>1168</v>
      </c>
      <c r="C7416" t="s">
        <v>37667</v>
      </c>
      <c r="D7416">
        <v>-72</v>
      </c>
      <c r="E7416" t="s">
        <v>1579</v>
      </c>
      <c r="F7416" t="s">
        <v>14897</v>
      </c>
      <c r="G7416" t="s">
        <v>23287</v>
      </c>
      <c r="H7416" t="s">
        <v>37668</v>
      </c>
      <c r="I7416" t="s">
        <v>37666</v>
      </c>
      <c r="J7416" t="s">
        <v>37669</v>
      </c>
      <c r="L7416" t="s">
        <v>37670</v>
      </c>
      <c r="M7416">
        <v>51.821399688720703</v>
      </c>
      <c r="N7416">
        <v>47.121898651122997</v>
      </c>
    </row>
    <row r="7417" spans="1:14" x14ac:dyDescent="0.35">
      <c r="A7417" t="s">
        <v>37671</v>
      </c>
      <c r="B7417" t="s">
        <v>1168</v>
      </c>
      <c r="C7417" t="s">
        <v>37672</v>
      </c>
      <c r="D7417">
        <v>738</v>
      </c>
      <c r="E7417" t="s">
        <v>1579</v>
      </c>
      <c r="F7417" t="s">
        <v>14897</v>
      </c>
      <c r="G7417" t="s">
        <v>23304</v>
      </c>
      <c r="H7417" t="s">
        <v>37673</v>
      </c>
      <c r="I7417" t="s">
        <v>37671</v>
      </c>
      <c r="J7417" t="s">
        <v>37674</v>
      </c>
      <c r="L7417" t="s">
        <v>37675</v>
      </c>
      <c r="M7417">
        <v>57.206699</v>
      </c>
      <c r="N7417">
        <v>50.245800000000003</v>
      </c>
    </row>
    <row r="7418" spans="1:14" x14ac:dyDescent="0.35">
      <c r="A7418" t="s">
        <v>37676</v>
      </c>
      <c r="B7418" t="s">
        <v>32</v>
      </c>
      <c r="C7418" t="s">
        <v>37677</v>
      </c>
      <c r="D7418">
        <v>1266</v>
      </c>
      <c r="E7418" t="s">
        <v>1579</v>
      </c>
      <c r="F7418" t="s">
        <v>14897</v>
      </c>
      <c r="G7418" t="s">
        <v>23282</v>
      </c>
      <c r="H7418" t="s">
        <v>23283</v>
      </c>
      <c r="I7418" t="s">
        <v>37676</v>
      </c>
      <c r="J7418" t="s">
        <v>37678</v>
      </c>
      <c r="L7418" t="s">
        <v>37679</v>
      </c>
      <c r="M7418">
        <v>66.952796936035099</v>
      </c>
      <c r="N7418">
        <v>50.318599700927699</v>
      </c>
    </row>
    <row r="7419" spans="1:14" x14ac:dyDescent="0.35">
      <c r="A7419" t="s">
        <v>37680</v>
      </c>
      <c r="B7419" t="s">
        <v>1168</v>
      </c>
      <c r="C7419" t="s">
        <v>37681</v>
      </c>
      <c r="D7419">
        <v>595</v>
      </c>
      <c r="E7419" t="s">
        <v>1579</v>
      </c>
      <c r="F7419" t="s">
        <v>14897</v>
      </c>
      <c r="G7419" t="s">
        <v>23282</v>
      </c>
      <c r="H7419" t="s">
        <v>23288</v>
      </c>
      <c r="I7419" t="s">
        <v>37680</v>
      </c>
      <c r="J7419" t="s">
        <v>37682</v>
      </c>
      <c r="L7419" t="s">
        <v>37683</v>
      </c>
      <c r="M7419">
        <v>63.550300598144503</v>
      </c>
      <c r="N7419">
        <v>53.206901550292898</v>
      </c>
    </row>
    <row r="7420" spans="1:14" x14ac:dyDescent="0.35">
      <c r="A7420" t="s">
        <v>37684</v>
      </c>
      <c r="B7420" t="s">
        <v>3332</v>
      </c>
      <c r="C7420" t="s">
        <v>37685</v>
      </c>
      <c r="D7420">
        <v>10</v>
      </c>
      <c r="E7420" t="s">
        <v>1579</v>
      </c>
      <c r="F7420" t="s">
        <v>3657</v>
      </c>
      <c r="G7420" t="s">
        <v>3658</v>
      </c>
      <c r="H7420" t="s">
        <v>3659</v>
      </c>
      <c r="I7420" t="s">
        <v>37684</v>
      </c>
      <c r="J7420" t="s">
        <v>37686</v>
      </c>
      <c r="L7420" t="s">
        <v>37687</v>
      </c>
      <c r="M7420">
        <v>50.046699523925703</v>
      </c>
      <c r="N7420">
        <v>40.467498779296797</v>
      </c>
    </row>
    <row r="7421" spans="1:14" x14ac:dyDescent="0.35">
      <c r="A7421" t="s">
        <v>37688</v>
      </c>
      <c r="B7421" t="s">
        <v>1168</v>
      </c>
      <c r="C7421" t="s">
        <v>37689</v>
      </c>
      <c r="D7421">
        <v>1083</v>
      </c>
      <c r="E7421" t="s">
        <v>1579</v>
      </c>
      <c r="F7421" t="s">
        <v>3657</v>
      </c>
      <c r="G7421" t="s">
        <v>37690</v>
      </c>
      <c r="H7421" t="s">
        <v>37691</v>
      </c>
      <c r="I7421" t="s">
        <v>37688</v>
      </c>
      <c r="J7421" t="s">
        <v>37692</v>
      </c>
      <c r="L7421" t="s">
        <v>37693</v>
      </c>
      <c r="M7421">
        <v>46.317599999999999</v>
      </c>
      <c r="N7421">
        <v>40.737701000000001</v>
      </c>
    </row>
    <row r="7422" spans="1:14" x14ac:dyDescent="0.35">
      <c r="A7422" t="s">
        <v>37694</v>
      </c>
      <c r="B7422" t="s">
        <v>32</v>
      </c>
      <c r="C7422" t="s">
        <v>37695</v>
      </c>
      <c r="D7422">
        <v>30</v>
      </c>
      <c r="E7422" t="s">
        <v>1579</v>
      </c>
      <c r="F7422" t="s">
        <v>3657</v>
      </c>
      <c r="G7422" t="s">
        <v>37696</v>
      </c>
      <c r="H7422" t="s">
        <v>37697</v>
      </c>
      <c r="I7422" t="s">
        <v>37694</v>
      </c>
      <c r="J7422" t="s">
        <v>37698</v>
      </c>
      <c r="L7422" t="s">
        <v>37699</v>
      </c>
      <c r="M7422">
        <v>48.818000793499998</v>
      </c>
      <c r="N7422">
        <v>38.746398925799902</v>
      </c>
    </row>
    <row r="7423" spans="1:14" x14ac:dyDescent="0.35">
      <c r="A7423" t="s">
        <v>37700</v>
      </c>
      <c r="B7423" t="s">
        <v>1168</v>
      </c>
      <c r="C7423" t="s">
        <v>37701</v>
      </c>
      <c r="D7423">
        <v>2863</v>
      </c>
      <c r="E7423" t="s">
        <v>1579</v>
      </c>
      <c r="F7423" t="s">
        <v>3657</v>
      </c>
      <c r="G7423" t="s">
        <v>37702</v>
      </c>
      <c r="H7423" t="s">
        <v>37703</v>
      </c>
      <c r="I7423" t="s">
        <v>37700</v>
      </c>
      <c r="J7423" t="s">
        <v>37704</v>
      </c>
      <c r="L7423" t="s">
        <v>37705</v>
      </c>
      <c r="M7423">
        <v>45.458400726318303</v>
      </c>
      <c r="N7423">
        <v>39.1888008117675</v>
      </c>
    </row>
    <row r="7424" spans="1:14" x14ac:dyDescent="0.35">
      <c r="A7424" t="s">
        <v>37706</v>
      </c>
      <c r="B7424" t="s">
        <v>1168</v>
      </c>
      <c r="C7424" t="s">
        <v>37707</v>
      </c>
      <c r="D7424">
        <v>935</v>
      </c>
      <c r="E7424" t="s">
        <v>1579</v>
      </c>
      <c r="F7424" t="s">
        <v>3657</v>
      </c>
      <c r="G7424" t="s">
        <v>37708</v>
      </c>
      <c r="H7424" t="s">
        <v>37709</v>
      </c>
      <c r="I7424" t="s">
        <v>37706</v>
      </c>
      <c r="J7424" t="s">
        <v>37710</v>
      </c>
      <c r="L7424" t="s">
        <v>37711</v>
      </c>
      <c r="M7424">
        <v>47.712499999999999</v>
      </c>
      <c r="N7424">
        <v>40.826667</v>
      </c>
    </row>
    <row r="7425" spans="1:14" x14ac:dyDescent="0.35">
      <c r="A7425" t="s">
        <v>37712</v>
      </c>
      <c r="B7425" t="s">
        <v>32</v>
      </c>
      <c r="C7425" t="s">
        <v>37713</v>
      </c>
      <c r="D7425">
        <v>1279</v>
      </c>
      <c r="E7425" t="s">
        <v>1579</v>
      </c>
      <c r="F7425" t="s">
        <v>3657</v>
      </c>
      <c r="G7425" t="s">
        <v>37714</v>
      </c>
      <c r="H7425" t="s">
        <v>37715</v>
      </c>
      <c r="I7425" t="s">
        <v>37712</v>
      </c>
      <c r="J7425" t="s">
        <v>37716</v>
      </c>
      <c r="L7425" t="s">
        <v>37717</v>
      </c>
      <c r="M7425">
        <v>46.667220999999998</v>
      </c>
      <c r="N7425">
        <v>41.562221999999998</v>
      </c>
    </row>
    <row r="7426" spans="1:14" x14ac:dyDescent="0.35">
      <c r="A7426" t="s">
        <v>37718</v>
      </c>
      <c r="B7426" t="s">
        <v>32</v>
      </c>
      <c r="C7426" t="s">
        <v>37719</v>
      </c>
      <c r="D7426">
        <v>49</v>
      </c>
      <c r="E7426" t="s">
        <v>1579</v>
      </c>
      <c r="F7426" t="s">
        <v>3657</v>
      </c>
      <c r="G7426" t="s">
        <v>3663</v>
      </c>
      <c r="H7426" t="s">
        <v>37720</v>
      </c>
      <c r="I7426" t="s">
        <v>37718</v>
      </c>
      <c r="J7426" t="s">
        <v>37721</v>
      </c>
      <c r="L7426" t="s">
        <v>37722</v>
      </c>
      <c r="M7426">
        <v>47.141899000000002</v>
      </c>
      <c r="N7426">
        <v>40.631900999999999</v>
      </c>
    </row>
    <row r="7427" spans="1:14" x14ac:dyDescent="0.35">
      <c r="A7427" t="s">
        <v>37723</v>
      </c>
      <c r="B7427" t="s">
        <v>32</v>
      </c>
      <c r="C7427" t="s">
        <v>37724</v>
      </c>
      <c r="D7427">
        <v>230</v>
      </c>
      <c r="E7427" t="s">
        <v>161</v>
      </c>
      <c r="F7427" t="s">
        <v>1547</v>
      </c>
      <c r="G7427" t="s">
        <v>2860</v>
      </c>
      <c r="H7427" t="s">
        <v>37725</v>
      </c>
      <c r="I7427" t="s">
        <v>37726</v>
      </c>
      <c r="J7427" t="s">
        <v>37723</v>
      </c>
      <c r="K7427" t="s">
        <v>37727</v>
      </c>
      <c r="L7427" t="s">
        <v>37728</v>
      </c>
      <c r="M7427">
        <v>155.68333333300001</v>
      </c>
      <c r="N7427">
        <v>-6.7291666666700003</v>
      </c>
    </row>
    <row r="7428" spans="1:14" x14ac:dyDescent="0.35">
      <c r="A7428" t="s">
        <v>37731</v>
      </c>
      <c r="B7428" t="s">
        <v>1168</v>
      </c>
      <c r="C7428" t="s">
        <v>37732</v>
      </c>
      <c r="D7428">
        <v>5000</v>
      </c>
      <c r="E7428" t="s">
        <v>1579</v>
      </c>
      <c r="F7428" t="s">
        <v>1963</v>
      </c>
      <c r="G7428" t="s">
        <v>37733</v>
      </c>
      <c r="H7428" t="s">
        <v>37734</v>
      </c>
      <c r="I7428" t="s">
        <v>37731</v>
      </c>
      <c r="J7428" t="s">
        <v>37735</v>
      </c>
      <c r="L7428" t="s">
        <v>37736</v>
      </c>
      <c r="M7428">
        <v>43.859298706099999</v>
      </c>
      <c r="N7428">
        <v>40.750400543200001</v>
      </c>
    </row>
    <row r="7429" spans="1:14" x14ac:dyDescent="0.35">
      <c r="A7429" t="s">
        <v>37737</v>
      </c>
      <c r="B7429" t="s">
        <v>3332</v>
      </c>
      <c r="C7429" t="s">
        <v>37738</v>
      </c>
      <c r="D7429">
        <v>2838</v>
      </c>
      <c r="E7429" t="s">
        <v>1579</v>
      </c>
      <c r="F7429" t="s">
        <v>1963</v>
      </c>
      <c r="G7429" t="s">
        <v>37729</v>
      </c>
      <c r="H7429" t="s">
        <v>37730</v>
      </c>
      <c r="I7429" t="s">
        <v>37737</v>
      </c>
      <c r="J7429" t="s">
        <v>37739</v>
      </c>
      <c r="L7429" t="s">
        <v>37740</v>
      </c>
      <c r="M7429">
        <v>44.395900726299999</v>
      </c>
      <c r="N7429">
        <v>40.147300720200001</v>
      </c>
    </row>
    <row r="7430" spans="1:14" x14ac:dyDescent="0.35">
      <c r="A7430" t="s">
        <v>37741</v>
      </c>
      <c r="B7430" t="s">
        <v>32</v>
      </c>
      <c r="C7430" t="s">
        <v>37742</v>
      </c>
      <c r="D7430">
        <v>696</v>
      </c>
      <c r="E7430" t="s">
        <v>1579</v>
      </c>
      <c r="F7430" t="s">
        <v>7999</v>
      </c>
      <c r="G7430" t="s">
        <v>8300</v>
      </c>
      <c r="H7430" t="s">
        <v>37743</v>
      </c>
      <c r="I7430" t="s">
        <v>37741</v>
      </c>
      <c r="J7430" t="s">
        <v>37744</v>
      </c>
      <c r="L7430" t="s">
        <v>37745</v>
      </c>
      <c r="M7430">
        <v>134.69500732422</v>
      </c>
      <c r="N7430">
        <v>67.648002624512003</v>
      </c>
    </row>
    <row r="7431" spans="1:14" x14ac:dyDescent="0.35">
      <c r="A7431" t="s">
        <v>37746</v>
      </c>
      <c r="B7431" t="s">
        <v>32</v>
      </c>
      <c r="C7431" t="s">
        <v>37747</v>
      </c>
      <c r="D7431">
        <v>1686</v>
      </c>
      <c r="E7431" t="s">
        <v>1541</v>
      </c>
      <c r="F7431" t="s">
        <v>7999</v>
      </c>
      <c r="G7431" t="s">
        <v>8300</v>
      </c>
      <c r="H7431" t="s">
        <v>37748</v>
      </c>
      <c r="I7431" t="s">
        <v>37746</v>
      </c>
      <c r="J7431" t="s">
        <v>37749</v>
      </c>
      <c r="L7431" t="s">
        <v>37750</v>
      </c>
      <c r="M7431">
        <v>130.39400000000001</v>
      </c>
      <c r="N7431">
        <v>67.792000000000002</v>
      </c>
    </row>
    <row r="7432" spans="1:14" x14ac:dyDescent="0.35">
      <c r="A7432" t="s">
        <v>37751</v>
      </c>
      <c r="B7432" t="s">
        <v>32</v>
      </c>
      <c r="C7432" t="s">
        <v>37752</v>
      </c>
      <c r="D7432">
        <v>327</v>
      </c>
      <c r="E7432" t="s">
        <v>1541</v>
      </c>
      <c r="F7432" t="s">
        <v>7999</v>
      </c>
      <c r="G7432" t="s">
        <v>8300</v>
      </c>
      <c r="H7432" t="s">
        <v>37753</v>
      </c>
      <c r="I7432" t="s">
        <v>37751</v>
      </c>
      <c r="J7432" t="s">
        <v>37754</v>
      </c>
      <c r="L7432" t="s">
        <v>37755</v>
      </c>
      <c r="M7432">
        <v>135.645004</v>
      </c>
      <c r="N7432">
        <v>70.011002000000005</v>
      </c>
    </row>
    <row r="7433" spans="1:14" x14ac:dyDescent="0.35">
      <c r="A7433" t="s">
        <v>37756</v>
      </c>
      <c r="B7433" t="s">
        <v>32</v>
      </c>
      <c r="C7433" t="s">
        <v>37757</v>
      </c>
      <c r="D7433">
        <v>1329</v>
      </c>
      <c r="E7433" t="s">
        <v>1541</v>
      </c>
      <c r="F7433" t="s">
        <v>7999</v>
      </c>
      <c r="G7433" t="s">
        <v>8300</v>
      </c>
      <c r="H7433" t="s">
        <v>37758</v>
      </c>
      <c r="I7433" t="s">
        <v>37756</v>
      </c>
      <c r="J7433" t="s">
        <v>3453</v>
      </c>
      <c r="L7433" t="s">
        <v>37759</v>
      </c>
      <c r="M7433">
        <v>111.044444</v>
      </c>
      <c r="N7433">
        <v>59.876389000000003</v>
      </c>
    </row>
    <row r="7434" spans="1:14" x14ac:dyDescent="0.35">
      <c r="A7434" t="s">
        <v>37760</v>
      </c>
      <c r="B7434" t="s">
        <v>32</v>
      </c>
      <c r="C7434" t="s">
        <v>37761</v>
      </c>
      <c r="D7434">
        <v>2241</v>
      </c>
      <c r="E7434" t="s">
        <v>1579</v>
      </c>
      <c r="F7434" t="s">
        <v>7999</v>
      </c>
      <c r="G7434" t="s">
        <v>8300</v>
      </c>
      <c r="H7434" t="s">
        <v>37762</v>
      </c>
      <c r="I7434" t="s">
        <v>37760</v>
      </c>
      <c r="J7434" t="s">
        <v>16358</v>
      </c>
      <c r="L7434" t="s">
        <v>37763</v>
      </c>
      <c r="M7434">
        <v>125.40899658203099</v>
      </c>
      <c r="N7434">
        <v>58.602798461913999</v>
      </c>
    </row>
    <row r="7435" spans="1:14" x14ac:dyDescent="0.35">
      <c r="A7435" t="s">
        <v>37764</v>
      </c>
      <c r="B7435" t="s">
        <v>1168</v>
      </c>
      <c r="C7435" t="s">
        <v>37765</v>
      </c>
      <c r="D7435">
        <v>325</v>
      </c>
      <c r="E7435" t="s">
        <v>1579</v>
      </c>
      <c r="F7435" t="s">
        <v>7999</v>
      </c>
      <c r="G7435" t="s">
        <v>8300</v>
      </c>
      <c r="H7435" t="s">
        <v>37766</v>
      </c>
      <c r="I7435" t="s">
        <v>37764</v>
      </c>
      <c r="J7435" t="s">
        <v>37767</v>
      </c>
      <c r="L7435" t="s">
        <v>37768</v>
      </c>
      <c r="M7435">
        <v>129.77099609375</v>
      </c>
      <c r="N7435">
        <v>62.093299865722599</v>
      </c>
    </row>
    <row r="7436" spans="1:14" x14ac:dyDescent="0.35">
      <c r="A7436" t="s">
        <v>37769</v>
      </c>
      <c r="B7436" t="s">
        <v>1168</v>
      </c>
      <c r="C7436" t="s">
        <v>37770</v>
      </c>
      <c r="D7436">
        <v>2812</v>
      </c>
      <c r="E7436" t="s">
        <v>1579</v>
      </c>
      <c r="F7436" t="s">
        <v>7999</v>
      </c>
      <c r="G7436" t="s">
        <v>8300</v>
      </c>
      <c r="H7436" t="s">
        <v>37771</v>
      </c>
      <c r="I7436" t="s">
        <v>37769</v>
      </c>
      <c r="J7436" t="s">
        <v>37772</v>
      </c>
      <c r="L7436" t="s">
        <v>37773</v>
      </c>
      <c r="M7436">
        <v>124.91400146484</v>
      </c>
      <c r="N7436">
        <v>56.913898468017997</v>
      </c>
    </row>
    <row r="7437" spans="1:14" x14ac:dyDescent="0.35">
      <c r="A7437" t="s">
        <v>37774</v>
      </c>
      <c r="B7437" t="s">
        <v>1168</v>
      </c>
      <c r="C7437" t="s">
        <v>13113</v>
      </c>
      <c r="D7437">
        <v>656</v>
      </c>
      <c r="E7437" t="s">
        <v>1541</v>
      </c>
      <c r="F7437" t="s">
        <v>7999</v>
      </c>
      <c r="G7437" t="s">
        <v>8300</v>
      </c>
      <c r="H7437" t="s">
        <v>37775</v>
      </c>
      <c r="I7437" t="s">
        <v>37774</v>
      </c>
      <c r="J7437" t="s">
        <v>20629</v>
      </c>
      <c r="L7437" t="s">
        <v>37776</v>
      </c>
      <c r="M7437">
        <v>143.261551</v>
      </c>
      <c r="N7437">
        <v>66.450861000000003</v>
      </c>
    </row>
    <row r="7438" spans="1:14" x14ac:dyDescent="0.35">
      <c r="A7438" t="s">
        <v>37777</v>
      </c>
      <c r="B7438" t="s">
        <v>1168</v>
      </c>
      <c r="C7438" t="s">
        <v>37778</v>
      </c>
      <c r="D7438">
        <v>577</v>
      </c>
      <c r="E7438" t="s">
        <v>1541</v>
      </c>
      <c r="F7438" t="s">
        <v>7999</v>
      </c>
      <c r="G7438" t="s">
        <v>8300</v>
      </c>
      <c r="H7438" t="s">
        <v>37779</v>
      </c>
      <c r="I7438" t="s">
        <v>37777</v>
      </c>
      <c r="J7438" t="s">
        <v>37780</v>
      </c>
      <c r="L7438" t="s">
        <v>37781</v>
      </c>
      <c r="M7438">
        <v>129.545288</v>
      </c>
      <c r="N7438">
        <v>62.103484000000002</v>
      </c>
    </row>
    <row r="7439" spans="1:14" x14ac:dyDescent="0.35">
      <c r="A7439" t="s">
        <v>37782</v>
      </c>
      <c r="B7439" t="s">
        <v>1168</v>
      </c>
      <c r="C7439" t="s">
        <v>37783</v>
      </c>
      <c r="D7439">
        <v>656</v>
      </c>
      <c r="E7439" t="s">
        <v>1541</v>
      </c>
      <c r="F7439" t="s">
        <v>7999</v>
      </c>
      <c r="G7439" t="s">
        <v>8300</v>
      </c>
      <c r="H7439" t="s">
        <v>37784</v>
      </c>
      <c r="I7439" t="s">
        <v>37782</v>
      </c>
      <c r="J7439" t="s">
        <v>21109</v>
      </c>
      <c r="L7439" t="s">
        <v>37785</v>
      </c>
      <c r="M7439">
        <v>120.471001</v>
      </c>
      <c r="N7439">
        <v>60.397499000000003</v>
      </c>
    </row>
    <row r="7440" spans="1:14" x14ac:dyDescent="0.35">
      <c r="A7440" t="s">
        <v>37786</v>
      </c>
      <c r="B7440" t="s">
        <v>1168</v>
      </c>
      <c r="C7440" t="s">
        <v>37787</v>
      </c>
      <c r="D7440">
        <v>1805</v>
      </c>
      <c r="E7440" t="s">
        <v>1541</v>
      </c>
      <c r="F7440" t="s">
        <v>7999</v>
      </c>
      <c r="G7440" t="s">
        <v>8300</v>
      </c>
      <c r="H7440" t="s">
        <v>37788</v>
      </c>
      <c r="I7440" t="s">
        <v>37786</v>
      </c>
      <c r="J7440" t="s">
        <v>37789</v>
      </c>
      <c r="L7440" t="s">
        <v>37790</v>
      </c>
      <c r="M7440">
        <v>143.11500549316</v>
      </c>
      <c r="N7440">
        <v>64.550003051757997</v>
      </c>
    </row>
    <row r="7441" spans="1:14" x14ac:dyDescent="0.35">
      <c r="A7441" t="s">
        <v>37791</v>
      </c>
      <c r="B7441" t="s">
        <v>32</v>
      </c>
      <c r="C7441" t="s">
        <v>37792</v>
      </c>
      <c r="D7441">
        <v>561</v>
      </c>
      <c r="E7441" t="s">
        <v>1541</v>
      </c>
      <c r="F7441" t="s">
        <v>7999</v>
      </c>
      <c r="G7441" t="s">
        <v>8300</v>
      </c>
      <c r="H7441" t="s">
        <v>37793</v>
      </c>
      <c r="I7441" t="s">
        <v>37791</v>
      </c>
      <c r="J7441" t="s">
        <v>37794</v>
      </c>
      <c r="L7441" t="s">
        <v>37795</v>
      </c>
      <c r="M7441">
        <v>134.43499755859</v>
      </c>
      <c r="N7441">
        <v>60.356998443603999</v>
      </c>
    </row>
    <row r="7442" spans="1:14" x14ac:dyDescent="0.35">
      <c r="A7442" t="s">
        <v>37796</v>
      </c>
      <c r="B7442" t="s">
        <v>32</v>
      </c>
      <c r="C7442" t="s">
        <v>37797</v>
      </c>
      <c r="D7442">
        <v>411</v>
      </c>
      <c r="E7442" t="s">
        <v>1579</v>
      </c>
      <c r="F7442" t="s">
        <v>7999</v>
      </c>
      <c r="G7442" t="s">
        <v>8300</v>
      </c>
      <c r="H7442" t="s">
        <v>37798</v>
      </c>
      <c r="I7442" t="s">
        <v>37796</v>
      </c>
      <c r="J7442" t="s">
        <v>37799</v>
      </c>
      <c r="L7442" t="s">
        <v>37800</v>
      </c>
      <c r="M7442">
        <v>120.26916503906</v>
      </c>
      <c r="N7442">
        <v>63.458057403563998</v>
      </c>
    </row>
    <row r="7443" spans="1:14" x14ac:dyDescent="0.35">
      <c r="A7443" t="s">
        <v>37801</v>
      </c>
      <c r="B7443" t="s">
        <v>32</v>
      </c>
      <c r="C7443" t="s">
        <v>37802</v>
      </c>
      <c r="D7443">
        <v>394</v>
      </c>
      <c r="E7443" t="s">
        <v>1541</v>
      </c>
      <c r="F7443" t="s">
        <v>7999</v>
      </c>
      <c r="G7443" t="s">
        <v>8300</v>
      </c>
      <c r="H7443" t="s">
        <v>37803</v>
      </c>
      <c r="I7443" t="s">
        <v>37801</v>
      </c>
      <c r="J7443" t="s">
        <v>37804</v>
      </c>
      <c r="L7443" t="s">
        <v>37805</v>
      </c>
      <c r="M7443">
        <v>118.33699799999999</v>
      </c>
      <c r="N7443">
        <v>63.294998</v>
      </c>
    </row>
    <row r="7444" spans="1:14" x14ac:dyDescent="0.35">
      <c r="A7444" t="s">
        <v>37806</v>
      </c>
      <c r="B7444" t="s">
        <v>32</v>
      </c>
      <c r="C7444" t="s">
        <v>37807</v>
      </c>
      <c r="D7444">
        <v>452</v>
      </c>
      <c r="E7444" t="s">
        <v>1579</v>
      </c>
      <c r="F7444" t="s">
        <v>7999</v>
      </c>
      <c r="G7444" t="s">
        <v>8300</v>
      </c>
      <c r="H7444" t="s">
        <v>37808</v>
      </c>
      <c r="I7444" t="s">
        <v>37806</v>
      </c>
      <c r="J7444" t="s">
        <v>37809</v>
      </c>
      <c r="L7444" t="s">
        <v>37810</v>
      </c>
      <c r="M7444">
        <v>117.63500213623</v>
      </c>
      <c r="N7444">
        <v>62.185001373291001</v>
      </c>
    </row>
    <row r="7445" spans="1:14" x14ac:dyDescent="0.35">
      <c r="A7445" t="s">
        <v>37811</v>
      </c>
      <c r="B7445" t="s">
        <v>1168</v>
      </c>
      <c r="C7445" t="s">
        <v>37812</v>
      </c>
      <c r="D7445">
        <v>361</v>
      </c>
      <c r="E7445" t="s">
        <v>1579</v>
      </c>
      <c r="F7445" t="s">
        <v>7999</v>
      </c>
      <c r="G7445" t="s">
        <v>8300</v>
      </c>
      <c r="H7445" t="s">
        <v>37813</v>
      </c>
      <c r="I7445" t="s">
        <v>37811</v>
      </c>
      <c r="J7445" t="s">
        <v>37814</v>
      </c>
      <c r="L7445" t="s">
        <v>37815</v>
      </c>
      <c r="M7445">
        <v>121.69333648682</v>
      </c>
      <c r="N7445">
        <v>63.75666809082</v>
      </c>
    </row>
    <row r="7446" spans="1:14" x14ac:dyDescent="0.35">
      <c r="A7446" t="s">
        <v>37816</v>
      </c>
      <c r="B7446" t="s">
        <v>1168</v>
      </c>
      <c r="C7446" t="s">
        <v>37817</v>
      </c>
      <c r="D7446">
        <v>801</v>
      </c>
      <c r="E7446" t="s">
        <v>1579</v>
      </c>
      <c r="F7446" t="s">
        <v>7999</v>
      </c>
      <c r="G7446" t="s">
        <v>8300</v>
      </c>
      <c r="H7446" t="s">
        <v>37818</v>
      </c>
      <c r="I7446" t="s">
        <v>37816</v>
      </c>
      <c r="J7446" t="s">
        <v>37819</v>
      </c>
      <c r="L7446" t="s">
        <v>37820</v>
      </c>
      <c r="M7446">
        <v>114.825996399</v>
      </c>
      <c r="N7446">
        <v>60.720600128199997</v>
      </c>
    </row>
    <row r="7447" spans="1:14" x14ac:dyDescent="0.35">
      <c r="A7447" t="s">
        <v>37821</v>
      </c>
      <c r="B7447" t="s">
        <v>32</v>
      </c>
      <c r="C7447" t="s">
        <v>37822</v>
      </c>
      <c r="D7447">
        <v>847</v>
      </c>
      <c r="E7447" t="s">
        <v>1541</v>
      </c>
      <c r="F7447" t="s">
        <v>7999</v>
      </c>
      <c r="G7447" t="s">
        <v>8300</v>
      </c>
      <c r="H7447" t="s">
        <v>37823</v>
      </c>
      <c r="I7447" t="s">
        <v>37821</v>
      </c>
      <c r="J7447" t="s">
        <v>37824</v>
      </c>
      <c r="L7447" t="s">
        <v>37825</v>
      </c>
      <c r="M7447">
        <v>112.480003</v>
      </c>
      <c r="N7447">
        <v>68.514999000000003</v>
      </c>
    </row>
    <row r="7448" spans="1:14" x14ac:dyDescent="0.35">
      <c r="A7448" t="s">
        <v>37826</v>
      </c>
      <c r="B7448" t="s">
        <v>1168</v>
      </c>
      <c r="C7448" t="s">
        <v>37827</v>
      </c>
      <c r="D7448">
        <v>1660</v>
      </c>
      <c r="E7448" t="s">
        <v>1579</v>
      </c>
      <c r="F7448" t="s">
        <v>7999</v>
      </c>
      <c r="G7448" t="s">
        <v>8300</v>
      </c>
      <c r="H7448" t="s">
        <v>37828</v>
      </c>
      <c r="I7448" t="s">
        <v>37826</v>
      </c>
      <c r="J7448" t="s">
        <v>37829</v>
      </c>
      <c r="L7448" t="s">
        <v>37830</v>
      </c>
      <c r="M7448">
        <v>112.029998779</v>
      </c>
      <c r="N7448">
        <v>66.400398254400002</v>
      </c>
    </row>
    <row r="7449" spans="1:14" x14ac:dyDescent="0.35">
      <c r="A7449" t="s">
        <v>37831</v>
      </c>
      <c r="B7449" t="s">
        <v>1168</v>
      </c>
      <c r="C7449" t="s">
        <v>37832</v>
      </c>
      <c r="D7449">
        <v>1156</v>
      </c>
      <c r="E7449" t="s">
        <v>1579</v>
      </c>
      <c r="F7449" t="s">
        <v>7999</v>
      </c>
      <c r="G7449" t="s">
        <v>8300</v>
      </c>
      <c r="H7449" t="s">
        <v>37833</v>
      </c>
      <c r="I7449" t="s">
        <v>37831</v>
      </c>
      <c r="J7449" t="s">
        <v>33462</v>
      </c>
      <c r="L7449" t="s">
        <v>37834</v>
      </c>
      <c r="M7449">
        <v>114.039001464843</v>
      </c>
      <c r="N7449">
        <v>62.534698486328097</v>
      </c>
    </row>
    <row r="7450" spans="1:14" x14ac:dyDescent="0.35">
      <c r="A7450" t="s">
        <v>37835</v>
      </c>
      <c r="B7450" t="s">
        <v>1168</v>
      </c>
      <c r="C7450" t="s">
        <v>37836</v>
      </c>
      <c r="E7450" t="s">
        <v>1541</v>
      </c>
      <c r="F7450" t="s">
        <v>7999</v>
      </c>
      <c r="G7450" t="s">
        <v>8300</v>
      </c>
      <c r="H7450" t="s">
        <v>37837</v>
      </c>
      <c r="I7450" t="s">
        <v>37835</v>
      </c>
      <c r="J7450" t="s">
        <v>37838</v>
      </c>
      <c r="L7450" t="s">
        <v>37839</v>
      </c>
      <c r="M7450">
        <v>114.08000183105</v>
      </c>
      <c r="N7450">
        <v>71.92790222168</v>
      </c>
    </row>
    <row r="7451" spans="1:14" x14ac:dyDescent="0.35">
      <c r="A7451" t="s">
        <v>37840</v>
      </c>
      <c r="B7451" t="s">
        <v>1168</v>
      </c>
      <c r="C7451" t="s">
        <v>37841</v>
      </c>
      <c r="D7451">
        <v>118</v>
      </c>
      <c r="E7451" t="s">
        <v>1541</v>
      </c>
      <c r="F7451" t="s">
        <v>7999</v>
      </c>
      <c r="G7451" t="s">
        <v>8300</v>
      </c>
      <c r="H7451" t="s">
        <v>37842</v>
      </c>
      <c r="I7451" t="s">
        <v>37840</v>
      </c>
      <c r="J7451" t="s">
        <v>35065</v>
      </c>
      <c r="L7451" t="s">
        <v>37843</v>
      </c>
      <c r="M7451">
        <v>146.231506</v>
      </c>
      <c r="N7451">
        <v>68.556601999999998</v>
      </c>
    </row>
    <row r="7452" spans="1:14" x14ac:dyDescent="0.35">
      <c r="A7452" t="s">
        <v>37844</v>
      </c>
      <c r="B7452" t="s">
        <v>1168</v>
      </c>
      <c r="C7452" t="s">
        <v>37845</v>
      </c>
      <c r="D7452">
        <v>60</v>
      </c>
      <c r="E7452" t="s">
        <v>1541</v>
      </c>
      <c r="F7452" t="s">
        <v>7999</v>
      </c>
      <c r="G7452" t="s">
        <v>8300</v>
      </c>
      <c r="H7452" t="s">
        <v>37846</v>
      </c>
      <c r="I7452" t="s">
        <v>37844</v>
      </c>
      <c r="J7452" t="s">
        <v>37847</v>
      </c>
      <c r="L7452" t="s">
        <v>37848</v>
      </c>
      <c r="M7452">
        <v>153.7364</v>
      </c>
      <c r="N7452">
        <v>67.480500000000006</v>
      </c>
    </row>
    <row r="7453" spans="1:14" x14ac:dyDescent="0.35">
      <c r="A7453" t="s">
        <v>37849</v>
      </c>
      <c r="B7453" t="s">
        <v>1168</v>
      </c>
      <c r="C7453" t="s">
        <v>37850</v>
      </c>
      <c r="D7453">
        <v>151</v>
      </c>
      <c r="E7453" t="s">
        <v>1579</v>
      </c>
      <c r="F7453" t="s">
        <v>7999</v>
      </c>
      <c r="G7453" t="s">
        <v>8300</v>
      </c>
      <c r="H7453" t="s">
        <v>37851</v>
      </c>
      <c r="I7453" t="s">
        <v>37849</v>
      </c>
      <c r="J7453" t="s">
        <v>37852</v>
      </c>
      <c r="L7453" t="s">
        <v>37853</v>
      </c>
      <c r="M7453">
        <v>147.90199279785099</v>
      </c>
      <c r="N7453">
        <v>70.623100280761705</v>
      </c>
    </row>
    <row r="7454" spans="1:14" x14ac:dyDescent="0.35">
      <c r="A7454" t="s">
        <v>37854</v>
      </c>
      <c r="B7454" t="s">
        <v>1168</v>
      </c>
      <c r="C7454" t="s">
        <v>37855</v>
      </c>
      <c r="D7454">
        <v>20</v>
      </c>
      <c r="E7454" t="s">
        <v>1579</v>
      </c>
      <c r="F7454" t="s">
        <v>7999</v>
      </c>
      <c r="G7454" t="s">
        <v>8300</v>
      </c>
      <c r="H7454" t="s">
        <v>37856</v>
      </c>
      <c r="I7454" t="s">
        <v>37854</v>
      </c>
      <c r="J7454" t="s">
        <v>37857</v>
      </c>
      <c r="L7454" t="s">
        <v>37858</v>
      </c>
      <c r="M7454">
        <v>161.33799743652301</v>
      </c>
      <c r="N7454">
        <v>68.7406005859375</v>
      </c>
    </row>
    <row r="7455" spans="1:14" x14ac:dyDescent="0.35">
      <c r="A7455" t="s">
        <v>37859</v>
      </c>
      <c r="B7455" t="s">
        <v>1168</v>
      </c>
      <c r="C7455" t="s">
        <v>37860</v>
      </c>
      <c r="D7455">
        <v>26</v>
      </c>
      <c r="E7455" t="s">
        <v>1579</v>
      </c>
      <c r="F7455" t="s">
        <v>7999</v>
      </c>
      <c r="G7455" t="s">
        <v>8300</v>
      </c>
      <c r="H7455" t="s">
        <v>33146</v>
      </c>
      <c r="I7455" t="s">
        <v>37859</v>
      </c>
      <c r="J7455" t="s">
        <v>37861</v>
      </c>
      <c r="L7455" t="s">
        <v>37862</v>
      </c>
      <c r="M7455">
        <v>128.90299987793</v>
      </c>
      <c r="N7455">
        <v>71.697700500487997</v>
      </c>
    </row>
    <row r="7456" spans="1:14" x14ac:dyDescent="0.35">
      <c r="A7456" t="s">
        <v>37863</v>
      </c>
      <c r="B7456" t="s">
        <v>1168</v>
      </c>
      <c r="C7456" t="s">
        <v>37864</v>
      </c>
      <c r="D7456">
        <v>140</v>
      </c>
      <c r="E7456" t="s">
        <v>1579</v>
      </c>
      <c r="F7456" t="s">
        <v>7999</v>
      </c>
      <c r="G7456" t="s">
        <v>8300</v>
      </c>
      <c r="H7456" t="s">
        <v>33255</v>
      </c>
      <c r="I7456" t="s">
        <v>37863</v>
      </c>
      <c r="J7456" t="s">
        <v>37865</v>
      </c>
      <c r="L7456" t="s">
        <v>37866</v>
      </c>
      <c r="M7456">
        <v>150.88890000000001</v>
      </c>
      <c r="N7456">
        <v>65.748500000000007</v>
      </c>
    </row>
    <row r="7457" spans="1:14" x14ac:dyDescent="0.35">
      <c r="A7457" t="s">
        <v>37867</v>
      </c>
      <c r="B7457" t="s">
        <v>32</v>
      </c>
      <c r="C7457" t="s">
        <v>37868</v>
      </c>
      <c r="D7457">
        <v>3600</v>
      </c>
      <c r="E7457" t="s">
        <v>1532</v>
      </c>
      <c r="F7457" t="s">
        <v>15264</v>
      </c>
      <c r="G7457" t="s">
        <v>15271</v>
      </c>
      <c r="H7457" t="s">
        <v>37869</v>
      </c>
      <c r="J7457" t="s">
        <v>37870</v>
      </c>
      <c r="L7457" t="s">
        <v>37871</v>
      </c>
      <c r="M7457">
        <v>29.6997</v>
      </c>
      <c r="N7457">
        <v>-0.71650000000000003</v>
      </c>
    </row>
    <row r="7458" spans="1:14" x14ac:dyDescent="0.35">
      <c r="A7458" t="s">
        <v>37872</v>
      </c>
      <c r="B7458" t="s">
        <v>32</v>
      </c>
      <c r="C7458" t="s">
        <v>37873</v>
      </c>
      <c r="D7458">
        <v>3250</v>
      </c>
      <c r="E7458" t="s">
        <v>1532</v>
      </c>
      <c r="F7458" t="s">
        <v>15264</v>
      </c>
      <c r="G7458" t="s">
        <v>15265</v>
      </c>
      <c r="H7458" t="s">
        <v>37874</v>
      </c>
      <c r="I7458" t="s">
        <v>37875</v>
      </c>
      <c r="J7458" t="s">
        <v>37876</v>
      </c>
      <c r="L7458" t="s">
        <v>37877</v>
      </c>
      <c r="M7458">
        <v>31.762762069701999</v>
      </c>
      <c r="N7458">
        <v>3.6444001197814999</v>
      </c>
    </row>
    <row r="7459" spans="1:14" x14ac:dyDescent="0.35">
      <c r="A7459" t="s">
        <v>37882</v>
      </c>
      <c r="B7459" t="s">
        <v>32</v>
      </c>
      <c r="C7459" t="s">
        <v>37883</v>
      </c>
      <c r="D7459">
        <v>132</v>
      </c>
      <c r="F7459" t="s">
        <v>30</v>
      </c>
      <c r="G7459" t="s">
        <v>34</v>
      </c>
      <c r="H7459" t="s">
        <v>31130</v>
      </c>
      <c r="I7459" t="s">
        <v>37882</v>
      </c>
      <c r="J7459" t="s">
        <v>37882</v>
      </c>
      <c r="K7459" t="s">
        <v>37882</v>
      </c>
      <c r="L7459" t="s">
        <v>37884</v>
      </c>
      <c r="M7459">
        <v>-157.74000549300001</v>
      </c>
      <c r="N7459">
        <v>57.425399780299998</v>
      </c>
    </row>
    <row r="7460" spans="1:14" x14ac:dyDescent="0.35">
      <c r="A7460" t="s">
        <v>37885</v>
      </c>
      <c r="B7460" t="s">
        <v>1168</v>
      </c>
      <c r="C7460" t="s">
        <v>37886</v>
      </c>
      <c r="D7460">
        <v>223</v>
      </c>
      <c r="E7460" t="s">
        <v>1579</v>
      </c>
      <c r="F7460" t="s">
        <v>13344</v>
      </c>
      <c r="G7460" t="s">
        <v>37880</v>
      </c>
      <c r="H7460" t="s">
        <v>37881</v>
      </c>
      <c r="I7460" t="s">
        <v>37885</v>
      </c>
      <c r="J7460" t="s">
        <v>37887</v>
      </c>
      <c r="L7460" t="s">
        <v>37888</v>
      </c>
      <c r="M7460">
        <v>42.482601165799998</v>
      </c>
      <c r="N7460">
        <v>42.176700592000003</v>
      </c>
    </row>
    <row r="7461" spans="1:14" x14ac:dyDescent="0.35">
      <c r="A7461" t="s">
        <v>37889</v>
      </c>
      <c r="B7461" t="s">
        <v>1168</v>
      </c>
      <c r="C7461" t="s">
        <v>37890</v>
      </c>
      <c r="D7461">
        <v>105</v>
      </c>
      <c r="E7461" t="s">
        <v>1579</v>
      </c>
      <c r="F7461" t="s">
        <v>13344</v>
      </c>
      <c r="G7461" t="s">
        <v>13345</v>
      </c>
      <c r="H7461" t="s">
        <v>37891</v>
      </c>
      <c r="I7461" t="s">
        <v>37889</v>
      </c>
      <c r="J7461" t="s">
        <v>37892</v>
      </c>
      <c r="L7461" t="s">
        <v>37893</v>
      </c>
      <c r="M7461">
        <v>41.599700927699999</v>
      </c>
      <c r="N7461">
        <v>41.610298156699997</v>
      </c>
    </row>
    <row r="7462" spans="1:14" x14ac:dyDescent="0.35">
      <c r="A7462" t="s">
        <v>37894</v>
      </c>
      <c r="B7462" t="s">
        <v>1168</v>
      </c>
      <c r="C7462" t="s">
        <v>37895</v>
      </c>
      <c r="D7462">
        <v>53</v>
      </c>
      <c r="E7462" t="s">
        <v>1579</v>
      </c>
      <c r="F7462" t="s">
        <v>13344</v>
      </c>
      <c r="G7462" t="s">
        <v>13346</v>
      </c>
      <c r="H7462" t="s">
        <v>37896</v>
      </c>
      <c r="I7462" t="s">
        <v>37894</v>
      </c>
      <c r="J7462" t="s">
        <v>27314</v>
      </c>
      <c r="L7462" t="s">
        <v>37897</v>
      </c>
      <c r="M7462">
        <v>41.128101348899897</v>
      </c>
      <c r="N7462">
        <v>42.858200073200003</v>
      </c>
    </row>
    <row r="7463" spans="1:14" x14ac:dyDescent="0.35">
      <c r="A7463" t="s">
        <v>37898</v>
      </c>
      <c r="B7463" t="s">
        <v>3332</v>
      </c>
      <c r="C7463" t="s">
        <v>37899</v>
      </c>
      <c r="D7463">
        <v>1624</v>
      </c>
      <c r="E7463" t="s">
        <v>1579</v>
      </c>
      <c r="F7463" t="s">
        <v>13344</v>
      </c>
      <c r="G7463" t="s">
        <v>37879</v>
      </c>
      <c r="H7463" t="s">
        <v>37878</v>
      </c>
      <c r="I7463" t="s">
        <v>37898</v>
      </c>
      <c r="J7463" t="s">
        <v>37900</v>
      </c>
      <c r="L7463" t="s">
        <v>37901</v>
      </c>
      <c r="M7463">
        <v>44.954700469999999</v>
      </c>
      <c r="N7463">
        <v>41.6692008972</v>
      </c>
    </row>
    <row r="7464" spans="1:14" x14ac:dyDescent="0.35">
      <c r="A7464" t="s">
        <v>37903</v>
      </c>
      <c r="B7464" t="s">
        <v>1168</v>
      </c>
      <c r="C7464" t="s">
        <v>37904</v>
      </c>
      <c r="D7464">
        <v>638</v>
      </c>
      <c r="E7464" t="s">
        <v>1579</v>
      </c>
      <c r="F7464" t="s">
        <v>7999</v>
      </c>
      <c r="G7464" t="s">
        <v>33158</v>
      </c>
      <c r="H7464" t="s">
        <v>37905</v>
      </c>
      <c r="I7464" t="s">
        <v>37903</v>
      </c>
      <c r="J7464" t="s">
        <v>37906</v>
      </c>
      <c r="L7464" t="s">
        <v>37907</v>
      </c>
      <c r="M7464">
        <v>127.41200256347599</v>
      </c>
      <c r="N7464">
        <v>50.425399780273402</v>
      </c>
    </row>
    <row r="7465" spans="1:14" x14ac:dyDescent="0.35">
      <c r="A7465" t="s">
        <v>37908</v>
      </c>
      <c r="B7465" t="s">
        <v>32</v>
      </c>
      <c r="C7465" t="s">
        <v>37909</v>
      </c>
      <c r="D7465">
        <v>1211</v>
      </c>
      <c r="E7465" t="s">
        <v>1541</v>
      </c>
      <c r="F7465" t="s">
        <v>7999</v>
      </c>
      <c r="G7465" t="s">
        <v>33158</v>
      </c>
      <c r="H7465" t="s">
        <v>37910</v>
      </c>
      <c r="I7465" t="s">
        <v>37908</v>
      </c>
      <c r="J7465" t="s">
        <v>37911</v>
      </c>
      <c r="L7465" t="s">
        <v>37912</v>
      </c>
      <c r="M7465">
        <v>125.79499800000001</v>
      </c>
      <c r="N7465">
        <v>53.473300999999999</v>
      </c>
    </row>
    <row r="7466" spans="1:14" x14ac:dyDescent="0.35">
      <c r="A7466" t="s">
        <v>37913</v>
      </c>
      <c r="B7466" t="s">
        <v>32</v>
      </c>
      <c r="C7466" t="s">
        <v>37914</v>
      </c>
      <c r="D7466">
        <v>2001</v>
      </c>
      <c r="E7466" t="s">
        <v>1541</v>
      </c>
      <c r="F7466" t="s">
        <v>7999</v>
      </c>
      <c r="G7466" t="s">
        <v>33158</v>
      </c>
      <c r="H7466" t="s">
        <v>37915</v>
      </c>
      <c r="I7466" t="s">
        <v>37913</v>
      </c>
      <c r="J7466" t="s">
        <v>37916</v>
      </c>
      <c r="L7466" t="s">
        <v>37917</v>
      </c>
      <c r="M7466">
        <v>124.778999</v>
      </c>
      <c r="N7466">
        <v>55.284199000000001</v>
      </c>
    </row>
    <row r="7467" spans="1:14" x14ac:dyDescent="0.35">
      <c r="A7467" t="s">
        <v>37918</v>
      </c>
      <c r="B7467" t="s">
        <v>3332</v>
      </c>
      <c r="C7467" t="s">
        <v>37919</v>
      </c>
      <c r="D7467">
        <v>244</v>
      </c>
      <c r="E7467" t="s">
        <v>1579</v>
      </c>
      <c r="F7467" t="s">
        <v>7999</v>
      </c>
      <c r="G7467" t="s">
        <v>33206</v>
      </c>
      <c r="H7467" t="s">
        <v>37920</v>
      </c>
      <c r="I7467" t="s">
        <v>37918</v>
      </c>
      <c r="J7467" t="s">
        <v>37921</v>
      </c>
      <c r="L7467" t="s">
        <v>37922</v>
      </c>
      <c r="M7467">
        <v>135.18800354004</v>
      </c>
      <c r="N7467">
        <v>48.52799987793</v>
      </c>
    </row>
    <row r="7468" spans="1:14" x14ac:dyDescent="0.35">
      <c r="A7468" t="s">
        <v>37924</v>
      </c>
      <c r="B7468" t="s">
        <v>1168</v>
      </c>
      <c r="C7468" t="s">
        <v>37925</v>
      </c>
      <c r="D7468">
        <v>92</v>
      </c>
      <c r="E7468" t="s">
        <v>1579</v>
      </c>
      <c r="F7468" t="s">
        <v>7999</v>
      </c>
      <c r="G7468" t="s">
        <v>33206</v>
      </c>
      <c r="H7468" t="s">
        <v>37926</v>
      </c>
      <c r="I7468" t="s">
        <v>37924</v>
      </c>
      <c r="J7468" t="s">
        <v>37927</v>
      </c>
      <c r="L7468" t="s">
        <v>37928</v>
      </c>
      <c r="M7468">
        <v>136.93400573730401</v>
      </c>
      <c r="N7468">
        <v>50.409000396728501</v>
      </c>
    </row>
    <row r="7469" spans="1:14" x14ac:dyDescent="0.35">
      <c r="A7469" t="s">
        <v>37929</v>
      </c>
      <c r="B7469" t="s">
        <v>1168</v>
      </c>
      <c r="C7469" t="s">
        <v>37930</v>
      </c>
      <c r="D7469">
        <v>768</v>
      </c>
      <c r="E7469" t="s">
        <v>1579</v>
      </c>
      <c r="F7469" t="s">
        <v>7999</v>
      </c>
      <c r="G7469" t="s">
        <v>33206</v>
      </c>
      <c r="H7469" t="s">
        <v>37923</v>
      </c>
      <c r="I7469" t="s">
        <v>37929</v>
      </c>
      <c r="J7469" t="s">
        <v>27394</v>
      </c>
      <c r="L7469" t="s">
        <v>37931</v>
      </c>
      <c r="M7469">
        <v>140.03399658199999</v>
      </c>
      <c r="N7469">
        <v>48.926998138399902</v>
      </c>
    </row>
    <row r="7470" spans="1:14" x14ac:dyDescent="0.35">
      <c r="A7470" t="s">
        <v>37932</v>
      </c>
      <c r="B7470" t="s">
        <v>1168</v>
      </c>
      <c r="C7470" t="s">
        <v>37933</v>
      </c>
      <c r="D7470">
        <v>194</v>
      </c>
      <c r="E7470" t="s">
        <v>1541</v>
      </c>
      <c r="F7470" t="s">
        <v>7999</v>
      </c>
      <c r="G7470" t="s">
        <v>33179</v>
      </c>
      <c r="H7470" t="s">
        <v>37902</v>
      </c>
      <c r="I7470" t="s">
        <v>37932</v>
      </c>
      <c r="J7470" t="s">
        <v>18117</v>
      </c>
      <c r="L7470" t="s">
        <v>37934</v>
      </c>
      <c r="M7470">
        <v>177.74099699999999</v>
      </c>
      <c r="N7470">
        <v>64.734902000000005</v>
      </c>
    </row>
    <row r="7471" spans="1:14" x14ac:dyDescent="0.35">
      <c r="A7471" t="s">
        <v>37935</v>
      </c>
      <c r="B7471" t="s">
        <v>1168</v>
      </c>
      <c r="C7471" t="s">
        <v>37936</v>
      </c>
      <c r="D7471">
        <v>72</v>
      </c>
      <c r="E7471" t="s">
        <v>1541</v>
      </c>
      <c r="F7471" t="s">
        <v>7999</v>
      </c>
      <c r="G7471" t="s">
        <v>33179</v>
      </c>
      <c r="H7471" t="s">
        <v>37937</v>
      </c>
      <c r="I7471" t="s">
        <v>37935</v>
      </c>
      <c r="J7471" t="s">
        <v>37938</v>
      </c>
      <c r="L7471" t="s">
        <v>37939</v>
      </c>
      <c r="M7471">
        <v>-173.24299621582</v>
      </c>
      <c r="N7471">
        <v>64.378097534179602</v>
      </c>
    </row>
    <row r="7472" spans="1:14" x14ac:dyDescent="0.35">
      <c r="A7472" t="s">
        <v>37940</v>
      </c>
      <c r="B7472" t="s">
        <v>1168</v>
      </c>
      <c r="C7472" t="s">
        <v>37941</v>
      </c>
      <c r="D7472">
        <v>623</v>
      </c>
      <c r="E7472" t="s">
        <v>1541</v>
      </c>
      <c r="F7472" t="s">
        <v>7999</v>
      </c>
      <c r="G7472" t="s">
        <v>33179</v>
      </c>
      <c r="H7472" t="s">
        <v>37942</v>
      </c>
      <c r="I7472" t="s">
        <v>37940</v>
      </c>
      <c r="J7472" t="s">
        <v>37943</v>
      </c>
      <c r="L7472" t="s">
        <v>37944</v>
      </c>
      <c r="M7472">
        <v>166.13999899999999</v>
      </c>
      <c r="N7472">
        <v>67.845000999999996</v>
      </c>
    </row>
    <row r="7473" spans="1:14" x14ac:dyDescent="0.35">
      <c r="A7473" t="s">
        <v>37945</v>
      </c>
      <c r="B7473" t="s">
        <v>1168</v>
      </c>
      <c r="C7473" t="s">
        <v>37946</v>
      </c>
      <c r="D7473">
        <v>574</v>
      </c>
      <c r="E7473" t="s">
        <v>1579</v>
      </c>
      <c r="F7473" t="s">
        <v>7999</v>
      </c>
      <c r="G7473" t="s">
        <v>33215</v>
      </c>
      <c r="H7473" t="s">
        <v>37947</v>
      </c>
      <c r="I7473" t="s">
        <v>37945</v>
      </c>
      <c r="J7473" t="s">
        <v>37948</v>
      </c>
      <c r="L7473" t="s">
        <v>37949</v>
      </c>
      <c r="M7473">
        <v>150.72000122070301</v>
      </c>
      <c r="N7473">
        <v>59.910999298095703</v>
      </c>
    </row>
    <row r="7474" spans="1:14" x14ac:dyDescent="0.35">
      <c r="A7474" t="s">
        <v>37950</v>
      </c>
      <c r="B7474" t="s">
        <v>32</v>
      </c>
      <c r="C7474" t="s">
        <v>37951</v>
      </c>
      <c r="E7474" t="s">
        <v>1541</v>
      </c>
      <c r="F7474" t="s">
        <v>7999</v>
      </c>
      <c r="G7474" t="s">
        <v>33179</v>
      </c>
      <c r="H7474" t="s">
        <v>37952</v>
      </c>
      <c r="I7474" t="s">
        <v>37950</v>
      </c>
      <c r="J7474" t="s">
        <v>37953</v>
      </c>
      <c r="L7474" t="s">
        <v>37954</v>
      </c>
      <c r="M7474">
        <v>170.41700700000001</v>
      </c>
      <c r="N7474">
        <v>64.667000000000002</v>
      </c>
    </row>
    <row r="7475" spans="1:14" x14ac:dyDescent="0.35">
      <c r="A7475" t="s">
        <v>37955</v>
      </c>
      <c r="B7475" t="s">
        <v>1168</v>
      </c>
      <c r="C7475" t="s">
        <v>37956</v>
      </c>
      <c r="D7475">
        <v>11</v>
      </c>
      <c r="E7475" t="s">
        <v>1579</v>
      </c>
      <c r="F7475" t="s">
        <v>7999</v>
      </c>
      <c r="G7475" t="s">
        <v>33179</v>
      </c>
      <c r="H7475" t="s">
        <v>33196</v>
      </c>
      <c r="I7475" t="s">
        <v>37955</v>
      </c>
      <c r="J7475" t="s">
        <v>37957</v>
      </c>
      <c r="L7475" t="s">
        <v>37958</v>
      </c>
      <c r="M7475">
        <v>170.59700012207</v>
      </c>
      <c r="N7475">
        <v>69.783302307129006</v>
      </c>
    </row>
    <row r="7476" spans="1:14" x14ac:dyDescent="0.35">
      <c r="A7476" t="s">
        <v>37959</v>
      </c>
      <c r="B7476" t="s">
        <v>32</v>
      </c>
      <c r="C7476" t="s">
        <v>37960</v>
      </c>
      <c r="E7476" t="s">
        <v>1541</v>
      </c>
      <c r="F7476" t="s">
        <v>7999</v>
      </c>
      <c r="G7476" t="s">
        <v>33206</v>
      </c>
      <c r="H7476" t="s">
        <v>37961</v>
      </c>
      <c r="I7476" t="s">
        <v>37959</v>
      </c>
      <c r="J7476" t="s">
        <v>37962</v>
      </c>
      <c r="L7476" t="s">
        <v>37963</v>
      </c>
      <c r="M7476">
        <v>140.44800000000001</v>
      </c>
      <c r="N7476">
        <v>52.38</v>
      </c>
    </row>
    <row r="7477" spans="1:14" x14ac:dyDescent="0.35">
      <c r="A7477" t="s">
        <v>37964</v>
      </c>
      <c r="B7477" t="s">
        <v>1168</v>
      </c>
      <c r="C7477" t="s">
        <v>37965</v>
      </c>
      <c r="D7477">
        <v>170</v>
      </c>
      <c r="E7477" t="s">
        <v>1541</v>
      </c>
      <c r="F7477" t="s">
        <v>7999</v>
      </c>
      <c r="G7477" t="s">
        <v>33206</v>
      </c>
      <c r="H7477" t="s">
        <v>37965</v>
      </c>
      <c r="I7477" t="s">
        <v>37964</v>
      </c>
      <c r="J7477" t="s">
        <v>37966</v>
      </c>
      <c r="L7477" t="s">
        <v>37967</v>
      </c>
      <c r="M7477">
        <v>140.64999399999999</v>
      </c>
      <c r="N7477">
        <v>53.154998999999997</v>
      </c>
    </row>
    <row r="7478" spans="1:14" x14ac:dyDescent="0.35">
      <c r="A7478" t="s">
        <v>37968</v>
      </c>
      <c r="B7478" t="s">
        <v>1168</v>
      </c>
      <c r="C7478" t="s">
        <v>37969</v>
      </c>
      <c r="E7478" t="s">
        <v>1579</v>
      </c>
      <c r="F7478" t="s">
        <v>7999</v>
      </c>
      <c r="G7478" t="s">
        <v>33206</v>
      </c>
      <c r="H7478" t="s">
        <v>37970</v>
      </c>
      <c r="I7478" t="s">
        <v>37968</v>
      </c>
      <c r="J7478" t="s">
        <v>37971</v>
      </c>
      <c r="L7478" t="s">
        <v>37972</v>
      </c>
      <c r="M7478">
        <v>143.05650329589801</v>
      </c>
      <c r="N7478">
        <v>59.410064697265597</v>
      </c>
    </row>
    <row r="7479" spans="1:14" x14ac:dyDescent="0.35">
      <c r="A7479" t="s">
        <v>37973</v>
      </c>
      <c r="B7479" t="s">
        <v>1168</v>
      </c>
      <c r="C7479" t="s">
        <v>37974</v>
      </c>
      <c r="D7479">
        <v>131</v>
      </c>
      <c r="E7479" t="s">
        <v>1579</v>
      </c>
      <c r="F7479" t="s">
        <v>7999</v>
      </c>
      <c r="G7479" t="s">
        <v>33169</v>
      </c>
      <c r="H7479" t="s">
        <v>37975</v>
      </c>
      <c r="I7479" t="s">
        <v>37973</v>
      </c>
      <c r="J7479" t="s">
        <v>37976</v>
      </c>
      <c r="L7479" t="s">
        <v>37977</v>
      </c>
      <c r="M7479">
        <v>158.45399475097599</v>
      </c>
      <c r="N7479">
        <v>53.167900085449197</v>
      </c>
    </row>
    <row r="7480" spans="1:14" x14ac:dyDescent="0.35">
      <c r="A7480" t="s">
        <v>37978</v>
      </c>
      <c r="B7480" t="s">
        <v>32</v>
      </c>
      <c r="C7480" t="s">
        <v>37979</v>
      </c>
      <c r="D7480">
        <v>79</v>
      </c>
      <c r="E7480" t="s">
        <v>1541</v>
      </c>
      <c r="F7480" t="s">
        <v>7999</v>
      </c>
      <c r="G7480" t="s">
        <v>33147</v>
      </c>
      <c r="H7480" t="s">
        <v>37980</v>
      </c>
      <c r="I7480" t="s">
        <v>37978</v>
      </c>
      <c r="J7480" t="s">
        <v>37981</v>
      </c>
      <c r="L7480" t="s">
        <v>37982</v>
      </c>
      <c r="M7480">
        <v>147.621994</v>
      </c>
      <c r="N7480">
        <v>44.919998</v>
      </c>
    </row>
    <row r="7481" spans="1:14" x14ac:dyDescent="0.35">
      <c r="A7481" t="s">
        <v>37983</v>
      </c>
      <c r="B7481" t="s">
        <v>32</v>
      </c>
      <c r="C7481" t="s">
        <v>37984</v>
      </c>
      <c r="D7481">
        <v>115</v>
      </c>
      <c r="E7481" t="s">
        <v>1579</v>
      </c>
      <c r="F7481" t="s">
        <v>7999</v>
      </c>
      <c r="G7481" t="s">
        <v>33147</v>
      </c>
      <c r="H7481" t="s">
        <v>37985</v>
      </c>
      <c r="I7481" t="s">
        <v>37983</v>
      </c>
      <c r="J7481" t="s">
        <v>37986</v>
      </c>
      <c r="L7481" t="s">
        <v>37987</v>
      </c>
      <c r="M7481">
        <v>142.88999939000001</v>
      </c>
      <c r="N7481">
        <v>53.520000457800002</v>
      </c>
    </row>
    <row r="7482" spans="1:14" x14ac:dyDescent="0.35">
      <c r="A7482" t="s">
        <v>37988</v>
      </c>
      <c r="B7482" t="s">
        <v>32</v>
      </c>
      <c r="C7482" t="s">
        <v>37989</v>
      </c>
      <c r="D7482">
        <v>387</v>
      </c>
      <c r="E7482" t="s">
        <v>1541</v>
      </c>
      <c r="F7482" t="s">
        <v>7999</v>
      </c>
      <c r="G7482" t="s">
        <v>33147</v>
      </c>
      <c r="H7482" t="s">
        <v>37990</v>
      </c>
      <c r="I7482" t="s">
        <v>37988</v>
      </c>
      <c r="J7482" t="s">
        <v>33502</v>
      </c>
      <c r="L7482" t="s">
        <v>37991</v>
      </c>
      <c r="M7482">
        <v>147.95549</v>
      </c>
      <c r="N7482">
        <v>45.256388999999999</v>
      </c>
    </row>
    <row r="7483" spans="1:14" x14ac:dyDescent="0.35">
      <c r="A7483" t="s">
        <v>37992</v>
      </c>
      <c r="B7483" t="s">
        <v>32</v>
      </c>
      <c r="C7483" t="s">
        <v>37993</v>
      </c>
      <c r="D7483">
        <v>50</v>
      </c>
      <c r="E7483" t="s">
        <v>1541</v>
      </c>
      <c r="F7483" t="s">
        <v>7999</v>
      </c>
      <c r="G7483" t="s">
        <v>33147</v>
      </c>
      <c r="H7483" t="s">
        <v>37994</v>
      </c>
      <c r="I7483" t="s">
        <v>37992</v>
      </c>
      <c r="J7483" t="s">
        <v>18342</v>
      </c>
      <c r="L7483" t="s">
        <v>37995</v>
      </c>
      <c r="M7483">
        <v>142.08299299999999</v>
      </c>
      <c r="N7483">
        <v>49.190300000000001</v>
      </c>
    </row>
    <row r="7484" spans="1:14" x14ac:dyDescent="0.35">
      <c r="A7484" t="s">
        <v>37996</v>
      </c>
      <c r="B7484" t="s">
        <v>32</v>
      </c>
      <c r="C7484" t="s">
        <v>37997</v>
      </c>
      <c r="D7484">
        <v>584</v>
      </c>
      <c r="E7484" t="s">
        <v>1579</v>
      </c>
      <c r="F7484" t="s">
        <v>7999</v>
      </c>
      <c r="G7484" t="s">
        <v>33147</v>
      </c>
      <c r="H7484" t="s">
        <v>37998</v>
      </c>
      <c r="I7484" t="s">
        <v>37996</v>
      </c>
      <c r="J7484" t="s">
        <v>30630</v>
      </c>
      <c r="L7484" t="s">
        <v>37999</v>
      </c>
      <c r="M7484">
        <v>145.68299865700001</v>
      </c>
      <c r="N7484">
        <v>43.958400726299999</v>
      </c>
    </row>
    <row r="7485" spans="1:14" x14ac:dyDescent="0.35">
      <c r="A7485" t="s">
        <v>38000</v>
      </c>
      <c r="B7485" t="s">
        <v>32</v>
      </c>
      <c r="C7485" t="s">
        <v>38001</v>
      </c>
      <c r="D7485">
        <v>479</v>
      </c>
      <c r="E7485" t="s">
        <v>1579</v>
      </c>
      <c r="F7485" t="s">
        <v>7999</v>
      </c>
      <c r="G7485" t="s">
        <v>33147</v>
      </c>
      <c r="H7485" t="s">
        <v>38002</v>
      </c>
      <c r="I7485" t="s">
        <v>38000</v>
      </c>
      <c r="J7485" t="s">
        <v>38003</v>
      </c>
      <c r="L7485" t="s">
        <v>38004</v>
      </c>
      <c r="M7485">
        <v>142.76100158700001</v>
      </c>
      <c r="N7485">
        <v>50.6692008972</v>
      </c>
    </row>
    <row r="7486" spans="1:14" x14ac:dyDescent="0.35">
      <c r="A7486" t="s">
        <v>38005</v>
      </c>
      <c r="B7486" t="s">
        <v>1168</v>
      </c>
      <c r="C7486" t="s">
        <v>38006</v>
      </c>
      <c r="D7486">
        <v>59</v>
      </c>
      <c r="E7486" t="s">
        <v>1579</v>
      </c>
      <c r="F7486" t="s">
        <v>7999</v>
      </c>
      <c r="G7486" t="s">
        <v>33147</v>
      </c>
      <c r="H7486" t="s">
        <v>38007</v>
      </c>
      <c r="I7486" t="s">
        <v>38005</v>
      </c>
      <c r="J7486" t="s">
        <v>38008</v>
      </c>
      <c r="L7486" t="s">
        <v>38009</v>
      </c>
      <c r="M7486">
        <v>142.718002319335</v>
      </c>
      <c r="N7486">
        <v>46.888698577880803</v>
      </c>
    </row>
    <row r="7487" spans="1:14" x14ac:dyDescent="0.35">
      <c r="A7487" t="s">
        <v>38010</v>
      </c>
      <c r="B7487" t="s">
        <v>32</v>
      </c>
      <c r="C7487" t="s">
        <v>38011</v>
      </c>
      <c r="D7487">
        <v>10</v>
      </c>
      <c r="E7487" t="s">
        <v>1541</v>
      </c>
      <c r="F7487" t="s">
        <v>7999</v>
      </c>
      <c r="G7487" t="s">
        <v>8000</v>
      </c>
      <c r="H7487" t="s">
        <v>38012</v>
      </c>
      <c r="I7487" t="s">
        <v>38010</v>
      </c>
      <c r="J7487" t="s">
        <v>38013</v>
      </c>
      <c r="L7487" t="s">
        <v>38014</v>
      </c>
      <c r="M7487">
        <v>137.67356799999999</v>
      </c>
      <c r="N7487">
        <v>45.841259999999998</v>
      </c>
    </row>
    <row r="7488" spans="1:14" x14ac:dyDescent="0.35">
      <c r="A7488" t="s">
        <v>38015</v>
      </c>
      <c r="B7488" t="s">
        <v>32</v>
      </c>
      <c r="C7488" t="s">
        <v>38016</v>
      </c>
      <c r="D7488">
        <v>131</v>
      </c>
      <c r="E7488" t="s">
        <v>1541</v>
      </c>
      <c r="F7488" t="s">
        <v>7999</v>
      </c>
      <c r="G7488" t="s">
        <v>8000</v>
      </c>
      <c r="H7488" t="s">
        <v>38017</v>
      </c>
      <c r="I7488" t="s">
        <v>38015</v>
      </c>
      <c r="J7488" t="s">
        <v>38018</v>
      </c>
      <c r="L7488" t="s">
        <v>38019</v>
      </c>
      <c r="M7488">
        <v>138.32170300000001</v>
      </c>
      <c r="N7488">
        <v>46.541704000000003</v>
      </c>
    </row>
    <row r="7489" spans="1:14" x14ac:dyDescent="0.35">
      <c r="A7489" t="s">
        <v>38020</v>
      </c>
      <c r="B7489" t="s">
        <v>32</v>
      </c>
      <c r="C7489" t="s">
        <v>38021</v>
      </c>
      <c r="D7489">
        <v>98</v>
      </c>
      <c r="E7489" t="s">
        <v>1541</v>
      </c>
      <c r="F7489" t="s">
        <v>7999</v>
      </c>
      <c r="G7489" t="s">
        <v>8000</v>
      </c>
      <c r="H7489" t="s">
        <v>38022</v>
      </c>
      <c r="I7489" t="s">
        <v>38020</v>
      </c>
      <c r="J7489" t="s">
        <v>18277</v>
      </c>
      <c r="L7489" t="s">
        <v>38023</v>
      </c>
      <c r="M7489">
        <v>138.65735699999999</v>
      </c>
      <c r="N7489">
        <v>47.178201000000001</v>
      </c>
    </row>
    <row r="7490" spans="1:14" x14ac:dyDescent="0.35">
      <c r="A7490" t="s">
        <v>38024</v>
      </c>
      <c r="B7490" t="s">
        <v>32</v>
      </c>
      <c r="C7490" t="s">
        <v>38025</v>
      </c>
      <c r="D7490">
        <v>730</v>
      </c>
      <c r="E7490" t="s">
        <v>1541</v>
      </c>
      <c r="F7490" t="s">
        <v>7999</v>
      </c>
      <c r="G7490" t="s">
        <v>8000</v>
      </c>
      <c r="H7490" t="s">
        <v>38026</v>
      </c>
      <c r="I7490" t="s">
        <v>38024</v>
      </c>
      <c r="J7490" t="s">
        <v>38027</v>
      </c>
      <c r="L7490" t="s">
        <v>38028</v>
      </c>
      <c r="M7490">
        <v>135.029</v>
      </c>
      <c r="N7490">
        <v>44.272599999999997</v>
      </c>
    </row>
    <row r="7491" spans="1:14" x14ac:dyDescent="0.35">
      <c r="A7491" t="s">
        <v>38029</v>
      </c>
      <c r="B7491" t="s">
        <v>32</v>
      </c>
      <c r="C7491" t="s">
        <v>38030</v>
      </c>
      <c r="D7491">
        <v>66</v>
      </c>
      <c r="E7491" t="s">
        <v>1579</v>
      </c>
      <c r="F7491" t="s">
        <v>7999</v>
      </c>
      <c r="G7491" t="s">
        <v>8000</v>
      </c>
      <c r="H7491" t="s">
        <v>38031</v>
      </c>
      <c r="I7491" t="s">
        <v>38029</v>
      </c>
      <c r="J7491" t="s">
        <v>38032</v>
      </c>
      <c r="L7491" t="s">
        <v>38033</v>
      </c>
      <c r="M7491">
        <v>136.29200744629</v>
      </c>
      <c r="N7491">
        <v>44.814998626708999</v>
      </c>
    </row>
    <row r="7492" spans="1:14" x14ac:dyDescent="0.35">
      <c r="A7492" t="s">
        <v>38034</v>
      </c>
      <c r="B7492" t="s">
        <v>32</v>
      </c>
      <c r="C7492" t="s">
        <v>38035</v>
      </c>
      <c r="D7492">
        <v>33</v>
      </c>
      <c r="E7492" t="s">
        <v>1541</v>
      </c>
      <c r="F7492" t="s">
        <v>7999</v>
      </c>
      <c r="G7492" t="s">
        <v>8000</v>
      </c>
      <c r="H7492" t="s">
        <v>38036</v>
      </c>
      <c r="I7492" t="s">
        <v>38034</v>
      </c>
      <c r="J7492" t="s">
        <v>2502</v>
      </c>
      <c r="L7492" t="s">
        <v>38037</v>
      </c>
      <c r="M7492">
        <v>136.59119999999999</v>
      </c>
      <c r="N7492">
        <v>45.082500000000003</v>
      </c>
    </row>
    <row r="7493" spans="1:14" x14ac:dyDescent="0.35">
      <c r="A7493" t="s">
        <v>38038</v>
      </c>
      <c r="B7493" t="s">
        <v>1168</v>
      </c>
      <c r="C7493" t="s">
        <v>38039</v>
      </c>
      <c r="D7493">
        <v>46</v>
      </c>
      <c r="E7493" t="s">
        <v>1579</v>
      </c>
      <c r="F7493" t="s">
        <v>7999</v>
      </c>
      <c r="G7493" t="s">
        <v>8000</v>
      </c>
      <c r="H7493" t="s">
        <v>38040</v>
      </c>
      <c r="I7493" t="s">
        <v>38038</v>
      </c>
      <c r="J7493" t="s">
        <v>38041</v>
      </c>
      <c r="L7493" t="s">
        <v>38042</v>
      </c>
      <c r="M7493">
        <v>132.14799499511699</v>
      </c>
      <c r="N7493">
        <v>43.398998260497997</v>
      </c>
    </row>
    <row r="7494" spans="1:14" x14ac:dyDescent="0.35">
      <c r="A7494" t="s">
        <v>38043</v>
      </c>
      <c r="B7494" t="s">
        <v>1168</v>
      </c>
      <c r="C7494" t="s">
        <v>38044</v>
      </c>
      <c r="D7494">
        <v>2272</v>
      </c>
      <c r="E7494" t="s">
        <v>1541</v>
      </c>
      <c r="F7494" t="s">
        <v>7999</v>
      </c>
      <c r="G7494" t="s">
        <v>33138</v>
      </c>
      <c r="H7494" t="s">
        <v>33204</v>
      </c>
      <c r="I7494" t="s">
        <v>38043</v>
      </c>
      <c r="J7494" t="s">
        <v>2429</v>
      </c>
      <c r="L7494" t="s">
        <v>38045</v>
      </c>
      <c r="M7494">
        <v>113.306</v>
      </c>
      <c r="N7494">
        <v>52.026299000000002</v>
      </c>
    </row>
    <row r="7495" spans="1:14" x14ac:dyDescent="0.35">
      <c r="A7495" t="s">
        <v>38046</v>
      </c>
      <c r="B7495" t="s">
        <v>1168</v>
      </c>
      <c r="C7495" t="s">
        <v>38047</v>
      </c>
      <c r="D7495">
        <v>1610</v>
      </c>
      <c r="E7495" t="s">
        <v>1579</v>
      </c>
      <c r="F7495" t="s">
        <v>7999</v>
      </c>
      <c r="G7495" t="s">
        <v>33167</v>
      </c>
      <c r="H7495" t="s">
        <v>38048</v>
      </c>
      <c r="I7495" t="s">
        <v>38046</v>
      </c>
      <c r="J7495" t="s">
        <v>38049</v>
      </c>
      <c r="L7495" t="s">
        <v>38050</v>
      </c>
      <c r="M7495">
        <v>101.697998046875</v>
      </c>
      <c r="N7495">
        <v>56.370601654052699</v>
      </c>
    </row>
    <row r="7496" spans="1:14" x14ac:dyDescent="0.35">
      <c r="A7496" t="s">
        <v>38051</v>
      </c>
      <c r="B7496" t="s">
        <v>32</v>
      </c>
      <c r="C7496" t="s">
        <v>38052</v>
      </c>
      <c r="D7496">
        <v>1339</v>
      </c>
      <c r="E7496" t="s">
        <v>1579</v>
      </c>
      <c r="F7496" t="s">
        <v>7999</v>
      </c>
      <c r="G7496" t="s">
        <v>33167</v>
      </c>
      <c r="H7496" t="s">
        <v>38053</v>
      </c>
      <c r="I7496" t="s">
        <v>38051</v>
      </c>
      <c r="J7496" t="s">
        <v>38054</v>
      </c>
      <c r="L7496" t="s">
        <v>38055</v>
      </c>
      <c r="M7496">
        <v>102.56500244140599</v>
      </c>
      <c r="N7496">
        <v>58.136100769042898</v>
      </c>
    </row>
    <row r="7497" spans="1:14" x14ac:dyDescent="0.35">
      <c r="A7497" t="s">
        <v>38056</v>
      </c>
      <c r="B7497" t="s">
        <v>1168</v>
      </c>
      <c r="C7497" t="s">
        <v>38057</v>
      </c>
      <c r="D7497">
        <v>1675</v>
      </c>
      <c r="E7497" t="s">
        <v>1579</v>
      </c>
      <c r="F7497" t="s">
        <v>7999</v>
      </c>
      <c r="G7497" t="s">
        <v>33167</v>
      </c>
      <c r="H7497" t="s">
        <v>33168</v>
      </c>
      <c r="I7497" t="s">
        <v>38056</v>
      </c>
      <c r="J7497" t="s">
        <v>38058</v>
      </c>
      <c r="L7497" t="s">
        <v>38059</v>
      </c>
      <c r="M7497">
        <v>104.38899993896</v>
      </c>
      <c r="N7497">
        <v>52.268001556396001</v>
      </c>
    </row>
    <row r="7498" spans="1:14" x14ac:dyDescent="0.35">
      <c r="A7498" t="s">
        <v>38060</v>
      </c>
      <c r="B7498" t="s">
        <v>32</v>
      </c>
      <c r="C7498" t="s">
        <v>38061</v>
      </c>
      <c r="D7498">
        <v>919</v>
      </c>
      <c r="E7498" t="s">
        <v>1579</v>
      </c>
      <c r="F7498" t="s">
        <v>7999</v>
      </c>
      <c r="G7498" t="s">
        <v>33167</v>
      </c>
      <c r="H7498" t="s">
        <v>38062</v>
      </c>
      <c r="I7498" t="s">
        <v>38060</v>
      </c>
      <c r="J7498" t="s">
        <v>21009</v>
      </c>
      <c r="L7498" t="s">
        <v>38063</v>
      </c>
      <c r="M7498">
        <v>114.24299621599999</v>
      </c>
      <c r="N7498">
        <v>57.866100311299903</v>
      </c>
    </row>
    <row r="7499" spans="1:14" x14ac:dyDescent="0.35">
      <c r="A7499" t="s">
        <v>38064</v>
      </c>
      <c r="B7499" t="s">
        <v>32</v>
      </c>
      <c r="C7499" t="s">
        <v>38065</v>
      </c>
      <c r="D7499">
        <v>400</v>
      </c>
      <c r="E7499" t="s">
        <v>1579</v>
      </c>
      <c r="F7499" t="s">
        <v>7999</v>
      </c>
      <c r="G7499" t="s">
        <v>33167</v>
      </c>
      <c r="H7499" t="s">
        <v>38066</v>
      </c>
      <c r="I7499" t="s">
        <v>38064</v>
      </c>
      <c r="J7499" t="s">
        <v>38067</v>
      </c>
      <c r="L7499" t="s">
        <v>38068</v>
      </c>
      <c r="M7499">
        <v>108.029998779</v>
      </c>
      <c r="N7499">
        <v>61.275001525900002</v>
      </c>
    </row>
    <row r="7500" spans="1:14" x14ac:dyDescent="0.35">
      <c r="A7500" t="s">
        <v>38069</v>
      </c>
      <c r="B7500" t="s">
        <v>32</v>
      </c>
      <c r="C7500" t="s">
        <v>38070</v>
      </c>
      <c r="D7500">
        <v>840</v>
      </c>
      <c r="E7500" t="s">
        <v>1579</v>
      </c>
      <c r="F7500" t="s">
        <v>7999</v>
      </c>
      <c r="G7500" t="s">
        <v>33167</v>
      </c>
      <c r="H7500" t="s">
        <v>38071</v>
      </c>
      <c r="I7500" t="s">
        <v>38069</v>
      </c>
      <c r="J7500" t="s">
        <v>38072</v>
      </c>
      <c r="L7500" t="s">
        <v>38073</v>
      </c>
      <c r="M7500">
        <v>108.06399999999999</v>
      </c>
      <c r="N7500">
        <v>57.773000000000003</v>
      </c>
    </row>
    <row r="7501" spans="1:14" x14ac:dyDescent="0.35">
      <c r="A7501" t="s">
        <v>38074</v>
      </c>
      <c r="B7501" t="s">
        <v>1168</v>
      </c>
      <c r="C7501" t="s">
        <v>38075</v>
      </c>
      <c r="D7501">
        <v>2188</v>
      </c>
      <c r="E7501" t="s">
        <v>1579</v>
      </c>
      <c r="F7501" t="s">
        <v>7999</v>
      </c>
      <c r="G7501" t="s">
        <v>33167</v>
      </c>
      <c r="H7501" t="s">
        <v>38076</v>
      </c>
      <c r="I7501" t="s">
        <v>38074</v>
      </c>
      <c r="J7501" t="s">
        <v>38077</v>
      </c>
      <c r="L7501" t="s">
        <v>38078</v>
      </c>
      <c r="M7501">
        <v>105.730003356933</v>
      </c>
      <c r="N7501">
        <v>56.856700897216797</v>
      </c>
    </row>
    <row r="7502" spans="1:14" x14ac:dyDescent="0.35">
      <c r="A7502" t="s">
        <v>38079</v>
      </c>
      <c r="B7502" t="s">
        <v>1168</v>
      </c>
      <c r="C7502" t="s">
        <v>38080</v>
      </c>
      <c r="D7502">
        <v>1690</v>
      </c>
      <c r="E7502" t="s">
        <v>1579</v>
      </c>
      <c r="F7502" t="s">
        <v>7999</v>
      </c>
      <c r="G7502" t="s">
        <v>33180</v>
      </c>
      <c r="H7502" t="s">
        <v>33268</v>
      </c>
      <c r="I7502" t="s">
        <v>38079</v>
      </c>
      <c r="J7502" t="s">
        <v>38081</v>
      </c>
      <c r="L7502" t="s">
        <v>38082</v>
      </c>
      <c r="M7502">
        <v>107.43800354003901</v>
      </c>
      <c r="N7502">
        <v>51.8078002929687</v>
      </c>
    </row>
    <row r="7503" spans="1:14" x14ac:dyDescent="0.35">
      <c r="A7503" t="s">
        <v>38083</v>
      </c>
      <c r="B7503" t="s">
        <v>32</v>
      </c>
      <c r="C7503" t="s">
        <v>38084</v>
      </c>
      <c r="D7503">
        <v>29</v>
      </c>
      <c r="E7503" t="s">
        <v>161</v>
      </c>
      <c r="F7503" t="s">
        <v>162</v>
      </c>
      <c r="G7503" t="s">
        <v>38085</v>
      </c>
      <c r="H7503" t="s">
        <v>38086</v>
      </c>
      <c r="J7503" t="s">
        <v>38087</v>
      </c>
      <c r="L7503" t="s">
        <v>38088</v>
      </c>
      <c r="M7503">
        <v>165.761993408</v>
      </c>
      <c r="N7503">
        <v>8.9280595779399992</v>
      </c>
    </row>
    <row r="7504" spans="1:14" x14ac:dyDescent="0.35">
      <c r="A7504" t="s">
        <v>38089</v>
      </c>
      <c r="B7504" t="s">
        <v>32</v>
      </c>
      <c r="C7504" t="s">
        <v>38090</v>
      </c>
      <c r="D7504">
        <v>191</v>
      </c>
      <c r="E7504" t="s">
        <v>1579</v>
      </c>
      <c r="F7504" t="s">
        <v>21758</v>
      </c>
      <c r="G7504" t="s">
        <v>21760</v>
      </c>
      <c r="H7504" t="s">
        <v>38091</v>
      </c>
      <c r="I7504" t="s">
        <v>38092</v>
      </c>
      <c r="J7504" t="s">
        <v>38089</v>
      </c>
      <c r="L7504" t="s">
        <v>38093</v>
      </c>
      <c r="M7504">
        <v>129.461861</v>
      </c>
      <c r="N7504">
        <v>36.777048999999998</v>
      </c>
    </row>
    <row r="7505" spans="1:14" x14ac:dyDescent="0.35">
      <c r="A7505" t="s">
        <v>38094</v>
      </c>
      <c r="B7505" t="s">
        <v>3332</v>
      </c>
      <c r="C7505" t="s">
        <v>38095</v>
      </c>
      <c r="D7505">
        <v>427</v>
      </c>
      <c r="E7505" t="s">
        <v>1541</v>
      </c>
      <c r="F7505" t="s">
        <v>4495</v>
      </c>
      <c r="G7505" t="s">
        <v>37530</v>
      </c>
      <c r="H7505" t="s">
        <v>37543</v>
      </c>
      <c r="I7505" t="s">
        <v>38094</v>
      </c>
      <c r="J7505" t="s">
        <v>38096</v>
      </c>
      <c r="L7505" t="s">
        <v>38097</v>
      </c>
      <c r="M7505">
        <v>30.894699096679599</v>
      </c>
      <c r="N7505">
        <v>50.345001220703097</v>
      </c>
    </row>
    <row r="7506" spans="1:14" x14ac:dyDescent="0.35">
      <c r="A7506" t="s">
        <v>38098</v>
      </c>
      <c r="B7506" t="s">
        <v>36</v>
      </c>
      <c r="C7506" t="s">
        <v>38099</v>
      </c>
      <c r="D7506">
        <v>791</v>
      </c>
      <c r="E7506" t="s">
        <v>1541</v>
      </c>
      <c r="F7506" t="s">
        <v>4495</v>
      </c>
      <c r="G7506" t="s">
        <v>37561</v>
      </c>
      <c r="H7506" t="s">
        <v>38100</v>
      </c>
      <c r="I7506" t="s">
        <v>38098</v>
      </c>
      <c r="J7506" t="s">
        <v>38101</v>
      </c>
      <c r="L7506" t="s">
        <v>38102</v>
      </c>
      <c r="M7506">
        <v>37.739699999999999</v>
      </c>
      <c r="N7506">
        <v>48.073600999999996</v>
      </c>
    </row>
    <row r="7507" spans="1:14" x14ac:dyDescent="0.35">
      <c r="A7507" t="s">
        <v>38103</v>
      </c>
      <c r="B7507" t="s">
        <v>32</v>
      </c>
      <c r="C7507" t="s">
        <v>38104</v>
      </c>
      <c r="D7507">
        <v>646</v>
      </c>
      <c r="E7507" t="s">
        <v>1541</v>
      </c>
      <c r="F7507" t="s">
        <v>4495</v>
      </c>
      <c r="G7507" t="s">
        <v>37561</v>
      </c>
      <c r="H7507" t="s">
        <v>38105</v>
      </c>
      <c r="I7507" t="s">
        <v>38103</v>
      </c>
      <c r="J7507" t="s">
        <v>38106</v>
      </c>
      <c r="L7507" t="s">
        <v>38107</v>
      </c>
      <c r="M7507">
        <v>37.628898620605398</v>
      </c>
      <c r="N7507">
        <v>48.705600738525298</v>
      </c>
    </row>
    <row r="7508" spans="1:14" x14ac:dyDescent="0.35">
      <c r="A7508" t="s">
        <v>38108</v>
      </c>
      <c r="B7508" t="s">
        <v>1168</v>
      </c>
      <c r="C7508" t="s">
        <v>38109</v>
      </c>
      <c r="D7508">
        <v>251</v>
      </c>
      <c r="E7508" t="s">
        <v>1541</v>
      </c>
      <c r="F7508" t="s">
        <v>4495</v>
      </c>
      <c r="G7508" t="s">
        <v>37561</v>
      </c>
      <c r="H7508" t="s">
        <v>38110</v>
      </c>
      <c r="I7508" t="s">
        <v>38108</v>
      </c>
      <c r="J7508" t="s">
        <v>38111</v>
      </c>
      <c r="L7508" t="s">
        <v>38112</v>
      </c>
      <c r="M7508">
        <v>37.449600219726499</v>
      </c>
      <c r="N7508">
        <v>47.076099395751903</v>
      </c>
    </row>
    <row r="7509" spans="1:14" x14ac:dyDescent="0.35">
      <c r="A7509" t="s">
        <v>38113</v>
      </c>
      <c r="B7509" t="s">
        <v>32</v>
      </c>
      <c r="C7509" t="s">
        <v>38114</v>
      </c>
      <c r="D7509">
        <v>236</v>
      </c>
      <c r="E7509" t="s">
        <v>1541</v>
      </c>
      <c r="F7509" t="s">
        <v>4495</v>
      </c>
      <c r="G7509" t="s">
        <v>37542</v>
      </c>
      <c r="H7509" t="s">
        <v>38115</v>
      </c>
      <c r="I7509" t="s">
        <v>38113</v>
      </c>
      <c r="J7509" t="s">
        <v>38116</v>
      </c>
      <c r="L7509" t="s">
        <v>38117</v>
      </c>
      <c r="M7509">
        <v>38.541669845599998</v>
      </c>
      <c r="N7509">
        <v>48.900330101500003</v>
      </c>
    </row>
    <row r="7510" spans="1:14" x14ac:dyDescent="0.35">
      <c r="A7510" t="s">
        <v>38118</v>
      </c>
      <c r="B7510" t="s">
        <v>1168</v>
      </c>
      <c r="C7510" t="s">
        <v>38119</v>
      </c>
      <c r="D7510">
        <v>636</v>
      </c>
      <c r="E7510" t="s">
        <v>1541</v>
      </c>
      <c r="F7510" t="s">
        <v>4495</v>
      </c>
      <c r="G7510" t="s">
        <v>37542</v>
      </c>
      <c r="H7510" t="s">
        <v>37562</v>
      </c>
      <c r="I7510" t="s">
        <v>38118</v>
      </c>
      <c r="J7510" t="s">
        <v>38120</v>
      </c>
      <c r="L7510" t="s">
        <v>38121</v>
      </c>
      <c r="M7510">
        <v>39.374099731400001</v>
      </c>
      <c r="N7510">
        <v>48.417400360099997</v>
      </c>
    </row>
    <row r="7511" spans="1:14" x14ac:dyDescent="0.35">
      <c r="A7511" t="s">
        <v>38122</v>
      </c>
      <c r="B7511" t="s">
        <v>36</v>
      </c>
      <c r="C7511" t="s">
        <v>38123</v>
      </c>
      <c r="D7511">
        <v>171</v>
      </c>
      <c r="E7511" t="s">
        <v>1541</v>
      </c>
      <c r="F7511" t="s">
        <v>4495</v>
      </c>
      <c r="G7511" t="s">
        <v>37537</v>
      </c>
      <c r="H7511" t="s">
        <v>38124</v>
      </c>
      <c r="I7511" t="s">
        <v>38122</v>
      </c>
      <c r="J7511" t="s">
        <v>38125</v>
      </c>
      <c r="L7511" t="s">
        <v>38126</v>
      </c>
      <c r="M7511">
        <v>36.758099000000001</v>
      </c>
      <c r="N7511">
        <v>46.814999</v>
      </c>
    </row>
    <row r="7512" spans="1:14" x14ac:dyDescent="0.35">
      <c r="A7512" t="s">
        <v>38127</v>
      </c>
      <c r="B7512" t="s">
        <v>1168</v>
      </c>
      <c r="C7512" t="s">
        <v>38128</v>
      </c>
      <c r="D7512">
        <v>481</v>
      </c>
      <c r="E7512" t="s">
        <v>1541</v>
      </c>
      <c r="F7512" t="s">
        <v>4495</v>
      </c>
      <c r="G7512" t="s">
        <v>37546</v>
      </c>
      <c r="H7512" t="s">
        <v>37563</v>
      </c>
      <c r="I7512" t="s">
        <v>38127</v>
      </c>
      <c r="J7512" t="s">
        <v>38129</v>
      </c>
      <c r="L7512" t="s">
        <v>38130</v>
      </c>
      <c r="M7512">
        <v>35.100601196288999</v>
      </c>
      <c r="N7512">
        <v>48.357200622558501</v>
      </c>
    </row>
    <row r="7513" spans="1:14" x14ac:dyDescent="0.35">
      <c r="A7513" t="s">
        <v>38131</v>
      </c>
      <c r="B7513" t="s">
        <v>1168</v>
      </c>
      <c r="C7513" t="s">
        <v>38132</v>
      </c>
      <c r="D7513">
        <v>373</v>
      </c>
      <c r="E7513" t="s">
        <v>1541</v>
      </c>
      <c r="F7513" t="s">
        <v>4495</v>
      </c>
      <c r="G7513" t="s">
        <v>37537</v>
      </c>
      <c r="H7513" t="s">
        <v>37560</v>
      </c>
      <c r="I7513" t="s">
        <v>38131</v>
      </c>
      <c r="J7513" t="s">
        <v>38133</v>
      </c>
      <c r="L7513" t="s">
        <v>38134</v>
      </c>
      <c r="M7513">
        <v>35.315700531005803</v>
      </c>
      <c r="N7513">
        <v>47.867000579833899</v>
      </c>
    </row>
    <row r="7514" spans="1:14" x14ac:dyDescent="0.35">
      <c r="A7514" t="s">
        <v>38135</v>
      </c>
      <c r="B7514" t="s">
        <v>1168</v>
      </c>
      <c r="C7514" t="s">
        <v>38136</v>
      </c>
      <c r="D7514">
        <v>408</v>
      </c>
      <c r="E7514" t="s">
        <v>1541</v>
      </c>
      <c r="F7514" t="s">
        <v>4495</v>
      </c>
      <c r="G7514" t="s">
        <v>37546</v>
      </c>
      <c r="H7514" t="s">
        <v>37547</v>
      </c>
      <c r="I7514" t="s">
        <v>38135</v>
      </c>
      <c r="J7514" t="s">
        <v>38137</v>
      </c>
      <c r="L7514" t="s">
        <v>38138</v>
      </c>
      <c r="M7514">
        <v>33.209999084472599</v>
      </c>
      <c r="N7514">
        <v>48.043300628662102</v>
      </c>
    </row>
    <row r="7515" spans="1:14" x14ac:dyDescent="0.35">
      <c r="A7515" t="s">
        <v>38139</v>
      </c>
      <c r="B7515" t="s">
        <v>1168</v>
      </c>
      <c r="C7515" t="s">
        <v>38140</v>
      </c>
      <c r="D7515">
        <v>344</v>
      </c>
      <c r="E7515" t="s">
        <v>1541</v>
      </c>
      <c r="F7515" t="s">
        <v>4495</v>
      </c>
      <c r="G7515" t="s">
        <v>37534</v>
      </c>
      <c r="H7515" t="s">
        <v>37535</v>
      </c>
      <c r="I7515" t="s">
        <v>38139</v>
      </c>
      <c r="J7515" t="s">
        <v>38141</v>
      </c>
      <c r="L7515" t="s">
        <v>38142</v>
      </c>
      <c r="M7515">
        <v>33.570999145499997</v>
      </c>
      <c r="N7515">
        <v>44.688999176000003</v>
      </c>
    </row>
    <row r="7516" spans="1:14" x14ac:dyDescent="0.35">
      <c r="A7516" t="s">
        <v>38143</v>
      </c>
      <c r="B7516" t="s">
        <v>3332</v>
      </c>
      <c r="C7516" t="s">
        <v>38144</v>
      </c>
      <c r="D7516">
        <v>639</v>
      </c>
      <c r="E7516" t="s">
        <v>1541</v>
      </c>
      <c r="F7516" t="s">
        <v>4495</v>
      </c>
      <c r="G7516" t="s">
        <v>37534</v>
      </c>
      <c r="H7516" t="s">
        <v>38145</v>
      </c>
      <c r="J7516" t="s">
        <v>38146</v>
      </c>
      <c r="K7516" t="s">
        <v>38147</v>
      </c>
      <c r="L7516" t="s">
        <v>38148</v>
      </c>
      <c r="M7516">
        <v>33.975101000000002</v>
      </c>
      <c r="N7516">
        <v>45.052199999999999</v>
      </c>
    </row>
    <row r="7517" spans="1:14" x14ac:dyDescent="0.35">
      <c r="A7517" t="s">
        <v>38149</v>
      </c>
      <c r="B7517" t="s">
        <v>32</v>
      </c>
      <c r="C7517" t="s">
        <v>38150</v>
      </c>
      <c r="D7517">
        <v>171</v>
      </c>
      <c r="E7517" t="s">
        <v>1541</v>
      </c>
      <c r="F7517" t="s">
        <v>4495</v>
      </c>
      <c r="G7517" t="s">
        <v>37534</v>
      </c>
      <c r="H7517" t="s">
        <v>38151</v>
      </c>
      <c r="I7517" t="s">
        <v>38149</v>
      </c>
      <c r="J7517" t="s">
        <v>38152</v>
      </c>
      <c r="L7517" t="s">
        <v>38153</v>
      </c>
      <c r="M7517">
        <v>36.401401519775298</v>
      </c>
      <c r="N7517">
        <v>45.372501373291001</v>
      </c>
    </row>
    <row r="7518" spans="1:14" x14ac:dyDescent="0.35">
      <c r="A7518" t="s">
        <v>38154</v>
      </c>
      <c r="B7518" t="s">
        <v>32</v>
      </c>
      <c r="C7518" t="s">
        <v>38155</v>
      </c>
      <c r="D7518">
        <v>473</v>
      </c>
      <c r="E7518" t="s">
        <v>1579</v>
      </c>
      <c r="F7518" t="s">
        <v>4174</v>
      </c>
      <c r="G7518" t="s">
        <v>4175</v>
      </c>
      <c r="H7518" t="s">
        <v>38156</v>
      </c>
      <c r="J7518" t="s">
        <v>38154</v>
      </c>
      <c r="L7518" t="s">
        <v>38157</v>
      </c>
      <c r="M7518">
        <v>56.401388888900001</v>
      </c>
      <c r="N7518">
        <v>19.386388888900001</v>
      </c>
    </row>
    <row r="7519" spans="1:14" x14ac:dyDescent="0.35">
      <c r="A7519" t="s">
        <v>38159</v>
      </c>
      <c r="B7519" t="s">
        <v>3332</v>
      </c>
      <c r="C7519" t="s">
        <v>38160</v>
      </c>
      <c r="D7519">
        <v>508</v>
      </c>
      <c r="E7519" t="s">
        <v>1541</v>
      </c>
      <c r="F7519" t="s">
        <v>4495</v>
      </c>
      <c r="G7519" t="s">
        <v>37539</v>
      </c>
      <c r="H7519" t="s">
        <v>38158</v>
      </c>
      <c r="I7519" t="s">
        <v>38159</v>
      </c>
      <c r="J7519" t="s">
        <v>38161</v>
      </c>
      <c r="L7519" t="s">
        <v>38162</v>
      </c>
      <c r="M7519">
        <v>36.290000915527301</v>
      </c>
      <c r="N7519">
        <v>49.924800872802699</v>
      </c>
    </row>
    <row r="7520" spans="1:14" x14ac:dyDescent="0.35">
      <c r="A7520" t="s">
        <v>38163</v>
      </c>
      <c r="B7520" t="s">
        <v>32</v>
      </c>
      <c r="C7520" t="s">
        <v>38164</v>
      </c>
      <c r="D7520">
        <v>505</v>
      </c>
      <c r="E7520" t="s">
        <v>1541</v>
      </c>
      <c r="F7520" t="s">
        <v>4495</v>
      </c>
      <c r="G7520" t="s">
        <v>37548</v>
      </c>
      <c r="H7520" t="s">
        <v>37549</v>
      </c>
      <c r="I7520" t="s">
        <v>38163</v>
      </c>
      <c r="J7520" t="s">
        <v>38165</v>
      </c>
      <c r="L7520" t="s">
        <v>38166</v>
      </c>
      <c r="M7520">
        <v>34.397201538085902</v>
      </c>
      <c r="N7520">
        <v>49.568599700927699</v>
      </c>
    </row>
    <row r="7521" spans="1:14" x14ac:dyDescent="0.35">
      <c r="A7521" t="s">
        <v>38167</v>
      </c>
      <c r="B7521" t="s">
        <v>32</v>
      </c>
      <c r="C7521" t="s">
        <v>38168</v>
      </c>
      <c r="D7521">
        <v>594</v>
      </c>
      <c r="E7521" t="s">
        <v>1541</v>
      </c>
      <c r="F7521" t="s">
        <v>4495</v>
      </c>
      <c r="G7521" t="s">
        <v>37532</v>
      </c>
      <c r="H7521" t="s">
        <v>38169</v>
      </c>
      <c r="I7521" t="s">
        <v>38167</v>
      </c>
      <c r="J7521" t="s">
        <v>38170</v>
      </c>
      <c r="L7521" t="s">
        <v>38171</v>
      </c>
      <c r="M7521">
        <v>34.762500762939403</v>
      </c>
      <c r="N7521">
        <v>50.858299255371001</v>
      </c>
    </row>
    <row r="7522" spans="1:14" x14ac:dyDescent="0.35">
      <c r="A7522" t="s">
        <v>38172</v>
      </c>
      <c r="B7522" t="s">
        <v>1168</v>
      </c>
      <c r="C7522" t="s">
        <v>38173</v>
      </c>
      <c r="D7522">
        <v>375</v>
      </c>
      <c r="E7522" t="s">
        <v>1541</v>
      </c>
      <c r="F7522" t="s">
        <v>4495</v>
      </c>
      <c r="G7522" t="s">
        <v>37559</v>
      </c>
      <c r="H7522" t="s">
        <v>38174</v>
      </c>
      <c r="I7522" t="s">
        <v>38172</v>
      </c>
      <c r="J7522" t="s">
        <v>17489</v>
      </c>
      <c r="L7522" t="s">
        <v>38175</v>
      </c>
      <c r="M7522">
        <v>31.9953002929687</v>
      </c>
      <c r="N7522">
        <v>49.415599822997997</v>
      </c>
    </row>
    <row r="7523" spans="1:14" x14ac:dyDescent="0.35">
      <c r="A7523" t="s">
        <v>38176</v>
      </c>
      <c r="B7523" t="s">
        <v>32</v>
      </c>
      <c r="C7523" t="s">
        <v>38177</v>
      </c>
      <c r="D7523">
        <v>568</v>
      </c>
      <c r="E7523" t="s">
        <v>1541</v>
      </c>
      <c r="F7523" t="s">
        <v>4495</v>
      </c>
      <c r="G7523" t="s">
        <v>37541</v>
      </c>
      <c r="H7523" t="s">
        <v>38178</v>
      </c>
      <c r="I7523" t="s">
        <v>38176</v>
      </c>
      <c r="J7523" t="s">
        <v>3093</v>
      </c>
      <c r="L7523" t="s">
        <v>38179</v>
      </c>
      <c r="M7523">
        <v>32.284999847412102</v>
      </c>
      <c r="N7523">
        <v>48.542800903320298</v>
      </c>
    </row>
    <row r="7524" spans="1:14" x14ac:dyDescent="0.35">
      <c r="A7524" t="s">
        <v>38180</v>
      </c>
      <c r="B7524" t="s">
        <v>1168</v>
      </c>
      <c r="C7524" t="s">
        <v>38181</v>
      </c>
      <c r="D7524">
        <v>587</v>
      </c>
      <c r="E7524" t="s">
        <v>1541</v>
      </c>
      <c r="F7524" t="s">
        <v>4495</v>
      </c>
      <c r="G7524" t="s">
        <v>37530</v>
      </c>
      <c r="H7524" t="s">
        <v>37543</v>
      </c>
      <c r="I7524" t="s">
        <v>38180</v>
      </c>
      <c r="J7524" t="s">
        <v>38182</v>
      </c>
      <c r="L7524" t="s">
        <v>38183</v>
      </c>
      <c r="M7524">
        <v>30.45194</v>
      </c>
      <c r="N7524">
        <v>50.401940000000003</v>
      </c>
    </row>
    <row r="7525" spans="1:14" x14ac:dyDescent="0.35">
      <c r="A7525" t="s">
        <v>38184</v>
      </c>
      <c r="B7525" t="s">
        <v>1168</v>
      </c>
      <c r="C7525" t="s">
        <v>38185</v>
      </c>
      <c r="D7525">
        <v>517</v>
      </c>
      <c r="E7525" t="s">
        <v>1541</v>
      </c>
      <c r="F7525" t="s">
        <v>4495</v>
      </c>
      <c r="G7525" t="s">
        <v>37530</v>
      </c>
      <c r="H7525" t="s">
        <v>37543</v>
      </c>
      <c r="I7525" t="s">
        <v>38184</v>
      </c>
      <c r="J7525" t="s">
        <v>38186</v>
      </c>
      <c r="L7525" t="s">
        <v>38187</v>
      </c>
      <c r="M7525">
        <v>30.191900253295898</v>
      </c>
      <c r="N7525">
        <v>50.603500366210902</v>
      </c>
    </row>
    <row r="7526" spans="1:14" x14ac:dyDescent="0.35">
      <c r="A7526" t="s">
        <v>38188</v>
      </c>
      <c r="B7526" t="s">
        <v>32</v>
      </c>
      <c r="C7526" t="s">
        <v>38189</v>
      </c>
      <c r="E7526" t="s">
        <v>1541</v>
      </c>
      <c r="F7526" t="s">
        <v>4495</v>
      </c>
      <c r="G7526" t="s">
        <v>37564</v>
      </c>
      <c r="I7526" t="s">
        <v>38188</v>
      </c>
      <c r="J7526" t="s">
        <v>38190</v>
      </c>
      <c r="L7526" t="s">
        <v>38191</v>
      </c>
      <c r="M7526">
        <v>28.738610999999999</v>
      </c>
      <c r="N7526">
        <v>50.270555999999999</v>
      </c>
    </row>
    <row r="7527" spans="1:14" x14ac:dyDescent="0.35">
      <c r="A7527" t="s">
        <v>38192</v>
      </c>
      <c r="B7527" t="s">
        <v>32</v>
      </c>
      <c r="C7527" t="s">
        <v>38193</v>
      </c>
      <c r="D7527">
        <v>774</v>
      </c>
      <c r="E7527" t="s">
        <v>1541</v>
      </c>
      <c r="F7527" t="s">
        <v>4495</v>
      </c>
      <c r="G7527" t="s">
        <v>37567</v>
      </c>
      <c r="H7527" t="s">
        <v>37568</v>
      </c>
      <c r="I7527" t="s">
        <v>38192</v>
      </c>
      <c r="J7527" t="s">
        <v>38194</v>
      </c>
      <c r="L7527" t="s">
        <v>38195</v>
      </c>
      <c r="M7527">
        <v>25.487165000000001</v>
      </c>
      <c r="N7527">
        <v>50.678404</v>
      </c>
    </row>
    <row r="7528" spans="1:14" x14ac:dyDescent="0.35">
      <c r="A7528" t="s">
        <v>38196</v>
      </c>
      <c r="B7528" t="s">
        <v>1168</v>
      </c>
      <c r="C7528" t="s">
        <v>38197</v>
      </c>
      <c r="D7528">
        <v>1150</v>
      </c>
      <c r="E7528" t="s">
        <v>1541</v>
      </c>
      <c r="F7528" t="s">
        <v>4495</v>
      </c>
      <c r="G7528" t="s">
        <v>37565</v>
      </c>
      <c r="H7528" t="s">
        <v>38198</v>
      </c>
      <c r="I7528" t="s">
        <v>38196</v>
      </c>
      <c r="J7528" t="s">
        <v>38199</v>
      </c>
      <c r="L7528" t="s">
        <v>38200</v>
      </c>
      <c r="M7528">
        <v>26.933399000000001</v>
      </c>
      <c r="N7528">
        <v>49.359698999999999</v>
      </c>
    </row>
    <row r="7529" spans="1:14" x14ac:dyDescent="0.35">
      <c r="A7529" t="s">
        <v>38201</v>
      </c>
      <c r="B7529" t="s">
        <v>1168</v>
      </c>
      <c r="C7529" t="s">
        <v>38202</v>
      </c>
      <c r="D7529">
        <v>919</v>
      </c>
      <c r="E7529" t="s">
        <v>1541</v>
      </c>
      <c r="F7529" t="s">
        <v>4495</v>
      </c>
      <c r="G7529" t="s">
        <v>37533</v>
      </c>
      <c r="H7529" t="s">
        <v>38203</v>
      </c>
      <c r="I7529" t="s">
        <v>38201</v>
      </c>
      <c r="J7529" t="s">
        <v>38204</v>
      </c>
      <c r="L7529" t="s">
        <v>38205</v>
      </c>
      <c r="M7529">
        <v>24.686100006103501</v>
      </c>
      <c r="N7529">
        <v>48.884201049804602</v>
      </c>
    </row>
    <row r="7530" spans="1:14" x14ac:dyDescent="0.35">
      <c r="A7530" t="s">
        <v>38206</v>
      </c>
      <c r="B7530" t="s">
        <v>1168</v>
      </c>
      <c r="C7530" t="s">
        <v>38207</v>
      </c>
      <c r="D7530">
        <v>1071</v>
      </c>
      <c r="E7530" t="s">
        <v>1541</v>
      </c>
      <c r="F7530" t="s">
        <v>4495</v>
      </c>
      <c r="G7530" t="s">
        <v>4496</v>
      </c>
      <c r="H7530" t="s">
        <v>38208</v>
      </c>
      <c r="I7530" t="s">
        <v>38206</v>
      </c>
      <c r="J7530" t="s">
        <v>38209</v>
      </c>
      <c r="L7530" t="s">
        <v>38210</v>
      </c>
      <c r="M7530">
        <v>23.956100463867099</v>
      </c>
      <c r="N7530">
        <v>49.8125</v>
      </c>
    </row>
    <row r="7531" spans="1:14" x14ac:dyDescent="0.35">
      <c r="A7531" t="s">
        <v>38211</v>
      </c>
      <c r="B7531" t="s">
        <v>1168</v>
      </c>
      <c r="C7531" t="s">
        <v>38212</v>
      </c>
      <c r="D7531">
        <v>826</v>
      </c>
      <c r="E7531" t="s">
        <v>1541</v>
      </c>
      <c r="F7531" t="s">
        <v>4495</v>
      </c>
      <c r="G7531" t="s">
        <v>37540</v>
      </c>
      <c r="H7531" t="s">
        <v>38213</v>
      </c>
      <c r="I7531" t="s">
        <v>38211</v>
      </c>
      <c r="J7531" t="s">
        <v>17771</v>
      </c>
      <c r="L7531" t="s">
        <v>38214</v>
      </c>
      <c r="M7531">
        <v>25.980800628662099</v>
      </c>
      <c r="N7531">
        <v>48.259300231933501</v>
      </c>
    </row>
    <row r="7532" spans="1:14" x14ac:dyDescent="0.35">
      <c r="A7532" t="s">
        <v>38215</v>
      </c>
      <c r="B7532" t="s">
        <v>1168</v>
      </c>
      <c r="C7532" t="s">
        <v>38216</v>
      </c>
      <c r="D7532">
        <v>755</v>
      </c>
      <c r="E7532" t="s">
        <v>1541</v>
      </c>
      <c r="F7532" t="s">
        <v>4495</v>
      </c>
      <c r="G7532" t="s">
        <v>37566</v>
      </c>
      <c r="H7532" t="s">
        <v>38217</v>
      </c>
      <c r="I7532" t="s">
        <v>38215</v>
      </c>
      <c r="J7532" t="s">
        <v>22053</v>
      </c>
      <c r="L7532" t="s">
        <v>38218</v>
      </c>
      <c r="M7532">
        <v>26.1415996551513</v>
      </c>
      <c r="N7532">
        <v>50.607101440429602</v>
      </c>
    </row>
    <row r="7533" spans="1:14" x14ac:dyDescent="0.35">
      <c r="A7533" t="s">
        <v>38219</v>
      </c>
      <c r="B7533" t="s">
        <v>1168</v>
      </c>
      <c r="C7533" t="s">
        <v>38220</v>
      </c>
      <c r="D7533">
        <v>383</v>
      </c>
      <c r="E7533" t="s">
        <v>1541</v>
      </c>
      <c r="F7533" t="s">
        <v>4495</v>
      </c>
      <c r="G7533" t="s">
        <v>33263</v>
      </c>
      <c r="H7533" t="s">
        <v>38221</v>
      </c>
      <c r="I7533" t="s">
        <v>38219</v>
      </c>
      <c r="J7533" t="s">
        <v>38222</v>
      </c>
      <c r="L7533" t="s">
        <v>38223</v>
      </c>
      <c r="M7533">
        <v>22.263399124145501</v>
      </c>
      <c r="N7533">
        <v>48.634300231933501</v>
      </c>
    </row>
    <row r="7534" spans="1:14" x14ac:dyDescent="0.35">
      <c r="A7534" t="s">
        <v>38224</v>
      </c>
      <c r="B7534" t="s">
        <v>32</v>
      </c>
      <c r="C7534" t="s">
        <v>38225</v>
      </c>
      <c r="D7534">
        <v>148</v>
      </c>
      <c r="E7534" t="s">
        <v>1541</v>
      </c>
      <c r="F7534" t="s">
        <v>4495</v>
      </c>
      <c r="G7534" t="s">
        <v>37536</v>
      </c>
      <c r="H7534" t="s">
        <v>38226</v>
      </c>
      <c r="I7534" t="s">
        <v>38224</v>
      </c>
      <c r="J7534" t="s">
        <v>38227</v>
      </c>
      <c r="L7534" t="s">
        <v>38228</v>
      </c>
      <c r="M7534">
        <v>32.506400999999997</v>
      </c>
      <c r="N7534">
        <v>46.675800000000002</v>
      </c>
    </row>
    <row r="7535" spans="1:14" x14ac:dyDescent="0.35">
      <c r="A7535" t="s">
        <v>38229</v>
      </c>
      <c r="B7535" t="s">
        <v>1168</v>
      </c>
      <c r="C7535" t="s">
        <v>38230</v>
      </c>
      <c r="D7535">
        <v>184</v>
      </c>
      <c r="E7535" t="s">
        <v>1541</v>
      </c>
      <c r="F7535" t="s">
        <v>4495</v>
      </c>
      <c r="G7535" t="s">
        <v>37544</v>
      </c>
      <c r="H7535" t="s">
        <v>38231</v>
      </c>
      <c r="I7535" t="s">
        <v>38229</v>
      </c>
      <c r="J7535" t="s">
        <v>38232</v>
      </c>
      <c r="L7535" t="s">
        <v>38233</v>
      </c>
      <c r="M7535">
        <v>31.9197998046875</v>
      </c>
      <c r="N7535">
        <v>47.057899475097599</v>
      </c>
    </row>
    <row r="7536" spans="1:14" x14ac:dyDescent="0.35">
      <c r="A7536" t="s">
        <v>38234</v>
      </c>
      <c r="B7536" t="s">
        <v>3332</v>
      </c>
      <c r="C7536" t="s">
        <v>38235</v>
      </c>
      <c r="D7536">
        <v>172</v>
      </c>
      <c r="E7536" t="s">
        <v>1541</v>
      </c>
      <c r="F7536" t="s">
        <v>4495</v>
      </c>
      <c r="G7536" t="s">
        <v>37538</v>
      </c>
      <c r="H7536" t="s">
        <v>902</v>
      </c>
      <c r="I7536" t="s">
        <v>38234</v>
      </c>
      <c r="J7536" t="s">
        <v>38236</v>
      </c>
      <c r="L7536" t="s">
        <v>38237</v>
      </c>
      <c r="M7536">
        <v>30.676500320434499</v>
      </c>
      <c r="N7536">
        <v>46.426799774169901</v>
      </c>
    </row>
    <row r="7537" spans="1:14" x14ac:dyDescent="0.35">
      <c r="A7537" t="s">
        <v>38238</v>
      </c>
      <c r="B7537" t="s">
        <v>36</v>
      </c>
      <c r="C7537" t="s">
        <v>38239</v>
      </c>
      <c r="D7537">
        <v>446</v>
      </c>
      <c r="E7537" t="s">
        <v>1541</v>
      </c>
      <c r="F7537" t="s">
        <v>4495</v>
      </c>
      <c r="G7537" t="s">
        <v>37531</v>
      </c>
      <c r="H7537" t="s">
        <v>38240</v>
      </c>
      <c r="I7537" t="s">
        <v>38241</v>
      </c>
      <c r="J7537" t="s">
        <v>2619</v>
      </c>
      <c r="L7537" t="s">
        <v>38242</v>
      </c>
      <c r="M7537">
        <v>31.158300399800002</v>
      </c>
      <c r="N7537">
        <v>51.402198791499998</v>
      </c>
    </row>
    <row r="7538" spans="1:14" x14ac:dyDescent="0.35">
      <c r="A7538" t="s">
        <v>38243</v>
      </c>
      <c r="B7538" t="s">
        <v>32</v>
      </c>
      <c r="C7538" t="s">
        <v>38244</v>
      </c>
      <c r="D7538">
        <v>961</v>
      </c>
      <c r="E7538" t="s">
        <v>1541</v>
      </c>
      <c r="F7538" t="s">
        <v>4495</v>
      </c>
      <c r="G7538" t="s">
        <v>37545</v>
      </c>
      <c r="H7538" t="s">
        <v>38245</v>
      </c>
      <c r="I7538" t="s">
        <v>38243</v>
      </c>
      <c r="J7538" t="s">
        <v>38246</v>
      </c>
      <c r="L7538" t="s">
        <v>38247</v>
      </c>
      <c r="M7538">
        <v>28.613778</v>
      </c>
      <c r="N7538">
        <v>49.242531</v>
      </c>
    </row>
    <row r="7539" spans="1:14" x14ac:dyDescent="0.35">
      <c r="A7539" t="s">
        <v>38248</v>
      </c>
      <c r="B7539" t="s">
        <v>1168</v>
      </c>
      <c r="C7539" t="s">
        <v>38249</v>
      </c>
      <c r="D7539">
        <v>62</v>
      </c>
      <c r="E7539" t="s">
        <v>1541</v>
      </c>
      <c r="F7539" t="s">
        <v>7999</v>
      </c>
      <c r="G7539" t="s">
        <v>33159</v>
      </c>
      <c r="H7539" t="s">
        <v>38250</v>
      </c>
      <c r="I7539" t="s">
        <v>38248</v>
      </c>
      <c r="J7539" t="s">
        <v>38251</v>
      </c>
      <c r="L7539" t="s">
        <v>38252</v>
      </c>
      <c r="M7539">
        <v>40.716701507568303</v>
      </c>
      <c r="N7539">
        <v>64.600303649902301</v>
      </c>
    </row>
    <row r="7540" spans="1:14" x14ac:dyDescent="0.35">
      <c r="A7540" t="s">
        <v>38253</v>
      </c>
      <c r="B7540" t="s">
        <v>32</v>
      </c>
      <c r="C7540" t="s">
        <v>38254</v>
      </c>
      <c r="D7540">
        <v>220</v>
      </c>
      <c r="E7540" t="s">
        <v>1541</v>
      </c>
      <c r="F7540" t="s">
        <v>7999</v>
      </c>
      <c r="G7540" t="s">
        <v>33159</v>
      </c>
      <c r="H7540" t="s">
        <v>38255</v>
      </c>
      <c r="I7540" t="s">
        <v>38253</v>
      </c>
      <c r="J7540" t="s">
        <v>2334</v>
      </c>
      <c r="L7540" t="s">
        <v>38256</v>
      </c>
      <c r="M7540">
        <v>45.722999572799999</v>
      </c>
      <c r="N7540">
        <v>64.896003723099994</v>
      </c>
    </row>
    <row r="7541" spans="1:14" x14ac:dyDescent="0.35">
      <c r="A7541" t="s">
        <v>38257</v>
      </c>
      <c r="B7541" t="s">
        <v>1168</v>
      </c>
      <c r="C7541" t="s">
        <v>38258</v>
      </c>
      <c r="D7541">
        <v>36</v>
      </c>
      <c r="E7541" t="s">
        <v>1541</v>
      </c>
      <c r="F7541" t="s">
        <v>7999</v>
      </c>
      <c r="G7541" t="s">
        <v>33188</v>
      </c>
      <c r="H7541" t="s">
        <v>38259</v>
      </c>
      <c r="I7541" t="s">
        <v>38257</v>
      </c>
      <c r="J7541" t="s">
        <v>38260</v>
      </c>
      <c r="L7541" t="s">
        <v>38261</v>
      </c>
      <c r="M7541">
        <v>53.121898651122997</v>
      </c>
      <c r="N7541">
        <v>67.639999389648395</v>
      </c>
    </row>
    <row r="7542" spans="1:14" x14ac:dyDescent="0.35">
      <c r="A7542" t="s">
        <v>38262</v>
      </c>
      <c r="B7542" t="s">
        <v>32</v>
      </c>
      <c r="C7542" t="s">
        <v>38263</v>
      </c>
      <c r="D7542">
        <v>60</v>
      </c>
      <c r="E7542" t="s">
        <v>1541</v>
      </c>
      <c r="F7542" t="s">
        <v>7999</v>
      </c>
      <c r="G7542" t="s">
        <v>33159</v>
      </c>
      <c r="H7542" t="s">
        <v>38264</v>
      </c>
      <c r="I7542" t="s">
        <v>38262</v>
      </c>
      <c r="J7542" t="s">
        <v>38265</v>
      </c>
      <c r="L7542" t="s">
        <v>38266</v>
      </c>
      <c r="M7542">
        <v>35.733333587600001</v>
      </c>
      <c r="N7542">
        <v>65.029998779300001</v>
      </c>
    </row>
    <row r="7543" spans="1:14" x14ac:dyDescent="0.35">
      <c r="A7543" t="s">
        <v>38267</v>
      </c>
      <c r="B7543" t="s">
        <v>1168</v>
      </c>
      <c r="C7543" t="s">
        <v>38268</v>
      </c>
      <c r="D7543">
        <v>377</v>
      </c>
      <c r="E7543" t="s">
        <v>1541</v>
      </c>
      <c r="F7543" t="s">
        <v>7999</v>
      </c>
      <c r="G7543" t="s">
        <v>33178</v>
      </c>
      <c r="H7543" t="s">
        <v>38269</v>
      </c>
      <c r="I7543" t="s">
        <v>38270</v>
      </c>
      <c r="J7543" t="s">
        <v>27351</v>
      </c>
      <c r="L7543" t="s">
        <v>38271</v>
      </c>
      <c r="M7543">
        <v>38.015800476099997</v>
      </c>
      <c r="N7543">
        <v>59.273601532000001</v>
      </c>
    </row>
    <row r="7544" spans="1:14" x14ac:dyDescent="0.35">
      <c r="A7544" t="s">
        <v>38272</v>
      </c>
      <c r="B7544" t="s">
        <v>1168</v>
      </c>
      <c r="C7544" t="s">
        <v>38273</v>
      </c>
      <c r="D7544">
        <v>13</v>
      </c>
      <c r="E7544" t="s">
        <v>1579</v>
      </c>
      <c r="F7544" t="s">
        <v>7999</v>
      </c>
      <c r="G7544" t="s">
        <v>33188</v>
      </c>
      <c r="H7544" t="s">
        <v>38274</v>
      </c>
      <c r="I7544" t="s">
        <v>38272</v>
      </c>
      <c r="J7544" t="s">
        <v>27452</v>
      </c>
      <c r="L7544" t="s">
        <v>38275</v>
      </c>
      <c r="M7544">
        <v>61.556400299072202</v>
      </c>
      <c r="N7544">
        <v>69.763298034667898</v>
      </c>
    </row>
    <row r="7545" spans="1:14" x14ac:dyDescent="0.35">
      <c r="A7545" t="s">
        <v>38276</v>
      </c>
      <c r="B7545" t="s">
        <v>32</v>
      </c>
      <c r="C7545" t="s">
        <v>38277</v>
      </c>
      <c r="D7545">
        <v>39</v>
      </c>
      <c r="E7545" t="s">
        <v>1541</v>
      </c>
      <c r="F7545" t="s">
        <v>7999</v>
      </c>
      <c r="G7545" t="s">
        <v>33188</v>
      </c>
      <c r="H7545" t="s">
        <v>38278</v>
      </c>
      <c r="I7545" t="s">
        <v>38276</v>
      </c>
      <c r="J7545" t="s">
        <v>38279</v>
      </c>
      <c r="L7545" t="s">
        <v>38280</v>
      </c>
      <c r="M7545">
        <v>58.201400999999997</v>
      </c>
      <c r="N7545">
        <v>68.848502999999994</v>
      </c>
    </row>
    <row r="7546" spans="1:14" x14ac:dyDescent="0.35">
      <c r="A7546" t="s">
        <v>38281</v>
      </c>
      <c r="B7546" t="s">
        <v>1168</v>
      </c>
      <c r="C7546" t="s">
        <v>38282</v>
      </c>
      <c r="D7546">
        <v>2050</v>
      </c>
      <c r="E7546" t="s">
        <v>1579</v>
      </c>
      <c r="F7546" t="s">
        <v>1580</v>
      </c>
      <c r="G7546" t="s">
        <v>29296</v>
      </c>
      <c r="H7546" t="s">
        <v>38283</v>
      </c>
      <c r="I7546" t="s">
        <v>38284</v>
      </c>
      <c r="J7546" t="s">
        <v>38281</v>
      </c>
      <c r="L7546" t="s">
        <v>38285</v>
      </c>
      <c r="M7546">
        <v>38.128888888900001</v>
      </c>
      <c r="N7546">
        <v>26.48</v>
      </c>
    </row>
    <row r="7547" spans="1:14" x14ac:dyDescent="0.35">
      <c r="A7547" t="s">
        <v>38286</v>
      </c>
      <c r="B7547" t="s">
        <v>1168</v>
      </c>
      <c r="C7547" t="s">
        <v>38287</v>
      </c>
      <c r="D7547">
        <v>184</v>
      </c>
      <c r="E7547" t="s">
        <v>1541</v>
      </c>
      <c r="F7547" t="s">
        <v>7999</v>
      </c>
      <c r="G7547" t="s">
        <v>33159</v>
      </c>
      <c r="H7547" t="s">
        <v>38288</v>
      </c>
      <c r="I7547" t="s">
        <v>38286</v>
      </c>
      <c r="J7547" t="s">
        <v>38289</v>
      </c>
      <c r="L7547" t="s">
        <v>38290</v>
      </c>
      <c r="M7547">
        <v>46.697498321533203</v>
      </c>
      <c r="N7547">
        <v>61.235801696777301</v>
      </c>
    </row>
    <row r="7548" spans="1:14" x14ac:dyDescent="0.35">
      <c r="A7548" t="s">
        <v>38291</v>
      </c>
      <c r="B7548" t="s">
        <v>3332</v>
      </c>
      <c r="C7548" t="s">
        <v>38292</v>
      </c>
      <c r="D7548">
        <v>78</v>
      </c>
      <c r="E7548" t="s">
        <v>1541</v>
      </c>
      <c r="F7548" t="s">
        <v>7999</v>
      </c>
      <c r="G7548" t="s">
        <v>33132</v>
      </c>
      <c r="H7548" t="s">
        <v>33133</v>
      </c>
      <c r="I7548" t="s">
        <v>38291</v>
      </c>
      <c r="J7548" t="s">
        <v>38293</v>
      </c>
      <c r="L7548" t="s">
        <v>38294</v>
      </c>
      <c r="M7548">
        <v>30.2625007629394</v>
      </c>
      <c r="N7548">
        <v>59.800300598144503</v>
      </c>
    </row>
    <row r="7549" spans="1:14" x14ac:dyDescent="0.35">
      <c r="A7549" t="s">
        <v>38295</v>
      </c>
      <c r="B7549" t="s">
        <v>32</v>
      </c>
      <c r="C7549" t="s">
        <v>38296</v>
      </c>
      <c r="D7549">
        <v>515</v>
      </c>
      <c r="E7549" t="s">
        <v>1541</v>
      </c>
      <c r="F7549" t="s">
        <v>7999</v>
      </c>
      <c r="G7549" t="s">
        <v>33134</v>
      </c>
      <c r="H7549" t="s">
        <v>38297</v>
      </c>
      <c r="I7549" t="s">
        <v>38295</v>
      </c>
      <c r="J7549" t="s">
        <v>38298</v>
      </c>
      <c r="L7549" t="s">
        <v>38299</v>
      </c>
      <c r="M7549">
        <v>33.588298797607401</v>
      </c>
      <c r="N7549">
        <v>67.463302612304602</v>
      </c>
    </row>
    <row r="7550" spans="1:14" x14ac:dyDescent="0.35">
      <c r="A7550" t="s">
        <v>38300</v>
      </c>
      <c r="B7550" t="s">
        <v>1168</v>
      </c>
      <c r="C7550" t="s">
        <v>38301</v>
      </c>
      <c r="D7550">
        <v>266</v>
      </c>
      <c r="E7550" t="s">
        <v>1541</v>
      </c>
      <c r="F7550" t="s">
        <v>7999</v>
      </c>
      <c r="G7550" t="s">
        <v>33134</v>
      </c>
      <c r="H7550" t="s">
        <v>33184</v>
      </c>
      <c r="I7550" t="s">
        <v>38300</v>
      </c>
      <c r="J7550" t="s">
        <v>20553</v>
      </c>
      <c r="L7550" t="s">
        <v>38302</v>
      </c>
      <c r="M7550">
        <v>32.750801086425703</v>
      </c>
      <c r="N7550">
        <v>68.781700134277301</v>
      </c>
    </row>
    <row r="7551" spans="1:14" x14ac:dyDescent="0.35">
      <c r="A7551" t="s">
        <v>38303</v>
      </c>
      <c r="B7551" t="s">
        <v>36</v>
      </c>
      <c r="C7551" t="s">
        <v>38304</v>
      </c>
      <c r="D7551">
        <v>85</v>
      </c>
      <c r="E7551" t="s">
        <v>1541</v>
      </c>
      <c r="F7551" t="s">
        <v>7999</v>
      </c>
      <c r="G7551" t="s">
        <v>33183</v>
      </c>
      <c r="H7551" t="s">
        <v>38305</v>
      </c>
      <c r="I7551" t="s">
        <v>38303</v>
      </c>
      <c r="J7551" t="s">
        <v>2369</v>
      </c>
      <c r="L7551" t="s">
        <v>38306</v>
      </c>
      <c r="M7551">
        <v>31.24169921875</v>
      </c>
      <c r="N7551">
        <v>58.493301391601499</v>
      </c>
    </row>
    <row r="7552" spans="1:14" x14ac:dyDescent="0.35">
      <c r="A7552" t="s">
        <v>38307</v>
      </c>
      <c r="B7552" t="s">
        <v>1168</v>
      </c>
      <c r="C7552" t="s">
        <v>38308</v>
      </c>
      <c r="D7552">
        <v>328</v>
      </c>
      <c r="E7552" t="s">
        <v>1541</v>
      </c>
      <c r="F7552" t="s">
        <v>7999</v>
      </c>
      <c r="G7552" t="s">
        <v>33181</v>
      </c>
      <c r="H7552" t="s">
        <v>38309</v>
      </c>
      <c r="I7552" t="s">
        <v>38307</v>
      </c>
      <c r="J7552" t="s">
        <v>34898</v>
      </c>
      <c r="L7552" t="s">
        <v>38310</v>
      </c>
      <c r="M7552">
        <v>30.6081008911132</v>
      </c>
      <c r="N7552">
        <v>56.381099700927699</v>
      </c>
    </row>
    <row r="7553" spans="1:14" x14ac:dyDescent="0.35">
      <c r="A7553" t="s">
        <v>38311</v>
      </c>
      <c r="B7553" t="s">
        <v>1168</v>
      </c>
      <c r="C7553" t="s">
        <v>38312</v>
      </c>
      <c r="D7553">
        <v>154</v>
      </c>
      <c r="E7553" t="s">
        <v>1541</v>
      </c>
      <c r="F7553" t="s">
        <v>7999</v>
      </c>
      <c r="G7553" t="s">
        <v>33181</v>
      </c>
      <c r="H7553" t="s">
        <v>33222</v>
      </c>
      <c r="I7553" t="s">
        <v>38311</v>
      </c>
      <c r="J7553" t="s">
        <v>21484</v>
      </c>
      <c r="L7553" t="s">
        <v>38313</v>
      </c>
      <c r="M7553">
        <v>28.3955993652343</v>
      </c>
      <c r="N7553">
        <v>57.783901214599602</v>
      </c>
    </row>
    <row r="7554" spans="1:14" x14ac:dyDescent="0.35">
      <c r="A7554" t="s">
        <v>38314</v>
      </c>
      <c r="B7554" t="s">
        <v>1168</v>
      </c>
      <c r="C7554" t="s">
        <v>38315</v>
      </c>
      <c r="D7554">
        <v>151</v>
      </c>
      <c r="E7554" t="s">
        <v>1541</v>
      </c>
      <c r="F7554" t="s">
        <v>7999</v>
      </c>
      <c r="G7554" t="s">
        <v>33205</v>
      </c>
      <c r="H7554" t="s">
        <v>38316</v>
      </c>
      <c r="I7554" t="s">
        <v>38314</v>
      </c>
      <c r="J7554" t="s">
        <v>38317</v>
      </c>
      <c r="L7554" t="s">
        <v>38318</v>
      </c>
      <c r="M7554">
        <v>34.154701232910099</v>
      </c>
      <c r="N7554">
        <v>61.885200500488203</v>
      </c>
    </row>
    <row r="7555" spans="1:14" x14ac:dyDescent="0.35">
      <c r="A7555" t="s">
        <v>38319</v>
      </c>
      <c r="B7555" t="s">
        <v>36</v>
      </c>
      <c r="C7555" t="s">
        <v>38320</v>
      </c>
      <c r="D7555">
        <v>56</v>
      </c>
      <c r="E7555" t="s">
        <v>1541</v>
      </c>
      <c r="F7555" t="s">
        <v>7999</v>
      </c>
      <c r="G7555" t="s">
        <v>33182</v>
      </c>
      <c r="H7555" t="s">
        <v>33133</v>
      </c>
      <c r="I7555" t="s">
        <v>38319</v>
      </c>
      <c r="J7555" t="s">
        <v>38321</v>
      </c>
      <c r="L7555" t="s">
        <v>38322</v>
      </c>
      <c r="M7555">
        <v>30.5855998992919</v>
      </c>
      <c r="N7555">
        <v>59.9799995422363</v>
      </c>
    </row>
    <row r="7556" spans="1:14" x14ac:dyDescent="0.35">
      <c r="A7556" t="s">
        <v>38323</v>
      </c>
      <c r="B7556" t="s">
        <v>1168</v>
      </c>
      <c r="C7556" t="s">
        <v>38324</v>
      </c>
      <c r="D7556">
        <v>387</v>
      </c>
      <c r="E7556" t="s">
        <v>1541</v>
      </c>
      <c r="F7556" t="s">
        <v>7999</v>
      </c>
      <c r="G7556" t="s">
        <v>33178</v>
      </c>
      <c r="H7556" t="s">
        <v>33214</v>
      </c>
      <c r="I7556" t="s">
        <v>38323</v>
      </c>
      <c r="J7556" t="s">
        <v>38325</v>
      </c>
      <c r="L7556" t="s">
        <v>38326</v>
      </c>
      <c r="M7556">
        <v>39.944400787353501</v>
      </c>
      <c r="N7556">
        <v>59.282501220703097</v>
      </c>
    </row>
    <row r="7557" spans="1:14" x14ac:dyDescent="0.35">
      <c r="A7557" t="s">
        <v>38327</v>
      </c>
      <c r="B7557" t="s">
        <v>1168</v>
      </c>
      <c r="C7557" t="s">
        <v>38328</v>
      </c>
      <c r="D7557">
        <v>468</v>
      </c>
      <c r="E7557" t="s">
        <v>1541</v>
      </c>
      <c r="F7557" t="s">
        <v>4488</v>
      </c>
      <c r="G7557" t="s">
        <v>4492</v>
      </c>
      <c r="H7557" t="s">
        <v>12338</v>
      </c>
      <c r="I7557" t="s">
        <v>38327</v>
      </c>
      <c r="J7557" t="s">
        <v>38329</v>
      </c>
      <c r="L7557" t="s">
        <v>38330</v>
      </c>
      <c r="M7557">
        <v>23.898099999999999</v>
      </c>
      <c r="N7557">
        <v>52.108299000000002</v>
      </c>
    </row>
    <row r="7558" spans="1:14" x14ac:dyDescent="0.35">
      <c r="A7558" t="s">
        <v>38331</v>
      </c>
      <c r="B7558" t="s">
        <v>1168</v>
      </c>
      <c r="C7558" t="s">
        <v>38332</v>
      </c>
      <c r="D7558">
        <v>472</v>
      </c>
      <c r="E7558" t="s">
        <v>1541</v>
      </c>
      <c r="F7558" t="s">
        <v>4488</v>
      </c>
      <c r="G7558" t="s">
        <v>4491</v>
      </c>
      <c r="H7558" t="s">
        <v>4498</v>
      </c>
      <c r="I7558" t="s">
        <v>38331</v>
      </c>
      <c r="J7558" t="s">
        <v>38333</v>
      </c>
      <c r="L7558" t="s">
        <v>38334</v>
      </c>
      <c r="M7558">
        <v>31.016700744628899</v>
      </c>
      <c r="N7558">
        <v>52.527000427246001</v>
      </c>
    </row>
    <row r="7559" spans="1:14" x14ac:dyDescent="0.35">
      <c r="A7559" t="s">
        <v>38335</v>
      </c>
      <c r="B7559" t="s">
        <v>1168</v>
      </c>
      <c r="C7559" t="s">
        <v>38336</v>
      </c>
      <c r="D7559">
        <v>682</v>
      </c>
      <c r="E7559" t="s">
        <v>1541</v>
      </c>
      <c r="F7559" t="s">
        <v>4488</v>
      </c>
      <c r="G7559" t="s">
        <v>4489</v>
      </c>
      <c r="H7559" t="s">
        <v>4497</v>
      </c>
      <c r="I7559" t="s">
        <v>38335</v>
      </c>
      <c r="J7559" t="s">
        <v>38337</v>
      </c>
      <c r="L7559" t="s">
        <v>38338</v>
      </c>
      <c r="M7559">
        <v>30.349599838256999</v>
      </c>
      <c r="N7559">
        <v>55.126499176025</v>
      </c>
    </row>
    <row r="7560" spans="1:14" x14ac:dyDescent="0.35">
      <c r="A7560" t="s">
        <v>38339</v>
      </c>
      <c r="B7560" t="s">
        <v>1168</v>
      </c>
      <c r="C7560" t="s">
        <v>38340</v>
      </c>
      <c r="D7560">
        <v>42</v>
      </c>
      <c r="E7560" t="s">
        <v>1541</v>
      </c>
      <c r="F7560" t="s">
        <v>7999</v>
      </c>
      <c r="G7560" t="s">
        <v>33141</v>
      </c>
      <c r="H7560" t="s">
        <v>33156</v>
      </c>
      <c r="I7560" t="s">
        <v>38339</v>
      </c>
      <c r="J7560" t="s">
        <v>38341</v>
      </c>
      <c r="L7560" t="s">
        <v>38342</v>
      </c>
      <c r="M7560">
        <v>20.5925998687744</v>
      </c>
      <c r="N7560">
        <v>54.889999389648402</v>
      </c>
    </row>
    <row r="7561" spans="1:14" x14ac:dyDescent="0.35">
      <c r="A7561" t="s">
        <v>38344</v>
      </c>
      <c r="B7561" t="s">
        <v>1168</v>
      </c>
      <c r="C7561" t="s">
        <v>38345</v>
      </c>
      <c r="D7561">
        <v>443</v>
      </c>
      <c r="E7561" t="s">
        <v>1541</v>
      </c>
      <c r="F7561" t="s">
        <v>4488</v>
      </c>
      <c r="G7561" t="s">
        <v>4494</v>
      </c>
      <c r="H7561" t="s">
        <v>38346</v>
      </c>
      <c r="I7561" t="s">
        <v>38344</v>
      </c>
      <c r="J7561" t="s">
        <v>31490</v>
      </c>
      <c r="L7561" t="s">
        <v>38347</v>
      </c>
      <c r="M7561">
        <v>24.0538005828857</v>
      </c>
      <c r="N7561">
        <v>53.602001190185497</v>
      </c>
    </row>
    <row r="7562" spans="1:14" x14ac:dyDescent="0.35">
      <c r="A7562" t="s">
        <v>38348</v>
      </c>
      <c r="B7562" t="s">
        <v>36</v>
      </c>
      <c r="C7562" t="s">
        <v>38349</v>
      </c>
      <c r="D7562">
        <v>748</v>
      </c>
      <c r="E7562" t="s">
        <v>1541</v>
      </c>
      <c r="F7562" t="s">
        <v>4488</v>
      </c>
      <c r="G7562" t="s">
        <v>4490</v>
      </c>
      <c r="H7562" t="s">
        <v>38343</v>
      </c>
      <c r="I7562" t="s">
        <v>38348</v>
      </c>
      <c r="J7562" t="s">
        <v>20455</v>
      </c>
      <c r="L7562" t="s">
        <v>38350</v>
      </c>
      <c r="M7562">
        <v>27.5397</v>
      </c>
      <c r="N7562">
        <v>53.864497999999998</v>
      </c>
    </row>
    <row r="7563" spans="1:14" x14ac:dyDescent="0.35">
      <c r="A7563" t="s">
        <v>38351</v>
      </c>
      <c r="B7563" t="s">
        <v>3332</v>
      </c>
      <c r="C7563" t="s">
        <v>38352</v>
      </c>
      <c r="D7563">
        <v>670</v>
      </c>
      <c r="E7563" t="s">
        <v>1541</v>
      </c>
      <c r="F7563" t="s">
        <v>4488</v>
      </c>
      <c r="G7563" t="s">
        <v>4490</v>
      </c>
      <c r="H7563" t="s">
        <v>38343</v>
      </c>
      <c r="I7563" t="s">
        <v>38351</v>
      </c>
      <c r="J7563" t="s">
        <v>38353</v>
      </c>
      <c r="L7563" t="s">
        <v>38354</v>
      </c>
      <c r="M7563">
        <v>28.030700683593999</v>
      </c>
      <c r="N7563">
        <v>53.882499694823998</v>
      </c>
    </row>
    <row r="7564" spans="1:14" x14ac:dyDescent="0.35">
      <c r="A7564" t="s">
        <v>38355</v>
      </c>
      <c r="B7564" t="s">
        <v>1168</v>
      </c>
      <c r="C7564" t="s">
        <v>38356</v>
      </c>
      <c r="D7564">
        <v>637</v>
      </c>
      <c r="E7564" t="s">
        <v>1541</v>
      </c>
      <c r="F7564" t="s">
        <v>4488</v>
      </c>
      <c r="G7564" t="s">
        <v>4493</v>
      </c>
      <c r="H7564" t="s">
        <v>38357</v>
      </c>
      <c r="I7564" t="s">
        <v>38355</v>
      </c>
      <c r="J7564" t="s">
        <v>38358</v>
      </c>
      <c r="L7564" t="s">
        <v>38359</v>
      </c>
      <c r="M7564">
        <v>30.095100402831999</v>
      </c>
      <c r="N7564">
        <v>53.954898834228501</v>
      </c>
    </row>
    <row r="7565" spans="1:14" x14ac:dyDescent="0.35">
      <c r="A7565" t="s">
        <v>38360</v>
      </c>
      <c r="B7565" t="s">
        <v>1168</v>
      </c>
      <c r="C7565" t="s">
        <v>38361</v>
      </c>
      <c r="D7565">
        <v>831</v>
      </c>
      <c r="E7565" t="s">
        <v>1579</v>
      </c>
      <c r="F7565" t="s">
        <v>7999</v>
      </c>
      <c r="G7565" t="s">
        <v>38362</v>
      </c>
      <c r="H7565" t="s">
        <v>38363</v>
      </c>
      <c r="I7565" t="s">
        <v>38360</v>
      </c>
      <c r="J7565" t="s">
        <v>31498</v>
      </c>
      <c r="L7565" t="s">
        <v>38364</v>
      </c>
      <c r="M7565">
        <v>91.385002136230398</v>
      </c>
      <c r="N7565">
        <v>53.740001678466797</v>
      </c>
    </row>
    <row r="7566" spans="1:14" x14ac:dyDescent="0.35">
      <c r="A7566" t="s">
        <v>38366</v>
      </c>
      <c r="B7566" t="s">
        <v>1168</v>
      </c>
      <c r="C7566" t="s">
        <v>38367</v>
      </c>
      <c r="D7566">
        <v>837</v>
      </c>
      <c r="E7566" t="s">
        <v>1579</v>
      </c>
      <c r="F7566" t="s">
        <v>7999</v>
      </c>
      <c r="G7566" t="s">
        <v>33136</v>
      </c>
      <c r="H7566" t="s">
        <v>33247</v>
      </c>
      <c r="I7566" t="s">
        <v>38366</v>
      </c>
      <c r="J7566" t="s">
        <v>4013</v>
      </c>
      <c r="L7566" t="s">
        <v>38368</v>
      </c>
      <c r="M7566">
        <v>83.538497924804602</v>
      </c>
      <c r="N7566">
        <v>53.363800048828097</v>
      </c>
    </row>
    <row r="7567" spans="1:14" x14ac:dyDescent="0.35">
      <c r="A7567" t="s">
        <v>38369</v>
      </c>
      <c r="B7567" t="s">
        <v>1168</v>
      </c>
      <c r="C7567" t="s">
        <v>38370</v>
      </c>
      <c r="D7567">
        <v>965</v>
      </c>
      <c r="E7567" t="s">
        <v>1579</v>
      </c>
      <c r="F7567" t="s">
        <v>7999</v>
      </c>
      <c r="G7567" t="s">
        <v>38365</v>
      </c>
      <c r="H7567" t="s">
        <v>38371</v>
      </c>
      <c r="I7567" t="s">
        <v>38369</v>
      </c>
      <c r="J7567" t="s">
        <v>21869</v>
      </c>
      <c r="L7567" t="s">
        <v>38372</v>
      </c>
      <c r="M7567">
        <v>85.833297729500003</v>
      </c>
      <c r="N7567">
        <v>51.9667015076</v>
      </c>
    </row>
    <row r="7568" spans="1:14" x14ac:dyDescent="0.35">
      <c r="A7568" t="s">
        <v>38373</v>
      </c>
      <c r="B7568" t="s">
        <v>1168</v>
      </c>
      <c r="C7568" t="s">
        <v>38374</v>
      </c>
      <c r="D7568">
        <v>863</v>
      </c>
      <c r="E7568" t="s">
        <v>1579</v>
      </c>
      <c r="F7568" t="s">
        <v>7999</v>
      </c>
      <c r="G7568" t="s">
        <v>33248</v>
      </c>
      <c r="H7568" t="s">
        <v>33249</v>
      </c>
      <c r="I7568" t="s">
        <v>38373</v>
      </c>
      <c r="J7568" t="s">
        <v>38375</v>
      </c>
      <c r="L7568" t="s">
        <v>38376</v>
      </c>
      <c r="M7568">
        <v>86.107200622558594</v>
      </c>
      <c r="N7568">
        <v>55.2700996398925</v>
      </c>
    </row>
    <row r="7569" spans="1:14" x14ac:dyDescent="0.35">
      <c r="A7569" t="s">
        <v>38377</v>
      </c>
      <c r="B7569" t="s">
        <v>1168</v>
      </c>
      <c r="C7569" t="s">
        <v>38378</v>
      </c>
      <c r="D7569">
        <v>253</v>
      </c>
      <c r="E7569" t="s">
        <v>1579</v>
      </c>
      <c r="F7569" t="s">
        <v>7999</v>
      </c>
      <c r="G7569" t="s">
        <v>33157</v>
      </c>
      <c r="H7569" t="s">
        <v>38379</v>
      </c>
      <c r="I7569" t="s">
        <v>38377</v>
      </c>
      <c r="J7569" t="s">
        <v>38380</v>
      </c>
      <c r="L7569" t="s">
        <v>38381</v>
      </c>
      <c r="M7569">
        <v>92.112503051757798</v>
      </c>
      <c r="N7569">
        <v>58.4742012023925</v>
      </c>
    </row>
    <row r="7570" spans="1:14" x14ac:dyDescent="0.35">
      <c r="A7570" t="s">
        <v>38382</v>
      </c>
      <c r="B7570" t="s">
        <v>1168</v>
      </c>
      <c r="C7570" t="s">
        <v>38383</v>
      </c>
      <c r="D7570">
        <v>213</v>
      </c>
      <c r="E7570" t="s">
        <v>1541</v>
      </c>
      <c r="F7570" t="s">
        <v>7999</v>
      </c>
      <c r="G7570" t="s">
        <v>33157</v>
      </c>
      <c r="H7570" t="s">
        <v>14937</v>
      </c>
      <c r="I7570" t="s">
        <v>38382</v>
      </c>
      <c r="J7570" t="s">
        <v>38384</v>
      </c>
      <c r="L7570" t="s">
        <v>38385</v>
      </c>
      <c r="M7570">
        <v>89.994003000000006</v>
      </c>
      <c r="N7570">
        <v>61.589699000000003</v>
      </c>
    </row>
    <row r="7571" spans="1:14" x14ac:dyDescent="0.35">
      <c r="A7571" t="s">
        <v>38386</v>
      </c>
      <c r="B7571" t="s">
        <v>3332</v>
      </c>
      <c r="C7571" t="s">
        <v>38387</v>
      </c>
      <c r="D7571">
        <v>942</v>
      </c>
      <c r="E7571" t="s">
        <v>1541</v>
      </c>
      <c r="F7571" t="s">
        <v>7999</v>
      </c>
      <c r="G7571" t="s">
        <v>33157</v>
      </c>
      <c r="H7571" t="s">
        <v>33208</v>
      </c>
      <c r="I7571" t="s">
        <v>38386</v>
      </c>
      <c r="J7571" t="s">
        <v>38388</v>
      </c>
      <c r="L7571" t="s">
        <v>38389</v>
      </c>
      <c r="M7571">
        <v>92.493301000000002</v>
      </c>
      <c r="N7571">
        <v>56.172901000000003</v>
      </c>
    </row>
    <row r="7572" spans="1:14" x14ac:dyDescent="0.35">
      <c r="A7572" t="s">
        <v>38390</v>
      </c>
      <c r="B7572" t="s">
        <v>1168</v>
      </c>
      <c r="C7572" t="s">
        <v>38391</v>
      </c>
      <c r="D7572">
        <v>1033</v>
      </c>
      <c r="E7572" t="s">
        <v>1579</v>
      </c>
      <c r="F7572" t="s">
        <v>7999</v>
      </c>
      <c r="G7572" t="s">
        <v>33157</v>
      </c>
      <c r="H7572" t="s">
        <v>38392</v>
      </c>
      <c r="I7572" t="s">
        <v>38390</v>
      </c>
      <c r="J7572" t="s">
        <v>35018</v>
      </c>
      <c r="L7572" t="s">
        <v>38393</v>
      </c>
      <c r="M7572">
        <v>90.57080078125</v>
      </c>
      <c r="N7572">
        <v>56.268299102783203</v>
      </c>
    </row>
    <row r="7573" spans="1:14" x14ac:dyDescent="0.35">
      <c r="A7573" t="s">
        <v>38394</v>
      </c>
      <c r="B7573" t="s">
        <v>1168</v>
      </c>
      <c r="C7573" t="s">
        <v>38395</v>
      </c>
      <c r="D7573">
        <v>2123</v>
      </c>
      <c r="E7573" t="s">
        <v>1579</v>
      </c>
      <c r="F7573" t="s">
        <v>7999</v>
      </c>
      <c r="G7573" t="s">
        <v>38396</v>
      </c>
      <c r="H7573" t="s">
        <v>38397</v>
      </c>
      <c r="I7573" t="s">
        <v>38394</v>
      </c>
      <c r="J7573" t="s">
        <v>38398</v>
      </c>
      <c r="L7573" t="s">
        <v>38399</v>
      </c>
      <c r="M7573">
        <v>94.400596618652301</v>
      </c>
      <c r="N7573">
        <v>51.669399261474602</v>
      </c>
    </row>
    <row r="7574" spans="1:14" x14ac:dyDescent="0.35">
      <c r="A7574" t="s">
        <v>38400</v>
      </c>
      <c r="B7574" t="s">
        <v>3332</v>
      </c>
      <c r="C7574" t="s">
        <v>38401</v>
      </c>
      <c r="D7574">
        <v>365</v>
      </c>
      <c r="E7574" t="s">
        <v>1579</v>
      </c>
      <c r="F7574" t="s">
        <v>7999</v>
      </c>
      <c r="G7574" t="s">
        <v>33194</v>
      </c>
      <c r="H7574" t="s">
        <v>33195</v>
      </c>
      <c r="I7574" t="s">
        <v>38400</v>
      </c>
      <c r="J7574" t="s">
        <v>38402</v>
      </c>
      <c r="L7574" t="s">
        <v>38403</v>
      </c>
      <c r="M7574">
        <v>82.650703430175994</v>
      </c>
      <c r="N7574">
        <v>55.012599945067997</v>
      </c>
    </row>
    <row r="7575" spans="1:14" x14ac:dyDescent="0.35">
      <c r="A7575" t="s">
        <v>38404</v>
      </c>
      <c r="B7575" t="s">
        <v>1168</v>
      </c>
      <c r="C7575" t="s">
        <v>38405</v>
      </c>
      <c r="D7575">
        <v>311</v>
      </c>
      <c r="E7575" t="s">
        <v>1579</v>
      </c>
      <c r="F7575" t="s">
        <v>7999</v>
      </c>
      <c r="G7575" t="s">
        <v>33250</v>
      </c>
      <c r="H7575" t="s">
        <v>38406</v>
      </c>
      <c r="I7575" t="s">
        <v>38404</v>
      </c>
      <c r="J7575" t="s">
        <v>38407</v>
      </c>
      <c r="L7575" t="s">
        <v>38408</v>
      </c>
      <c r="M7575">
        <v>73.310501098632798</v>
      </c>
      <c r="N7575">
        <v>54.966999053955</v>
      </c>
    </row>
    <row r="7576" spans="1:14" x14ac:dyDescent="0.35">
      <c r="A7576" t="s">
        <v>38410</v>
      </c>
      <c r="B7576" t="s">
        <v>1168</v>
      </c>
      <c r="C7576" t="s">
        <v>38411</v>
      </c>
      <c r="D7576">
        <v>164</v>
      </c>
      <c r="E7576" t="s">
        <v>1579</v>
      </c>
      <c r="F7576" t="s">
        <v>7999</v>
      </c>
      <c r="G7576" t="s">
        <v>33192</v>
      </c>
      <c r="H7576" t="s">
        <v>38412</v>
      </c>
      <c r="I7576" t="s">
        <v>38410</v>
      </c>
      <c r="J7576" t="s">
        <v>22583</v>
      </c>
      <c r="L7576" t="s">
        <v>38413</v>
      </c>
      <c r="M7576">
        <v>77.660003662099996</v>
      </c>
      <c r="N7576">
        <v>60.709400176999999</v>
      </c>
    </row>
    <row r="7577" spans="1:14" x14ac:dyDescent="0.35">
      <c r="A7577" t="s">
        <v>38414</v>
      </c>
      <c r="B7577" t="s">
        <v>1168</v>
      </c>
      <c r="C7577" t="s">
        <v>38415</v>
      </c>
      <c r="D7577">
        <v>597</v>
      </c>
      <c r="E7577" t="s">
        <v>1579</v>
      </c>
      <c r="F7577" t="s">
        <v>7999</v>
      </c>
      <c r="G7577" t="s">
        <v>33192</v>
      </c>
      <c r="H7577" t="s">
        <v>38416</v>
      </c>
      <c r="I7577" t="s">
        <v>38414</v>
      </c>
      <c r="J7577" t="s">
        <v>38417</v>
      </c>
      <c r="L7577" t="s">
        <v>38418</v>
      </c>
      <c r="M7577">
        <v>85.208297729492003</v>
      </c>
      <c r="N7577">
        <v>56.380298614502003</v>
      </c>
    </row>
    <row r="7578" spans="1:14" x14ac:dyDescent="0.35">
      <c r="A7578" t="s">
        <v>38419</v>
      </c>
      <c r="B7578" t="s">
        <v>1168</v>
      </c>
      <c r="C7578" t="s">
        <v>38420</v>
      </c>
      <c r="D7578">
        <v>1024</v>
      </c>
      <c r="E7578" t="s">
        <v>1541</v>
      </c>
      <c r="F7578" t="s">
        <v>7999</v>
      </c>
      <c r="G7578" t="s">
        <v>33248</v>
      </c>
      <c r="H7578" t="s">
        <v>38421</v>
      </c>
      <c r="I7578" t="s">
        <v>38419</v>
      </c>
      <c r="J7578" t="s">
        <v>38422</v>
      </c>
      <c r="L7578" t="s">
        <v>38423</v>
      </c>
      <c r="M7578">
        <v>86.877196999999995</v>
      </c>
      <c r="N7578">
        <v>53.811400999999996</v>
      </c>
    </row>
    <row r="7579" spans="1:14" x14ac:dyDescent="0.35">
      <c r="A7579" t="s">
        <v>38424</v>
      </c>
      <c r="B7579" t="s">
        <v>1168</v>
      </c>
      <c r="C7579" t="s">
        <v>38425</v>
      </c>
      <c r="D7579">
        <v>47</v>
      </c>
      <c r="E7579" t="s">
        <v>1579</v>
      </c>
      <c r="F7579" t="s">
        <v>7999</v>
      </c>
      <c r="G7579" t="s">
        <v>33157</v>
      </c>
      <c r="H7579" t="s">
        <v>38426</v>
      </c>
      <c r="I7579" t="s">
        <v>38424</v>
      </c>
      <c r="J7579" t="s">
        <v>38427</v>
      </c>
      <c r="L7579" t="s">
        <v>38428</v>
      </c>
      <c r="M7579">
        <v>80.379669189453097</v>
      </c>
      <c r="N7579">
        <v>73.517807006835895</v>
      </c>
    </row>
    <row r="7580" spans="1:14" x14ac:dyDescent="0.35">
      <c r="A7580" t="s">
        <v>38429</v>
      </c>
      <c r="B7580" t="s">
        <v>1168</v>
      </c>
      <c r="C7580" t="s">
        <v>38430</v>
      </c>
      <c r="D7580">
        <v>95</v>
      </c>
      <c r="E7580" t="s">
        <v>1579</v>
      </c>
      <c r="F7580" t="s">
        <v>7999</v>
      </c>
      <c r="G7580" t="s">
        <v>33157</v>
      </c>
      <c r="H7580" t="s">
        <v>33264</v>
      </c>
      <c r="I7580" t="s">
        <v>38429</v>
      </c>
      <c r="J7580" t="s">
        <v>38431</v>
      </c>
      <c r="L7580" t="s">
        <v>38432</v>
      </c>
      <c r="M7580">
        <v>102.490997314453</v>
      </c>
      <c r="N7580">
        <v>71.978103637695298</v>
      </c>
    </row>
    <row r="7581" spans="1:14" x14ac:dyDescent="0.35">
      <c r="A7581" t="s">
        <v>38433</v>
      </c>
      <c r="B7581" t="s">
        <v>1168</v>
      </c>
      <c r="C7581" t="s">
        <v>38434</v>
      </c>
      <c r="D7581">
        <v>82</v>
      </c>
      <c r="E7581" t="s">
        <v>1579</v>
      </c>
      <c r="F7581" t="s">
        <v>7999</v>
      </c>
      <c r="G7581" t="s">
        <v>33157</v>
      </c>
      <c r="H7581" t="s">
        <v>38435</v>
      </c>
      <c r="I7581" t="s">
        <v>38433</v>
      </c>
      <c r="J7581" t="s">
        <v>2361</v>
      </c>
      <c r="L7581" t="s">
        <v>38436</v>
      </c>
      <c r="M7581">
        <v>86.621902465820298</v>
      </c>
      <c r="N7581">
        <v>67.437202453613196</v>
      </c>
    </row>
    <row r="7582" spans="1:14" x14ac:dyDescent="0.35">
      <c r="A7582" t="s">
        <v>38437</v>
      </c>
      <c r="B7582" t="s">
        <v>1168</v>
      </c>
      <c r="C7582" t="s">
        <v>38438</v>
      </c>
      <c r="D7582">
        <v>574</v>
      </c>
      <c r="E7582" t="s">
        <v>1579</v>
      </c>
      <c r="F7582" t="s">
        <v>7999</v>
      </c>
      <c r="G7582" t="s">
        <v>33157</v>
      </c>
      <c r="H7582" t="s">
        <v>38439</v>
      </c>
      <c r="I7582" t="s">
        <v>38437</v>
      </c>
      <c r="J7582" t="s">
        <v>38440</v>
      </c>
      <c r="L7582" t="s">
        <v>38441</v>
      </c>
      <c r="M7582">
        <v>87.332199096679602</v>
      </c>
      <c r="N7582">
        <v>69.311096191406193</v>
      </c>
    </row>
    <row r="7583" spans="1:14" x14ac:dyDescent="0.35">
      <c r="A7583" t="s">
        <v>38442</v>
      </c>
      <c r="B7583" t="s">
        <v>32</v>
      </c>
      <c r="C7583" t="s">
        <v>38443</v>
      </c>
      <c r="D7583">
        <v>128</v>
      </c>
      <c r="E7583" t="s">
        <v>1579</v>
      </c>
      <c r="F7583" t="s">
        <v>7999</v>
      </c>
      <c r="G7583" t="s">
        <v>33157</v>
      </c>
      <c r="H7583" t="s">
        <v>38444</v>
      </c>
      <c r="I7583" t="s">
        <v>38442</v>
      </c>
      <c r="J7583" t="s">
        <v>38445</v>
      </c>
      <c r="L7583" t="s">
        <v>38446</v>
      </c>
      <c r="M7583">
        <v>87.935302734399997</v>
      </c>
      <c r="N7583">
        <v>65.797203064000001</v>
      </c>
    </row>
    <row r="7584" spans="1:14" x14ac:dyDescent="0.35">
      <c r="A7584" t="s">
        <v>38447</v>
      </c>
      <c r="B7584" t="s">
        <v>36</v>
      </c>
      <c r="C7584" t="s">
        <v>38448</v>
      </c>
      <c r="D7584">
        <v>1169</v>
      </c>
      <c r="E7584" t="s">
        <v>1580</v>
      </c>
      <c r="F7584" t="s">
        <v>4286</v>
      </c>
      <c r="G7584" t="s">
        <v>4287</v>
      </c>
      <c r="H7584" t="s">
        <v>34571</v>
      </c>
      <c r="J7584" t="s">
        <v>38447</v>
      </c>
      <c r="L7584" t="s">
        <v>38449</v>
      </c>
      <c r="M7584">
        <v>-51.564800262451001</v>
      </c>
      <c r="N7584">
        <v>-20.777099609375</v>
      </c>
    </row>
    <row r="7585" spans="1:14" x14ac:dyDescent="0.35">
      <c r="A7585" t="s">
        <v>38450</v>
      </c>
      <c r="B7585" t="s">
        <v>1168</v>
      </c>
      <c r="C7585" t="s">
        <v>38451</v>
      </c>
      <c r="D7585">
        <v>174</v>
      </c>
      <c r="E7585" t="s">
        <v>1541</v>
      </c>
      <c r="F7585" t="s">
        <v>7999</v>
      </c>
      <c r="G7585" t="s">
        <v>33149</v>
      </c>
      <c r="H7585" t="s">
        <v>38452</v>
      </c>
      <c r="I7585" t="s">
        <v>38450</v>
      </c>
      <c r="J7585" t="s">
        <v>38453</v>
      </c>
      <c r="L7585" t="s">
        <v>38454</v>
      </c>
      <c r="M7585">
        <v>37.347301483153998</v>
      </c>
      <c r="N7585">
        <v>45.002101898192997</v>
      </c>
    </row>
    <row r="7586" spans="1:14" x14ac:dyDescent="0.35">
      <c r="A7586" t="s">
        <v>38455</v>
      </c>
      <c r="B7586" t="s">
        <v>1168</v>
      </c>
      <c r="C7586" t="s">
        <v>38456</v>
      </c>
      <c r="D7586">
        <v>60</v>
      </c>
      <c r="E7586" t="s">
        <v>1541</v>
      </c>
      <c r="F7586" t="s">
        <v>7999</v>
      </c>
      <c r="G7586" t="s">
        <v>33149</v>
      </c>
      <c r="H7586" t="s">
        <v>38457</v>
      </c>
      <c r="I7586" t="s">
        <v>38455</v>
      </c>
      <c r="J7586" t="s">
        <v>18320</v>
      </c>
      <c r="L7586" t="s">
        <v>38458</v>
      </c>
      <c r="M7586">
        <v>38.21</v>
      </c>
      <c r="N7586">
        <v>46.68</v>
      </c>
    </row>
    <row r="7587" spans="1:14" x14ac:dyDescent="0.35">
      <c r="A7587" t="s">
        <v>38459</v>
      </c>
      <c r="B7587" t="s">
        <v>1168</v>
      </c>
      <c r="C7587" t="s">
        <v>38460</v>
      </c>
      <c r="D7587">
        <v>98</v>
      </c>
      <c r="E7587" t="s">
        <v>1541</v>
      </c>
      <c r="F7587" t="s">
        <v>7999</v>
      </c>
      <c r="G7587" t="s">
        <v>33149</v>
      </c>
      <c r="H7587" t="s">
        <v>33252</v>
      </c>
      <c r="I7587" t="s">
        <v>38459</v>
      </c>
      <c r="J7587" t="s">
        <v>38461</v>
      </c>
      <c r="L7587" t="s">
        <v>38462</v>
      </c>
      <c r="M7587">
        <v>38.012480735799997</v>
      </c>
      <c r="N7587">
        <v>44.582092629500004</v>
      </c>
    </row>
    <row r="7588" spans="1:14" x14ac:dyDescent="0.35">
      <c r="A7588" t="s">
        <v>38463</v>
      </c>
      <c r="B7588" t="s">
        <v>1168</v>
      </c>
      <c r="C7588" t="s">
        <v>38464</v>
      </c>
      <c r="D7588">
        <v>118</v>
      </c>
      <c r="E7588" t="s">
        <v>1541</v>
      </c>
      <c r="F7588" t="s">
        <v>7999</v>
      </c>
      <c r="G7588" t="s">
        <v>33149</v>
      </c>
      <c r="H7588" t="s">
        <v>33189</v>
      </c>
      <c r="I7588" t="s">
        <v>38463</v>
      </c>
      <c r="J7588" t="s">
        <v>21900</v>
      </c>
      <c r="L7588" t="s">
        <v>38465</v>
      </c>
      <c r="M7588">
        <v>39.170501708983998</v>
      </c>
      <c r="N7588">
        <v>45.034698486327997</v>
      </c>
    </row>
    <row r="7589" spans="1:14" x14ac:dyDescent="0.35">
      <c r="A7589" t="s">
        <v>38466</v>
      </c>
      <c r="B7589" t="s">
        <v>1168</v>
      </c>
      <c r="C7589" t="s">
        <v>38467</v>
      </c>
      <c r="D7589">
        <v>12</v>
      </c>
      <c r="E7589" t="s">
        <v>1541</v>
      </c>
      <c r="F7589" t="s">
        <v>7999</v>
      </c>
      <c r="G7589" t="s">
        <v>33226</v>
      </c>
      <c r="H7589" t="s">
        <v>33253</v>
      </c>
      <c r="I7589" t="s">
        <v>38466</v>
      </c>
      <c r="J7589" t="s">
        <v>20332</v>
      </c>
      <c r="L7589" t="s">
        <v>38468</v>
      </c>
      <c r="M7589">
        <v>47.65230178833</v>
      </c>
      <c r="N7589">
        <v>42.816799163818303</v>
      </c>
    </row>
    <row r="7590" spans="1:14" x14ac:dyDescent="0.35">
      <c r="A7590" t="s">
        <v>38469</v>
      </c>
      <c r="B7590" t="s">
        <v>1168</v>
      </c>
      <c r="C7590" t="s">
        <v>38470</v>
      </c>
      <c r="D7590">
        <v>1054</v>
      </c>
      <c r="E7590" t="s">
        <v>1541</v>
      </c>
      <c r="F7590" t="s">
        <v>7999</v>
      </c>
      <c r="G7590" t="s">
        <v>33201</v>
      </c>
      <c r="H7590" t="s">
        <v>38471</v>
      </c>
      <c r="I7590" t="s">
        <v>38469</v>
      </c>
      <c r="J7590" t="s">
        <v>3376</v>
      </c>
      <c r="L7590" t="s">
        <v>38472</v>
      </c>
      <c r="M7590">
        <v>43.081901550292898</v>
      </c>
      <c r="N7590">
        <v>44.225101470947202</v>
      </c>
    </row>
    <row r="7591" spans="1:14" x14ac:dyDescent="0.35">
      <c r="A7591" t="s">
        <v>38473</v>
      </c>
      <c r="B7591" t="s">
        <v>1168</v>
      </c>
      <c r="C7591" t="s">
        <v>38474</v>
      </c>
      <c r="D7591">
        <v>1461</v>
      </c>
      <c r="E7591" t="s">
        <v>1541</v>
      </c>
      <c r="F7591" t="s">
        <v>7999</v>
      </c>
      <c r="G7591" t="s">
        <v>33258</v>
      </c>
      <c r="H7591" t="s">
        <v>38475</v>
      </c>
      <c r="I7591" t="s">
        <v>38473</v>
      </c>
      <c r="J7591" t="s">
        <v>38476</v>
      </c>
      <c r="L7591" t="s">
        <v>38477</v>
      </c>
      <c r="M7591">
        <v>43.636600494384702</v>
      </c>
      <c r="N7591">
        <v>43.512901306152301</v>
      </c>
    </row>
    <row r="7592" spans="1:14" x14ac:dyDescent="0.35">
      <c r="A7592" t="s">
        <v>38478</v>
      </c>
      <c r="B7592" t="s">
        <v>1168</v>
      </c>
      <c r="C7592" t="s">
        <v>38479</v>
      </c>
      <c r="D7592">
        <v>1673</v>
      </c>
      <c r="E7592" t="s">
        <v>1541</v>
      </c>
      <c r="F7592" t="s">
        <v>7999</v>
      </c>
      <c r="G7592" t="s">
        <v>33207</v>
      </c>
      <c r="H7592" t="s">
        <v>38480</v>
      </c>
      <c r="I7592" t="s">
        <v>38478</v>
      </c>
      <c r="J7592" t="s">
        <v>38481</v>
      </c>
      <c r="L7592" t="s">
        <v>38482</v>
      </c>
      <c r="M7592">
        <v>44.606601715099998</v>
      </c>
      <c r="N7592">
        <v>43.2051010132</v>
      </c>
    </row>
    <row r="7593" spans="1:14" x14ac:dyDescent="0.35">
      <c r="A7593" t="s">
        <v>38483</v>
      </c>
      <c r="B7593" t="s">
        <v>1168</v>
      </c>
      <c r="C7593" t="s">
        <v>38484</v>
      </c>
      <c r="D7593">
        <v>1165</v>
      </c>
      <c r="E7593" t="s">
        <v>1541</v>
      </c>
      <c r="F7593" t="s">
        <v>7999</v>
      </c>
      <c r="G7593" t="s">
        <v>38485</v>
      </c>
      <c r="H7593" t="s">
        <v>38486</v>
      </c>
      <c r="I7593" t="s">
        <v>38483</v>
      </c>
      <c r="J7593" t="s">
        <v>30790</v>
      </c>
      <c r="L7593" t="s">
        <v>38487</v>
      </c>
      <c r="M7593">
        <v>45.0125999451</v>
      </c>
      <c r="N7593">
        <v>43.322299957299997</v>
      </c>
    </row>
    <row r="7594" spans="1:14" x14ac:dyDescent="0.35">
      <c r="A7594" t="s">
        <v>38488</v>
      </c>
      <c r="B7594" t="s">
        <v>1168</v>
      </c>
      <c r="C7594" t="s">
        <v>38489</v>
      </c>
      <c r="D7594">
        <v>1486</v>
      </c>
      <c r="E7594" t="s">
        <v>1541</v>
      </c>
      <c r="F7594" t="s">
        <v>7999</v>
      </c>
      <c r="G7594" t="s">
        <v>33201</v>
      </c>
      <c r="H7594" t="s">
        <v>33239</v>
      </c>
      <c r="I7594" t="s">
        <v>38488</v>
      </c>
      <c r="J7594" t="s">
        <v>38490</v>
      </c>
      <c r="L7594" t="s">
        <v>38491</v>
      </c>
      <c r="M7594">
        <v>42.112800598144503</v>
      </c>
      <c r="N7594">
        <v>45.109199523925703</v>
      </c>
    </row>
    <row r="7595" spans="1:14" x14ac:dyDescent="0.35">
      <c r="A7595" t="s">
        <v>38492</v>
      </c>
      <c r="B7595" t="s">
        <v>3332</v>
      </c>
      <c r="C7595" t="s">
        <v>38493</v>
      </c>
      <c r="D7595">
        <v>213</v>
      </c>
      <c r="E7595" t="s">
        <v>1541</v>
      </c>
      <c r="F7595" t="s">
        <v>7999</v>
      </c>
      <c r="G7595" t="s">
        <v>33186</v>
      </c>
      <c r="H7595" t="s">
        <v>38494</v>
      </c>
      <c r="I7595" t="s">
        <v>38492</v>
      </c>
      <c r="J7595" t="s">
        <v>38495</v>
      </c>
      <c r="L7595" t="s">
        <v>38496</v>
      </c>
      <c r="M7595">
        <v>39.924722000000003</v>
      </c>
      <c r="N7595">
        <v>47.493887999999998</v>
      </c>
    </row>
    <row r="7596" spans="1:14" x14ac:dyDescent="0.35">
      <c r="A7596" t="s">
        <v>38497</v>
      </c>
      <c r="B7596" t="s">
        <v>36</v>
      </c>
      <c r="C7596" t="s">
        <v>38498</v>
      </c>
      <c r="D7596">
        <v>280</v>
      </c>
      <c r="E7596" t="s">
        <v>1541</v>
      </c>
      <c r="F7596" t="s">
        <v>7999</v>
      </c>
      <c r="G7596" t="s">
        <v>33186</v>
      </c>
      <c r="H7596" t="s">
        <v>38494</v>
      </c>
      <c r="I7596" t="s">
        <v>38497</v>
      </c>
      <c r="J7596" t="s">
        <v>38499</v>
      </c>
      <c r="L7596" t="s">
        <v>38500</v>
      </c>
      <c r="M7596">
        <v>39.818100000000001</v>
      </c>
      <c r="N7596">
        <v>47.258203000000002</v>
      </c>
    </row>
    <row r="7597" spans="1:14" x14ac:dyDescent="0.35">
      <c r="A7597" t="s">
        <v>38501</v>
      </c>
      <c r="B7597" t="s">
        <v>1168</v>
      </c>
      <c r="C7597" t="s">
        <v>38502</v>
      </c>
      <c r="D7597">
        <v>117</v>
      </c>
      <c r="E7597" t="s">
        <v>1541</v>
      </c>
      <c r="F7597" t="s">
        <v>7999</v>
      </c>
      <c r="G7597" t="s">
        <v>33186</v>
      </c>
      <c r="H7597" t="s">
        <v>33223</v>
      </c>
      <c r="I7597" t="s">
        <v>38501</v>
      </c>
      <c r="J7597" t="s">
        <v>38503</v>
      </c>
      <c r="L7597" t="s">
        <v>38504</v>
      </c>
      <c r="M7597">
        <v>38.849166699999998</v>
      </c>
      <c r="N7597">
        <v>47.198333300000002</v>
      </c>
    </row>
    <row r="7598" spans="1:14" x14ac:dyDescent="0.35">
      <c r="A7598" t="s">
        <v>33187</v>
      </c>
      <c r="B7598" t="s">
        <v>36</v>
      </c>
      <c r="C7598" t="s">
        <v>38505</v>
      </c>
      <c r="D7598">
        <v>276</v>
      </c>
      <c r="E7598" t="s">
        <v>1541</v>
      </c>
      <c r="F7598" t="s">
        <v>7999</v>
      </c>
      <c r="G7598" t="s">
        <v>33186</v>
      </c>
      <c r="I7598" t="s">
        <v>38506</v>
      </c>
      <c r="J7598" t="s">
        <v>38507</v>
      </c>
      <c r="L7598" t="s">
        <v>38508</v>
      </c>
      <c r="M7598">
        <v>42.072800000000001</v>
      </c>
      <c r="N7598">
        <v>47.682098000000003</v>
      </c>
    </row>
    <row r="7599" spans="1:14" x14ac:dyDescent="0.35">
      <c r="A7599" t="s">
        <v>38509</v>
      </c>
      <c r="B7599" t="s">
        <v>3332</v>
      </c>
      <c r="C7599" t="s">
        <v>38510</v>
      </c>
      <c r="D7599">
        <v>89</v>
      </c>
      <c r="E7599" t="s">
        <v>1541</v>
      </c>
      <c r="F7599" t="s">
        <v>7999</v>
      </c>
      <c r="G7599" t="s">
        <v>33149</v>
      </c>
      <c r="H7599" t="s">
        <v>38511</v>
      </c>
      <c r="I7599" t="s">
        <v>38509</v>
      </c>
      <c r="J7599" t="s">
        <v>27352</v>
      </c>
      <c r="L7599" t="s">
        <v>38512</v>
      </c>
      <c r="M7599">
        <v>39.956600000000002</v>
      </c>
      <c r="N7599">
        <v>43.449902000000002</v>
      </c>
    </row>
    <row r="7600" spans="1:14" x14ac:dyDescent="0.35">
      <c r="A7600" t="s">
        <v>38513</v>
      </c>
      <c r="B7600" t="s">
        <v>1168</v>
      </c>
      <c r="C7600" t="s">
        <v>38514</v>
      </c>
      <c r="D7600">
        <v>-65</v>
      </c>
      <c r="E7600" t="s">
        <v>1541</v>
      </c>
      <c r="F7600" t="s">
        <v>7999</v>
      </c>
      <c r="G7600" t="s">
        <v>33193</v>
      </c>
      <c r="H7600" t="s">
        <v>33238</v>
      </c>
      <c r="I7600" t="s">
        <v>38513</v>
      </c>
      <c r="J7600" t="s">
        <v>38515</v>
      </c>
      <c r="L7600" t="s">
        <v>38516</v>
      </c>
      <c r="M7600">
        <v>48.006301879900001</v>
      </c>
      <c r="N7600">
        <v>46.2832984924</v>
      </c>
    </row>
    <row r="7601" spans="1:14" x14ac:dyDescent="0.35">
      <c r="A7601" t="s">
        <v>38517</v>
      </c>
      <c r="B7601" t="s">
        <v>1168</v>
      </c>
      <c r="C7601" t="s">
        <v>38518</v>
      </c>
      <c r="D7601">
        <v>501</v>
      </c>
      <c r="E7601" t="s">
        <v>1541</v>
      </c>
      <c r="F7601" t="s">
        <v>7999</v>
      </c>
      <c r="G7601" t="s">
        <v>33203</v>
      </c>
      <c r="H7601" t="s">
        <v>38519</v>
      </c>
      <c r="I7601" t="s">
        <v>38517</v>
      </c>
      <c r="J7601" t="s">
        <v>38520</v>
      </c>
      <c r="L7601" t="s">
        <v>38521</v>
      </c>
      <c r="M7601">
        <v>44.330898284912102</v>
      </c>
      <c r="N7601">
        <v>46.3739013671875</v>
      </c>
    </row>
    <row r="7602" spans="1:14" x14ac:dyDescent="0.35">
      <c r="A7602" t="s">
        <v>38522</v>
      </c>
      <c r="B7602" t="s">
        <v>1168</v>
      </c>
      <c r="C7602" t="s">
        <v>38523</v>
      </c>
      <c r="D7602">
        <v>482</v>
      </c>
      <c r="E7602" t="s">
        <v>1541</v>
      </c>
      <c r="F7602" t="s">
        <v>7999</v>
      </c>
      <c r="G7602" t="s">
        <v>33191</v>
      </c>
      <c r="H7602" t="s">
        <v>33236</v>
      </c>
      <c r="I7602" t="s">
        <v>38522</v>
      </c>
      <c r="J7602" t="s">
        <v>38524</v>
      </c>
      <c r="L7602" t="s">
        <v>38525</v>
      </c>
      <c r="M7602">
        <v>44.345500946044901</v>
      </c>
      <c r="N7602">
        <v>48.782501220703097</v>
      </c>
    </row>
    <row r="7603" spans="1:14" x14ac:dyDescent="0.35">
      <c r="A7603" t="s">
        <v>38526</v>
      </c>
      <c r="B7603" t="s">
        <v>36</v>
      </c>
      <c r="C7603" t="s">
        <v>38527</v>
      </c>
      <c r="F7603" t="s">
        <v>30</v>
      </c>
      <c r="G7603" t="s">
        <v>40</v>
      </c>
      <c r="J7603" t="s">
        <v>12765</v>
      </c>
      <c r="K7603" t="s">
        <v>12765</v>
      </c>
      <c r="L7603" t="s">
        <v>38528</v>
      </c>
      <c r="M7603">
        <v>-114.364114</v>
      </c>
      <c r="N7603">
        <v>34.457279</v>
      </c>
    </row>
    <row r="7604" spans="1:14" x14ac:dyDescent="0.35">
      <c r="A7604" t="s">
        <v>38529</v>
      </c>
      <c r="B7604" t="s">
        <v>36</v>
      </c>
      <c r="C7604" t="s">
        <v>1855</v>
      </c>
      <c r="D7604">
        <v>215</v>
      </c>
      <c r="F7604" t="s">
        <v>30</v>
      </c>
      <c r="G7604" t="s">
        <v>34</v>
      </c>
      <c r="H7604" t="s">
        <v>1856</v>
      </c>
      <c r="J7604" t="s">
        <v>1854</v>
      </c>
      <c r="L7604" t="s">
        <v>1858</v>
      </c>
      <c r="M7604">
        <v>179.25916666699999</v>
      </c>
      <c r="N7604">
        <v>51.377777777799999</v>
      </c>
    </row>
    <row r="7605" spans="1:14" x14ac:dyDescent="0.35">
      <c r="A7605" t="s">
        <v>38530</v>
      </c>
      <c r="B7605" t="s">
        <v>65</v>
      </c>
      <c r="C7605" t="s">
        <v>38531</v>
      </c>
      <c r="D7605">
        <v>0</v>
      </c>
      <c r="F7605" t="s">
        <v>30</v>
      </c>
      <c r="G7605" t="s">
        <v>102</v>
      </c>
      <c r="H7605" t="s">
        <v>346</v>
      </c>
      <c r="I7605" t="s">
        <v>25803</v>
      </c>
      <c r="J7605" t="s">
        <v>38532</v>
      </c>
      <c r="K7605" t="s">
        <v>25803</v>
      </c>
      <c r="L7605" t="s">
        <v>38533</v>
      </c>
      <c r="M7605">
        <v>-71.025831999999994</v>
      </c>
      <c r="N7605">
        <v>42.352502000000001</v>
      </c>
    </row>
    <row r="7606" spans="1:14" x14ac:dyDescent="0.35">
      <c r="A7606" t="s">
        <v>38534</v>
      </c>
      <c r="B7606" t="s">
        <v>1168</v>
      </c>
      <c r="C7606" t="s">
        <v>38535</v>
      </c>
      <c r="D7606">
        <v>2344</v>
      </c>
      <c r="F7606" t="s">
        <v>30</v>
      </c>
      <c r="G7606" t="s">
        <v>168</v>
      </c>
      <c r="H7606" t="s">
        <v>1081</v>
      </c>
      <c r="I7606" t="s">
        <v>38536</v>
      </c>
      <c r="J7606" t="s">
        <v>38537</v>
      </c>
      <c r="K7606" t="s">
        <v>38537</v>
      </c>
      <c r="L7606" t="s">
        <v>38538</v>
      </c>
      <c r="M7606">
        <v>-103.748797</v>
      </c>
      <c r="N7606">
        <v>48.258386999999999</v>
      </c>
    </row>
    <row r="7607" spans="1:14" x14ac:dyDescent="0.35">
      <c r="A7607" t="s">
        <v>38539</v>
      </c>
      <c r="B7607" t="s">
        <v>32</v>
      </c>
      <c r="C7607" t="s">
        <v>38540</v>
      </c>
      <c r="D7607">
        <v>1434</v>
      </c>
      <c r="F7607" t="s">
        <v>30</v>
      </c>
      <c r="G7607" t="s">
        <v>98</v>
      </c>
      <c r="H7607" t="s">
        <v>15338</v>
      </c>
      <c r="J7607" t="s">
        <v>38541</v>
      </c>
      <c r="K7607" t="s">
        <v>38542</v>
      </c>
      <c r="L7607" t="s">
        <v>38543</v>
      </c>
      <c r="M7607">
        <v>-95.139198303222997</v>
      </c>
      <c r="N7607">
        <v>43.387500762938998</v>
      </c>
    </row>
    <row r="7608" spans="1:14" x14ac:dyDescent="0.35">
      <c r="A7608" t="s">
        <v>38544</v>
      </c>
      <c r="B7608" t="s">
        <v>36</v>
      </c>
      <c r="C7608" t="s">
        <v>38545</v>
      </c>
      <c r="D7608">
        <v>115</v>
      </c>
      <c r="F7608" t="s">
        <v>30</v>
      </c>
      <c r="G7608" t="s">
        <v>66</v>
      </c>
      <c r="H7608" t="s">
        <v>1259</v>
      </c>
      <c r="J7608" t="s">
        <v>38546</v>
      </c>
      <c r="L7608" t="s">
        <v>38547</v>
      </c>
      <c r="M7608">
        <v>-73.496002197300001</v>
      </c>
      <c r="N7608">
        <v>40.749401092499902</v>
      </c>
    </row>
    <row r="7609" spans="1:14" x14ac:dyDescent="0.35">
      <c r="A7609" t="s">
        <v>38548</v>
      </c>
      <c r="B7609" t="s">
        <v>1168</v>
      </c>
      <c r="C7609" t="s">
        <v>38549</v>
      </c>
      <c r="D7609">
        <v>769</v>
      </c>
      <c r="E7609" t="s">
        <v>1541</v>
      </c>
      <c r="F7609" t="s">
        <v>7999</v>
      </c>
      <c r="G7609" t="s">
        <v>33211</v>
      </c>
      <c r="H7609" t="s">
        <v>38550</v>
      </c>
      <c r="I7609" t="s">
        <v>38548</v>
      </c>
      <c r="J7609" t="s">
        <v>17369</v>
      </c>
      <c r="L7609" t="s">
        <v>38551</v>
      </c>
      <c r="M7609">
        <v>61.503300000000003</v>
      </c>
      <c r="N7609">
        <v>55.305801000000002</v>
      </c>
    </row>
    <row r="7610" spans="1:14" x14ac:dyDescent="0.35">
      <c r="A7610" t="s">
        <v>38552</v>
      </c>
      <c r="B7610" t="s">
        <v>1168</v>
      </c>
      <c r="C7610" t="s">
        <v>38553</v>
      </c>
      <c r="D7610">
        <v>1430</v>
      </c>
      <c r="E7610" t="s">
        <v>1541</v>
      </c>
      <c r="F7610" t="s">
        <v>7999</v>
      </c>
      <c r="G7610" t="s">
        <v>33240</v>
      </c>
      <c r="H7610" t="s">
        <v>38554</v>
      </c>
      <c r="I7610" t="s">
        <v>38552</v>
      </c>
      <c r="J7610" t="s">
        <v>38555</v>
      </c>
      <c r="L7610" t="s">
        <v>38556</v>
      </c>
      <c r="M7610">
        <v>58.755699157714801</v>
      </c>
      <c r="N7610">
        <v>53.393100738525298</v>
      </c>
    </row>
    <row r="7611" spans="1:14" x14ac:dyDescent="0.35">
      <c r="A7611" t="s">
        <v>38557</v>
      </c>
      <c r="B7611" t="s">
        <v>1168</v>
      </c>
      <c r="C7611" t="s">
        <v>38558</v>
      </c>
      <c r="D7611">
        <v>46</v>
      </c>
      <c r="E7611" t="s">
        <v>1541</v>
      </c>
      <c r="F7611" t="s">
        <v>7999</v>
      </c>
      <c r="G7611" t="s">
        <v>33177</v>
      </c>
      <c r="H7611" t="s">
        <v>38559</v>
      </c>
      <c r="I7611" t="s">
        <v>38557</v>
      </c>
      <c r="J7611" t="s">
        <v>34171</v>
      </c>
      <c r="L7611" t="s">
        <v>38560</v>
      </c>
      <c r="M7611">
        <v>72.052222</v>
      </c>
      <c r="N7611">
        <v>71.219166999999999</v>
      </c>
    </row>
    <row r="7612" spans="1:14" x14ac:dyDescent="0.35">
      <c r="A7612" t="s">
        <v>38561</v>
      </c>
      <c r="B7612" t="s">
        <v>1168</v>
      </c>
      <c r="C7612" t="s">
        <v>38562</v>
      </c>
      <c r="D7612">
        <v>218</v>
      </c>
      <c r="E7612" t="s">
        <v>1579</v>
      </c>
      <c r="F7612" t="s">
        <v>7999</v>
      </c>
      <c r="G7612" t="s">
        <v>33177</v>
      </c>
      <c r="H7612" t="s">
        <v>38563</v>
      </c>
      <c r="I7612" t="s">
        <v>38561</v>
      </c>
      <c r="J7612" t="s">
        <v>2522</v>
      </c>
      <c r="L7612" t="s">
        <v>38564</v>
      </c>
      <c r="M7612">
        <v>66.611000061035099</v>
      </c>
      <c r="N7612">
        <v>66.590797424316406</v>
      </c>
    </row>
    <row r="7613" spans="1:14" x14ac:dyDescent="0.35">
      <c r="A7613" t="s">
        <v>38565</v>
      </c>
      <c r="B7613" t="s">
        <v>32</v>
      </c>
      <c r="C7613" t="s">
        <v>38566</v>
      </c>
      <c r="D7613">
        <v>98</v>
      </c>
      <c r="E7613" t="s">
        <v>1579</v>
      </c>
      <c r="F7613" t="s">
        <v>7999</v>
      </c>
      <c r="G7613" t="s">
        <v>33177</v>
      </c>
      <c r="H7613" t="s">
        <v>38567</v>
      </c>
      <c r="I7613" t="s">
        <v>38565</v>
      </c>
      <c r="J7613" t="s">
        <v>3630</v>
      </c>
      <c r="L7613" t="s">
        <v>38568</v>
      </c>
      <c r="M7613">
        <v>73.567001342799998</v>
      </c>
      <c r="N7613">
        <v>68.483001709000007</v>
      </c>
    </row>
    <row r="7614" spans="1:14" x14ac:dyDescent="0.35">
      <c r="A7614" t="s">
        <v>38569</v>
      </c>
      <c r="B7614" t="s">
        <v>32</v>
      </c>
      <c r="C7614" t="s">
        <v>38570</v>
      </c>
      <c r="D7614">
        <v>101</v>
      </c>
      <c r="E7614" t="s">
        <v>1541</v>
      </c>
      <c r="F7614" t="s">
        <v>7999</v>
      </c>
      <c r="G7614" t="s">
        <v>33177</v>
      </c>
      <c r="H7614" t="s">
        <v>38571</v>
      </c>
      <c r="I7614" t="s">
        <v>38569</v>
      </c>
      <c r="J7614" t="s">
        <v>38572</v>
      </c>
      <c r="L7614" t="s">
        <v>38573</v>
      </c>
      <c r="M7614">
        <v>82.454999999999998</v>
      </c>
      <c r="N7614">
        <v>65.716999999999999</v>
      </c>
    </row>
    <row r="7615" spans="1:14" x14ac:dyDescent="0.35">
      <c r="A7615" t="s">
        <v>38574</v>
      </c>
      <c r="B7615" t="s">
        <v>32</v>
      </c>
      <c r="C7615" t="s">
        <v>38575</v>
      </c>
      <c r="D7615">
        <v>82</v>
      </c>
      <c r="E7615" t="s">
        <v>1579</v>
      </c>
      <c r="F7615" t="s">
        <v>7999</v>
      </c>
      <c r="G7615" t="s">
        <v>33177</v>
      </c>
      <c r="H7615" t="s">
        <v>38576</v>
      </c>
      <c r="I7615" t="s">
        <v>38574</v>
      </c>
      <c r="J7615" t="s">
        <v>33377</v>
      </c>
      <c r="L7615" t="s">
        <v>38577</v>
      </c>
      <c r="M7615">
        <v>77.818099975599907</v>
      </c>
      <c r="N7615">
        <v>64.930801391599999</v>
      </c>
    </row>
    <row r="7616" spans="1:14" x14ac:dyDescent="0.35">
      <c r="A7616" t="s">
        <v>38578</v>
      </c>
      <c r="B7616" t="s">
        <v>32</v>
      </c>
      <c r="C7616" t="s">
        <v>38579</v>
      </c>
      <c r="D7616">
        <v>56</v>
      </c>
      <c r="E7616" t="s">
        <v>1541</v>
      </c>
      <c r="F7616" t="s">
        <v>7999</v>
      </c>
      <c r="G7616" t="s">
        <v>33177</v>
      </c>
      <c r="H7616" t="s">
        <v>38580</v>
      </c>
      <c r="I7616" t="s">
        <v>38578</v>
      </c>
      <c r="J7616" t="s">
        <v>2366</v>
      </c>
      <c r="L7616" t="s">
        <v>38581</v>
      </c>
      <c r="M7616">
        <v>78.436996460000003</v>
      </c>
      <c r="N7616">
        <v>65.959999084499998</v>
      </c>
    </row>
    <row r="7617" spans="1:14" x14ac:dyDescent="0.35">
      <c r="A7617" t="s">
        <v>38582</v>
      </c>
      <c r="B7617" t="s">
        <v>1168</v>
      </c>
      <c r="C7617" t="s">
        <v>38583</v>
      </c>
      <c r="D7617">
        <v>98</v>
      </c>
      <c r="E7617" t="s">
        <v>1579</v>
      </c>
      <c r="F7617" t="s">
        <v>7999</v>
      </c>
      <c r="G7617" t="s">
        <v>33185</v>
      </c>
      <c r="I7617" t="s">
        <v>38582</v>
      </c>
      <c r="J7617" t="s">
        <v>38584</v>
      </c>
      <c r="L7617" t="s">
        <v>38585</v>
      </c>
      <c r="M7617">
        <v>65.030502319335895</v>
      </c>
      <c r="N7617">
        <v>63.921001434326101</v>
      </c>
    </row>
    <row r="7618" spans="1:14" x14ac:dyDescent="0.35">
      <c r="A7618" t="s">
        <v>38586</v>
      </c>
      <c r="B7618" t="s">
        <v>1168</v>
      </c>
      <c r="C7618" t="s">
        <v>38587</v>
      </c>
      <c r="D7618">
        <v>76</v>
      </c>
      <c r="E7618" t="s">
        <v>1579</v>
      </c>
      <c r="F7618" t="s">
        <v>7999</v>
      </c>
      <c r="G7618" t="s">
        <v>33185</v>
      </c>
      <c r="H7618" t="s">
        <v>38588</v>
      </c>
      <c r="I7618" t="s">
        <v>38586</v>
      </c>
      <c r="J7618" t="s">
        <v>2356</v>
      </c>
      <c r="L7618" t="s">
        <v>38589</v>
      </c>
      <c r="M7618">
        <v>69.086097717285099</v>
      </c>
      <c r="N7618">
        <v>61.028499603271399</v>
      </c>
    </row>
    <row r="7619" spans="1:14" x14ac:dyDescent="0.35">
      <c r="A7619" t="s">
        <v>38590</v>
      </c>
      <c r="B7619" t="s">
        <v>32</v>
      </c>
      <c r="C7619" t="s">
        <v>38591</v>
      </c>
      <c r="D7619">
        <v>79</v>
      </c>
      <c r="E7619" t="s">
        <v>1579</v>
      </c>
      <c r="F7619" t="s">
        <v>7999</v>
      </c>
      <c r="G7619" t="s">
        <v>33185</v>
      </c>
      <c r="I7619" t="s">
        <v>38590</v>
      </c>
      <c r="J7619" t="s">
        <v>38592</v>
      </c>
      <c r="L7619" t="s">
        <v>38593</v>
      </c>
      <c r="M7619">
        <v>64.439300537099996</v>
      </c>
      <c r="N7619">
        <v>63.1987991333</v>
      </c>
    </row>
    <row r="7620" spans="1:14" x14ac:dyDescent="0.35">
      <c r="A7620" t="s">
        <v>38594</v>
      </c>
      <c r="B7620" t="s">
        <v>1168</v>
      </c>
      <c r="C7620" t="s">
        <v>38595</v>
      </c>
      <c r="D7620">
        <v>361</v>
      </c>
      <c r="E7620" t="s">
        <v>1541</v>
      </c>
      <c r="F7620" t="s">
        <v>7999</v>
      </c>
      <c r="G7620" t="s">
        <v>33185</v>
      </c>
      <c r="H7620" t="s">
        <v>38596</v>
      </c>
      <c r="I7620" t="s">
        <v>38594</v>
      </c>
      <c r="J7620" t="s">
        <v>28796</v>
      </c>
      <c r="L7620" t="s">
        <v>38597</v>
      </c>
      <c r="M7620">
        <v>65.614998</v>
      </c>
      <c r="N7620">
        <v>62.110000999999997</v>
      </c>
    </row>
    <row r="7621" spans="1:14" x14ac:dyDescent="0.35">
      <c r="A7621" t="s">
        <v>38598</v>
      </c>
      <c r="B7621" t="s">
        <v>1168</v>
      </c>
      <c r="C7621" t="s">
        <v>38599</v>
      </c>
      <c r="D7621">
        <v>351</v>
      </c>
      <c r="E7621" t="s">
        <v>1579</v>
      </c>
      <c r="F7621" t="s">
        <v>7999</v>
      </c>
      <c r="G7621" t="s">
        <v>33185</v>
      </c>
      <c r="H7621" t="s">
        <v>38600</v>
      </c>
      <c r="I7621" t="s">
        <v>38598</v>
      </c>
      <c r="J7621" t="s">
        <v>21215</v>
      </c>
      <c r="L7621" t="s">
        <v>38601</v>
      </c>
      <c r="M7621">
        <v>63.601913452148402</v>
      </c>
      <c r="N7621">
        <v>61.326622009277301</v>
      </c>
    </row>
    <row r="7622" spans="1:14" x14ac:dyDescent="0.35">
      <c r="A7622" t="s">
        <v>38602</v>
      </c>
      <c r="B7622" t="s">
        <v>1168</v>
      </c>
      <c r="C7622" t="s">
        <v>38603</v>
      </c>
      <c r="D7622">
        <v>190</v>
      </c>
      <c r="E7622" t="s">
        <v>1579</v>
      </c>
      <c r="F7622" t="s">
        <v>7999</v>
      </c>
      <c r="G7622" t="s">
        <v>33185</v>
      </c>
      <c r="H7622" t="s">
        <v>38604</v>
      </c>
      <c r="I7622" t="s">
        <v>38602</v>
      </c>
      <c r="J7622" t="s">
        <v>38605</v>
      </c>
      <c r="L7622" t="s">
        <v>38606</v>
      </c>
      <c r="M7622">
        <v>64.826698303222599</v>
      </c>
      <c r="N7622">
        <v>60.103298187255803</v>
      </c>
    </row>
    <row r="7623" spans="1:14" x14ac:dyDescent="0.35">
      <c r="A7623" t="s">
        <v>38607</v>
      </c>
      <c r="B7623" t="s">
        <v>1168</v>
      </c>
      <c r="C7623" t="s">
        <v>38608</v>
      </c>
      <c r="D7623">
        <v>82</v>
      </c>
      <c r="E7623" t="s">
        <v>1541</v>
      </c>
      <c r="F7623" t="s">
        <v>7999</v>
      </c>
      <c r="G7623" t="s">
        <v>33185</v>
      </c>
      <c r="I7623" t="s">
        <v>38609</v>
      </c>
      <c r="J7623" t="s">
        <v>38610</v>
      </c>
      <c r="L7623" t="s">
        <v>38611</v>
      </c>
      <c r="M7623">
        <v>66.698600999999996</v>
      </c>
      <c r="N7623">
        <v>63.686900999999999</v>
      </c>
    </row>
    <row r="7624" spans="1:14" x14ac:dyDescent="0.35">
      <c r="A7624" t="s">
        <v>38612</v>
      </c>
      <c r="B7624" t="s">
        <v>1168</v>
      </c>
      <c r="C7624" t="s">
        <v>38613</v>
      </c>
      <c r="D7624">
        <v>531</v>
      </c>
      <c r="E7624" t="s">
        <v>1541</v>
      </c>
      <c r="F7624" t="s">
        <v>7999</v>
      </c>
      <c r="G7624" t="s">
        <v>33209</v>
      </c>
      <c r="H7624" t="s">
        <v>38614</v>
      </c>
      <c r="I7624" t="s">
        <v>38612</v>
      </c>
      <c r="J7624" t="s">
        <v>38615</v>
      </c>
      <c r="L7624" t="s">
        <v>38616</v>
      </c>
      <c r="M7624">
        <v>53.457500457763601</v>
      </c>
      <c r="N7624">
        <v>56.828098297119098</v>
      </c>
    </row>
    <row r="7625" spans="1:14" x14ac:dyDescent="0.35">
      <c r="A7625" t="s">
        <v>38617</v>
      </c>
      <c r="B7625" t="s">
        <v>1168</v>
      </c>
      <c r="C7625" t="s">
        <v>38618</v>
      </c>
      <c r="D7625">
        <v>479</v>
      </c>
      <c r="E7625" t="s">
        <v>1541</v>
      </c>
      <c r="F7625" t="s">
        <v>7999</v>
      </c>
      <c r="G7625" t="s">
        <v>38619</v>
      </c>
      <c r="H7625" t="s">
        <v>33272</v>
      </c>
      <c r="I7625" t="s">
        <v>38617</v>
      </c>
      <c r="J7625" t="s">
        <v>38620</v>
      </c>
      <c r="L7625" t="s">
        <v>38621</v>
      </c>
      <c r="M7625">
        <v>49.348300933837997</v>
      </c>
      <c r="N7625">
        <v>58.503299713135</v>
      </c>
    </row>
    <row r="7626" spans="1:14" x14ac:dyDescent="0.35">
      <c r="A7626" t="s">
        <v>38622</v>
      </c>
      <c r="B7626" t="s">
        <v>1168</v>
      </c>
      <c r="C7626" t="s">
        <v>38623</v>
      </c>
      <c r="D7626">
        <v>49</v>
      </c>
      <c r="E7626" t="s">
        <v>1579</v>
      </c>
      <c r="F7626" t="s">
        <v>7999</v>
      </c>
      <c r="G7626" t="s">
        <v>33177</v>
      </c>
      <c r="H7626" t="s">
        <v>38624</v>
      </c>
      <c r="I7626" t="s">
        <v>38622</v>
      </c>
      <c r="J7626" t="s">
        <v>38625</v>
      </c>
      <c r="L7626" t="s">
        <v>38626</v>
      </c>
      <c r="M7626">
        <v>72.698898315429602</v>
      </c>
      <c r="N7626">
        <v>65.480903625488196</v>
      </c>
    </row>
    <row r="7627" spans="1:14" x14ac:dyDescent="0.35">
      <c r="A7627" t="s">
        <v>38627</v>
      </c>
      <c r="B7627" t="s">
        <v>1168</v>
      </c>
      <c r="C7627" t="s">
        <v>38628</v>
      </c>
      <c r="D7627">
        <v>210</v>
      </c>
      <c r="E7627" t="s">
        <v>1579</v>
      </c>
      <c r="F7627" t="s">
        <v>7999</v>
      </c>
      <c r="G7627" t="s">
        <v>33177</v>
      </c>
      <c r="H7627" t="s">
        <v>38629</v>
      </c>
      <c r="I7627" t="s">
        <v>38627</v>
      </c>
      <c r="J7627" t="s">
        <v>38630</v>
      </c>
      <c r="L7627" t="s">
        <v>38631</v>
      </c>
      <c r="M7627">
        <v>76.520301818847599</v>
      </c>
      <c r="N7627">
        <v>66.069396972656193</v>
      </c>
    </row>
    <row r="7628" spans="1:14" x14ac:dyDescent="0.35">
      <c r="A7628" t="s">
        <v>38632</v>
      </c>
      <c r="B7628" t="s">
        <v>1168</v>
      </c>
      <c r="C7628" t="s">
        <v>38633</v>
      </c>
      <c r="D7628">
        <v>177</v>
      </c>
      <c r="E7628" t="s">
        <v>1579</v>
      </c>
      <c r="F7628" t="s">
        <v>7999</v>
      </c>
      <c r="G7628" t="s">
        <v>33185</v>
      </c>
      <c r="H7628" t="s">
        <v>38634</v>
      </c>
      <c r="I7628" t="s">
        <v>38632</v>
      </c>
      <c r="J7628" t="s">
        <v>38635</v>
      </c>
      <c r="L7628" t="s">
        <v>38636</v>
      </c>
      <c r="M7628">
        <v>76.483596801757798</v>
      </c>
      <c r="N7628">
        <v>60.9492988586425</v>
      </c>
    </row>
    <row r="7629" spans="1:14" x14ac:dyDescent="0.35">
      <c r="A7629" t="s">
        <v>38637</v>
      </c>
      <c r="B7629" t="s">
        <v>36</v>
      </c>
      <c r="C7629" t="s">
        <v>38638</v>
      </c>
      <c r="D7629">
        <v>250</v>
      </c>
      <c r="E7629" t="s">
        <v>1579</v>
      </c>
      <c r="F7629" t="s">
        <v>7999</v>
      </c>
      <c r="G7629" t="s">
        <v>33185</v>
      </c>
      <c r="H7629" t="s">
        <v>38639</v>
      </c>
      <c r="I7629" t="s">
        <v>38637</v>
      </c>
      <c r="J7629" t="s">
        <v>38640</v>
      </c>
      <c r="L7629" t="s">
        <v>38641</v>
      </c>
      <c r="M7629">
        <v>77.328903198199995</v>
      </c>
      <c r="N7629">
        <v>62.1585998535</v>
      </c>
    </row>
    <row r="7630" spans="1:14" x14ac:dyDescent="0.35">
      <c r="A7630" t="s">
        <v>38642</v>
      </c>
      <c r="B7630" t="s">
        <v>36</v>
      </c>
      <c r="C7630" t="s">
        <v>38643</v>
      </c>
      <c r="D7630">
        <v>430</v>
      </c>
      <c r="E7630" t="s">
        <v>161</v>
      </c>
      <c r="F7630" t="s">
        <v>1547</v>
      </c>
      <c r="G7630" t="s">
        <v>1867</v>
      </c>
      <c r="H7630" t="s">
        <v>38644</v>
      </c>
      <c r="J7630" t="s">
        <v>38642</v>
      </c>
      <c r="L7630" t="s">
        <v>38645</v>
      </c>
      <c r="M7630">
        <v>145.37100000000001</v>
      </c>
      <c r="N7630">
        <v>-5.5275999999999996</v>
      </c>
    </row>
    <row r="7631" spans="1:14" x14ac:dyDescent="0.35">
      <c r="A7631" t="s">
        <v>38647</v>
      </c>
      <c r="B7631" t="s">
        <v>1168</v>
      </c>
      <c r="C7631" t="s">
        <v>38648</v>
      </c>
      <c r="D7631">
        <v>404</v>
      </c>
      <c r="E7631" t="s">
        <v>1541</v>
      </c>
      <c r="F7631" t="s">
        <v>7999</v>
      </c>
      <c r="G7631" t="s">
        <v>33173</v>
      </c>
      <c r="H7631" t="s">
        <v>38646</v>
      </c>
      <c r="I7631" t="s">
        <v>38647</v>
      </c>
      <c r="J7631" t="s">
        <v>38649</v>
      </c>
      <c r="L7631" t="s">
        <v>38650</v>
      </c>
      <c r="M7631">
        <v>56.021198272705</v>
      </c>
      <c r="N7631">
        <v>57.914501190186002</v>
      </c>
    </row>
    <row r="7632" spans="1:14" x14ac:dyDescent="0.35">
      <c r="A7632" t="s">
        <v>38651</v>
      </c>
      <c r="B7632" t="s">
        <v>1168</v>
      </c>
      <c r="C7632" t="s">
        <v>38652</v>
      </c>
      <c r="D7632">
        <v>220</v>
      </c>
      <c r="E7632" t="s">
        <v>1579</v>
      </c>
      <c r="F7632" t="s">
        <v>7999</v>
      </c>
      <c r="G7632" t="s">
        <v>33185</v>
      </c>
      <c r="H7632" t="s">
        <v>38653</v>
      </c>
      <c r="I7632" t="s">
        <v>38651</v>
      </c>
      <c r="J7632" t="s">
        <v>38654</v>
      </c>
      <c r="L7632" t="s">
        <v>38655</v>
      </c>
      <c r="M7632">
        <v>74.533798217773395</v>
      </c>
      <c r="N7632">
        <v>62.190399169921797</v>
      </c>
    </row>
    <row r="7633" spans="1:14" x14ac:dyDescent="0.35">
      <c r="A7633" t="s">
        <v>38656</v>
      </c>
      <c r="B7633" t="s">
        <v>1168</v>
      </c>
      <c r="C7633" t="s">
        <v>38657</v>
      </c>
      <c r="D7633">
        <v>115</v>
      </c>
      <c r="E7633" t="s">
        <v>1579</v>
      </c>
      <c r="F7633" t="s">
        <v>7999</v>
      </c>
      <c r="G7633" t="s">
        <v>33185</v>
      </c>
      <c r="H7633" t="s">
        <v>38658</v>
      </c>
      <c r="I7633" t="s">
        <v>38656</v>
      </c>
      <c r="J7633" t="s">
        <v>20850</v>
      </c>
      <c r="L7633" t="s">
        <v>38659</v>
      </c>
      <c r="M7633">
        <v>72.650001525878906</v>
      </c>
      <c r="N7633">
        <v>61.108299255371001</v>
      </c>
    </row>
    <row r="7634" spans="1:14" x14ac:dyDescent="0.35">
      <c r="A7634" t="s">
        <v>38660</v>
      </c>
      <c r="B7634" t="s">
        <v>1168</v>
      </c>
      <c r="C7634" t="s">
        <v>38661</v>
      </c>
      <c r="D7634">
        <v>446</v>
      </c>
      <c r="E7634" t="s">
        <v>1579</v>
      </c>
      <c r="F7634" t="s">
        <v>7999</v>
      </c>
      <c r="G7634" t="s">
        <v>33177</v>
      </c>
      <c r="H7634" t="s">
        <v>38662</v>
      </c>
      <c r="I7634" t="s">
        <v>38660</v>
      </c>
      <c r="J7634" t="s">
        <v>38663</v>
      </c>
      <c r="L7634" t="s">
        <v>38664</v>
      </c>
      <c r="M7634">
        <v>75.269996643066406</v>
      </c>
      <c r="N7634">
        <v>63.183300018310497</v>
      </c>
    </row>
    <row r="7635" spans="1:14" x14ac:dyDescent="0.35">
      <c r="A7635" t="s">
        <v>38665</v>
      </c>
      <c r="B7635" t="s">
        <v>1168</v>
      </c>
      <c r="C7635" t="s">
        <v>38666</v>
      </c>
      <c r="D7635">
        <v>200</v>
      </c>
      <c r="E7635" t="s">
        <v>1579</v>
      </c>
      <c r="F7635" t="s">
        <v>7999</v>
      </c>
      <c r="G7635" t="s">
        <v>33185</v>
      </c>
      <c r="H7635" t="s">
        <v>38667</v>
      </c>
      <c r="I7635" t="s">
        <v>38665</v>
      </c>
      <c r="J7635" t="s">
        <v>38668</v>
      </c>
      <c r="L7635" t="s">
        <v>38669</v>
      </c>
      <c r="M7635">
        <v>73.401802062988196</v>
      </c>
      <c r="N7635">
        <v>61.343700408935497</v>
      </c>
    </row>
    <row r="7636" spans="1:14" x14ac:dyDescent="0.35">
      <c r="A7636" t="s">
        <v>38671</v>
      </c>
      <c r="B7636" t="s">
        <v>3332</v>
      </c>
      <c r="C7636" t="s">
        <v>38672</v>
      </c>
      <c r="D7636">
        <v>764</v>
      </c>
      <c r="E7636" t="s">
        <v>1579</v>
      </c>
      <c r="F7636" t="s">
        <v>7999</v>
      </c>
      <c r="G7636" t="s">
        <v>33210</v>
      </c>
      <c r="H7636" t="s">
        <v>38670</v>
      </c>
      <c r="I7636" t="s">
        <v>38671</v>
      </c>
      <c r="J7636" t="s">
        <v>38673</v>
      </c>
      <c r="L7636" t="s">
        <v>38674</v>
      </c>
      <c r="M7636">
        <v>60.802700042725</v>
      </c>
      <c r="N7636">
        <v>56.743099212646001</v>
      </c>
    </row>
    <row r="7637" spans="1:14" x14ac:dyDescent="0.35">
      <c r="A7637" t="s">
        <v>38676</v>
      </c>
      <c r="B7637" t="s">
        <v>32</v>
      </c>
      <c r="C7637" t="s">
        <v>38677</v>
      </c>
      <c r="D7637">
        <v>167</v>
      </c>
      <c r="E7637" t="s">
        <v>1579</v>
      </c>
      <c r="F7637" t="s">
        <v>7999</v>
      </c>
      <c r="G7637" t="s">
        <v>33197</v>
      </c>
      <c r="H7637" t="s">
        <v>38678</v>
      </c>
      <c r="I7637" t="s">
        <v>38676</v>
      </c>
      <c r="J7637" t="s">
        <v>38679</v>
      </c>
      <c r="L7637" t="s">
        <v>38680</v>
      </c>
      <c r="M7637">
        <v>68.231903076171804</v>
      </c>
      <c r="N7637">
        <v>58.135799407958899</v>
      </c>
    </row>
    <row r="7638" spans="1:14" x14ac:dyDescent="0.35">
      <c r="A7638" t="s">
        <v>38681</v>
      </c>
      <c r="B7638" t="s">
        <v>1168</v>
      </c>
      <c r="C7638" t="s">
        <v>38682</v>
      </c>
      <c r="D7638">
        <v>378</v>
      </c>
      <c r="E7638" t="s">
        <v>1579</v>
      </c>
      <c r="F7638" t="s">
        <v>7999</v>
      </c>
      <c r="G7638" t="s">
        <v>33197</v>
      </c>
      <c r="H7638" t="s">
        <v>38675</v>
      </c>
      <c r="I7638" t="s">
        <v>38681</v>
      </c>
      <c r="J7638" t="s">
        <v>15443</v>
      </c>
      <c r="L7638" t="s">
        <v>38683</v>
      </c>
      <c r="M7638">
        <v>65.324302673299997</v>
      </c>
      <c r="N7638">
        <v>57.189601898199903</v>
      </c>
    </row>
    <row r="7639" spans="1:14" x14ac:dyDescent="0.35">
      <c r="A7639" t="s">
        <v>38684</v>
      </c>
      <c r="B7639" t="s">
        <v>1168</v>
      </c>
      <c r="C7639" t="s">
        <v>38685</v>
      </c>
      <c r="D7639">
        <v>240</v>
      </c>
      <c r="E7639" t="s">
        <v>1579</v>
      </c>
      <c r="F7639" t="s">
        <v>7999</v>
      </c>
      <c r="G7639" t="s">
        <v>33251</v>
      </c>
      <c r="H7639" t="s">
        <v>33262</v>
      </c>
      <c r="I7639" t="s">
        <v>38684</v>
      </c>
      <c r="J7639" t="s">
        <v>38686</v>
      </c>
      <c r="L7639" t="s">
        <v>38687</v>
      </c>
      <c r="M7639">
        <v>65.415603637695298</v>
      </c>
      <c r="N7639">
        <v>55.475299835205</v>
      </c>
    </row>
    <row r="7640" spans="1:14" x14ac:dyDescent="0.35">
      <c r="A7640" t="s">
        <v>38689</v>
      </c>
      <c r="B7640" t="s">
        <v>32</v>
      </c>
      <c r="C7640" t="s">
        <v>38690</v>
      </c>
      <c r="D7640">
        <v>5</v>
      </c>
      <c r="E7640" t="s">
        <v>1579</v>
      </c>
      <c r="F7640" t="s">
        <v>37313</v>
      </c>
      <c r="G7640" t="s">
        <v>37314</v>
      </c>
      <c r="H7640" t="s">
        <v>38691</v>
      </c>
      <c r="J7640" t="s">
        <v>16981</v>
      </c>
      <c r="L7640" t="s">
        <v>38692</v>
      </c>
      <c r="M7640">
        <v>54.366000999999997</v>
      </c>
      <c r="N7640">
        <v>39.480598000000001</v>
      </c>
    </row>
    <row r="7641" spans="1:14" x14ac:dyDescent="0.35">
      <c r="A7641" t="s">
        <v>38697</v>
      </c>
      <c r="B7641" t="s">
        <v>32</v>
      </c>
      <c r="C7641" t="s">
        <v>38698</v>
      </c>
      <c r="D7641">
        <v>5192</v>
      </c>
      <c r="F7641" t="s">
        <v>30</v>
      </c>
      <c r="G7641" t="s">
        <v>81</v>
      </c>
      <c r="H7641" t="s">
        <v>38699</v>
      </c>
      <c r="I7641" t="s">
        <v>38697</v>
      </c>
      <c r="J7641" t="s">
        <v>38700</v>
      </c>
      <c r="K7641" t="s">
        <v>38697</v>
      </c>
      <c r="L7641" t="s">
        <v>38701</v>
      </c>
      <c r="M7641">
        <v>-110.200996399</v>
      </c>
      <c r="N7641">
        <v>37.016700744599902</v>
      </c>
    </row>
    <row r="7642" spans="1:14" x14ac:dyDescent="0.35">
      <c r="A7642" t="s">
        <v>38702</v>
      </c>
      <c r="B7642" t="s">
        <v>3332</v>
      </c>
      <c r="C7642" t="s">
        <v>38703</v>
      </c>
      <c r="D7642">
        <v>692</v>
      </c>
      <c r="E7642" t="s">
        <v>1579</v>
      </c>
      <c r="F7642" t="s">
        <v>37313</v>
      </c>
      <c r="G7642" t="s">
        <v>37315</v>
      </c>
      <c r="H7642" t="s">
        <v>38688</v>
      </c>
      <c r="I7642" t="s">
        <v>38702</v>
      </c>
      <c r="J7642" t="s">
        <v>27439</v>
      </c>
      <c r="L7642" t="s">
        <v>38704</v>
      </c>
      <c r="M7642">
        <v>58.360999999999997</v>
      </c>
      <c r="N7642">
        <v>37.986801</v>
      </c>
    </row>
    <row r="7643" spans="1:14" x14ac:dyDescent="0.35">
      <c r="A7643" t="s">
        <v>38705</v>
      </c>
      <c r="B7643" t="s">
        <v>1168</v>
      </c>
      <c r="C7643" t="s">
        <v>38706</v>
      </c>
      <c r="D7643">
        <v>279</v>
      </c>
      <c r="E7643" t="s">
        <v>1579</v>
      </c>
      <c r="F7643" t="s">
        <v>37313</v>
      </c>
      <c r="G7643" t="s">
        <v>37314</v>
      </c>
      <c r="H7643" t="s">
        <v>38707</v>
      </c>
      <c r="I7643" t="s">
        <v>38705</v>
      </c>
      <c r="J7643" t="s">
        <v>31527</v>
      </c>
      <c r="L7643" t="s">
        <v>38708</v>
      </c>
      <c r="M7643">
        <v>53.007198000000002</v>
      </c>
      <c r="N7643">
        <v>40.063301000000003</v>
      </c>
    </row>
    <row r="7644" spans="1:14" x14ac:dyDescent="0.35">
      <c r="A7644" t="s">
        <v>38709</v>
      </c>
      <c r="B7644" t="s">
        <v>1168</v>
      </c>
      <c r="C7644" t="s">
        <v>38710</v>
      </c>
      <c r="D7644">
        <v>728</v>
      </c>
      <c r="E7644" t="s">
        <v>1579</v>
      </c>
      <c r="F7644" t="s">
        <v>37313</v>
      </c>
      <c r="G7644" t="s">
        <v>37316</v>
      </c>
      <c r="H7644" t="s">
        <v>37318</v>
      </c>
      <c r="I7644" t="s">
        <v>38709</v>
      </c>
      <c r="J7644" t="s">
        <v>38711</v>
      </c>
      <c r="L7644" t="s">
        <v>38712</v>
      </c>
      <c r="M7644">
        <v>61.896701999999998</v>
      </c>
      <c r="N7644">
        <v>37.619399999999999</v>
      </c>
    </row>
    <row r="7645" spans="1:14" x14ac:dyDescent="0.35">
      <c r="A7645" t="s">
        <v>38713</v>
      </c>
      <c r="B7645" t="s">
        <v>1168</v>
      </c>
      <c r="C7645" t="s">
        <v>46918</v>
      </c>
      <c r="D7645">
        <v>272</v>
      </c>
      <c r="E7645" t="s">
        <v>1579</v>
      </c>
      <c r="F7645" t="s">
        <v>37313</v>
      </c>
      <c r="G7645" t="s">
        <v>38714</v>
      </c>
      <c r="H7645" t="s">
        <v>46919</v>
      </c>
      <c r="I7645" t="s">
        <v>38713</v>
      </c>
      <c r="J7645" t="s">
        <v>22619</v>
      </c>
      <c r="L7645" t="s">
        <v>38715</v>
      </c>
      <c r="M7645">
        <v>59.826698</v>
      </c>
      <c r="N7645">
        <v>41.761100999999996</v>
      </c>
    </row>
    <row r="7646" spans="1:14" x14ac:dyDescent="0.35">
      <c r="A7646" t="s">
        <v>38716</v>
      </c>
      <c r="B7646" t="s">
        <v>1168</v>
      </c>
      <c r="C7646" t="s">
        <v>38717</v>
      </c>
      <c r="D7646">
        <v>630</v>
      </c>
      <c r="E7646" t="s">
        <v>1579</v>
      </c>
      <c r="F7646" t="s">
        <v>37313</v>
      </c>
      <c r="G7646" t="s">
        <v>37317</v>
      </c>
      <c r="H7646" t="s">
        <v>46920</v>
      </c>
      <c r="I7646" t="s">
        <v>38716</v>
      </c>
      <c r="J7646" t="s">
        <v>17700</v>
      </c>
      <c r="L7646" t="s">
        <v>38718</v>
      </c>
      <c r="M7646">
        <v>63.6133003234863</v>
      </c>
      <c r="N7646">
        <v>39.083301544189403</v>
      </c>
    </row>
    <row r="7647" spans="1:14" x14ac:dyDescent="0.35">
      <c r="A7647" t="s">
        <v>38719</v>
      </c>
      <c r="B7647" t="s">
        <v>1168</v>
      </c>
      <c r="C7647" t="s">
        <v>38720</v>
      </c>
      <c r="D7647">
        <v>2575</v>
      </c>
      <c r="E7647" t="s">
        <v>1579</v>
      </c>
      <c r="F7647" t="s">
        <v>37218</v>
      </c>
      <c r="G7647" t="s">
        <v>37219</v>
      </c>
      <c r="H7647" t="s">
        <v>37222</v>
      </c>
      <c r="I7647" t="s">
        <v>38719</v>
      </c>
      <c r="J7647" t="s">
        <v>38721</v>
      </c>
      <c r="L7647" t="s">
        <v>38722</v>
      </c>
      <c r="M7647">
        <v>68.824996948199995</v>
      </c>
      <c r="N7647">
        <v>38.543300628699903</v>
      </c>
    </row>
    <row r="7648" spans="1:14" x14ac:dyDescent="0.35">
      <c r="A7648" t="s">
        <v>38723</v>
      </c>
      <c r="B7648" t="s">
        <v>1168</v>
      </c>
      <c r="C7648" t="s">
        <v>38724</v>
      </c>
      <c r="D7648">
        <v>2293</v>
      </c>
      <c r="E7648" t="s">
        <v>1579</v>
      </c>
      <c r="F7648" t="s">
        <v>37218</v>
      </c>
      <c r="G7648" t="s">
        <v>37220</v>
      </c>
      <c r="H7648" t="s">
        <v>38725</v>
      </c>
      <c r="I7648" t="s">
        <v>38723</v>
      </c>
      <c r="J7648" t="s">
        <v>38726</v>
      </c>
      <c r="L7648" t="s">
        <v>38727</v>
      </c>
      <c r="M7648">
        <v>69.805000305175696</v>
      </c>
      <c r="N7648">
        <v>37.9880981445312</v>
      </c>
    </row>
    <row r="7649" spans="1:14" x14ac:dyDescent="0.35">
      <c r="A7649" t="s">
        <v>38728</v>
      </c>
      <c r="B7649" t="s">
        <v>1168</v>
      </c>
      <c r="C7649" t="s">
        <v>38729</v>
      </c>
      <c r="D7649">
        <v>1450</v>
      </c>
      <c r="E7649" t="s">
        <v>1579</v>
      </c>
      <c r="F7649" t="s">
        <v>37218</v>
      </c>
      <c r="G7649" t="s">
        <v>37221</v>
      </c>
      <c r="H7649" t="s">
        <v>38730</v>
      </c>
      <c r="I7649" t="s">
        <v>38728</v>
      </c>
      <c r="J7649" t="s">
        <v>38731</v>
      </c>
      <c r="L7649" t="s">
        <v>38732</v>
      </c>
      <c r="M7649">
        <v>69.6947021484375</v>
      </c>
      <c r="N7649">
        <v>40.215400695800703</v>
      </c>
    </row>
    <row r="7650" spans="1:14" x14ac:dyDescent="0.35">
      <c r="A7650" t="s">
        <v>38733</v>
      </c>
      <c r="B7650" t="s">
        <v>1168</v>
      </c>
      <c r="C7650" t="s">
        <v>38734</v>
      </c>
      <c r="D7650">
        <v>1473</v>
      </c>
      <c r="E7650" t="s">
        <v>1579</v>
      </c>
      <c r="F7650" t="s">
        <v>37218</v>
      </c>
      <c r="G7650" t="s">
        <v>37220</v>
      </c>
      <c r="H7650" t="s">
        <v>38735</v>
      </c>
      <c r="I7650" t="s">
        <v>38733</v>
      </c>
      <c r="J7650" t="s">
        <v>38736</v>
      </c>
      <c r="L7650" t="s">
        <v>38737</v>
      </c>
      <c r="M7650">
        <v>68.864700317382798</v>
      </c>
      <c r="N7650">
        <v>37.866401672363203</v>
      </c>
    </row>
    <row r="7651" spans="1:14" x14ac:dyDescent="0.35">
      <c r="A7651" t="s">
        <v>38738</v>
      </c>
      <c r="B7651" t="s">
        <v>32</v>
      </c>
      <c r="C7651" t="s">
        <v>38739</v>
      </c>
      <c r="D7651">
        <v>1515</v>
      </c>
      <c r="E7651" t="s">
        <v>1579</v>
      </c>
      <c r="F7651" t="s">
        <v>37569</v>
      </c>
      <c r="G7651" t="s">
        <v>38740</v>
      </c>
      <c r="H7651" t="s">
        <v>38741</v>
      </c>
      <c r="I7651" t="s">
        <v>38742</v>
      </c>
      <c r="J7651" t="s">
        <v>38743</v>
      </c>
      <c r="L7651" t="s">
        <v>38744</v>
      </c>
      <c r="M7651">
        <v>72.293998718300003</v>
      </c>
      <c r="N7651">
        <v>40.727699279799999</v>
      </c>
    </row>
    <row r="7652" spans="1:14" x14ac:dyDescent="0.35">
      <c r="A7652" t="s">
        <v>38745</v>
      </c>
      <c r="B7652" t="s">
        <v>32</v>
      </c>
      <c r="C7652" t="s">
        <v>38746</v>
      </c>
      <c r="D7652">
        <v>1980</v>
      </c>
      <c r="E7652" t="s">
        <v>1579</v>
      </c>
      <c r="F7652" t="s">
        <v>37569</v>
      </c>
      <c r="G7652" t="s">
        <v>38747</v>
      </c>
      <c r="H7652" t="s">
        <v>38748</v>
      </c>
      <c r="I7652" t="s">
        <v>38749</v>
      </c>
      <c r="J7652" t="s">
        <v>38750</v>
      </c>
      <c r="L7652" t="s">
        <v>38751</v>
      </c>
      <c r="M7652">
        <v>71.745002746599994</v>
      </c>
      <c r="N7652">
        <v>40.358798980699902</v>
      </c>
    </row>
    <row r="7653" spans="1:14" x14ac:dyDescent="0.35">
      <c r="A7653" t="s">
        <v>38752</v>
      </c>
      <c r="B7653" t="s">
        <v>32</v>
      </c>
      <c r="C7653" t="s">
        <v>38753</v>
      </c>
      <c r="D7653">
        <v>1555</v>
      </c>
      <c r="E7653" t="s">
        <v>1579</v>
      </c>
      <c r="F7653" t="s">
        <v>37569</v>
      </c>
      <c r="G7653" t="s">
        <v>38754</v>
      </c>
      <c r="H7653" t="s">
        <v>38755</v>
      </c>
      <c r="I7653" t="s">
        <v>38756</v>
      </c>
      <c r="J7653" t="s">
        <v>38757</v>
      </c>
      <c r="L7653" t="s">
        <v>38758</v>
      </c>
      <c r="M7653">
        <v>71.556701660200005</v>
      </c>
      <c r="N7653">
        <v>40.984600067099997</v>
      </c>
    </row>
    <row r="7654" spans="1:14" x14ac:dyDescent="0.35">
      <c r="A7654" t="s">
        <v>38759</v>
      </c>
      <c r="B7654" t="s">
        <v>32</v>
      </c>
      <c r="C7654" t="s">
        <v>38760</v>
      </c>
      <c r="D7654">
        <v>246</v>
      </c>
      <c r="E7654" t="s">
        <v>1579</v>
      </c>
      <c r="F7654" t="s">
        <v>37569</v>
      </c>
      <c r="G7654" t="s">
        <v>38695</v>
      </c>
      <c r="H7654" t="s">
        <v>38761</v>
      </c>
      <c r="I7654" t="s">
        <v>38759</v>
      </c>
      <c r="J7654" t="s">
        <v>38762</v>
      </c>
      <c r="L7654" t="s">
        <v>38763</v>
      </c>
      <c r="M7654">
        <v>59.623298645019503</v>
      </c>
      <c r="N7654">
        <v>42.488399505615199</v>
      </c>
    </row>
    <row r="7655" spans="1:14" x14ac:dyDescent="0.35">
      <c r="A7655" t="s">
        <v>38764</v>
      </c>
      <c r="B7655" t="s">
        <v>1168</v>
      </c>
      <c r="C7655" t="s">
        <v>38765</v>
      </c>
      <c r="D7655">
        <v>320</v>
      </c>
      <c r="E7655" t="s">
        <v>1579</v>
      </c>
      <c r="F7655" t="s">
        <v>37569</v>
      </c>
      <c r="G7655" t="s">
        <v>38766</v>
      </c>
      <c r="H7655" t="s">
        <v>38767</v>
      </c>
      <c r="I7655" t="s">
        <v>38764</v>
      </c>
      <c r="J7655" t="s">
        <v>38768</v>
      </c>
      <c r="L7655" t="s">
        <v>38769</v>
      </c>
      <c r="M7655">
        <v>60.641700744628899</v>
      </c>
      <c r="N7655">
        <v>41.584300994872997</v>
      </c>
    </row>
    <row r="7656" spans="1:14" x14ac:dyDescent="0.35">
      <c r="A7656" t="s">
        <v>38770</v>
      </c>
      <c r="B7656" t="s">
        <v>32</v>
      </c>
      <c r="C7656" t="s">
        <v>38771</v>
      </c>
      <c r="E7656" t="s">
        <v>1579</v>
      </c>
      <c r="F7656" t="s">
        <v>37569</v>
      </c>
      <c r="G7656" t="s">
        <v>38772</v>
      </c>
      <c r="H7656" t="s">
        <v>38773</v>
      </c>
      <c r="I7656" t="s">
        <v>38770</v>
      </c>
      <c r="J7656" t="s">
        <v>20948</v>
      </c>
      <c r="L7656" t="s">
        <v>38774</v>
      </c>
      <c r="M7656">
        <v>65.170799255371094</v>
      </c>
      <c r="N7656">
        <v>40.117198944091797</v>
      </c>
    </row>
    <row r="7657" spans="1:14" x14ac:dyDescent="0.35">
      <c r="A7657" t="s">
        <v>38775</v>
      </c>
      <c r="B7657" t="s">
        <v>1168</v>
      </c>
      <c r="C7657" t="s">
        <v>38776</v>
      </c>
      <c r="D7657">
        <v>751</v>
      </c>
      <c r="E7657" t="s">
        <v>1579</v>
      </c>
      <c r="F7657" t="s">
        <v>37569</v>
      </c>
      <c r="G7657" t="s">
        <v>38696</v>
      </c>
      <c r="H7657" t="s">
        <v>38777</v>
      </c>
      <c r="I7657" t="s">
        <v>38775</v>
      </c>
      <c r="J7657" t="s">
        <v>16916</v>
      </c>
      <c r="L7657" t="s">
        <v>38778</v>
      </c>
      <c r="M7657">
        <v>64.483299255371094</v>
      </c>
      <c r="N7657">
        <v>39.775001525878899</v>
      </c>
    </row>
    <row r="7658" spans="1:14" x14ac:dyDescent="0.35">
      <c r="A7658" t="s">
        <v>38779</v>
      </c>
      <c r="B7658" t="s">
        <v>32</v>
      </c>
      <c r="C7658" t="s">
        <v>38780</v>
      </c>
      <c r="D7658">
        <v>1365</v>
      </c>
      <c r="E7658" t="s">
        <v>1579</v>
      </c>
      <c r="F7658" t="s">
        <v>37569</v>
      </c>
      <c r="G7658" t="s">
        <v>38694</v>
      </c>
      <c r="H7658" t="s">
        <v>38781</v>
      </c>
      <c r="I7658" t="s">
        <v>38782</v>
      </c>
      <c r="J7658" t="s">
        <v>38783</v>
      </c>
      <c r="L7658" t="s">
        <v>38784</v>
      </c>
      <c r="M7658">
        <v>65.9215011597</v>
      </c>
      <c r="N7658">
        <v>38.833599090600003</v>
      </c>
    </row>
    <row r="7659" spans="1:14" x14ac:dyDescent="0.35">
      <c r="A7659" t="s">
        <v>38785</v>
      </c>
      <c r="B7659" t="s">
        <v>32</v>
      </c>
      <c r="C7659" t="s">
        <v>38786</v>
      </c>
      <c r="D7659">
        <v>1396</v>
      </c>
      <c r="E7659" t="s">
        <v>1579</v>
      </c>
      <c r="F7659" t="s">
        <v>37569</v>
      </c>
      <c r="G7659" t="s">
        <v>38772</v>
      </c>
      <c r="H7659" t="s">
        <v>38787</v>
      </c>
      <c r="I7659" t="s">
        <v>38785</v>
      </c>
      <c r="J7659" t="s">
        <v>38788</v>
      </c>
      <c r="L7659" t="s">
        <v>38789</v>
      </c>
      <c r="M7659">
        <v>64.233200073242102</v>
      </c>
      <c r="N7659">
        <v>41.613899230957003</v>
      </c>
    </row>
    <row r="7660" spans="1:14" x14ac:dyDescent="0.35">
      <c r="A7660" t="s">
        <v>38790</v>
      </c>
      <c r="B7660" t="s">
        <v>1168</v>
      </c>
      <c r="C7660" t="s">
        <v>38791</v>
      </c>
      <c r="D7660">
        <v>2224</v>
      </c>
      <c r="E7660" t="s">
        <v>1579</v>
      </c>
      <c r="F7660" t="s">
        <v>37569</v>
      </c>
      <c r="G7660" t="s">
        <v>38792</v>
      </c>
      <c r="H7660" t="s">
        <v>38793</v>
      </c>
      <c r="I7660" t="s">
        <v>38790</v>
      </c>
      <c r="J7660" t="s">
        <v>38794</v>
      </c>
      <c r="L7660" t="s">
        <v>38795</v>
      </c>
      <c r="M7660">
        <v>66.983802795410099</v>
      </c>
      <c r="N7660">
        <v>39.7005004882812</v>
      </c>
    </row>
    <row r="7661" spans="1:14" x14ac:dyDescent="0.35">
      <c r="A7661" t="s">
        <v>38796</v>
      </c>
      <c r="B7661" t="s">
        <v>1168</v>
      </c>
      <c r="C7661" t="s">
        <v>38797</v>
      </c>
      <c r="D7661">
        <v>1027</v>
      </c>
      <c r="E7661" t="s">
        <v>1579</v>
      </c>
      <c r="F7661" t="s">
        <v>37569</v>
      </c>
      <c r="G7661" t="s">
        <v>38693</v>
      </c>
      <c r="H7661" t="s">
        <v>38798</v>
      </c>
      <c r="I7661" t="s">
        <v>38796</v>
      </c>
      <c r="J7661" t="s">
        <v>38799</v>
      </c>
      <c r="L7661" t="s">
        <v>38800</v>
      </c>
      <c r="M7661">
        <v>67.309997558593693</v>
      </c>
      <c r="N7661">
        <v>37.2867012023925</v>
      </c>
    </row>
    <row r="7662" spans="1:14" x14ac:dyDescent="0.35">
      <c r="A7662" t="s">
        <v>38802</v>
      </c>
      <c r="B7662" t="s">
        <v>3332</v>
      </c>
      <c r="C7662" t="s">
        <v>38803</v>
      </c>
      <c r="D7662">
        <v>1417</v>
      </c>
      <c r="E7662" t="s">
        <v>1579</v>
      </c>
      <c r="F7662" t="s">
        <v>37569</v>
      </c>
      <c r="G7662" t="s">
        <v>37570</v>
      </c>
      <c r="H7662" t="s">
        <v>38801</v>
      </c>
      <c r="I7662" t="s">
        <v>38802</v>
      </c>
      <c r="J7662" t="s">
        <v>38804</v>
      </c>
      <c r="L7662" t="s">
        <v>38805</v>
      </c>
      <c r="M7662">
        <v>69.281196594199997</v>
      </c>
      <c r="N7662">
        <v>41.257900237999998</v>
      </c>
    </row>
    <row r="7663" spans="1:14" x14ac:dyDescent="0.35">
      <c r="A7663" t="s">
        <v>38806</v>
      </c>
      <c r="B7663" t="s">
        <v>32</v>
      </c>
      <c r="C7663" t="s">
        <v>38807</v>
      </c>
      <c r="D7663">
        <v>9</v>
      </c>
      <c r="F7663" t="s">
        <v>7320</v>
      </c>
      <c r="G7663" t="s">
        <v>7321</v>
      </c>
      <c r="H7663" t="s">
        <v>29387</v>
      </c>
      <c r="J7663" t="s">
        <v>38806</v>
      </c>
      <c r="L7663" t="s">
        <v>38808</v>
      </c>
      <c r="M7663">
        <v>-77.933700000000002</v>
      </c>
      <c r="N7663">
        <v>9.1282999999999994</v>
      </c>
    </row>
    <row r="7664" spans="1:14" x14ac:dyDescent="0.35">
      <c r="A7664" t="s">
        <v>38809</v>
      </c>
      <c r="B7664" t="s">
        <v>1168</v>
      </c>
      <c r="C7664" t="s">
        <v>38810</v>
      </c>
      <c r="D7664">
        <v>446</v>
      </c>
      <c r="E7664" t="s">
        <v>1541</v>
      </c>
      <c r="F7664" t="s">
        <v>7999</v>
      </c>
      <c r="G7664" t="s">
        <v>33224</v>
      </c>
      <c r="H7664" t="s">
        <v>38811</v>
      </c>
      <c r="I7664" t="s">
        <v>38809</v>
      </c>
      <c r="J7664" t="s">
        <v>38812</v>
      </c>
      <c r="L7664" t="s">
        <v>38813</v>
      </c>
      <c r="M7664">
        <v>41.019401550299897</v>
      </c>
      <c r="N7664">
        <v>57.796901702900001</v>
      </c>
    </row>
    <row r="7665" spans="1:14" x14ac:dyDescent="0.35">
      <c r="A7665" t="s">
        <v>38814</v>
      </c>
      <c r="B7665" t="s">
        <v>36</v>
      </c>
      <c r="C7665" t="s">
        <v>38815</v>
      </c>
      <c r="D7665">
        <v>427</v>
      </c>
      <c r="E7665" t="s">
        <v>1541</v>
      </c>
      <c r="F7665" t="s">
        <v>7999</v>
      </c>
      <c r="G7665" t="s">
        <v>33148</v>
      </c>
      <c r="H7665" t="s">
        <v>268</v>
      </c>
      <c r="I7665" t="s">
        <v>38814</v>
      </c>
      <c r="J7665" t="s">
        <v>38816</v>
      </c>
      <c r="L7665" t="s">
        <v>38817</v>
      </c>
      <c r="M7665">
        <v>38.060001373299997</v>
      </c>
      <c r="N7665">
        <v>55.617198944099997</v>
      </c>
    </row>
    <row r="7666" spans="1:14" x14ac:dyDescent="0.35">
      <c r="A7666" t="s">
        <v>38818</v>
      </c>
      <c r="B7666" t="s">
        <v>1168</v>
      </c>
      <c r="C7666" t="s">
        <v>38819</v>
      </c>
      <c r="D7666">
        <v>656</v>
      </c>
      <c r="E7666" t="s">
        <v>1541</v>
      </c>
      <c r="F7666" t="s">
        <v>7999</v>
      </c>
      <c r="G7666" t="s">
        <v>33228</v>
      </c>
      <c r="H7666" t="s">
        <v>33271</v>
      </c>
      <c r="I7666" t="s">
        <v>38818</v>
      </c>
      <c r="J7666" t="s">
        <v>38820</v>
      </c>
      <c r="L7666" t="s">
        <v>38821</v>
      </c>
      <c r="M7666">
        <v>36.366668701199998</v>
      </c>
      <c r="N7666">
        <v>54.549999237100003</v>
      </c>
    </row>
    <row r="7667" spans="1:14" x14ac:dyDescent="0.35">
      <c r="A7667" t="s">
        <v>38822</v>
      </c>
      <c r="B7667" t="s">
        <v>1168</v>
      </c>
      <c r="C7667" t="s">
        <v>38823</v>
      </c>
      <c r="D7667">
        <v>410</v>
      </c>
      <c r="E7667" t="s">
        <v>1541</v>
      </c>
      <c r="F7667" t="s">
        <v>7999</v>
      </c>
      <c r="G7667" t="s">
        <v>33230</v>
      </c>
      <c r="H7667" t="s">
        <v>33231</v>
      </c>
      <c r="I7667" t="s">
        <v>38822</v>
      </c>
      <c r="J7667" t="s">
        <v>19673</v>
      </c>
      <c r="L7667" t="s">
        <v>38824</v>
      </c>
      <c r="M7667">
        <v>40.940799713134702</v>
      </c>
      <c r="N7667">
        <v>56.939399719238203</v>
      </c>
    </row>
    <row r="7668" spans="1:14" x14ac:dyDescent="0.35">
      <c r="A7668" t="s">
        <v>38825</v>
      </c>
      <c r="B7668" t="s">
        <v>1168</v>
      </c>
      <c r="C7668" t="s">
        <v>38826</v>
      </c>
      <c r="D7668">
        <v>423</v>
      </c>
      <c r="E7668" t="s">
        <v>1541</v>
      </c>
      <c r="F7668" t="s">
        <v>7999</v>
      </c>
      <c r="G7668" t="s">
        <v>33213</v>
      </c>
      <c r="H7668" t="s">
        <v>33229</v>
      </c>
      <c r="I7668" t="s">
        <v>38825</v>
      </c>
      <c r="J7668" t="s">
        <v>38827</v>
      </c>
      <c r="L7668" t="s">
        <v>38828</v>
      </c>
      <c r="M7668">
        <v>38.929401397705</v>
      </c>
      <c r="N7668">
        <v>58.104198455810497</v>
      </c>
    </row>
    <row r="7669" spans="1:14" x14ac:dyDescent="0.35">
      <c r="A7669" t="s">
        <v>38829</v>
      </c>
      <c r="B7669" t="s">
        <v>1168</v>
      </c>
      <c r="C7669" t="s">
        <v>33198</v>
      </c>
      <c r="D7669">
        <v>663</v>
      </c>
      <c r="E7669" t="s">
        <v>1541</v>
      </c>
      <c r="F7669" t="s">
        <v>7999</v>
      </c>
      <c r="G7669" t="s">
        <v>33199</v>
      </c>
      <c r="H7669" t="s">
        <v>33200</v>
      </c>
      <c r="I7669" t="s">
        <v>38829</v>
      </c>
      <c r="J7669" t="s">
        <v>38830</v>
      </c>
      <c r="L7669" t="s">
        <v>38831</v>
      </c>
      <c r="M7669">
        <v>34.176399000000004</v>
      </c>
      <c r="N7669">
        <v>53.214199000000001</v>
      </c>
    </row>
    <row r="7670" spans="1:14" x14ac:dyDescent="0.35">
      <c r="A7670" t="s">
        <v>38832</v>
      </c>
      <c r="B7670" t="s">
        <v>3332</v>
      </c>
      <c r="C7670" t="s">
        <v>38833</v>
      </c>
      <c r="D7670">
        <v>377</v>
      </c>
      <c r="E7670" t="s">
        <v>1541</v>
      </c>
      <c r="F7670" t="s">
        <v>7999</v>
      </c>
      <c r="G7670" t="s">
        <v>33148</v>
      </c>
      <c r="H7670" t="s">
        <v>268</v>
      </c>
      <c r="I7670" t="s">
        <v>38832</v>
      </c>
      <c r="J7670" t="s">
        <v>38834</v>
      </c>
      <c r="L7670" t="s">
        <v>38835</v>
      </c>
      <c r="M7670">
        <v>38.150002000000001</v>
      </c>
      <c r="N7670">
        <v>55.553299000000003</v>
      </c>
    </row>
    <row r="7671" spans="1:14" x14ac:dyDescent="0.35">
      <c r="A7671" t="s">
        <v>38836</v>
      </c>
      <c r="B7671" t="s">
        <v>3332</v>
      </c>
      <c r="C7671" t="s">
        <v>38837</v>
      </c>
      <c r="D7671">
        <v>588</v>
      </c>
      <c r="E7671" t="s">
        <v>1541</v>
      </c>
      <c r="F7671" t="s">
        <v>7999</v>
      </c>
      <c r="G7671" t="s">
        <v>33148</v>
      </c>
      <c r="H7671" t="s">
        <v>268</v>
      </c>
      <c r="I7671" t="s">
        <v>38836</v>
      </c>
      <c r="J7671" t="s">
        <v>38838</v>
      </c>
      <c r="L7671" t="s">
        <v>38839</v>
      </c>
      <c r="M7671">
        <v>37.906299591064403</v>
      </c>
      <c r="N7671">
        <v>55.408798217773402</v>
      </c>
    </row>
    <row r="7672" spans="1:14" x14ac:dyDescent="0.35">
      <c r="A7672" t="s">
        <v>38840</v>
      </c>
      <c r="B7672" t="s">
        <v>32</v>
      </c>
      <c r="C7672" t="s">
        <v>38841</v>
      </c>
      <c r="D7672">
        <v>287</v>
      </c>
      <c r="E7672" t="s">
        <v>1541</v>
      </c>
      <c r="F7672" t="s">
        <v>7999</v>
      </c>
      <c r="G7672" t="s">
        <v>33213</v>
      </c>
      <c r="I7672" t="s">
        <v>38840</v>
      </c>
      <c r="J7672" t="s">
        <v>38842</v>
      </c>
      <c r="L7672" t="s">
        <v>38843</v>
      </c>
      <c r="M7672">
        <v>40.157398223876903</v>
      </c>
      <c r="N7672">
        <v>57.560699462890597</v>
      </c>
    </row>
    <row r="7673" spans="1:14" x14ac:dyDescent="0.35">
      <c r="A7673" t="s">
        <v>38844</v>
      </c>
      <c r="B7673" t="s">
        <v>3332</v>
      </c>
      <c r="C7673" t="s">
        <v>38845</v>
      </c>
      <c r="D7673">
        <v>622</v>
      </c>
      <c r="E7673" t="s">
        <v>1541</v>
      </c>
      <c r="F7673" t="s">
        <v>7999</v>
      </c>
      <c r="G7673" t="s">
        <v>33148</v>
      </c>
      <c r="H7673" t="s">
        <v>268</v>
      </c>
      <c r="I7673" t="s">
        <v>38844</v>
      </c>
      <c r="J7673" t="s">
        <v>33347</v>
      </c>
      <c r="L7673" t="s">
        <v>38846</v>
      </c>
      <c r="M7673">
        <v>37.4146</v>
      </c>
      <c r="N7673">
        <v>55.972599000000002</v>
      </c>
    </row>
    <row r="7674" spans="1:14" x14ac:dyDescent="0.35">
      <c r="A7674" t="s">
        <v>38847</v>
      </c>
      <c r="B7674" t="s">
        <v>1168</v>
      </c>
      <c r="C7674" t="s">
        <v>38848</v>
      </c>
      <c r="D7674">
        <v>469</v>
      </c>
      <c r="E7674" t="s">
        <v>1541</v>
      </c>
      <c r="F7674" t="s">
        <v>7999</v>
      </c>
      <c r="G7674" t="s">
        <v>33137</v>
      </c>
      <c r="H7674" t="s">
        <v>33261</v>
      </c>
      <c r="I7674" t="s">
        <v>38847</v>
      </c>
      <c r="J7674" t="s">
        <v>38849</v>
      </c>
      <c r="L7674" t="s">
        <v>38850</v>
      </c>
      <c r="M7674">
        <v>35.757701873779297</v>
      </c>
      <c r="N7674">
        <v>56.824699401855398</v>
      </c>
    </row>
    <row r="7675" spans="1:14" x14ac:dyDescent="0.35">
      <c r="A7675" t="s">
        <v>38851</v>
      </c>
      <c r="B7675" t="s">
        <v>1168</v>
      </c>
      <c r="C7675" t="s">
        <v>38852</v>
      </c>
      <c r="D7675">
        <v>568</v>
      </c>
      <c r="E7675" t="s">
        <v>1541</v>
      </c>
      <c r="F7675" t="s">
        <v>7999</v>
      </c>
      <c r="G7675" t="s">
        <v>33148</v>
      </c>
      <c r="H7675" t="s">
        <v>268</v>
      </c>
      <c r="I7675" t="s">
        <v>38851</v>
      </c>
      <c r="J7675" t="s">
        <v>38853</v>
      </c>
      <c r="L7675" t="s">
        <v>38854</v>
      </c>
      <c r="M7675">
        <v>37.507221999999999</v>
      </c>
      <c r="N7675">
        <v>55.511667000000003</v>
      </c>
    </row>
    <row r="7676" spans="1:14" x14ac:dyDescent="0.35">
      <c r="A7676" t="s">
        <v>38855</v>
      </c>
      <c r="B7676" t="s">
        <v>1168</v>
      </c>
      <c r="C7676" t="s">
        <v>38856</v>
      </c>
      <c r="D7676">
        <v>499</v>
      </c>
      <c r="E7676" t="s">
        <v>1541</v>
      </c>
      <c r="F7676" t="s">
        <v>7999</v>
      </c>
      <c r="G7676" t="s">
        <v>33148</v>
      </c>
      <c r="H7676" t="s">
        <v>268</v>
      </c>
      <c r="I7676" t="s">
        <v>38855</v>
      </c>
      <c r="J7676" t="s">
        <v>38857</v>
      </c>
      <c r="L7676" t="s">
        <v>38858</v>
      </c>
      <c r="M7676">
        <v>38.061698999999997</v>
      </c>
      <c r="N7676">
        <v>55.878300000000003</v>
      </c>
    </row>
    <row r="7677" spans="1:14" x14ac:dyDescent="0.35">
      <c r="A7677" t="s">
        <v>38859</v>
      </c>
      <c r="B7677" t="s">
        <v>1168</v>
      </c>
      <c r="C7677" t="s">
        <v>38860</v>
      </c>
      <c r="D7677">
        <v>735</v>
      </c>
      <c r="E7677" t="s">
        <v>1541</v>
      </c>
      <c r="F7677" t="s">
        <v>7999</v>
      </c>
      <c r="G7677" t="s">
        <v>33257</v>
      </c>
      <c r="H7677" t="s">
        <v>33259</v>
      </c>
      <c r="I7677" t="s">
        <v>38859</v>
      </c>
      <c r="J7677" t="s">
        <v>2254</v>
      </c>
      <c r="L7677" t="s">
        <v>38861</v>
      </c>
      <c r="M7677">
        <v>36.590099334716797</v>
      </c>
      <c r="N7677">
        <v>50.643798828125</v>
      </c>
    </row>
    <row r="7678" spans="1:14" x14ac:dyDescent="0.35">
      <c r="A7678" t="s">
        <v>38862</v>
      </c>
      <c r="B7678" t="s">
        <v>1168</v>
      </c>
      <c r="C7678" t="s">
        <v>38863</v>
      </c>
      <c r="D7678">
        <v>686</v>
      </c>
      <c r="E7678" t="s">
        <v>1541</v>
      </c>
      <c r="F7678" t="s">
        <v>7999</v>
      </c>
      <c r="G7678" t="s">
        <v>33244</v>
      </c>
      <c r="H7678" t="s">
        <v>33245</v>
      </c>
      <c r="I7678" t="s">
        <v>38862</v>
      </c>
      <c r="J7678" t="s">
        <v>38864</v>
      </c>
      <c r="L7678" t="s">
        <v>38865</v>
      </c>
      <c r="M7678">
        <v>36.295600891113203</v>
      </c>
      <c r="N7678">
        <v>51.750598907470703</v>
      </c>
    </row>
    <row r="7679" spans="1:14" x14ac:dyDescent="0.35">
      <c r="A7679" t="s">
        <v>38866</v>
      </c>
      <c r="B7679" t="s">
        <v>1168</v>
      </c>
      <c r="C7679" t="s">
        <v>38867</v>
      </c>
      <c r="D7679">
        <v>584</v>
      </c>
      <c r="E7679" t="s">
        <v>1541</v>
      </c>
      <c r="F7679" t="s">
        <v>7999</v>
      </c>
      <c r="G7679" t="s">
        <v>33143</v>
      </c>
      <c r="H7679" t="s">
        <v>33144</v>
      </c>
      <c r="I7679" t="s">
        <v>38866</v>
      </c>
      <c r="J7679" t="s">
        <v>38868</v>
      </c>
      <c r="L7679" t="s">
        <v>38869</v>
      </c>
      <c r="M7679">
        <v>39.537799835205</v>
      </c>
      <c r="N7679">
        <v>52.702800750732401</v>
      </c>
    </row>
    <row r="7680" spans="1:14" x14ac:dyDescent="0.35">
      <c r="A7680" t="s">
        <v>38870</v>
      </c>
      <c r="B7680" t="s">
        <v>1168</v>
      </c>
      <c r="C7680" t="s">
        <v>38871</v>
      </c>
      <c r="D7680">
        <v>514</v>
      </c>
      <c r="E7680" t="s">
        <v>1541</v>
      </c>
      <c r="F7680" t="s">
        <v>7999</v>
      </c>
      <c r="G7680" t="s">
        <v>33142</v>
      </c>
      <c r="H7680" t="s">
        <v>33237</v>
      </c>
      <c r="I7680" t="s">
        <v>38870</v>
      </c>
      <c r="J7680" t="s">
        <v>38872</v>
      </c>
      <c r="L7680" t="s">
        <v>38873</v>
      </c>
      <c r="M7680">
        <v>39.229598999023402</v>
      </c>
      <c r="N7680">
        <v>51.814201354980398</v>
      </c>
    </row>
    <row r="7681" spans="1:14" x14ac:dyDescent="0.35">
      <c r="A7681" t="s">
        <v>38874</v>
      </c>
      <c r="B7681" t="s">
        <v>1168</v>
      </c>
      <c r="C7681" t="s">
        <v>38875</v>
      </c>
      <c r="D7681">
        <v>656</v>
      </c>
      <c r="E7681" t="s">
        <v>1541</v>
      </c>
      <c r="F7681" t="s">
        <v>7999</v>
      </c>
      <c r="G7681" t="s">
        <v>33243</v>
      </c>
      <c r="H7681" t="s">
        <v>38876</v>
      </c>
      <c r="I7681" t="s">
        <v>38874</v>
      </c>
      <c r="J7681" t="s">
        <v>21014</v>
      </c>
      <c r="L7681" t="s">
        <v>38877</v>
      </c>
      <c r="M7681">
        <v>36.002201080299997</v>
      </c>
      <c r="N7681">
        <v>52.934700012199997</v>
      </c>
    </row>
    <row r="7682" spans="1:14" x14ac:dyDescent="0.35">
      <c r="A7682" t="s">
        <v>38878</v>
      </c>
      <c r="B7682" t="s">
        <v>1168</v>
      </c>
      <c r="C7682" t="s">
        <v>38879</v>
      </c>
      <c r="D7682">
        <v>413</v>
      </c>
      <c r="E7682" t="s">
        <v>1541</v>
      </c>
      <c r="F7682" t="s">
        <v>7999</v>
      </c>
      <c r="G7682" t="s">
        <v>33234</v>
      </c>
      <c r="H7682" t="s">
        <v>33235</v>
      </c>
      <c r="I7682" t="s">
        <v>38878</v>
      </c>
      <c r="J7682" t="s">
        <v>38880</v>
      </c>
      <c r="L7682" t="s">
        <v>38881</v>
      </c>
      <c r="M7682">
        <v>41.482799530028998</v>
      </c>
      <c r="N7682">
        <v>52.806098937987997</v>
      </c>
    </row>
    <row r="7683" spans="1:14" x14ac:dyDescent="0.35">
      <c r="A7683" t="s">
        <v>22991</v>
      </c>
      <c r="B7683" t="s">
        <v>32</v>
      </c>
      <c r="C7683" t="s">
        <v>38882</v>
      </c>
      <c r="D7683">
        <v>1800</v>
      </c>
      <c r="E7683" t="s">
        <v>161</v>
      </c>
      <c r="F7683" t="s">
        <v>1547</v>
      </c>
      <c r="G7683" t="s">
        <v>1554</v>
      </c>
      <c r="H7683" t="s">
        <v>38883</v>
      </c>
      <c r="J7683" t="s">
        <v>22991</v>
      </c>
      <c r="K7683" t="s">
        <v>20570</v>
      </c>
      <c r="L7683" t="s">
        <v>38884</v>
      </c>
      <c r="M7683">
        <v>147.5735</v>
      </c>
      <c r="N7683">
        <v>-9.0746000000000002</v>
      </c>
    </row>
    <row r="7684" spans="1:14" x14ac:dyDescent="0.35">
      <c r="A7684" t="s">
        <v>38885</v>
      </c>
      <c r="B7684" t="s">
        <v>32</v>
      </c>
      <c r="C7684" t="s">
        <v>38886</v>
      </c>
      <c r="D7684">
        <v>502</v>
      </c>
      <c r="E7684" t="s">
        <v>1541</v>
      </c>
      <c r="F7684" t="s">
        <v>7999</v>
      </c>
      <c r="G7684" t="s">
        <v>33135</v>
      </c>
      <c r="H7684" t="s">
        <v>38887</v>
      </c>
      <c r="I7684" t="s">
        <v>38885</v>
      </c>
      <c r="J7684" t="s">
        <v>22065</v>
      </c>
      <c r="L7684" t="s">
        <v>38888</v>
      </c>
      <c r="M7684">
        <v>39.855201721191399</v>
      </c>
      <c r="N7684">
        <v>54.555900573730398</v>
      </c>
    </row>
    <row r="7685" spans="1:14" x14ac:dyDescent="0.35">
      <c r="A7685" t="s">
        <v>38889</v>
      </c>
      <c r="B7685" t="s">
        <v>32</v>
      </c>
      <c r="C7685" t="s">
        <v>38890</v>
      </c>
      <c r="D7685">
        <v>499</v>
      </c>
      <c r="E7685" t="s">
        <v>1541</v>
      </c>
      <c r="F7685" t="s">
        <v>7999</v>
      </c>
      <c r="G7685" t="s">
        <v>33202</v>
      </c>
      <c r="H7685" t="s">
        <v>33225</v>
      </c>
      <c r="I7685" t="s">
        <v>38891</v>
      </c>
      <c r="J7685" t="s">
        <v>38892</v>
      </c>
      <c r="L7685" t="s">
        <v>38893</v>
      </c>
      <c r="M7685">
        <v>37.6</v>
      </c>
      <c r="N7685">
        <v>54.238999999999997</v>
      </c>
    </row>
    <row r="7686" spans="1:14" x14ac:dyDescent="0.35">
      <c r="A7686" t="s">
        <v>38894</v>
      </c>
      <c r="B7686" t="s">
        <v>3332</v>
      </c>
      <c r="C7686" t="s">
        <v>38895</v>
      </c>
      <c r="D7686">
        <v>685</v>
      </c>
      <c r="E7686" t="s">
        <v>1541</v>
      </c>
      <c r="F7686" t="s">
        <v>7999</v>
      </c>
      <c r="G7686" t="s">
        <v>33148</v>
      </c>
      <c r="H7686" t="s">
        <v>268</v>
      </c>
      <c r="I7686" t="s">
        <v>38894</v>
      </c>
      <c r="J7686" t="s">
        <v>38896</v>
      </c>
      <c r="L7686" t="s">
        <v>38897</v>
      </c>
      <c r="M7686">
        <v>37.261501312299998</v>
      </c>
      <c r="N7686">
        <v>55.591499328600001</v>
      </c>
    </row>
    <row r="7687" spans="1:14" x14ac:dyDescent="0.35">
      <c r="A7687" t="s">
        <v>38898</v>
      </c>
      <c r="B7687" t="s">
        <v>1168</v>
      </c>
      <c r="C7687" t="s">
        <v>38899</v>
      </c>
      <c r="D7687">
        <v>482</v>
      </c>
      <c r="E7687" t="s">
        <v>1541</v>
      </c>
      <c r="F7687" t="s">
        <v>7999</v>
      </c>
      <c r="G7687" t="s">
        <v>33170</v>
      </c>
      <c r="H7687" t="s">
        <v>38900</v>
      </c>
      <c r="I7687" t="s">
        <v>38898</v>
      </c>
      <c r="J7687" t="s">
        <v>38901</v>
      </c>
      <c r="L7687" t="s">
        <v>38902</v>
      </c>
      <c r="M7687">
        <v>53.804698944091797</v>
      </c>
      <c r="N7687">
        <v>63.566898345947202</v>
      </c>
    </row>
    <row r="7688" spans="1:14" x14ac:dyDescent="0.35">
      <c r="A7688" t="s">
        <v>38903</v>
      </c>
      <c r="B7688" t="s">
        <v>1168</v>
      </c>
      <c r="C7688" t="s">
        <v>38904</v>
      </c>
      <c r="D7688">
        <v>184</v>
      </c>
      <c r="E7688" t="s">
        <v>1579</v>
      </c>
      <c r="F7688" t="s">
        <v>7999</v>
      </c>
      <c r="G7688" t="s">
        <v>33170</v>
      </c>
      <c r="H7688" t="s">
        <v>38905</v>
      </c>
      <c r="I7688" t="s">
        <v>38903</v>
      </c>
      <c r="J7688" t="s">
        <v>34838</v>
      </c>
      <c r="L7688" t="s">
        <v>38906</v>
      </c>
      <c r="M7688">
        <v>60.110321044921797</v>
      </c>
      <c r="N7688">
        <v>66.054832458496094</v>
      </c>
    </row>
    <row r="7689" spans="1:14" x14ac:dyDescent="0.35">
      <c r="A7689" t="s">
        <v>38907</v>
      </c>
      <c r="B7689" t="s">
        <v>1168</v>
      </c>
      <c r="C7689" t="s">
        <v>38908</v>
      </c>
      <c r="D7689">
        <v>98</v>
      </c>
      <c r="E7689" t="s">
        <v>1541</v>
      </c>
      <c r="F7689" t="s">
        <v>7999</v>
      </c>
      <c r="G7689" t="s">
        <v>33170</v>
      </c>
      <c r="H7689" t="s">
        <v>33269</v>
      </c>
      <c r="I7689" t="s">
        <v>38907</v>
      </c>
      <c r="J7689" t="s">
        <v>21380</v>
      </c>
      <c r="L7689" t="s">
        <v>38909</v>
      </c>
      <c r="M7689">
        <v>57.1307983398437</v>
      </c>
      <c r="N7689">
        <v>65.121101379394503</v>
      </c>
    </row>
    <row r="7690" spans="1:14" x14ac:dyDescent="0.35">
      <c r="A7690" t="s">
        <v>38910</v>
      </c>
      <c r="B7690" t="s">
        <v>1168</v>
      </c>
      <c r="C7690" t="s">
        <v>38911</v>
      </c>
      <c r="D7690">
        <v>262</v>
      </c>
      <c r="E7690" t="s">
        <v>1541</v>
      </c>
      <c r="F7690" t="s">
        <v>7999</v>
      </c>
      <c r="G7690" t="s">
        <v>33170</v>
      </c>
      <c r="H7690" t="s">
        <v>38912</v>
      </c>
      <c r="I7690" t="s">
        <v>38910</v>
      </c>
      <c r="J7690" t="s">
        <v>38913</v>
      </c>
      <c r="L7690" t="s">
        <v>38914</v>
      </c>
      <c r="M7690">
        <v>57.367198944091797</v>
      </c>
      <c r="N7690">
        <v>66.004699707031193</v>
      </c>
    </row>
    <row r="7691" spans="1:14" x14ac:dyDescent="0.35">
      <c r="A7691" t="s">
        <v>38915</v>
      </c>
      <c r="B7691" t="s">
        <v>1168</v>
      </c>
      <c r="C7691" t="s">
        <v>38916</v>
      </c>
      <c r="D7691">
        <v>604</v>
      </c>
      <c r="E7691" t="s">
        <v>1579</v>
      </c>
      <c r="F7691" t="s">
        <v>7999</v>
      </c>
      <c r="G7691" t="s">
        <v>33170</v>
      </c>
      <c r="H7691" t="s">
        <v>33270</v>
      </c>
      <c r="I7691" t="s">
        <v>38915</v>
      </c>
      <c r="J7691" t="s">
        <v>38917</v>
      </c>
      <c r="L7691" t="s">
        <v>38918</v>
      </c>
      <c r="M7691">
        <v>63.993099212646399</v>
      </c>
      <c r="N7691">
        <v>67.488601684570298</v>
      </c>
    </row>
    <row r="7692" spans="1:14" x14ac:dyDescent="0.35">
      <c r="A7692" t="s">
        <v>38919</v>
      </c>
      <c r="B7692" t="s">
        <v>1168</v>
      </c>
      <c r="C7692" t="s">
        <v>38920</v>
      </c>
      <c r="D7692">
        <v>262</v>
      </c>
      <c r="E7692" t="s">
        <v>1541</v>
      </c>
      <c r="F7692" t="s">
        <v>7999</v>
      </c>
      <c r="G7692" t="s">
        <v>33170</v>
      </c>
      <c r="H7692" t="s">
        <v>38921</v>
      </c>
      <c r="I7692" t="s">
        <v>38919</v>
      </c>
      <c r="J7692" t="s">
        <v>22986</v>
      </c>
      <c r="L7692" t="s">
        <v>38922</v>
      </c>
      <c r="M7692">
        <v>52.200336456299901</v>
      </c>
      <c r="N7692">
        <v>65.437294006299993</v>
      </c>
    </row>
    <row r="7693" spans="1:14" x14ac:dyDescent="0.35">
      <c r="A7693" t="s">
        <v>38923</v>
      </c>
      <c r="B7693" t="s">
        <v>1168</v>
      </c>
      <c r="C7693" t="s">
        <v>38924</v>
      </c>
      <c r="D7693">
        <v>342</v>
      </c>
      <c r="E7693" t="s">
        <v>1541</v>
      </c>
      <c r="F7693" t="s">
        <v>7999</v>
      </c>
      <c r="G7693" t="s">
        <v>33170</v>
      </c>
      <c r="H7693" t="s">
        <v>33171</v>
      </c>
      <c r="I7693" t="s">
        <v>38923</v>
      </c>
      <c r="J7693" t="s">
        <v>38925</v>
      </c>
      <c r="L7693" t="s">
        <v>38926</v>
      </c>
      <c r="M7693">
        <v>50.845100402832003</v>
      </c>
      <c r="N7693">
        <v>61.646999359130803</v>
      </c>
    </row>
    <row r="7694" spans="1:14" x14ac:dyDescent="0.35">
      <c r="A7694" t="s">
        <v>38927</v>
      </c>
      <c r="B7694" t="s">
        <v>1168</v>
      </c>
      <c r="C7694" t="s">
        <v>38928</v>
      </c>
      <c r="D7694">
        <v>256</v>
      </c>
      <c r="E7694" t="s">
        <v>1541</v>
      </c>
      <c r="F7694" t="s">
        <v>7999</v>
      </c>
      <c r="G7694" t="s">
        <v>33172</v>
      </c>
      <c r="H7694" t="s">
        <v>33254</v>
      </c>
      <c r="I7694" t="s">
        <v>38927</v>
      </c>
      <c r="J7694" t="s">
        <v>38929</v>
      </c>
      <c r="L7694" t="s">
        <v>38930</v>
      </c>
      <c r="M7694">
        <v>43.784000396728999</v>
      </c>
      <c r="N7694">
        <v>56.230098724365</v>
      </c>
    </row>
    <row r="7695" spans="1:14" x14ac:dyDescent="0.35">
      <c r="A7695" t="s">
        <v>38931</v>
      </c>
      <c r="B7695" t="s">
        <v>1168</v>
      </c>
      <c r="C7695" t="s">
        <v>38932</v>
      </c>
      <c r="D7695">
        <v>991</v>
      </c>
      <c r="E7695" t="s">
        <v>1541</v>
      </c>
      <c r="F7695" t="s">
        <v>7999</v>
      </c>
      <c r="G7695" t="s">
        <v>33175</v>
      </c>
      <c r="H7695" t="s">
        <v>38933</v>
      </c>
      <c r="I7695" t="s">
        <v>38931</v>
      </c>
      <c r="J7695" t="s">
        <v>38934</v>
      </c>
      <c r="L7695" t="s">
        <v>38935</v>
      </c>
      <c r="M7695">
        <v>52.801700592041001</v>
      </c>
      <c r="N7695">
        <v>54.639999389648402</v>
      </c>
    </row>
    <row r="7696" spans="1:14" x14ac:dyDescent="0.35">
      <c r="A7696" t="s">
        <v>38936</v>
      </c>
      <c r="B7696" t="s">
        <v>3332</v>
      </c>
      <c r="C7696" t="s">
        <v>38937</v>
      </c>
      <c r="D7696">
        <v>411</v>
      </c>
      <c r="E7696" t="s">
        <v>1541</v>
      </c>
      <c r="F7696" t="s">
        <v>7999</v>
      </c>
      <c r="G7696" t="s">
        <v>33175</v>
      </c>
      <c r="H7696" t="s">
        <v>33176</v>
      </c>
      <c r="I7696" t="s">
        <v>38936</v>
      </c>
      <c r="J7696" t="s">
        <v>38938</v>
      </c>
      <c r="L7696" t="s">
        <v>38939</v>
      </c>
      <c r="M7696">
        <v>49.278701782227003</v>
      </c>
      <c r="N7696">
        <v>55.606201171875</v>
      </c>
    </row>
    <row r="7697" spans="1:14" x14ac:dyDescent="0.35">
      <c r="A7697" t="s">
        <v>38940</v>
      </c>
      <c r="B7697" t="s">
        <v>1168</v>
      </c>
      <c r="C7697" t="s">
        <v>38941</v>
      </c>
      <c r="D7697">
        <v>643</v>
      </c>
      <c r="E7697" t="s">
        <v>1541</v>
      </c>
      <c r="F7697" t="s">
        <v>7999</v>
      </c>
      <c r="G7697" t="s">
        <v>33175</v>
      </c>
      <c r="H7697" t="s">
        <v>38942</v>
      </c>
      <c r="I7697" t="s">
        <v>38940</v>
      </c>
      <c r="J7697" t="s">
        <v>20823</v>
      </c>
      <c r="L7697" t="s">
        <v>38943</v>
      </c>
      <c r="M7697">
        <v>52.092498779296797</v>
      </c>
      <c r="N7697">
        <v>55.564701080322202</v>
      </c>
    </row>
    <row r="7698" spans="1:14" x14ac:dyDescent="0.35">
      <c r="A7698" t="s">
        <v>38944</v>
      </c>
      <c r="B7698" t="s">
        <v>1168</v>
      </c>
      <c r="C7698" t="s">
        <v>38945</v>
      </c>
      <c r="D7698">
        <v>348</v>
      </c>
      <c r="E7698" t="s">
        <v>1541</v>
      </c>
      <c r="F7698" t="s">
        <v>7999</v>
      </c>
      <c r="G7698" t="s">
        <v>33265</v>
      </c>
      <c r="H7698" t="s">
        <v>38946</v>
      </c>
      <c r="I7698" t="s">
        <v>38944</v>
      </c>
      <c r="J7698" t="s">
        <v>38947</v>
      </c>
      <c r="L7698" t="s">
        <v>38948</v>
      </c>
      <c r="M7698">
        <v>47.904701232910099</v>
      </c>
      <c r="N7698">
        <v>56.700599670410099</v>
      </c>
    </row>
    <row r="7699" spans="1:14" x14ac:dyDescent="0.35">
      <c r="A7699" t="s">
        <v>38949</v>
      </c>
      <c r="B7699" t="s">
        <v>1168</v>
      </c>
      <c r="C7699" t="s">
        <v>38950</v>
      </c>
      <c r="D7699">
        <v>558</v>
      </c>
      <c r="E7699" t="s">
        <v>1541</v>
      </c>
      <c r="F7699" t="s">
        <v>7999</v>
      </c>
      <c r="G7699" t="s">
        <v>38951</v>
      </c>
      <c r="H7699" t="s">
        <v>38952</v>
      </c>
      <c r="I7699" t="s">
        <v>38949</v>
      </c>
      <c r="J7699" t="s">
        <v>38953</v>
      </c>
      <c r="L7699" t="s">
        <v>38954</v>
      </c>
      <c r="M7699">
        <v>47.347301483154297</v>
      </c>
      <c r="N7699">
        <v>56.090301513671797</v>
      </c>
    </row>
    <row r="7700" spans="1:14" x14ac:dyDescent="0.35">
      <c r="A7700" t="s">
        <v>38955</v>
      </c>
      <c r="B7700" t="s">
        <v>1168</v>
      </c>
      <c r="C7700" t="s">
        <v>38956</v>
      </c>
      <c r="D7700">
        <v>292</v>
      </c>
      <c r="E7700" t="s">
        <v>1579</v>
      </c>
      <c r="F7700" t="s">
        <v>7999</v>
      </c>
      <c r="G7700" t="s">
        <v>8300</v>
      </c>
      <c r="H7700" t="s">
        <v>38957</v>
      </c>
      <c r="I7700" t="s">
        <v>38958</v>
      </c>
      <c r="J7700" t="s">
        <v>38959</v>
      </c>
      <c r="L7700" t="s">
        <v>38960</v>
      </c>
      <c r="M7700">
        <v>123.361000061</v>
      </c>
      <c r="N7700">
        <v>66.7965011597</v>
      </c>
    </row>
    <row r="7701" spans="1:14" x14ac:dyDescent="0.35">
      <c r="A7701" t="s">
        <v>38961</v>
      </c>
      <c r="B7701" t="s">
        <v>1168</v>
      </c>
      <c r="C7701" t="s">
        <v>38962</v>
      </c>
      <c r="D7701">
        <v>463</v>
      </c>
      <c r="E7701" t="s">
        <v>1541</v>
      </c>
      <c r="F7701" t="s">
        <v>7999</v>
      </c>
      <c r="G7701" t="s">
        <v>33232</v>
      </c>
      <c r="H7701" t="s">
        <v>33233</v>
      </c>
      <c r="I7701" t="s">
        <v>38961</v>
      </c>
      <c r="J7701" t="s">
        <v>38963</v>
      </c>
      <c r="L7701" t="s">
        <v>38964</v>
      </c>
      <c r="M7701">
        <v>48.226699829099999</v>
      </c>
      <c r="N7701">
        <v>54.268299102799901</v>
      </c>
    </row>
    <row r="7702" spans="1:14" x14ac:dyDescent="0.35">
      <c r="A7702" t="s">
        <v>38965</v>
      </c>
      <c r="B7702" t="s">
        <v>1168</v>
      </c>
      <c r="C7702" t="s">
        <v>38966</v>
      </c>
      <c r="D7702">
        <v>252</v>
      </c>
      <c r="E7702" t="s">
        <v>1541</v>
      </c>
      <c r="F7702" t="s">
        <v>7999</v>
      </c>
      <c r="G7702" t="s">
        <v>33232</v>
      </c>
      <c r="H7702" t="s">
        <v>33233</v>
      </c>
      <c r="I7702" t="s">
        <v>38965</v>
      </c>
      <c r="J7702" t="s">
        <v>38967</v>
      </c>
      <c r="L7702" t="s">
        <v>38968</v>
      </c>
      <c r="M7702">
        <v>48.802700042724602</v>
      </c>
      <c r="N7702">
        <v>54.4010009765625</v>
      </c>
    </row>
    <row r="7703" spans="1:14" x14ac:dyDescent="0.35">
      <c r="A7703" t="s">
        <v>38969</v>
      </c>
      <c r="B7703" t="s">
        <v>1168</v>
      </c>
      <c r="C7703" t="s">
        <v>38970</v>
      </c>
      <c r="D7703">
        <v>387</v>
      </c>
      <c r="E7703" t="s">
        <v>1541</v>
      </c>
      <c r="F7703" t="s">
        <v>7999</v>
      </c>
      <c r="G7703" t="s">
        <v>33139</v>
      </c>
      <c r="H7703" t="s">
        <v>33145</v>
      </c>
      <c r="I7703" t="s">
        <v>38969</v>
      </c>
      <c r="J7703" t="s">
        <v>38971</v>
      </c>
      <c r="L7703" t="s">
        <v>38972</v>
      </c>
      <c r="M7703">
        <v>55.456699371337798</v>
      </c>
      <c r="N7703">
        <v>51.795799255371001</v>
      </c>
    </row>
    <row r="7704" spans="1:14" x14ac:dyDescent="0.35">
      <c r="A7704" t="s">
        <v>38973</v>
      </c>
      <c r="B7704" t="s">
        <v>1168</v>
      </c>
      <c r="C7704" t="s">
        <v>38974</v>
      </c>
      <c r="D7704">
        <v>909</v>
      </c>
      <c r="E7704" t="s">
        <v>1541</v>
      </c>
      <c r="F7704" t="s">
        <v>7999</v>
      </c>
      <c r="G7704" t="s">
        <v>33139</v>
      </c>
      <c r="H7704" t="s">
        <v>33212</v>
      </c>
      <c r="I7704" t="s">
        <v>38973</v>
      </c>
      <c r="J7704" t="s">
        <v>38975</v>
      </c>
      <c r="L7704" t="s">
        <v>38976</v>
      </c>
      <c r="M7704">
        <v>58.5956001281738</v>
      </c>
      <c r="N7704">
        <v>51.072498321533203</v>
      </c>
    </row>
    <row r="7705" spans="1:14" x14ac:dyDescent="0.35">
      <c r="A7705" t="s">
        <v>38977</v>
      </c>
      <c r="B7705" t="s">
        <v>1168</v>
      </c>
      <c r="C7705" t="s">
        <v>38978</v>
      </c>
      <c r="D7705">
        <v>614</v>
      </c>
      <c r="E7705" t="s">
        <v>1541</v>
      </c>
      <c r="F7705" t="s">
        <v>7999</v>
      </c>
      <c r="G7705" t="s">
        <v>33246</v>
      </c>
      <c r="H7705" t="s">
        <v>38979</v>
      </c>
      <c r="I7705" t="s">
        <v>38977</v>
      </c>
      <c r="J7705" t="s">
        <v>21381</v>
      </c>
      <c r="L7705" t="s">
        <v>38980</v>
      </c>
      <c r="M7705">
        <v>45.021099090576101</v>
      </c>
      <c r="N7705">
        <v>53.110599517822202</v>
      </c>
    </row>
    <row r="7706" spans="1:14" x14ac:dyDescent="0.35">
      <c r="A7706" t="s">
        <v>38981</v>
      </c>
      <c r="B7706" t="s">
        <v>1168</v>
      </c>
      <c r="C7706" t="s">
        <v>38982</v>
      </c>
      <c r="D7706">
        <v>676</v>
      </c>
      <c r="E7706" t="s">
        <v>1541</v>
      </c>
      <c r="F7706" t="s">
        <v>7999</v>
      </c>
      <c r="G7706" t="s">
        <v>33266</v>
      </c>
      <c r="H7706" t="s">
        <v>33267</v>
      </c>
      <c r="I7706" t="s">
        <v>38981</v>
      </c>
      <c r="J7706" t="s">
        <v>22335</v>
      </c>
      <c r="L7706" t="s">
        <v>38983</v>
      </c>
      <c r="M7706">
        <v>45.212257385253899</v>
      </c>
      <c r="N7706">
        <v>54.125129699707003</v>
      </c>
    </row>
    <row r="7707" spans="1:14" x14ac:dyDescent="0.35">
      <c r="A7707" t="s">
        <v>38984</v>
      </c>
      <c r="B7707" t="s">
        <v>1168</v>
      </c>
      <c r="C7707" t="s">
        <v>38985</v>
      </c>
      <c r="D7707">
        <v>95</v>
      </c>
      <c r="E7707" t="s">
        <v>1541</v>
      </c>
      <c r="F7707" t="s">
        <v>7999</v>
      </c>
      <c r="G7707" t="s">
        <v>33140</v>
      </c>
      <c r="H7707" t="s">
        <v>38986</v>
      </c>
      <c r="I7707" t="s">
        <v>38984</v>
      </c>
      <c r="J7707" t="s">
        <v>3597</v>
      </c>
      <c r="L7707" t="s">
        <v>38987</v>
      </c>
      <c r="M7707">
        <v>47.7456016541</v>
      </c>
      <c r="N7707">
        <v>51.858299255399999</v>
      </c>
    </row>
    <row r="7708" spans="1:14" x14ac:dyDescent="0.35">
      <c r="A7708" t="s">
        <v>38988</v>
      </c>
      <c r="B7708" t="s">
        <v>1168</v>
      </c>
      <c r="C7708" t="s">
        <v>38989</v>
      </c>
      <c r="D7708">
        <v>499</v>
      </c>
      <c r="E7708" t="s">
        <v>1541</v>
      </c>
      <c r="F7708" t="s">
        <v>7999</v>
      </c>
      <c r="G7708" t="s">
        <v>33140</v>
      </c>
      <c r="H7708" t="s">
        <v>33174</v>
      </c>
      <c r="I7708" t="s">
        <v>38988</v>
      </c>
      <c r="J7708" t="s">
        <v>38990</v>
      </c>
      <c r="L7708" t="s">
        <v>38991</v>
      </c>
      <c r="M7708">
        <v>46.046699523925703</v>
      </c>
      <c r="N7708">
        <v>51.564998626708899</v>
      </c>
    </row>
    <row r="7709" spans="1:14" x14ac:dyDescent="0.35">
      <c r="A7709" t="s">
        <v>38992</v>
      </c>
      <c r="B7709" t="s">
        <v>32</v>
      </c>
      <c r="C7709" t="s">
        <v>38993</v>
      </c>
      <c r="D7709">
        <v>1827</v>
      </c>
      <c r="E7709" t="s">
        <v>1541</v>
      </c>
      <c r="F7709" t="s">
        <v>7999</v>
      </c>
      <c r="G7709" t="s">
        <v>33240</v>
      </c>
      <c r="H7709" t="s">
        <v>38994</v>
      </c>
      <c r="I7709" t="s">
        <v>38992</v>
      </c>
      <c r="J7709" t="s">
        <v>38995</v>
      </c>
      <c r="L7709" t="s">
        <v>38996</v>
      </c>
      <c r="M7709">
        <v>58.340000152587798</v>
      </c>
      <c r="N7709">
        <v>53.938098907470703</v>
      </c>
    </row>
    <row r="7710" spans="1:14" x14ac:dyDescent="0.35">
      <c r="A7710" t="s">
        <v>38997</v>
      </c>
      <c r="B7710" t="s">
        <v>32</v>
      </c>
      <c r="C7710" t="s">
        <v>38998</v>
      </c>
      <c r="D7710">
        <v>456</v>
      </c>
      <c r="E7710" t="s">
        <v>1541</v>
      </c>
      <c r="F7710" t="s">
        <v>7999</v>
      </c>
      <c r="G7710" t="s">
        <v>33240</v>
      </c>
      <c r="H7710" t="s">
        <v>38999</v>
      </c>
      <c r="I7710" t="s">
        <v>38997</v>
      </c>
      <c r="J7710" t="s">
        <v>39000</v>
      </c>
      <c r="L7710" t="s">
        <v>39001</v>
      </c>
      <c r="M7710">
        <v>54.347198486300002</v>
      </c>
      <c r="N7710">
        <v>56.106899261499997</v>
      </c>
    </row>
    <row r="7711" spans="1:14" x14ac:dyDescent="0.35">
      <c r="A7711" t="s">
        <v>39002</v>
      </c>
      <c r="B7711" t="s">
        <v>32</v>
      </c>
      <c r="C7711" t="s">
        <v>33256</v>
      </c>
      <c r="D7711">
        <v>377</v>
      </c>
      <c r="E7711" t="s">
        <v>1541</v>
      </c>
      <c r="F7711" t="s">
        <v>7999</v>
      </c>
      <c r="G7711" t="s">
        <v>33175</v>
      </c>
      <c r="H7711" t="s">
        <v>39003</v>
      </c>
      <c r="I7711" t="s">
        <v>39002</v>
      </c>
      <c r="J7711" t="s">
        <v>39004</v>
      </c>
      <c r="L7711" t="s">
        <v>39005</v>
      </c>
      <c r="M7711">
        <v>53.388301849400001</v>
      </c>
      <c r="N7711">
        <v>54.439998626700003</v>
      </c>
    </row>
    <row r="7712" spans="1:14" x14ac:dyDescent="0.35">
      <c r="A7712" t="s">
        <v>39006</v>
      </c>
      <c r="B7712" t="s">
        <v>3332</v>
      </c>
      <c r="C7712" t="s">
        <v>39007</v>
      </c>
      <c r="D7712">
        <v>449</v>
      </c>
      <c r="E7712" t="s">
        <v>1541</v>
      </c>
      <c r="F7712" t="s">
        <v>7999</v>
      </c>
      <c r="G7712" t="s">
        <v>33240</v>
      </c>
      <c r="H7712" t="s">
        <v>33241</v>
      </c>
      <c r="I7712" t="s">
        <v>39006</v>
      </c>
      <c r="J7712" t="s">
        <v>39008</v>
      </c>
      <c r="L7712" t="s">
        <v>39009</v>
      </c>
      <c r="M7712">
        <v>55.874401092528998</v>
      </c>
      <c r="N7712">
        <v>54.557498931885</v>
      </c>
    </row>
    <row r="7713" spans="1:14" x14ac:dyDescent="0.35">
      <c r="A7713" t="s">
        <v>39010</v>
      </c>
      <c r="B7713" t="s">
        <v>3332</v>
      </c>
      <c r="C7713" t="s">
        <v>39011</v>
      </c>
      <c r="D7713">
        <v>477</v>
      </c>
      <c r="E7713" t="s">
        <v>1541</v>
      </c>
      <c r="F7713" t="s">
        <v>7999</v>
      </c>
      <c r="G7713" t="s">
        <v>33190</v>
      </c>
      <c r="H7713" t="s">
        <v>33242</v>
      </c>
      <c r="I7713" t="s">
        <v>39010</v>
      </c>
      <c r="J7713" t="s">
        <v>39012</v>
      </c>
      <c r="L7713" t="s">
        <v>39013</v>
      </c>
      <c r="M7713">
        <v>50.16429901123</v>
      </c>
      <c r="N7713">
        <v>53.504901885986001</v>
      </c>
    </row>
    <row r="7714" spans="1:14" x14ac:dyDescent="0.35">
      <c r="A7714" t="s">
        <v>39014</v>
      </c>
      <c r="B7714" t="s">
        <v>32</v>
      </c>
      <c r="C7714" t="s">
        <v>39015</v>
      </c>
      <c r="D7714">
        <v>150</v>
      </c>
      <c r="F7714" t="s">
        <v>4613</v>
      </c>
      <c r="G7714" t="s">
        <v>4625</v>
      </c>
      <c r="H7714" t="s">
        <v>5035</v>
      </c>
      <c r="J7714" t="s">
        <v>39014</v>
      </c>
      <c r="K7714" t="s">
        <v>39016</v>
      </c>
      <c r="L7714" t="s">
        <v>39017</v>
      </c>
      <c r="M7714">
        <v>-106.61799999999999</v>
      </c>
      <c r="N7714">
        <v>68.156000000000006</v>
      </c>
    </row>
    <row r="7715" spans="1:14" x14ac:dyDescent="0.35">
      <c r="A7715" t="s">
        <v>39018</v>
      </c>
      <c r="B7715" t="s">
        <v>32</v>
      </c>
      <c r="C7715" t="s">
        <v>39019</v>
      </c>
      <c r="E7715" t="s">
        <v>1579</v>
      </c>
      <c r="F7715" t="s">
        <v>14897</v>
      </c>
      <c r="G7715" t="s">
        <v>23281</v>
      </c>
      <c r="H7715" t="s">
        <v>39020</v>
      </c>
      <c r="I7715" t="s">
        <v>39021</v>
      </c>
      <c r="J7715" t="s">
        <v>39018</v>
      </c>
      <c r="L7715" t="s">
        <v>39022</v>
      </c>
      <c r="M7715">
        <v>81.665210000000002</v>
      </c>
      <c r="N7715">
        <v>47.091149999999999</v>
      </c>
    </row>
    <row r="7716" spans="1:14" x14ac:dyDescent="0.35">
      <c r="A7716" t="s">
        <v>39023</v>
      </c>
      <c r="B7716" t="s">
        <v>1168</v>
      </c>
      <c r="C7716" t="s">
        <v>39024</v>
      </c>
      <c r="D7716">
        <v>1000</v>
      </c>
      <c r="E7716" t="s">
        <v>1579</v>
      </c>
      <c r="F7716" t="s">
        <v>15732</v>
      </c>
      <c r="G7716" t="s">
        <v>15757</v>
      </c>
      <c r="H7716" t="s">
        <v>39025</v>
      </c>
      <c r="I7716" t="s">
        <v>39023</v>
      </c>
      <c r="J7716" t="s">
        <v>39026</v>
      </c>
      <c r="K7716" t="s">
        <v>39023</v>
      </c>
      <c r="L7716" t="s">
        <v>39027</v>
      </c>
      <c r="M7716">
        <v>81.220298999999997</v>
      </c>
      <c r="N7716">
        <v>24.503401</v>
      </c>
    </row>
    <row r="7717" spans="1:14" x14ac:dyDescent="0.35">
      <c r="A7717" t="s">
        <v>39028</v>
      </c>
      <c r="B7717" t="s">
        <v>32</v>
      </c>
      <c r="C7717" t="s">
        <v>39029</v>
      </c>
      <c r="D7717">
        <v>31</v>
      </c>
      <c r="E7717" t="s">
        <v>1579</v>
      </c>
      <c r="F7717" t="s">
        <v>15732</v>
      </c>
      <c r="G7717" t="s">
        <v>15745</v>
      </c>
      <c r="H7717" t="s">
        <v>39030</v>
      </c>
      <c r="I7717" t="s">
        <v>39028</v>
      </c>
      <c r="J7717" t="s">
        <v>39031</v>
      </c>
      <c r="K7717" t="s">
        <v>39028</v>
      </c>
      <c r="L7717" t="s">
        <v>39032</v>
      </c>
      <c r="M7717">
        <v>70.921096801757798</v>
      </c>
      <c r="N7717">
        <v>20.713100433349599</v>
      </c>
    </row>
    <row r="7718" spans="1:14" x14ac:dyDescent="0.35">
      <c r="A7718" t="s">
        <v>39033</v>
      </c>
      <c r="B7718" t="s">
        <v>1168</v>
      </c>
      <c r="C7718" t="s">
        <v>39034</v>
      </c>
      <c r="D7718">
        <v>189</v>
      </c>
      <c r="E7718" t="s">
        <v>1579</v>
      </c>
      <c r="F7718" t="s">
        <v>15732</v>
      </c>
      <c r="G7718" t="s">
        <v>15745</v>
      </c>
      <c r="H7718" t="s">
        <v>39035</v>
      </c>
      <c r="I7718" t="s">
        <v>39033</v>
      </c>
      <c r="J7718" t="s">
        <v>27406</v>
      </c>
      <c r="L7718" t="s">
        <v>39036</v>
      </c>
      <c r="M7718">
        <v>72.634696960399907</v>
      </c>
      <c r="N7718">
        <v>23.077199935900001</v>
      </c>
    </row>
    <row r="7719" spans="1:14" x14ac:dyDescent="0.35">
      <c r="A7719" t="s">
        <v>39037</v>
      </c>
      <c r="B7719" t="s">
        <v>1168</v>
      </c>
      <c r="C7719" t="s">
        <v>39038</v>
      </c>
      <c r="D7719">
        <v>999</v>
      </c>
      <c r="E7719" t="s">
        <v>1579</v>
      </c>
      <c r="F7719" t="s">
        <v>15732</v>
      </c>
      <c r="G7719" t="s">
        <v>15743</v>
      </c>
      <c r="H7719" t="s">
        <v>39039</v>
      </c>
      <c r="I7719" t="s">
        <v>39037</v>
      </c>
      <c r="J7719" t="s">
        <v>39040</v>
      </c>
      <c r="L7719" t="s">
        <v>39041</v>
      </c>
      <c r="M7719">
        <v>77.058600999999996</v>
      </c>
      <c r="N7719">
        <v>20.698999000000001</v>
      </c>
    </row>
    <row r="7720" spans="1:14" x14ac:dyDescent="0.35">
      <c r="A7720" t="s">
        <v>39042</v>
      </c>
      <c r="B7720" t="s">
        <v>1168</v>
      </c>
      <c r="C7720" t="s">
        <v>39043</v>
      </c>
      <c r="D7720">
        <v>1911</v>
      </c>
      <c r="E7720" t="s">
        <v>1579</v>
      </c>
      <c r="F7720" t="s">
        <v>15732</v>
      </c>
      <c r="G7720" t="s">
        <v>15743</v>
      </c>
      <c r="H7720" t="s">
        <v>39044</v>
      </c>
      <c r="I7720" t="s">
        <v>39042</v>
      </c>
      <c r="J7720" t="s">
        <v>39045</v>
      </c>
      <c r="L7720" t="s">
        <v>39046</v>
      </c>
      <c r="M7720">
        <v>75.398101806640597</v>
      </c>
      <c r="N7720">
        <v>19.8626995086669</v>
      </c>
    </row>
    <row r="7721" spans="1:14" x14ac:dyDescent="0.35">
      <c r="A7721" t="s">
        <v>39047</v>
      </c>
      <c r="B7721" t="s">
        <v>3332</v>
      </c>
      <c r="C7721" t="s">
        <v>39048</v>
      </c>
      <c r="D7721">
        <v>39</v>
      </c>
      <c r="E7721" t="s">
        <v>1579</v>
      </c>
      <c r="F7721" t="s">
        <v>15732</v>
      </c>
      <c r="G7721" t="s">
        <v>15743</v>
      </c>
      <c r="H7721" t="s">
        <v>15744</v>
      </c>
      <c r="I7721" t="s">
        <v>39047</v>
      </c>
      <c r="J7721" t="s">
        <v>2203</v>
      </c>
      <c r="L7721" t="s">
        <v>39049</v>
      </c>
      <c r="M7721">
        <v>72.867897033700004</v>
      </c>
      <c r="N7721">
        <v>19.088699340800002</v>
      </c>
    </row>
    <row r="7722" spans="1:14" x14ac:dyDescent="0.35">
      <c r="A7722" t="s">
        <v>39050</v>
      </c>
      <c r="B7722" t="s">
        <v>1168</v>
      </c>
      <c r="C7722" t="s">
        <v>39051</v>
      </c>
      <c r="D7722">
        <v>899</v>
      </c>
      <c r="E7722" t="s">
        <v>1579</v>
      </c>
      <c r="F7722" t="s">
        <v>15732</v>
      </c>
      <c r="G7722" t="s">
        <v>15749</v>
      </c>
      <c r="H7722" t="s">
        <v>15765</v>
      </c>
      <c r="I7722" t="s">
        <v>39052</v>
      </c>
      <c r="J7722" t="s">
        <v>39053</v>
      </c>
      <c r="L7722" t="s">
        <v>39054</v>
      </c>
      <c r="M7722">
        <v>82.111000000000004</v>
      </c>
      <c r="N7722">
        <v>21.988399999999999</v>
      </c>
    </row>
    <row r="7723" spans="1:14" x14ac:dyDescent="0.35">
      <c r="A7723" t="s">
        <v>39055</v>
      </c>
      <c r="B7723" t="s">
        <v>1168</v>
      </c>
      <c r="C7723" t="s">
        <v>39056</v>
      </c>
      <c r="D7723">
        <v>268</v>
      </c>
      <c r="E7723" t="s">
        <v>1579</v>
      </c>
      <c r="F7723" t="s">
        <v>15732</v>
      </c>
      <c r="G7723" t="s">
        <v>15745</v>
      </c>
      <c r="H7723" t="s">
        <v>39057</v>
      </c>
      <c r="I7723" t="s">
        <v>39055</v>
      </c>
      <c r="J7723" t="s">
        <v>39058</v>
      </c>
      <c r="L7723" t="s">
        <v>39059</v>
      </c>
      <c r="M7723">
        <v>69.670196533199999</v>
      </c>
      <c r="N7723">
        <v>23.287799835200001</v>
      </c>
    </row>
    <row r="7724" spans="1:14" x14ac:dyDescent="0.35">
      <c r="A7724" t="s">
        <v>39060</v>
      </c>
      <c r="B7724" t="s">
        <v>1168</v>
      </c>
      <c r="C7724" t="s">
        <v>39061</v>
      </c>
      <c r="D7724">
        <v>2487</v>
      </c>
      <c r="E7724" t="s">
        <v>1579</v>
      </c>
      <c r="F7724" t="s">
        <v>15732</v>
      </c>
      <c r="G7724" t="s">
        <v>15737</v>
      </c>
      <c r="H7724" t="s">
        <v>39062</v>
      </c>
      <c r="I7724" t="s">
        <v>39063</v>
      </c>
      <c r="J7724" t="s">
        <v>39064</v>
      </c>
      <c r="L7724" t="s">
        <v>39065</v>
      </c>
      <c r="M7724">
        <v>74.618301391599999</v>
      </c>
      <c r="N7724">
        <v>15.8592996597</v>
      </c>
    </row>
    <row r="7725" spans="1:14" x14ac:dyDescent="0.35">
      <c r="A7725" t="s">
        <v>39066</v>
      </c>
      <c r="B7725" t="s">
        <v>1168</v>
      </c>
      <c r="C7725" t="s">
        <v>39067</v>
      </c>
      <c r="D7725">
        <v>129</v>
      </c>
      <c r="E7725" t="s">
        <v>1579</v>
      </c>
      <c r="F7725" t="s">
        <v>15732</v>
      </c>
      <c r="G7725" t="s">
        <v>15745</v>
      </c>
      <c r="H7725" t="s">
        <v>39068</v>
      </c>
      <c r="I7725" t="s">
        <v>39066</v>
      </c>
      <c r="J7725" t="s">
        <v>16845</v>
      </c>
      <c r="L7725" t="s">
        <v>39069</v>
      </c>
      <c r="M7725">
        <v>73.226303000000001</v>
      </c>
      <c r="N7725">
        <v>22.336200999999999</v>
      </c>
    </row>
    <row r="7726" spans="1:14" x14ac:dyDescent="0.35">
      <c r="A7726" t="s">
        <v>39070</v>
      </c>
      <c r="B7726" t="s">
        <v>1168</v>
      </c>
      <c r="C7726" t="s">
        <v>39071</v>
      </c>
      <c r="D7726">
        <v>1711</v>
      </c>
      <c r="E7726" t="s">
        <v>1579</v>
      </c>
      <c r="F7726" t="s">
        <v>15732</v>
      </c>
      <c r="G7726" t="s">
        <v>15757</v>
      </c>
      <c r="H7726" t="s">
        <v>39072</v>
      </c>
      <c r="I7726" t="s">
        <v>39070</v>
      </c>
      <c r="J7726" t="s">
        <v>39073</v>
      </c>
      <c r="L7726" t="s">
        <v>39074</v>
      </c>
      <c r="M7726">
        <v>77.337402343799994</v>
      </c>
      <c r="N7726">
        <v>23.287500381499999</v>
      </c>
    </row>
    <row r="7727" spans="1:14" x14ac:dyDescent="0.35">
      <c r="A7727" t="s">
        <v>39075</v>
      </c>
      <c r="B7727" t="s">
        <v>1168</v>
      </c>
      <c r="C7727" t="s">
        <v>39076</v>
      </c>
      <c r="D7727">
        <v>44</v>
      </c>
      <c r="E7727" t="s">
        <v>1579</v>
      </c>
      <c r="F7727" t="s">
        <v>15732</v>
      </c>
      <c r="G7727" t="s">
        <v>15745</v>
      </c>
      <c r="H7727" t="s">
        <v>39077</v>
      </c>
      <c r="I7727" t="s">
        <v>39075</v>
      </c>
      <c r="J7727" t="s">
        <v>39078</v>
      </c>
      <c r="L7727" t="s">
        <v>39079</v>
      </c>
      <c r="M7727">
        <v>72.185203552199994</v>
      </c>
      <c r="N7727">
        <v>21.752199173000001</v>
      </c>
    </row>
    <row r="7728" spans="1:14" x14ac:dyDescent="0.35">
      <c r="A7728" t="s">
        <v>39080</v>
      </c>
      <c r="B7728" t="s">
        <v>1168</v>
      </c>
      <c r="C7728" t="s">
        <v>39081</v>
      </c>
      <c r="D7728">
        <v>33</v>
      </c>
      <c r="E7728" t="s">
        <v>1579</v>
      </c>
      <c r="F7728" t="s">
        <v>15732</v>
      </c>
      <c r="G7728" t="s">
        <v>39082</v>
      </c>
      <c r="I7728" t="s">
        <v>39080</v>
      </c>
      <c r="J7728" t="s">
        <v>3370</v>
      </c>
      <c r="L7728" t="s">
        <v>39083</v>
      </c>
      <c r="M7728">
        <v>72.843200683593693</v>
      </c>
      <c r="N7728">
        <v>20.434400558471602</v>
      </c>
    </row>
    <row r="7729" spans="1:14" x14ac:dyDescent="0.35">
      <c r="A7729" t="s">
        <v>39084</v>
      </c>
      <c r="B7729" t="s">
        <v>32</v>
      </c>
      <c r="C7729" t="s">
        <v>39085</v>
      </c>
      <c r="D7729">
        <v>1600</v>
      </c>
      <c r="E7729" t="s">
        <v>1579</v>
      </c>
      <c r="F7729" t="s">
        <v>15732</v>
      </c>
      <c r="G7729" t="s">
        <v>15757</v>
      </c>
      <c r="I7729" t="s">
        <v>39084</v>
      </c>
      <c r="J7729" t="s">
        <v>39086</v>
      </c>
      <c r="L7729" t="s">
        <v>39087</v>
      </c>
      <c r="M7729">
        <v>77.347297999999995</v>
      </c>
      <c r="N7729">
        <v>24.654699000000001</v>
      </c>
    </row>
    <row r="7730" spans="1:14" x14ac:dyDescent="0.35">
      <c r="A7730" t="s">
        <v>39088</v>
      </c>
      <c r="B7730" t="s">
        <v>3332</v>
      </c>
      <c r="C7730" t="s">
        <v>39089</v>
      </c>
      <c r="D7730">
        <v>150</v>
      </c>
      <c r="E7730" t="s">
        <v>1579</v>
      </c>
      <c r="F7730" t="s">
        <v>15732</v>
      </c>
      <c r="G7730" t="s">
        <v>39090</v>
      </c>
      <c r="H7730" t="s">
        <v>39091</v>
      </c>
      <c r="I7730" t="s">
        <v>39092</v>
      </c>
      <c r="J7730" t="s">
        <v>39093</v>
      </c>
      <c r="L7730" t="s">
        <v>39094</v>
      </c>
      <c r="M7730">
        <v>73.831398010300006</v>
      </c>
      <c r="N7730">
        <v>15.3808002472</v>
      </c>
    </row>
    <row r="7731" spans="1:14" x14ac:dyDescent="0.35">
      <c r="A7731" t="s">
        <v>39095</v>
      </c>
      <c r="B7731" t="s">
        <v>1168</v>
      </c>
      <c r="C7731" t="s">
        <v>39096</v>
      </c>
      <c r="D7731">
        <v>2171</v>
      </c>
      <c r="E7731" t="s">
        <v>1579</v>
      </c>
      <c r="F7731" t="s">
        <v>15732</v>
      </c>
      <c r="G7731" t="s">
        <v>15737</v>
      </c>
      <c r="H7731" t="s">
        <v>39097</v>
      </c>
      <c r="I7731" t="s">
        <v>39098</v>
      </c>
      <c r="J7731" t="s">
        <v>39099</v>
      </c>
      <c r="L7731" t="s">
        <v>39100</v>
      </c>
      <c r="M7731">
        <v>75.084899902299995</v>
      </c>
      <c r="N7731">
        <v>15.361700058</v>
      </c>
    </row>
    <row r="7732" spans="1:14" x14ac:dyDescent="0.35">
      <c r="A7732" t="s">
        <v>39101</v>
      </c>
      <c r="B7732" t="s">
        <v>1168</v>
      </c>
      <c r="C7732" t="s">
        <v>39102</v>
      </c>
      <c r="D7732">
        <v>1850</v>
      </c>
      <c r="E7732" t="s">
        <v>1579</v>
      </c>
      <c r="F7732" t="s">
        <v>15732</v>
      </c>
      <c r="G7732" t="s">
        <v>15757</v>
      </c>
      <c r="H7732" t="s">
        <v>39103</v>
      </c>
      <c r="I7732" t="s">
        <v>39101</v>
      </c>
      <c r="J7732" t="s">
        <v>39104</v>
      </c>
      <c r="L7732" t="s">
        <v>39105</v>
      </c>
      <c r="M7732">
        <v>75.801101684599999</v>
      </c>
      <c r="N7732">
        <v>22.721799850499998</v>
      </c>
    </row>
    <row r="7733" spans="1:14" x14ac:dyDescent="0.35">
      <c r="A7733" t="s">
        <v>39106</v>
      </c>
      <c r="B7733" t="s">
        <v>1168</v>
      </c>
      <c r="C7733" t="s">
        <v>39107</v>
      </c>
      <c r="D7733">
        <v>1624</v>
      </c>
      <c r="E7733" t="s">
        <v>1579</v>
      </c>
      <c r="F7733" t="s">
        <v>15732</v>
      </c>
      <c r="G7733" t="s">
        <v>15757</v>
      </c>
      <c r="I7733" t="s">
        <v>39106</v>
      </c>
      <c r="J7733" t="s">
        <v>39108</v>
      </c>
      <c r="L7733" t="s">
        <v>39109</v>
      </c>
      <c r="M7733">
        <v>80.052001953125</v>
      </c>
      <c r="N7733">
        <v>23.177799224853501</v>
      </c>
    </row>
    <row r="7734" spans="1:14" x14ac:dyDescent="0.35">
      <c r="A7734" t="s">
        <v>39110</v>
      </c>
      <c r="B7734" t="s">
        <v>1168</v>
      </c>
      <c r="C7734" t="s">
        <v>39111</v>
      </c>
      <c r="D7734">
        <v>69</v>
      </c>
      <c r="E7734" t="s">
        <v>1579</v>
      </c>
      <c r="F7734" t="s">
        <v>15732</v>
      </c>
      <c r="G7734" t="s">
        <v>15745</v>
      </c>
      <c r="H7734" t="s">
        <v>39112</v>
      </c>
      <c r="I7734" t="s">
        <v>39110</v>
      </c>
      <c r="J7734" t="s">
        <v>2310</v>
      </c>
      <c r="L7734" t="s">
        <v>39113</v>
      </c>
      <c r="M7734">
        <v>70.012603759765597</v>
      </c>
      <c r="N7734">
        <v>22.465499877929599</v>
      </c>
    </row>
    <row r="7735" spans="1:14" x14ac:dyDescent="0.35">
      <c r="A7735" t="s">
        <v>39114</v>
      </c>
      <c r="B7735" t="s">
        <v>1168</v>
      </c>
      <c r="C7735" t="s">
        <v>39115</v>
      </c>
      <c r="D7735">
        <v>96</v>
      </c>
      <c r="E7735" t="s">
        <v>1579</v>
      </c>
      <c r="F7735" t="s">
        <v>15732</v>
      </c>
      <c r="G7735" t="s">
        <v>15745</v>
      </c>
      <c r="H7735" t="s">
        <v>39116</v>
      </c>
      <c r="I7735" t="s">
        <v>39114</v>
      </c>
      <c r="J7735" t="s">
        <v>39117</v>
      </c>
      <c r="L7735" t="s">
        <v>39118</v>
      </c>
      <c r="M7735">
        <v>70.100303999999994</v>
      </c>
      <c r="N7735">
        <v>23.1127</v>
      </c>
    </row>
    <row r="7736" spans="1:14" x14ac:dyDescent="0.35">
      <c r="A7736" t="s">
        <v>39119</v>
      </c>
      <c r="B7736" t="s">
        <v>1168</v>
      </c>
      <c r="C7736" t="s">
        <v>39120</v>
      </c>
      <c r="D7736">
        <v>728</v>
      </c>
      <c r="E7736" t="s">
        <v>1579</v>
      </c>
      <c r="F7736" t="s">
        <v>15732</v>
      </c>
      <c r="G7736" t="s">
        <v>15757</v>
      </c>
      <c r="H7736" t="s">
        <v>39121</v>
      </c>
      <c r="I7736" t="s">
        <v>39119</v>
      </c>
      <c r="J7736" t="s">
        <v>39122</v>
      </c>
      <c r="L7736" t="s">
        <v>39123</v>
      </c>
      <c r="M7736">
        <v>79.918601989699994</v>
      </c>
      <c r="N7736">
        <v>24.817199707</v>
      </c>
    </row>
    <row r="7737" spans="1:14" x14ac:dyDescent="0.35">
      <c r="A7737" t="s">
        <v>39124</v>
      </c>
      <c r="B7737" t="s">
        <v>1168</v>
      </c>
      <c r="C7737" t="s">
        <v>39125</v>
      </c>
      <c r="D7737">
        <v>1996</v>
      </c>
      <c r="E7737" t="s">
        <v>1579</v>
      </c>
      <c r="F7737" t="s">
        <v>15732</v>
      </c>
      <c r="G7737" t="s">
        <v>15743</v>
      </c>
      <c r="I7737" t="s">
        <v>39124</v>
      </c>
      <c r="J7737" t="s">
        <v>39126</v>
      </c>
      <c r="L7737" t="s">
        <v>39127</v>
      </c>
      <c r="M7737">
        <v>74.289398193400004</v>
      </c>
      <c r="N7737">
        <v>16.664699554399999</v>
      </c>
    </row>
    <row r="7738" spans="1:14" x14ac:dyDescent="0.35">
      <c r="A7738" t="s">
        <v>39128</v>
      </c>
      <c r="B7738" t="s">
        <v>1168</v>
      </c>
      <c r="C7738" t="s">
        <v>39129</v>
      </c>
      <c r="D7738">
        <v>167</v>
      </c>
      <c r="E7738" t="s">
        <v>1579</v>
      </c>
      <c r="F7738" t="s">
        <v>15732</v>
      </c>
      <c r="G7738" t="s">
        <v>15745</v>
      </c>
      <c r="I7738" t="s">
        <v>39128</v>
      </c>
      <c r="J7738" t="s">
        <v>39130</v>
      </c>
      <c r="L7738" t="s">
        <v>39131</v>
      </c>
      <c r="M7738">
        <v>70.270401000976506</v>
      </c>
      <c r="N7738">
        <v>21.317100524902301</v>
      </c>
    </row>
    <row r="7739" spans="1:14" x14ac:dyDescent="0.35">
      <c r="A7739" t="s">
        <v>39132</v>
      </c>
      <c r="B7739" t="s">
        <v>1168</v>
      </c>
      <c r="C7739" t="s">
        <v>39133</v>
      </c>
      <c r="D7739">
        <v>1250</v>
      </c>
      <c r="E7739" t="s">
        <v>1579</v>
      </c>
      <c r="F7739" t="s">
        <v>15732</v>
      </c>
      <c r="G7739" t="s">
        <v>15743</v>
      </c>
      <c r="H7739" t="s">
        <v>39134</v>
      </c>
      <c r="I7739" t="s">
        <v>39132</v>
      </c>
      <c r="J7739" t="s">
        <v>39135</v>
      </c>
      <c r="L7739" t="s">
        <v>39136</v>
      </c>
      <c r="M7739">
        <v>77.316703796399906</v>
      </c>
      <c r="N7739">
        <v>19.183300018299999</v>
      </c>
    </row>
    <row r="7740" spans="1:14" x14ac:dyDescent="0.35">
      <c r="A7740" t="s">
        <v>39137</v>
      </c>
      <c r="B7740" t="s">
        <v>1168</v>
      </c>
      <c r="C7740" t="s">
        <v>39138</v>
      </c>
      <c r="D7740">
        <v>1033</v>
      </c>
      <c r="E7740" t="s">
        <v>1579</v>
      </c>
      <c r="F7740" t="s">
        <v>15732</v>
      </c>
      <c r="G7740" t="s">
        <v>15743</v>
      </c>
      <c r="H7740" t="s">
        <v>39139</v>
      </c>
      <c r="I7740" t="s">
        <v>39137</v>
      </c>
      <c r="J7740" t="s">
        <v>27325</v>
      </c>
      <c r="L7740" t="s">
        <v>39140</v>
      </c>
      <c r="M7740">
        <v>79.047202999999996</v>
      </c>
      <c r="N7740">
        <v>21.092199000000001</v>
      </c>
    </row>
    <row r="7741" spans="1:14" x14ac:dyDescent="0.35">
      <c r="A7741" t="s">
        <v>39141</v>
      </c>
      <c r="B7741" t="s">
        <v>1168</v>
      </c>
      <c r="C7741" t="s">
        <v>39142</v>
      </c>
      <c r="D7741">
        <v>1900</v>
      </c>
      <c r="E7741" t="s">
        <v>1579</v>
      </c>
      <c r="F7741" t="s">
        <v>15732</v>
      </c>
      <c r="G7741" t="s">
        <v>15743</v>
      </c>
      <c r="H7741" t="s">
        <v>39143</v>
      </c>
      <c r="I7741" t="s">
        <v>39141</v>
      </c>
      <c r="J7741" t="s">
        <v>25384</v>
      </c>
      <c r="L7741" t="s">
        <v>39144</v>
      </c>
      <c r="M7741">
        <v>73.912903</v>
      </c>
      <c r="N7741">
        <v>20.119101000000001</v>
      </c>
    </row>
    <row r="7742" spans="1:14" x14ac:dyDescent="0.35">
      <c r="A7742" t="s">
        <v>39145</v>
      </c>
      <c r="B7742" t="s">
        <v>1168</v>
      </c>
      <c r="C7742" t="s">
        <v>39146</v>
      </c>
      <c r="D7742">
        <v>1942</v>
      </c>
      <c r="E7742" t="s">
        <v>1579</v>
      </c>
      <c r="F7742" t="s">
        <v>15732</v>
      </c>
      <c r="G7742" t="s">
        <v>15743</v>
      </c>
      <c r="H7742" t="s">
        <v>15746</v>
      </c>
      <c r="I7742" t="s">
        <v>39145</v>
      </c>
      <c r="J7742" t="s">
        <v>35096</v>
      </c>
      <c r="L7742" t="s">
        <v>39147</v>
      </c>
      <c r="M7742">
        <v>73.919700622558594</v>
      </c>
      <c r="N7742">
        <v>18.5820999145507</v>
      </c>
    </row>
    <row r="7743" spans="1:14" x14ac:dyDescent="0.35">
      <c r="A7743" t="s">
        <v>39148</v>
      </c>
      <c r="B7743" t="s">
        <v>1168</v>
      </c>
      <c r="C7743" t="s">
        <v>39149</v>
      </c>
      <c r="D7743">
        <v>23</v>
      </c>
      <c r="E7743" t="s">
        <v>1579</v>
      </c>
      <c r="F7743" t="s">
        <v>15732</v>
      </c>
      <c r="G7743" t="s">
        <v>15745</v>
      </c>
      <c r="H7743" t="s">
        <v>39150</v>
      </c>
      <c r="I7743" t="s">
        <v>39148</v>
      </c>
      <c r="J7743" t="s">
        <v>39151</v>
      </c>
      <c r="L7743" t="s">
        <v>39152</v>
      </c>
      <c r="M7743">
        <v>69.657203674299893</v>
      </c>
      <c r="N7743">
        <v>21.648700714099999</v>
      </c>
    </row>
    <row r="7744" spans="1:14" x14ac:dyDescent="0.35">
      <c r="A7744" t="s">
        <v>39153</v>
      </c>
      <c r="B7744" t="s">
        <v>1168</v>
      </c>
      <c r="C7744" t="s">
        <v>39154</v>
      </c>
      <c r="D7744">
        <v>305</v>
      </c>
      <c r="E7744" t="s">
        <v>1579</v>
      </c>
      <c r="F7744" t="s">
        <v>15732</v>
      </c>
      <c r="G7744" t="s">
        <v>15743</v>
      </c>
      <c r="I7744" t="s">
        <v>39153</v>
      </c>
      <c r="J7744" t="s">
        <v>27549</v>
      </c>
      <c r="L7744" t="s">
        <v>39155</v>
      </c>
      <c r="M7744">
        <v>73.327797000000004</v>
      </c>
      <c r="N7744">
        <v>17.013598999999999</v>
      </c>
    </row>
    <row r="7745" spans="1:14" x14ac:dyDescent="0.35">
      <c r="A7745" t="s">
        <v>39156</v>
      </c>
      <c r="B7745" t="s">
        <v>1168</v>
      </c>
      <c r="C7745" t="s">
        <v>39157</v>
      </c>
      <c r="D7745">
        <v>441</v>
      </c>
      <c r="E7745" t="s">
        <v>1579</v>
      </c>
      <c r="F7745" t="s">
        <v>15732</v>
      </c>
      <c r="G7745" t="s">
        <v>15745</v>
      </c>
      <c r="H7745" t="s">
        <v>39158</v>
      </c>
      <c r="I7745" t="s">
        <v>39156</v>
      </c>
      <c r="J7745" t="s">
        <v>39159</v>
      </c>
      <c r="L7745" t="s">
        <v>39160</v>
      </c>
      <c r="M7745">
        <v>70.779502868699893</v>
      </c>
      <c r="N7745">
        <v>22.309200286900001</v>
      </c>
    </row>
    <row r="7746" spans="1:14" x14ac:dyDescent="0.35">
      <c r="A7746" t="s">
        <v>39161</v>
      </c>
      <c r="B7746" t="s">
        <v>32</v>
      </c>
      <c r="C7746" t="s">
        <v>39162</v>
      </c>
      <c r="D7746">
        <v>1041</v>
      </c>
      <c r="E7746" t="s">
        <v>1579</v>
      </c>
      <c r="F7746" t="s">
        <v>15732</v>
      </c>
      <c r="G7746" t="s">
        <v>15749</v>
      </c>
      <c r="H7746" t="s">
        <v>39163</v>
      </c>
      <c r="I7746" t="s">
        <v>39164</v>
      </c>
      <c r="J7746" t="s">
        <v>39165</v>
      </c>
      <c r="L7746" t="s">
        <v>39166</v>
      </c>
      <c r="M7746">
        <v>81.738799999999998</v>
      </c>
      <c r="N7746">
        <v>21.180401</v>
      </c>
    </row>
    <row r="7747" spans="1:14" x14ac:dyDescent="0.35">
      <c r="A7747" t="s">
        <v>39167</v>
      </c>
      <c r="B7747" t="s">
        <v>1168</v>
      </c>
      <c r="C7747" t="s">
        <v>39168</v>
      </c>
      <c r="D7747">
        <v>1926</v>
      </c>
      <c r="E7747" t="s">
        <v>1579</v>
      </c>
      <c r="F7747" t="s">
        <v>15732</v>
      </c>
      <c r="G7747" t="s">
        <v>15743</v>
      </c>
      <c r="H7747" t="s">
        <v>39169</v>
      </c>
      <c r="I7747" t="s">
        <v>39167</v>
      </c>
      <c r="J7747" t="s">
        <v>33387</v>
      </c>
      <c r="L7747" t="s">
        <v>39170</v>
      </c>
      <c r="M7747">
        <v>74.378889000000001</v>
      </c>
      <c r="N7747">
        <v>19.688611000000002</v>
      </c>
    </row>
    <row r="7748" spans="1:14" x14ac:dyDescent="0.35">
      <c r="A7748" t="s">
        <v>39171</v>
      </c>
      <c r="B7748" t="s">
        <v>1168</v>
      </c>
      <c r="C7748" t="s">
        <v>39172</v>
      </c>
      <c r="D7748">
        <v>1584</v>
      </c>
      <c r="E7748" t="s">
        <v>1579</v>
      </c>
      <c r="F7748" t="s">
        <v>15732</v>
      </c>
      <c r="G7748" t="s">
        <v>15743</v>
      </c>
      <c r="H7748" t="s">
        <v>39173</v>
      </c>
      <c r="I7748" t="s">
        <v>39171</v>
      </c>
      <c r="J7748" t="s">
        <v>39174</v>
      </c>
      <c r="L7748" t="s">
        <v>39175</v>
      </c>
      <c r="M7748">
        <v>75.934799194299998</v>
      </c>
      <c r="N7748">
        <v>17.6280002594</v>
      </c>
    </row>
    <row r="7749" spans="1:14" x14ac:dyDescent="0.35">
      <c r="A7749" t="s">
        <v>39176</v>
      </c>
      <c r="B7749" t="s">
        <v>1168</v>
      </c>
      <c r="C7749" t="s">
        <v>39177</v>
      </c>
      <c r="D7749">
        <v>16</v>
      </c>
      <c r="E7749" t="s">
        <v>1579</v>
      </c>
      <c r="F7749" t="s">
        <v>15732</v>
      </c>
      <c r="G7749" t="s">
        <v>15745</v>
      </c>
      <c r="I7749" t="s">
        <v>39176</v>
      </c>
      <c r="J7749" t="s">
        <v>39178</v>
      </c>
      <c r="L7749" t="s">
        <v>39179</v>
      </c>
      <c r="M7749">
        <v>72.741798400899995</v>
      </c>
      <c r="N7749">
        <v>21.114099502599998</v>
      </c>
    </row>
    <row r="7750" spans="1:14" x14ac:dyDescent="0.35">
      <c r="A7750" t="s">
        <v>39180</v>
      </c>
      <c r="B7750" t="s">
        <v>1168</v>
      </c>
      <c r="C7750" t="s">
        <v>39181</v>
      </c>
      <c r="D7750">
        <v>1684</v>
      </c>
      <c r="E7750" t="s">
        <v>1579</v>
      </c>
      <c r="F7750" t="s">
        <v>15732</v>
      </c>
      <c r="G7750" t="s">
        <v>15754</v>
      </c>
      <c r="H7750" t="s">
        <v>39182</v>
      </c>
      <c r="I7750" t="s">
        <v>39180</v>
      </c>
      <c r="J7750" t="s">
        <v>39183</v>
      </c>
      <c r="L7750" t="s">
        <v>39184</v>
      </c>
      <c r="M7750">
        <v>73.896102905299998</v>
      </c>
      <c r="N7750">
        <v>24.617700576799901</v>
      </c>
    </row>
    <row r="7751" spans="1:14" x14ac:dyDescent="0.35">
      <c r="A7751" t="s">
        <v>39185</v>
      </c>
      <c r="B7751" t="s">
        <v>3332</v>
      </c>
      <c r="C7751" t="s">
        <v>39186</v>
      </c>
      <c r="D7751">
        <v>30</v>
      </c>
      <c r="E7751" t="s">
        <v>1579</v>
      </c>
      <c r="F7751" t="s">
        <v>1640</v>
      </c>
      <c r="G7751" t="s">
        <v>4180</v>
      </c>
      <c r="H7751" t="s">
        <v>4351</v>
      </c>
      <c r="I7751" t="s">
        <v>39185</v>
      </c>
      <c r="J7751" t="s">
        <v>27337</v>
      </c>
      <c r="L7751" t="s">
        <v>39187</v>
      </c>
      <c r="M7751">
        <v>79.884101867675696</v>
      </c>
      <c r="N7751">
        <v>7.1807599067687899</v>
      </c>
    </row>
    <row r="7752" spans="1:14" x14ac:dyDescent="0.35">
      <c r="A7752" t="s">
        <v>39188</v>
      </c>
      <c r="B7752" t="s">
        <v>1168</v>
      </c>
      <c r="C7752" t="s">
        <v>39189</v>
      </c>
      <c r="D7752">
        <v>324</v>
      </c>
      <c r="E7752" t="s">
        <v>1579</v>
      </c>
      <c r="F7752" t="s">
        <v>1640</v>
      </c>
      <c r="G7752" t="s">
        <v>39190</v>
      </c>
      <c r="H7752" t="s">
        <v>39191</v>
      </c>
      <c r="I7752" t="s">
        <v>39188</v>
      </c>
      <c r="J7752" t="s">
        <v>16332</v>
      </c>
      <c r="L7752" t="s">
        <v>39192</v>
      </c>
      <c r="M7752">
        <v>80.427902221699995</v>
      </c>
      <c r="N7752">
        <v>8.3014898300199995</v>
      </c>
    </row>
    <row r="7753" spans="1:14" x14ac:dyDescent="0.35">
      <c r="A7753" t="s">
        <v>39193</v>
      </c>
      <c r="B7753" t="s">
        <v>1168</v>
      </c>
      <c r="C7753" t="s">
        <v>39194</v>
      </c>
      <c r="D7753">
        <v>20</v>
      </c>
      <c r="E7753" t="s">
        <v>1579</v>
      </c>
      <c r="F7753" t="s">
        <v>1640</v>
      </c>
      <c r="G7753" t="s">
        <v>1641</v>
      </c>
      <c r="H7753" t="s">
        <v>31965</v>
      </c>
      <c r="I7753" t="s">
        <v>39193</v>
      </c>
      <c r="J7753" t="s">
        <v>39195</v>
      </c>
      <c r="L7753" t="s">
        <v>39196</v>
      </c>
      <c r="M7753">
        <v>81.678802000000005</v>
      </c>
      <c r="N7753">
        <v>7.7057599999999997</v>
      </c>
    </row>
    <row r="7754" spans="1:14" x14ac:dyDescent="0.35">
      <c r="A7754" t="s">
        <v>39197</v>
      </c>
      <c r="B7754" t="s">
        <v>1168</v>
      </c>
      <c r="C7754" t="s">
        <v>39198</v>
      </c>
      <c r="D7754">
        <v>22</v>
      </c>
      <c r="E7754" t="s">
        <v>1579</v>
      </c>
      <c r="F7754" t="s">
        <v>1640</v>
      </c>
      <c r="G7754" t="s">
        <v>4180</v>
      </c>
      <c r="H7754" t="s">
        <v>4351</v>
      </c>
      <c r="I7754" t="s">
        <v>39197</v>
      </c>
      <c r="J7754" t="s">
        <v>27400</v>
      </c>
      <c r="L7754" t="s">
        <v>39199</v>
      </c>
      <c r="M7754">
        <v>79.886199951171804</v>
      </c>
      <c r="N7754">
        <v>6.8219900131225497</v>
      </c>
    </row>
    <row r="7755" spans="1:14" x14ac:dyDescent="0.35">
      <c r="A7755" t="s">
        <v>39200</v>
      </c>
      <c r="B7755" t="s">
        <v>1168</v>
      </c>
      <c r="C7755" t="s">
        <v>39201</v>
      </c>
      <c r="D7755">
        <v>150</v>
      </c>
      <c r="E7755" t="s">
        <v>1579</v>
      </c>
      <c r="F7755" t="s">
        <v>1640</v>
      </c>
      <c r="G7755" t="s">
        <v>1641</v>
      </c>
      <c r="H7755" t="s">
        <v>1642</v>
      </c>
      <c r="I7755" t="s">
        <v>39200</v>
      </c>
      <c r="J7755" t="s">
        <v>39202</v>
      </c>
      <c r="L7755" t="s">
        <v>39203</v>
      </c>
      <c r="M7755">
        <v>81.62594</v>
      </c>
      <c r="N7755">
        <v>7.3377600000000003</v>
      </c>
    </row>
    <row r="7756" spans="1:14" x14ac:dyDescent="0.35">
      <c r="A7756" t="s">
        <v>39204</v>
      </c>
      <c r="B7756" t="s">
        <v>1168</v>
      </c>
      <c r="C7756" t="s">
        <v>39205</v>
      </c>
      <c r="D7756">
        <v>170</v>
      </c>
      <c r="E7756" t="s">
        <v>1579</v>
      </c>
      <c r="F7756" t="s">
        <v>1640</v>
      </c>
      <c r="G7756" t="s">
        <v>39190</v>
      </c>
      <c r="H7756" t="s">
        <v>39206</v>
      </c>
      <c r="I7756" t="s">
        <v>39204</v>
      </c>
      <c r="J7756" t="s">
        <v>27517</v>
      </c>
      <c r="L7756" t="s">
        <v>39207</v>
      </c>
      <c r="M7756">
        <v>80.981399999999994</v>
      </c>
      <c r="N7756">
        <v>8.0498100000000008</v>
      </c>
    </row>
    <row r="7757" spans="1:14" x14ac:dyDescent="0.35">
      <c r="A7757" t="s">
        <v>39208</v>
      </c>
      <c r="B7757" t="s">
        <v>1168</v>
      </c>
      <c r="C7757" t="s">
        <v>39209</v>
      </c>
      <c r="D7757">
        <v>33</v>
      </c>
      <c r="E7757" t="s">
        <v>1579</v>
      </c>
      <c r="F7757" t="s">
        <v>1640</v>
      </c>
      <c r="G7757" t="s">
        <v>15844</v>
      </c>
      <c r="H7757" t="s">
        <v>39210</v>
      </c>
      <c r="I7757" t="s">
        <v>39208</v>
      </c>
      <c r="J7757" t="s">
        <v>39211</v>
      </c>
      <c r="L7757" t="s">
        <v>39212</v>
      </c>
      <c r="M7757">
        <v>80.070098876953097</v>
      </c>
      <c r="N7757">
        <v>9.7923297882080007</v>
      </c>
    </row>
    <row r="7758" spans="1:14" x14ac:dyDescent="0.35">
      <c r="A7758" t="s">
        <v>39213</v>
      </c>
      <c r="B7758" t="s">
        <v>1168</v>
      </c>
      <c r="C7758" t="s">
        <v>39214</v>
      </c>
      <c r="D7758">
        <v>10</v>
      </c>
      <c r="E7758" t="s">
        <v>1579</v>
      </c>
      <c r="F7758" t="s">
        <v>1640</v>
      </c>
      <c r="G7758" t="s">
        <v>8123</v>
      </c>
      <c r="H7758" t="s">
        <v>39215</v>
      </c>
      <c r="I7758" t="s">
        <v>39213</v>
      </c>
      <c r="J7758" t="s">
        <v>39216</v>
      </c>
      <c r="L7758" t="s">
        <v>39217</v>
      </c>
      <c r="M7758">
        <v>80.320297241210895</v>
      </c>
      <c r="N7758">
        <v>5.9936800003051696</v>
      </c>
    </row>
    <row r="7759" spans="1:14" x14ac:dyDescent="0.35">
      <c r="A7759" t="s">
        <v>39218</v>
      </c>
      <c r="B7759" t="s">
        <v>32</v>
      </c>
      <c r="C7759" t="s">
        <v>39219</v>
      </c>
      <c r="D7759">
        <v>10</v>
      </c>
      <c r="E7759" t="s">
        <v>1579</v>
      </c>
      <c r="F7759" t="s">
        <v>1640</v>
      </c>
      <c r="G7759" t="s">
        <v>4180</v>
      </c>
      <c r="H7759" t="s">
        <v>39220</v>
      </c>
      <c r="I7759" t="s">
        <v>39218</v>
      </c>
      <c r="J7759" t="s">
        <v>39221</v>
      </c>
      <c r="K7759" t="s">
        <v>39222</v>
      </c>
      <c r="L7759" t="s">
        <v>39223</v>
      </c>
      <c r="M7759">
        <v>79.977500915500002</v>
      </c>
      <c r="N7759">
        <v>6.5521202087399999</v>
      </c>
    </row>
    <row r="7760" spans="1:14" x14ac:dyDescent="0.35">
      <c r="A7760" t="s">
        <v>39224</v>
      </c>
      <c r="B7760" t="s">
        <v>32</v>
      </c>
      <c r="C7760" t="s">
        <v>39225</v>
      </c>
      <c r="D7760">
        <v>630</v>
      </c>
      <c r="E7760" t="s">
        <v>1579</v>
      </c>
      <c r="F7760" t="s">
        <v>1640</v>
      </c>
      <c r="G7760" t="s">
        <v>7739</v>
      </c>
      <c r="H7760" t="s">
        <v>39226</v>
      </c>
      <c r="I7760" t="s">
        <v>39224</v>
      </c>
      <c r="J7760" t="s">
        <v>39227</v>
      </c>
      <c r="L7760" t="s">
        <v>39228</v>
      </c>
      <c r="M7760">
        <v>80.728500366199995</v>
      </c>
      <c r="N7760">
        <v>7.95666980743</v>
      </c>
    </row>
    <row r="7761" spans="1:14" x14ac:dyDescent="0.35">
      <c r="A7761" t="s">
        <v>39229</v>
      </c>
      <c r="B7761" t="s">
        <v>1168</v>
      </c>
      <c r="C7761" t="s">
        <v>39230</v>
      </c>
      <c r="D7761">
        <v>6</v>
      </c>
      <c r="E7761" t="s">
        <v>1579</v>
      </c>
      <c r="F7761" t="s">
        <v>1640</v>
      </c>
      <c r="G7761" t="s">
        <v>1641</v>
      </c>
      <c r="H7761" t="s">
        <v>37204</v>
      </c>
      <c r="I7761" t="s">
        <v>39229</v>
      </c>
      <c r="J7761" t="s">
        <v>34972</v>
      </c>
      <c r="L7761" t="s">
        <v>39231</v>
      </c>
      <c r="M7761">
        <v>81.181900024414006</v>
      </c>
      <c r="N7761">
        <v>8.5385103225708008</v>
      </c>
    </row>
    <row r="7762" spans="1:14" x14ac:dyDescent="0.35">
      <c r="A7762" t="s">
        <v>39232</v>
      </c>
      <c r="B7762" t="s">
        <v>32</v>
      </c>
      <c r="C7762" t="s">
        <v>39233</v>
      </c>
      <c r="D7762">
        <v>50</v>
      </c>
      <c r="E7762" t="s">
        <v>1579</v>
      </c>
      <c r="F7762" t="s">
        <v>1640</v>
      </c>
      <c r="G7762" t="s">
        <v>8123</v>
      </c>
      <c r="H7762" t="s">
        <v>39234</v>
      </c>
      <c r="I7762" t="s">
        <v>39232</v>
      </c>
      <c r="J7762" t="s">
        <v>39235</v>
      </c>
      <c r="L7762" t="s">
        <v>39236</v>
      </c>
      <c r="M7762">
        <v>81.235198974599996</v>
      </c>
      <c r="N7762">
        <v>6.2544898986800002</v>
      </c>
    </row>
    <row r="7763" spans="1:14" x14ac:dyDescent="0.35">
      <c r="A7763" t="s">
        <v>39237</v>
      </c>
      <c r="B7763" t="s">
        <v>3332</v>
      </c>
      <c r="C7763" t="s">
        <v>39238</v>
      </c>
      <c r="D7763">
        <v>157</v>
      </c>
      <c r="E7763" t="s">
        <v>1579</v>
      </c>
      <c r="F7763" t="s">
        <v>1640</v>
      </c>
      <c r="G7763" t="s">
        <v>8123</v>
      </c>
      <c r="I7763" t="s">
        <v>39237</v>
      </c>
      <c r="J7763" t="s">
        <v>2293</v>
      </c>
      <c r="K7763" t="s">
        <v>39237</v>
      </c>
      <c r="L7763" t="s">
        <v>39239</v>
      </c>
      <c r="M7763">
        <v>81.124127999999999</v>
      </c>
      <c r="N7763">
        <v>6.2844670000000002</v>
      </c>
    </row>
    <row r="7764" spans="1:14" x14ac:dyDescent="0.35">
      <c r="A7764" t="s">
        <v>39240</v>
      </c>
      <c r="B7764" t="s">
        <v>1168</v>
      </c>
      <c r="C7764" t="s">
        <v>39241</v>
      </c>
      <c r="D7764">
        <v>59</v>
      </c>
      <c r="E7764" t="s">
        <v>1579</v>
      </c>
      <c r="F7764" t="s">
        <v>20688</v>
      </c>
      <c r="G7764" t="s">
        <v>39242</v>
      </c>
      <c r="H7764" t="s">
        <v>39243</v>
      </c>
      <c r="I7764" t="s">
        <v>39240</v>
      </c>
      <c r="J7764" t="s">
        <v>39244</v>
      </c>
      <c r="L7764" t="s">
        <v>39245</v>
      </c>
      <c r="M7764">
        <v>103.223999023437</v>
      </c>
      <c r="N7764">
        <v>13.0956001281738</v>
      </c>
    </row>
    <row r="7765" spans="1:14" x14ac:dyDescent="0.35">
      <c r="A7765" t="s">
        <v>39246</v>
      </c>
      <c r="B7765" t="s">
        <v>1168</v>
      </c>
      <c r="C7765" t="s">
        <v>39247</v>
      </c>
      <c r="D7765">
        <v>56</v>
      </c>
      <c r="E7765" t="s">
        <v>1579</v>
      </c>
      <c r="F7765" t="s">
        <v>20688</v>
      </c>
      <c r="G7765" t="s">
        <v>39248</v>
      </c>
      <c r="H7765" t="s">
        <v>39249</v>
      </c>
      <c r="I7765" t="s">
        <v>39246</v>
      </c>
      <c r="J7765" t="s">
        <v>39250</v>
      </c>
      <c r="L7765" t="s">
        <v>39251</v>
      </c>
      <c r="M7765">
        <v>104.564002991</v>
      </c>
      <c r="N7765">
        <v>12.255200386</v>
      </c>
    </row>
    <row r="7766" spans="1:14" x14ac:dyDescent="0.35">
      <c r="A7766" t="s">
        <v>39252</v>
      </c>
      <c r="B7766" t="s">
        <v>32</v>
      </c>
      <c r="C7766" t="s">
        <v>39253</v>
      </c>
      <c r="E7766" t="s">
        <v>1579</v>
      </c>
      <c r="F7766" t="s">
        <v>20688</v>
      </c>
      <c r="G7766" t="s">
        <v>39254</v>
      </c>
      <c r="H7766" t="s">
        <v>39255</v>
      </c>
      <c r="I7766" t="s">
        <v>39252</v>
      </c>
      <c r="J7766" t="s">
        <v>39256</v>
      </c>
      <c r="L7766" t="s">
        <v>39257</v>
      </c>
      <c r="M7766">
        <v>102.997083664</v>
      </c>
      <c r="N7766">
        <v>11.6133971186</v>
      </c>
    </row>
    <row r="7767" spans="1:14" x14ac:dyDescent="0.35">
      <c r="A7767" t="s">
        <v>39258</v>
      </c>
      <c r="B7767" t="s">
        <v>32</v>
      </c>
      <c r="C7767" t="s">
        <v>39259</v>
      </c>
      <c r="E7767" t="s">
        <v>1579</v>
      </c>
      <c r="F7767" t="s">
        <v>20688</v>
      </c>
      <c r="G7767" t="s">
        <v>39260</v>
      </c>
      <c r="H7767" t="s">
        <v>39261</v>
      </c>
      <c r="I7767" t="s">
        <v>39258</v>
      </c>
      <c r="J7767" t="s">
        <v>39262</v>
      </c>
      <c r="L7767" t="s">
        <v>39263</v>
      </c>
      <c r="M7767">
        <v>106.055000305175</v>
      </c>
      <c r="N7767">
        <v>12.4879999160766</v>
      </c>
    </row>
    <row r="7768" spans="1:14" x14ac:dyDescent="0.35">
      <c r="A7768" t="s">
        <v>39264</v>
      </c>
      <c r="B7768" t="s">
        <v>32</v>
      </c>
      <c r="C7768" t="s">
        <v>39265</v>
      </c>
      <c r="E7768" t="s">
        <v>1579</v>
      </c>
      <c r="F7768" t="s">
        <v>20688</v>
      </c>
      <c r="G7768" t="s">
        <v>39266</v>
      </c>
      <c r="H7768" t="s">
        <v>39267</v>
      </c>
      <c r="I7768" t="s">
        <v>39264</v>
      </c>
      <c r="J7768" t="s">
        <v>39268</v>
      </c>
      <c r="L7768" t="s">
        <v>39269</v>
      </c>
      <c r="M7768">
        <v>107.187252</v>
      </c>
      <c r="N7768">
        <v>12.463647999999999</v>
      </c>
    </row>
    <row r="7769" spans="1:14" x14ac:dyDescent="0.35">
      <c r="A7769" t="s">
        <v>39270</v>
      </c>
      <c r="B7769" t="s">
        <v>3332</v>
      </c>
      <c r="C7769" t="s">
        <v>39271</v>
      </c>
      <c r="D7769">
        <v>40</v>
      </c>
      <c r="E7769" t="s">
        <v>1579</v>
      </c>
      <c r="F7769" t="s">
        <v>20688</v>
      </c>
      <c r="G7769" t="s">
        <v>39272</v>
      </c>
      <c r="H7769" t="s">
        <v>39273</v>
      </c>
      <c r="I7769" t="s">
        <v>39270</v>
      </c>
      <c r="J7769" t="s">
        <v>39274</v>
      </c>
      <c r="L7769" t="s">
        <v>39275</v>
      </c>
      <c r="M7769">
        <v>104.84400177001901</v>
      </c>
      <c r="N7769">
        <v>11.5466003417968</v>
      </c>
    </row>
    <row r="7770" spans="1:14" x14ac:dyDescent="0.35">
      <c r="A7770" t="s">
        <v>39276</v>
      </c>
      <c r="B7770" t="s">
        <v>1168</v>
      </c>
      <c r="C7770" t="s">
        <v>39277</v>
      </c>
      <c r="E7770" t="s">
        <v>1579</v>
      </c>
      <c r="F7770" t="s">
        <v>20688</v>
      </c>
      <c r="G7770" t="s">
        <v>39278</v>
      </c>
      <c r="H7770" t="s">
        <v>39279</v>
      </c>
      <c r="I7770" t="s">
        <v>39276</v>
      </c>
      <c r="J7770" t="s">
        <v>21803</v>
      </c>
      <c r="L7770" t="s">
        <v>39280</v>
      </c>
      <c r="M7770">
        <v>106.986999511718</v>
      </c>
      <c r="N7770">
        <v>13.7299995422363</v>
      </c>
    </row>
    <row r="7771" spans="1:14" x14ac:dyDescent="0.35">
      <c r="A7771" t="s">
        <v>39281</v>
      </c>
      <c r="B7771" t="s">
        <v>3332</v>
      </c>
      <c r="C7771" t="s">
        <v>39282</v>
      </c>
      <c r="D7771">
        <v>60</v>
      </c>
      <c r="E7771" t="s">
        <v>1579</v>
      </c>
      <c r="F7771" t="s">
        <v>20688</v>
      </c>
      <c r="G7771" t="s">
        <v>39283</v>
      </c>
      <c r="H7771" t="s">
        <v>39284</v>
      </c>
      <c r="I7771" t="s">
        <v>39281</v>
      </c>
      <c r="J7771" t="s">
        <v>39285</v>
      </c>
      <c r="L7771" t="s">
        <v>39286</v>
      </c>
      <c r="M7771">
        <v>103.81300354</v>
      </c>
      <c r="N7771">
        <v>13.4106998444</v>
      </c>
    </row>
    <row r="7772" spans="1:14" x14ac:dyDescent="0.35">
      <c r="A7772" t="s">
        <v>39287</v>
      </c>
      <c r="B7772" t="s">
        <v>1168</v>
      </c>
      <c r="C7772" t="s">
        <v>39288</v>
      </c>
      <c r="D7772">
        <v>203</v>
      </c>
      <c r="E7772" t="s">
        <v>1579</v>
      </c>
      <c r="F7772" t="s">
        <v>20688</v>
      </c>
      <c r="G7772" t="s">
        <v>39289</v>
      </c>
      <c r="H7772" t="s">
        <v>39290</v>
      </c>
      <c r="I7772" t="s">
        <v>39287</v>
      </c>
      <c r="J7772" t="s">
        <v>22748</v>
      </c>
      <c r="L7772" t="s">
        <v>39291</v>
      </c>
      <c r="M7772">
        <v>106.014999389648</v>
      </c>
      <c r="N7772">
        <v>13.5319004058837</v>
      </c>
    </row>
    <row r="7773" spans="1:14" x14ac:dyDescent="0.35">
      <c r="A7773" t="s">
        <v>39292</v>
      </c>
      <c r="B7773" t="s">
        <v>32</v>
      </c>
      <c r="C7773" t="s">
        <v>39293</v>
      </c>
      <c r="D7773">
        <v>33</v>
      </c>
      <c r="E7773" t="s">
        <v>1579</v>
      </c>
      <c r="F7773" t="s">
        <v>20688</v>
      </c>
      <c r="G7773" t="s">
        <v>39294</v>
      </c>
      <c r="H7773" t="s">
        <v>39295</v>
      </c>
      <c r="I7773" t="s">
        <v>39292</v>
      </c>
      <c r="J7773" t="s">
        <v>39296</v>
      </c>
      <c r="L7773" t="s">
        <v>39297</v>
      </c>
      <c r="M7773">
        <v>103.63700103799999</v>
      </c>
      <c r="N7773">
        <v>10.579700470000001</v>
      </c>
    </row>
    <row r="7774" spans="1:14" x14ac:dyDescent="0.35">
      <c r="A7774" t="s">
        <v>39298</v>
      </c>
      <c r="B7774" t="s">
        <v>32</v>
      </c>
      <c r="C7774" t="s">
        <v>39299</v>
      </c>
      <c r="D7774">
        <v>62</v>
      </c>
      <c r="E7774" t="s">
        <v>1579</v>
      </c>
      <c r="F7774" t="s">
        <v>20688</v>
      </c>
      <c r="G7774" t="s">
        <v>39300</v>
      </c>
      <c r="H7774" t="s">
        <v>39301</v>
      </c>
      <c r="I7774" t="s">
        <v>39298</v>
      </c>
      <c r="J7774" t="s">
        <v>39302</v>
      </c>
      <c r="L7774" t="s">
        <v>39303</v>
      </c>
      <c r="M7774">
        <v>104.1486</v>
      </c>
      <c r="N7774">
        <v>12.538500000000001</v>
      </c>
    </row>
    <row r="7775" spans="1:14" x14ac:dyDescent="0.35">
      <c r="A7775" t="s">
        <v>39305</v>
      </c>
      <c r="B7775" t="s">
        <v>29</v>
      </c>
      <c r="C7775" t="s">
        <v>39306</v>
      </c>
      <c r="D7775">
        <v>20</v>
      </c>
      <c r="E7775" t="s">
        <v>1580</v>
      </c>
      <c r="F7775" t="s">
        <v>36469</v>
      </c>
      <c r="G7775" t="s">
        <v>36557</v>
      </c>
      <c r="H7775" t="s">
        <v>39307</v>
      </c>
      <c r="J7775" t="s">
        <v>2553</v>
      </c>
      <c r="L7775" t="s">
        <v>39308</v>
      </c>
      <c r="M7775">
        <v>-62.436698913574197</v>
      </c>
      <c r="N7775">
        <v>9.5699996948242099</v>
      </c>
    </row>
    <row r="7776" spans="1:14" x14ac:dyDescent="0.35">
      <c r="A7776" t="s">
        <v>39309</v>
      </c>
      <c r="B7776" t="s">
        <v>32</v>
      </c>
      <c r="C7776" t="s">
        <v>35520</v>
      </c>
      <c r="D7776">
        <v>2469</v>
      </c>
      <c r="E7776" t="s">
        <v>1580</v>
      </c>
      <c r="F7776" t="s">
        <v>36469</v>
      </c>
      <c r="G7776" t="s">
        <v>36472</v>
      </c>
      <c r="H7776" t="s">
        <v>39304</v>
      </c>
      <c r="J7776" t="s">
        <v>27590</v>
      </c>
      <c r="L7776" t="s">
        <v>39310</v>
      </c>
      <c r="M7776">
        <v>-71.237998962402301</v>
      </c>
      <c r="N7776">
        <v>10.123999595641999</v>
      </c>
    </row>
    <row r="7777" spans="1:14" x14ac:dyDescent="0.35">
      <c r="A7777" t="s">
        <v>39313</v>
      </c>
      <c r="B7777" t="s">
        <v>32</v>
      </c>
      <c r="C7777" t="s">
        <v>36524</v>
      </c>
      <c r="D7777">
        <v>400</v>
      </c>
      <c r="E7777" t="s">
        <v>1580</v>
      </c>
      <c r="F7777" t="s">
        <v>36469</v>
      </c>
      <c r="G7777" t="s">
        <v>36481</v>
      </c>
      <c r="H7777" t="s">
        <v>36525</v>
      </c>
      <c r="I7777" t="s">
        <v>36523</v>
      </c>
      <c r="J7777" t="s">
        <v>36526</v>
      </c>
      <c r="L7777" t="s">
        <v>39314</v>
      </c>
      <c r="M7777">
        <v>-65.280779999999993</v>
      </c>
      <c r="N7777">
        <v>9.3499130000000008</v>
      </c>
    </row>
    <row r="7778" spans="1:14" x14ac:dyDescent="0.35">
      <c r="A7778" t="s">
        <v>39315</v>
      </c>
      <c r="B7778" t="s">
        <v>32</v>
      </c>
      <c r="C7778" t="s">
        <v>39316</v>
      </c>
      <c r="D7778">
        <v>1770</v>
      </c>
      <c r="E7778" t="s">
        <v>1580</v>
      </c>
      <c r="F7778" t="s">
        <v>36469</v>
      </c>
      <c r="G7778" t="s">
        <v>36490</v>
      </c>
      <c r="H7778" t="s">
        <v>39317</v>
      </c>
      <c r="I7778" t="s">
        <v>39318</v>
      </c>
      <c r="J7778" t="s">
        <v>23035</v>
      </c>
      <c r="L7778" t="s">
        <v>39319</v>
      </c>
      <c r="M7778">
        <v>-62.416000366199903</v>
      </c>
      <c r="N7778">
        <v>5.75</v>
      </c>
    </row>
    <row r="7779" spans="1:14" x14ac:dyDescent="0.35">
      <c r="A7779" t="s">
        <v>39320</v>
      </c>
      <c r="B7779" t="s">
        <v>32</v>
      </c>
      <c r="C7779" t="s">
        <v>39321</v>
      </c>
      <c r="D7779">
        <v>2569</v>
      </c>
      <c r="E7779" t="s">
        <v>1580</v>
      </c>
      <c r="F7779" t="s">
        <v>36469</v>
      </c>
      <c r="G7779" t="s">
        <v>36617</v>
      </c>
      <c r="H7779" t="s">
        <v>39312</v>
      </c>
      <c r="J7779" t="s">
        <v>39322</v>
      </c>
      <c r="L7779" t="s">
        <v>39323</v>
      </c>
      <c r="M7779">
        <v>-67.033332824699997</v>
      </c>
      <c r="N7779">
        <v>10.5333299637</v>
      </c>
    </row>
    <row r="7780" spans="1:14" x14ac:dyDescent="0.35">
      <c r="A7780" t="s">
        <v>39324</v>
      </c>
      <c r="B7780" t="s">
        <v>32</v>
      </c>
      <c r="C7780" t="s">
        <v>39311</v>
      </c>
      <c r="D7780">
        <v>231</v>
      </c>
      <c r="E7780" t="s">
        <v>1580</v>
      </c>
      <c r="F7780" t="s">
        <v>36469</v>
      </c>
      <c r="G7780" t="s">
        <v>36490</v>
      </c>
      <c r="H7780" t="s">
        <v>39325</v>
      </c>
      <c r="I7780" t="s">
        <v>39326</v>
      </c>
      <c r="J7780" t="s">
        <v>39327</v>
      </c>
      <c r="L7780" t="s">
        <v>39328</v>
      </c>
      <c r="M7780">
        <v>-62.665199999999999</v>
      </c>
      <c r="N7780">
        <v>8.2788000000000004</v>
      </c>
    </row>
    <row r="7781" spans="1:14" x14ac:dyDescent="0.35">
      <c r="A7781" t="s">
        <v>39329</v>
      </c>
      <c r="B7781" t="s">
        <v>32</v>
      </c>
      <c r="C7781" t="s">
        <v>39330</v>
      </c>
      <c r="D7781">
        <v>576</v>
      </c>
      <c r="E7781" t="s">
        <v>1580</v>
      </c>
      <c r="F7781" t="s">
        <v>36469</v>
      </c>
      <c r="G7781" t="s">
        <v>36490</v>
      </c>
      <c r="H7781" t="s">
        <v>39331</v>
      </c>
      <c r="J7781" t="s">
        <v>39332</v>
      </c>
      <c r="L7781" t="s">
        <v>39333</v>
      </c>
      <c r="M7781">
        <v>-62</v>
      </c>
      <c r="N7781">
        <v>7</v>
      </c>
    </row>
    <row r="7782" spans="1:14" x14ac:dyDescent="0.35">
      <c r="A7782" t="s">
        <v>39334</v>
      </c>
      <c r="B7782" t="s">
        <v>32</v>
      </c>
      <c r="C7782" t="s">
        <v>39335</v>
      </c>
      <c r="D7782">
        <v>3250</v>
      </c>
      <c r="E7782" t="s">
        <v>1580</v>
      </c>
      <c r="F7782" t="s">
        <v>36469</v>
      </c>
      <c r="G7782" t="s">
        <v>36490</v>
      </c>
      <c r="H7782" t="s">
        <v>39336</v>
      </c>
      <c r="J7782" t="s">
        <v>39337</v>
      </c>
      <c r="L7782" t="s">
        <v>39338</v>
      </c>
      <c r="M7782">
        <v>-61.733333587646399</v>
      </c>
      <c r="N7782">
        <v>5.25</v>
      </c>
    </row>
    <row r="7783" spans="1:14" x14ac:dyDescent="0.35">
      <c r="A7783" t="s">
        <v>39340</v>
      </c>
      <c r="B7783" t="s">
        <v>1168</v>
      </c>
      <c r="C7783" t="s">
        <v>39341</v>
      </c>
      <c r="D7783">
        <v>900</v>
      </c>
      <c r="E7783" t="s">
        <v>1579</v>
      </c>
      <c r="F7783" t="s">
        <v>15732</v>
      </c>
      <c r="G7783" t="s">
        <v>15734</v>
      </c>
      <c r="I7783" t="s">
        <v>39340</v>
      </c>
      <c r="J7783" t="s">
        <v>39342</v>
      </c>
      <c r="L7783" t="s">
        <v>39343</v>
      </c>
      <c r="M7783">
        <v>94.802001953125</v>
      </c>
      <c r="N7783">
        <v>28.175300598144499</v>
      </c>
    </row>
    <row r="7784" spans="1:14" x14ac:dyDescent="0.35">
      <c r="A7784" t="s">
        <v>39344</v>
      </c>
      <c r="B7784" t="s">
        <v>1168</v>
      </c>
      <c r="C7784" t="s">
        <v>39345</v>
      </c>
      <c r="D7784">
        <v>46</v>
      </c>
      <c r="E7784" t="s">
        <v>1579</v>
      </c>
      <c r="F7784" t="s">
        <v>15732</v>
      </c>
      <c r="G7784" t="s">
        <v>39346</v>
      </c>
      <c r="H7784" t="s">
        <v>39347</v>
      </c>
      <c r="I7784" t="s">
        <v>39344</v>
      </c>
      <c r="J7784" t="s">
        <v>19691</v>
      </c>
      <c r="L7784" t="s">
        <v>39348</v>
      </c>
      <c r="M7784">
        <v>91.240402221699995</v>
      </c>
      <c r="N7784">
        <v>23.8869991302</v>
      </c>
    </row>
    <row r="7785" spans="1:14" x14ac:dyDescent="0.35">
      <c r="A7785" t="s">
        <v>39350</v>
      </c>
      <c r="B7785" t="s">
        <v>1168</v>
      </c>
      <c r="C7785" t="s">
        <v>39351</v>
      </c>
      <c r="D7785">
        <v>412</v>
      </c>
      <c r="E7785" t="s">
        <v>1579</v>
      </c>
      <c r="F7785" t="s">
        <v>15732</v>
      </c>
      <c r="G7785" t="s">
        <v>15742</v>
      </c>
      <c r="H7785" t="s">
        <v>39352</v>
      </c>
      <c r="I7785" t="s">
        <v>39350</v>
      </c>
      <c r="J7785" t="s">
        <v>39353</v>
      </c>
      <c r="L7785" t="s">
        <v>39354</v>
      </c>
      <c r="M7785">
        <v>88.328598022460895</v>
      </c>
      <c r="N7785">
        <v>26.681200027465799</v>
      </c>
    </row>
    <row r="7786" spans="1:14" x14ac:dyDescent="0.35">
      <c r="A7786" t="s">
        <v>39355</v>
      </c>
      <c r="B7786" t="s">
        <v>32</v>
      </c>
      <c r="C7786" t="s">
        <v>39356</v>
      </c>
      <c r="D7786">
        <v>78</v>
      </c>
      <c r="E7786" t="s">
        <v>1579</v>
      </c>
      <c r="F7786" t="s">
        <v>15732</v>
      </c>
      <c r="G7786" t="s">
        <v>15742</v>
      </c>
      <c r="H7786" t="s">
        <v>39357</v>
      </c>
      <c r="I7786" t="s">
        <v>39355</v>
      </c>
      <c r="J7786" t="s">
        <v>39358</v>
      </c>
      <c r="L7786" t="s">
        <v>39359</v>
      </c>
      <c r="M7786">
        <v>88.795600891113196</v>
      </c>
      <c r="N7786">
        <v>25.261699676513601</v>
      </c>
    </row>
    <row r="7787" spans="1:14" x14ac:dyDescent="0.35">
      <c r="A7787" t="s">
        <v>39360</v>
      </c>
      <c r="B7787" t="s">
        <v>1168</v>
      </c>
      <c r="C7787" t="s">
        <v>39361</v>
      </c>
      <c r="D7787">
        <v>2910</v>
      </c>
      <c r="E7787" t="s">
        <v>1579</v>
      </c>
      <c r="F7787" t="s">
        <v>15732</v>
      </c>
      <c r="G7787" t="s">
        <v>15740</v>
      </c>
      <c r="H7787" t="s">
        <v>15751</v>
      </c>
      <c r="I7787" t="s">
        <v>39360</v>
      </c>
      <c r="J7787" t="s">
        <v>22290</v>
      </c>
      <c r="L7787" t="s">
        <v>39362</v>
      </c>
      <c r="M7787">
        <v>91.978698730468693</v>
      </c>
      <c r="N7787">
        <v>25.703599929809499</v>
      </c>
    </row>
    <row r="7788" spans="1:14" x14ac:dyDescent="0.35">
      <c r="A7788" t="s">
        <v>39363</v>
      </c>
      <c r="B7788" t="s">
        <v>1168</v>
      </c>
      <c r="C7788" t="s">
        <v>39364</v>
      </c>
      <c r="D7788">
        <v>138</v>
      </c>
      <c r="E7788" t="s">
        <v>1579</v>
      </c>
      <c r="F7788" t="s">
        <v>15732</v>
      </c>
      <c r="G7788" t="s">
        <v>15756</v>
      </c>
      <c r="H7788" t="s">
        <v>39365</v>
      </c>
      <c r="I7788" t="s">
        <v>39363</v>
      </c>
      <c r="J7788" t="s">
        <v>39366</v>
      </c>
      <c r="L7788" t="s">
        <v>39367</v>
      </c>
      <c r="M7788">
        <v>85.8178024292</v>
      </c>
      <c r="N7788">
        <v>20.244400024399901</v>
      </c>
    </row>
    <row r="7789" spans="1:14" x14ac:dyDescent="0.35">
      <c r="A7789" t="s">
        <v>39369</v>
      </c>
      <c r="B7789" t="s">
        <v>3332</v>
      </c>
      <c r="C7789" t="s">
        <v>39370</v>
      </c>
      <c r="D7789">
        <v>16</v>
      </c>
      <c r="E7789" t="s">
        <v>1579</v>
      </c>
      <c r="F7789" t="s">
        <v>15732</v>
      </c>
      <c r="G7789" t="s">
        <v>15742</v>
      </c>
      <c r="H7789" t="s">
        <v>39371</v>
      </c>
      <c r="I7789" t="s">
        <v>39369</v>
      </c>
      <c r="J7789" t="s">
        <v>39372</v>
      </c>
      <c r="L7789" t="s">
        <v>39373</v>
      </c>
      <c r="M7789">
        <v>88.446701049804602</v>
      </c>
      <c r="N7789">
        <v>22.654699325561499</v>
      </c>
    </row>
    <row r="7790" spans="1:14" x14ac:dyDescent="0.35">
      <c r="A7790" t="s">
        <v>39374</v>
      </c>
      <c r="B7790" t="s">
        <v>32</v>
      </c>
      <c r="C7790" t="s">
        <v>39375</v>
      </c>
      <c r="D7790">
        <v>138</v>
      </c>
      <c r="E7790" t="s">
        <v>1579</v>
      </c>
      <c r="F7790" t="s">
        <v>15732</v>
      </c>
      <c r="G7790" t="s">
        <v>15742</v>
      </c>
      <c r="I7790" t="s">
        <v>39374</v>
      </c>
      <c r="J7790" t="s">
        <v>39376</v>
      </c>
      <c r="L7790" t="s">
        <v>39377</v>
      </c>
      <c r="M7790">
        <v>89.467201232899995</v>
      </c>
      <c r="N7790">
        <v>26.330499649</v>
      </c>
    </row>
    <row r="7791" spans="1:14" x14ac:dyDescent="0.35">
      <c r="A7791" t="s">
        <v>39378</v>
      </c>
      <c r="B7791" t="s">
        <v>1168</v>
      </c>
      <c r="C7791" t="s">
        <v>39379</v>
      </c>
      <c r="D7791">
        <v>847</v>
      </c>
      <c r="E7791" t="s">
        <v>1579</v>
      </c>
      <c r="F7791" t="s">
        <v>15732</v>
      </c>
      <c r="G7791" t="s">
        <v>15758</v>
      </c>
      <c r="I7791" t="s">
        <v>39378</v>
      </c>
      <c r="J7791" t="s">
        <v>39380</v>
      </c>
      <c r="L7791" t="s">
        <v>39381</v>
      </c>
      <c r="M7791">
        <v>86.425300598144503</v>
      </c>
      <c r="N7791">
        <v>23.833999633788999</v>
      </c>
    </row>
    <row r="7792" spans="1:14" x14ac:dyDescent="0.35">
      <c r="A7792" t="s">
        <v>39382</v>
      </c>
      <c r="B7792" t="s">
        <v>1168</v>
      </c>
      <c r="C7792" t="s">
        <v>39383</v>
      </c>
      <c r="D7792">
        <v>300</v>
      </c>
      <c r="E7792" t="s">
        <v>1579</v>
      </c>
      <c r="F7792" t="s">
        <v>15732</v>
      </c>
      <c r="G7792" t="s">
        <v>15742</v>
      </c>
      <c r="H7792" t="s">
        <v>15769</v>
      </c>
      <c r="I7792" t="s">
        <v>39382</v>
      </c>
      <c r="J7792" t="s">
        <v>39384</v>
      </c>
      <c r="L7792" t="s">
        <v>39385</v>
      </c>
      <c r="M7792">
        <v>87.242999999999995</v>
      </c>
      <c r="N7792">
        <v>23.622499999999999</v>
      </c>
    </row>
    <row r="7793" spans="1:14" x14ac:dyDescent="0.35">
      <c r="A7793" t="s">
        <v>39386</v>
      </c>
      <c r="B7793" t="s">
        <v>32</v>
      </c>
      <c r="C7793" t="s">
        <v>39387</v>
      </c>
      <c r="D7793">
        <v>750</v>
      </c>
      <c r="E7793" t="s">
        <v>1579</v>
      </c>
      <c r="F7793" t="s">
        <v>15732</v>
      </c>
      <c r="G7793" t="s">
        <v>15734</v>
      </c>
      <c r="H7793" t="s">
        <v>39388</v>
      </c>
      <c r="I7793" t="s">
        <v>39386</v>
      </c>
      <c r="J7793" t="s">
        <v>15402</v>
      </c>
      <c r="L7793" t="s">
        <v>39389</v>
      </c>
      <c r="M7793">
        <v>94.222801208500002</v>
      </c>
      <c r="N7793">
        <v>27.9855003356999</v>
      </c>
    </row>
    <row r="7794" spans="1:14" x14ac:dyDescent="0.35">
      <c r="A7794" t="s">
        <v>39390</v>
      </c>
      <c r="B7794" t="s">
        <v>1168</v>
      </c>
      <c r="C7794" t="s">
        <v>39391</v>
      </c>
      <c r="D7794">
        <v>259</v>
      </c>
      <c r="E7794" t="s">
        <v>1579</v>
      </c>
      <c r="F7794" t="s">
        <v>15732</v>
      </c>
      <c r="G7794" t="s">
        <v>15748</v>
      </c>
      <c r="H7794" t="s">
        <v>39392</v>
      </c>
      <c r="I7794" t="s">
        <v>39390</v>
      </c>
      <c r="J7794" t="s">
        <v>19001</v>
      </c>
      <c r="L7794" t="s">
        <v>39393</v>
      </c>
      <c r="M7794">
        <v>83.449699401900006</v>
      </c>
      <c r="N7794">
        <v>26.739700317399901</v>
      </c>
    </row>
    <row r="7795" spans="1:14" x14ac:dyDescent="0.35">
      <c r="A7795" t="s">
        <v>39394</v>
      </c>
      <c r="B7795" t="s">
        <v>1168</v>
      </c>
      <c r="C7795" t="s">
        <v>39395</v>
      </c>
      <c r="D7795">
        <v>162</v>
      </c>
      <c r="E7795" t="s">
        <v>1579</v>
      </c>
      <c r="F7795" t="s">
        <v>15732</v>
      </c>
      <c r="G7795" t="s">
        <v>15741</v>
      </c>
      <c r="H7795" t="s">
        <v>39396</v>
      </c>
      <c r="I7795" t="s">
        <v>39394</v>
      </c>
      <c r="J7795" t="s">
        <v>39397</v>
      </c>
      <c r="L7795" t="s">
        <v>39398</v>
      </c>
      <c r="M7795">
        <v>91.585899353027301</v>
      </c>
      <c r="N7795">
        <v>26.106100082397401</v>
      </c>
    </row>
    <row r="7796" spans="1:14" x14ac:dyDescent="0.35">
      <c r="A7796" t="s">
        <v>39399</v>
      </c>
      <c r="B7796" t="s">
        <v>1168</v>
      </c>
      <c r="C7796" t="s">
        <v>8316</v>
      </c>
      <c r="D7796">
        <v>380</v>
      </c>
      <c r="E7796" t="s">
        <v>1579</v>
      </c>
      <c r="F7796" t="s">
        <v>15732</v>
      </c>
      <c r="G7796" t="s">
        <v>15758</v>
      </c>
      <c r="I7796" t="s">
        <v>39399</v>
      </c>
      <c r="J7796" t="s">
        <v>39400</v>
      </c>
      <c r="L7796" t="s">
        <v>39401</v>
      </c>
      <c r="M7796">
        <v>84.951202392578097</v>
      </c>
      <c r="N7796">
        <v>24.744300842285099</v>
      </c>
    </row>
    <row r="7797" spans="1:14" x14ac:dyDescent="0.35">
      <c r="A7797" t="s">
        <v>39402</v>
      </c>
      <c r="B7797" t="s">
        <v>1168</v>
      </c>
      <c r="C7797" t="s">
        <v>39403</v>
      </c>
      <c r="D7797">
        <v>2540</v>
      </c>
      <c r="E7797" t="s">
        <v>1579</v>
      </c>
      <c r="F7797" t="s">
        <v>15732</v>
      </c>
      <c r="G7797" t="s">
        <v>15739</v>
      </c>
      <c r="H7797" t="s">
        <v>39404</v>
      </c>
      <c r="I7797" t="s">
        <v>39402</v>
      </c>
      <c r="J7797" t="s">
        <v>39405</v>
      </c>
      <c r="L7797" t="s">
        <v>39406</v>
      </c>
      <c r="M7797">
        <v>93.896697997999993</v>
      </c>
      <c r="N7797">
        <v>24.760000228900001</v>
      </c>
    </row>
    <row r="7798" spans="1:14" x14ac:dyDescent="0.35">
      <c r="A7798" t="s">
        <v>39407</v>
      </c>
      <c r="B7798" t="s">
        <v>32</v>
      </c>
      <c r="C7798" t="s">
        <v>39408</v>
      </c>
      <c r="D7798">
        <v>751</v>
      </c>
      <c r="E7798" t="s">
        <v>1579</v>
      </c>
      <c r="F7798" t="s">
        <v>15732</v>
      </c>
      <c r="G7798" t="s">
        <v>15756</v>
      </c>
      <c r="I7798" t="s">
        <v>39407</v>
      </c>
      <c r="J7798" t="s">
        <v>39409</v>
      </c>
      <c r="L7798" t="s">
        <v>39410</v>
      </c>
      <c r="M7798">
        <v>84.050399999999996</v>
      </c>
      <c r="N7798">
        <v>21.913499999999999</v>
      </c>
    </row>
    <row r="7799" spans="1:14" x14ac:dyDescent="0.35">
      <c r="A7799" t="s">
        <v>39411</v>
      </c>
      <c r="B7799" t="s">
        <v>32</v>
      </c>
      <c r="C7799" t="s">
        <v>39412</v>
      </c>
      <c r="D7799">
        <v>1952</v>
      </c>
      <c r="E7799" t="s">
        <v>1579</v>
      </c>
      <c r="F7799" t="s">
        <v>15732</v>
      </c>
      <c r="G7799" t="s">
        <v>15756</v>
      </c>
      <c r="H7799" t="s">
        <v>39413</v>
      </c>
      <c r="I7799" t="s">
        <v>39411</v>
      </c>
      <c r="J7799" t="s">
        <v>39414</v>
      </c>
      <c r="L7799" t="s">
        <v>39415</v>
      </c>
      <c r="M7799">
        <v>82.552001953125</v>
      </c>
      <c r="N7799">
        <v>18.879999160766602</v>
      </c>
    </row>
    <row r="7800" spans="1:14" x14ac:dyDescent="0.35">
      <c r="A7800" t="s">
        <v>39416</v>
      </c>
      <c r="B7800" t="s">
        <v>1168</v>
      </c>
      <c r="C7800" t="s">
        <v>39417</v>
      </c>
      <c r="D7800">
        <v>475</v>
      </c>
      <c r="E7800" t="s">
        <v>1579</v>
      </c>
      <c r="F7800" t="s">
        <v>15732</v>
      </c>
      <c r="G7800" t="s">
        <v>15767</v>
      </c>
      <c r="H7800" t="s">
        <v>39418</v>
      </c>
      <c r="I7800" t="s">
        <v>39416</v>
      </c>
      <c r="J7800" t="s">
        <v>39419</v>
      </c>
      <c r="L7800" t="s">
        <v>39420</v>
      </c>
      <c r="M7800">
        <v>86.168800000000005</v>
      </c>
      <c r="N7800">
        <v>22.813199999999998</v>
      </c>
    </row>
    <row r="7801" spans="1:14" x14ac:dyDescent="0.35">
      <c r="A7801" t="s">
        <v>39421</v>
      </c>
      <c r="B7801" t="s">
        <v>1168</v>
      </c>
      <c r="C7801" t="s">
        <v>39422</v>
      </c>
      <c r="D7801">
        <v>311</v>
      </c>
      <c r="E7801" t="s">
        <v>1579</v>
      </c>
      <c r="F7801" t="s">
        <v>15732</v>
      </c>
      <c r="G7801" t="s">
        <v>15741</v>
      </c>
      <c r="H7801" t="s">
        <v>39423</v>
      </c>
      <c r="I7801" t="s">
        <v>39421</v>
      </c>
      <c r="J7801" t="s">
        <v>39424</v>
      </c>
      <c r="L7801" t="s">
        <v>39425</v>
      </c>
      <c r="M7801">
        <v>94.175498962399999</v>
      </c>
      <c r="N7801">
        <v>26.731500625599999</v>
      </c>
    </row>
    <row r="7802" spans="1:14" x14ac:dyDescent="0.35">
      <c r="A7802" t="s">
        <v>39426</v>
      </c>
      <c r="B7802" t="s">
        <v>32</v>
      </c>
      <c r="C7802" t="s">
        <v>39427</v>
      </c>
      <c r="D7802">
        <v>131</v>
      </c>
      <c r="E7802" t="s">
        <v>1579</v>
      </c>
      <c r="F7802" t="s">
        <v>15732</v>
      </c>
      <c r="G7802" t="s">
        <v>39346</v>
      </c>
      <c r="I7802" t="s">
        <v>39426</v>
      </c>
      <c r="J7802" t="s">
        <v>39428</v>
      </c>
      <c r="L7802" t="s">
        <v>39429</v>
      </c>
      <c r="M7802">
        <v>91.814201354980398</v>
      </c>
      <c r="N7802">
        <v>24.131700515746999</v>
      </c>
    </row>
    <row r="7803" spans="1:14" x14ac:dyDescent="0.35">
      <c r="A7803" t="s">
        <v>39430</v>
      </c>
      <c r="B7803" t="s">
        <v>1168</v>
      </c>
      <c r="C7803" t="s">
        <v>39431</v>
      </c>
      <c r="D7803">
        <v>79</v>
      </c>
      <c r="E7803" t="s">
        <v>1579</v>
      </c>
      <c r="F7803" t="s">
        <v>15732</v>
      </c>
      <c r="G7803" t="s">
        <v>39346</v>
      </c>
      <c r="I7803" t="s">
        <v>39430</v>
      </c>
      <c r="J7803" t="s">
        <v>39432</v>
      </c>
      <c r="L7803" t="s">
        <v>39433</v>
      </c>
      <c r="M7803">
        <v>92.0072021484375</v>
      </c>
      <c r="N7803">
        <v>24.308200836181602</v>
      </c>
    </row>
    <row r="7804" spans="1:14" x14ac:dyDescent="0.35">
      <c r="A7804" t="s">
        <v>39434</v>
      </c>
      <c r="B7804" t="s">
        <v>1168</v>
      </c>
      <c r="C7804" t="s">
        <v>39435</v>
      </c>
      <c r="D7804">
        <v>352</v>
      </c>
      <c r="E7804" t="s">
        <v>1579</v>
      </c>
      <c r="F7804" t="s">
        <v>15732</v>
      </c>
      <c r="G7804" t="s">
        <v>15741</v>
      </c>
      <c r="H7804" t="s">
        <v>39436</v>
      </c>
      <c r="I7804" t="s">
        <v>39434</v>
      </c>
      <c r="J7804" t="s">
        <v>39437</v>
      </c>
      <c r="L7804" t="s">
        <v>39438</v>
      </c>
      <c r="M7804">
        <v>92.9786987305</v>
      </c>
      <c r="N7804">
        <v>24.912900924700001</v>
      </c>
    </row>
    <row r="7805" spans="1:14" x14ac:dyDescent="0.35">
      <c r="A7805" t="s">
        <v>39439</v>
      </c>
      <c r="B7805" t="s">
        <v>32</v>
      </c>
      <c r="C7805" t="s">
        <v>39440</v>
      </c>
      <c r="D7805">
        <v>95</v>
      </c>
      <c r="E7805" t="s">
        <v>1579</v>
      </c>
      <c r="F7805" t="s">
        <v>15732</v>
      </c>
      <c r="G7805" t="s">
        <v>39346</v>
      </c>
      <c r="H7805" t="s">
        <v>39441</v>
      </c>
      <c r="I7805" t="s">
        <v>39439</v>
      </c>
      <c r="J7805" t="s">
        <v>39442</v>
      </c>
      <c r="L7805" t="s">
        <v>39443</v>
      </c>
      <c r="M7805">
        <v>91.603897000000003</v>
      </c>
      <c r="N7805">
        <v>24.061899</v>
      </c>
    </row>
    <row r="7806" spans="1:14" x14ac:dyDescent="0.35">
      <c r="A7806" t="s">
        <v>39444</v>
      </c>
      <c r="B7806" t="s">
        <v>1168</v>
      </c>
      <c r="C7806" t="s">
        <v>39445</v>
      </c>
      <c r="D7806">
        <v>1398</v>
      </c>
      <c r="E7806" t="s">
        <v>1579</v>
      </c>
      <c r="F7806" t="s">
        <v>15732</v>
      </c>
      <c r="G7806" t="s">
        <v>15750</v>
      </c>
      <c r="H7806" t="s">
        <v>39349</v>
      </c>
      <c r="I7806" t="s">
        <v>39444</v>
      </c>
      <c r="J7806" t="s">
        <v>39446</v>
      </c>
      <c r="L7806" t="s">
        <v>39447</v>
      </c>
      <c r="M7806">
        <v>92.6196975708</v>
      </c>
      <c r="N7806">
        <v>23.840599060099901</v>
      </c>
    </row>
    <row r="7807" spans="1:14" x14ac:dyDescent="0.35">
      <c r="A7807" t="s">
        <v>39448</v>
      </c>
      <c r="B7807" t="s">
        <v>1168</v>
      </c>
      <c r="C7807" t="s">
        <v>39449</v>
      </c>
      <c r="D7807">
        <v>330</v>
      </c>
      <c r="E7807" t="s">
        <v>1579</v>
      </c>
      <c r="F7807" t="s">
        <v>15732</v>
      </c>
      <c r="G7807" t="s">
        <v>15741</v>
      </c>
      <c r="H7807" t="s">
        <v>39450</v>
      </c>
      <c r="I7807" t="s">
        <v>39448</v>
      </c>
      <c r="J7807" t="s">
        <v>39451</v>
      </c>
      <c r="L7807" t="s">
        <v>39452</v>
      </c>
      <c r="M7807">
        <v>94.097602844238196</v>
      </c>
      <c r="N7807">
        <v>27.2954998016357</v>
      </c>
    </row>
    <row r="7808" spans="1:14" x14ac:dyDescent="0.35">
      <c r="A7808" t="s">
        <v>39453</v>
      </c>
      <c r="B7808" t="s">
        <v>32</v>
      </c>
      <c r="C7808" t="s">
        <v>39454</v>
      </c>
      <c r="D7808">
        <v>79</v>
      </c>
      <c r="E7808" t="s">
        <v>1579</v>
      </c>
      <c r="F7808" t="s">
        <v>15732</v>
      </c>
      <c r="G7808" t="s">
        <v>15742</v>
      </c>
      <c r="H7808" t="s">
        <v>39455</v>
      </c>
      <c r="I7808" t="s">
        <v>39453</v>
      </c>
      <c r="J7808" t="s">
        <v>2574</v>
      </c>
      <c r="L7808" t="s">
        <v>39456</v>
      </c>
      <c r="M7808">
        <v>88.133003000000002</v>
      </c>
      <c r="N7808">
        <v>25.033000999999999</v>
      </c>
    </row>
    <row r="7809" spans="1:14" x14ac:dyDescent="0.35">
      <c r="A7809" t="s">
        <v>39457</v>
      </c>
      <c r="B7809" t="s">
        <v>1168</v>
      </c>
      <c r="C7809" t="s">
        <v>39458</v>
      </c>
      <c r="D7809">
        <v>362</v>
      </c>
      <c r="E7809" t="s">
        <v>1579</v>
      </c>
      <c r="F7809" t="s">
        <v>15732</v>
      </c>
      <c r="G7809" t="s">
        <v>15741</v>
      </c>
      <c r="H7809" t="s">
        <v>39368</v>
      </c>
      <c r="I7809" t="s">
        <v>39457</v>
      </c>
      <c r="J7809" t="s">
        <v>39459</v>
      </c>
      <c r="L7809" t="s">
        <v>39460</v>
      </c>
      <c r="M7809">
        <v>95.016899108900006</v>
      </c>
      <c r="N7809">
        <v>27.483900070200001</v>
      </c>
    </row>
    <row r="7810" spans="1:14" x14ac:dyDescent="0.35">
      <c r="A7810" t="s">
        <v>39461</v>
      </c>
      <c r="B7810" t="s">
        <v>1168</v>
      </c>
      <c r="C7810" t="s">
        <v>39462</v>
      </c>
      <c r="D7810">
        <v>487</v>
      </c>
      <c r="E7810" t="s">
        <v>1579</v>
      </c>
      <c r="F7810" t="s">
        <v>15732</v>
      </c>
      <c r="G7810" t="s">
        <v>15753</v>
      </c>
      <c r="H7810" t="s">
        <v>39463</v>
      </c>
      <c r="I7810" t="s">
        <v>39461</v>
      </c>
      <c r="J7810" t="s">
        <v>39464</v>
      </c>
      <c r="L7810" t="s">
        <v>39465</v>
      </c>
      <c r="M7810">
        <v>93.771102905299998</v>
      </c>
      <c r="N7810">
        <v>25.883899688699898</v>
      </c>
    </row>
    <row r="7811" spans="1:14" x14ac:dyDescent="0.35">
      <c r="A7811" t="s">
        <v>39466</v>
      </c>
      <c r="B7811" t="s">
        <v>1168</v>
      </c>
      <c r="C7811" t="s">
        <v>39467</v>
      </c>
      <c r="D7811">
        <v>174</v>
      </c>
      <c r="E7811" t="s">
        <v>1579</v>
      </c>
      <c r="F7811" t="s">
        <v>15732</v>
      </c>
      <c r="G7811" t="s">
        <v>15758</v>
      </c>
      <c r="I7811" t="s">
        <v>39466</v>
      </c>
      <c r="J7811" t="s">
        <v>39468</v>
      </c>
      <c r="L7811" t="s">
        <v>39469</v>
      </c>
      <c r="M7811">
        <v>85.313697814941406</v>
      </c>
      <c r="N7811">
        <v>26.1191005706787</v>
      </c>
    </row>
    <row r="7812" spans="1:14" x14ac:dyDescent="0.35">
      <c r="A7812" t="s">
        <v>39470</v>
      </c>
      <c r="B7812" t="s">
        <v>32</v>
      </c>
      <c r="C7812" t="s">
        <v>39471</v>
      </c>
      <c r="D7812">
        <v>477</v>
      </c>
      <c r="E7812" t="s">
        <v>1579</v>
      </c>
      <c r="F7812" t="s">
        <v>15732</v>
      </c>
      <c r="G7812" t="s">
        <v>15734</v>
      </c>
      <c r="H7812" t="s">
        <v>39472</v>
      </c>
      <c r="I7812" t="s">
        <v>39470</v>
      </c>
      <c r="J7812" t="s">
        <v>39473</v>
      </c>
      <c r="L7812" t="s">
        <v>39474</v>
      </c>
      <c r="M7812">
        <v>95.335601806640597</v>
      </c>
      <c r="N7812">
        <v>28.066099166870099</v>
      </c>
    </row>
    <row r="7813" spans="1:14" x14ac:dyDescent="0.35">
      <c r="A7813" t="s">
        <v>39475</v>
      </c>
      <c r="B7813" t="s">
        <v>1168</v>
      </c>
      <c r="C7813" t="s">
        <v>39476</v>
      </c>
      <c r="D7813">
        <v>170</v>
      </c>
      <c r="E7813" t="s">
        <v>1579</v>
      </c>
      <c r="F7813" t="s">
        <v>15732</v>
      </c>
      <c r="G7813" t="s">
        <v>15758</v>
      </c>
      <c r="H7813" t="s">
        <v>39477</v>
      </c>
      <c r="I7813" t="s">
        <v>39475</v>
      </c>
      <c r="J7813" t="s">
        <v>2466</v>
      </c>
      <c r="L7813" t="s">
        <v>39478</v>
      </c>
      <c r="M7813">
        <v>85.087997436500004</v>
      </c>
      <c r="N7813">
        <v>25.591299057000001</v>
      </c>
    </row>
    <row r="7814" spans="1:14" x14ac:dyDescent="0.35">
      <c r="A7814" t="s">
        <v>39479</v>
      </c>
      <c r="B7814" t="s">
        <v>1168</v>
      </c>
      <c r="C7814" t="s">
        <v>39480</v>
      </c>
      <c r="D7814">
        <v>2148</v>
      </c>
      <c r="E7814" t="s">
        <v>1579</v>
      </c>
      <c r="F7814" t="s">
        <v>15732</v>
      </c>
      <c r="G7814" t="s">
        <v>15767</v>
      </c>
      <c r="H7814" t="s">
        <v>39481</v>
      </c>
      <c r="I7814" t="s">
        <v>39479</v>
      </c>
      <c r="J7814" t="s">
        <v>39482</v>
      </c>
      <c r="L7814" t="s">
        <v>39483</v>
      </c>
      <c r="M7814">
        <v>85.321701049799998</v>
      </c>
      <c r="N7814">
        <v>23.314300537099999</v>
      </c>
    </row>
    <row r="7815" spans="1:14" x14ac:dyDescent="0.35">
      <c r="A7815" t="s">
        <v>39484</v>
      </c>
      <c r="B7815" t="s">
        <v>1168</v>
      </c>
      <c r="C7815" t="s">
        <v>39485</v>
      </c>
      <c r="D7815">
        <v>659</v>
      </c>
      <c r="E7815" t="s">
        <v>1579</v>
      </c>
      <c r="F7815" t="s">
        <v>15732</v>
      </c>
      <c r="G7815" t="s">
        <v>15756</v>
      </c>
      <c r="I7815" t="s">
        <v>39484</v>
      </c>
      <c r="J7815" t="s">
        <v>39486</v>
      </c>
      <c r="L7815" t="s">
        <v>39487</v>
      </c>
      <c r="M7815">
        <v>84.814598000000004</v>
      </c>
      <c r="N7815">
        <v>22.256701</v>
      </c>
    </row>
    <row r="7816" spans="1:14" x14ac:dyDescent="0.35">
      <c r="A7816" t="s">
        <v>39488</v>
      </c>
      <c r="B7816" t="s">
        <v>32</v>
      </c>
      <c r="C7816" t="s">
        <v>39489</v>
      </c>
      <c r="D7816">
        <v>131</v>
      </c>
      <c r="E7816" t="s">
        <v>1579</v>
      </c>
      <c r="F7816" t="s">
        <v>15732</v>
      </c>
      <c r="G7816" t="s">
        <v>15741</v>
      </c>
      <c r="I7816" t="s">
        <v>39488</v>
      </c>
      <c r="J7816" t="s">
        <v>39490</v>
      </c>
      <c r="L7816" t="s">
        <v>39491</v>
      </c>
      <c r="M7816">
        <v>89.910003662109304</v>
      </c>
      <c r="N7816">
        <v>26.139699935913001</v>
      </c>
    </row>
    <row r="7817" spans="1:14" x14ac:dyDescent="0.35">
      <c r="A7817" t="s">
        <v>39492</v>
      </c>
      <c r="B7817" t="s">
        <v>1168</v>
      </c>
      <c r="C7817" t="s">
        <v>39493</v>
      </c>
      <c r="D7817">
        <v>240</v>
      </c>
      <c r="E7817" t="s">
        <v>1579</v>
      </c>
      <c r="F7817" t="s">
        <v>15732</v>
      </c>
      <c r="G7817" t="s">
        <v>15741</v>
      </c>
      <c r="I7817" t="s">
        <v>39492</v>
      </c>
      <c r="J7817" t="s">
        <v>39494</v>
      </c>
      <c r="L7817" t="s">
        <v>39495</v>
      </c>
      <c r="M7817">
        <v>92.784698486328097</v>
      </c>
      <c r="N7817">
        <v>26.709100723266602</v>
      </c>
    </row>
    <row r="7818" spans="1:14" x14ac:dyDescent="0.35">
      <c r="A7818" t="s">
        <v>39496</v>
      </c>
      <c r="B7818" t="s">
        <v>32</v>
      </c>
      <c r="C7818" t="s">
        <v>39497</v>
      </c>
      <c r="D7818">
        <v>15</v>
      </c>
      <c r="E7818" t="s">
        <v>1579</v>
      </c>
      <c r="F7818" t="s">
        <v>15732</v>
      </c>
      <c r="G7818" t="s">
        <v>39498</v>
      </c>
      <c r="H7818" t="s">
        <v>39499</v>
      </c>
      <c r="I7818" t="s">
        <v>39500</v>
      </c>
      <c r="J7818" t="s">
        <v>39501</v>
      </c>
      <c r="L7818" t="s">
        <v>39502</v>
      </c>
      <c r="M7818">
        <v>83.224502999999999</v>
      </c>
      <c r="N7818">
        <v>17.721201000000001</v>
      </c>
    </row>
    <row r="7819" spans="1:14" x14ac:dyDescent="0.35">
      <c r="A7819" t="s">
        <v>39503</v>
      </c>
      <c r="B7819" t="s">
        <v>1168</v>
      </c>
      <c r="C7819" t="s">
        <v>39504</v>
      </c>
      <c r="D7819">
        <v>5403</v>
      </c>
      <c r="E7819" t="s">
        <v>1579</v>
      </c>
      <c r="F7819" t="s">
        <v>15732</v>
      </c>
      <c r="G7819" t="s">
        <v>15734</v>
      </c>
      <c r="H7819" t="s">
        <v>39505</v>
      </c>
      <c r="I7819" t="s">
        <v>39503</v>
      </c>
      <c r="J7819" t="s">
        <v>23332</v>
      </c>
      <c r="L7819" t="s">
        <v>39506</v>
      </c>
      <c r="M7819">
        <v>93.828102000000001</v>
      </c>
      <c r="N7819">
        <v>27.588301000000001</v>
      </c>
    </row>
    <row r="7820" spans="1:14" x14ac:dyDescent="0.35">
      <c r="A7820" t="s">
        <v>39508</v>
      </c>
      <c r="B7820" t="s">
        <v>1168</v>
      </c>
      <c r="C7820" t="s">
        <v>39509</v>
      </c>
      <c r="D7820">
        <v>23</v>
      </c>
      <c r="E7820" t="s">
        <v>1579</v>
      </c>
      <c r="F7820" t="s">
        <v>19267</v>
      </c>
      <c r="G7820" t="s">
        <v>39510</v>
      </c>
      <c r="H7820" t="s">
        <v>39511</v>
      </c>
      <c r="I7820" t="s">
        <v>39508</v>
      </c>
      <c r="J7820" t="s">
        <v>39512</v>
      </c>
      <c r="L7820" t="s">
        <v>39513</v>
      </c>
      <c r="M7820">
        <v>90.301200866699205</v>
      </c>
      <c r="N7820">
        <v>22.801000595092699</v>
      </c>
    </row>
    <row r="7821" spans="1:14" x14ac:dyDescent="0.35">
      <c r="A7821" t="s">
        <v>39514</v>
      </c>
      <c r="B7821" t="s">
        <v>1168</v>
      </c>
      <c r="C7821" t="s">
        <v>39515</v>
      </c>
      <c r="D7821">
        <v>12</v>
      </c>
      <c r="E7821" t="s">
        <v>1579</v>
      </c>
      <c r="F7821" t="s">
        <v>19267</v>
      </c>
      <c r="G7821" t="s">
        <v>39516</v>
      </c>
      <c r="H7821" t="s">
        <v>39517</v>
      </c>
      <c r="I7821" t="s">
        <v>39514</v>
      </c>
      <c r="J7821" t="s">
        <v>39518</v>
      </c>
      <c r="L7821" t="s">
        <v>39519</v>
      </c>
      <c r="M7821">
        <v>91.963897705078097</v>
      </c>
      <c r="N7821">
        <v>21.452199935913001</v>
      </c>
    </row>
    <row r="7822" spans="1:14" x14ac:dyDescent="0.35">
      <c r="A7822" t="s">
        <v>39520</v>
      </c>
      <c r="B7822" t="s">
        <v>32</v>
      </c>
      <c r="C7822" t="s">
        <v>39521</v>
      </c>
      <c r="D7822">
        <v>25</v>
      </c>
      <c r="E7822" t="s">
        <v>1579</v>
      </c>
      <c r="F7822" t="s">
        <v>19267</v>
      </c>
      <c r="G7822" t="s">
        <v>39516</v>
      </c>
      <c r="H7822" t="s">
        <v>39522</v>
      </c>
      <c r="I7822" t="s">
        <v>39520</v>
      </c>
      <c r="J7822" t="s">
        <v>35015</v>
      </c>
      <c r="L7822" t="s">
        <v>39523</v>
      </c>
      <c r="M7822">
        <v>91.189697265625</v>
      </c>
      <c r="N7822">
        <v>23.437200546264599</v>
      </c>
    </row>
    <row r="7823" spans="1:14" x14ac:dyDescent="0.35">
      <c r="A7823" t="s">
        <v>39524</v>
      </c>
      <c r="B7823" t="s">
        <v>1168</v>
      </c>
      <c r="C7823" t="s">
        <v>39525</v>
      </c>
      <c r="D7823">
        <v>12</v>
      </c>
      <c r="E7823" t="s">
        <v>1579</v>
      </c>
      <c r="F7823" t="s">
        <v>19267</v>
      </c>
      <c r="G7823" t="s">
        <v>39516</v>
      </c>
      <c r="H7823" t="s">
        <v>39526</v>
      </c>
      <c r="I7823" t="s">
        <v>39524</v>
      </c>
      <c r="J7823" t="s">
        <v>39527</v>
      </c>
      <c r="L7823" t="s">
        <v>39528</v>
      </c>
      <c r="M7823">
        <v>91.813301086425696</v>
      </c>
      <c r="N7823">
        <v>22.249599456787099</v>
      </c>
    </row>
    <row r="7824" spans="1:14" x14ac:dyDescent="0.35">
      <c r="A7824" t="s">
        <v>39529</v>
      </c>
      <c r="B7824" t="s">
        <v>1168</v>
      </c>
      <c r="C7824" t="s">
        <v>39530</v>
      </c>
      <c r="D7824">
        <v>45</v>
      </c>
      <c r="E7824" t="s">
        <v>1579</v>
      </c>
      <c r="F7824" t="s">
        <v>19267</v>
      </c>
      <c r="G7824" t="s">
        <v>39507</v>
      </c>
      <c r="H7824" t="s">
        <v>39531</v>
      </c>
      <c r="I7824" t="s">
        <v>39529</v>
      </c>
      <c r="J7824" t="s">
        <v>39532</v>
      </c>
      <c r="L7824" t="s">
        <v>39533</v>
      </c>
      <c r="M7824">
        <v>89.049400329589801</v>
      </c>
      <c r="N7824">
        <v>24.152500152587798</v>
      </c>
    </row>
    <row r="7825" spans="1:14" x14ac:dyDescent="0.35">
      <c r="A7825" t="s">
        <v>39534</v>
      </c>
      <c r="B7825" t="s">
        <v>1168</v>
      </c>
      <c r="C7825" t="s">
        <v>39535</v>
      </c>
      <c r="D7825">
        <v>20</v>
      </c>
      <c r="E7825" t="s">
        <v>1579</v>
      </c>
      <c r="F7825" t="s">
        <v>19267</v>
      </c>
      <c r="G7825" t="s">
        <v>19268</v>
      </c>
      <c r="H7825" t="s">
        <v>39536</v>
      </c>
      <c r="I7825" t="s">
        <v>39534</v>
      </c>
      <c r="J7825" t="s">
        <v>39537</v>
      </c>
      <c r="L7825" t="s">
        <v>39538</v>
      </c>
      <c r="M7825">
        <v>89.160797119140597</v>
      </c>
      <c r="N7825">
        <v>23.183799743652301</v>
      </c>
    </row>
    <row r="7826" spans="1:14" x14ac:dyDescent="0.35">
      <c r="A7826" t="s">
        <v>39539</v>
      </c>
      <c r="B7826" t="s">
        <v>32</v>
      </c>
      <c r="C7826" t="s">
        <v>39540</v>
      </c>
      <c r="D7826">
        <v>106</v>
      </c>
      <c r="E7826" t="s">
        <v>1579</v>
      </c>
      <c r="F7826" t="s">
        <v>19267</v>
      </c>
      <c r="G7826" t="s">
        <v>39507</v>
      </c>
      <c r="H7826" t="s">
        <v>39541</v>
      </c>
      <c r="I7826" t="s">
        <v>39539</v>
      </c>
      <c r="J7826" t="s">
        <v>20036</v>
      </c>
      <c r="L7826" t="s">
        <v>39542</v>
      </c>
      <c r="M7826">
        <v>89.433097839355398</v>
      </c>
      <c r="N7826">
        <v>25.8875007629394</v>
      </c>
    </row>
    <row r="7827" spans="1:14" x14ac:dyDescent="0.35">
      <c r="A7827" t="s">
        <v>39543</v>
      </c>
      <c r="B7827" t="s">
        <v>1168</v>
      </c>
      <c r="C7827" t="s">
        <v>39544</v>
      </c>
      <c r="D7827">
        <v>64</v>
      </c>
      <c r="E7827" t="s">
        <v>1579</v>
      </c>
      <c r="F7827" t="s">
        <v>19267</v>
      </c>
      <c r="G7827" t="s">
        <v>39507</v>
      </c>
      <c r="H7827" t="s">
        <v>39545</v>
      </c>
      <c r="I7827" t="s">
        <v>39543</v>
      </c>
      <c r="J7827" t="s">
        <v>39546</v>
      </c>
      <c r="L7827" t="s">
        <v>39547</v>
      </c>
      <c r="M7827">
        <v>88.616500854492102</v>
      </c>
      <c r="N7827">
        <v>24.437200546264599</v>
      </c>
    </row>
    <row r="7828" spans="1:14" x14ac:dyDescent="0.35">
      <c r="A7828" t="s">
        <v>39548</v>
      </c>
      <c r="B7828" t="s">
        <v>1168</v>
      </c>
      <c r="C7828" t="s">
        <v>39549</v>
      </c>
      <c r="D7828">
        <v>125</v>
      </c>
      <c r="E7828" t="s">
        <v>1579</v>
      </c>
      <c r="F7828" t="s">
        <v>19267</v>
      </c>
      <c r="G7828" t="s">
        <v>39507</v>
      </c>
      <c r="H7828" t="s">
        <v>39550</v>
      </c>
      <c r="I7828" t="s">
        <v>39548</v>
      </c>
      <c r="J7828" t="s">
        <v>39551</v>
      </c>
      <c r="L7828" t="s">
        <v>39552</v>
      </c>
      <c r="M7828">
        <v>88.908897399902301</v>
      </c>
      <c r="N7828">
        <v>25.759199142456001</v>
      </c>
    </row>
    <row r="7829" spans="1:14" x14ac:dyDescent="0.35">
      <c r="A7829" t="s">
        <v>39553</v>
      </c>
      <c r="B7829" t="s">
        <v>32</v>
      </c>
      <c r="C7829" t="s">
        <v>39554</v>
      </c>
      <c r="D7829">
        <v>176</v>
      </c>
      <c r="E7829" t="s">
        <v>1579</v>
      </c>
      <c r="F7829" t="s">
        <v>19267</v>
      </c>
      <c r="G7829" t="s">
        <v>39507</v>
      </c>
      <c r="H7829" t="s">
        <v>39555</v>
      </c>
      <c r="I7829" t="s">
        <v>39553</v>
      </c>
      <c r="J7829" t="s">
        <v>39556</v>
      </c>
      <c r="L7829" t="s">
        <v>39557</v>
      </c>
      <c r="M7829">
        <v>88.403602600097599</v>
      </c>
      <c r="N7829">
        <v>26.016399383544901</v>
      </c>
    </row>
    <row r="7830" spans="1:14" x14ac:dyDescent="0.35">
      <c r="A7830" t="s">
        <v>39558</v>
      </c>
      <c r="B7830" t="s">
        <v>32</v>
      </c>
      <c r="C7830" t="s">
        <v>39559</v>
      </c>
      <c r="D7830">
        <v>56</v>
      </c>
      <c r="E7830" t="s">
        <v>1579</v>
      </c>
      <c r="F7830" t="s">
        <v>19267</v>
      </c>
      <c r="G7830" t="s">
        <v>39560</v>
      </c>
      <c r="H7830" t="s">
        <v>39561</v>
      </c>
      <c r="I7830" t="s">
        <v>39558</v>
      </c>
      <c r="J7830" t="s">
        <v>39562</v>
      </c>
      <c r="L7830" t="s">
        <v>39563</v>
      </c>
      <c r="M7830">
        <v>91.883003234900002</v>
      </c>
      <c r="N7830">
        <v>24.416999816899999</v>
      </c>
    </row>
    <row r="7831" spans="1:14" x14ac:dyDescent="0.35">
      <c r="A7831" t="s">
        <v>39564</v>
      </c>
      <c r="B7831" t="s">
        <v>1168</v>
      </c>
      <c r="C7831" t="s">
        <v>39565</v>
      </c>
      <c r="D7831">
        <v>50</v>
      </c>
      <c r="E7831" t="s">
        <v>1579</v>
      </c>
      <c r="F7831" t="s">
        <v>19267</v>
      </c>
      <c r="G7831" t="s">
        <v>39560</v>
      </c>
      <c r="H7831" t="s">
        <v>39566</v>
      </c>
      <c r="I7831" t="s">
        <v>39564</v>
      </c>
      <c r="J7831" t="s">
        <v>39567</v>
      </c>
      <c r="L7831" t="s">
        <v>39568</v>
      </c>
      <c r="M7831">
        <v>91.866798400878906</v>
      </c>
      <c r="N7831">
        <v>24.963199615478501</v>
      </c>
    </row>
    <row r="7832" spans="1:14" x14ac:dyDescent="0.35">
      <c r="A7832" t="s">
        <v>39571</v>
      </c>
      <c r="B7832" t="s">
        <v>3332</v>
      </c>
      <c r="C7832" t="s">
        <v>39572</v>
      </c>
      <c r="D7832">
        <v>30</v>
      </c>
      <c r="E7832" t="s">
        <v>1579</v>
      </c>
      <c r="F7832" t="s">
        <v>19267</v>
      </c>
      <c r="G7832" t="s">
        <v>39569</v>
      </c>
      <c r="H7832" t="s">
        <v>39570</v>
      </c>
      <c r="I7832" t="s">
        <v>39573</v>
      </c>
      <c r="J7832" t="s">
        <v>39574</v>
      </c>
      <c r="L7832" t="s">
        <v>39575</v>
      </c>
      <c r="M7832">
        <v>90.397783000000004</v>
      </c>
      <c r="N7832">
        <v>23.843347000000001</v>
      </c>
    </row>
    <row r="7833" spans="1:14" x14ac:dyDescent="0.35">
      <c r="A7833" t="s">
        <v>39576</v>
      </c>
      <c r="B7833" t="s">
        <v>3332</v>
      </c>
      <c r="C7833" t="s">
        <v>39577</v>
      </c>
      <c r="D7833">
        <v>28</v>
      </c>
      <c r="E7833" t="s">
        <v>1579</v>
      </c>
      <c r="F7833" t="s">
        <v>14621</v>
      </c>
      <c r="G7833" t="s">
        <v>14622</v>
      </c>
      <c r="H7833" t="s">
        <v>14623</v>
      </c>
      <c r="I7833" t="s">
        <v>39576</v>
      </c>
      <c r="J7833" t="s">
        <v>39578</v>
      </c>
      <c r="L7833" t="s">
        <v>39579</v>
      </c>
      <c r="M7833">
        <v>113.915001</v>
      </c>
      <c r="N7833">
        <v>22.308900999999999</v>
      </c>
    </row>
    <row r="7834" spans="1:14" x14ac:dyDescent="0.35">
      <c r="A7834" t="s">
        <v>39580</v>
      </c>
      <c r="B7834" t="s">
        <v>36</v>
      </c>
      <c r="C7834" t="s">
        <v>39581</v>
      </c>
      <c r="D7834">
        <v>28</v>
      </c>
      <c r="E7834" t="s">
        <v>1579</v>
      </c>
      <c r="F7834" t="s">
        <v>14621</v>
      </c>
      <c r="G7834" t="s">
        <v>14622</v>
      </c>
      <c r="H7834" t="s">
        <v>14623</v>
      </c>
      <c r="I7834" t="s">
        <v>39580</v>
      </c>
      <c r="J7834" t="s">
        <v>39578</v>
      </c>
      <c r="L7834" t="s">
        <v>39582</v>
      </c>
      <c r="M7834">
        <v>114.19807434099999</v>
      </c>
      <c r="N7834">
        <v>22.3203040432</v>
      </c>
    </row>
    <row r="7835" spans="1:14" x14ac:dyDescent="0.35">
      <c r="A7835" t="s">
        <v>39583</v>
      </c>
      <c r="B7835" t="s">
        <v>29</v>
      </c>
      <c r="C7835" t="s">
        <v>39584</v>
      </c>
      <c r="D7835">
        <v>107</v>
      </c>
      <c r="E7835" t="s">
        <v>1579</v>
      </c>
      <c r="F7835" t="s">
        <v>14621</v>
      </c>
      <c r="G7835" t="s">
        <v>14622</v>
      </c>
      <c r="H7835" t="s">
        <v>14623</v>
      </c>
      <c r="I7835" t="s">
        <v>39583</v>
      </c>
      <c r="J7835" t="s">
        <v>27583</v>
      </c>
      <c r="L7835" t="s">
        <v>39585</v>
      </c>
      <c r="M7835">
        <v>114.152153015</v>
      </c>
      <c r="N7835">
        <v>22.289371490499999</v>
      </c>
    </row>
    <row r="7836" spans="1:14" x14ac:dyDescent="0.35">
      <c r="A7836" t="s">
        <v>39587</v>
      </c>
      <c r="B7836" t="s">
        <v>65</v>
      </c>
      <c r="C7836" t="s">
        <v>39588</v>
      </c>
      <c r="F7836" t="s">
        <v>34798</v>
      </c>
      <c r="G7836" t="s">
        <v>34799</v>
      </c>
      <c r="H7836" t="s">
        <v>39589</v>
      </c>
      <c r="I7836" t="s">
        <v>39587</v>
      </c>
      <c r="J7836" t="s">
        <v>22442</v>
      </c>
      <c r="K7836" t="s">
        <v>39587</v>
      </c>
      <c r="L7836" t="s">
        <v>39590</v>
      </c>
      <c r="M7836">
        <v>-64.940696716308594</v>
      </c>
      <c r="N7836">
        <v>18.338600158691399</v>
      </c>
    </row>
    <row r="7837" spans="1:14" x14ac:dyDescent="0.35">
      <c r="A7837" t="s">
        <v>39591</v>
      </c>
      <c r="B7837" t="s">
        <v>65</v>
      </c>
      <c r="C7837" t="s">
        <v>39592</v>
      </c>
      <c r="F7837" t="s">
        <v>34798</v>
      </c>
      <c r="G7837" t="s">
        <v>34799</v>
      </c>
      <c r="H7837" t="s">
        <v>39593</v>
      </c>
      <c r="I7837" t="s">
        <v>39591</v>
      </c>
      <c r="J7837" t="s">
        <v>27300</v>
      </c>
      <c r="K7837" t="s">
        <v>39591</v>
      </c>
      <c r="L7837" t="s">
        <v>39594</v>
      </c>
      <c r="M7837">
        <v>-64.704902648925696</v>
      </c>
      <c r="N7837">
        <v>17.747200012206999</v>
      </c>
    </row>
    <row r="7838" spans="1:14" x14ac:dyDescent="0.35">
      <c r="A7838" t="s">
        <v>39595</v>
      </c>
      <c r="B7838" t="s">
        <v>1168</v>
      </c>
      <c r="C7838" t="s">
        <v>39596</v>
      </c>
      <c r="D7838">
        <v>551</v>
      </c>
      <c r="E7838" t="s">
        <v>1579</v>
      </c>
      <c r="F7838" t="s">
        <v>15732</v>
      </c>
      <c r="G7838" t="s">
        <v>15748</v>
      </c>
      <c r="I7838" t="s">
        <v>39595</v>
      </c>
      <c r="J7838" t="s">
        <v>2172</v>
      </c>
      <c r="L7838" t="s">
        <v>39597</v>
      </c>
      <c r="M7838">
        <v>77.960899353027301</v>
      </c>
      <c r="N7838">
        <v>27.155799865722599</v>
      </c>
    </row>
    <row r="7839" spans="1:14" x14ac:dyDescent="0.35">
      <c r="A7839" t="s">
        <v>39598</v>
      </c>
      <c r="B7839" t="s">
        <v>1168</v>
      </c>
      <c r="C7839" t="s">
        <v>39599</v>
      </c>
      <c r="D7839">
        <v>322</v>
      </c>
      <c r="E7839" t="s">
        <v>1579</v>
      </c>
      <c r="F7839" t="s">
        <v>15732</v>
      </c>
      <c r="G7839" t="s">
        <v>15748</v>
      </c>
      <c r="H7839" t="s">
        <v>39600</v>
      </c>
      <c r="I7839" t="s">
        <v>39598</v>
      </c>
      <c r="J7839" t="s">
        <v>19695</v>
      </c>
      <c r="L7839" t="s">
        <v>39601</v>
      </c>
      <c r="M7839">
        <v>81.733902</v>
      </c>
      <c r="N7839">
        <v>25.440100000000001</v>
      </c>
    </row>
    <row r="7840" spans="1:14" x14ac:dyDescent="0.35">
      <c r="A7840" t="s">
        <v>39602</v>
      </c>
      <c r="B7840" t="s">
        <v>3332</v>
      </c>
      <c r="C7840" t="s">
        <v>39603</v>
      </c>
      <c r="D7840">
        <v>756</v>
      </c>
      <c r="E7840" t="s">
        <v>1579</v>
      </c>
      <c r="F7840" t="s">
        <v>15732</v>
      </c>
      <c r="G7840" t="s">
        <v>15752</v>
      </c>
      <c r="H7840" t="s">
        <v>39604</v>
      </c>
      <c r="I7840" t="s">
        <v>39602</v>
      </c>
      <c r="J7840" t="s">
        <v>39605</v>
      </c>
      <c r="L7840" t="s">
        <v>39606</v>
      </c>
      <c r="M7840">
        <v>74.797302246100003</v>
      </c>
      <c r="N7840">
        <v>31.7096004486</v>
      </c>
    </row>
    <row r="7841" spans="1:14" x14ac:dyDescent="0.35">
      <c r="A7841" t="s">
        <v>39607</v>
      </c>
      <c r="B7841" t="s">
        <v>32</v>
      </c>
      <c r="C7841" t="s">
        <v>39608</v>
      </c>
      <c r="D7841">
        <v>775</v>
      </c>
      <c r="E7841" t="s">
        <v>1579</v>
      </c>
      <c r="F7841" t="s">
        <v>15732</v>
      </c>
      <c r="G7841" t="s">
        <v>15752</v>
      </c>
      <c r="H7841" t="s">
        <v>39609</v>
      </c>
      <c r="I7841" t="s">
        <v>39607</v>
      </c>
      <c r="J7841" t="s">
        <v>1878</v>
      </c>
      <c r="L7841" t="s">
        <v>39610</v>
      </c>
      <c r="M7841">
        <v>75.758797000000001</v>
      </c>
      <c r="N7841">
        <v>31.433800000000002</v>
      </c>
    </row>
    <row r="7842" spans="1:14" x14ac:dyDescent="0.35">
      <c r="A7842" t="s">
        <v>39611</v>
      </c>
      <c r="B7842" t="s">
        <v>36</v>
      </c>
      <c r="C7842" t="s">
        <v>46921</v>
      </c>
      <c r="D7842">
        <v>175</v>
      </c>
      <c r="F7842" t="s">
        <v>1965</v>
      </c>
      <c r="G7842" t="s">
        <v>6016</v>
      </c>
      <c r="H7842" t="s">
        <v>46469</v>
      </c>
      <c r="J7842" t="s">
        <v>39611</v>
      </c>
      <c r="L7842" t="s">
        <v>39612</v>
      </c>
      <c r="M7842">
        <v>-111.6874</v>
      </c>
      <c r="N7842">
        <v>25.055199999999999</v>
      </c>
    </row>
    <row r="7843" spans="1:14" x14ac:dyDescent="0.35">
      <c r="A7843" t="s">
        <v>39613</v>
      </c>
      <c r="B7843" t="s">
        <v>1168</v>
      </c>
      <c r="C7843" t="s">
        <v>39614</v>
      </c>
      <c r="D7843">
        <v>750</v>
      </c>
      <c r="E7843" t="s">
        <v>1579</v>
      </c>
      <c r="F7843" t="s">
        <v>15732</v>
      </c>
      <c r="G7843" t="s">
        <v>15754</v>
      </c>
      <c r="H7843" t="s">
        <v>39615</v>
      </c>
      <c r="I7843" t="s">
        <v>39613</v>
      </c>
      <c r="J7843" t="s">
        <v>39616</v>
      </c>
      <c r="L7843" t="s">
        <v>39617</v>
      </c>
      <c r="M7843">
        <v>73.207199096679602</v>
      </c>
      <c r="N7843">
        <v>28.070600509643501</v>
      </c>
    </row>
    <row r="7844" spans="1:14" x14ac:dyDescent="0.35">
      <c r="A7844" t="s">
        <v>39618</v>
      </c>
      <c r="B7844" t="s">
        <v>1168</v>
      </c>
      <c r="C7844" t="s">
        <v>39619</v>
      </c>
      <c r="D7844">
        <v>266</v>
      </c>
      <c r="E7844" t="s">
        <v>1579</v>
      </c>
      <c r="F7844" t="s">
        <v>15732</v>
      </c>
      <c r="G7844" t="s">
        <v>15748</v>
      </c>
      <c r="H7844" t="s">
        <v>39620</v>
      </c>
      <c r="I7844" t="s">
        <v>39621</v>
      </c>
      <c r="J7844" t="s">
        <v>2597</v>
      </c>
      <c r="L7844" t="s">
        <v>39622</v>
      </c>
      <c r="M7844">
        <v>82.859298999999993</v>
      </c>
      <c r="N7844">
        <v>25.452400000000001</v>
      </c>
    </row>
    <row r="7845" spans="1:14" x14ac:dyDescent="0.35">
      <c r="A7845" t="s">
        <v>39623</v>
      </c>
      <c r="B7845" t="s">
        <v>1168</v>
      </c>
      <c r="C7845" t="s">
        <v>39624</v>
      </c>
      <c r="D7845">
        <v>3573</v>
      </c>
      <c r="E7845" t="s">
        <v>1579</v>
      </c>
      <c r="F7845" t="s">
        <v>15732</v>
      </c>
      <c r="G7845" t="s">
        <v>15764</v>
      </c>
      <c r="I7845" t="s">
        <v>39623</v>
      </c>
      <c r="J7845" t="s">
        <v>39625</v>
      </c>
      <c r="L7845" t="s">
        <v>39626</v>
      </c>
      <c r="M7845">
        <v>77.154403686523395</v>
      </c>
      <c r="N7845">
        <v>31.8766994476318</v>
      </c>
    </row>
    <row r="7846" spans="1:14" x14ac:dyDescent="0.35">
      <c r="A7846" t="s">
        <v>39627</v>
      </c>
      <c r="B7846" t="s">
        <v>1168</v>
      </c>
      <c r="C7846" t="s">
        <v>39628</v>
      </c>
      <c r="D7846">
        <v>662</v>
      </c>
      <c r="E7846" t="s">
        <v>1579</v>
      </c>
      <c r="F7846" t="s">
        <v>15732</v>
      </c>
      <c r="G7846" t="s">
        <v>15752</v>
      </c>
      <c r="I7846" t="s">
        <v>39627</v>
      </c>
      <c r="J7846" t="s">
        <v>39629</v>
      </c>
      <c r="L7846" t="s">
        <v>39630</v>
      </c>
      <c r="M7846">
        <v>74.755798339843693</v>
      </c>
      <c r="N7846">
        <v>30.2700996398925</v>
      </c>
    </row>
    <row r="7847" spans="1:14" x14ac:dyDescent="0.35">
      <c r="A7847" t="s">
        <v>39631</v>
      </c>
      <c r="B7847" t="s">
        <v>1168</v>
      </c>
      <c r="C7847" t="s">
        <v>39632</v>
      </c>
      <c r="D7847">
        <v>580</v>
      </c>
      <c r="E7847" t="s">
        <v>1579</v>
      </c>
      <c r="F7847" t="s">
        <v>15732</v>
      </c>
      <c r="G7847" t="s">
        <v>15748</v>
      </c>
      <c r="H7847" t="s">
        <v>39633</v>
      </c>
      <c r="I7847" t="s">
        <v>39631</v>
      </c>
      <c r="J7847" t="s">
        <v>39634</v>
      </c>
      <c r="L7847" t="s">
        <v>39635</v>
      </c>
      <c r="M7847">
        <v>79.4507980347</v>
      </c>
      <c r="N7847">
        <v>28.422100067100001</v>
      </c>
    </row>
    <row r="7848" spans="1:14" x14ac:dyDescent="0.35">
      <c r="A7848" t="s">
        <v>39636</v>
      </c>
      <c r="B7848" t="s">
        <v>1168</v>
      </c>
      <c r="C7848" t="s">
        <v>39637</v>
      </c>
      <c r="D7848">
        <v>1012</v>
      </c>
      <c r="E7848" t="s">
        <v>1579</v>
      </c>
      <c r="F7848" t="s">
        <v>15732</v>
      </c>
      <c r="G7848" t="s">
        <v>39638</v>
      </c>
      <c r="H7848" t="s">
        <v>39639</v>
      </c>
      <c r="I7848" t="s">
        <v>39636</v>
      </c>
      <c r="J7848" t="s">
        <v>39640</v>
      </c>
      <c r="L7848" t="s">
        <v>39641</v>
      </c>
      <c r="M7848">
        <v>76.788497924804602</v>
      </c>
      <c r="N7848">
        <v>30.673500061035099</v>
      </c>
    </row>
    <row r="7849" spans="1:14" x14ac:dyDescent="0.35">
      <c r="A7849" t="s">
        <v>39642</v>
      </c>
      <c r="B7849" t="s">
        <v>1168</v>
      </c>
      <c r="C7849" t="s">
        <v>39643</v>
      </c>
      <c r="D7849">
        <v>410</v>
      </c>
      <c r="E7849" t="s">
        <v>1579</v>
      </c>
      <c r="F7849" t="s">
        <v>15732</v>
      </c>
      <c r="G7849" t="s">
        <v>15748</v>
      </c>
      <c r="H7849" t="s">
        <v>39644</v>
      </c>
      <c r="I7849" t="s">
        <v>39642</v>
      </c>
      <c r="J7849" t="s">
        <v>39645</v>
      </c>
      <c r="L7849" t="s">
        <v>39646</v>
      </c>
      <c r="M7849">
        <v>80.410103000000007</v>
      </c>
      <c r="N7849">
        <v>26.404301</v>
      </c>
    </row>
    <row r="7850" spans="1:14" x14ac:dyDescent="0.35">
      <c r="A7850" t="s">
        <v>39648</v>
      </c>
      <c r="B7850" t="s">
        <v>1168</v>
      </c>
      <c r="C7850" t="s">
        <v>39649</v>
      </c>
      <c r="D7850">
        <v>1831</v>
      </c>
      <c r="E7850" t="s">
        <v>1579</v>
      </c>
      <c r="F7850" t="s">
        <v>15732</v>
      </c>
      <c r="G7850" t="s">
        <v>15766</v>
      </c>
      <c r="H7850" t="s">
        <v>39650</v>
      </c>
      <c r="I7850" t="s">
        <v>39648</v>
      </c>
      <c r="J7850" t="s">
        <v>17871</v>
      </c>
      <c r="L7850" t="s">
        <v>39651</v>
      </c>
      <c r="M7850">
        <v>78.180297999999993</v>
      </c>
      <c r="N7850">
        <v>30.189699000000001</v>
      </c>
    </row>
    <row r="7851" spans="1:14" x14ac:dyDescent="0.35">
      <c r="A7851" t="s">
        <v>39652</v>
      </c>
      <c r="B7851" t="s">
        <v>3332</v>
      </c>
      <c r="C7851" t="s">
        <v>39653</v>
      </c>
      <c r="D7851">
        <v>777</v>
      </c>
      <c r="E7851" t="s">
        <v>1579</v>
      </c>
      <c r="F7851" t="s">
        <v>15732</v>
      </c>
      <c r="G7851" t="s">
        <v>39647</v>
      </c>
      <c r="H7851" t="s">
        <v>39654</v>
      </c>
      <c r="I7851" t="s">
        <v>39652</v>
      </c>
      <c r="J7851" t="s">
        <v>39655</v>
      </c>
      <c r="L7851" t="s">
        <v>39656</v>
      </c>
      <c r="M7851">
        <v>77.103104000000002</v>
      </c>
      <c r="N7851">
        <v>28.566500000000001</v>
      </c>
    </row>
    <row r="7852" spans="1:14" x14ac:dyDescent="0.35">
      <c r="A7852" t="s">
        <v>39657</v>
      </c>
      <c r="B7852" t="s">
        <v>29</v>
      </c>
      <c r="C7852" t="s">
        <v>39658</v>
      </c>
      <c r="D7852">
        <v>14</v>
      </c>
      <c r="E7852" t="s">
        <v>1541</v>
      </c>
      <c r="F7852" t="s">
        <v>15854</v>
      </c>
      <c r="G7852" t="s">
        <v>15871</v>
      </c>
      <c r="H7852" t="s">
        <v>39659</v>
      </c>
      <c r="J7852" t="s">
        <v>39657</v>
      </c>
      <c r="L7852" t="s">
        <v>39660</v>
      </c>
      <c r="M7852">
        <v>16.166667</v>
      </c>
      <c r="N7852">
        <v>41.883316999999998</v>
      </c>
    </row>
    <row r="7853" spans="1:14" x14ac:dyDescent="0.35">
      <c r="A7853" t="s">
        <v>39661</v>
      </c>
      <c r="B7853" t="s">
        <v>1168</v>
      </c>
      <c r="C7853" t="s">
        <v>39662</v>
      </c>
      <c r="D7853">
        <v>2525</v>
      </c>
      <c r="E7853" t="s">
        <v>1579</v>
      </c>
      <c r="F7853" t="s">
        <v>15732</v>
      </c>
      <c r="G7853" t="s">
        <v>15764</v>
      </c>
      <c r="I7853" t="s">
        <v>39661</v>
      </c>
      <c r="J7853" t="s">
        <v>39663</v>
      </c>
      <c r="L7853" t="s">
        <v>39664</v>
      </c>
      <c r="M7853">
        <v>76.263397216796804</v>
      </c>
      <c r="N7853">
        <v>32.1651000976562</v>
      </c>
    </row>
    <row r="7854" spans="1:14" x14ac:dyDescent="0.35">
      <c r="A7854" t="s">
        <v>39665</v>
      </c>
      <c r="B7854" t="s">
        <v>1168</v>
      </c>
      <c r="C7854" t="s">
        <v>39666</v>
      </c>
      <c r="D7854">
        <v>617</v>
      </c>
      <c r="E7854" t="s">
        <v>1579</v>
      </c>
      <c r="F7854" t="s">
        <v>15732</v>
      </c>
      <c r="G7854" t="s">
        <v>15757</v>
      </c>
      <c r="H7854" t="s">
        <v>39667</v>
      </c>
      <c r="I7854" t="s">
        <v>39665</v>
      </c>
      <c r="J7854" t="s">
        <v>39668</v>
      </c>
      <c r="L7854" t="s">
        <v>39669</v>
      </c>
      <c r="M7854">
        <v>78.227798461914006</v>
      </c>
      <c r="N7854">
        <v>26.293300628662099</v>
      </c>
    </row>
    <row r="7855" spans="1:14" x14ac:dyDescent="0.35">
      <c r="A7855" t="s">
        <v>39670</v>
      </c>
      <c r="B7855" t="s">
        <v>1168</v>
      </c>
      <c r="C7855" t="s">
        <v>39671</v>
      </c>
      <c r="D7855">
        <v>700</v>
      </c>
      <c r="E7855" t="s">
        <v>1579</v>
      </c>
      <c r="F7855" t="s">
        <v>15732</v>
      </c>
      <c r="G7855" t="s">
        <v>39586</v>
      </c>
      <c r="I7855" t="s">
        <v>39670</v>
      </c>
      <c r="J7855" t="s">
        <v>27553</v>
      </c>
      <c r="L7855" t="s">
        <v>39672</v>
      </c>
      <c r="M7855">
        <v>75.755302429199205</v>
      </c>
      <c r="N7855">
        <v>29.179399490356399</v>
      </c>
    </row>
    <row r="7856" spans="1:14" x14ac:dyDescent="0.35">
      <c r="A7856" t="s">
        <v>39673</v>
      </c>
      <c r="B7856" t="s">
        <v>1168</v>
      </c>
      <c r="C7856" t="s">
        <v>39674</v>
      </c>
      <c r="D7856">
        <v>717</v>
      </c>
      <c r="E7856" t="s">
        <v>1579</v>
      </c>
      <c r="F7856" t="s">
        <v>15732</v>
      </c>
      <c r="G7856" t="s">
        <v>15754</v>
      </c>
      <c r="H7856" t="s">
        <v>39675</v>
      </c>
      <c r="I7856" t="s">
        <v>39673</v>
      </c>
      <c r="J7856" t="s">
        <v>39676</v>
      </c>
      <c r="L7856" t="s">
        <v>39677</v>
      </c>
      <c r="M7856">
        <v>73.048896789550696</v>
      </c>
      <c r="N7856">
        <v>26.251100540161101</v>
      </c>
    </row>
    <row r="7857" spans="1:14" x14ac:dyDescent="0.35">
      <c r="A7857" t="s">
        <v>39678</v>
      </c>
      <c r="B7857" t="s">
        <v>1168</v>
      </c>
      <c r="C7857" t="s">
        <v>39679</v>
      </c>
      <c r="D7857">
        <v>1263</v>
      </c>
      <c r="E7857" t="s">
        <v>1579</v>
      </c>
      <c r="F7857" t="s">
        <v>15732</v>
      </c>
      <c r="G7857" t="s">
        <v>15754</v>
      </c>
      <c r="H7857" t="s">
        <v>39680</v>
      </c>
      <c r="I7857" t="s">
        <v>39678</v>
      </c>
      <c r="J7857" t="s">
        <v>39681</v>
      </c>
      <c r="L7857" t="s">
        <v>39682</v>
      </c>
      <c r="M7857">
        <v>75.812201999999999</v>
      </c>
      <c r="N7857">
        <v>26.824200000000001</v>
      </c>
    </row>
    <row r="7858" spans="1:14" x14ac:dyDescent="0.35">
      <c r="A7858" t="s">
        <v>39683</v>
      </c>
      <c r="B7858" t="s">
        <v>1168</v>
      </c>
      <c r="C7858" t="s">
        <v>39684</v>
      </c>
      <c r="D7858">
        <v>751</v>
      </c>
      <c r="E7858" t="s">
        <v>1579</v>
      </c>
      <c r="F7858" t="s">
        <v>15732</v>
      </c>
      <c r="G7858" t="s">
        <v>15754</v>
      </c>
      <c r="I7858" t="s">
        <v>39683</v>
      </c>
      <c r="J7858" t="s">
        <v>39685</v>
      </c>
      <c r="L7858" t="s">
        <v>39686</v>
      </c>
      <c r="M7858">
        <v>70.864997863769503</v>
      </c>
      <c r="N7858">
        <v>26.8887004852294</v>
      </c>
    </row>
    <row r="7859" spans="1:14" x14ac:dyDescent="0.35">
      <c r="A7859" t="s">
        <v>39687</v>
      </c>
      <c r="B7859" t="s">
        <v>1168</v>
      </c>
      <c r="C7859" t="s">
        <v>39688</v>
      </c>
      <c r="D7859">
        <v>996</v>
      </c>
      <c r="E7859" t="s">
        <v>1579</v>
      </c>
      <c r="F7859" t="s">
        <v>15732</v>
      </c>
      <c r="G7859" t="s">
        <v>15733</v>
      </c>
      <c r="H7859" t="s">
        <v>39689</v>
      </c>
      <c r="I7859" t="s">
        <v>39687</v>
      </c>
      <c r="J7859" t="s">
        <v>39690</v>
      </c>
      <c r="L7859" t="s">
        <v>39691</v>
      </c>
      <c r="M7859">
        <v>74.837401999999997</v>
      </c>
      <c r="N7859">
        <v>32.689098000000001</v>
      </c>
    </row>
    <row r="7860" spans="1:14" x14ac:dyDescent="0.35">
      <c r="A7860" t="s">
        <v>39692</v>
      </c>
      <c r="B7860" t="s">
        <v>1168</v>
      </c>
      <c r="C7860" t="s">
        <v>39693</v>
      </c>
      <c r="E7860" t="s">
        <v>1579</v>
      </c>
      <c r="F7860" t="s">
        <v>15732</v>
      </c>
      <c r="G7860" t="s">
        <v>15754</v>
      </c>
      <c r="H7860" t="s">
        <v>39694</v>
      </c>
      <c r="I7860" t="s">
        <v>39692</v>
      </c>
      <c r="J7860" t="s">
        <v>39695</v>
      </c>
      <c r="L7860" t="s">
        <v>39696</v>
      </c>
      <c r="M7860">
        <v>74.814147000000006</v>
      </c>
      <c r="N7860">
        <v>26.601472999999999</v>
      </c>
    </row>
    <row r="7861" spans="1:14" x14ac:dyDescent="0.35">
      <c r="A7861" t="s">
        <v>39697</v>
      </c>
      <c r="B7861" t="s">
        <v>1168</v>
      </c>
      <c r="C7861" t="s">
        <v>39698</v>
      </c>
      <c r="D7861">
        <v>896</v>
      </c>
      <c r="E7861" t="s">
        <v>1579</v>
      </c>
      <c r="F7861" t="s">
        <v>15732</v>
      </c>
      <c r="G7861" t="s">
        <v>15754</v>
      </c>
      <c r="H7861" t="s">
        <v>39699</v>
      </c>
      <c r="I7861" t="s">
        <v>39697</v>
      </c>
      <c r="J7861" t="s">
        <v>39700</v>
      </c>
      <c r="L7861" t="s">
        <v>39701</v>
      </c>
      <c r="M7861">
        <v>75.845596313499996</v>
      </c>
      <c r="N7861">
        <v>25.160200118999999</v>
      </c>
    </row>
    <row r="7862" spans="1:14" x14ac:dyDescent="0.35">
      <c r="A7862" t="s">
        <v>39702</v>
      </c>
      <c r="B7862" t="s">
        <v>1168</v>
      </c>
      <c r="C7862" t="s">
        <v>39703</v>
      </c>
      <c r="D7862">
        <v>834</v>
      </c>
      <c r="E7862" t="s">
        <v>1579</v>
      </c>
      <c r="F7862" t="s">
        <v>15732</v>
      </c>
      <c r="G7862" t="s">
        <v>15752</v>
      </c>
      <c r="I7862" t="s">
        <v>39702</v>
      </c>
      <c r="J7862" t="s">
        <v>39704</v>
      </c>
      <c r="L7862" t="s">
        <v>39705</v>
      </c>
      <c r="M7862">
        <v>75.952598571777301</v>
      </c>
      <c r="N7862">
        <v>30.854700088500898</v>
      </c>
    </row>
    <row r="7863" spans="1:14" x14ac:dyDescent="0.35">
      <c r="A7863" t="s">
        <v>39706</v>
      </c>
      <c r="B7863" t="s">
        <v>1168</v>
      </c>
      <c r="C7863" t="s">
        <v>39707</v>
      </c>
      <c r="D7863">
        <v>10682</v>
      </c>
      <c r="E7863" t="s">
        <v>1579</v>
      </c>
      <c r="F7863" t="s">
        <v>15732</v>
      </c>
      <c r="G7863" t="s">
        <v>15733</v>
      </c>
      <c r="H7863" t="s">
        <v>39708</v>
      </c>
      <c r="I7863" t="s">
        <v>39706</v>
      </c>
      <c r="J7863" t="s">
        <v>27380</v>
      </c>
      <c r="L7863" t="s">
        <v>39709</v>
      </c>
      <c r="M7863">
        <v>77.5465011597</v>
      </c>
      <c r="N7863">
        <v>34.135898590099998</v>
      </c>
    </row>
    <row r="7864" spans="1:14" x14ac:dyDescent="0.35">
      <c r="A7864" t="s">
        <v>39710</v>
      </c>
      <c r="B7864" t="s">
        <v>1168</v>
      </c>
      <c r="C7864" t="s">
        <v>39711</v>
      </c>
      <c r="D7864">
        <v>410</v>
      </c>
      <c r="E7864" t="s">
        <v>1579</v>
      </c>
      <c r="F7864" t="s">
        <v>15732</v>
      </c>
      <c r="G7864" t="s">
        <v>15748</v>
      </c>
      <c r="H7864" t="s">
        <v>5295</v>
      </c>
      <c r="I7864" t="s">
        <v>39710</v>
      </c>
      <c r="J7864" t="s">
        <v>39712</v>
      </c>
      <c r="L7864" t="s">
        <v>39713</v>
      </c>
      <c r="M7864">
        <v>80.889297485399993</v>
      </c>
      <c r="N7864">
        <v>26.7605991364</v>
      </c>
    </row>
    <row r="7865" spans="1:14" x14ac:dyDescent="0.35">
      <c r="A7865" t="s">
        <v>39714</v>
      </c>
      <c r="B7865" t="s">
        <v>1168</v>
      </c>
      <c r="C7865" t="s">
        <v>39715</v>
      </c>
      <c r="D7865">
        <v>1017</v>
      </c>
      <c r="E7865" t="s">
        <v>1579</v>
      </c>
      <c r="F7865" t="s">
        <v>15732</v>
      </c>
      <c r="G7865" t="s">
        <v>15752</v>
      </c>
      <c r="H7865" t="s">
        <v>39716</v>
      </c>
      <c r="I7865" t="s">
        <v>39714</v>
      </c>
      <c r="J7865" t="s">
        <v>39717</v>
      </c>
      <c r="L7865" t="s">
        <v>39718</v>
      </c>
      <c r="M7865">
        <v>75.634444000000002</v>
      </c>
      <c r="N7865">
        <v>32.233611000000003</v>
      </c>
    </row>
    <row r="7866" spans="1:14" x14ac:dyDescent="0.35">
      <c r="A7866" t="s">
        <v>39719</v>
      </c>
      <c r="B7866" t="s">
        <v>1168</v>
      </c>
      <c r="C7866" t="s">
        <v>39720</v>
      </c>
      <c r="D7866">
        <v>769</v>
      </c>
      <c r="E7866" t="s">
        <v>1579</v>
      </c>
      <c r="F7866" t="s">
        <v>15732</v>
      </c>
      <c r="G7866" t="s">
        <v>15748</v>
      </c>
      <c r="H7866" t="s">
        <v>39721</v>
      </c>
      <c r="I7866" t="s">
        <v>39719</v>
      </c>
      <c r="J7866" t="s">
        <v>39722</v>
      </c>
      <c r="L7866" t="s">
        <v>39723</v>
      </c>
      <c r="M7866">
        <v>79.473701000000005</v>
      </c>
      <c r="N7866">
        <v>29.0334</v>
      </c>
    </row>
    <row r="7867" spans="1:14" x14ac:dyDescent="0.35">
      <c r="A7867" t="s">
        <v>39724</v>
      </c>
      <c r="B7867" t="s">
        <v>32</v>
      </c>
      <c r="C7867" t="s">
        <v>39725</v>
      </c>
      <c r="D7867">
        <v>5072</v>
      </c>
      <c r="E7867" t="s">
        <v>1579</v>
      </c>
      <c r="F7867" t="s">
        <v>15732</v>
      </c>
      <c r="G7867" t="s">
        <v>15764</v>
      </c>
      <c r="I7867" t="s">
        <v>39724</v>
      </c>
      <c r="J7867" t="s">
        <v>2567</v>
      </c>
      <c r="L7867" t="s">
        <v>39726</v>
      </c>
      <c r="M7867">
        <v>77.068000999999995</v>
      </c>
      <c r="N7867">
        <v>31.081800000000001</v>
      </c>
    </row>
    <row r="7868" spans="1:14" x14ac:dyDescent="0.35">
      <c r="A7868" t="s">
        <v>39727</v>
      </c>
      <c r="B7868" t="s">
        <v>1168</v>
      </c>
      <c r="C7868" t="s">
        <v>39728</v>
      </c>
      <c r="D7868">
        <v>5429</v>
      </c>
      <c r="E7868" t="s">
        <v>1579</v>
      </c>
      <c r="F7868" t="s">
        <v>15732</v>
      </c>
      <c r="G7868" t="s">
        <v>15733</v>
      </c>
      <c r="H7868" t="s">
        <v>39729</v>
      </c>
      <c r="I7868" t="s">
        <v>39727</v>
      </c>
      <c r="J7868" t="s">
        <v>39730</v>
      </c>
      <c r="L7868" t="s">
        <v>39731</v>
      </c>
      <c r="M7868">
        <v>74.774200439453097</v>
      </c>
      <c r="N7868">
        <v>33.987098693847599</v>
      </c>
    </row>
    <row r="7869" spans="1:14" x14ac:dyDescent="0.35">
      <c r="A7869" t="s">
        <v>39732</v>
      </c>
      <c r="B7869" t="s">
        <v>32</v>
      </c>
      <c r="C7869" t="s">
        <v>39733</v>
      </c>
      <c r="D7869">
        <v>1060</v>
      </c>
      <c r="E7869" t="s">
        <v>1579</v>
      </c>
      <c r="F7869" t="s">
        <v>15732</v>
      </c>
      <c r="G7869" t="s">
        <v>15757</v>
      </c>
      <c r="I7869" t="s">
        <v>39732</v>
      </c>
      <c r="J7869" t="s">
        <v>31728</v>
      </c>
      <c r="L7869" t="s">
        <v>39734</v>
      </c>
      <c r="M7869">
        <v>80.854896999999994</v>
      </c>
      <c r="N7869">
        <v>24.5623</v>
      </c>
    </row>
    <row r="7870" spans="1:14" x14ac:dyDescent="0.35">
      <c r="A7870" t="s">
        <v>39735</v>
      </c>
      <c r="B7870" t="s">
        <v>32</v>
      </c>
      <c r="C7870" t="s">
        <v>39736</v>
      </c>
      <c r="D7870">
        <v>117</v>
      </c>
      <c r="E7870" t="s">
        <v>161</v>
      </c>
      <c r="F7870" t="s">
        <v>1547</v>
      </c>
      <c r="G7870" t="s">
        <v>2633</v>
      </c>
      <c r="H7870" t="s">
        <v>39737</v>
      </c>
      <c r="J7870" t="s">
        <v>39735</v>
      </c>
      <c r="K7870" t="s">
        <v>39735</v>
      </c>
      <c r="L7870" t="s">
        <v>39738</v>
      </c>
      <c r="M7870">
        <v>150.31888888899999</v>
      </c>
      <c r="N7870">
        <v>-9.3033333333300003</v>
      </c>
    </row>
    <row r="7871" spans="1:14" x14ac:dyDescent="0.35">
      <c r="A7871" t="s">
        <v>39739</v>
      </c>
      <c r="B7871" t="s">
        <v>32</v>
      </c>
      <c r="C7871" t="s">
        <v>39740</v>
      </c>
      <c r="D7871">
        <v>2248</v>
      </c>
      <c r="E7871" t="s">
        <v>1532</v>
      </c>
      <c r="F7871" t="s">
        <v>1972</v>
      </c>
      <c r="G7871" t="s">
        <v>1973</v>
      </c>
      <c r="H7871" t="s">
        <v>39741</v>
      </c>
      <c r="J7871" t="s">
        <v>39739</v>
      </c>
      <c r="L7871" t="s">
        <v>39742</v>
      </c>
      <c r="M7871">
        <v>36.990400000000001</v>
      </c>
      <c r="N7871">
        <v>-15.5062</v>
      </c>
    </row>
    <row r="7872" spans="1:14" x14ac:dyDescent="0.35">
      <c r="A7872" t="s">
        <v>39743</v>
      </c>
      <c r="B7872" t="s">
        <v>32</v>
      </c>
      <c r="C7872" t="s">
        <v>39744</v>
      </c>
      <c r="D7872">
        <v>344</v>
      </c>
      <c r="E7872" t="s">
        <v>1579</v>
      </c>
      <c r="F7872" t="s">
        <v>23345</v>
      </c>
      <c r="G7872" t="s">
        <v>39745</v>
      </c>
      <c r="H7872" t="s">
        <v>39746</v>
      </c>
      <c r="I7872" t="s">
        <v>39743</v>
      </c>
      <c r="J7872" t="s">
        <v>39747</v>
      </c>
      <c r="L7872" t="s">
        <v>39748</v>
      </c>
      <c r="M7872">
        <v>107.045278</v>
      </c>
      <c r="N7872">
        <v>14.793056</v>
      </c>
    </row>
    <row r="7873" spans="1:14" x14ac:dyDescent="0.35">
      <c r="A7873" t="s">
        <v>39749</v>
      </c>
      <c r="B7873" t="s">
        <v>32</v>
      </c>
      <c r="C7873" t="s">
        <v>39750</v>
      </c>
      <c r="D7873">
        <v>1380</v>
      </c>
      <c r="E7873" t="s">
        <v>1579</v>
      </c>
      <c r="F7873" t="s">
        <v>23345</v>
      </c>
      <c r="G7873" t="s">
        <v>39751</v>
      </c>
      <c r="H7873" t="s">
        <v>39752</v>
      </c>
      <c r="I7873" t="s">
        <v>39749</v>
      </c>
      <c r="J7873" t="s">
        <v>19310</v>
      </c>
      <c r="L7873" t="s">
        <v>39753</v>
      </c>
      <c r="M7873">
        <v>100.43699646</v>
      </c>
      <c r="N7873">
        <v>20.257299423199999</v>
      </c>
    </row>
    <row r="7874" spans="1:14" x14ac:dyDescent="0.35">
      <c r="A7874" t="s">
        <v>39754</v>
      </c>
      <c r="B7874" t="s">
        <v>1168</v>
      </c>
      <c r="C7874" t="s">
        <v>39755</v>
      </c>
      <c r="D7874">
        <v>955</v>
      </c>
      <c r="E7874" t="s">
        <v>1579</v>
      </c>
      <c r="F7874" t="s">
        <v>23345</v>
      </c>
      <c r="G7874" t="s">
        <v>39756</v>
      </c>
      <c r="H7874" t="s">
        <v>39757</v>
      </c>
      <c r="I7874" t="s">
        <v>39754</v>
      </c>
      <c r="J7874" t="s">
        <v>39758</v>
      </c>
      <c r="L7874" t="s">
        <v>39759</v>
      </c>
      <c r="M7874">
        <v>102.161003112792</v>
      </c>
      <c r="N7874">
        <v>19.897300720214801</v>
      </c>
    </row>
    <row r="7875" spans="1:14" x14ac:dyDescent="0.35">
      <c r="A7875" t="s">
        <v>39760</v>
      </c>
      <c r="B7875" t="s">
        <v>32</v>
      </c>
      <c r="C7875" t="s">
        <v>39761</v>
      </c>
      <c r="D7875">
        <v>1968</v>
      </c>
      <c r="E7875" t="s">
        <v>1579</v>
      </c>
      <c r="F7875" t="s">
        <v>23345</v>
      </c>
      <c r="G7875" t="s">
        <v>39762</v>
      </c>
      <c r="H7875" t="s">
        <v>39763</v>
      </c>
      <c r="I7875" t="s">
        <v>39760</v>
      </c>
      <c r="J7875" t="s">
        <v>39764</v>
      </c>
      <c r="L7875" t="s">
        <v>39765</v>
      </c>
      <c r="M7875">
        <v>101.400002</v>
      </c>
      <c r="N7875">
        <v>20.966999000000001</v>
      </c>
    </row>
    <row r="7876" spans="1:14" x14ac:dyDescent="0.35">
      <c r="A7876" t="s">
        <v>39766</v>
      </c>
      <c r="B7876" t="s">
        <v>32</v>
      </c>
      <c r="C7876" t="s">
        <v>39767</v>
      </c>
      <c r="D7876">
        <v>1804</v>
      </c>
      <c r="E7876" t="s">
        <v>1579</v>
      </c>
      <c r="F7876" t="s">
        <v>23345</v>
      </c>
      <c r="G7876" t="s">
        <v>39768</v>
      </c>
      <c r="H7876" t="s">
        <v>39769</v>
      </c>
      <c r="I7876" t="s">
        <v>39766</v>
      </c>
      <c r="J7876" t="s">
        <v>39770</v>
      </c>
      <c r="L7876" t="s">
        <v>39771</v>
      </c>
      <c r="M7876">
        <v>101.994003295898</v>
      </c>
      <c r="N7876">
        <v>20.6826992034912</v>
      </c>
    </row>
    <row r="7877" spans="1:14" x14ac:dyDescent="0.35">
      <c r="A7877" t="s">
        <v>39772</v>
      </c>
      <c r="B7877" t="s">
        <v>1168</v>
      </c>
      <c r="C7877" t="s">
        <v>39773</v>
      </c>
      <c r="D7877">
        <v>351</v>
      </c>
      <c r="E7877" t="s">
        <v>1579</v>
      </c>
      <c r="F7877" t="s">
        <v>23345</v>
      </c>
      <c r="G7877" t="s">
        <v>39774</v>
      </c>
      <c r="H7877" t="s">
        <v>39775</v>
      </c>
      <c r="I7877" t="s">
        <v>39772</v>
      </c>
      <c r="J7877" t="s">
        <v>39776</v>
      </c>
      <c r="L7877" t="s">
        <v>39777</v>
      </c>
      <c r="M7877">
        <v>105.78099822998</v>
      </c>
      <c r="N7877">
        <v>15.1321001052856</v>
      </c>
    </row>
    <row r="7878" spans="1:14" x14ac:dyDescent="0.35">
      <c r="A7878" t="s">
        <v>39778</v>
      </c>
      <c r="B7878" t="s">
        <v>32</v>
      </c>
      <c r="C7878" t="s">
        <v>39779</v>
      </c>
      <c r="D7878">
        <v>962</v>
      </c>
      <c r="E7878" t="s">
        <v>1579</v>
      </c>
      <c r="F7878" t="s">
        <v>23345</v>
      </c>
      <c r="G7878" t="s">
        <v>39780</v>
      </c>
      <c r="H7878" t="s">
        <v>39781</v>
      </c>
      <c r="I7878" t="s">
        <v>39778</v>
      </c>
      <c r="J7878" t="s">
        <v>39782</v>
      </c>
      <c r="L7878" t="s">
        <v>39783</v>
      </c>
      <c r="M7878">
        <v>101.7093</v>
      </c>
      <c r="N7878">
        <v>19.243600000000001</v>
      </c>
    </row>
    <row r="7879" spans="1:14" x14ac:dyDescent="0.35">
      <c r="A7879" t="s">
        <v>39784</v>
      </c>
      <c r="B7879" t="s">
        <v>1168</v>
      </c>
      <c r="C7879" t="s">
        <v>39785</v>
      </c>
      <c r="D7879">
        <v>509</v>
      </c>
      <c r="E7879" t="s">
        <v>1579</v>
      </c>
      <c r="F7879" t="s">
        <v>23345</v>
      </c>
      <c r="G7879" t="s">
        <v>39786</v>
      </c>
      <c r="I7879" t="s">
        <v>39784</v>
      </c>
      <c r="J7879" t="s">
        <v>39787</v>
      </c>
      <c r="L7879" t="s">
        <v>39788</v>
      </c>
      <c r="M7879">
        <v>104.76000213623</v>
      </c>
      <c r="N7879">
        <v>16.5566005706787</v>
      </c>
    </row>
    <row r="7880" spans="1:14" x14ac:dyDescent="0.35">
      <c r="A7880" t="s">
        <v>39789</v>
      </c>
      <c r="B7880" t="s">
        <v>1168</v>
      </c>
      <c r="C7880" t="s">
        <v>39790</v>
      </c>
      <c r="D7880">
        <v>3281</v>
      </c>
      <c r="E7880" t="s">
        <v>1579</v>
      </c>
      <c r="F7880" t="s">
        <v>23345</v>
      </c>
      <c r="G7880" t="s">
        <v>39791</v>
      </c>
      <c r="I7880" t="s">
        <v>39789</v>
      </c>
      <c r="J7880" t="s">
        <v>33700</v>
      </c>
      <c r="L7880" t="s">
        <v>39792</v>
      </c>
      <c r="M7880">
        <v>104.067001342773</v>
      </c>
      <c r="N7880">
        <v>20.418399810791001</v>
      </c>
    </row>
    <row r="7881" spans="1:14" x14ac:dyDescent="0.35">
      <c r="A7881" t="s">
        <v>39793</v>
      </c>
      <c r="B7881" t="s">
        <v>32</v>
      </c>
      <c r="C7881" t="s">
        <v>39794</v>
      </c>
      <c r="D7881">
        <v>574</v>
      </c>
      <c r="E7881" t="s">
        <v>1579</v>
      </c>
      <c r="F7881" t="s">
        <v>23345</v>
      </c>
      <c r="G7881" t="s">
        <v>39795</v>
      </c>
      <c r="H7881" t="s">
        <v>39796</v>
      </c>
      <c r="I7881" t="s">
        <v>39793</v>
      </c>
      <c r="J7881" t="s">
        <v>2449</v>
      </c>
      <c r="L7881" t="s">
        <v>39797</v>
      </c>
      <c r="M7881">
        <v>106.410698891</v>
      </c>
      <c r="N7881">
        <v>15.709439207699999</v>
      </c>
    </row>
    <row r="7882" spans="1:14" x14ac:dyDescent="0.35">
      <c r="A7882" t="s">
        <v>39798</v>
      </c>
      <c r="B7882" t="s">
        <v>32</v>
      </c>
      <c r="C7882" t="s">
        <v>39799</v>
      </c>
      <c r="D7882">
        <v>449</v>
      </c>
      <c r="E7882" t="s">
        <v>1579</v>
      </c>
      <c r="F7882" t="s">
        <v>23345</v>
      </c>
      <c r="G7882" t="s">
        <v>39800</v>
      </c>
      <c r="H7882" t="s">
        <v>39801</v>
      </c>
      <c r="I7882" t="s">
        <v>39798</v>
      </c>
      <c r="J7882" t="s">
        <v>39802</v>
      </c>
      <c r="L7882" t="s">
        <v>39803</v>
      </c>
      <c r="M7882">
        <v>104.800003051757</v>
      </c>
      <c r="N7882">
        <v>17.399999618530199</v>
      </c>
    </row>
    <row r="7883" spans="1:14" x14ac:dyDescent="0.35">
      <c r="A7883" t="s">
        <v>39804</v>
      </c>
      <c r="B7883" t="s">
        <v>1168</v>
      </c>
      <c r="C7883" t="s">
        <v>39805</v>
      </c>
      <c r="D7883">
        <v>564</v>
      </c>
      <c r="E7883" t="s">
        <v>1579</v>
      </c>
      <c r="F7883" t="s">
        <v>23345</v>
      </c>
      <c r="G7883" t="s">
        <v>39806</v>
      </c>
      <c r="H7883" t="s">
        <v>39807</v>
      </c>
      <c r="I7883" t="s">
        <v>39804</v>
      </c>
      <c r="J7883" t="s">
        <v>2413</v>
      </c>
      <c r="L7883" t="s">
        <v>39808</v>
      </c>
      <c r="M7883">
        <v>102.56300354</v>
      </c>
      <c r="N7883">
        <v>17.988300323499999</v>
      </c>
    </row>
    <row r="7884" spans="1:14" x14ac:dyDescent="0.35">
      <c r="A7884" t="s">
        <v>39809</v>
      </c>
      <c r="B7884" t="s">
        <v>32</v>
      </c>
      <c r="C7884" t="s">
        <v>39810</v>
      </c>
      <c r="D7884">
        <v>3445</v>
      </c>
      <c r="E7884" t="s">
        <v>1579</v>
      </c>
      <c r="F7884" t="s">
        <v>23345</v>
      </c>
      <c r="G7884" t="s">
        <v>23346</v>
      </c>
      <c r="H7884" t="s">
        <v>39811</v>
      </c>
      <c r="I7884" t="s">
        <v>39809</v>
      </c>
      <c r="J7884" t="s">
        <v>39812</v>
      </c>
      <c r="L7884" t="s">
        <v>39813</v>
      </c>
      <c r="M7884">
        <v>103.15799699999999</v>
      </c>
      <c r="N7884">
        <v>19.450001</v>
      </c>
    </row>
    <row r="7885" spans="1:14" x14ac:dyDescent="0.35">
      <c r="A7885" t="s">
        <v>39814</v>
      </c>
      <c r="B7885" t="s">
        <v>32</v>
      </c>
      <c r="C7885" t="s">
        <v>39815</v>
      </c>
      <c r="D7885">
        <v>1830</v>
      </c>
      <c r="E7885" t="s">
        <v>1579</v>
      </c>
      <c r="F7885" t="s">
        <v>23345</v>
      </c>
      <c r="G7885" t="s">
        <v>39751</v>
      </c>
      <c r="H7885" t="s">
        <v>39816</v>
      </c>
      <c r="I7885" t="s">
        <v>39814</v>
      </c>
      <c r="J7885" t="s">
        <v>39817</v>
      </c>
      <c r="L7885" t="s">
        <v>39818</v>
      </c>
      <c r="M7885">
        <v>100.815332</v>
      </c>
      <c r="N7885">
        <v>19.6203</v>
      </c>
    </row>
    <row r="7886" spans="1:14" x14ac:dyDescent="0.35">
      <c r="A7886" t="s">
        <v>39819</v>
      </c>
      <c r="B7886" t="s">
        <v>32</v>
      </c>
      <c r="C7886" t="s">
        <v>39820</v>
      </c>
      <c r="D7886">
        <v>280</v>
      </c>
      <c r="E7886" t="s">
        <v>1580</v>
      </c>
      <c r="F7886" t="s">
        <v>32037</v>
      </c>
      <c r="G7886" t="s">
        <v>32039</v>
      </c>
      <c r="H7886" t="s">
        <v>39821</v>
      </c>
      <c r="J7886" t="s">
        <v>39819</v>
      </c>
      <c r="L7886" t="s">
        <v>39822</v>
      </c>
      <c r="M7886">
        <v>-57.942580999999997</v>
      </c>
      <c r="N7886">
        <v>-22.159109000000001</v>
      </c>
    </row>
    <row r="7887" spans="1:14" x14ac:dyDescent="0.35">
      <c r="A7887" t="s">
        <v>39823</v>
      </c>
      <c r="B7887" t="s">
        <v>3332</v>
      </c>
      <c r="C7887" t="s">
        <v>39824</v>
      </c>
      <c r="D7887">
        <v>20</v>
      </c>
      <c r="E7887" t="s">
        <v>1579</v>
      </c>
      <c r="F7887" t="s">
        <v>39825</v>
      </c>
      <c r="G7887" t="s">
        <v>39826</v>
      </c>
      <c r="H7887" t="s">
        <v>39827</v>
      </c>
      <c r="I7887" t="s">
        <v>39823</v>
      </c>
      <c r="J7887" t="s">
        <v>39828</v>
      </c>
      <c r="L7887" t="s">
        <v>39829</v>
      </c>
      <c r="M7887">
        <v>113.59200300000001</v>
      </c>
      <c r="N7887">
        <v>22.149598999999998</v>
      </c>
    </row>
    <row r="7888" spans="1:14" x14ac:dyDescent="0.35">
      <c r="A7888" t="s">
        <v>39830</v>
      </c>
      <c r="B7888" t="s">
        <v>1168</v>
      </c>
      <c r="C7888" t="s">
        <v>39831</v>
      </c>
      <c r="D7888">
        <v>59</v>
      </c>
      <c r="E7888" t="s">
        <v>1579</v>
      </c>
      <c r="F7888" t="s">
        <v>14888</v>
      </c>
      <c r="G7888" t="s">
        <v>39832</v>
      </c>
      <c r="H7888" t="s">
        <v>39833</v>
      </c>
      <c r="I7888" t="s">
        <v>39834</v>
      </c>
      <c r="J7888" t="s">
        <v>39835</v>
      </c>
      <c r="L7888" t="s">
        <v>39836</v>
      </c>
      <c r="M7888">
        <v>106.59055600000001</v>
      </c>
      <c r="N7888">
        <v>17.515000000000001</v>
      </c>
    </row>
    <row r="7889" spans="1:14" x14ac:dyDescent="0.35">
      <c r="A7889" t="s">
        <v>39844</v>
      </c>
      <c r="B7889" t="s">
        <v>1168</v>
      </c>
      <c r="C7889" t="s">
        <v>39845</v>
      </c>
      <c r="D7889">
        <v>1804</v>
      </c>
      <c r="E7889" t="s">
        <v>1579</v>
      </c>
      <c r="F7889" t="s">
        <v>14888</v>
      </c>
      <c r="G7889" t="s">
        <v>39846</v>
      </c>
      <c r="H7889" t="s">
        <v>39847</v>
      </c>
      <c r="J7889" t="s">
        <v>39848</v>
      </c>
      <c r="L7889" t="s">
        <v>39849</v>
      </c>
      <c r="M7889">
        <v>108.016998291015</v>
      </c>
      <c r="N7889">
        <v>14.3500003814697</v>
      </c>
    </row>
    <row r="7890" spans="1:14" x14ac:dyDescent="0.35">
      <c r="A7890" t="s">
        <v>39850</v>
      </c>
      <c r="B7890" t="s">
        <v>32</v>
      </c>
      <c r="C7890" t="s">
        <v>39851</v>
      </c>
      <c r="D7890">
        <v>4100</v>
      </c>
      <c r="E7890" t="s">
        <v>1579</v>
      </c>
      <c r="F7890" t="s">
        <v>28288</v>
      </c>
      <c r="G7890" t="s">
        <v>28289</v>
      </c>
      <c r="H7890" t="s">
        <v>39852</v>
      </c>
      <c r="I7890" t="s">
        <v>39850</v>
      </c>
      <c r="J7890" t="s">
        <v>39853</v>
      </c>
      <c r="L7890" t="s">
        <v>39854</v>
      </c>
      <c r="M7890">
        <v>81.185401916503906</v>
      </c>
      <c r="N7890">
        <v>29.538999557495099</v>
      </c>
    </row>
    <row r="7891" spans="1:14" x14ac:dyDescent="0.35">
      <c r="A7891" t="s">
        <v>39855</v>
      </c>
      <c r="B7891" t="s">
        <v>32</v>
      </c>
      <c r="C7891" t="s">
        <v>39856</v>
      </c>
      <c r="D7891">
        <v>4000</v>
      </c>
      <c r="E7891" t="s">
        <v>1579</v>
      </c>
      <c r="F7891" t="s">
        <v>28288</v>
      </c>
      <c r="G7891" t="s">
        <v>39857</v>
      </c>
      <c r="H7891" t="s">
        <v>39858</v>
      </c>
      <c r="I7891" t="s">
        <v>39855</v>
      </c>
      <c r="J7891" t="s">
        <v>39859</v>
      </c>
      <c r="L7891" t="s">
        <v>39860</v>
      </c>
      <c r="M7891">
        <v>87.050796508789006</v>
      </c>
      <c r="N7891">
        <v>27.1473999023437</v>
      </c>
    </row>
    <row r="7892" spans="1:14" x14ac:dyDescent="0.35">
      <c r="A7892" t="s">
        <v>39861</v>
      </c>
      <c r="B7892" t="s">
        <v>32</v>
      </c>
      <c r="C7892" t="s">
        <v>39862</v>
      </c>
      <c r="D7892">
        <v>3320</v>
      </c>
      <c r="E7892" t="s">
        <v>1579</v>
      </c>
      <c r="F7892" t="s">
        <v>28288</v>
      </c>
      <c r="G7892" t="s">
        <v>39863</v>
      </c>
      <c r="H7892" t="s">
        <v>39864</v>
      </c>
      <c r="I7892" t="s">
        <v>39861</v>
      </c>
      <c r="J7892" t="s">
        <v>15397</v>
      </c>
      <c r="L7892" t="s">
        <v>39865</v>
      </c>
      <c r="M7892">
        <v>83.666297912597599</v>
      </c>
      <c r="N7892">
        <v>28.2127990722656</v>
      </c>
    </row>
    <row r="7893" spans="1:14" x14ac:dyDescent="0.35">
      <c r="A7893" t="s">
        <v>39866</v>
      </c>
      <c r="B7893" t="s">
        <v>32</v>
      </c>
      <c r="C7893" t="s">
        <v>39867</v>
      </c>
      <c r="D7893">
        <v>600</v>
      </c>
      <c r="E7893" t="s">
        <v>1579</v>
      </c>
      <c r="F7893" t="s">
        <v>28288</v>
      </c>
      <c r="G7893" t="s">
        <v>39868</v>
      </c>
      <c r="H7893" t="s">
        <v>39869</v>
      </c>
      <c r="I7893" t="s">
        <v>39866</v>
      </c>
      <c r="J7893" t="s">
        <v>39870</v>
      </c>
      <c r="L7893" t="s">
        <v>39871</v>
      </c>
      <c r="M7893">
        <v>84.429398000000006</v>
      </c>
      <c r="N7893">
        <v>27.678101000000002</v>
      </c>
    </row>
    <row r="7894" spans="1:14" x14ac:dyDescent="0.35">
      <c r="A7894" t="s">
        <v>39872</v>
      </c>
      <c r="B7894" t="s">
        <v>32</v>
      </c>
      <c r="C7894" t="s">
        <v>39873</v>
      </c>
      <c r="D7894">
        <v>4300</v>
      </c>
      <c r="E7894" t="s">
        <v>1579</v>
      </c>
      <c r="F7894" t="s">
        <v>28288</v>
      </c>
      <c r="G7894" t="s">
        <v>28289</v>
      </c>
      <c r="H7894" t="s">
        <v>39874</v>
      </c>
      <c r="I7894" t="s">
        <v>39872</v>
      </c>
      <c r="J7894" t="s">
        <v>39875</v>
      </c>
      <c r="L7894" t="s">
        <v>39876</v>
      </c>
      <c r="M7894">
        <v>81.668998718261705</v>
      </c>
      <c r="N7894">
        <v>29.502000808715799</v>
      </c>
    </row>
    <row r="7895" spans="1:14" x14ac:dyDescent="0.35">
      <c r="A7895" t="s">
        <v>39877</v>
      </c>
      <c r="B7895" t="s">
        <v>32</v>
      </c>
      <c r="C7895" t="s">
        <v>39878</v>
      </c>
      <c r="D7895">
        <v>4200</v>
      </c>
      <c r="E7895" t="s">
        <v>1579</v>
      </c>
      <c r="F7895" t="s">
        <v>28288</v>
      </c>
      <c r="G7895" t="s">
        <v>39879</v>
      </c>
      <c r="H7895" t="s">
        <v>39880</v>
      </c>
      <c r="I7895" t="s">
        <v>39877</v>
      </c>
      <c r="J7895" t="s">
        <v>39881</v>
      </c>
      <c r="L7895" t="s">
        <v>39882</v>
      </c>
      <c r="M7895">
        <v>80.549201965332003</v>
      </c>
      <c r="N7895">
        <v>29.4652996063232</v>
      </c>
    </row>
    <row r="7896" spans="1:14" x14ac:dyDescent="0.35">
      <c r="A7896" t="s">
        <v>39883</v>
      </c>
      <c r="B7896" t="s">
        <v>1168</v>
      </c>
      <c r="C7896" t="s">
        <v>39884</v>
      </c>
      <c r="D7896">
        <v>358</v>
      </c>
      <c r="E7896" t="s">
        <v>1579</v>
      </c>
      <c r="F7896" t="s">
        <v>28288</v>
      </c>
      <c r="G7896" t="s">
        <v>39885</v>
      </c>
      <c r="H7896" t="s">
        <v>39886</v>
      </c>
      <c r="I7896" t="s">
        <v>39883</v>
      </c>
      <c r="J7896" t="s">
        <v>39887</v>
      </c>
      <c r="L7896" t="s">
        <v>39888</v>
      </c>
      <c r="M7896">
        <v>83.416292999999996</v>
      </c>
      <c r="N7896">
        <v>27.505685</v>
      </c>
    </row>
    <row r="7897" spans="1:14" x14ac:dyDescent="0.35">
      <c r="A7897" t="s">
        <v>39889</v>
      </c>
      <c r="B7897" t="s">
        <v>32</v>
      </c>
      <c r="C7897" t="s">
        <v>39890</v>
      </c>
      <c r="D7897">
        <v>300</v>
      </c>
      <c r="E7897" t="s">
        <v>1579</v>
      </c>
      <c r="F7897" t="s">
        <v>28288</v>
      </c>
      <c r="G7897" t="s">
        <v>39891</v>
      </c>
      <c r="H7897" t="s">
        <v>39892</v>
      </c>
      <c r="I7897" t="s">
        <v>39889</v>
      </c>
      <c r="J7897" t="s">
        <v>39893</v>
      </c>
      <c r="L7897" t="s">
        <v>39894</v>
      </c>
      <c r="M7897">
        <v>88.079597473099994</v>
      </c>
      <c r="N7897">
        <v>26.570800781199999</v>
      </c>
    </row>
    <row r="7898" spans="1:14" x14ac:dyDescent="0.35">
      <c r="A7898" t="s">
        <v>39895</v>
      </c>
      <c r="B7898" t="s">
        <v>32</v>
      </c>
      <c r="C7898" t="s">
        <v>39896</v>
      </c>
      <c r="D7898">
        <v>2100</v>
      </c>
      <c r="E7898" t="s">
        <v>1579</v>
      </c>
      <c r="F7898" t="s">
        <v>28288</v>
      </c>
      <c r="G7898" t="s">
        <v>39897</v>
      </c>
      <c r="H7898" t="s">
        <v>39898</v>
      </c>
      <c r="I7898" t="s">
        <v>39895</v>
      </c>
      <c r="J7898" t="s">
        <v>39899</v>
      </c>
      <c r="L7898" t="s">
        <v>39900</v>
      </c>
      <c r="M7898">
        <v>82.294197082519503</v>
      </c>
      <c r="N7898">
        <v>28.111099243163999</v>
      </c>
    </row>
    <row r="7899" spans="1:14" x14ac:dyDescent="0.35">
      <c r="A7899" t="s">
        <v>39901</v>
      </c>
      <c r="B7899" t="s">
        <v>32</v>
      </c>
      <c r="C7899" t="s">
        <v>39902</v>
      </c>
      <c r="D7899">
        <v>690</v>
      </c>
      <c r="E7899" t="s">
        <v>1579</v>
      </c>
      <c r="F7899" t="s">
        <v>28288</v>
      </c>
      <c r="G7899" t="s">
        <v>39903</v>
      </c>
      <c r="H7899" t="s">
        <v>39904</v>
      </c>
      <c r="I7899" t="s">
        <v>39901</v>
      </c>
      <c r="J7899" t="s">
        <v>39905</v>
      </c>
      <c r="L7899" t="s">
        <v>39906</v>
      </c>
      <c r="M7899">
        <v>80.581901550292898</v>
      </c>
      <c r="N7899">
        <v>28.753299713134702</v>
      </c>
    </row>
    <row r="7900" spans="1:14" x14ac:dyDescent="0.35">
      <c r="A7900" t="s">
        <v>39907</v>
      </c>
      <c r="B7900" t="s">
        <v>32</v>
      </c>
      <c r="C7900" t="s">
        <v>39908</v>
      </c>
      <c r="D7900">
        <v>2132</v>
      </c>
      <c r="E7900" t="s">
        <v>1579</v>
      </c>
      <c r="F7900" t="s">
        <v>28288</v>
      </c>
      <c r="G7900" t="s">
        <v>39879</v>
      </c>
      <c r="H7900" t="s">
        <v>39909</v>
      </c>
      <c r="I7900" t="s">
        <v>39907</v>
      </c>
      <c r="J7900" t="s">
        <v>39910</v>
      </c>
      <c r="L7900" t="s">
        <v>39911</v>
      </c>
      <c r="M7900">
        <v>80.548400878906193</v>
      </c>
      <c r="N7900">
        <v>29.669200897216701</v>
      </c>
    </row>
    <row r="7901" spans="1:14" x14ac:dyDescent="0.35">
      <c r="A7901" t="s">
        <v>39912</v>
      </c>
      <c r="B7901" t="s">
        <v>32</v>
      </c>
      <c r="C7901" t="s">
        <v>39913</v>
      </c>
      <c r="D7901">
        <v>8200</v>
      </c>
      <c r="E7901" t="s">
        <v>1579</v>
      </c>
      <c r="F7901" t="s">
        <v>28288</v>
      </c>
      <c r="G7901" t="s">
        <v>28290</v>
      </c>
      <c r="H7901" t="s">
        <v>39914</v>
      </c>
      <c r="I7901" t="s">
        <v>39912</v>
      </c>
      <c r="J7901" t="s">
        <v>33311</v>
      </c>
      <c r="L7901" t="s">
        <v>39915</v>
      </c>
      <c r="M7901">
        <v>82.819099426269503</v>
      </c>
      <c r="N7901">
        <v>28.985700607299801</v>
      </c>
    </row>
    <row r="7902" spans="1:14" x14ac:dyDescent="0.35">
      <c r="A7902" t="s">
        <v>39916</v>
      </c>
      <c r="B7902" t="s">
        <v>32</v>
      </c>
      <c r="C7902" t="s">
        <v>39917</v>
      </c>
      <c r="D7902">
        <v>2100</v>
      </c>
      <c r="E7902" t="s">
        <v>1579</v>
      </c>
      <c r="F7902" t="s">
        <v>28288</v>
      </c>
      <c r="G7902" t="s">
        <v>28289</v>
      </c>
      <c r="H7902" t="s">
        <v>39918</v>
      </c>
      <c r="I7902" t="s">
        <v>39916</v>
      </c>
      <c r="J7902" t="s">
        <v>39919</v>
      </c>
      <c r="L7902" t="s">
        <v>39920</v>
      </c>
      <c r="M7902">
        <v>80.935997009277301</v>
      </c>
      <c r="N7902">
        <v>29.263099670410099</v>
      </c>
    </row>
    <row r="7903" spans="1:14" x14ac:dyDescent="0.35">
      <c r="A7903" t="s">
        <v>39921</v>
      </c>
      <c r="B7903" t="s">
        <v>32</v>
      </c>
      <c r="C7903" t="s">
        <v>39922</v>
      </c>
      <c r="D7903">
        <v>1500</v>
      </c>
      <c r="E7903" t="s">
        <v>1579</v>
      </c>
      <c r="F7903" t="s">
        <v>28288</v>
      </c>
      <c r="G7903" t="s">
        <v>39923</v>
      </c>
      <c r="H7903" t="s">
        <v>39924</v>
      </c>
      <c r="I7903" t="s">
        <v>39921</v>
      </c>
      <c r="J7903" t="s">
        <v>39925</v>
      </c>
      <c r="L7903" t="s">
        <v>39926</v>
      </c>
      <c r="M7903">
        <v>84.466399999999993</v>
      </c>
      <c r="N7903">
        <v>28.038499999999999</v>
      </c>
    </row>
    <row r="7904" spans="1:14" x14ac:dyDescent="0.35">
      <c r="A7904" t="s">
        <v>39927</v>
      </c>
      <c r="B7904" t="s">
        <v>32</v>
      </c>
      <c r="C7904" t="s">
        <v>39928</v>
      </c>
      <c r="D7904">
        <v>6000</v>
      </c>
      <c r="E7904" t="s">
        <v>1579</v>
      </c>
      <c r="F7904" t="s">
        <v>28288</v>
      </c>
      <c r="G7904" t="s">
        <v>39929</v>
      </c>
      <c r="H7904" t="s">
        <v>39930</v>
      </c>
      <c r="I7904" t="s">
        <v>39927</v>
      </c>
      <c r="J7904" t="s">
        <v>39931</v>
      </c>
      <c r="L7904" t="s">
        <v>39932</v>
      </c>
      <c r="M7904">
        <v>86.230581000000001</v>
      </c>
      <c r="N7904">
        <v>27.626313</v>
      </c>
    </row>
    <row r="7905" spans="1:14" x14ac:dyDescent="0.35">
      <c r="A7905" t="s">
        <v>39933</v>
      </c>
      <c r="B7905" t="s">
        <v>32</v>
      </c>
      <c r="C7905" t="s">
        <v>39934</v>
      </c>
      <c r="D7905">
        <v>7700</v>
      </c>
      <c r="E7905" t="s">
        <v>1579</v>
      </c>
      <c r="F7905" t="s">
        <v>28288</v>
      </c>
      <c r="G7905" t="s">
        <v>28290</v>
      </c>
      <c r="H7905" t="s">
        <v>39935</v>
      </c>
      <c r="I7905" t="s">
        <v>39933</v>
      </c>
      <c r="J7905" t="s">
        <v>39936</v>
      </c>
      <c r="L7905" t="s">
        <v>39937</v>
      </c>
      <c r="M7905">
        <v>82.193297999999999</v>
      </c>
      <c r="N7905">
        <v>29.2742</v>
      </c>
    </row>
    <row r="7906" spans="1:14" x14ac:dyDescent="0.35">
      <c r="A7906" t="s">
        <v>39938</v>
      </c>
      <c r="B7906" t="s">
        <v>1168</v>
      </c>
      <c r="C7906" t="s">
        <v>39939</v>
      </c>
      <c r="D7906">
        <v>256</v>
      </c>
      <c r="E7906" t="s">
        <v>1579</v>
      </c>
      <c r="F7906" t="s">
        <v>28288</v>
      </c>
      <c r="G7906" t="s">
        <v>39929</v>
      </c>
      <c r="H7906" t="s">
        <v>39940</v>
      </c>
      <c r="I7906" t="s">
        <v>39938</v>
      </c>
      <c r="J7906" t="s">
        <v>39941</v>
      </c>
      <c r="L7906" t="s">
        <v>39942</v>
      </c>
      <c r="M7906">
        <v>85.922401428200004</v>
      </c>
      <c r="N7906">
        <v>26.708799362199901</v>
      </c>
    </row>
    <row r="7907" spans="1:14" x14ac:dyDescent="0.35">
      <c r="A7907" t="s">
        <v>39943</v>
      </c>
      <c r="B7907" t="s">
        <v>32</v>
      </c>
      <c r="C7907" t="s">
        <v>39944</v>
      </c>
      <c r="D7907">
        <v>8976</v>
      </c>
      <c r="E7907" t="s">
        <v>1579</v>
      </c>
      <c r="F7907" t="s">
        <v>28288</v>
      </c>
      <c r="G7907" t="s">
        <v>39863</v>
      </c>
      <c r="H7907" t="s">
        <v>39945</v>
      </c>
      <c r="I7907" t="s">
        <v>39943</v>
      </c>
      <c r="J7907" t="s">
        <v>39946</v>
      </c>
      <c r="L7907" t="s">
        <v>39947</v>
      </c>
      <c r="M7907">
        <v>83.722999999999999</v>
      </c>
      <c r="N7907">
        <v>28.780425999999999</v>
      </c>
    </row>
    <row r="7908" spans="1:14" x14ac:dyDescent="0.35">
      <c r="A7908" t="s">
        <v>39949</v>
      </c>
      <c r="B7908" t="s">
        <v>3332</v>
      </c>
      <c r="C7908" t="s">
        <v>39950</v>
      </c>
      <c r="D7908">
        <v>4390</v>
      </c>
      <c r="E7908" t="s">
        <v>1579</v>
      </c>
      <c r="F7908" t="s">
        <v>28288</v>
      </c>
      <c r="G7908" t="s">
        <v>28292</v>
      </c>
      <c r="H7908" t="s">
        <v>39951</v>
      </c>
      <c r="I7908" t="s">
        <v>39949</v>
      </c>
      <c r="J7908" t="s">
        <v>39952</v>
      </c>
      <c r="L7908" t="s">
        <v>39953</v>
      </c>
      <c r="M7908">
        <v>85.359099999999998</v>
      </c>
      <c r="N7908">
        <v>27.6966</v>
      </c>
    </row>
    <row r="7909" spans="1:14" x14ac:dyDescent="0.35">
      <c r="A7909" t="s">
        <v>39954</v>
      </c>
      <c r="B7909" t="s">
        <v>32</v>
      </c>
      <c r="C7909" t="s">
        <v>39955</v>
      </c>
      <c r="D7909">
        <v>4100</v>
      </c>
      <c r="E7909" t="s">
        <v>1579</v>
      </c>
      <c r="F7909" t="s">
        <v>28288</v>
      </c>
      <c r="G7909" t="s">
        <v>39948</v>
      </c>
      <c r="H7909" t="s">
        <v>39956</v>
      </c>
      <c r="I7909" t="s">
        <v>39954</v>
      </c>
      <c r="J7909" t="s">
        <v>39957</v>
      </c>
      <c r="L7909" t="s">
        <v>39958</v>
      </c>
      <c r="M7909">
        <v>86.669998168945298</v>
      </c>
      <c r="N7909">
        <v>27.253099441528299</v>
      </c>
    </row>
    <row r="7910" spans="1:14" x14ac:dyDescent="0.35">
      <c r="A7910" t="s">
        <v>39959</v>
      </c>
      <c r="B7910" t="s">
        <v>32</v>
      </c>
      <c r="C7910" t="s">
        <v>39960</v>
      </c>
      <c r="D7910">
        <v>9380</v>
      </c>
      <c r="E7910" t="s">
        <v>1579</v>
      </c>
      <c r="F7910" t="s">
        <v>28288</v>
      </c>
      <c r="G7910" t="s">
        <v>39948</v>
      </c>
      <c r="H7910" t="s">
        <v>39961</v>
      </c>
      <c r="I7910" t="s">
        <v>39959</v>
      </c>
      <c r="J7910" t="s">
        <v>23129</v>
      </c>
      <c r="L7910" t="s">
        <v>39962</v>
      </c>
      <c r="M7910">
        <v>86.729698181152301</v>
      </c>
      <c r="N7910">
        <v>27.6868991851806</v>
      </c>
    </row>
    <row r="7911" spans="1:14" x14ac:dyDescent="0.35">
      <c r="A7911" t="s">
        <v>39963</v>
      </c>
      <c r="B7911" t="s">
        <v>32</v>
      </c>
      <c r="C7911" t="s">
        <v>39964</v>
      </c>
      <c r="D7911">
        <v>12000</v>
      </c>
      <c r="E7911" t="s">
        <v>1579</v>
      </c>
      <c r="F7911" t="s">
        <v>28288</v>
      </c>
      <c r="G7911" t="s">
        <v>28292</v>
      </c>
      <c r="H7911" t="s">
        <v>39965</v>
      </c>
      <c r="I7911" t="s">
        <v>39963</v>
      </c>
      <c r="J7911" t="s">
        <v>39966</v>
      </c>
      <c r="L7911" t="s">
        <v>39967</v>
      </c>
      <c r="M7911">
        <v>85.583000183105398</v>
      </c>
      <c r="N7911">
        <v>28.2000007629394</v>
      </c>
    </row>
    <row r="7912" spans="1:14" x14ac:dyDescent="0.35">
      <c r="A7912" t="s">
        <v>39968</v>
      </c>
      <c r="B7912" t="s">
        <v>32</v>
      </c>
      <c r="C7912" t="s">
        <v>39969</v>
      </c>
      <c r="D7912">
        <v>11001</v>
      </c>
      <c r="E7912" t="s">
        <v>1579</v>
      </c>
      <c r="F7912" t="s">
        <v>28288</v>
      </c>
      <c r="G7912" t="s">
        <v>39923</v>
      </c>
      <c r="H7912" t="s">
        <v>39970</v>
      </c>
      <c r="I7912" t="s">
        <v>39968</v>
      </c>
      <c r="J7912" t="s">
        <v>39971</v>
      </c>
      <c r="L7912" t="s">
        <v>39972</v>
      </c>
      <c r="M7912">
        <v>84.089202999999998</v>
      </c>
      <c r="N7912">
        <v>28.641399</v>
      </c>
    </row>
    <row r="7913" spans="1:14" x14ac:dyDescent="0.35">
      <c r="A7913" t="s">
        <v>39973</v>
      </c>
      <c r="B7913" t="s">
        <v>32</v>
      </c>
      <c r="C7913" t="s">
        <v>39974</v>
      </c>
      <c r="D7913">
        <v>600</v>
      </c>
      <c r="E7913" t="s">
        <v>1579</v>
      </c>
      <c r="F7913" t="s">
        <v>28288</v>
      </c>
      <c r="G7913" t="s">
        <v>39868</v>
      </c>
      <c r="H7913" t="s">
        <v>39975</v>
      </c>
      <c r="I7913" t="s">
        <v>39973</v>
      </c>
      <c r="J7913" t="s">
        <v>20385</v>
      </c>
      <c r="L7913" t="s">
        <v>39976</v>
      </c>
      <c r="M7913">
        <v>84.228750000000005</v>
      </c>
      <c r="N7913">
        <v>27.577400000000001</v>
      </c>
    </row>
    <row r="7914" spans="1:14" x14ac:dyDescent="0.35">
      <c r="A7914" t="s">
        <v>39977</v>
      </c>
      <c r="B7914" t="s">
        <v>32</v>
      </c>
      <c r="C7914" t="s">
        <v>39978</v>
      </c>
      <c r="D7914">
        <v>650</v>
      </c>
      <c r="E7914" t="s">
        <v>1579</v>
      </c>
      <c r="F7914" t="s">
        <v>28288</v>
      </c>
      <c r="G7914" t="s">
        <v>39879</v>
      </c>
      <c r="H7914" t="s">
        <v>39979</v>
      </c>
      <c r="I7914" t="s">
        <v>39977</v>
      </c>
      <c r="J7914" t="s">
        <v>39980</v>
      </c>
      <c r="L7914" t="s">
        <v>39981</v>
      </c>
      <c r="M7914">
        <v>80.147903442382798</v>
      </c>
      <c r="N7914">
        <v>28.963199615478501</v>
      </c>
    </row>
    <row r="7915" spans="1:14" x14ac:dyDescent="0.35">
      <c r="A7915" t="s">
        <v>39982</v>
      </c>
      <c r="B7915" t="s">
        <v>1168</v>
      </c>
      <c r="C7915" t="s">
        <v>39983</v>
      </c>
      <c r="D7915">
        <v>540</v>
      </c>
      <c r="E7915" t="s">
        <v>1579</v>
      </c>
      <c r="F7915" t="s">
        <v>28288</v>
      </c>
      <c r="G7915" t="s">
        <v>39903</v>
      </c>
      <c r="H7915" t="s">
        <v>39984</v>
      </c>
      <c r="I7915" t="s">
        <v>39982</v>
      </c>
      <c r="J7915" t="s">
        <v>39985</v>
      </c>
      <c r="L7915" t="s">
        <v>39986</v>
      </c>
      <c r="M7915">
        <v>81.666999816894503</v>
      </c>
      <c r="N7915">
        <v>28.103599548339801</v>
      </c>
    </row>
    <row r="7916" spans="1:14" x14ac:dyDescent="0.35">
      <c r="A7916" t="s">
        <v>39987</v>
      </c>
      <c r="B7916" t="s">
        <v>1168</v>
      </c>
      <c r="C7916" t="s">
        <v>39988</v>
      </c>
      <c r="D7916">
        <v>2712</v>
      </c>
      <c r="E7916" t="s">
        <v>1579</v>
      </c>
      <c r="F7916" t="s">
        <v>28288</v>
      </c>
      <c r="G7916" t="s">
        <v>39923</v>
      </c>
      <c r="H7916" t="s">
        <v>39989</v>
      </c>
      <c r="I7916" t="s">
        <v>39987</v>
      </c>
      <c r="J7916" t="s">
        <v>39990</v>
      </c>
      <c r="L7916" t="s">
        <v>39991</v>
      </c>
      <c r="M7916">
        <v>83.982101440429602</v>
      </c>
      <c r="N7916">
        <v>28.200899124145501</v>
      </c>
    </row>
    <row r="7917" spans="1:14" x14ac:dyDescent="0.35">
      <c r="A7917" t="s">
        <v>39992</v>
      </c>
      <c r="B7917" t="s">
        <v>32</v>
      </c>
      <c r="C7917" t="s">
        <v>39993</v>
      </c>
      <c r="D7917">
        <v>7918</v>
      </c>
      <c r="E7917" t="s">
        <v>1579</v>
      </c>
      <c r="F7917" t="s">
        <v>28288</v>
      </c>
      <c r="G7917" t="s">
        <v>39948</v>
      </c>
      <c r="H7917" t="s">
        <v>39994</v>
      </c>
      <c r="I7917" t="s">
        <v>39992</v>
      </c>
      <c r="J7917" t="s">
        <v>39995</v>
      </c>
      <c r="L7917" t="s">
        <v>39996</v>
      </c>
      <c r="M7917">
        <v>86.584453999999994</v>
      </c>
      <c r="N7917">
        <v>27.517786999999998</v>
      </c>
    </row>
    <row r="7918" spans="1:14" x14ac:dyDescent="0.35">
      <c r="A7918" t="s">
        <v>39997</v>
      </c>
      <c r="B7918" t="s">
        <v>32</v>
      </c>
      <c r="C7918" t="s">
        <v>39998</v>
      </c>
      <c r="D7918">
        <v>250</v>
      </c>
      <c r="E7918" t="s">
        <v>1579</v>
      </c>
      <c r="F7918" t="s">
        <v>28288</v>
      </c>
      <c r="G7918" t="s">
        <v>39948</v>
      </c>
      <c r="H7918" t="s">
        <v>39999</v>
      </c>
      <c r="I7918" t="s">
        <v>39997</v>
      </c>
      <c r="J7918" t="s">
        <v>40000</v>
      </c>
      <c r="L7918" t="s">
        <v>40001</v>
      </c>
      <c r="M7918">
        <v>86.733902</v>
      </c>
      <c r="N7918">
        <v>26.510065999999998</v>
      </c>
    </row>
    <row r="7919" spans="1:14" x14ac:dyDescent="0.35">
      <c r="A7919" t="s">
        <v>40002</v>
      </c>
      <c r="B7919" t="s">
        <v>32</v>
      </c>
      <c r="C7919" t="s">
        <v>40003</v>
      </c>
      <c r="D7919">
        <v>1555</v>
      </c>
      <c r="E7919" t="s">
        <v>1579</v>
      </c>
      <c r="F7919" t="s">
        <v>28288</v>
      </c>
      <c r="G7919" t="s">
        <v>39929</v>
      </c>
      <c r="H7919" t="s">
        <v>40004</v>
      </c>
      <c r="I7919" t="s">
        <v>40002</v>
      </c>
      <c r="J7919" t="s">
        <v>21875</v>
      </c>
      <c r="L7919" t="s">
        <v>40005</v>
      </c>
      <c r="M7919">
        <v>86.0614013671875</v>
      </c>
      <c r="N7919">
        <v>27.393999099731399</v>
      </c>
    </row>
    <row r="7920" spans="1:14" x14ac:dyDescent="0.35">
      <c r="A7920" t="s">
        <v>40006</v>
      </c>
      <c r="B7920" t="s">
        <v>32</v>
      </c>
      <c r="C7920" t="s">
        <v>40007</v>
      </c>
      <c r="D7920">
        <v>2500</v>
      </c>
      <c r="E7920" t="s">
        <v>1579</v>
      </c>
      <c r="F7920" t="s">
        <v>28288</v>
      </c>
      <c r="G7920" t="s">
        <v>39897</v>
      </c>
      <c r="H7920" t="s">
        <v>40008</v>
      </c>
      <c r="I7920" t="s">
        <v>40006</v>
      </c>
      <c r="J7920" t="s">
        <v>40009</v>
      </c>
      <c r="L7920" t="s">
        <v>40010</v>
      </c>
      <c r="M7920">
        <v>82.194999999999993</v>
      </c>
      <c r="N7920">
        <v>28.627001</v>
      </c>
    </row>
    <row r="7921" spans="1:14" x14ac:dyDescent="0.35">
      <c r="A7921" t="s">
        <v>40011</v>
      </c>
      <c r="B7921" t="s">
        <v>32</v>
      </c>
      <c r="C7921" t="s">
        <v>40012</v>
      </c>
      <c r="D7921">
        <v>4100</v>
      </c>
      <c r="E7921" t="s">
        <v>1579</v>
      </c>
      <c r="F7921" t="s">
        <v>28288</v>
      </c>
      <c r="G7921" t="s">
        <v>39897</v>
      </c>
      <c r="H7921" t="s">
        <v>40013</v>
      </c>
      <c r="I7921" t="s">
        <v>40011</v>
      </c>
      <c r="J7921" t="s">
        <v>27432</v>
      </c>
      <c r="L7921" t="s">
        <v>40014</v>
      </c>
      <c r="M7921">
        <v>82.756495999999999</v>
      </c>
      <c r="N7921">
        <v>28.267292000000001</v>
      </c>
    </row>
    <row r="7922" spans="1:14" x14ac:dyDescent="0.35">
      <c r="A7922" t="s">
        <v>40015</v>
      </c>
      <c r="B7922" t="s">
        <v>32</v>
      </c>
      <c r="C7922" t="s">
        <v>40016</v>
      </c>
      <c r="D7922">
        <v>4500</v>
      </c>
      <c r="E7922" t="s">
        <v>1579</v>
      </c>
      <c r="F7922" t="s">
        <v>28288</v>
      </c>
      <c r="G7922" t="s">
        <v>39948</v>
      </c>
      <c r="H7922" t="s">
        <v>40017</v>
      </c>
      <c r="I7922" t="s">
        <v>40015</v>
      </c>
      <c r="J7922" t="s">
        <v>40018</v>
      </c>
      <c r="L7922" t="s">
        <v>40019</v>
      </c>
      <c r="M7922">
        <v>86.550399780273395</v>
      </c>
      <c r="N7922">
        <v>27.303499221801701</v>
      </c>
    </row>
    <row r="7923" spans="1:14" x14ac:dyDescent="0.35">
      <c r="A7923" t="s">
        <v>40020</v>
      </c>
      <c r="B7923" t="s">
        <v>32</v>
      </c>
      <c r="C7923" t="s">
        <v>40021</v>
      </c>
      <c r="D7923">
        <v>12400</v>
      </c>
      <c r="E7923" t="s">
        <v>1579</v>
      </c>
      <c r="F7923" t="s">
        <v>28288</v>
      </c>
      <c r="G7923" t="s">
        <v>39948</v>
      </c>
      <c r="H7923" t="s">
        <v>40022</v>
      </c>
      <c r="I7923" t="s">
        <v>40020</v>
      </c>
      <c r="J7923" t="s">
        <v>40023</v>
      </c>
      <c r="L7923" t="s">
        <v>40024</v>
      </c>
      <c r="M7923">
        <v>86.712400000000002</v>
      </c>
      <c r="N7923">
        <v>27.811199999999999</v>
      </c>
    </row>
    <row r="7924" spans="1:14" x14ac:dyDescent="0.35">
      <c r="A7924" t="s">
        <v>40025</v>
      </c>
      <c r="B7924" t="s">
        <v>32</v>
      </c>
      <c r="C7924" t="s">
        <v>40026</v>
      </c>
      <c r="D7924">
        <v>450</v>
      </c>
      <c r="E7924" t="s">
        <v>1579</v>
      </c>
      <c r="F7924" t="s">
        <v>28288</v>
      </c>
      <c r="G7924" t="s">
        <v>39868</v>
      </c>
      <c r="H7924" t="s">
        <v>40027</v>
      </c>
      <c r="I7924" t="s">
        <v>40025</v>
      </c>
      <c r="J7924" t="s">
        <v>22303</v>
      </c>
      <c r="L7924" t="s">
        <v>40028</v>
      </c>
      <c r="M7924">
        <v>84.9801025390625</v>
      </c>
      <c r="N7924">
        <v>27.159500122070298</v>
      </c>
    </row>
    <row r="7925" spans="1:14" x14ac:dyDescent="0.35">
      <c r="A7925" t="s">
        <v>40029</v>
      </c>
      <c r="B7925" t="s">
        <v>32</v>
      </c>
      <c r="C7925" t="s">
        <v>40030</v>
      </c>
      <c r="D7925">
        <v>2400</v>
      </c>
      <c r="E7925" t="s">
        <v>1579</v>
      </c>
      <c r="F7925" t="s">
        <v>28288</v>
      </c>
      <c r="G7925" t="s">
        <v>39903</v>
      </c>
      <c r="H7925" t="s">
        <v>40031</v>
      </c>
      <c r="I7925" t="s">
        <v>40029</v>
      </c>
      <c r="J7925" t="s">
        <v>40032</v>
      </c>
      <c r="L7925" t="s">
        <v>40033</v>
      </c>
      <c r="M7925">
        <v>81.636002000000005</v>
      </c>
      <c r="N7925">
        <v>28.585999999999999</v>
      </c>
    </row>
    <row r="7926" spans="1:14" x14ac:dyDescent="0.35">
      <c r="A7926" t="s">
        <v>40034</v>
      </c>
      <c r="B7926" t="s">
        <v>32</v>
      </c>
      <c r="C7926" t="s">
        <v>40035</v>
      </c>
      <c r="D7926">
        <v>2280</v>
      </c>
      <c r="E7926" t="s">
        <v>1579</v>
      </c>
      <c r="F7926" t="s">
        <v>28288</v>
      </c>
      <c r="G7926" t="s">
        <v>28289</v>
      </c>
      <c r="H7926" t="s">
        <v>40036</v>
      </c>
      <c r="I7926" t="s">
        <v>40034</v>
      </c>
      <c r="J7926" t="s">
        <v>40037</v>
      </c>
      <c r="L7926" t="s">
        <v>40038</v>
      </c>
      <c r="M7926">
        <v>81.215316999999999</v>
      </c>
      <c r="N7926">
        <v>29.236629000000001</v>
      </c>
    </row>
    <row r="7927" spans="1:14" x14ac:dyDescent="0.35">
      <c r="A7927" t="s">
        <v>40039</v>
      </c>
      <c r="B7927" t="s">
        <v>32</v>
      </c>
      <c r="C7927" t="s">
        <v>40040</v>
      </c>
      <c r="D7927">
        <v>9246</v>
      </c>
      <c r="E7927" t="s">
        <v>1579</v>
      </c>
      <c r="F7927" t="s">
        <v>28288</v>
      </c>
      <c r="G7927" t="s">
        <v>28290</v>
      </c>
      <c r="H7927" t="s">
        <v>40041</v>
      </c>
      <c r="I7927" t="s">
        <v>40039</v>
      </c>
      <c r="J7927" t="s">
        <v>40042</v>
      </c>
      <c r="L7927" t="s">
        <v>40043</v>
      </c>
      <c r="M7927">
        <v>81.818901062011705</v>
      </c>
      <c r="N7927">
        <v>29.9710998535156</v>
      </c>
    </row>
    <row r="7928" spans="1:14" x14ac:dyDescent="0.35">
      <c r="A7928" t="s">
        <v>40044</v>
      </c>
      <c r="B7928" t="s">
        <v>1168</v>
      </c>
      <c r="C7928" t="s">
        <v>40045</v>
      </c>
      <c r="D7928">
        <v>7990</v>
      </c>
      <c r="E7928" t="s">
        <v>1579</v>
      </c>
      <c r="F7928" t="s">
        <v>28288</v>
      </c>
      <c r="G7928" t="s">
        <v>39891</v>
      </c>
      <c r="H7928" t="s">
        <v>40046</v>
      </c>
      <c r="I7928" t="s">
        <v>40044</v>
      </c>
      <c r="J7928" t="s">
        <v>40047</v>
      </c>
      <c r="L7928" t="s">
        <v>40048</v>
      </c>
      <c r="M7928">
        <v>87.695250000000001</v>
      </c>
      <c r="N7928">
        <v>27.350899999999999</v>
      </c>
    </row>
    <row r="7929" spans="1:14" x14ac:dyDescent="0.35">
      <c r="A7929" t="s">
        <v>40049</v>
      </c>
      <c r="B7929" t="s">
        <v>32</v>
      </c>
      <c r="C7929" t="s">
        <v>40050</v>
      </c>
      <c r="D7929">
        <v>522</v>
      </c>
      <c r="E7929" t="s">
        <v>1579</v>
      </c>
      <c r="F7929" t="s">
        <v>28288</v>
      </c>
      <c r="G7929" t="s">
        <v>28289</v>
      </c>
      <c r="H7929" t="s">
        <v>40051</v>
      </c>
      <c r="I7929" t="s">
        <v>40049</v>
      </c>
      <c r="J7929" t="s">
        <v>40052</v>
      </c>
      <c r="L7929" t="s">
        <v>40053</v>
      </c>
      <c r="M7929">
        <v>81.123000000000005</v>
      </c>
      <c r="N7929">
        <v>28.521899999999999</v>
      </c>
    </row>
    <row r="7930" spans="1:14" x14ac:dyDescent="0.35">
      <c r="A7930" t="s">
        <v>40054</v>
      </c>
      <c r="B7930" t="s">
        <v>32</v>
      </c>
      <c r="C7930" t="s">
        <v>40055</v>
      </c>
      <c r="D7930">
        <v>1700</v>
      </c>
      <c r="E7930" t="s">
        <v>1579</v>
      </c>
      <c r="F7930" t="s">
        <v>28288</v>
      </c>
      <c r="G7930" t="s">
        <v>39857</v>
      </c>
      <c r="H7930" t="s">
        <v>40056</v>
      </c>
      <c r="I7930" t="s">
        <v>40054</v>
      </c>
      <c r="J7930" t="s">
        <v>15690</v>
      </c>
      <c r="L7930" t="s">
        <v>40057</v>
      </c>
      <c r="M7930">
        <v>87.193297999999999</v>
      </c>
      <c r="N7930">
        <v>27.315000999999999</v>
      </c>
    </row>
    <row r="7931" spans="1:14" x14ac:dyDescent="0.35">
      <c r="A7931" t="s">
        <v>40058</v>
      </c>
      <c r="B7931" t="s">
        <v>1168</v>
      </c>
      <c r="C7931" t="s">
        <v>40059</v>
      </c>
      <c r="D7931">
        <v>236</v>
      </c>
      <c r="E7931" t="s">
        <v>1579</v>
      </c>
      <c r="F7931" t="s">
        <v>28288</v>
      </c>
      <c r="G7931" t="s">
        <v>39857</v>
      </c>
      <c r="H7931" t="s">
        <v>40060</v>
      </c>
      <c r="I7931" t="s">
        <v>40058</v>
      </c>
      <c r="J7931" t="s">
        <v>15394</v>
      </c>
      <c r="L7931" t="s">
        <v>40061</v>
      </c>
      <c r="M7931">
        <v>87.263999938964801</v>
      </c>
      <c r="N7931">
        <v>26.481500625610298</v>
      </c>
    </row>
    <row r="7932" spans="1:14" x14ac:dyDescent="0.35">
      <c r="A7932" t="s">
        <v>40062</v>
      </c>
      <c r="B7932" t="s">
        <v>1168</v>
      </c>
      <c r="C7932" t="s">
        <v>40063</v>
      </c>
      <c r="D7932">
        <v>2136</v>
      </c>
      <c r="E7932" t="s">
        <v>1579</v>
      </c>
      <c r="F7932" t="s">
        <v>15732</v>
      </c>
      <c r="G7932" t="s">
        <v>15743</v>
      </c>
      <c r="H7932" t="s">
        <v>40064</v>
      </c>
      <c r="I7932" t="s">
        <v>40065</v>
      </c>
      <c r="J7932" t="s">
        <v>40066</v>
      </c>
      <c r="L7932" t="s">
        <v>40067</v>
      </c>
      <c r="M7932">
        <v>76.464698999999996</v>
      </c>
      <c r="N7932">
        <v>18.411501000000001</v>
      </c>
    </row>
    <row r="7933" spans="1:14" x14ac:dyDescent="0.35">
      <c r="A7933" t="s">
        <v>40068</v>
      </c>
      <c r="B7933" t="s">
        <v>32</v>
      </c>
      <c r="C7933" t="s">
        <v>40069</v>
      </c>
      <c r="D7933">
        <v>129</v>
      </c>
      <c r="E7933" t="s">
        <v>1579</v>
      </c>
      <c r="F7933" t="s">
        <v>15732</v>
      </c>
      <c r="G7933" t="s">
        <v>15735</v>
      </c>
      <c r="H7933" t="s">
        <v>40070</v>
      </c>
      <c r="I7933" t="s">
        <v>40071</v>
      </c>
      <c r="J7933" t="s">
        <v>40072</v>
      </c>
      <c r="L7933" t="s">
        <v>40073</v>
      </c>
      <c r="M7933">
        <v>78.025802999999996</v>
      </c>
      <c r="N7933">
        <v>8.7242409999999992</v>
      </c>
    </row>
    <row r="7934" spans="1:14" x14ac:dyDescent="0.35">
      <c r="A7934" t="s">
        <v>40074</v>
      </c>
      <c r="B7934" t="s">
        <v>1168</v>
      </c>
      <c r="C7934" t="s">
        <v>40075</v>
      </c>
      <c r="D7934">
        <v>14</v>
      </c>
      <c r="E7934" t="s">
        <v>1579</v>
      </c>
      <c r="F7934" t="s">
        <v>15732</v>
      </c>
      <c r="G7934" t="s">
        <v>15736</v>
      </c>
      <c r="I7934" t="s">
        <v>40074</v>
      </c>
      <c r="J7934" t="s">
        <v>40076</v>
      </c>
      <c r="L7934" t="s">
        <v>40077</v>
      </c>
      <c r="M7934">
        <v>72.176002502441406</v>
      </c>
      <c r="N7934">
        <v>10.8236999511718</v>
      </c>
    </row>
    <row r="7935" spans="1:14" x14ac:dyDescent="0.35">
      <c r="A7935" t="s">
        <v>40079</v>
      </c>
      <c r="B7935" t="s">
        <v>1168</v>
      </c>
      <c r="C7935" t="s">
        <v>40080</v>
      </c>
      <c r="D7935">
        <v>30</v>
      </c>
      <c r="E7935" t="s">
        <v>1579</v>
      </c>
      <c r="F7935" t="s">
        <v>15732</v>
      </c>
      <c r="G7935" t="s">
        <v>15737</v>
      </c>
      <c r="H7935" t="s">
        <v>40081</v>
      </c>
      <c r="I7935" t="s">
        <v>40079</v>
      </c>
      <c r="J7935" t="s">
        <v>40082</v>
      </c>
      <c r="L7935" t="s">
        <v>40083</v>
      </c>
      <c r="M7935">
        <v>76.882797241210895</v>
      </c>
      <c r="N7935">
        <v>15.162799835205</v>
      </c>
    </row>
    <row r="7936" spans="1:14" x14ac:dyDescent="0.35">
      <c r="A7936" t="s">
        <v>40084</v>
      </c>
      <c r="B7936" t="s">
        <v>3332</v>
      </c>
      <c r="C7936" t="s">
        <v>40085</v>
      </c>
      <c r="D7936">
        <v>3000</v>
      </c>
      <c r="E7936" t="s">
        <v>1579</v>
      </c>
      <c r="F7936" t="s">
        <v>15732</v>
      </c>
      <c r="G7936" t="s">
        <v>15737</v>
      </c>
      <c r="H7936" t="s">
        <v>40078</v>
      </c>
      <c r="I7936" t="s">
        <v>40084</v>
      </c>
      <c r="J7936" t="s">
        <v>27343</v>
      </c>
      <c r="L7936" t="s">
        <v>40086</v>
      </c>
      <c r="M7936">
        <v>77.706299000000001</v>
      </c>
      <c r="N7936">
        <v>13.197900000000001</v>
      </c>
    </row>
    <row r="7937" spans="1:14" x14ac:dyDescent="0.35">
      <c r="A7937" t="s">
        <v>40087</v>
      </c>
      <c r="B7937" t="s">
        <v>1168</v>
      </c>
      <c r="C7937" t="s">
        <v>40088</v>
      </c>
      <c r="D7937">
        <v>2178</v>
      </c>
      <c r="E7937" t="s">
        <v>1579</v>
      </c>
      <c r="F7937" t="s">
        <v>15732</v>
      </c>
      <c r="G7937" t="s">
        <v>15737</v>
      </c>
      <c r="I7937" t="s">
        <v>40087</v>
      </c>
      <c r="J7937" t="s">
        <v>40089</v>
      </c>
      <c r="L7937" t="s">
        <v>40090</v>
      </c>
      <c r="M7937">
        <v>77.487099000000001</v>
      </c>
      <c r="N7937">
        <v>17.908100000000001</v>
      </c>
    </row>
    <row r="7938" spans="1:14" x14ac:dyDescent="0.35">
      <c r="A7938" t="s">
        <v>40091</v>
      </c>
      <c r="B7938" t="s">
        <v>1168</v>
      </c>
      <c r="C7938" t="s">
        <v>40092</v>
      </c>
      <c r="D7938">
        <v>82</v>
      </c>
      <c r="E7938" t="s">
        <v>1579</v>
      </c>
      <c r="F7938" t="s">
        <v>15732</v>
      </c>
      <c r="G7938" t="s">
        <v>39498</v>
      </c>
      <c r="H7938" t="s">
        <v>40093</v>
      </c>
      <c r="I7938" t="s">
        <v>40091</v>
      </c>
      <c r="J7938" t="s">
        <v>40094</v>
      </c>
      <c r="L7938" t="s">
        <v>40095</v>
      </c>
      <c r="M7938">
        <v>80.796798999999993</v>
      </c>
      <c r="N7938">
        <v>16.530398999999999</v>
      </c>
    </row>
    <row r="7939" spans="1:14" x14ac:dyDescent="0.35">
      <c r="A7939" t="s">
        <v>40096</v>
      </c>
      <c r="B7939" t="s">
        <v>1168</v>
      </c>
      <c r="C7939" t="s">
        <v>40097</v>
      </c>
      <c r="D7939">
        <v>1324</v>
      </c>
      <c r="E7939" t="s">
        <v>1579</v>
      </c>
      <c r="F7939" t="s">
        <v>15732</v>
      </c>
      <c r="G7939" t="s">
        <v>15735</v>
      </c>
      <c r="H7939" t="s">
        <v>40098</v>
      </c>
      <c r="I7939" t="s">
        <v>40096</v>
      </c>
      <c r="J7939" t="s">
        <v>40099</v>
      </c>
      <c r="L7939" t="s">
        <v>40100</v>
      </c>
      <c r="M7939">
        <v>77.043403625500005</v>
      </c>
      <c r="N7939">
        <v>11.029999733</v>
      </c>
    </row>
    <row r="7940" spans="1:14" x14ac:dyDescent="0.35">
      <c r="A7940" t="s">
        <v>40101</v>
      </c>
      <c r="B7940" t="s">
        <v>3332</v>
      </c>
      <c r="C7940" t="s">
        <v>40102</v>
      </c>
      <c r="D7940">
        <v>30</v>
      </c>
      <c r="E7940" t="s">
        <v>1579</v>
      </c>
      <c r="F7940" t="s">
        <v>15732</v>
      </c>
      <c r="G7940" t="s">
        <v>15768</v>
      </c>
      <c r="H7940" t="s">
        <v>15959</v>
      </c>
      <c r="I7940" t="s">
        <v>40101</v>
      </c>
      <c r="J7940" t="s">
        <v>40103</v>
      </c>
      <c r="L7940" t="s">
        <v>40104</v>
      </c>
      <c r="M7940">
        <v>76.401900999999995</v>
      </c>
      <c r="N7940">
        <v>10.151999999999999</v>
      </c>
    </row>
    <row r="7941" spans="1:14" x14ac:dyDescent="0.35">
      <c r="A7941" t="s">
        <v>40105</v>
      </c>
      <c r="B7941" t="s">
        <v>3332</v>
      </c>
      <c r="C7941" t="s">
        <v>40106</v>
      </c>
      <c r="D7941">
        <v>342</v>
      </c>
      <c r="E7941" t="s">
        <v>1579</v>
      </c>
      <c r="F7941" t="s">
        <v>15732</v>
      </c>
      <c r="G7941" t="s">
        <v>15768</v>
      </c>
      <c r="H7941" t="s">
        <v>40107</v>
      </c>
      <c r="I7941" t="s">
        <v>40105</v>
      </c>
      <c r="J7941" t="s">
        <v>27393</v>
      </c>
      <c r="L7941" t="s">
        <v>40108</v>
      </c>
      <c r="M7941">
        <v>75.955299377399996</v>
      </c>
      <c r="N7941">
        <v>11.1367998123</v>
      </c>
    </row>
    <row r="7942" spans="1:14" x14ac:dyDescent="0.35">
      <c r="A7942" t="s">
        <v>40109</v>
      </c>
      <c r="B7942" t="s">
        <v>1168</v>
      </c>
      <c r="C7942" t="s">
        <v>40110</v>
      </c>
      <c r="D7942">
        <v>430</v>
      </c>
      <c r="E7942" t="s">
        <v>1579</v>
      </c>
      <c r="F7942" t="s">
        <v>15732</v>
      </c>
      <c r="G7942" t="s">
        <v>39498</v>
      </c>
      <c r="H7942" t="s">
        <v>40111</v>
      </c>
      <c r="I7942" t="s">
        <v>40109</v>
      </c>
      <c r="J7942" t="s">
        <v>40112</v>
      </c>
      <c r="L7942" t="s">
        <v>40113</v>
      </c>
      <c r="M7942">
        <v>78.772778000000002</v>
      </c>
      <c r="N7942">
        <v>14.51</v>
      </c>
    </row>
    <row r="7943" spans="1:14" x14ac:dyDescent="0.35">
      <c r="A7943" t="s">
        <v>40114</v>
      </c>
      <c r="B7943" t="s">
        <v>1168</v>
      </c>
      <c r="C7943" t="s">
        <v>40115</v>
      </c>
      <c r="D7943">
        <v>5</v>
      </c>
      <c r="E7943" t="s">
        <v>1579</v>
      </c>
      <c r="F7943" t="s">
        <v>15732</v>
      </c>
      <c r="G7943" t="s">
        <v>15755</v>
      </c>
      <c r="I7943" t="s">
        <v>40114</v>
      </c>
      <c r="J7943" t="s">
        <v>2210</v>
      </c>
      <c r="L7943" t="s">
        <v>40116</v>
      </c>
      <c r="M7943">
        <v>92.819602966308594</v>
      </c>
      <c r="N7943">
        <v>9.1525096893310494</v>
      </c>
    </row>
    <row r="7944" spans="1:14" x14ac:dyDescent="0.35">
      <c r="A7944" t="s">
        <v>40117</v>
      </c>
      <c r="B7944" t="s">
        <v>3332</v>
      </c>
      <c r="C7944" t="s">
        <v>40118</v>
      </c>
      <c r="D7944">
        <v>2024</v>
      </c>
      <c r="E7944" t="s">
        <v>1579</v>
      </c>
      <c r="F7944" t="s">
        <v>15732</v>
      </c>
      <c r="G7944" t="s">
        <v>15738</v>
      </c>
      <c r="H7944" t="s">
        <v>30052</v>
      </c>
      <c r="I7944" t="s">
        <v>40117</v>
      </c>
      <c r="J7944" t="s">
        <v>40119</v>
      </c>
      <c r="L7944" t="s">
        <v>40120</v>
      </c>
      <c r="M7944">
        <v>78.429855000000003</v>
      </c>
      <c r="N7944">
        <v>17.231318000000002</v>
      </c>
    </row>
    <row r="7945" spans="1:14" x14ac:dyDescent="0.35">
      <c r="A7945" t="s">
        <v>40121</v>
      </c>
      <c r="B7945" t="s">
        <v>1168</v>
      </c>
      <c r="C7945" t="s">
        <v>40122</v>
      </c>
      <c r="D7945">
        <v>1742</v>
      </c>
      <c r="E7945" t="s">
        <v>1579</v>
      </c>
      <c r="F7945" t="s">
        <v>15732</v>
      </c>
      <c r="G7945" t="s">
        <v>15738</v>
      </c>
      <c r="H7945" t="s">
        <v>30052</v>
      </c>
      <c r="I7945" t="s">
        <v>40121</v>
      </c>
      <c r="J7945" t="s">
        <v>40123</v>
      </c>
      <c r="L7945" t="s">
        <v>40124</v>
      </c>
      <c r="M7945">
        <v>78.467597961400003</v>
      </c>
      <c r="N7945">
        <v>17.4531002045</v>
      </c>
    </row>
    <row r="7946" spans="1:14" x14ac:dyDescent="0.35">
      <c r="A7946" t="s">
        <v>40125</v>
      </c>
      <c r="B7946" t="s">
        <v>1168</v>
      </c>
      <c r="C7946" t="s">
        <v>40126</v>
      </c>
      <c r="D7946">
        <v>330</v>
      </c>
      <c r="E7946" t="s">
        <v>1579</v>
      </c>
      <c r="F7946" t="s">
        <v>15732</v>
      </c>
      <c r="G7946" t="s">
        <v>15768</v>
      </c>
      <c r="H7946" t="s">
        <v>40127</v>
      </c>
      <c r="I7946" t="s">
        <v>40125</v>
      </c>
      <c r="J7946" t="s">
        <v>40128</v>
      </c>
      <c r="L7946" t="s">
        <v>40129</v>
      </c>
      <c r="M7946">
        <v>75.547211000000004</v>
      </c>
      <c r="N7946">
        <v>11.918614</v>
      </c>
    </row>
    <row r="7947" spans="1:14" x14ac:dyDescent="0.35">
      <c r="A7947" t="s">
        <v>40130</v>
      </c>
      <c r="B7947" t="s">
        <v>1168</v>
      </c>
      <c r="C7947" t="s">
        <v>40131</v>
      </c>
      <c r="D7947">
        <v>459</v>
      </c>
      <c r="E7947" t="s">
        <v>1579</v>
      </c>
      <c r="F7947" t="s">
        <v>15732</v>
      </c>
      <c r="G7947" t="s">
        <v>15735</v>
      </c>
      <c r="H7947" t="s">
        <v>40132</v>
      </c>
      <c r="I7947" t="s">
        <v>40130</v>
      </c>
      <c r="J7947" t="s">
        <v>40133</v>
      </c>
      <c r="L7947" t="s">
        <v>40134</v>
      </c>
      <c r="M7947">
        <v>78.093399047899993</v>
      </c>
      <c r="N7947">
        <v>9.8345098495500007</v>
      </c>
    </row>
    <row r="7948" spans="1:14" x14ac:dyDescent="0.35">
      <c r="A7948" t="s">
        <v>40135</v>
      </c>
      <c r="B7948" t="s">
        <v>1168</v>
      </c>
      <c r="C7948" t="s">
        <v>40136</v>
      </c>
      <c r="D7948">
        <v>337</v>
      </c>
      <c r="E7948" t="s">
        <v>1579</v>
      </c>
      <c r="F7948" t="s">
        <v>15732</v>
      </c>
      <c r="G7948" t="s">
        <v>15737</v>
      </c>
      <c r="H7948" t="s">
        <v>40137</v>
      </c>
      <c r="I7948" t="s">
        <v>40135</v>
      </c>
      <c r="J7948" t="s">
        <v>40138</v>
      </c>
      <c r="L7948" t="s">
        <v>40139</v>
      </c>
      <c r="M7948">
        <v>74.890098571799996</v>
      </c>
      <c r="N7948">
        <v>12.9612998962</v>
      </c>
    </row>
    <row r="7949" spans="1:14" x14ac:dyDescent="0.35">
      <c r="A7949" t="s">
        <v>40140</v>
      </c>
      <c r="B7949" t="s">
        <v>3332</v>
      </c>
      <c r="C7949" t="s">
        <v>40141</v>
      </c>
      <c r="D7949">
        <v>52</v>
      </c>
      <c r="E7949" t="s">
        <v>1579</v>
      </c>
      <c r="F7949" t="s">
        <v>15732</v>
      </c>
      <c r="G7949" t="s">
        <v>15735</v>
      </c>
      <c r="H7949" t="s">
        <v>40142</v>
      </c>
      <c r="I7949" t="s">
        <v>40140</v>
      </c>
      <c r="J7949" t="s">
        <v>26940</v>
      </c>
      <c r="L7949" t="s">
        <v>40143</v>
      </c>
      <c r="M7949">
        <v>80.169296264648395</v>
      </c>
      <c r="N7949">
        <v>12.990005493164</v>
      </c>
    </row>
    <row r="7950" spans="1:14" x14ac:dyDescent="0.35">
      <c r="A7950" t="s">
        <v>40144</v>
      </c>
      <c r="B7950" t="s">
        <v>32</v>
      </c>
      <c r="C7950" t="s">
        <v>40145</v>
      </c>
      <c r="D7950">
        <v>2349</v>
      </c>
      <c r="E7950" t="s">
        <v>1579</v>
      </c>
      <c r="F7950" t="s">
        <v>15732</v>
      </c>
      <c r="G7950" t="s">
        <v>15737</v>
      </c>
      <c r="H7950" t="s">
        <v>40146</v>
      </c>
      <c r="I7950" t="s">
        <v>40144</v>
      </c>
      <c r="J7950" t="s">
        <v>40147</v>
      </c>
      <c r="L7950" t="s">
        <v>40148</v>
      </c>
      <c r="M7950">
        <v>76.655833000000001</v>
      </c>
      <c r="N7950">
        <v>12.23</v>
      </c>
    </row>
    <row r="7951" spans="1:14" x14ac:dyDescent="0.35">
      <c r="A7951" t="s">
        <v>40149</v>
      </c>
      <c r="B7951" t="s">
        <v>1168</v>
      </c>
      <c r="C7951" t="s">
        <v>40150</v>
      </c>
      <c r="D7951">
        <v>14</v>
      </c>
      <c r="E7951" t="s">
        <v>1579</v>
      </c>
      <c r="F7951" t="s">
        <v>15732</v>
      </c>
      <c r="G7951" t="s">
        <v>15755</v>
      </c>
      <c r="H7951" t="s">
        <v>40151</v>
      </c>
      <c r="I7951" t="s">
        <v>40149</v>
      </c>
      <c r="J7951" t="s">
        <v>40152</v>
      </c>
      <c r="L7951" t="s">
        <v>40153</v>
      </c>
      <c r="M7951">
        <v>92.729698181152301</v>
      </c>
      <c r="N7951">
        <v>11.641200065612701</v>
      </c>
    </row>
    <row r="7952" spans="1:14" x14ac:dyDescent="0.35">
      <c r="A7952" t="s">
        <v>40154</v>
      </c>
      <c r="B7952" t="s">
        <v>1168</v>
      </c>
      <c r="C7952" t="s">
        <v>40155</v>
      </c>
      <c r="D7952">
        <v>134</v>
      </c>
      <c r="E7952" t="s">
        <v>1579</v>
      </c>
      <c r="F7952" t="s">
        <v>15732</v>
      </c>
      <c r="G7952" t="s">
        <v>15735</v>
      </c>
      <c r="H7952" t="s">
        <v>40156</v>
      </c>
      <c r="I7952" t="s">
        <v>40154</v>
      </c>
      <c r="J7952" t="s">
        <v>27323</v>
      </c>
      <c r="L7952" t="s">
        <v>40157</v>
      </c>
      <c r="M7952">
        <v>79.811999999999998</v>
      </c>
      <c r="N7952">
        <v>11.968</v>
      </c>
    </row>
    <row r="7953" spans="1:14" x14ac:dyDescent="0.35">
      <c r="A7953" t="s">
        <v>40158</v>
      </c>
      <c r="B7953" t="s">
        <v>1168</v>
      </c>
      <c r="C7953" t="s">
        <v>40159</v>
      </c>
      <c r="D7953">
        <v>1558</v>
      </c>
      <c r="E7953" t="s">
        <v>1579</v>
      </c>
      <c r="F7953" t="s">
        <v>15732</v>
      </c>
      <c r="G7953" t="s">
        <v>39498</v>
      </c>
      <c r="H7953" t="s">
        <v>40160</v>
      </c>
      <c r="I7953" t="s">
        <v>40158</v>
      </c>
      <c r="J7953" t="s">
        <v>40161</v>
      </c>
      <c r="L7953" t="s">
        <v>40162</v>
      </c>
      <c r="M7953">
        <v>77.791099548299997</v>
      </c>
      <c r="N7953">
        <v>14.149299621600001</v>
      </c>
    </row>
    <row r="7954" spans="1:14" x14ac:dyDescent="0.35">
      <c r="A7954" t="s">
        <v>40163</v>
      </c>
      <c r="B7954" t="s">
        <v>32</v>
      </c>
      <c r="C7954" t="s">
        <v>40164</v>
      </c>
      <c r="D7954">
        <v>670</v>
      </c>
      <c r="E7954" t="s">
        <v>1579</v>
      </c>
      <c r="F7954" t="s">
        <v>15732</v>
      </c>
      <c r="G7954" t="s">
        <v>15738</v>
      </c>
      <c r="H7954" t="s">
        <v>40165</v>
      </c>
      <c r="I7954" t="s">
        <v>40163</v>
      </c>
      <c r="J7954" t="s">
        <v>40166</v>
      </c>
      <c r="L7954" t="s">
        <v>40167</v>
      </c>
      <c r="M7954">
        <v>79.392300000000006</v>
      </c>
      <c r="N7954">
        <v>18.701000000000001</v>
      </c>
    </row>
    <row r="7955" spans="1:14" x14ac:dyDescent="0.35">
      <c r="A7955" t="s">
        <v>40168</v>
      </c>
      <c r="B7955" t="s">
        <v>1168</v>
      </c>
      <c r="C7955" t="s">
        <v>40169</v>
      </c>
      <c r="D7955">
        <v>151</v>
      </c>
      <c r="E7955" t="s">
        <v>1579</v>
      </c>
      <c r="F7955" t="s">
        <v>15732</v>
      </c>
      <c r="G7955" t="s">
        <v>39498</v>
      </c>
      <c r="H7955" t="s">
        <v>40170</v>
      </c>
      <c r="I7955" t="s">
        <v>40168</v>
      </c>
      <c r="J7955" t="s">
        <v>2395</v>
      </c>
      <c r="L7955" t="s">
        <v>40171</v>
      </c>
      <c r="M7955">
        <v>81.818199157699993</v>
      </c>
      <c r="N7955">
        <v>17.1103992462</v>
      </c>
    </row>
    <row r="7956" spans="1:14" x14ac:dyDescent="0.35">
      <c r="A7956" t="s">
        <v>40172</v>
      </c>
      <c r="B7956" t="s">
        <v>1168</v>
      </c>
      <c r="C7956" t="s">
        <v>16275</v>
      </c>
      <c r="D7956">
        <v>1008</v>
      </c>
      <c r="E7956" t="s">
        <v>1579</v>
      </c>
      <c r="F7956" t="s">
        <v>15732</v>
      </c>
      <c r="G7956" t="s">
        <v>15735</v>
      </c>
      <c r="H7956" t="s">
        <v>70</v>
      </c>
      <c r="I7956" t="s">
        <v>40172</v>
      </c>
      <c r="J7956" t="s">
        <v>40173</v>
      </c>
      <c r="L7956" t="s">
        <v>40174</v>
      </c>
      <c r="M7956">
        <v>78.06559753418</v>
      </c>
      <c r="N7956">
        <v>11.78330039978</v>
      </c>
    </row>
    <row r="7957" spans="1:14" x14ac:dyDescent="0.35">
      <c r="A7957" t="s">
        <v>40175</v>
      </c>
      <c r="B7957" t="s">
        <v>32</v>
      </c>
      <c r="C7957" t="s">
        <v>40176</v>
      </c>
      <c r="D7957">
        <v>253</v>
      </c>
      <c r="E7957" t="s">
        <v>1579</v>
      </c>
      <c r="F7957" t="s">
        <v>15732</v>
      </c>
      <c r="G7957" t="s">
        <v>15735</v>
      </c>
      <c r="H7957" t="s">
        <v>40177</v>
      </c>
      <c r="I7957" t="s">
        <v>40175</v>
      </c>
      <c r="J7957" t="s">
        <v>40178</v>
      </c>
      <c r="L7957" t="s">
        <v>40179</v>
      </c>
      <c r="M7957">
        <v>79.101600646972599</v>
      </c>
      <c r="N7957">
        <v>10.7223997116088</v>
      </c>
    </row>
    <row r="7958" spans="1:14" x14ac:dyDescent="0.35">
      <c r="A7958" t="s">
        <v>40180</v>
      </c>
      <c r="B7958" t="s">
        <v>32</v>
      </c>
      <c r="C7958" t="s">
        <v>40181</v>
      </c>
      <c r="D7958">
        <v>350</v>
      </c>
      <c r="E7958" t="s">
        <v>1579</v>
      </c>
      <c r="F7958" t="s">
        <v>15732</v>
      </c>
      <c r="G7958" t="s">
        <v>39498</v>
      </c>
      <c r="H7958" t="s">
        <v>40182</v>
      </c>
      <c r="I7958" t="s">
        <v>40180</v>
      </c>
      <c r="J7958" t="s">
        <v>2469</v>
      </c>
      <c r="L7958" t="s">
        <v>40183</v>
      </c>
      <c r="M7958">
        <v>79.543296814000001</v>
      </c>
      <c r="N7958">
        <v>13.6324996948</v>
      </c>
    </row>
    <row r="7959" spans="1:14" x14ac:dyDescent="0.35">
      <c r="A7959" t="s">
        <v>40184</v>
      </c>
      <c r="B7959" t="s">
        <v>1168</v>
      </c>
      <c r="C7959" t="s">
        <v>40185</v>
      </c>
      <c r="D7959">
        <v>288</v>
      </c>
      <c r="E7959" t="s">
        <v>1579</v>
      </c>
      <c r="F7959" t="s">
        <v>15732</v>
      </c>
      <c r="G7959" t="s">
        <v>15735</v>
      </c>
      <c r="H7959" t="s">
        <v>40186</v>
      </c>
      <c r="I7959" t="s">
        <v>40184</v>
      </c>
      <c r="J7959" t="s">
        <v>40187</v>
      </c>
      <c r="L7959" t="s">
        <v>40188</v>
      </c>
      <c r="M7959">
        <v>78.709701538085895</v>
      </c>
      <c r="N7959">
        <v>10.7653999328613</v>
      </c>
    </row>
    <row r="7960" spans="1:14" x14ac:dyDescent="0.35">
      <c r="A7960" t="s">
        <v>40189</v>
      </c>
      <c r="B7960" t="s">
        <v>3332</v>
      </c>
      <c r="C7960" t="s">
        <v>40190</v>
      </c>
      <c r="D7960">
        <v>15</v>
      </c>
      <c r="E7960" t="s">
        <v>1579</v>
      </c>
      <c r="F7960" t="s">
        <v>15732</v>
      </c>
      <c r="G7960" t="s">
        <v>15768</v>
      </c>
      <c r="H7960" t="s">
        <v>40191</v>
      </c>
      <c r="I7960" t="s">
        <v>40189</v>
      </c>
      <c r="J7960" t="s">
        <v>40192</v>
      </c>
      <c r="L7960" t="s">
        <v>40193</v>
      </c>
      <c r="M7960">
        <v>76.920097351099997</v>
      </c>
      <c r="N7960">
        <v>8.4821195602399992</v>
      </c>
    </row>
    <row r="7961" spans="1:14" x14ac:dyDescent="0.35">
      <c r="A7961" t="s">
        <v>40194</v>
      </c>
      <c r="B7961" t="s">
        <v>32</v>
      </c>
      <c r="C7961" t="s">
        <v>40195</v>
      </c>
      <c r="D7961">
        <v>935</v>
      </c>
      <c r="E7961" t="s">
        <v>1579</v>
      </c>
      <c r="F7961" t="s">
        <v>15732</v>
      </c>
      <c r="G7961" t="s">
        <v>15738</v>
      </c>
      <c r="H7961" t="s">
        <v>40196</v>
      </c>
      <c r="I7961" t="s">
        <v>40194</v>
      </c>
      <c r="J7961" t="s">
        <v>40197</v>
      </c>
      <c r="L7961" t="s">
        <v>40198</v>
      </c>
      <c r="M7961">
        <v>79.602203000000003</v>
      </c>
      <c r="N7961">
        <v>17.914400000000001</v>
      </c>
    </row>
    <row r="7962" spans="1:14" x14ac:dyDescent="0.35">
      <c r="A7962" t="s">
        <v>40199</v>
      </c>
      <c r="B7962" t="s">
        <v>32</v>
      </c>
      <c r="C7962" t="s">
        <v>40200</v>
      </c>
      <c r="D7962">
        <v>9000</v>
      </c>
      <c r="E7962" t="s">
        <v>1579</v>
      </c>
      <c r="F7962" t="s">
        <v>40201</v>
      </c>
      <c r="G7962" t="s">
        <v>40202</v>
      </c>
      <c r="H7962" t="s">
        <v>40203</v>
      </c>
      <c r="I7962" t="s">
        <v>40204</v>
      </c>
      <c r="J7962" t="s">
        <v>3082</v>
      </c>
      <c r="L7962" t="s">
        <v>40205</v>
      </c>
      <c r="M7962">
        <v>91.514503000000005</v>
      </c>
      <c r="N7962">
        <v>27.256398999999998</v>
      </c>
    </row>
    <row r="7963" spans="1:14" x14ac:dyDescent="0.35">
      <c r="A7963" t="s">
        <v>40206</v>
      </c>
      <c r="B7963" t="s">
        <v>32</v>
      </c>
      <c r="C7963" t="s">
        <v>40207</v>
      </c>
      <c r="D7963">
        <v>8485</v>
      </c>
      <c r="E7963" t="s">
        <v>1579</v>
      </c>
      <c r="F7963" t="s">
        <v>40201</v>
      </c>
      <c r="G7963" t="s">
        <v>40208</v>
      </c>
      <c r="H7963" t="s">
        <v>40209</v>
      </c>
      <c r="I7963" t="s">
        <v>40206</v>
      </c>
      <c r="J7963" t="s">
        <v>40210</v>
      </c>
      <c r="L7963" t="s">
        <v>40211</v>
      </c>
      <c r="M7963">
        <v>90.747100000000003</v>
      </c>
      <c r="N7963">
        <v>27.562200000000001</v>
      </c>
    </row>
    <row r="7964" spans="1:14" x14ac:dyDescent="0.35">
      <c r="A7964" t="s">
        <v>40212</v>
      </c>
      <c r="B7964" t="s">
        <v>1168</v>
      </c>
      <c r="C7964" t="s">
        <v>40213</v>
      </c>
      <c r="D7964">
        <v>980</v>
      </c>
      <c r="E7964" t="s">
        <v>1579</v>
      </c>
      <c r="F7964" t="s">
        <v>40201</v>
      </c>
      <c r="G7964" t="s">
        <v>40214</v>
      </c>
      <c r="H7964" t="s">
        <v>40215</v>
      </c>
      <c r="I7964" t="s">
        <v>40212</v>
      </c>
      <c r="J7964" t="s">
        <v>40216</v>
      </c>
      <c r="L7964" t="s">
        <v>40217</v>
      </c>
      <c r="M7964">
        <v>90.464119999999994</v>
      </c>
      <c r="N7964">
        <v>26.88456</v>
      </c>
    </row>
    <row r="7965" spans="1:14" x14ac:dyDescent="0.35">
      <c r="A7965" t="s">
        <v>40218</v>
      </c>
      <c r="B7965" t="s">
        <v>1168</v>
      </c>
      <c r="C7965" t="s">
        <v>40219</v>
      </c>
      <c r="D7965">
        <v>7332</v>
      </c>
      <c r="E7965" t="s">
        <v>1579</v>
      </c>
      <c r="F7965" t="s">
        <v>40201</v>
      </c>
      <c r="G7965" t="s">
        <v>40220</v>
      </c>
      <c r="H7965" t="s">
        <v>40221</v>
      </c>
      <c r="I7965" t="s">
        <v>40218</v>
      </c>
      <c r="J7965" t="s">
        <v>21343</v>
      </c>
      <c r="L7965" t="s">
        <v>40222</v>
      </c>
      <c r="M7965">
        <v>89.424598693799993</v>
      </c>
      <c r="N7965">
        <v>27.403200149499899</v>
      </c>
    </row>
    <row r="7966" spans="1:14" x14ac:dyDescent="0.35">
      <c r="A7966" t="s">
        <v>40223</v>
      </c>
      <c r="B7966" t="s">
        <v>32</v>
      </c>
      <c r="C7966" t="s">
        <v>40224</v>
      </c>
      <c r="D7966">
        <v>20</v>
      </c>
      <c r="E7966" t="s">
        <v>1579</v>
      </c>
      <c r="F7966" t="s">
        <v>27274</v>
      </c>
      <c r="G7966" t="s">
        <v>40225</v>
      </c>
      <c r="H7966" t="s">
        <v>40226</v>
      </c>
      <c r="I7966" t="s">
        <v>40223</v>
      </c>
      <c r="J7966" t="s">
        <v>40227</v>
      </c>
      <c r="L7966" t="s">
        <v>40228</v>
      </c>
      <c r="M7966">
        <v>73.025000000000006</v>
      </c>
      <c r="N7966">
        <v>5.7083000000000004</v>
      </c>
    </row>
    <row r="7967" spans="1:14" x14ac:dyDescent="0.35">
      <c r="A7967" t="s">
        <v>40229</v>
      </c>
      <c r="B7967" t="s">
        <v>32</v>
      </c>
      <c r="C7967" t="s">
        <v>40230</v>
      </c>
      <c r="D7967">
        <v>6</v>
      </c>
      <c r="E7967" t="s">
        <v>1579</v>
      </c>
      <c r="F7967" t="s">
        <v>27274</v>
      </c>
      <c r="G7967" t="s">
        <v>40231</v>
      </c>
      <c r="H7967" t="s">
        <v>40232</v>
      </c>
      <c r="I7967" t="s">
        <v>40229</v>
      </c>
      <c r="J7967" t="s">
        <v>40233</v>
      </c>
      <c r="L7967" t="s">
        <v>40234</v>
      </c>
      <c r="M7967">
        <v>73.130200000000002</v>
      </c>
      <c r="N7967">
        <v>5.1561000000000003</v>
      </c>
    </row>
    <row r="7968" spans="1:14" x14ac:dyDescent="0.35">
      <c r="A7968" t="s">
        <v>40235</v>
      </c>
      <c r="B7968" t="s">
        <v>32</v>
      </c>
      <c r="C7968" t="s">
        <v>40236</v>
      </c>
      <c r="D7968">
        <v>17</v>
      </c>
      <c r="E7968" t="s">
        <v>1579</v>
      </c>
      <c r="F7968" t="s">
        <v>27274</v>
      </c>
      <c r="G7968" t="s">
        <v>40237</v>
      </c>
      <c r="H7968" t="s">
        <v>40238</v>
      </c>
      <c r="I7968" t="s">
        <v>40239</v>
      </c>
      <c r="J7968" t="s">
        <v>30733</v>
      </c>
      <c r="L7968" t="s">
        <v>40240</v>
      </c>
      <c r="M7968">
        <v>73.435000000000002</v>
      </c>
      <c r="N7968">
        <v>-0.30972222222200002</v>
      </c>
    </row>
    <row r="7969" spans="1:14" x14ac:dyDescent="0.35">
      <c r="A7969" t="s">
        <v>40241</v>
      </c>
      <c r="B7969" t="s">
        <v>1168</v>
      </c>
      <c r="C7969" t="s">
        <v>40242</v>
      </c>
      <c r="D7969">
        <v>6</v>
      </c>
      <c r="E7969" t="s">
        <v>1579</v>
      </c>
      <c r="F7969" t="s">
        <v>27274</v>
      </c>
      <c r="G7969" t="s">
        <v>40243</v>
      </c>
      <c r="H7969" t="s">
        <v>40244</v>
      </c>
      <c r="I7969" t="s">
        <v>40241</v>
      </c>
      <c r="J7969" t="s">
        <v>35003</v>
      </c>
      <c r="K7969" t="s">
        <v>27274</v>
      </c>
      <c r="L7969" t="s">
        <v>40245</v>
      </c>
      <c r="M7969">
        <v>73.155602000000002</v>
      </c>
      <c r="N7969">
        <v>-0.69334200000000001</v>
      </c>
    </row>
    <row r="7970" spans="1:14" x14ac:dyDescent="0.35">
      <c r="A7970" t="s">
        <v>40246</v>
      </c>
      <c r="B7970" t="s">
        <v>1168</v>
      </c>
      <c r="C7970" t="s">
        <v>40247</v>
      </c>
      <c r="D7970">
        <v>4</v>
      </c>
      <c r="E7970" t="s">
        <v>1579</v>
      </c>
      <c r="F7970" t="s">
        <v>27274</v>
      </c>
      <c r="G7970" t="s">
        <v>40248</v>
      </c>
      <c r="H7970" t="s">
        <v>40249</v>
      </c>
      <c r="I7970" t="s">
        <v>40246</v>
      </c>
      <c r="J7970" t="s">
        <v>27469</v>
      </c>
      <c r="L7970" t="s">
        <v>40250</v>
      </c>
      <c r="M7970">
        <v>73.170501708984304</v>
      </c>
      <c r="N7970">
        <v>6.7442297935485804</v>
      </c>
    </row>
    <row r="7971" spans="1:14" x14ac:dyDescent="0.35">
      <c r="A7971" t="s">
        <v>40251</v>
      </c>
      <c r="B7971" t="s">
        <v>1168</v>
      </c>
      <c r="C7971" t="s">
        <v>40252</v>
      </c>
      <c r="D7971">
        <v>4</v>
      </c>
      <c r="E7971" t="s">
        <v>1579</v>
      </c>
      <c r="F7971" t="s">
        <v>27274</v>
      </c>
      <c r="G7971" t="s">
        <v>40253</v>
      </c>
      <c r="H7971" t="s">
        <v>40254</v>
      </c>
      <c r="I7971" t="s">
        <v>40251</v>
      </c>
      <c r="J7971" t="s">
        <v>40255</v>
      </c>
      <c r="L7971" t="s">
        <v>40256</v>
      </c>
      <c r="M7971">
        <v>73.521896362304602</v>
      </c>
      <c r="N7971">
        <v>1.85916996002197</v>
      </c>
    </row>
    <row r="7972" spans="1:14" x14ac:dyDescent="0.35">
      <c r="A7972" t="s">
        <v>40257</v>
      </c>
      <c r="B7972" t="s">
        <v>3332</v>
      </c>
      <c r="C7972" t="s">
        <v>46922</v>
      </c>
      <c r="D7972">
        <v>6</v>
      </c>
      <c r="E7972" t="s">
        <v>1579</v>
      </c>
      <c r="F7972" t="s">
        <v>27274</v>
      </c>
      <c r="G7972" t="s">
        <v>27275</v>
      </c>
      <c r="H7972" t="s">
        <v>46923</v>
      </c>
      <c r="I7972" t="s">
        <v>40257</v>
      </c>
      <c r="J7972" t="s">
        <v>20528</v>
      </c>
      <c r="L7972" t="s">
        <v>40258</v>
      </c>
      <c r="M7972">
        <v>73.529098510742102</v>
      </c>
      <c r="N7972">
        <v>4.1918301582336399</v>
      </c>
    </row>
    <row r="7973" spans="1:14" x14ac:dyDescent="0.35">
      <c r="A7973" t="s">
        <v>40259</v>
      </c>
      <c r="B7973" t="s">
        <v>32</v>
      </c>
      <c r="C7973" t="s">
        <v>40260</v>
      </c>
      <c r="D7973">
        <v>29</v>
      </c>
      <c r="E7973" t="s">
        <v>1579</v>
      </c>
      <c r="F7973" t="s">
        <v>27274</v>
      </c>
      <c r="G7973" t="s">
        <v>40261</v>
      </c>
      <c r="H7973" t="s">
        <v>40262</v>
      </c>
      <c r="I7973" t="s">
        <v>40259</v>
      </c>
      <c r="J7973" t="s">
        <v>40263</v>
      </c>
      <c r="L7973" t="s">
        <v>40264</v>
      </c>
      <c r="M7973">
        <v>73.433599999999998</v>
      </c>
      <c r="N7973">
        <v>0.73240000000000005</v>
      </c>
    </row>
    <row r="7974" spans="1:14" x14ac:dyDescent="0.35">
      <c r="A7974" t="s">
        <v>40265</v>
      </c>
      <c r="B7974" t="s">
        <v>1168</v>
      </c>
      <c r="C7974" t="s">
        <v>40266</v>
      </c>
      <c r="D7974">
        <v>2</v>
      </c>
      <c r="E7974" t="s">
        <v>1579</v>
      </c>
      <c r="F7974" t="s">
        <v>27274</v>
      </c>
      <c r="G7974" t="s">
        <v>40267</v>
      </c>
      <c r="H7974" t="s">
        <v>40262</v>
      </c>
      <c r="I7974" t="s">
        <v>40265</v>
      </c>
      <c r="J7974" t="s">
        <v>40268</v>
      </c>
      <c r="L7974" t="s">
        <v>40269</v>
      </c>
      <c r="M7974">
        <v>72.996902465820298</v>
      </c>
      <c r="N7974">
        <v>0.48813098669052102</v>
      </c>
    </row>
    <row r="7975" spans="1:14" x14ac:dyDescent="0.35">
      <c r="A7975" t="s">
        <v>40270</v>
      </c>
      <c r="B7975" t="s">
        <v>32</v>
      </c>
      <c r="C7975" t="s">
        <v>40271</v>
      </c>
      <c r="D7975">
        <v>6</v>
      </c>
      <c r="E7975" t="s">
        <v>1579</v>
      </c>
      <c r="F7975" t="s">
        <v>27274</v>
      </c>
      <c r="G7975" t="s">
        <v>40272</v>
      </c>
      <c r="H7975" t="s">
        <v>40273</v>
      </c>
      <c r="I7975" t="s">
        <v>40270</v>
      </c>
      <c r="J7975" t="s">
        <v>27527</v>
      </c>
      <c r="L7975" t="s">
        <v>40274</v>
      </c>
      <c r="M7975">
        <v>72.887118000000001</v>
      </c>
      <c r="N7975">
        <v>2.6660750000000002</v>
      </c>
    </row>
    <row r="7976" spans="1:14" x14ac:dyDescent="0.35">
      <c r="A7976" t="s">
        <v>40275</v>
      </c>
      <c r="B7976" t="s">
        <v>1168</v>
      </c>
      <c r="C7976" t="s">
        <v>40276</v>
      </c>
      <c r="D7976">
        <v>6</v>
      </c>
      <c r="E7976" t="s">
        <v>1579</v>
      </c>
      <c r="F7976" t="s">
        <v>27274</v>
      </c>
      <c r="G7976" t="s">
        <v>40225</v>
      </c>
      <c r="H7976" t="s">
        <v>40277</v>
      </c>
      <c r="I7976" t="s">
        <v>40275</v>
      </c>
      <c r="J7976" t="s">
        <v>40278</v>
      </c>
      <c r="L7976" t="s">
        <v>40279</v>
      </c>
      <c r="M7976">
        <v>72.835833333300002</v>
      </c>
      <c r="N7976">
        <v>3.4705555555599998</v>
      </c>
    </row>
    <row r="7977" spans="1:14" x14ac:dyDescent="0.35">
      <c r="A7977" t="s">
        <v>40280</v>
      </c>
      <c r="B7977" t="s">
        <v>32</v>
      </c>
      <c r="C7977" t="s">
        <v>40281</v>
      </c>
      <c r="D7977">
        <v>6</v>
      </c>
      <c r="E7977" t="s">
        <v>1579</v>
      </c>
      <c r="F7977" t="s">
        <v>27274</v>
      </c>
      <c r="G7977" t="s">
        <v>40282</v>
      </c>
      <c r="H7977" t="s">
        <v>40283</v>
      </c>
      <c r="I7977" t="s">
        <v>40280</v>
      </c>
      <c r="J7977" t="s">
        <v>40284</v>
      </c>
      <c r="L7977" t="s">
        <v>40285</v>
      </c>
      <c r="M7977">
        <v>73.153300000000002</v>
      </c>
      <c r="N7977">
        <v>2.2109999999999999</v>
      </c>
    </row>
    <row r="7978" spans="1:14" x14ac:dyDescent="0.35">
      <c r="A7978" t="s">
        <v>40286</v>
      </c>
      <c r="B7978" t="s">
        <v>3332</v>
      </c>
      <c r="C7978" t="s">
        <v>40287</v>
      </c>
      <c r="D7978">
        <v>9</v>
      </c>
      <c r="E7978" t="s">
        <v>1579</v>
      </c>
      <c r="F7978" t="s">
        <v>31946</v>
      </c>
      <c r="G7978" t="s">
        <v>40288</v>
      </c>
      <c r="H7978" t="s">
        <v>40289</v>
      </c>
      <c r="I7978" t="s">
        <v>40286</v>
      </c>
      <c r="J7978" t="s">
        <v>40290</v>
      </c>
      <c r="L7978" t="s">
        <v>40291</v>
      </c>
      <c r="M7978">
        <v>100.60700225799999</v>
      </c>
      <c r="N7978">
        <v>13.912599563600001</v>
      </c>
    </row>
    <row r="7979" spans="1:14" x14ac:dyDescent="0.35">
      <c r="A7979" t="s">
        <v>40292</v>
      </c>
      <c r="B7979" t="s">
        <v>32</v>
      </c>
      <c r="C7979" t="s">
        <v>40293</v>
      </c>
      <c r="D7979">
        <v>95</v>
      </c>
      <c r="E7979" t="s">
        <v>1579</v>
      </c>
      <c r="F7979" t="s">
        <v>31946</v>
      </c>
      <c r="G7979" t="s">
        <v>40294</v>
      </c>
      <c r="I7979" t="s">
        <v>40292</v>
      </c>
      <c r="J7979" t="s">
        <v>40295</v>
      </c>
      <c r="L7979" t="s">
        <v>40296</v>
      </c>
      <c r="M7979">
        <v>100.64299774200001</v>
      </c>
      <c r="N7979">
        <v>14.9493999481</v>
      </c>
    </row>
    <row r="7980" spans="1:14" x14ac:dyDescent="0.35">
      <c r="A7980" t="s">
        <v>40297</v>
      </c>
      <c r="B7980" t="s">
        <v>1168</v>
      </c>
      <c r="C7980" t="s">
        <v>40298</v>
      </c>
      <c r="D7980">
        <v>30</v>
      </c>
      <c r="E7980" t="s">
        <v>1579</v>
      </c>
      <c r="F7980" t="s">
        <v>31946</v>
      </c>
      <c r="G7980" t="s">
        <v>40299</v>
      </c>
      <c r="H7980" t="s">
        <v>40300</v>
      </c>
      <c r="I7980" t="s">
        <v>40297</v>
      </c>
      <c r="J7980" t="s">
        <v>40301</v>
      </c>
      <c r="L7980" t="s">
        <v>40302</v>
      </c>
      <c r="M7980">
        <v>99.917198181200007</v>
      </c>
      <c r="N7980">
        <v>14.1020002365</v>
      </c>
    </row>
    <row r="7981" spans="1:14" x14ac:dyDescent="0.35">
      <c r="A7981" t="s">
        <v>40303</v>
      </c>
      <c r="B7981" t="s">
        <v>1168</v>
      </c>
      <c r="C7981" t="s">
        <v>40304</v>
      </c>
      <c r="D7981">
        <v>105</v>
      </c>
      <c r="E7981" t="s">
        <v>1579</v>
      </c>
      <c r="F7981" t="s">
        <v>31946</v>
      </c>
      <c r="G7981" t="s">
        <v>40305</v>
      </c>
      <c r="I7981" t="s">
        <v>40303</v>
      </c>
      <c r="J7981" t="s">
        <v>40306</v>
      </c>
      <c r="L7981" t="s">
        <v>40307</v>
      </c>
      <c r="M7981">
        <v>102.31900024399999</v>
      </c>
      <c r="N7981">
        <v>12.274600029</v>
      </c>
    </row>
    <row r="7982" spans="1:14" x14ac:dyDescent="0.35">
      <c r="A7982" t="s">
        <v>40308</v>
      </c>
      <c r="B7982" t="s">
        <v>3332</v>
      </c>
      <c r="C7982" t="s">
        <v>40309</v>
      </c>
      <c r="D7982">
        <v>5</v>
      </c>
      <c r="E7982" t="s">
        <v>1579</v>
      </c>
      <c r="F7982" t="s">
        <v>31946</v>
      </c>
      <c r="G7982" t="s">
        <v>40288</v>
      </c>
      <c r="H7982" t="s">
        <v>40289</v>
      </c>
      <c r="I7982" t="s">
        <v>40308</v>
      </c>
      <c r="J7982" t="s">
        <v>40310</v>
      </c>
      <c r="L7982" t="s">
        <v>40311</v>
      </c>
      <c r="M7982">
        <v>100.74700164794901</v>
      </c>
      <c r="N7982">
        <v>13.6810998916625</v>
      </c>
    </row>
    <row r="7983" spans="1:14" x14ac:dyDescent="0.35">
      <c r="A7983" t="s">
        <v>40312</v>
      </c>
      <c r="B7983" t="s">
        <v>1168</v>
      </c>
      <c r="C7983" t="s">
        <v>40313</v>
      </c>
      <c r="D7983">
        <v>42</v>
      </c>
      <c r="E7983" t="s">
        <v>1579</v>
      </c>
      <c r="F7983" t="s">
        <v>31946</v>
      </c>
      <c r="G7983" t="s">
        <v>40314</v>
      </c>
      <c r="H7983" t="s">
        <v>40315</v>
      </c>
      <c r="I7983" t="s">
        <v>40312</v>
      </c>
      <c r="J7983" t="s">
        <v>40316</v>
      </c>
      <c r="L7983" t="s">
        <v>40317</v>
      </c>
      <c r="M7983">
        <v>101.004997253417</v>
      </c>
      <c r="N7983">
        <v>12.6799001693725</v>
      </c>
    </row>
    <row r="7984" spans="1:14" x14ac:dyDescent="0.35">
      <c r="A7984" t="s">
        <v>40318</v>
      </c>
      <c r="B7984" t="s">
        <v>3332</v>
      </c>
      <c r="C7984" t="s">
        <v>40319</v>
      </c>
      <c r="D7984">
        <v>1036</v>
      </c>
      <c r="E7984" t="s">
        <v>1579</v>
      </c>
      <c r="F7984" t="s">
        <v>31946</v>
      </c>
      <c r="G7984" t="s">
        <v>40320</v>
      </c>
      <c r="H7984" t="s">
        <v>40321</v>
      </c>
      <c r="I7984" t="s">
        <v>40318</v>
      </c>
      <c r="J7984" t="s">
        <v>40322</v>
      </c>
      <c r="L7984" t="s">
        <v>40323</v>
      </c>
      <c r="M7984">
        <v>98.962600707999997</v>
      </c>
      <c r="N7984">
        <v>18.766799926799901</v>
      </c>
    </row>
    <row r="7985" spans="1:14" x14ac:dyDescent="0.35">
      <c r="A7985" t="s">
        <v>40324</v>
      </c>
      <c r="B7985" t="s">
        <v>1168</v>
      </c>
      <c r="C7985" t="s">
        <v>40325</v>
      </c>
      <c r="D7985">
        <v>929</v>
      </c>
      <c r="E7985" t="s">
        <v>1579</v>
      </c>
      <c r="F7985" t="s">
        <v>31946</v>
      </c>
      <c r="G7985" t="s">
        <v>40326</v>
      </c>
      <c r="I7985" t="s">
        <v>40324</v>
      </c>
      <c r="J7985" t="s">
        <v>27488</v>
      </c>
      <c r="L7985" t="s">
        <v>40327</v>
      </c>
      <c r="M7985">
        <v>97.975799560546804</v>
      </c>
      <c r="N7985">
        <v>19.3013000488281</v>
      </c>
    </row>
    <row r="7986" spans="1:14" x14ac:dyDescent="0.35">
      <c r="A7986" t="s">
        <v>40328</v>
      </c>
      <c r="B7986" t="s">
        <v>32</v>
      </c>
      <c r="C7986" t="s">
        <v>40325</v>
      </c>
      <c r="D7986">
        <v>1271</v>
      </c>
      <c r="E7986" t="s">
        <v>1579</v>
      </c>
      <c r="F7986" t="s">
        <v>31946</v>
      </c>
      <c r="G7986" t="s">
        <v>40326</v>
      </c>
      <c r="H7986" t="s">
        <v>40329</v>
      </c>
      <c r="I7986" t="s">
        <v>40328</v>
      </c>
      <c r="J7986" t="s">
        <v>40330</v>
      </c>
      <c r="L7986" t="s">
        <v>40331</v>
      </c>
      <c r="M7986">
        <v>98.436996460000003</v>
      </c>
      <c r="N7986">
        <v>19.3719997406</v>
      </c>
    </row>
    <row r="7987" spans="1:14" x14ac:dyDescent="0.35">
      <c r="A7987" t="s">
        <v>40332</v>
      </c>
      <c r="B7987" t="s">
        <v>1168</v>
      </c>
      <c r="C7987" t="s">
        <v>40333</v>
      </c>
      <c r="D7987">
        <v>811</v>
      </c>
      <c r="E7987" t="s">
        <v>1579</v>
      </c>
      <c r="F7987" t="s">
        <v>31946</v>
      </c>
      <c r="G7987" t="s">
        <v>40334</v>
      </c>
      <c r="I7987" t="s">
        <v>40332</v>
      </c>
      <c r="J7987" t="s">
        <v>40335</v>
      </c>
      <c r="L7987" t="s">
        <v>40336</v>
      </c>
      <c r="M7987">
        <v>99.504203796386705</v>
      </c>
      <c r="N7987">
        <v>18.270900726318299</v>
      </c>
    </row>
    <row r="7988" spans="1:14" x14ac:dyDescent="0.35">
      <c r="A7988" t="s">
        <v>40337</v>
      </c>
      <c r="B7988" t="s">
        <v>1168</v>
      </c>
      <c r="C7988" t="s">
        <v>40338</v>
      </c>
      <c r="D7988">
        <v>685</v>
      </c>
      <c r="E7988" t="s">
        <v>1579</v>
      </c>
      <c r="F7988" t="s">
        <v>31946</v>
      </c>
      <c r="G7988" t="s">
        <v>40339</v>
      </c>
      <c r="I7988" t="s">
        <v>40337</v>
      </c>
      <c r="J7988" t="s">
        <v>40340</v>
      </c>
      <c r="L7988" t="s">
        <v>40341</v>
      </c>
      <c r="M7988">
        <v>100.782997131347</v>
      </c>
      <c r="N7988">
        <v>18.807899475097599</v>
      </c>
    </row>
    <row r="7989" spans="1:14" x14ac:dyDescent="0.35">
      <c r="A7989" t="s">
        <v>40342</v>
      </c>
      <c r="B7989" t="s">
        <v>1168</v>
      </c>
      <c r="C7989" t="s">
        <v>40343</v>
      </c>
      <c r="D7989">
        <v>538</v>
      </c>
      <c r="E7989" t="s">
        <v>1579</v>
      </c>
      <c r="F7989" t="s">
        <v>31946</v>
      </c>
      <c r="G7989" t="s">
        <v>40344</v>
      </c>
      <c r="I7989" t="s">
        <v>40342</v>
      </c>
      <c r="J7989" t="s">
        <v>40345</v>
      </c>
      <c r="L7989" t="s">
        <v>40346</v>
      </c>
      <c r="M7989">
        <v>100.165000915527</v>
      </c>
      <c r="N7989">
        <v>18.1322002410888</v>
      </c>
    </row>
    <row r="7990" spans="1:14" x14ac:dyDescent="0.35">
      <c r="A7990" t="s">
        <v>40348</v>
      </c>
      <c r="B7990" t="s">
        <v>1168</v>
      </c>
      <c r="C7990" t="s">
        <v>40349</v>
      </c>
      <c r="D7990">
        <v>1280</v>
      </c>
      <c r="E7990" t="s">
        <v>1579</v>
      </c>
      <c r="F7990" t="s">
        <v>31946</v>
      </c>
      <c r="G7990" t="s">
        <v>40347</v>
      </c>
      <c r="H7990" t="s">
        <v>40350</v>
      </c>
      <c r="I7990" t="s">
        <v>40348</v>
      </c>
      <c r="J7990" t="s">
        <v>40351</v>
      </c>
      <c r="L7990" t="s">
        <v>40352</v>
      </c>
      <c r="M7990">
        <v>99.882896423299997</v>
      </c>
      <c r="N7990">
        <v>19.952299117999999</v>
      </c>
    </row>
    <row r="7991" spans="1:14" x14ac:dyDescent="0.35">
      <c r="A7991" t="s">
        <v>40353</v>
      </c>
      <c r="B7991" t="s">
        <v>32</v>
      </c>
      <c r="C7991" t="s">
        <v>40354</v>
      </c>
      <c r="E7991" t="s">
        <v>1579</v>
      </c>
      <c r="F7991" t="s">
        <v>31946</v>
      </c>
      <c r="G7991" t="s">
        <v>40355</v>
      </c>
      <c r="H7991" t="s">
        <v>40356</v>
      </c>
      <c r="I7991" t="s">
        <v>40353</v>
      </c>
      <c r="J7991" t="s">
        <v>5584</v>
      </c>
      <c r="L7991" t="s">
        <v>40357</v>
      </c>
      <c r="M7991">
        <v>102.800003051757</v>
      </c>
      <c r="N7991">
        <v>17.382999420166001</v>
      </c>
    </row>
    <row r="7992" spans="1:14" x14ac:dyDescent="0.35">
      <c r="A7992" t="s">
        <v>40358</v>
      </c>
      <c r="B7992" t="s">
        <v>1168</v>
      </c>
      <c r="C7992" t="s">
        <v>40359</v>
      </c>
      <c r="D7992">
        <v>450</v>
      </c>
      <c r="E7992" t="s">
        <v>1579</v>
      </c>
      <c r="F7992" t="s">
        <v>31946</v>
      </c>
      <c r="G7992" t="s">
        <v>40360</v>
      </c>
      <c r="I7992" t="s">
        <v>40358</v>
      </c>
      <c r="J7992" t="s">
        <v>40361</v>
      </c>
      <c r="L7992" t="s">
        <v>40362</v>
      </c>
      <c r="M7992">
        <v>101.19499969500001</v>
      </c>
      <c r="N7992">
        <v>16.6760005951</v>
      </c>
    </row>
    <row r="7993" spans="1:14" x14ac:dyDescent="0.35">
      <c r="A7993" t="s">
        <v>40363</v>
      </c>
      <c r="B7993" t="s">
        <v>1168</v>
      </c>
      <c r="C7993" t="s">
        <v>40364</v>
      </c>
      <c r="D7993">
        <v>62</v>
      </c>
      <c r="E7993" t="s">
        <v>1579</v>
      </c>
      <c r="F7993" t="s">
        <v>31946</v>
      </c>
      <c r="G7993" t="s">
        <v>40365</v>
      </c>
      <c r="H7993" t="s">
        <v>40366</v>
      </c>
      <c r="I7993" t="s">
        <v>40363</v>
      </c>
      <c r="J7993" t="s">
        <v>27512</v>
      </c>
      <c r="L7993" t="s">
        <v>40367</v>
      </c>
      <c r="M7993">
        <v>99.951499939000001</v>
      </c>
      <c r="N7993">
        <v>12.6361999512</v>
      </c>
    </row>
    <row r="7994" spans="1:14" x14ac:dyDescent="0.35">
      <c r="A7994" t="s">
        <v>40368</v>
      </c>
      <c r="B7994" t="s">
        <v>1168</v>
      </c>
      <c r="C7994" t="s">
        <v>40369</v>
      </c>
      <c r="D7994">
        <v>107</v>
      </c>
      <c r="E7994" t="s">
        <v>1579</v>
      </c>
      <c r="F7994" t="s">
        <v>31946</v>
      </c>
      <c r="G7994" t="s">
        <v>40370</v>
      </c>
      <c r="I7994" t="s">
        <v>40368</v>
      </c>
      <c r="J7994" t="s">
        <v>40371</v>
      </c>
      <c r="L7994" t="s">
        <v>40372</v>
      </c>
      <c r="M7994">
        <v>100.29599761999999</v>
      </c>
      <c r="N7994">
        <v>15.277299880999999</v>
      </c>
    </row>
    <row r="7995" spans="1:14" x14ac:dyDescent="0.35">
      <c r="A7995" t="s">
        <v>40373</v>
      </c>
      <c r="B7995" t="s">
        <v>1168</v>
      </c>
      <c r="C7995" t="s">
        <v>40374</v>
      </c>
      <c r="D7995">
        <v>690</v>
      </c>
      <c r="E7995" t="s">
        <v>1579</v>
      </c>
      <c r="F7995" t="s">
        <v>31946</v>
      </c>
      <c r="G7995" t="s">
        <v>40375</v>
      </c>
      <c r="I7995" t="s">
        <v>40373</v>
      </c>
      <c r="J7995" t="s">
        <v>33591</v>
      </c>
      <c r="L7995" t="s">
        <v>40376</v>
      </c>
      <c r="M7995">
        <v>98.545097351074205</v>
      </c>
      <c r="N7995">
        <v>16.6998996734619</v>
      </c>
    </row>
    <row r="7996" spans="1:14" x14ac:dyDescent="0.35">
      <c r="A7996" t="s">
        <v>40377</v>
      </c>
      <c r="B7996" t="s">
        <v>1168</v>
      </c>
      <c r="C7996" t="s">
        <v>40378</v>
      </c>
      <c r="D7996">
        <v>179</v>
      </c>
      <c r="E7996" t="s">
        <v>1579</v>
      </c>
      <c r="F7996" t="s">
        <v>31946</v>
      </c>
      <c r="G7996" t="s">
        <v>40379</v>
      </c>
      <c r="I7996" t="s">
        <v>40377</v>
      </c>
      <c r="J7996" t="s">
        <v>40380</v>
      </c>
      <c r="L7996" t="s">
        <v>40381</v>
      </c>
      <c r="M7996">
        <v>99.818199157714801</v>
      </c>
      <c r="N7996">
        <v>17.238000869750898</v>
      </c>
    </row>
    <row r="7997" spans="1:14" x14ac:dyDescent="0.35">
      <c r="A7997" t="s">
        <v>40382</v>
      </c>
      <c r="B7997" t="s">
        <v>1168</v>
      </c>
      <c r="C7997" t="s">
        <v>40383</v>
      </c>
      <c r="D7997">
        <v>154</v>
      </c>
      <c r="E7997" t="s">
        <v>1579</v>
      </c>
      <c r="F7997" t="s">
        <v>31946</v>
      </c>
      <c r="G7997" t="s">
        <v>40384</v>
      </c>
      <c r="I7997" t="s">
        <v>40382</v>
      </c>
      <c r="J7997" t="s">
        <v>40385</v>
      </c>
      <c r="L7997" t="s">
        <v>40386</v>
      </c>
      <c r="M7997">
        <v>100.278999328613</v>
      </c>
      <c r="N7997">
        <v>16.782899856567301</v>
      </c>
    </row>
    <row r="7998" spans="1:14" x14ac:dyDescent="0.35">
      <c r="A7998" t="s">
        <v>40387</v>
      </c>
      <c r="B7998" t="s">
        <v>1168</v>
      </c>
      <c r="C7998" t="s">
        <v>40388</v>
      </c>
      <c r="D7998">
        <v>478</v>
      </c>
      <c r="E7998" t="s">
        <v>1579</v>
      </c>
      <c r="F7998" t="s">
        <v>31946</v>
      </c>
      <c r="G7998" t="s">
        <v>40375</v>
      </c>
      <c r="I7998" t="s">
        <v>40387</v>
      </c>
      <c r="J7998" t="s">
        <v>27331</v>
      </c>
      <c r="L7998" t="s">
        <v>40389</v>
      </c>
      <c r="M7998">
        <v>99.253303527832003</v>
      </c>
      <c r="N7998">
        <v>16.895999908447202</v>
      </c>
    </row>
    <row r="7999" spans="1:14" x14ac:dyDescent="0.35">
      <c r="A7999" t="s">
        <v>40390</v>
      </c>
      <c r="B7999" t="s">
        <v>32</v>
      </c>
      <c r="C7999" t="s">
        <v>40391</v>
      </c>
      <c r="D7999">
        <v>262</v>
      </c>
      <c r="E7999" t="s">
        <v>1579</v>
      </c>
      <c r="F7999" t="s">
        <v>31946</v>
      </c>
      <c r="G7999" t="s">
        <v>40392</v>
      </c>
      <c r="H7999" t="s">
        <v>40393</v>
      </c>
      <c r="I7999" t="s">
        <v>40390</v>
      </c>
      <c r="J7999" t="s">
        <v>40394</v>
      </c>
      <c r="L7999" t="s">
        <v>40395</v>
      </c>
      <c r="M7999">
        <v>100.09999847412099</v>
      </c>
      <c r="N7999">
        <v>17.617000579833899</v>
      </c>
    </row>
    <row r="8000" spans="1:14" x14ac:dyDescent="0.35">
      <c r="A8000" t="s">
        <v>40396</v>
      </c>
      <c r="B8000" t="s">
        <v>1168</v>
      </c>
      <c r="C8000" t="s">
        <v>40397</v>
      </c>
      <c r="D8000">
        <v>20</v>
      </c>
      <c r="E8000" t="s">
        <v>1579</v>
      </c>
      <c r="F8000" t="s">
        <v>31946</v>
      </c>
      <c r="G8000" t="s">
        <v>40398</v>
      </c>
      <c r="H8000" t="s">
        <v>40399</v>
      </c>
      <c r="I8000" t="s">
        <v>40396</v>
      </c>
      <c r="J8000" t="s">
        <v>34954</v>
      </c>
      <c r="L8000" t="s">
        <v>40400</v>
      </c>
      <c r="M8000">
        <v>99.135597228999998</v>
      </c>
      <c r="N8000">
        <v>9.1325998306299994</v>
      </c>
    </row>
    <row r="8001" spans="1:14" x14ac:dyDescent="0.35">
      <c r="A8001" t="s">
        <v>40401</v>
      </c>
      <c r="B8001" t="s">
        <v>1168</v>
      </c>
      <c r="C8001" t="s">
        <v>40402</v>
      </c>
      <c r="D8001">
        <v>16</v>
      </c>
      <c r="E8001" t="s">
        <v>1579</v>
      </c>
      <c r="F8001" t="s">
        <v>31946</v>
      </c>
      <c r="G8001" t="s">
        <v>40403</v>
      </c>
      <c r="I8001" t="s">
        <v>40401</v>
      </c>
      <c r="J8001" t="s">
        <v>40404</v>
      </c>
      <c r="L8001" t="s">
        <v>40405</v>
      </c>
      <c r="M8001">
        <v>101.74299621582</v>
      </c>
      <c r="N8001">
        <v>6.5199198722839302</v>
      </c>
    </row>
    <row r="8002" spans="1:14" x14ac:dyDescent="0.35">
      <c r="A8002" t="s">
        <v>40406</v>
      </c>
      <c r="B8002" t="s">
        <v>1168</v>
      </c>
      <c r="C8002" t="s">
        <v>40407</v>
      </c>
      <c r="D8002">
        <v>18</v>
      </c>
      <c r="E8002" t="s">
        <v>1579</v>
      </c>
      <c r="F8002" t="s">
        <v>31946</v>
      </c>
      <c r="G8002" t="s">
        <v>40408</v>
      </c>
      <c r="I8002" t="s">
        <v>40406</v>
      </c>
      <c r="J8002" t="s">
        <v>27489</v>
      </c>
      <c r="L8002" t="s">
        <v>40409</v>
      </c>
      <c r="M8002">
        <v>99.361701965332003</v>
      </c>
      <c r="N8002">
        <v>10.711199760436999</v>
      </c>
    </row>
    <row r="8003" spans="1:14" x14ac:dyDescent="0.35">
      <c r="A8003" t="s">
        <v>40410</v>
      </c>
      <c r="B8003" t="s">
        <v>1168</v>
      </c>
      <c r="C8003" t="s">
        <v>40411</v>
      </c>
      <c r="D8003">
        <v>13</v>
      </c>
      <c r="E8003" t="s">
        <v>1579</v>
      </c>
      <c r="F8003" t="s">
        <v>31946</v>
      </c>
      <c r="G8003" t="s">
        <v>40412</v>
      </c>
      <c r="H8003" t="s">
        <v>40413</v>
      </c>
      <c r="I8003" t="s">
        <v>40410</v>
      </c>
      <c r="J8003" t="s">
        <v>2576</v>
      </c>
      <c r="L8003" t="s">
        <v>40414</v>
      </c>
      <c r="M8003">
        <v>99.9447021484375</v>
      </c>
      <c r="N8003">
        <v>8.5396203994750906</v>
      </c>
    </row>
    <row r="8004" spans="1:14" x14ac:dyDescent="0.35">
      <c r="A8004" t="s">
        <v>40415</v>
      </c>
      <c r="B8004" t="s">
        <v>1168</v>
      </c>
      <c r="C8004" t="s">
        <v>40416</v>
      </c>
      <c r="D8004">
        <v>82</v>
      </c>
      <c r="E8004" t="s">
        <v>1579</v>
      </c>
      <c r="F8004" t="s">
        <v>31946</v>
      </c>
      <c r="G8004" t="s">
        <v>40417</v>
      </c>
      <c r="H8004" t="s">
        <v>40418</v>
      </c>
      <c r="I8004" t="s">
        <v>40415</v>
      </c>
      <c r="J8004" t="s">
        <v>40419</v>
      </c>
      <c r="L8004" t="s">
        <v>40420</v>
      </c>
      <c r="M8004">
        <v>98.986198425300003</v>
      </c>
      <c r="N8004">
        <v>8.0991201400800001</v>
      </c>
    </row>
    <row r="8005" spans="1:14" x14ac:dyDescent="0.35">
      <c r="A8005" t="s">
        <v>40421</v>
      </c>
      <c r="B8005" t="s">
        <v>1168</v>
      </c>
      <c r="C8005" t="s">
        <v>40422</v>
      </c>
      <c r="D8005">
        <v>12</v>
      </c>
      <c r="E8005" t="s">
        <v>1579</v>
      </c>
      <c r="F8005" t="s">
        <v>31946</v>
      </c>
      <c r="G8005" t="s">
        <v>40423</v>
      </c>
      <c r="I8005" t="s">
        <v>40421</v>
      </c>
      <c r="J8005" t="s">
        <v>40424</v>
      </c>
      <c r="L8005" t="s">
        <v>40425</v>
      </c>
      <c r="M8005">
        <v>100.60800170898401</v>
      </c>
      <c r="N8005">
        <v>7.1865601539611799</v>
      </c>
    </row>
    <row r="8006" spans="1:14" x14ac:dyDescent="0.35">
      <c r="A8006" t="s">
        <v>40426</v>
      </c>
      <c r="B8006" t="s">
        <v>1168</v>
      </c>
      <c r="C8006" t="s">
        <v>40427</v>
      </c>
      <c r="D8006">
        <v>8</v>
      </c>
      <c r="E8006" t="s">
        <v>1579</v>
      </c>
      <c r="F8006" t="s">
        <v>31946</v>
      </c>
      <c r="G8006" t="s">
        <v>40428</v>
      </c>
      <c r="I8006" t="s">
        <v>40426</v>
      </c>
      <c r="J8006" t="s">
        <v>2622</v>
      </c>
      <c r="L8006" t="s">
        <v>40429</v>
      </c>
      <c r="M8006">
        <v>101.153999328613</v>
      </c>
      <c r="N8006">
        <v>6.7854599952697701</v>
      </c>
    </row>
    <row r="8007" spans="1:14" x14ac:dyDescent="0.35">
      <c r="A8007" t="s">
        <v>40430</v>
      </c>
      <c r="B8007" t="s">
        <v>1168</v>
      </c>
      <c r="C8007" t="s">
        <v>40431</v>
      </c>
      <c r="D8007">
        <v>64</v>
      </c>
      <c r="E8007" t="s">
        <v>1579</v>
      </c>
      <c r="F8007" t="s">
        <v>31946</v>
      </c>
      <c r="G8007" t="s">
        <v>40412</v>
      </c>
      <c r="H8007" t="s">
        <v>40432</v>
      </c>
      <c r="I8007" t="s">
        <v>40430</v>
      </c>
      <c r="J8007" t="s">
        <v>40433</v>
      </c>
      <c r="L8007" t="s">
        <v>40434</v>
      </c>
      <c r="M8007">
        <v>100.06199646</v>
      </c>
      <c r="N8007">
        <v>9.5477895736699896</v>
      </c>
    </row>
    <row r="8008" spans="1:14" x14ac:dyDescent="0.35">
      <c r="A8008" t="s">
        <v>40435</v>
      </c>
      <c r="B8008" t="s">
        <v>3332</v>
      </c>
      <c r="C8008" t="s">
        <v>40436</v>
      </c>
      <c r="D8008">
        <v>82</v>
      </c>
      <c r="E8008" t="s">
        <v>1579</v>
      </c>
      <c r="F8008" t="s">
        <v>31946</v>
      </c>
      <c r="G8008" t="s">
        <v>40437</v>
      </c>
      <c r="H8008" t="s">
        <v>40438</v>
      </c>
      <c r="I8008" t="s">
        <v>40435</v>
      </c>
      <c r="J8008" t="s">
        <v>27420</v>
      </c>
      <c r="L8008" t="s">
        <v>40439</v>
      </c>
      <c r="M8008">
        <v>98.316901999999999</v>
      </c>
      <c r="N8008">
        <v>8.1132000000000009</v>
      </c>
    </row>
    <row r="8009" spans="1:14" x14ac:dyDescent="0.35">
      <c r="A8009" t="s">
        <v>40440</v>
      </c>
      <c r="B8009" t="s">
        <v>1168</v>
      </c>
      <c r="C8009" t="s">
        <v>40441</v>
      </c>
      <c r="D8009">
        <v>57</v>
      </c>
      <c r="E8009" t="s">
        <v>1579</v>
      </c>
      <c r="F8009" t="s">
        <v>31946</v>
      </c>
      <c r="G8009" t="s">
        <v>40442</v>
      </c>
      <c r="I8009" t="s">
        <v>40440</v>
      </c>
      <c r="J8009" t="s">
        <v>40443</v>
      </c>
      <c r="L8009" t="s">
        <v>40444</v>
      </c>
      <c r="M8009">
        <v>98.585502624511705</v>
      </c>
      <c r="N8009">
        <v>9.7776203155517507</v>
      </c>
    </row>
    <row r="8010" spans="1:14" x14ac:dyDescent="0.35">
      <c r="A8010" t="s">
        <v>40445</v>
      </c>
      <c r="B8010" t="s">
        <v>1168</v>
      </c>
      <c r="C8010" t="s">
        <v>40446</v>
      </c>
      <c r="D8010">
        <v>90</v>
      </c>
      <c r="E8010" t="s">
        <v>1579</v>
      </c>
      <c r="F8010" t="s">
        <v>31946</v>
      </c>
      <c r="G8010" t="s">
        <v>40423</v>
      </c>
      <c r="H8010" t="s">
        <v>40447</v>
      </c>
      <c r="I8010" t="s">
        <v>40445</v>
      </c>
      <c r="J8010" t="s">
        <v>40448</v>
      </c>
      <c r="L8010" t="s">
        <v>40449</v>
      </c>
      <c r="M8010">
        <v>100.39299774200001</v>
      </c>
      <c r="N8010">
        <v>6.9332098960900002</v>
      </c>
    </row>
    <row r="8011" spans="1:14" x14ac:dyDescent="0.35">
      <c r="A8011" t="s">
        <v>40450</v>
      </c>
      <c r="B8011" t="s">
        <v>1168</v>
      </c>
      <c r="C8011" t="s">
        <v>40451</v>
      </c>
      <c r="D8011">
        <v>67</v>
      </c>
      <c r="E8011" t="s">
        <v>1579</v>
      </c>
      <c r="F8011" t="s">
        <v>31946</v>
      </c>
      <c r="G8011" t="s">
        <v>40452</v>
      </c>
      <c r="I8011" t="s">
        <v>40450</v>
      </c>
      <c r="J8011" t="s">
        <v>40453</v>
      </c>
      <c r="L8011" t="s">
        <v>40454</v>
      </c>
      <c r="M8011">
        <v>99.616600036621094</v>
      </c>
      <c r="N8011">
        <v>7.5087399482726997</v>
      </c>
    </row>
    <row r="8012" spans="1:14" x14ac:dyDescent="0.35">
      <c r="A8012" t="s">
        <v>40455</v>
      </c>
      <c r="B8012" t="s">
        <v>1168</v>
      </c>
      <c r="C8012" t="s">
        <v>40456</v>
      </c>
      <c r="D8012">
        <v>579</v>
      </c>
      <c r="E8012" t="s">
        <v>1579</v>
      </c>
      <c r="F8012" t="s">
        <v>31946</v>
      </c>
      <c r="G8012" t="s">
        <v>40355</v>
      </c>
      <c r="H8012" t="s">
        <v>40457</v>
      </c>
      <c r="I8012" t="s">
        <v>40455</v>
      </c>
      <c r="J8012" t="s">
        <v>40458</v>
      </c>
      <c r="L8012" t="s">
        <v>40459</v>
      </c>
      <c r="M8012">
        <v>102.788002014</v>
      </c>
      <c r="N8012">
        <v>17.386400222799999</v>
      </c>
    </row>
    <row r="8013" spans="1:14" x14ac:dyDescent="0.35">
      <c r="A8013" t="s">
        <v>40460</v>
      </c>
      <c r="B8013" t="s">
        <v>1168</v>
      </c>
      <c r="C8013" t="s">
        <v>40461</v>
      </c>
      <c r="D8013">
        <v>529</v>
      </c>
      <c r="E8013" t="s">
        <v>1579</v>
      </c>
      <c r="F8013" t="s">
        <v>31946</v>
      </c>
      <c r="G8013" t="s">
        <v>40462</v>
      </c>
      <c r="I8013" t="s">
        <v>40460</v>
      </c>
      <c r="J8013" t="s">
        <v>34792</v>
      </c>
      <c r="L8013" t="s">
        <v>40463</v>
      </c>
      <c r="M8013">
        <v>104.119003295898</v>
      </c>
      <c r="N8013">
        <v>17.195100784301701</v>
      </c>
    </row>
    <row r="8014" spans="1:14" x14ac:dyDescent="0.35">
      <c r="A8014" t="s">
        <v>40464</v>
      </c>
      <c r="B8014" t="s">
        <v>1168</v>
      </c>
      <c r="C8014" t="s">
        <v>40465</v>
      </c>
      <c r="D8014">
        <v>478</v>
      </c>
      <c r="E8014" t="s">
        <v>1579</v>
      </c>
      <c r="F8014" t="s">
        <v>31946</v>
      </c>
      <c r="G8014" t="s">
        <v>40466</v>
      </c>
      <c r="H8014" t="s">
        <v>40467</v>
      </c>
      <c r="I8014" t="s">
        <v>40464</v>
      </c>
      <c r="J8014" t="s">
        <v>40468</v>
      </c>
      <c r="L8014" t="s">
        <v>40469</v>
      </c>
      <c r="M8014">
        <v>103.49800109863</v>
      </c>
      <c r="N8014">
        <v>14.868300437926999</v>
      </c>
    </row>
    <row r="8015" spans="1:14" x14ac:dyDescent="0.35">
      <c r="A8015" t="s">
        <v>40470</v>
      </c>
      <c r="B8015" t="s">
        <v>1168</v>
      </c>
      <c r="C8015" t="s">
        <v>40471</v>
      </c>
      <c r="D8015">
        <v>670</v>
      </c>
      <c r="E8015" t="s">
        <v>1579</v>
      </c>
      <c r="F8015" t="s">
        <v>31946</v>
      </c>
      <c r="G8015" t="s">
        <v>40472</v>
      </c>
      <c r="H8015" t="s">
        <v>40473</v>
      </c>
      <c r="I8015" t="s">
        <v>40470</v>
      </c>
      <c r="J8015" t="s">
        <v>40474</v>
      </c>
      <c r="L8015" t="s">
        <v>40475</v>
      </c>
      <c r="M8015">
        <v>102.783996582</v>
      </c>
      <c r="N8015">
        <v>16.466600418099901</v>
      </c>
    </row>
    <row r="8016" spans="1:14" x14ac:dyDescent="0.35">
      <c r="A8016" t="s">
        <v>40476</v>
      </c>
      <c r="B8016" t="s">
        <v>1168</v>
      </c>
      <c r="C8016" t="s">
        <v>40477</v>
      </c>
      <c r="D8016">
        <v>860</v>
      </c>
      <c r="E8016" t="s">
        <v>1579</v>
      </c>
      <c r="F8016" t="s">
        <v>31946</v>
      </c>
      <c r="G8016" t="s">
        <v>40478</v>
      </c>
      <c r="I8016" t="s">
        <v>40476</v>
      </c>
      <c r="J8016" t="s">
        <v>27533</v>
      </c>
      <c r="L8016" t="s">
        <v>40479</v>
      </c>
      <c r="M8016">
        <v>101.72200012207</v>
      </c>
      <c r="N8016">
        <v>17.439100265502901</v>
      </c>
    </row>
    <row r="8017" spans="1:14" x14ac:dyDescent="0.35">
      <c r="A8017" t="s">
        <v>40481</v>
      </c>
      <c r="B8017" t="s">
        <v>1168</v>
      </c>
      <c r="C8017" t="s">
        <v>40482</v>
      </c>
      <c r="D8017">
        <v>590</v>
      </c>
      <c r="E8017" t="s">
        <v>1579</v>
      </c>
      <c r="F8017" t="s">
        <v>31946</v>
      </c>
      <c r="G8017" t="s">
        <v>40483</v>
      </c>
      <c r="I8017" t="s">
        <v>40481</v>
      </c>
      <c r="J8017" t="s">
        <v>40484</v>
      </c>
      <c r="L8017" t="s">
        <v>40485</v>
      </c>
      <c r="M8017">
        <v>103.25299835205</v>
      </c>
      <c r="N8017">
        <v>15.229499816894499</v>
      </c>
    </row>
    <row r="8018" spans="1:14" x14ac:dyDescent="0.35">
      <c r="A8018" t="s">
        <v>40486</v>
      </c>
      <c r="B8018" t="s">
        <v>1168</v>
      </c>
      <c r="C8018" t="s">
        <v>40487</v>
      </c>
      <c r="D8018">
        <v>765</v>
      </c>
      <c r="E8018" t="s">
        <v>1579</v>
      </c>
      <c r="F8018" t="s">
        <v>31946</v>
      </c>
      <c r="G8018" t="s">
        <v>40480</v>
      </c>
      <c r="I8018" t="s">
        <v>40486</v>
      </c>
      <c r="J8018" t="s">
        <v>40488</v>
      </c>
      <c r="L8018" t="s">
        <v>40489</v>
      </c>
      <c r="M8018">
        <v>102.31300354003901</v>
      </c>
      <c r="N8018">
        <v>14.949500083923301</v>
      </c>
    </row>
    <row r="8019" spans="1:14" x14ac:dyDescent="0.35">
      <c r="A8019" t="s">
        <v>40491</v>
      </c>
      <c r="B8019" t="s">
        <v>1168</v>
      </c>
      <c r="C8019" t="s">
        <v>40492</v>
      </c>
      <c r="D8019">
        <v>406</v>
      </c>
      <c r="E8019" t="s">
        <v>1579</v>
      </c>
      <c r="F8019" t="s">
        <v>31946</v>
      </c>
      <c r="G8019" t="s">
        <v>40493</v>
      </c>
      <c r="H8019" t="s">
        <v>40494</v>
      </c>
      <c r="I8019" t="s">
        <v>40491</v>
      </c>
      <c r="J8019" t="s">
        <v>40495</v>
      </c>
      <c r="L8019" t="s">
        <v>40496</v>
      </c>
      <c r="M8019">
        <v>104.870002747</v>
      </c>
      <c r="N8019">
        <v>15.251299858099999</v>
      </c>
    </row>
    <row r="8020" spans="1:14" x14ac:dyDescent="0.35">
      <c r="A8020" t="s">
        <v>40497</v>
      </c>
      <c r="B8020" t="s">
        <v>1168</v>
      </c>
      <c r="C8020" t="s">
        <v>40498</v>
      </c>
      <c r="D8020">
        <v>451</v>
      </c>
      <c r="E8020" t="s">
        <v>1579</v>
      </c>
      <c r="F8020" t="s">
        <v>31946</v>
      </c>
      <c r="G8020" t="s">
        <v>40490</v>
      </c>
      <c r="I8020" t="s">
        <v>40497</v>
      </c>
      <c r="J8020" t="s">
        <v>31907</v>
      </c>
      <c r="L8020" t="s">
        <v>40499</v>
      </c>
      <c r="M8020">
        <v>103.774002075195</v>
      </c>
      <c r="N8020">
        <v>16.1168003082275</v>
      </c>
    </row>
    <row r="8021" spans="1:14" x14ac:dyDescent="0.35">
      <c r="A8021" t="s">
        <v>40500</v>
      </c>
      <c r="B8021" t="s">
        <v>1168</v>
      </c>
      <c r="C8021" t="s">
        <v>40501</v>
      </c>
      <c r="D8021">
        <v>587</v>
      </c>
      <c r="E8021" t="s">
        <v>1579</v>
      </c>
      <c r="F8021" t="s">
        <v>31946</v>
      </c>
      <c r="G8021" t="s">
        <v>40502</v>
      </c>
      <c r="I8021" t="s">
        <v>40500</v>
      </c>
      <c r="J8021" t="s">
        <v>40503</v>
      </c>
      <c r="L8021" t="s">
        <v>40504</v>
      </c>
      <c r="M8021">
        <v>104.64299774169901</v>
      </c>
      <c r="N8021">
        <v>17.383800506591701</v>
      </c>
    </row>
    <row r="8022" spans="1:14" x14ac:dyDescent="0.35">
      <c r="A8022" t="s">
        <v>40505</v>
      </c>
      <c r="B8022" t="s">
        <v>32</v>
      </c>
      <c r="C8022" t="s">
        <v>40506</v>
      </c>
      <c r="D8022">
        <v>1600</v>
      </c>
      <c r="E8022" t="s">
        <v>1532</v>
      </c>
      <c r="F8022" t="s">
        <v>12557</v>
      </c>
      <c r="G8022" t="s">
        <v>40507</v>
      </c>
      <c r="H8022" t="s">
        <v>40508</v>
      </c>
      <c r="J8022" t="s">
        <v>40505</v>
      </c>
      <c r="L8022" t="s">
        <v>40509</v>
      </c>
      <c r="M8022">
        <v>35.3013888889</v>
      </c>
      <c r="N8022">
        <v>-14.838611111100001</v>
      </c>
    </row>
    <row r="8023" spans="1:14" x14ac:dyDescent="0.35">
      <c r="A8023" t="s">
        <v>40511</v>
      </c>
      <c r="B8023" t="s">
        <v>1168</v>
      </c>
      <c r="C8023" t="s">
        <v>40512</v>
      </c>
      <c r="D8023">
        <v>1729</v>
      </c>
      <c r="E8023" t="s">
        <v>1579</v>
      </c>
      <c r="F8023" t="s">
        <v>14888</v>
      </c>
      <c r="G8023" t="s">
        <v>40513</v>
      </c>
      <c r="H8023" t="s">
        <v>40514</v>
      </c>
      <c r="I8023" t="s">
        <v>40511</v>
      </c>
      <c r="J8023" t="s">
        <v>40515</v>
      </c>
      <c r="L8023" t="s">
        <v>40516</v>
      </c>
      <c r="M8023">
        <v>108.120002747</v>
      </c>
      <c r="N8023">
        <v>12.668299675</v>
      </c>
    </row>
    <row r="8024" spans="1:14" x14ac:dyDescent="0.35">
      <c r="A8024" t="s">
        <v>40517</v>
      </c>
      <c r="B8024" t="s">
        <v>32</v>
      </c>
      <c r="C8024" t="s">
        <v>40518</v>
      </c>
      <c r="D8024">
        <v>10</v>
      </c>
      <c r="E8024" t="s">
        <v>1579</v>
      </c>
      <c r="F8024" t="s">
        <v>14888</v>
      </c>
      <c r="G8024" t="s">
        <v>40519</v>
      </c>
      <c r="H8024" t="s">
        <v>40520</v>
      </c>
      <c r="I8024" t="s">
        <v>40517</v>
      </c>
      <c r="J8024" t="s">
        <v>40521</v>
      </c>
      <c r="L8024" t="s">
        <v>40522</v>
      </c>
      <c r="M8024">
        <v>108.706001282</v>
      </c>
      <c r="N8024">
        <v>15.403300285299901</v>
      </c>
    </row>
    <row r="8025" spans="1:14" x14ac:dyDescent="0.35">
      <c r="A8025" t="s">
        <v>40523</v>
      </c>
      <c r="B8025" t="s">
        <v>1168</v>
      </c>
      <c r="C8025" t="s">
        <v>40524</v>
      </c>
      <c r="D8025">
        <v>6</v>
      </c>
      <c r="E8025" t="s">
        <v>1579</v>
      </c>
      <c r="F8025" t="s">
        <v>14888</v>
      </c>
      <c r="G8025" t="s">
        <v>40510</v>
      </c>
      <c r="H8025" t="s">
        <v>40525</v>
      </c>
      <c r="I8025" t="s">
        <v>40523</v>
      </c>
      <c r="J8025" t="s">
        <v>27459</v>
      </c>
      <c r="L8025" t="s">
        <v>40526</v>
      </c>
      <c r="M8025">
        <v>106.72499847412099</v>
      </c>
      <c r="N8025">
        <v>20.819400787353501</v>
      </c>
    </row>
    <row r="8026" spans="1:14" x14ac:dyDescent="0.35">
      <c r="A8026" t="s">
        <v>40528</v>
      </c>
      <c r="B8026" t="s">
        <v>1168</v>
      </c>
      <c r="C8026" t="s">
        <v>46924</v>
      </c>
      <c r="D8026">
        <v>6</v>
      </c>
      <c r="E8026" t="s">
        <v>1579</v>
      </c>
      <c r="F8026" t="s">
        <v>14888</v>
      </c>
      <c r="G8026" t="s">
        <v>39841</v>
      </c>
      <c r="H8026" t="s">
        <v>40529</v>
      </c>
      <c r="I8026" t="s">
        <v>40528</v>
      </c>
      <c r="J8026" t="s">
        <v>40530</v>
      </c>
      <c r="L8026" t="s">
        <v>40531</v>
      </c>
      <c r="M8026">
        <v>105.177778</v>
      </c>
      <c r="N8026">
        <v>9.1776669999999996</v>
      </c>
    </row>
    <row r="8027" spans="1:14" x14ac:dyDescent="0.35">
      <c r="A8027" t="s">
        <v>40532</v>
      </c>
      <c r="B8027" t="s">
        <v>1168</v>
      </c>
      <c r="C8027" t="s">
        <v>40533</v>
      </c>
      <c r="D8027">
        <v>40</v>
      </c>
      <c r="E8027" t="s">
        <v>1579</v>
      </c>
      <c r="F8027" t="s">
        <v>14888</v>
      </c>
      <c r="G8027" t="s">
        <v>39837</v>
      </c>
      <c r="H8027" t="s">
        <v>40534</v>
      </c>
      <c r="I8027" t="s">
        <v>40532</v>
      </c>
      <c r="J8027" t="s">
        <v>40535</v>
      </c>
      <c r="L8027" t="s">
        <v>40536</v>
      </c>
      <c r="M8027">
        <v>109.21900177001901</v>
      </c>
      <c r="N8027">
        <v>11.998200416564901</v>
      </c>
    </row>
    <row r="8028" spans="1:14" x14ac:dyDescent="0.35">
      <c r="A8028" t="s">
        <v>40537</v>
      </c>
      <c r="B8028" t="s">
        <v>1168</v>
      </c>
      <c r="C8028" t="s">
        <v>40538</v>
      </c>
      <c r="D8028">
        <v>20</v>
      </c>
      <c r="E8028" t="s">
        <v>1579</v>
      </c>
      <c r="F8028" t="s">
        <v>14888</v>
      </c>
      <c r="G8028" t="s">
        <v>40539</v>
      </c>
      <c r="H8028" t="s">
        <v>40540</v>
      </c>
      <c r="I8028" t="s">
        <v>40537</v>
      </c>
      <c r="J8028" t="s">
        <v>40541</v>
      </c>
      <c r="L8028" t="s">
        <v>40542</v>
      </c>
      <c r="M8028">
        <v>106.633003</v>
      </c>
      <c r="N8028">
        <v>8.7318300000000004</v>
      </c>
    </row>
    <row r="8029" spans="1:14" x14ac:dyDescent="0.35">
      <c r="A8029" t="s">
        <v>40543</v>
      </c>
      <c r="B8029" t="s">
        <v>1168</v>
      </c>
      <c r="C8029" t="s">
        <v>40544</v>
      </c>
      <c r="D8029">
        <v>9</v>
      </c>
      <c r="E8029" t="s">
        <v>1579</v>
      </c>
      <c r="F8029" t="s">
        <v>14888</v>
      </c>
      <c r="G8029" t="s">
        <v>40545</v>
      </c>
      <c r="H8029" t="s">
        <v>40546</v>
      </c>
      <c r="I8029" t="s">
        <v>40543</v>
      </c>
      <c r="J8029" t="s">
        <v>2452</v>
      </c>
      <c r="L8029" t="s">
        <v>40547</v>
      </c>
      <c r="M8029">
        <v>105.711997986</v>
      </c>
      <c r="N8029">
        <v>10.085100174000001</v>
      </c>
    </row>
    <row r="8030" spans="1:14" x14ac:dyDescent="0.35">
      <c r="A8030" t="s">
        <v>40548</v>
      </c>
      <c r="B8030" t="s">
        <v>1168</v>
      </c>
      <c r="C8030" t="s">
        <v>40549</v>
      </c>
      <c r="D8030">
        <v>1611</v>
      </c>
      <c r="E8030" t="s">
        <v>1579</v>
      </c>
      <c r="F8030" t="s">
        <v>14888</v>
      </c>
      <c r="G8030" t="s">
        <v>40550</v>
      </c>
      <c r="H8030" t="s">
        <v>40551</v>
      </c>
      <c r="I8030" t="s">
        <v>40548</v>
      </c>
      <c r="J8030" t="s">
        <v>2895</v>
      </c>
      <c r="L8030" t="s">
        <v>40552</v>
      </c>
      <c r="M8030">
        <v>103.008003235</v>
      </c>
      <c r="N8030">
        <v>21.397499084500001</v>
      </c>
    </row>
    <row r="8031" spans="1:14" x14ac:dyDescent="0.35">
      <c r="A8031" t="s">
        <v>40553</v>
      </c>
      <c r="B8031" t="s">
        <v>1168</v>
      </c>
      <c r="C8031" t="s">
        <v>40554</v>
      </c>
      <c r="D8031">
        <v>3156</v>
      </c>
      <c r="E8031" t="s">
        <v>1579</v>
      </c>
      <c r="F8031" t="s">
        <v>14888</v>
      </c>
      <c r="G8031" t="s">
        <v>40527</v>
      </c>
      <c r="H8031" t="s">
        <v>40555</v>
      </c>
      <c r="I8031" t="s">
        <v>40553</v>
      </c>
      <c r="J8031" t="s">
        <v>40556</v>
      </c>
      <c r="L8031" t="s">
        <v>40557</v>
      </c>
      <c r="M8031">
        <v>108.366997</v>
      </c>
      <c r="N8031">
        <v>11.75</v>
      </c>
    </row>
    <row r="8032" spans="1:14" x14ac:dyDescent="0.35">
      <c r="A8032" t="s">
        <v>40558</v>
      </c>
      <c r="B8032" t="s">
        <v>3332</v>
      </c>
      <c r="C8032" t="s">
        <v>40559</v>
      </c>
      <c r="D8032">
        <v>33</v>
      </c>
      <c r="E8032" t="s">
        <v>1579</v>
      </c>
      <c r="F8032" t="s">
        <v>14888</v>
      </c>
      <c r="G8032" t="s">
        <v>39842</v>
      </c>
      <c r="H8032" t="s">
        <v>39843</v>
      </c>
      <c r="I8032" t="s">
        <v>40558</v>
      </c>
      <c r="J8032" t="s">
        <v>40560</v>
      </c>
      <c r="L8032" t="s">
        <v>40561</v>
      </c>
      <c r="M8032">
        <v>108.198997497558</v>
      </c>
      <c r="N8032">
        <v>16.043899536132798</v>
      </c>
    </row>
    <row r="8033" spans="1:14" x14ac:dyDescent="0.35">
      <c r="A8033" t="s">
        <v>35016</v>
      </c>
      <c r="B8033" t="s">
        <v>32</v>
      </c>
      <c r="C8033" t="s">
        <v>40562</v>
      </c>
      <c r="D8033">
        <v>1285</v>
      </c>
      <c r="E8033" t="s">
        <v>1580</v>
      </c>
      <c r="F8033" t="s">
        <v>31360</v>
      </c>
      <c r="G8033" t="s">
        <v>31364</v>
      </c>
      <c r="H8033" t="s">
        <v>40563</v>
      </c>
      <c r="I8033" t="s">
        <v>40564</v>
      </c>
      <c r="J8033" t="s">
        <v>35016</v>
      </c>
      <c r="L8033" t="s">
        <v>40565</v>
      </c>
      <c r="M8033">
        <v>-72.939331999999993</v>
      </c>
      <c r="N8033">
        <v>-11.854861</v>
      </c>
    </row>
    <row r="8034" spans="1:14" x14ac:dyDescent="0.35">
      <c r="A8034" t="s">
        <v>40566</v>
      </c>
      <c r="B8034" t="s">
        <v>3332</v>
      </c>
      <c r="C8034" t="s">
        <v>40567</v>
      </c>
      <c r="D8034">
        <v>39</v>
      </c>
      <c r="E8034" t="s">
        <v>1579</v>
      </c>
      <c r="F8034" t="s">
        <v>14888</v>
      </c>
      <c r="G8034" t="s">
        <v>39838</v>
      </c>
      <c r="H8034" t="s">
        <v>39839</v>
      </c>
      <c r="I8034" t="s">
        <v>40566</v>
      </c>
      <c r="J8034" t="s">
        <v>27510</v>
      </c>
      <c r="L8034" t="s">
        <v>40568</v>
      </c>
      <c r="M8034">
        <v>105.806999206542</v>
      </c>
      <c r="N8034">
        <v>21.2212009429931</v>
      </c>
    </row>
    <row r="8035" spans="1:14" x14ac:dyDescent="0.35">
      <c r="A8035" t="s">
        <v>40569</v>
      </c>
      <c r="B8035" t="s">
        <v>32</v>
      </c>
      <c r="C8035" t="s">
        <v>40570</v>
      </c>
      <c r="D8035">
        <v>2133</v>
      </c>
      <c r="E8035" t="s">
        <v>1579</v>
      </c>
      <c r="F8035" t="s">
        <v>14888</v>
      </c>
      <c r="G8035" t="s">
        <v>40571</v>
      </c>
      <c r="H8035" t="s">
        <v>40572</v>
      </c>
      <c r="I8035" t="s">
        <v>40569</v>
      </c>
      <c r="J8035" t="s">
        <v>40573</v>
      </c>
      <c r="L8035" t="s">
        <v>40574</v>
      </c>
      <c r="M8035">
        <v>104.032997131347</v>
      </c>
      <c r="N8035">
        <v>21.216999053955</v>
      </c>
    </row>
    <row r="8036" spans="1:14" x14ac:dyDescent="0.35">
      <c r="A8036" t="s">
        <v>40575</v>
      </c>
      <c r="B8036" t="s">
        <v>36</v>
      </c>
      <c r="C8036" t="s">
        <v>40576</v>
      </c>
      <c r="D8036">
        <v>20</v>
      </c>
      <c r="E8036" t="s">
        <v>1579</v>
      </c>
      <c r="F8036" t="s">
        <v>14888</v>
      </c>
      <c r="G8036" t="s">
        <v>39837</v>
      </c>
      <c r="H8036" t="s">
        <v>40534</v>
      </c>
      <c r="I8036" t="s">
        <v>40575</v>
      </c>
      <c r="J8036" t="s">
        <v>40577</v>
      </c>
      <c r="L8036" t="s">
        <v>40578</v>
      </c>
      <c r="M8036">
        <v>109.192001</v>
      </c>
      <c r="N8036">
        <v>12.227499999999999</v>
      </c>
    </row>
    <row r="8037" spans="1:14" x14ac:dyDescent="0.35">
      <c r="A8037" t="s">
        <v>40579</v>
      </c>
      <c r="B8037" t="s">
        <v>1168</v>
      </c>
      <c r="C8037" t="s">
        <v>40580</v>
      </c>
      <c r="D8037">
        <v>48</v>
      </c>
      <c r="E8037" t="s">
        <v>1579</v>
      </c>
      <c r="F8037" t="s">
        <v>14888</v>
      </c>
      <c r="G8037" t="s">
        <v>40581</v>
      </c>
      <c r="H8037" t="s">
        <v>40582</v>
      </c>
      <c r="I8037" t="s">
        <v>40579</v>
      </c>
      <c r="J8037" t="s">
        <v>2301</v>
      </c>
      <c r="L8037" t="s">
        <v>40583</v>
      </c>
      <c r="M8037">
        <v>107.70300293</v>
      </c>
      <c r="N8037">
        <v>16.401500701899899</v>
      </c>
    </row>
    <row r="8038" spans="1:14" x14ac:dyDescent="0.35">
      <c r="A8038" t="s">
        <v>40584</v>
      </c>
      <c r="B8038" t="s">
        <v>1168</v>
      </c>
      <c r="C8038" t="s">
        <v>40585</v>
      </c>
      <c r="D8038">
        <v>80</v>
      </c>
      <c r="E8038" t="s">
        <v>1579</v>
      </c>
      <c r="F8038" t="s">
        <v>14888</v>
      </c>
      <c r="G8038" t="s">
        <v>40586</v>
      </c>
      <c r="H8038" t="s">
        <v>40587</v>
      </c>
      <c r="I8038" t="s">
        <v>40584</v>
      </c>
      <c r="J8038" t="s">
        <v>40588</v>
      </c>
      <c r="L8038" t="s">
        <v>40589</v>
      </c>
      <c r="M8038">
        <v>109.042</v>
      </c>
      <c r="N8038">
        <v>13.955</v>
      </c>
    </row>
    <row r="8039" spans="1:14" x14ac:dyDescent="0.35">
      <c r="A8039" t="s">
        <v>40590</v>
      </c>
      <c r="B8039" t="s">
        <v>1168</v>
      </c>
      <c r="C8039" t="s">
        <v>40591</v>
      </c>
      <c r="D8039">
        <v>2434</v>
      </c>
      <c r="E8039" t="s">
        <v>1579</v>
      </c>
      <c r="F8039" t="s">
        <v>14888</v>
      </c>
      <c r="G8039" t="s">
        <v>40592</v>
      </c>
      <c r="H8039" t="s">
        <v>40593</v>
      </c>
      <c r="I8039" t="s">
        <v>40590</v>
      </c>
      <c r="J8039" t="s">
        <v>40594</v>
      </c>
      <c r="L8039" t="s">
        <v>40595</v>
      </c>
      <c r="M8039">
        <v>108.016998291015</v>
      </c>
      <c r="N8039">
        <v>14.0045003890991</v>
      </c>
    </row>
    <row r="8040" spans="1:14" x14ac:dyDescent="0.35">
      <c r="A8040" t="s">
        <v>40596</v>
      </c>
      <c r="B8040" t="s">
        <v>1168</v>
      </c>
      <c r="C8040" t="s">
        <v>40597</v>
      </c>
      <c r="D8040">
        <v>37</v>
      </c>
      <c r="E8040" t="s">
        <v>1579</v>
      </c>
      <c r="F8040" t="s">
        <v>14888</v>
      </c>
      <c r="G8040" t="s">
        <v>39840</v>
      </c>
      <c r="H8040" t="s">
        <v>40598</v>
      </c>
      <c r="I8040" t="s">
        <v>40596</v>
      </c>
      <c r="J8040" t="s">
        <v>40599</v>
      </c>
      <c r="L8040" t="s">
        <v>40600</v>
      </c>
      <c r="M8040">
        <v>103.9931</v>
      </c>
      <c r="N8040">
        <v>10.1698</v>
      </c>
    </row>
    <row r="8041" spans="1:14" x14ac:dyDescent="0.35">
      <c r="A8041" t="s">
        <v>40601</v>
      </c>
      <c r="B8041" t="s">
        <v>32</v>
      </c>
      <c r="C8041" t="s">
        <v>40602</v>
      </c>
      <c r="D8041">
        <v>101</v>
      </c>
      <c r="E8041" t="s">
        <v>1579</v>
      </c>
      <c r="F8041" t="s">
        <v>14888</v>
      </c>
      <c r="G8041" t="s">
        <v>40603</v>
      </c>
      <c r="H8041" t="s">
        <v>40604</v>
      </c>
      <c r="I8041" t="s">
        <v>40601</v>
      </c>
      <c r="J8041" t="s">
        <v>27435</v>
      </c>
      <c r="L8041" t="s">
        <v>40605</v>
      </c>
      <c r="M8041">
        <v>108.952003479</v>
      </c>
      <c r="N8041">
        <v>11.633500099200001</v>
      </c>
    </row>
    <row r="8042" spans="1:14" x14ac:dyDescent="0.35">
      <c r="A8042" t="s">
        <v>40606</v>
      </c>
      <c r="B8042" t="s">
        <v>32</v>
      </c>
      <c r="C8042" t="s">
        <v>40607</v>
      </c>
      <c r="E8042" t="s">
        <v>1579</v>
      </c>
      <c r="F8042" t="s">
        <v>14888</v>
      </c>
      <c r="G8042" t="s">
        <v>40608</v>
      </c>
      <c r="H8042" t="s">
        <v>40609</v>
      </c>
      <c r="I8042" t="s">
        <v>40606</v>
      </c>
      <c r="J8042" t="s">
        <v>21410</v>
      </c>
      <c r="L8042" t="s">
        <v>40610</v>
      </c>
      <c r="M8042">
        <v>108.06900024414</v>
      </c>
      <c r="N8042">
        <v>10.906399726867599</v>
      </c>
    </row>
    <row r="8043" spans="1:14" x14ac:dyDescent="0.35">
      <c r="A8043" t="s">
        <v>40611</v>
      </c>
      <c r="B8043" t="s">
        <v>1168</v>
      </c>
      <c r="C8043" t="s">
        <v>40612</v>
      </c>
      <c r="D8043">
        <v>7</v>
      </c>
      <c r="E8043" t="s">
        <v>1579</v>
      </c>
      <c r="F8043" t="s">
        <v>14888</v>
      </c>
      <c r="G8043" t="s">
        <v>39840</v>
      </c>
      <c r="H8043" t="s">
        <v>40613</v>
      </c>
      <c r="I8043" t="s">
        <v>40611</v>
      </c>
      <c r="J8043" t="s">
        <v>40614</v>
      </c>
      <c r="L8043" t="s">
        <v>40615</v>
      </c>
      <c r="M8043">
        <v>105.132379532</v>
      </c>
      <c r="N8043">
        <v>9.9580299723400003</v>
      </c>
    </row>
    <row r="8044" spans="1:14" x14ac:dyDescent="0.35">
      <c r="A8044" t="s">
        <v>40616</v>
      </c>
      <c r="B8044" t="s">
        <v>1168</v>
      </c>
      <c r="C8044" t="s">
        <v>40617</v>
      </c>
      <c r="D8044">
        <v>20</v>
      </c>
      <c r="E8044" t="s">
        <v>1579</v>
      </c>
      <c r="F8044" t="s">
        <v>14888</v>
      </c>
      <c r="G8044" t="s">
        <v>40618</v>
      </c>
      <c r="H8044" t="s">
        <v>40619</v>
      </c>
      <c r="I8044" t="s">
        <v>40616</v>
      </c>
      <c r="J8044" t="s">
        <v>40620</v>
      </c>
      <c r="L8044" t="s">
        <v>40621</v>
      </c>
      <c r="M8044">
        <v>109.33399963399999</v>
      </c>
      <c r="N8044">
        <v>13.049599647499999</v>
      </c>
    </row>
    <row r="8045" spans="1:14" x14ac:dyDescent="0.35">
      <c r="A8045" t="s">
        <v>40622</v>
      </c>
      <c r="B8045" t="s">
        <v>3332</v>
      </c>
      <c r="C8045" t="s">
        <v>40623</v>
      </c>
      <c r="D8045">
        <v>33</v>
      </c>
      <c r="E8045" t="s">
        <v>1579</v>
      </c>
      <c r="F8045" t="s">
        <v>14888</v>
      </c>
      <c r="G8045" t="s">
        <v>40624</v>
      </c>
      <c r="H8045" t="s">
        <v>40625</v>
      </c>
      <c r="I8045" t="s">
        <v>40622</v>
      </c>
      <c r="J8045" t="s">
        <v>40626</v>
      </c>
      <c r="L8045" t="s">
        <v>40627</v>
      </c>
      <c r="M8045">
        <v>106.652000427</v>
      </c>
      <c r="N8045">
        <v>10.818799972500001</v>
      </c>
    </row>
    <row r="8046" spans="1:14" x14ac:dyDescent="0.35">
      <c r="A8046" t="s">
        <v>40628</v>
      </c>
      <c r="B8046" t="s">
        <v>32</v>
      </c>
      <c r="C8046" t="s">
        <v>40629</v>
      </c>
      <c r="D8046">
        <v>59</v>
      </c>
      <c r="E8046" t="s">
        <v>1579</v>
      </c>
      <c r="F8046" t="s">
        <v>14888</v>
      </c>
      <c r="G8046" t="s">
        <v>40630</v>
      </c>
      <c r="H8046" t="s">
        <v>46925</v>
      </c>
      <c r="I8046" t="s">
        <v>40628</v>
      </c>
      <c r="J8046" t="s">
        <v>40631</v>
      </c>
      <c r="L8046" t="s">
        <v>40632</v>
      </c>
      <c r="M8046">
        <v>105.467778</v>
      </c>
      <c r="N8046">
        <v>19.901667</v>
      </c>
    </row>
    <row r="8047" spans="1:14" x14ac:dyDescent="0.35">
      <c r="A8047" t="s">
        <v>40633</v>
      </c>
      <c r="B8047" t="s">
        <v>1168</v>
      </c>
      <c r="C8047" t="s">
        <v>46926</v>
      </c>
      <c r="D8047">
        <v>24</v>
      </c>
      <c r="E8047" t="s">
        <v>1579</v>
      </c>
      <c r="F8047" t="s">
        <v>14888</v>
      </c>
      <c r="G8047" t="s">
        <v>40634</v>
      </c>
      <c r="H8047" t="s">
        <v>40635</v>
      </c>
      <c r="I8047" t="s">
        <v>40633</v>
      </c>
      <c r="J8047" t="s">
        <v>40636</v>
      </c>
      <c r="L8047" t="s">
        <v>40637</v>
      </c>
      <c r="M8047">
        <v>107.41416700000001</v>
      </c>
      <c r="N8047">
        <v>21.117778000000001</v>
      </c>
    </row>
    <row r="8048" spans="1:14" x14ac:dyDescent="0.35">
      <c r="A8048" t="s">
        <v>40638</v>
      </c>
      <c r="B8048" t="s">
        <v>1168</v>
      </c>
      <c r="C8048" t="s">
        <v>40639</v>
      </c>
      <c r="D8048">
        <v>23</v>
      </c>
      <c r="E8048" t="s">
        <v>1579</v>
      </c>
      <c r="F8048" t="s">
        <v>14888</v>
      </c>
      <c r="G8048" t="s">
        <v>40640</v>
      </c>
      <c r="H8048" t="s">
        <v>40641</v>
      </c>
      <c r="I8048" t="s">
        <v>40638</v>
      </c>
      <c r="J8048" t="s">
        <v>40642</v>
      </c>
      <c r="L8048" t="s">
        <v>40643</v>
      </c>
      <c r="M8048">
        <v>105.67099761999999</v>
      </c>
      <c r="N8048">
        <v>18.737600326500001</v>
      </c>
    </row>
    <row r="8049" spans="1:14" x14ac:dyDescent="0.35">
      <c r="A8049" t="s">
        <v>40644</v>
      </c>
      <c r="B8049" t="s">
        <v>32</v>
      </c>
      <c r="C8049" t="s">
        <v>40645</v>
      </c>
      <c r="D8049">
        <v>13</v>
      </c>
      <c r="E8049" t="s">
        <v>1579</v>
      </c>
      <c r="F8049" t="s">
        <v>14888</v>
      </c>
      <c r="G8049" t="s">
        <v>40539</v>
      </c>
      <c r="H8049" t="s">
        <v>40646</v>
      </c>
      <c r="I8049" t="s">
        <v>40644</v>
      </c>
      <c r="J8049" t="s">
        <v>40647</v>
      </c>
      <c r="L8049" t="s">
        <v>40648</v>
      </c>
      <c r="M8049">
        <v>107.095001220703</v>
      </c>
      <c r="N8049">
        <v>10.372500419616699</v>
      </c>
    </row>
    <row r="8050" spans="1:14" x14ac:dyDescent="0.35">
      <c r="A8050" t="s">
        <v>40651</v>
      </c>
      <c r="B8050" t="s">
        <v>32</v>
      </c>
      <c r="C8050" t="s">
        <v>40652</v>
      </c>
      <c r="D8050">
        <v>74</v>
      </c>
      <c r="E8050" t="s">
        <v>1579</v>
      </c>
      <c r="F8050" t="s">
        <v>26346</v>
      </c>
      <c r="G8050" t="s">
        <v>40653</v>
      </c>
      <c r="H8050" t="s">
        <v>40654</v>
      </c>
      <c r="I8050" t="s">
        <v>40651</v>
      </c>
      <c r="J8050" t="s">
        <v>40655</v>
      </c>
      <c r="L8050" t="s">
        <v>40656</v>
      </c>
      <c r="M8050">
        <v>94.0261</v>
      </c>
      <c r="N8050">
        <v>19.769199</v>
      </c>
    </row>
    <row r="8051" spans="1:14" x14ac:dyDescent="0.35">
      <c r="A8051" t="s">
        <v>40658</v>
      </c>
      <c r="B8051" t="s">
        <v>32</v>
      </c>
      <c r="C8051" t="s">
        <v>40659</v>
      </c>
      <c r="D8051">
        <v>312</v>
      </c>
      <c r="E8051" t="s">
        <v>1579</v>
      </c>
      <c r="F8051" t="s">
        <v>26346</v>
      </c>
      <c r="G8051" t="s">
        <v>40657</v>
      </c>
      <c r="H8051" t="s">
        <v>40660</v>
      </c>
      <c r="I8051" t="s">
        <v>40658</v>
      </c>
      <c r="J8051" t="s">
        <v>40661</v>
      </c>
      <c r="L8051" t="s">
        <v>40662</v>
      </c>
      <c r="M8051">
        <v>94.930198669433594</v>
      </c>
      <c r="N8051">
        <v>21.1788005828857</v>
      </c>
    </row>
    <row r="8052" spans="1:14" x14ac:dyDescent="0.35">
      <c r="A8052" t="s">
        <v>40663</v>
      </c>
      <c r="B8052" t="s">
        <v>32</v>
      </c>
      <c r="C8052" t="s">
        <v>40664</v>
      </c>
      <c r="D8052">
        <v>370</v>
      </c>
      <c r="E8052" t="s">
        <v>1579</v>
      </c>
      <c r="F8052" t="s">
        <v>26346</v>
      </c>
      <c r="G8052" t="s">
        <v>26356</v>
      </c>
      <c r="H8052" t="s">
        <v>40665</v>
      </c>
      <c r="I8052" t="s">
        <v>40663</v>
      </c>
      <c r="J8052" t="s">
        <v>2609</v>
      </c>
      <c r="L8052" t="s">
        <v>40666</v>
      </c>
      <c r="M8052">
        <v>97.246200561523395</v>
      </c>
      <c r="N8052">
        <v>24.268999099731399</v>
      </c>
    </row>
    <row r="8053" spans="1:14" x14ac:dyDescent="0.35">
      <c r="A8053" t="s">
        <v>40667</v>
      </c>
      <c r="B8053" t="s">
        <v>32</v>
      </c>
      <c r="C8053" t="s">
        <v>40668</v>
      </c>
      <c r="D8053">
        <v>100</v>
      </c>
      <c r="E8053" t="s">
        <v>1579</v>
      </c>
      <c r="F8053" t="s">
        <v>26346</v>
      </c>
      <c r="G8053" t="s">
        <v>40669</v>
      </c>
      <c r="H8053" t="s">
        <v>40670</v>
      </c>
      <c r="I8053" t="s">
        <v>40667</v>
      </c>
      <c r="J8053" t="s">
        <v>40671</v>
      </c>
      <c r="L8053" t="s">
        <v>40672</v>
      </c>
      <c r="M8053">
        <v>98.735900999999998</v>
      </c>
      <c r="N8053">
        <v>11.1494</v>
      </c>
    </row>
    <row r="8054" spans="1:14" x14ac:dyDescent="0.35">
      <c r="A8054" t="s">
        <v>40675</v>
      </c>
      <c r="B8054" t="s">
        <v>1168</v>
      </c>
      <c r="C8054" t="s">
        <v>40676</v>
      </c>
      <c r="D8054">
        <v>84</v>
      </c>
      <c r="E8054" t="s">
        <v>1579</v>
      </c>
      <c r="F8054" t="s">
        <v>26346</v>
      </c>
      <c r="G8054" t="s">
        <v>40669</v>
      </c>
      <c r="H8054" t="s">
        <v>40677</v>
      </c>
      <c r="I8054" t="s">
        <v>40675</v>
      </c>
      <c r="J8054" t="s">
        <v>22846</v>
      </c>
      <c r="L8054" t="s">
        <v>40678</v>
      </c>
      <c r="M8054">
        <v>98.203598022460895</v>
      </c>
      <c r="N8054">
        <v>14.103899955749499</v>
      </c>
    </row>
    <row r="8055" spans="1:14" x14ac:dyDescent="0.35">
      <c r="A8055" t="s">
        <v>40679</v>
      </c>
      <c r="B8055" t="s">
        <v>1168</v>
      </c>
      <c r="C8055" t="s">
        <v>40680</v>
      </c>
      <c r="D8055">
        <v>302</v>
      </c>
      <c r="E8055" t="s">
        <v>1579</v>
      </c>
      <c r="F8055" t="s">
        <v>26346</v>
      </c>
      <c r="G8055" t="s">
        <v>40657</v>
      </c>
      <c r="H8055" t="s">
        <v>40681</v>
      </c>
      <c r="I8055" t="s">
        <v>40682</v>
      </c>
      <c r="J8055" t="s">
        <v>40683</v>
      </c>
      <c r="L8055" t="s">
        <v>40684</v>
      </c>
      <c r="M8055">
        <v>96.200996000000004</v>
      </c>
      <c r="N8055">
        <v>19.623501000000001</v>
      </c>
    </row>
    <row r="8056" spans="1:14" x14ac:dyDescent="0.35">
      <c r="A8056" t="s">
        <v>40685</v>
      </c>
      <c r="B8056" t="s">
        <v>32</v>
      </c>
      <c r="C8056" t="s">
        <v>40686</v>
      </c>
      <c r="D8056">
        <v>200</v>
      </c>
      <c r="E8056" t="s">
        <v>1579</v>
      </c>
      <c r="F8056" t="s">
        <v>26346</v>
      </c>
      <c r="G8056" t="s">
        <v>40649</v>
      </c>
      <c r="H8056" t="s">
        <v>40687</v>
      </c>
      <c r="I8056" t="s">
        <v>40685</v>
      </c>
      <c r="J8056" t="s">
        <v>40688</v>
      </c>
      <c r="L8056" t="s">
        <v>40689</v>
      </c>
      <c r="M8056">
        <v>94.1343994140625</v>
      </c>
      <c r="N8056">
        <v>22.174699783325099</v>
      </c>
    </row>
    <row r="8057" spans="1:14" x14ac:dyDescent="0.35">
      <c r="A8057" t="s">
        <v>40690</v>
      </c>
      <c r="B8057" t="s">
        <v>32</v>
      </c>
      <c r="C8057" t="s">
        <v>40691</v>
      </c>
      <c r="D8057">
        <v>10</v>
      </c>
      <c r="E8057" t="s">
        <v>1579</v>
      </c>
      <c r="F8057" t="s">
        <v>26346</v>
      </c>
      <c r="G8057" t="s">
        <v>40653</v>
      </c>
      <c r="H8057" t="s">
        <v>40692</v>
      </c>
      <c r="I8057" t="s">
        <v>40690</v>
      </c>
      <c r="J8057" t="s">
        <v>40693</v>
      </c>
      <c r="L8057" t="s">
        <v>40694</v>
      </c>
      <c r="M8057">
        <v>94.583297729492102</v>
      </c>
      <c r="N8057">
        <v>17.600000381469702</v>
      </c>
    </row>
    <row r="8058" spans="1:14" x14ac:dyDescent="0.35">
      <c r="A8058" t="s">
        <v>40695</v>
      </c>
      <c r="B8058" t="s">
        <v>1168</v>
      </c>
      <c r="C8058" t="s">
        <v>40696</v>
      </c>
      <c r="D8058">
        <v>3858</v>
      </c>
      <c r="E8058" t="s">
        <v>1579</v>
      </c>
      <c r="F8058" t="s">
        <v>26346</v>
      </c>
      <c r="G8058" t="s">
        <v>26355</v>
      </c>
      <c r="H8058" t="s">
        <v>40697</v>
      </c>
      <c r="I8058" t="s">
        <v>40695</v>
      </c>
      <c r="J8058" t="s">
        <v>27570</v>
      </c>
      <c r="L8058" t="s">
        <v>40698</v>
      </c>
      <c r="M8058">
        <v>96.791999816894503</v>
      </c>
      <c r="N8058">
        <v>20.746999740600501</v>
      </c>
    </row>
    <row r="8059" spans="1:14" x14ac:dyDescent="0.35">
      <c r="A8059" t="s">
        <v>40699</v>
      </c>
      <c r="B8059" t="s">
        <v>32</v>
      </c>
      <c r="C8059" t="s">
        <v>40700</v>
      </c>
      <c r="D8059">
        <v>534</v>
      </c>
      <c r="E8059" t="s">
        <v>1579</v>
      </c>
      <c r="F8059" t="s">
        <v>26346</v>
      </c>
      <c r="G8059" t="s">
        <v>40701</v>
      </c>
      <c r="H8059" t="s">
        <v>40702</v>
      </c>
      <c r="I8059" t="s">
        <v>40699</v>
      </c>
      <c r="J8059" t="s">
        <v>40703</v>
      </c>
      <c r="L8059" t="s">
        <v>40704</v>
      </c>
      <c r="M8059">
        <v>94.914001464843693</v>
      </c>
      <c r="N8059">
        <v>24.899599075317301</v>
      </c>
    </row>
    <row r="8060" spans="1:14" x14ac:dyDescent="0.35">
      <c r="A8060" t="s">
        <v>40705</v>
      </c>
      <c r="B8060" t="s">
        <v>32</v>
      </c>
      <c r="C8060" t="s">
        <v>40706</v>
      </c>
      <c r="D8060">
        <v>1385</v>
      </c>
      <c r="E8060" t="s">
        <v>1579</v>
      </c>
      <c r="F8060" t="s">
        <v>26346</v>
      </c>
      <c r="G8060" t="s">
        <v>40649</v>
      </c>
      <c r="H8060" t="s">
        <v>40707</v>
      </c>
      <c r="I8060" t="s">
        <v>40705</v>
      </c>
      <c r="J8060" t="s">
        <v>2592</v>
      </c>
      <c r="L8060" t="s">
        <v>40708</v>
      </c>
      <c r="M8060">
        <v>94.099998474121094</v>
      </c>
      <c r="N8060">
        <v>21.7000007629394</v>
      </c>
    </row>
    <row r="8061" spans="1:14" x14ac:dyDescent="0.35">
      <c r="A8061" t="s">
        <v>40709</v>
      </c>
      <c r="B8061" t="s">
        <v>1168</v>
      </c>
      <c r="C8061" t="s">
        <v>40710</v>
      </c>
      <c r="D8061">
        <v>2798</v>
      </c>
      <c r="E8061" t="s">
        <v>1579</v>
      </c>
      <c r="F8061" t="s">
        <v>26346</v>
      </c>
      <c r="G8061" t="s">
        <v>26355</v>
      </c>
      <c r="H8061" t="s">
        <v>40711</v>
      </c>
      <c r="I8061" t="s">
        <v>40709</v>
      </c>
      <c r="J8061" t="s">
        <v>40712</v>
      </c>
      <c r="L8061" t="s">
        <v>40713</v>
      </c>
      <c r="M8061">
        <v>99.636001586914006</v>
      </c>
      <c r="N8061">
        <v>21.301599502563398</v>
      </c>
    </row>
    <row r="8062" spans="1:14" x14ac:dyDescent="0.35">
      <c r="A8062" t="s">
        <v>40714</v>
      </c>
      <c r="B8062" t="s">
        <v>32</v>
      </c>
      <c r="C8062" t="s">
        <v>40715</v>
      </c>
      <c r="D8062">
        <v>6000</v>
      </c>
      <c r="E8062" t="s">
        <v>1579</v>
      </c>
      <c r="F8062" t="s">
        <v>26346</v>
      </c>
      <c r="G8062" t="s">
        <v>40701</v>
      </c>
      <c r="H8062" t="s">
        <v>40716</v>
      </c>
      <c r="I8062" t="s">
        <v>40714</v>
      </c>
      <c r="J8062" t="s">
        <v>40717</v>
      </c>
      <c r="L8062" t="s">
        <v>40718</v>
      </c>
      <c r="M8062">
        <v>95.674400329589801</v>
      </c>
      <c r="N8062">
        <v>25.9883003234863</v>
      </c>
    </row>
    <row r="8063" spans="1:14" x14ac:dyDescent="0.35">
      <c r="A8063" t="s">
        <v>40719</v>
      </c>
      <c r="B8063" t="s">
        <v>32</v>
      </c>
      <c r="C8063" t="s">
        <v>40720</v>
      </c>
      <c r="D8063">
        <v>499</v>
      </c>
      <c r="E8063" t="s">
        <v>1579</v>
      </c>
      <c r="F8063" t="s">
        <v>26346</v>
      </c>
      <c r="G8063" t="s">
        <v>40701</v>
      </c>
      <c r="H8063" t="s">
        <v>40721</v>
      </c>
      <c r="I8063" t="s">
        <v>40719</v>
      </c>
      <c r="J8063" t="s">
        <v>40722</v>
      </c>
      <c r="L8063" t="s">
        <v>40723</v>
      </c>
      <c r="M8063">
        <v>94.051101684570298</v>
      </c>
      <c r="N8063">
        <v>23.1888008117675</v>
      </c>
    </row>
    <row r="8064" spans="1:14" x14ac:dyDescent="0.35">
      <c r="A8064" t="s">
        <v>40724</v>
      </c>
      <c r="B8064" t="s">
        <v>1168</v>
      </c>
      <c r="C8064" t="s">
        <v>40725</v>
      </c>
      <c r="D8064">
        <v>20</v>
      </c>
      <c r="E8064" t="s">
        <v>1579</v>
      </c>
      <c r="F8064" t="s">
        <v>26346</v>
      </c>
      <c r="G8064" t="s">
        <v>40653</v>
      </c>
      <c r="H8064" t="s">
        <v>40726</v>
      </c>
      <c r="I8064" t="s">
        <v>40724</v>
      </c>
      <c r="J8064" t="s">
        <v>40727</v>
      </c>
      <c r="L8064" t="s">
        <v>40728</v>
      </c>
      <c r="M8064">
        <v>93.534797668457003</v>
      </c>
      <c r="N8064">
        <v>19.426399230956999</v>
      </c>
    </row>
    <row r="8065" spans="1:14" x14ac:dyDescent="0.35">
      <c r="A8065" t="s">
        <v>40729</v>
      </c>
      <c r="B8065" t="s">
        <v>1168</v>
      </c>
      <c r="C8065" t="s">
        <v>40730</v>
      </c>
      <c r="D8065">
        <v>180</v>
      </c>
      <c r="E8065" t="s">
        <v>1579</v>
      </c>
      <c r="F8065" t="s">
        <v>26346</v>
      </c>
      <c r="G8065" t="s">
        <v>40669</v>
      </c>
      <c r="H8065" t="s">
        <v>40731</v>
      </c>
      <c r="I8065" t="s">
        <v>40729</v>
      </c>
      <c r="J8065" t="s">
        <v>40732</v>
      </c>
      <c r="L8065" t="s">
        <v>40733</v>
      </c>
      <c r="M8065">
        <v>98.538002014160099</v>
      </c>
      <c r="N8065">
        <v>10.0493001937866</v>
      </c>
    </row>
    <row r="8066" spans="1:14" x14ac:dyDescent="0.35">
      <c r="A8066" t="s">
        <v>40734</v>
      </c>
      <c r="B8066" t="s">
        <v>32</v>
      </c>
      <c r="C8066" t="s">
        <v>40735</v>
      </c>
      <c r="D8066">
        <v>1250</v>
      </c>
      <c r="E8066" t="s">
        <v>1579</v>
      </c>
      <c r="F8066" t="s">
        <v>26346</v>
      </c>
      <c r="G8066" t="s">
        <v>40649</v>
      </c>
      <c r="H8066" t="s">
        <v>40736</v>
      </c>
      <c r="I8066" t="s">
        <v>40734</v>
      </c>
      <c r="J8066" t="s">
        <v>40737</v>
      </c>
      <c r="L8066" t="s">
        <v>40738</v>
      </c>
      <c r="M8066">
        <v>94.13330078125</v>
      </c>
      <c r="N8066">
        <v>21.399999618530199</v>
      </c>
    </row>
    <row r="8067" spans="1:14" x14ac:dyDescent="0.35">
      <c r="A8067" t="s">
        <v>40739</v>
      </c>
      <c r="B8067" t="s">
        <v>1168</v>
      </c>
      <c r="C8067" t="s">
        <v>40740</v>
      </c>
      <c r="D8067">
        <v>2940</v>
      </c>
      <c r="E8067" t="s">
        <v>1579</v>
      </c>
      <c r="F8067" t="s">
        <v>26346</v>
      </c>
      <c r="G8067" t="s">
        <v>40741</v>
      </c>
      <c r="H8067" t="s">
        <v>40742</v>
      </c>
      <c r="I8067" t="s">
        <v>40739</v>
      </c>
      <c r="J8067" t="s">
        <v>40743</v>
      </c>
      <c r="L8067" t="s">
        <v>40744</v>
      </c>
      <c r="M8067">
        <v>97.214797973632798</v>
      </c>
      <c r="N8067">
        <v>19.691499710083001</v>
      </c>
    </row>
    <row r="8068" spans="1:14" x14ac:dyDescent="0.35">
      <c r="A8068" t="s">
        <v>40745</v>
      </c>
      <c r="B8068" t="s">
        <v>1168</v>
      </c>
      <c r="C8068" t="s">
        <v>40746</v>
      </c>
      <c r="D8068">
        <v>2450</v>
      </c>
      <c r="E8068" t="s">
        <v>1579</v>
      </c>
      <c r="F8068" t="s">
        <v>26346</v>
      </c>
      <c r="G8068" t="s">
        <v>26355</v>
      </c>
      <c r="H8068" t="s">
        <v>40747</v>
      </c>
      <c r="I8068" t="s">
        <v>40745</v>
      </c>
      <c r="J8068" t="s">
        <v>27433</v>
      </c>
      <c r="L8068" t="s">
        <v>40748</v>
      </c>
      <c r="M8068">
        <v>97.752197265625</v>
      </c>
      <c r="N8068">
        <v>22.977899551391602</v>
      </c>
    </row>
    <row r="8069" spans="1:14" x14ac:dyDescent="0.35">
      <c r="A8069" t="s">
        <v>40749</v>
      </c>
      <c r="B8069" t="s">
        <v>3332</v>
      </c>
      <c r="C8069" t="s">
        <v>40750</v>
      </c>
      <c r="D8069">
        <v>300</v>
      </c>
      <c r="E8069" t="s">
        <v>1579</v>
      </c>
      <c r="F8069" t="s">
        <v>26346</v>
      </c>
      <c r="G8069" t="s">
        <v>40657</v>
      </c>
      <c r="H8069" t="s">
        <v>40674</v>
      </c>
      <c r="I8069" t="s">
        <v>40749</v>
      </c>
      <c r="J8069" t="s">
        <v>40751</v>
      </c>
      <c r="L8069" t="s">
        <v>40752</v>
      </c>
      <c r="M8069">
        <v>95.977897644042898</v>
      </c>
      <c r="N8069">
        <v>21.702199935913001</v>
      </c>
    </row>
    <row r="8070" spans="1:14" x14ac:dyDescent="0.35">
      <c r="A8070" t="s">
        <v>40753</v>
      </c>
      <c r="B8070" t="s">
        <v>1168</v>
      </c>
      <c r="C8070" t="s">
        <v>40754</v>
      </c>
      <c r="D8070">
        <v>75</v>
      </c>
      <c r="E8070" t="s">
        <v>1579</v>
      </c>
      <c r="F8070" t="s">
        <v>26346</v>
      </c>
      <c r="G8070" t="s">
        <v>40669</v>
      </c>
      <c r="H8070" t="s">
        <v>40755</v>
      </c>
      <c r="I8070" t="s">
        <v>40753</v>
      </c>
      <c r="J8070" t="s">
        <v>40756</v>
      </c>
      <c r="L8070" t="s">
        <v>40757</v>
      </c>
      <c r="M8070">
        <v>98.621498107910099</v>
      </c>
      <c r="N8070">
        <v>12.439800262451101</v>
      </c>
    </row>
    <row r="8071" spans="1:14" x14ac:dyDescent="0.35">
      <c r="A8071" t="s">
        <v>40758</v>
      </c>
      <c r="B8071" t="s">
        <v>1168</v>
      </c>
      <c r="C8071" t="s">
        <v>40759</v>
      </c>
      <c r="D8071">
        <v>475</v>
      </c>
      <c r="E8071" t="s">
        <v>1579</v>
      </c>
      <c r="F8071" t="s">
        <v>26346</v>
      </c>
      <c r="G8071" t="s">
        <v>26356</v>
      </c>
      <c r="H8071" t="s">
        <v>40760</v>
      </c>
      <c r="I8071" t="s">
        <v>40758</v>
      </c>
      <c r="J8071" t="s">
        <v>40761</v>
      </c>
      <c r="L8071" t="s">
        <v>40762</v>
      </c>
      <c r="M8071">
        <v>97.351898193359304</v>
      </c>
      <c r="N8071">
        <v>25.383600234985298</v>
      </c>
    </row>
    <row r="8072" spans="1:14" x14ac:dyDescent="0.35">
      <c r="A8072" t="s">
        <v>40763</v>
      </c>
      <c r="B8072" t="s">
        <v>32</v>
      </c>
      <c r="C8072" t="s">
        <v>40764</v>
      </c>
      <c r="D8072">
        <v>52</v>
      </c>
      <c r="E8072" t="s">
        <v>1579</v>
      </c>
      <c r="F8072" t="s">
        <v>26346</v>
      </c>
      <c r="G8072" t="s">
        <v>40765</v>
      </c>
      <c r="H8072" t="s">
        <v>40766</v>
      </c>
      <c r="I8072" t="s">
        <v>40763</v>
      </c>
      <c r="J8072" t="s">
        <v>40767</v>
      </c>
      <c r="L8072" t="s">
        <v>40768</v>
      </c>
      <c r="M8072">
        <v>97.660697937011705</v>
      </c>
      <c r="N8072">
        <v>16.4447002410888</v>
      </c>
    </row>
    <row r="8073" spans="1:14" x14ac:dyDescent="0.35">
      <c r="A8073" t="s">
        <v>40769</v>
      </c>
      <c r="B8073" t="s">
        <v>32</v>
      </c>
      <c r="C8073" t="s">
        <v>40770</v>
      </c>
      <c r="D8073">
        <v>102</v>
      </c>
      <c r="E8073" t="s">
        <v>1579</v>
      </c>
      <c r="F8073" t="s">
        <v>26346</v>
      </c>
      <c r="G8073" t="s">
        <v>40653</v>
      </c>
      <c r="H8073" t="s">
        <v>40771</v>
      </c>
      <c r="I8073" t="s">
        <v>40769</v>
      </c>
      <c r="J8073" t="s">
        <v>3206</v>
      </c>
      <c r="L8073" t="s">
        <v>40772</v>
      </c>
      <c r="M8073">
        <v>93.688903808593693</v>
      </c>
      <c r="N8073">
        <v>18.845800399780199</v>
      </c>
    </row>
    <row r="8074" spans="1:14" x14ac:dyDescent="0.35">
      <c r="A8074" t="s">
        <v>40773</v>
      </c>
      <c r="B8074" t="s">
        <v>1168</v>
      </c>
      <c r="C8074" t="s">
        <v>40774</v>
      </c>
      <c r="D8074">
        <v>600</v>
      </c>
      <c r="E8074" t="s">
        <v>1579</v>
      </c>
      <c r="F8074" t="s">
        <v>26346</v>
      </c>
      <c r="G8074" t="s">
        <v>26355</v>
      </c>
      <c r="I8074" t="s">
        <v>40773</v>
      </c>
      <c r="J8074" t="s">
        <v>27359</v>
      </c>
      <c r="L8074" t="s">
        <v>40775</v>
      </c>
      <c r="M8074">
        <v>96.645301818847599</v>
      </c>
      <c r="N8074">
        <v>23.092500686645501</v>
      </c>
    </row>
    <row r="8075" spans="1:14" x14ac:dyDescent="0.35">
      <c r="A8075" t="s">
        <v>40776</v>
      </c>
      <c r="B8075" t="s">
        <v>1168</v>
      </c>
      <c r="C8075" t="s">
        <v>40777</v>
      </c>
      <c r="D8075">
        <v>1875</v>
      </c>
      <c r="E8075" t="s">
        <v>1579</v>
      </c>
      <c r="F8075" t="s">
        <v>26346</v>
      </c>
      <c r="G8075" t="s">
        <v>26355</v>
      </c>
      <c r="H8075" t="s">
        <v>40778</v>
      </c>
      <c r="I8075" t="s">
        <v>40776</v>
      </c>
      <c r="J8075" t="s">
        <v>40779</v>
      </c>
      <c r="L8075" t="s">
        <v>40780</v>
      </c>
      <c r="M8075">
        <v>99.256797790527301</v>
      </c>
      <c r="N8075">
        <v>20.516799926757798</v>
      </c>
    </row>
    <row r="8076" spans="1:14" x14ac:dyDescent="0.35">
      <c r="A8076" t="s">
        <v>40781</v>
      </c>
      <c r="B8076" t="s">
        <v>32</v>
      </c>
      <c r="C8076" t="s">
        <v>40782</v>
      </c>
      <c r="D8076">
        <v>1840</v>
      </c>
      <c r="E8076" t="s">
        <v>1579</v>
      </c>
      <c r="F8076" t="s">
        <v>26346</v>
      </c>
      <c r="G8076" t="s">
        <v>26355</v>
      </c>
      <c r="H8076" t="s">
        <v>40783</v>
      </c>
      <c r="I8076" t="s">
        <v>40781</v>
      </c>
      <c r="J8076" t="s">
        <v>40784</v>
      </c>
      <c r="L8076" t="s">
        <v>40785</v>
      </c>
      <c r="M8076">
        <v>98.898902893066406</v>
      </c>
      <c r="N8076">
        <v>20.2966995239257</v>
      </c>
    </row>
    <row r="8077" spans="1:14" x14ac:dyDescent="0.35">
      <c r="A8077" t="s">
        <v>40786</v>
      </c>
      <c r="B8077" t="s">
        <v>32</v>
      </c>
      <c r="C8077" t="s">
        <v>40787</v>
      </c>
      <c r="D8077">
        <v>279</v>
      </c>
      <c r="E8077" t="s">
        <v>1579</v>
      </c>
      <c r="F8077" t="s">
        <v>26346</v>
      </c>
      <c r="G8077" t="s">
        <v>40649</v>
      </c>
      <c r="H8077" t="s">
        <v>40650</v>
      </c>
      <c r="I8077" t="s">
        <v>40786</v>
      </c>
      <c r="J8077" t="s">
        <v>40788</v>
      </c>
      <c r="L8077" t="s">
        <v>40789</v>
      </c>
      <c r="M8077">
        <v>94.941399000000004</v>
      </c>
      <c r="N8077">
        <v>20.165600000000001</v>
      </c>
    </row>
    <row r="8078" spans="1:14" x14ac:dyDescent="0.35">
      <c r="A8078" t="s">
        <v>40790</v>
      </c>
      <c r="B8078" t="s">
        <v>32</v>
      </c>
      <c r="C8078" t="s">
        <v>40791</v>
      </c>
      <c r="D8078">
        <v>298</v>
      </c>
      <c r="E8078" t="s">
        <v>1579</v>
      </c>
      <c r="F8078" t="s">
        <v>26346</v>
      </c>
      <c r="G8078" t="s">
        <v>40701</v>
      </c>
      <c r="H8078" t="s">
        <v>40792</v>
      </c>
      <c r="I8078" t="s">
        <v>40790</v>
      </c>
      <c r="J8078" t="s">
        <v>40793</v>
      </c>
      <c r="L8078" t="s">
        <v>40794</v>
      </c>
      <c r="M8078">
        <v>95.093479000000002</v>
      </c>
      <c r="N8078">
        <v>22.221637999999999</v>
      </c>
    </row>
    <row r="8079" spans="1:14" x14ac:dyDescent="0.35">
      <c r="A8079" t="s">
        <v>40795</v>
      </c>
      <c r="B8079" t="s">
        <v>1168</v>
      </c>
      <c r="C8079" t="s">
        <v>40796</v>
      </c>
      <c r="D8079">
        <v>3100</v>
      </c>
      <c r="E8079" t="s">
        <v>1579</v>
      </c>
      <c r="F8079" t="s">
        <v>26346</v>
      </c>
      <c r="G8079" t="s">
        <v>26355</v>
      </c>
      <c r="H8079" t="s">
        <v>40797</v>
      </c>
      <c r="I8079" t="s">
        <v>40795</v>
      </c>
      <c r="J8079" t="s">
        <v>40798</v>
      </c>
      <c r="L8079" t="s">
        <v>40799</v>
      </c>
      <c r="M8079">
        <v>97.735900878906193</v>
      </c>
      <c r="N8079">
        <v>20.890499114990199</v>
      </c>
    </row>
    <row r="8080" spans="1:14" x14ac:dyDescent="0.35">
      <c r="A8080" t="s">
        <v>40682</v>
      </c>
      <c r="B8080" t="s">
        <v>32</v>
      </c>
      <c r="C8080" t="s">
        <v>40800</v>
      </c>
      <c r="D8080">
        <v>2000</v>
      </c>
      <c r="E8080" t="s">
        <v>1579</v>
      </c>
      <c r="F8080" t="s">
        <v>26346</v>
      </c>
      <c r="G8080" t="s">
        <v>26355</v>
      </c>
      <c r="H8080" t="s">
        <v>40801</v>
      </c>
      <c r="I8080" t="s">
        <v>40802</v>
      </c>
      <c r="J8080" t="s">
        <v>40803</v>
      </c>
      <c r="L8080" t="s">
        <v>40804</v>
      </c>
      <c r="M8080">
        <v>97.383003000000002</v>
      </c>
      <c r="N8080">
        <v>23.082999999999998</v>
      </c>
    </row>
    <row r="8081" spans="1:14" x14ac:dyDescent="0.35">
      <c r="A8081" t="s">
        <v>40805</v>
      </c>
      <c r="B8081" t="s">
        <v>32</v>
      </c>
      <c r="C8081" t="s">
        <v>40806</v>
      </c>
      <c r="D8081">
        <v>150</v>
      </c>
      <c r="E8081" t="s">
        <v>1579</v>
      </c>
      <c r="F8081" t="s">
        <v>26346</v>
      </c>
      <c r="G8081" t="s">
        <v>40807</v>
      </c>
      <c r="H8081" t="s">
        <v>40808</v>
      </c>
      <c r="I8081" t="s">
        <v>40805</v>
      </c>
      <c r="J8081" t="s">
        <v>40809</v>
      </c>
      <c r="L8081" t="s">
        <v>40810</v>
      </c>
      <c r="M8081">
        <v>97.674598693847599</v>
      </c>
      <c r="N8081">
        <v>16.893699645996001</v>
      </c>
    </row>
    <row r="8082" spans="1:14" x14ac:dyDescent="0.35">
      <c r="A8082" t="s">
        <v>40811</v>
      </c>
      <c r="B8082" t="s">
        <v>32</v>
      </c>
      <c r="C8082" t="s">
        <v>40812</v>
      </c>
      <c r="D8082">
        <v>249</v>
      </c>
      <c r="E8082" t="s">
        <v>1579</v>
      </c>
      <c r="F8082" t="s">
        <v>26346</v>
      </c>
      <c r="G8082" t="s">
        <v>40649</v>
      </c>
      <c r="H8082" t="s">
        <v>40813</v>
      </c>
      <c r="I8082" t="s">
        <v>40811</v>
      </c>
      <c r="J8082" t="s">
        <v>27322</v>
      </c>
      <c r="L8082" t="s">
        <v>40814</v>
      </c>
      <c r="M8082">
        <v>94.486900329589801</v>
      </c>
      <c r="N8082">
        <v>21.449199676513601</v>
      </c>
    </row>
    <row r="8083" spans="1:14" x14ac:dyDescent="0.35">
      <c r="A8083" t="s">
        <v>40815</v>
      </c>
      <c r="B8083" t="s">
        <v>32</v>
      </c>
      <c r="C8083" t="s">
        <v>40816</v>
      </c>
      <c r="D8083">
        <v>20</v>
      </c>
      <c r="E8083" t="s">
        <v>1579</v>
      </c>
      <c r="F8083" t="s">
        <v>26346</v>
      </c>
      <c r="G8083" t="s">
        <v>26350</v>
      </c>
      <c r="H8083" t="s">
        <v>40817</v>
      </c>
      <c r="I8083" t="s">
        <v>40815</v>
      </c>
      <c r="J8083" t="s">
        <v>40818</v>
      </c>
      <c r="L8083" t="s">
        <v>40819</v>
      </c>
      <c r="M8083">
        <v>94.779899999999998</v>
      </c>
      <c r="N8083">
        <v>16.815200999999998</v>
      </c>
    </row>
    <row r="8084" spans="1:14" x14ac:dyDescent="0.35">
      <c r="A8084" t="s">
        <v>40820</v>
      </c>
      <c r="B8084" t="s">
        <v>32</v>
      </c>
      <c r="C8084" t="s">
        <v>40821</v>
      </c>
      <c r="D8084">
        <v>300</v>
      </c>
      <c r="E8084" t="s">
        <v>1579</v>
      </c>
      <c r="F8084" t="s">
        <v>26346</v>
      </c>
      <c r="G8084" t="s">
        <v>40807</v>
      </c>
      <c r="H8084" t="s">
        <v>40822</v>
      </c>
      <c r="I8084" t="s">
        <v>40820</v>
      </c>
      <c r="J8084" t="s">
        <v>40823</v>
      </c>
      <c r="L8084" t="s">
        <v>40824</v>
      </c>
      <c r="M8084">
        <v>97.449798584000007</v>
      </c>
      <c r="N8084">
        <v>18.066699981700001</v>
      </c>
    </row>
    <row r="8085" spans="1:14" x14ac:dyDescent="0.35">
      <c r="A8085" t="s">
        <v>40825</v>
      </c>
      <c r="B8085" t="s">
        <v>1168</v>
      </c>
      <c r="C8085" t="s">
        <v>40826</v>
      </c>
      <c r="D8085">
        <v>1500</v>
      </c>
      <c r="E8085" t="s">
        <v>1579</v>
      </c>
      <c r="F8085" t="s">
        <v>26346</v>
      </c>
      <c r="G8085" t="s">
        <v>26356</v>
      </c>
      <c r="H8085" t="s">
        <v>40827</v>
      </c>
      <c r="I8085" t="s">
        <v>40825</v>
      </c>
      <c r="J8085" t="s">
        <v>40828</v>
      </c>
      <c r="L8085" t="s">
        <v>40829</v>
      </c>
      <c r="M8085">
        <v>97.426300048828097</v>
      </c>
      <c r="N8085">
        <v>27.329900741577099</v>
      </c>
    </row>
    <row r="8086" spans="1:14" x14ac:dyDescent="0.35">
      <c r="A8086" t="s">
        <v>40830</v>
      </c>
      <c r="B8086" t="s">
        <v>32</v>
      </c>
      <c r="C8086" t="s">
        <v>40831</v>
      </c>
      <c r="D8086">
        <v>151</v>
      </c>
      <c r="E8086" t="s">
        <v>1579</v>
      </c>
      <c r="F8086" t="s">
        <v>26346</v>
      </c>
      <c r="G8086" t="s">
        <v>40649</v>
      </c>
      <c r="H8086" t="s">
        <v>40832</v>
      </c>
      <c r="I8086" t="s">
        <v>40830</v>
      </c>
      <c r="J8086" t="s">
        <v>40833</v>
      </c>
      <c r="L8086" t="s">
        <v>40834</v>
      </c>
      <c r="M8086">
        <v>95.111249999999998</v>
      </c>
      <c r="N8086">
        <v>21.404299999999999</v>
      </c>
    </row>
    <row r="8087" spans="1:14" x14ac:dyDescent="0.35">
      <c r="A8087" t="s">
        <v>40835</v>
      </c>
      <c r="B8087" t="s">
        <v>32</v>
      </c>
      <c r="C8087" t="s">
        <v>40836</v>
      </c>
      <c r="D8087">
        <v>120</v>
      </c>
      <c r="E8087" t="s">
        <v>1579</v>
      </c>
      <c r="F8087" t="s">
        <v>26346</v>
      </c>
      <c r="G8087" t="s">
        <v>26347</v>
      </c>
      <c r="H8087" t="s">
        <v>40837</v>
      </c>
      <c r="I8087" t="s">
        <v>40835</v>
      </c>
      <c r="J8087" t="s">
        <v>40838</v>
      </c>
      <c r="L8087" t="s">
        <v>40839</v>
      </c>
      <c r="M8087">
        <v>95.265998840332003</v>
      </c>
      <c r="N8087">
        <v>18.824499130248999</v>
      </c>
    </row>
    <row r="8088" spans="1:14" x14ac:dyDescent="0.35">
      <c r="A8088" t="s">
        <v>40840</v>
      </c>
      <c r="B8088" t="s">
        <v>1168</v>
      </c>
      <c r="C8088" t="s">
        <v>40841</v>
      </c>
      <c r="D8088">
        <v>27</v>
      </c>
      <c r="E8088" t="s">
        <v>1579</v>
      </c>
      <c r="F8088" t="s">
        <v>26346</v>
      </c>
      <c r="G8088" t="s">
        <v>40653</v>
      </c>
      <c r="H8088" t="s">
        <v>40842</v>
      </c>
      <c r="I8088" t="s">
        <v>40840</v>
      </c>
      <c r="J8088" t="s">
        <v>40843</v>
      </c>
      <c r="L8088" t="s">
        <v>40844</v>
      </c>
      <c r="M8088">
        <v>92.872596740722599</v>
      </c>
      <c r="N8088">
        <v>20.1326999664306</v>
      </c>
    </row>
    <row r="8089" spans="1:14" x14ac:dyDescent="0.35">
      <c r="A8089" t="s">
        <v>40845</v>
      </c>
      <c r="B8089" t="s">
        <v>1168</v>
      </c>
      <c r="C8089" t="s">
        <v>40846</v>
      </c>
      <c r="D8089">
        <v>20</v>
      </c>
      <c r="E8089" t="s">
        <v>1579</v>
      </c>
      <c r="F8089" t="s">
        <v>26346</v>
      </c>
      <c r="G8089" t="s">
        <v>40653</v>
      </c>
      <c r="H8089" t="s">
        <v>40847</v>
      </c>
      <c r="I8089" t="s">
        <v>40845</v>
      </c>
      <c r="J8089" t="s">
        <v>40848</v>
      </c>
      <c r="L8089" t="s">
        <v>40849</v>
      </c>
      <c r="M8089">
        <v>94.300102233886705</v>
      </c>
      <c r="N8089">
        <v>18.460699081420898</v>
      </c>
    </row>
    <row r="8090" spans="1:14" x14ac:dyDescent="0.35">
      <c r="A8090" t="s">
        <v>40850</v>
      </c>
      <c r="B8090" t="s">
        <v>1168</v>
      </c>
      <c r="C8090" t="s">
        <v>40851</v>
      </c>
      <c r="D8090">
        <v>1280</v>
      </c>
      <c r="E8090" t="s">
        <v>1579</v>
      </c>
      <c r="F8090" t="s">
        <v>26346</v>
      </c>
      <c r="G8090" t="s">
        <v>26355</v>
      </c>
      <c r="H8090" t="s">
        <v>40852</v>
      </c>
      <c r="I8090" t="s">
        <v>40850</v>
      </c>
      <c r="J8090" t="s">
        <v>40853</v>
      </c>
      <c r="L8090" t="s">
        <v>40854</v>
      </c>
      <c r="M8090">
        <v>99.935401916503906</v>
      </c>
      <c r="N8090">
        <v>20.483800888061499</v>
      </c>
    </row>
    <row r="8091" spans="1:14" x14ac:dyDescent="0.35">
      <c r="A8091" t="s">
        <v>40855</v>
      </c>
      <c r="B8091" t="s">
        <v>32</v>
      </c>
      <c r="C8091" t="s">
        <v>40856</v>
      </c>
      <c r="D8091">
        <v>30</v>
      </c>
      <c r="E8091" t="s">
        <v>1579</v>
      </c>
      <c r="F8091" t="s">
        <v>26346</v>
      </c>
      <c r="G8091" t="s">
        <v>40765</v>
      </c>
      <c r="H8091" t="s">
        <v>40857</v>
      </c>
      <c r="I8091" t="s">
        <v>40855</v>
      </c>
      <c r="J8091" t="s">
        <v>40858</v>
      </c>
      <c r="L8091" t="s">
        <v>40859</v>
      </c>
      <c r="M8091">
        <v>97.866996765136705</v>
      </c>
      <c r="N8091">
        <v>15.300000190734799</v>
      </c>
    </row>
    <row r="8092" spans="1:14" x14ac:dyDescent="0.35">
      <c r="A8092" t="s">
        <v>40860</v>
      </c>
      <c r="B8092" t="s">
        <v>3332</v>
      </c>
      <c r="C8092" t="s">
        <v>40861</v>
      </c>
      <c r="D8092">
        <v>109</v>
      </c>
      <c r="E8092" t="s">
        <v>1579</v>
      </c>
      <c r="F8092" t="s">
        <v>26346</v>
      </c>
      <c r="G8092" t="s">
        <v>40673</v>
      </c>
      <c r="H8092" t="s">
        <v>40862</v>
      </c>
      <c r="I8092" t="s">
        <v>40860</v>
      </c>
      <c r="J8092" t="s">
        <v>40863</v>
      </c>
      <c r="L8092" t="s">
        <v>40864</v>
      </c>
      <c r="M8092">
        <v>96.133201599100005</v>
      </c>
      <c r="N8092">
        <v>16.907300949099898</v>
      </c>
    </row>
    <row r="8093" spans="1:14" x14ac:dyDescent="0.35">
      <c r="A8093" t="s">
        <v>40865</v>
      </c>
      <c r="B8093" t="s">
        <v>65</v>
      </c>
      <c r="C8093" t="s">
        <v>40866</v>
      </c>
      <c r="F8093" t="s">
        <v>30</v>
      </c>
      <c r="G8093" t="s">
        <v>83</v>
      </c>
      <c r="H8093" t="s">
        <v>662</v>
      </c>
      <c r="I8093" t="s">
        <v>40865</v>
      </c>
      <c r="J8093" t="s">
        <v>40867</v>
      </c>
      <c r="K8093" t="s">
        <v>40865</v>
      </c>
      <c r="L8093" t="s">
        <v>40868</v>
      </c>
      <c r="M8093">
        <v>-123.010002136</v>
      </c>
      <c r="N8093">
        <v>48.537300109899903</v>
      </c>
    </row>
    <row r="8094" spans="1:14" x14ac:dyDescent="0.35">
      <c r="A8094" t="s">
        <v>40870</v>
      </c>
      <c r="B8094" t="s">
        <v>65</v>
      </c>
      <c r="C8094" t="s">
        <v>40871</v>
      </c>
      <c r="F8094" t="s">
        <v>30</v>
      </c>
      <c r="G8094" t="s">
        <v>83</v>
      </c>
      <c r="H8094" t="s">
        <v>2382</v>
      </c>
      <c r="I8094" t="s">
        <v>40870</v>
      </c>
      <c r="J8094" t="s">
        <v>27342</v>
      </c>
      <c r="K8094" t="s">
        <v>40870</v>
      </c>
      <c r="L8094" t="s">
        <v>40872</v>
      </c>
      <c r="M8094">
        <v>-122.86799621599999</v>
      </c>
      <c r="N8094">
        <v>48.645698547400002</v>
      </c>
    </row>
    <row r="8095" spans="1:14" x14ac:dyDescent="0.35">
      <c r="A8095" t="s">
        <v>40873</v>
      </c>
      <c r="B8095" t="s">
        <v>65</v>
      </c>
      <c r="C8095" t="s">
        <v>40874</v>
      </c>
      <c r="D8095">
        <v>14</v>
      </c>
      <c r="F8095" t="s">
        <v>30</v>
      </c>
      <c r="G8095" t="s">
        <v>83</v>
      </c>
      <c r="H8095" t="s">
        <v>415</v>
      </c>
      <c r="I8095" t="s">
        <v>40873</v>
      </c>
      <c r="J8095" t="s">
        <v>40875</v>
      </c>
      <c r="K8095" t="s">
        <v>40873</v>
      </c>
      <c r="L8095" t="s">
        <v>40876</v>
      </c>
      <c r="M8095">
        <v>-122.33899688699999</v>
      </c>
      <c r="N8095">
        <v>47.6290016174</v>
      </c>
    </row>
    <row r="8096" spans="1:14" x14ac:dyDescent="0.35">
      <c r="A8096" t="s">
        <v>40877</v>
      </c>
      <c r="B8096" t="s">
        <v>32</v>
      </c>
      <c r="C8096" t="s">
        <v>40878</v>
      </c>
      <c r="D8096">
        <v>100</v>
      </c>
      <c r="F8096" t="s">
        <v>30</v>
      </c>
      <c r="G8096" t="s">
        <v>83</v>
      </c>
      <c r="H8096" t="s">
        <v>40869</v>
      </c>
      <c r="I8096" t="s">
        <v>40877</v>
      </c>
      <c r="J8096" t="s">
        <v>18517</v>
      </c>
      <c r="K8096" t="s">
        <v>40877</v>
      </c>
      <c r="L8096" t="s">
        <v>40879</v>
      </c>
      <c r="M8096">
        <v>-123.138999939</v>
      </c>
      <c r="N8096">
        <v>48.612300872799999</v>
      </c>
    </row>
    <row r="8097" spans="1:14" x14ac:dyDescent="0.35">
      <c r="A8097" t="s">
        <v>40880</v>
      </c>
      <c r="B8097" t="s">
        <v>32</v>
      </c>
      <c r="C8097" t="s">
        <v>40881</v>
      </c>
      <c r="D8097">
        <v>169</v>
      </c>
      <c r="E8097" t="s">
        <v>1579</v>
      </c>
      <c r="F8097" t="s">
        <v>7799</v>
      </c>
      <c r="G8097" t="s">
        <v>15638</v>
      </c>
      <c r="H8097" t="s">
        <v>40882</v>
      </c>
      <c r="I8097" t="s">
        <v>40880</v>
      </c>
      <c r="J8097" t="s">
        <v>40883</v>
      </c>
      <c r="K8097" t="s">
        <v>40880</v>
      </c>
      <c r="L8097" t="s">
        <v>40884</v>
      </c>
      <c r="M8097">
        <v>123.91699981689</v>
      </c>
      <c r="N8097">
        <v>-5.7645702362061</v>
      </c>
    </row>
    <row r="8098" spans="1:14" x14ac:dyDescent="0.35">
      <c r="A8098" t="s">
        <v>40885</v>
      </c>
      <c r="B8098" t="s">
        <v>65</v>
      </c>
      <c r="C8098" t="s">
        <v>40886</v>
      </c>
      <c r="F8098" t="s">
        <v>30</v>
      </c>
      <c r="G8098" t="s">
        <v>83</v>
      </c>
      <c r="H8098" t="s">
        <v>40887</v>
      </c>
      <c r="I8098" t="s">
        <v>40885</v>
      </c>
      <c r="J8098" t="s">
        <v>40888</v>
      </c>
      <c r="K8098" t="s">
        <v>40885</v>
      </c>
      <c r="L8098" t="s">
        <v>40889</v>
      </c>
      <c r="M8098">
        <v>-122.95300293</v>
      </c>
      <c r="N8098">
        <v>48.617900848399998</v>
      </c>
    </row>
    <row r="8099" spans="1:14" x14ac:dyDescent="0.35">
      <c r="A8099" t="s">
        <v>40890</v>
      </c>
      <c r="B8099" t="s">
        <v>3332</v>
      </c>
      <c r="C8099" t="s">
        <v>40891</v>
      </c>
      <c r="D8099">
        <v>47</v>
      </c>
      <c r="E8099" t="s">
        <v>1579</v>
      </c>
      <c r="F8099" t="s">
        <v>7799</v>
      </c>
      <c r="G8099" t="s">
        <v>15429</v>
      </c>
      <c r="H8099" t="s">
        <v>40892</v>
      </c>
      <c r="I8099" t="s">
        <v>40890</v>
      </c>
      <c r="J8099" t="s">
        <v>40893</v>
      </c>
      <c r="L8099" t="s">
        <v>40894</v>
      </c>
      <c r="M8099">
        <v>119.554000854492</v>
      </c>
      <c r="N8099">
        <v>-5.0616297721862704</v>
      </c>
    </row>
    <row r="8100" spans="1:14" x14ac:dyDescent="0.35">
      <c r="A8100" t="s">
        <v>40895</v>
      </c>
      <c r="B8100" t="s">
        <v>32</v>
      </c>
      <c r="C8100" t="s">
        <v>40896</v>
      </c>
      <c r="D8100">
        <v>49</v>
      </c>
      <c r="E8100" t="s">
        <v>1579</v>
      </c>
      <c r="F8100" t="s">
        <v>7799</v>
      </c>
      <c r="G8100" t="s">
        <v>15429</v>
      </c>
      <c r="H8100" t="s">
        <v>40897</v>
      </c>
      <c r="I8100" t="s">
        <v>40898</v>
      </c>
      <c r="J8100" t="s">
        <v>40899</v>
      </c>
      <c r="L8100" t="s">
        <v>40900</v>
      </c>
      <c r="M8100">
        <v>119.033333</v>
      </c>
      <c r="N8100">
        <v>-2.5833330000000001</v>
      </c>
    </row>
    <row r="8101" spans="1:14" x14ac:dyDescent="0.35">
      <c r="A8101" t="s">
        <v>40901</v>
      </c>
      <c r="B8101" t="s">
        <v>36</v>
      </c>
      <c r="C8101" t="s">
        <v>40902</v>
      </c>
      <c r="D8101">
        <v>6800</v>
      </c>
      <c r="E8101" t="s">
        <v>161</v>
      </c>
      <c r="F8101" t="s">
        <v>1547</v>
      </c>
      <c r="G8101" t="s">
        <v>2852</v>
      </c>
      <c r="H8101" t="s">
        <v>40903</v>
      </c>
      <c r="J8101" t="s">
        <v>40901</v>
      </c>
      <c r="L8101" t="s">
        <v>40904</v>
      </c>
      <c r="M8101">
        <v>143.72</v>
      </c>
      <c r="N8101">
        <v>-5.4915000000000003</v>
      </c>
    </row>
    <row r="8102" spans="1:14" x14ac:dyDescent="0.35">
      <c r="A8102" t="s">
        <v>40905</v>
      </c>
      <c r="B8102" t="s">
        <v>1168</v>
      </c>
      <c r="C8102" t="s">
        <v>40906</v>
      </c>
      <c r="D8102">
        <v>46</v>
      </c>
      <c r="E8102" t="s">
        <v>1579</v>
      </c>
      <c r="F8102" t="s">
        <v>7799</v>
      </c>
      <c r="G8102" t="s">
        <v>7800</v>
      </c>
      <c r="H8102" t="s">
        <v>40907</v>
      </c>
      <c r="I8102" t="s">
        <v>40905</v>
      </c>
      <c r="J8102" t="s">
        <v>40908</v>
      </c>
      <c r="L8102" t="s">
        <v>40909</v>
      </c>
      <c r="M8102">
        <v>136.10800170898401</v>
      </c>
      <c r="N8102">
        <v>-1.19001996517181</v>
      </c>
    </row>
    <row r="8103" spans="1:14" x14ac:dyDescent="0.35">
      <c r="A8103" t="s">
        <v>40910</v>
      </c>
      <c r="B8103" t="s">
        <v>32</v>
      </c>
      <c r="C8103" t="s">
        <v>40911</v>
      </c>
      <c r="D8103">
        <v>5204</v>
      </c>
      <c r="E8103" t="s">
        <v>1579</v>
      </c>
      <c r="F8103" t="s">
        <v>7799</v>
      </c>
      <c r="G8103" t="s">
        <v>7800</v>
      </c>
      <c r="H8103" t="s">
        <v>40912</v>
      </c>
      <c r="I8103" t="s">
        <v>40910</v>
      </c>
      <c r="J8103" t="s">
        <v>40913</v>
      </c>
      <c r="L8103" t="s">
        <v>40914</v>
      </c>
      <c r="M8103">
        <v>136.08329772949199</v>
      </c>
      <c r="N8103">
        <v>-3.9834020137786799</v>
      </c>
    </row>
    <row r="8104" spans="1:14" x14ac:dyDescent="0.35">
      <c r="A8104" t="s">
        <v>40915</v>
      </c>
      <c r="B8104" t="s">
        <v>32</v>
      </c>
      <c r="C8104" t="s">
        <v>40916</v>
      </c>
      <c r="D8104">
        <v>5627</v>
      </c>
      <c r="E8104" t="s">
        <v>1579</v>
      </c>
      <c r="F8104" t="s">
        <v>7799</v>
      </c>
      <c r="G8104" t="s">
        <v>7800</v>
      </c>
      <c r="H8104" t="s">
        <v>40917</v>
      </c>
      <c r="I8104" t="s">
        <v>40915</v>
      </c>
      <c r="J8104" t="s">
        <v>40918</v>
      </c>
      <c r="L8104" t="s">
        <v>40919</v>
      </c>
      <c r="M8104">
        <v>136.27799987792901</v>
      </c>
      <c r="N8104">
        <v>-4.0442299842834402</v>
      </c>
    </row>
    <row r="8105" spans="1:14" x14ac:dyDescent="0.35">
      <c r="A8105" t="s">
        <v>40920</v>
      </c>
      <c r="B8105" t="s">
        <v>1168</v>
      </c>
      <c r="C8105" t="s">
        <v>40921</v>
      </c>
      <c r="D8105">
        <v>20</v>
      </c>
      <c r="E8105" t="s">
        <v>1579</v>
      </c>
      <c r="F8105" t="s">
        <v>7799</v>
      </c>
      <c r="G8105" t="s">
        <v>7800</v>
      </c>
      <c r="H8105" t="s">
        <v>40922</v>
      </c>
      <c r="I8105" t="s">
        <v>40920</v>
      </c>
      <c r="J8105" t="s">
        <v>40923</v>
      </c>
      <c r="L8105" t="s">
        <v>40924</v>
      </c>
      <c r="M8105">
        <v>135.496002</v>
      </c>
      <c r="N8105">
        <v>-3.3681800000000002</v>
      </c>
    </row>
    <row r="8106" spans="1:14" x14ac:dyDescent="0.35">
      <c r="A8106" t="s">
        <v>40925</v>
      </c>
      <c r="B8106" t="s">
        <v>32</v>
      </c>
      <c r="C8106" t="s">
        <v>40926</v>
      </c>
      <c r="D8106">
        <v>7989</v>
      </c>
      <c r="E8106" t="s">
        <v>1579</v>
      </c>
      <c r="F8106" t="s">
        <v>7799</v>
      </c>
      <c r="G8106" t="s">
        <v>7800</v>
      </c>
      <c r="H8106" t="s">
        <v>40927</v>
      </c>
      <c r="I8106" t="s">
        <v>40925</v>
      </c>
      <c r="J8106" t="s">
        <v>40928</v>
      </c>
      <c r="L8106" t="s">
        <v>40929</v>
      </c>
      <c r="M8106">
        <v>137.6225</v>
      </c>
      <c r="N8106">
        <v>-3.97648</v>
      </c>
    </row>
    <row r="8107" spans="1:14" x14ac:dyDescent="0.35">
      <c r="A8107" t="s">
        <v>40930</v>
      </c>
      <c r="B8107" t="s">
        <v>32</v>
      </c>
      <c r="C8107" t="s">
        <v>40931</v>
      </c>
      <c r="D8107">
        <v>59</v>
      </c>
      <c r="E8107" t="s">
        <v>1579</v>
      </c>
      <c r="F8107" t="s">
        <v>7799</v>
      </c>
      <c r="G8107" t="s">
        <v>7800</v>
      </c>
      <c r="H8107" t="s">
        <v>40932</v>
      </c>
      <c r="I8107" t="s">
        <v>40930</v>
      </c>
      <c r="J8107" t="s">
        <v>40933</v>
      </c>
      <c r="L8107" t="s">
        <v>40934</v>
      </c>
      <c r="M8107">
        <v>136.43514999999999</v>
      </c>
      <c r="N8107">
        <v>-4.71075</v>
      </c>
    </row>
    <row r="8108" spans="1:14" x14ac:dyDescent="0.35">
      <c r="A8108" t="s">
        <v>3551</v>
      </c>
      <c r="B8108" t="s">
        <v>32</v>
      </c>
      <c r="C8108" t="s">
        <v>40935</v>
      </c>
      <c r="D8108">
        <v>50</v>
      </c>
      <c r="E8108" t="s">
        <v>1579</v>
      </c>
      <c r="F8108" t="s">
        <v>7799</v>
      </c>
      <c r="G8108" t="s">
        <v>7800</v>
      </c>
      <c r="H8108" t="s">
        <v>40936</v>
      </c>
      <c r="I8108" t="s">
        <v>3551</v>
      </c>
      <c r="J8108" t="s">
        <v>40937</v>
      </c>
      <c r="L8108" t="s">
        <v>40938</v>
      </c>
      <c r="M8108">
        <v>136.24099731445301</v>
      </c>
      <c r="N8108">
        <v>-1.8755799531936601</v>
      </c>
    </row>
    <row r="8109" spans="1:14" x14ac:dyDescent="0.35">
      <c r="A8109" t="s">
        <v>40939</v>
      </c>
      <c r="B8109" t="s">
        <v>1168</v>
      </c>
      <c r="C8109" t="s">
        <v>40940</v>
      </c>
      <c r="D8109">
        <v>103</v>
      </c>
      <c r="E8109" t="s">
        <v>1579</v>
      </c>
      <c r="F8109" t="s">
        <v>7799</v>
      </c>
      <c r="G8109" t="s">
        <v>7800</v>
      </c>
      <c r="H8109" t="s">
        <v>40941</v>
      </c>
      <c r="I8109" t="s">
        <v>40942</v>
      </c>
      <c r="J8109" t="s">
        <v>37080</v>
      </c>
      <c r="L8109" t="s">
        <v>40943</v>
      </c>
      <c r="M8109">
        <v>136.88699299999999</v>
      </c>
      <c r="N8109">
        <v>-4.5282799999999996</v>
      </c>
    </row>
    <row r="8110" spans="1:14" x14ac:dyDescent="0.35">
      <c r="A8110" t="s">
        <v>40944</v>
      </c>
      <c r="B8110" t="s">
        <v>32</v>
      </c>
      <c r="C8110" t="s">
        <v>40945</v>
      </c>
      <c r="D8110">
        <v>5807</v>
      </c>
      <c r="E8110" t="s">
        <v>1579</v>
      </c>
      <c r="F8110" t="s">
        <v>7799</v>
      </c>
      <c r="G8110" t="s">
        <v>7800</v>
      </c>
      <c r="H8110" t="s">
        <v>40946</v>
      </c>
      <c r="I8110" t="s">
        <v>40944</v>
      </c>
      <c r="J8110" t="s">
        <v>40947</v>
      </c>
      <c r="L8110" t="s">
        <v>40948</v>
      </c>
      <c r="M8110">
        <v>136.37699890136699</v>
      </c>
      <c r="N8110">
        <v>-3.9258999824523899</v>
      </c>
    </row>
    <row r="8111" spans="1:14" x14ac:dyDescent="0.35">
      <c r="A8111" t="s">
        <v>40949</v>
      </c>
      <c r="B8111" t="s">
        <v>32</v>
      </c>
      <c r="C8111" t="s">
        <v>40950</v>
      </c>
      <c r="D8111">
        <v>2475</v>
      </c>
      <c r="E8111" t="s">
        <v>1532</v>
      </c>
      <c r="F8111" t="s">
        <v>1861</v>
      </c>
      <c r="G8111" t="s">
        <v>1990</v>
      </c>
      <c r="H8111" t="s">
        <v>40951</v>
      </c>
      <c r="J8111" t="s">
        <v>40949</v>
      </c>
      <c r="L8111" t="s">
        <v>40952</v>
      </c>
      <c r="M8111">
        <v>47.723300000000002</v>
      </c>
      <c r="N8111">
        <v>-17.631</v>
      </c>
    </row>
    <row r="8112" spans="1:14" x14ac:dyDescent="0.35">
      <c r="A8112" t="s">
        <v>40953</v>
      </c>
      <c r="B8112" t="s">
        <v>32</v>
      </c>
      <c r="C8112" t="s">
        <v>40954</v>
      </c>
      <c r="D8112">
        <v>52</v>
      </c>
      <c r="E8112" t="s">
        <v>1579</v>
      </c>
      <c r="F8112" t="s">
        <v>7799</v>
      </c>
      <c r="G8112" t="s">
        <v>15598</v>
      </c>
      <c r="H8112" t="s">
        <v>40955</v>
      </c>
      <c r="I8112" t="s">
        <v>40953</v>
      </c>
      <c r="J8112" t="s">
        <v>2821</v>
      </c>
      <c r="L8112" t="s">
        <v>40956</v>
      </c>
      <c r="M8112">
        <v>116.095001221</v>
      </c>
      <c r="N8112">
        <v>-8.5607099533099902</v>
      </c>
    </row>
    <row r="8113" spans="1:14" x14ac:dyDescent="0.35">
      <c r="A8113" t="s">
        <v>40957</v>
      </c>
      <c r="B8113" t="s">
        <v>32</v>
      </c>
      <c r="C8113" t="s">
        <v>40958</v>
      </c>
      <c r="D8113">
        <v>3</v>
      </c>
      <c r="E8113" t="s">
        <v>1579</v>
      </c>
      <c r="F8113" t="s">
        <v>7799</v>
      </c>
      <c r="G8113" t="s">
        <v>15598</v>
      </c>
      <c r="H8113" t="s">
        <v>40959</v>
      </c>
      <c r="I8113" t="s">
        <v>40957</v>
      </c>
      <c r="J8113" t="s">
        <v>31688</v>
      </c>
      <c r="L8113" t="s">
        <v>40960</v>
      </c>
      <c r="M8113">
        <v>118.68699645996</v>
      </c>
      <c r="N8113">
        <v>-8.5396499633788991</v>
      </c>
    </row>
    <row r="8114" spans="1:14" x14ac:dyDescent="0.35">
      <c r="A8114" t="s">
        <v>40961</v>
      </c>
      <c r="B8114" t="s">
        <v>3332</v>
      </c>
      <c r="C8114" t="s">
        <v>40962</v>
      </c>
      <c r="D8114">
        <v>14</v>
      </c>
      <c r="E8114" t="s">
        <v>1579</v>
      </c>
      <c r="F8114" t="s">
        <v>7799</v>
      </c>
      <c r="G8114" t="s">
        <v>15381</v>
      </c>
      <c r="H8114" t="s">
        <v>40963</v>
      </c>
      <c r="I8114" t="s">
        <v>40961</v>
      </c>
      <c r="J8114" t="s">
        <v>40964</v>
      </c>
      <c r="L8114" t="s">
        <v>40965</v>
      </c>
      <c r="M8114">
        <v>115.16699981689</v>
      </c>
      <c r="N8114">
        <v>-8.7481698989868004</v>
      </c>
    </row>
    <row r="8115" spans="1:14" x14ac:dyDescent="0.35">
      <c r="A8115" t="s">
        <v>40966</v>
      </c>
      <c r="B8115" t="s">
        <v>1168</v>
      </c>
      <c r="C8115" t="s">
        <v>40967</v>
      </c>
      <c r="D8115">
        <v>319</v>
      </c>
      <c r="E8115" t="s">
        <v>1579</v>
      </c>
      <c r="F8115" t="s">
        <v>7799</v>
      </c>
      <c r="G8115" t="s">
        <v>15598</v>
      </c>
      <c r="H8115" t="s">
        <v>40968</v>
      </c>
      <c r="I8115" t="s">
        <v>40966</v>
      </c>
      <c r="J8115" t="s">
        <v>27391</v>
      </c>
      <c r="L8115" t="s">
        <v>40969</v>
      </c>
      <c r="M8115">
        <v>116.276675</v>
      </c>
      <c r="N8115">
        <v>-8.7573220000000003</v>
      </c>
    </row>
    <row r="8116" spans="1:14" x14ac:dyDescent="0.35">
      <c r="A8116" t="s">
        <v>40970</v>
      </c>
      <c r="B8116" t="s">
        <v>32</v>
      </c>
      <c r="C8116" t="s">
        <v>40971</v>
      </c>
      <c r="D8116">
        <v>16</v>
      </c>
      <c r="E8116" t="s">
        <v>1579</v>
      </c>
      <c r="F8116" t="s">
        <v>7799</v>
      </c>
      <c r="G8116" t="s">
        <v>15598</v>
      </c>
      <c r="H8116" t="s">
        <v>40972</v>
      </c>
      <c r="I8116" t="s">
        <v>40970</v>
      </c>
      <c r="J8116" t="s">
        <v>40973</v>
      </c>
      <c r="L8116" t="s">
        <v>40974</v>
      </c>
      <c r="M8116">
        <v>117.41200256347599</v>
      </c>
      <c r="N8116">
        <v>-8.4890403747558594</v>
      </c>
    </row>
    <row r="8117" spans="1:14" x14ac:dyDescent="0.35">
      <c r="A8117" t="s">
        <v>40975</v>
      </c>
      <c r="B8117" t="s">
        <v>32</v>
      </c>
      <c r="C8117" t="s">
        <v>40976</v>
      </c>
      <c r="D8117">
        <v>161</v>
      </c>
      <c r="E8117" t="s">
        <v>1579</v>
      </c>
      <c r="F8117" t="s">
        <v>7799</v>
      </c>
      <c r="G8117" t="s">
        <v>15591</v>
      </c>
      <c r="H8117" t="s">
        <v>40977</v>
      </c>
      <c r="I8117" t="s">
        <v>40978</v>
      </c>
      <c r="J8117" t="s">
        <v>40979</v>
      </c>
      <c r="L8117" t="s">
        <v>40980</v>
      </c>
      <c r="M8117">
        <v>119.24400300000001</v>
      </c>
      <c r="N8117">
        <v>-9.4097200000000001</v>
      </c>
    </row>
    <row r="8118" spans="1:14" x14ac:dyDescent="0.35">
      <c r="A8118" t="s">
        <v>40981</v>
      </c>
      <c r="B8118" t="s">
        <v>32</v>
      </c>
      <c r="C8118" t="s">
        <v>40982</v>
      </c>
      <c r="D8118">
        <v>33</v>
      </c>
      <c r="E8118" t="s">
        <v>1579</v>
      </c>
      <c r="F8118" t="s">
        <v>7799</v>
      </c>
      <c r="G8118" t="s">
        <v>15591</v>
      </c>
      <c r="H8118" t="s">
        <v>40983</v>
      </c>
      <c r="I8118" t="s">
        <v>40984</v>
      </c>
      <c r="J8118" t="s">
        <v>40985</v>
      </c>
      <c r="L8118" t="s">
        <v>40986</v>
      </c>
      <c r="M8118">
        <v>120.302002</v>
      </c>
      <c r="N8118">
        <v>-9.6692199999999993</v>
      </c>
    </row>
    <row r="8119" spans="1:14" x14ac:dyDescent="0.35">
      <c r="A8119" t="s">
        <v>40987</v>
      </c>
      <c r="B8119" t="s">
        <v>32</v>
      </c>
      <c r="C8119" t="s">
        <v>40988</v>
      </c>
      <c r="D8119">
        <v>13</v>
      </c>
      <c r="E8119" t="s">
        <v>1579</v>
      </c>
      <c r="F8119" t="s">
        <v>7799</v>
      </c>
      <c r="G8119" t="s">
        <v>15429</v>
      </c>
      <c r="H8119" t="s">
        <v>40989</v>
      </c>
      <c r="I8119" t="s">
        <v>40987</v>
      </c>
      <c r="J8119" t="s">
        <v>34924</v>
      </c>
      <c r="L8119" t="s">
        <v>40990</v>
      </c>
      <c r="M8119">
        <v>120.245018</v>
      </c>
      <c r="N8119">
        <v>-3.0829970000000002</v>
      </c>
    </row>
    <row r="8120" spans="1:14" x14ac:dyDescent="0.35">
      <c r="A8120" t="s">
        <v>40991</v>
      </c>
      <c r="B8120" t="s">
        <v>1168</v>
      </c>
      <c r="C8120" t="s">
        <v>40992</v>
      </c>
      <c r="D8120">
        <v>24</v>
      </c>
      <c r="E8120" t="s">
        <v>1579</v>
      </c>
      <c r="F8120" t="s">
        <v>7799</v>
      </c>
      <c r="G8120" t="s">
        <v>40993</v>
      </c>
      <c r="H8120" t="s">
        <v>40994</v>
      </c>
      <c r="I8120" t="s">
        <v>40991</v>
      </c>
      <c r="J8120" t="s">
        <v>40995</v>
      </c>
      <c r="L8120" t="s">
        <v>40996</v>
      </c>
      <c r="M8120">
        <v>110.057264</v>
      </c>
      <c r="N8120">
        <v>-7.9053380000000004</v>
      </c>
    </row>
    <row r="8121" spans="1:14" x14ac:dyDescent="0.35">
      <c r="A8121" t="s">
        <v>40997</v>
      </c>
      <c r="B8121" t="s">
        <v>32</v>
      </c>
      <c r="C8121" t="s">
        <v>40998</v>
      </c>
      <c r="D8121">
        <v>208</v>
      </c>
      <c r="E8121" t="s">
        <v>1579</v>
      </c>
      <c r="F8121" t="s">
        <v>7799</v>
      </c>
      <c r="G8121" t="s">
        <v>7800</v>
      </c>
      <c r="H8121" t="s">
        <v>40999</v>
      </c>
      <c r="I8121" t="s">
        <v>40997</v>
      </c>
      <c r="J8121" t="s">
        <v>41000</v>
      </c>
      <c r="L8121" t="s">
        <v>41001</v>
      </c>
      <c r="M8121">
        <v>140.78334045410099</v>
      </c>
      <c r="N8121">
        <v>-2.9333329200744598</v>
      </c>
    </row>
    <row r="8122" spans="1:14" x14ac:dyDescent="0.35">
      <c r="A8122" t="s">
        <v>41002</v>
      </c>
      <c r="B8122" t="s">
        <v>32</v>
      </c>
      <c r="C8122" t="s">
        <v>41003</v>
      </c>
      <c r="D8122">
        <v>4550</v>
      </c>
      <c r="E8122" t="s">
        <v>1579</v>
      </c>
      <c r="F8122" t="s">
        <v>7799</v>
      </c>
      <c r="G8122" t="s">
        <v>7800</v>
      </c>
      <c r="H8122" t="s">
        <v>41004</v>
      </c>
      <c r="I8122" t="s">
        <v>41002</v>
      </c>
      <c r="J8122" t="s">
        <v>41005</v>
      </c>
      <c r="L8122" t="s">
        <v>41006</v>
      </c>
      <c r="M8122">
        <v>138.6755</v>
      </c>
      <c r="N8122">
        <v>-3.6821999999999999</v>
      </c>
    </row>
    <row r="8123" spans="1:14" x14ac:dyDescent="0.35">
      <c r="A8123" t="s">
        <v>41007</v>
      </c>
      <c r="B8123" t="s">
        <v>32</v>
      </c>
      <c r="C8123" t="s">
        <v>41008</v>
      </c>
      <c r="D8123">
        <v>10</v>
      </c>
      <c r="E8123" t="s">
        <v>1579</v>
      </c>
      <c r="F8123" t="s">
        <v>7799</v>
      </c>
      <c r="G8123" t="s">
        <v>7800</v>
      </c>
      <c r="H8123" t="s">
        <v>41009</v>
      </c>
      <c r="I8123" t="s">
        <v>41007</v>
      </c>
      <c r="J8123" t="s">
        <v>41010</v>
      </c>
      <c r="L8123" t="s">
        <v>41011</v>
      </c>
      <c r="M8123">
        <v>138.75</v>
      </c>
      <c r="N8123">
        <v>-1.8695499897000001</v>
      </c>
    </row>
    <row r="8124" spans="1:14" x14ac:dyDescent="0.35">
      <c r="A8124" t="s">
        <v>41012</v>
      </c>
      <c r="B8124" t="s">
        <v>3332</v>
      </c>
      <c r="C8124" t="s">
        <v>41013</v>
      </c>
      <c r="D8124">
        <v>289</v>
      </c>
      <c r="E8124" t="s">
        <v>1579</v>
      </c>
      <c r="F8124" t="s">
        <v>7799</v>
      </c>
      <c r="G8124" t="s">
        <v>7800</v>
      </c>
      <c r="H8124" t="s">
        <v>41014</v>
      </c>
      <c r="I8124" t="s">
        <v>41012</v>
      </c>
      <c r="J8124" t="s">
        <v>41015</v>
      </c>
      <c r="L8124" t="s">
        <v>41016</v>
      </c>
      <c r="M8124">
        <v>140.5160064698</v>
      </c>
      <c r="N8124">
        <v>-2.5769500732999999</v>
      </c>
    </row>
    <row r="8125" spans="1:14" x14ac:dyDescent="0.35">
      <c r="A8125" t="s">
        <v>41017</v>
      </c>
      <c r="B8125" t="s">
        <v>32</v>
      </c>
      <c r="C8125" t="s">
        <v>41018</v>
      </c>
      <c r="D8125">
        <v>820</v>
      </c>
      <c r="E8125" t="s">
        <v>1579</v>
      </c>
      <c r="F8125" t="s">
        <v>7799</v>
      </c>
      <c r="G8125" t="s">
        <v>7800</v>
      </c>
      <c r="H8125" t="s">
        <v>41019</v>
      </c>
      <c r="I8125" t="s">
        <v>41017</v>
      </c>
      <c r="J8125" t="s">
        <v>41020</v>
      </c>
      <c r="L8125" t="s">
        <v>41021</v>
      </c>
      <c r="M8125">
        <v>139.952</v>
      </c>
      <c r="N8125">
        <v>-3.0794999999999999</v>
      </c>
    </row>
    <row r="8126" spans="1:14" x14ac:dyDescent="0.35">
      <c r="A8126" t="s">
        <v>41022</v>
      </c>
      <c r="B8126" t="s">
        <v>32</v>
      </c>
      <c r="C8126" t="s">
        <v>41023</v>
      </c>
      <c r="D8126">
        <v>6527</v>
      </c>
      <c r="E8126" t="s">
        <v>1579</v>
      </c>
      <c r="F8126" t="s">
        <v>7799</v>
      </c>
      <c r="G8126" t="s">
        <v>7800</v>
      </c>
      <c r="H8126" t="s">
        <v>41024</v>
      </c>
      <c r="I8126" t="s">
        <v>41025</v>
      </c>
      <c r="J8126" t="s">
        <v>41026</v>
      </c>
      <c r="L8126" t="s">
        <v>41027</v>
      </c>
      <c r="M8126">
        <v>137.95699999999999</v>
      </c>
      <c r="N8126">
        <v>-3.7018</v>
      </c>
    </row>
    <row r="8127" spans="1:14" x14ac:dyDescent="0.35">
      <c r="A8127" t="s">
        <v>41028</v>
      </c>
      <c r="B8127" t="s">
        <v>32</v>
      </c>
      <c r="C8127" t="s">
        <v>41029</v>
      </c>
      <c r="D8127">
        <v>4315</v>
      </c>
      <c r="E8127" t="s">
        <v>1579</v>
      </c>
      <c r="F8127" t="s">
        <v>7799</v>
      </c>
      <c r="G8127" t="s">
        <v>7800</v>
      </c>
      <c r="H8127" t="s">
        <v>41030</v>
      </c>
      <c r="I8127" t="s">
        <v>41028</v>
      </c>
      <c r="J8127" t="s">
        <v>15423</v>
      </c>
      <c r="L8127" t="s">
        <v>41031</v>
      </c>
      <c r="M8127">
        <v>140.6277</v>
      </c>
      <c r="N8127">
        <v>-4.9070999999999998</v>
      </c>
    </row>
    <row r="8128" spans="1:14" x14ac:dyDescent="0.35">
      <c r="A8128" t="s">
        <v>41032</v>
      </c>
      <c r="B8128" t="s">
        <v>32</v>
      </c>
      <c r="C8128" t="s">
        <v>41033</v>
      </c>
      <c r="D8128">
        <v>1500</v>
      </c>
      <c r="E8128" t="s">
        <v>1579</v>
      </c>
      <c r="F8128" t="s">
        <v>7799</v>
      </c>
      <c r="G8128" t="s">
        <v>7800</v>
      </c>
      <c r="H8128" t="s">
        <v>41034</v>
      </c>
      <c r="I8128" t="s">
        <v>41032</v>
      </c>
      <c r="J8128" t="s">
        <v>41035</v>
      </c>
      <c r="L8128" t="s">
        <v>41036</v>
      </c>
      <c r="M8128">
        <v>140.994</v>
      </c>
      <c r="N8128">
        <v>-3.2349999999999999</v>
      </c>
    </row>
    <row r="8129" spans="1:14" x14ac:dyDescent="0.35">
      <c r="A8129" t="s">
        <v>41037</v>
      </c>
      <c r="B8129" t="s">
        <v>32</v>
      </c>
      <c r="C8129" t="s">
        <v>41038</v>
      </c>
      <c r="D8129">
        <v>914</v>
      </c>
      <c r="E8129" t="s">
        <v>1579</v>
      </c>
      <c r="F8129" t="s">
        <v>7799</v>
      </c>
      <c r="G8129" t="s">
        <v>7800</v>
      </c>
      <c r="H8129" t="s">
        <v>41039</v>
      </c>
      <c r="I8129" t="s">
        <v>41037</v>
      </c>
      <c r="J8129" t="s">
        <v>36905</v>
      </c>
      <c r="L8129" t="s">
        <v>41040</v>
      </c>
      <c r="M8129">
        <v>140.779</v>
      </c>
      <c r="N8129">
        <v>-3.45</v>
      </c>
    </row>
    <row r="8130" spans="1:14" x14ac:dyDescent="0.35">
      <c r="A8130" t="s">
        <v>41041</v>
      </c>
      <c r="B8130" t="s">
        <v>32</v>
      </c>
      <c r="C8130" t="s">
        <v>41042</v>
      </c>
      <c r="D8130">
        <v>1370</v>
      </c>
      <c r="E8130" t="s">
        <v>1579</v>
      </c>
      <c r="F8130" t="s">
        <v>7799</v>
      </c>
      <c r="G8130" t="s">
        <v>7800</v>
      </c>
      <c r="H8130" t="s">
        <v>41043</v>
      </c>
      <c r="I8130" t="s">
        <v>41041</v>
      </c>
      <c r="J8130" t="s">
        <v>41044</v>
      </c>
      <c r="L8130" t="s">
        <v>41045</v>
      </c>
      <c r="M8130">
        <v>140.88380000000001</v>
      </c>
      <c r="N8130">
        <v>-3.6756500000000001</v>
      </c>
    </row>
    <row r="8131" spans="1:14" x14ac:dyDescent="0.35">
      <c r="A8131" t="s">
        <v>41046</v>
      </c>
      <c r="B8131" t="s">
        <v>1168</v>
      </c>
      <c r="C8131" t="s">
        <v>41047</v>
      </c>
      <c r="D8131">
        <v>5085</v>
      </c>
      <c r="E8131" t="s">
        <v>1579</v>
      </c>
      <c r="F8131" t="s">
        <v>7799</v>
      </c>
      <c r="G8131" t="s">
        <v>7800</v>
      </c>
      <c r="H8131" t="s">
        <v>41048</v>
      </c>
      <c r="I8131" t="s">
        <v>41046</v>
      </c>
      <c r="J8131" t="s">
        <v>41049</v>
      </c>
      <c r="L8131" t="s">
        <v>41050</v>
      </c>
      <c r="M8131">
        <v>138.95700099999999</v>
      </c>
      <c r="N8131">
        <v>-4.1025099999999997</v>
      </c>
    </row>
    <row r="8132" spans="1:14" x14ac:dyDescent="0.35">
      <c r="A8132" t="s">
        <v>41051</v>
      </c>
      <c r="B8132" t="s">
        <v>32</v>
      </c>
      <c r="C8132" t="s">
        <v>41052</v>
      </c>
      <c r="D8132">
        <v>157</v>
      </c>
      <c r="E8132" t="s">
        <v>1579</v>
      </c>
      <c r="F8132" t="s">
        <v>7799</v>
      </c>
      <c r="G8132" t="s">
        <v>7800</v>
      </c>
      <c r="H8132" t="s">
        <v>41053</v>
      </c>
      <c r="I8132" t="s">
        <v>41051</v>
      </c>
      <c r="J8132" t="s">
        <v>33695</v>
      </c>
      <c r="L8132" t="s">
        <v>41054</v>
      </c>
      <c r="M8132">
        <v>140.36700439453099</v>
      </c>
      <c r="N8132">
        <v>-5.75</v>
      </c>
    </row>
    <row r="8133" spans="1:14" x14ac:dyDescent="0.35">
      <c r="A8133" t="s">
        <v>41055</v>
      </c>
      <c r="B8133" t="s">
        <v>32</v>
      </c>
      <c r="C8133" t="s">
        <v>41056</v>
      </c>
      <c r="D8133">
        <v>59</v>
      </c>
      <c r="E8133" t="s">
        <v>1579</v>
      </c>
      <c r="F8133" t="s">
        <v>7799</v>
      </c>
      <c r="G8133" t="s">
        <v>7800</v>
      </c>
      <c r="H8133" t="s">
        <v>41057</v>
      </c>
      <c r="I8133" t="s">
        <v>41055</v>
      </c>
      <c r="J8133" t="s">
        <v>41058</v>
      </c>
      <c r="L8133" t="s">
        <v>41059</v>
      </c>
      <c r="M8133">
        <v>139.58332999999999</v>
      </c>
      <c r="N8133">
        <v>-7.1759019999999998</v>
      </c>
    </row>
    <row r="8134" spans="1:14" x14ac:dyDescent="0.35">
      <c r="A8134" t="s">
        <v>41060</v>
      </c>
      <c r="B8134" t="s">
        <v>1168</v>
      </c>
      <c r="C8134" t="s">
        <v>41061</v>
      </c>
      <c r="D8134">
        <v>10</v>
      </c>
      <c r="E8134" t="s">
        <v>1579</v>
      </c>
      <c r="F8134" t="s">
        <v>7799</v>
      </c>
      <c r="G8134" t="s">
        <v>7800</v>
      </c>
      <c r="H8134" t="s">
        <v>41062</v>
      </c>
      <c r="I8134" t="s">
        <v>41060</v>
      </c>
      <c r="J8134" t="s">
        <v>41063</v>
      </c>
      <c r="L8134" t="s">
        <v>41064</v>
      </c>
      <c r="M8134">
        <v>140.41799926757801</v>
      </c>
      <c r="N8134">
        <v>-8.5202903747558594</v>
      </c>
    </row>
    <row r="8135" spans="1:14" x14ac:dyDescent="0.35">
      <c r="A8135" t="s">
        <v>41065</v>
      </c>
      <c r="B8135" t="s">
        <v>32</v>
      </c>
      <c r="C8135" t="s">
        <v>41066</v>
      </c>
      <c r="D8135">
        <v>23</v>
      </c>
      <c r="E8135" t="s">
        <v>1579</v>
      </c>
      <c r="F8135" t="s">
        <v>7799</v>
      </c>
      <c r="G8135" t="s">
        <v>7800</v>
      </c>
      <c r="H8135" t="s">
        <v>41067</v>
      </c>
      <c r="I8135" t="s">
        <v>41065</v>
      </c>
      <c r="J8135" t="s">
        <v>41068</v>
      </c>
      <c r="L8135" t="s">
        <v>41069</v>
      </c>
      <c r="M8135">
        <v>139.72329999999999</v>
      </c>
      <c r="N8135">
        <v>-8.0945999999999998</v>
      </c>
    </row>
    <row r="8136" spans="1:14" x14ac:dyDescent="0.35">
      <c r="A8136" t="s">
        <v>41070</v>
      </c>
      <c r="B8136" t="s">
        <v>32</v>
      </c>
      <c r="C8136" t="s">
        <v>41071</v>
      </c>
      <c r="D8136">
        <v>67</v>
      </c>
      <c r="E8136" t="s">
        <v>1579</v>
      </c>
      <c r="F8136" t="s">
        <v>7799</v>
      </c>
      <c r="G8136" t="s">
        <v>7800</v>
      </c>
      <c r="H8136" t="s">
        <v>41072</v>
      </c>
      <c r="I8136" t="s">
        <v>41070</v>
      </c>
      <c r="J8136" t="s">
        <v>41073</v>
      </c>
      <c r="L8136" t="s">
        <v>41074</v>
      </c>
      <c r="M8136">
        <v>139.33179999999999</v>
      </c>
      <c r="N8136">
        <v>-6.5418000000000003</v>
      </c>
    </row>
    <row r="8137" spans="1:14" x14ac:dyDescent="0.35">
      <c r="A8137" t="s">
        <v>41075</v>
      </c>
      <c r="B8137" t="s">
        <v>32</v>
      </c>
      <c r="C8137" t="s">
        <v>41076</v>
      </c>
      <c r="D8137">
        <v>57</v>
      </c>
      <c r="E8137" t="s">
        <v>1579</v>
      </c>
      <c r="F8137" t="s">
        <v>7799</v>
      </c>
      <c r="G8137" t="s">
        <v>7800</v>
      </c>
      <c r="H8137" t="s">
        <v>41077</v>
      </c>
      <c r="I8137" t="s">
        <v>41075</v>
      </c>
      <c r="J8137" t="s">
        <v>41078</v>
      </c>
      <c r="L8137" t="s">
        <v>41079</v>
      </c>
      <c r="M8137">
        <v>140.29800415039</v>
      </c>
      <c r="N8137">
        <v>-6.0992197990417401</v>
      </c>
    </row>
    <row r="8138" spans="1:14" x14ac:dyDescent="0.35">
      <c r="A8138" t="s">
        <v>41080</v>
      </c>
      <c r="B8138" t="s">
        <v>32</v>
      </c>
      <c r="C8138" t="s">
        <v>41081</v>
      </c>
      <c r="D8138">
        <v>10</v>
      </c>
      <c r="E8138" t="s">
        <v>1579</v>
      </c>
      <c r="F8138" t="s">
        <v>7799</v>
      </c>
      <c r="G8138" t="s">
        <v>15367</v>
      </c>
      <c r="H8138" t="s">
        <v>41082</v>
      </c>
      <c r="I8138" t="s">
        <v>41080</v>
      </c>
      <c r="J8138" t="s">
        <v>41083</v>
      </c>
      <c r="L8138" t="s">
        <v>41084</v>
      </c>
      <c r="M8138">
        <v>117.373611111</v>
      </c>
      <c r="N8138">
        <v>2.8358333333300001</v>
      </c>
    </row>
    <row r="8139" spans="1:14" x14ac:dyDescent="0.35">
      <c r="A8139" t="s">
        <v>41085</v>
      </c>
      <c r="B8139" t="s">
        <v>32</v>
      </c>
      <c r="C8139" t="s">
        <v>41086</v>
      </c>
      <c r="D8139">
        <v>508</v>
      </c>
      <c r="E8139" t="s">
        <v>1579</v>
      </c>
      <c r="F8139" t="s">
        <v>7799</v>
      </c>
      <c r="G8139" t="s">
        <v>15368</v>
      </c>
      <c r="H8139" t="s">
        <v>41087</v>
      </c>
      <c r="I8139" t="s">
        <v>41085</v>
      </c>
      <c r="J8139" t="s">
        <v>41088</v>
      </c>
      <c r="L8139" t="s">
        <v>41089</v>
      </c>
      <c r="M8139">
        <v>114.53060000000001</v>
      </c>
      <c r="N8139">
        <v>0.81059999999999999</v>
      </c>
    </row>
    <row r="8140" spans="1:14" x14ac:dyDescent="0.35">
      <c r="A8140" t="s">
        <v>41090</v>
      </c>
      <c r="B8140" t="s">
        <v>1168</v>
      </c>
      <c r="C8140" t="s">
        <v>41091</v>
      </c>
      <c r="D8140">
        <v>59</v>
      </c>
      <c r="E8140" t="s">
        <v>1579</v>
      </c>
      <c r="F8140" t="s">
        <v>7799</v>
      </c>
      <c r="G8140" t="s">
        <v>15368</v>
      </c>
      <c r="H8140" t="s">
        <v>41092</v>
      </c>
      <c r="I8140" t="s">
        <v>41093</v>
      </c>
      <c r="J8140" t="s">
        <v>41094</v>
      </c>
      <c r="L8140" t="s">
        <v>41095</v>
      </c>
      <c r="M8140">
        <v>117.431999</v>
      </c>
      <c r="N8140">
        <v>2.1555</v>
      </c>
    </row>
    <row r="8141" spans="1:14" x14ac:dyDescent="0.35">
      <c r="A8141" t="s">
        <v>41096</v>
      </c>
      <c r="B8141" t="s">
        <v>32</v>
      </c>
      <c r="C8141" t="s">
        <v>41097</v>
      </c>
      <c r="D8141">
        <v>12</v>
      </c>
      <c r="E8141" t="s">
        <v>1579</v>
      </c>
      <c r="F8141" t="s">
        <v>7799</v>
      </c>
      <c r="G8141" t="s">
        <v>15368</v>
      </c>
      <c r="H8141" t="s">
        <v>41098</v>
      </c>
      <c r="I8141" t="s">
        <v>41096</v>
      </c>
      <c r="J8141" t="s">
        <v>41099</v>
      </c>
      <c r="L8141" t="s">
        <v>41100</v>
      </c>
      <c r="M8141">
        <v>116.893997192</v>
      </c>
      <c r="N8141">
        <v>-1.26827001572</v>
      </c>
    </row>
    <row r="8142" spans="1:14" x14ac:dyDescent="0.35">
      <c r="A8142" t="s">
        <v>41101</v>
      </c>
      <c r="B8142" t="s">
        <v>1168</v>
      </c>
      <c r="C8142" t="s">
        <v>41102</v>
      </c>
      <c r="D8142">
        <v>23</v>
      </c>
      <c r="E8142" t="s">
        <v>1579</v>
      </c>
      <c r="F8142" t="s">
        <v>7799</v>
      </c>
      <c r="G8142" t="s">
        <v>15367</v>
      </c>
      <c r="H8142" t="s">
        <v>41103</v>
      </c>
      <c r="I8142" t="s">
        <v>41104</v>
      </c>
      <c r="J8142" t="s">
        <v>22796</v>
      </c>
      <c r="K8142" t="s">
        <v>22796</v>
      </c>
      <c r="L8142" t="s">
        <v>41105</v>
      </c>
      <c r="M8142">
        <v>117.569444</v>
      </c>
      <c r="N8142">
        <v>3.326667</v>
      </c>
    </row>
    <row r="8143" spans="1:14" x14ac:dyDescent="0.35">
      <c r="A8143" t="s">
        <v>41106</v>
      </c>
      <c r="B8143" t="s">
        <v>32</v>
      </c>
      <c r="C8143" t="s">
        <v>41107</v>
      </c>
      <c r="D8143">
        <v>121</v>
      </c>
      <c r="E8143" t="s">
        <v>1579</v>
      </c>
      <c r="F8143" t="s">
        <v>7799</v>
      </c>
      <c r="G8143" t="s">
        <v>15368</v>
      </c>
      <c r="H8143" t="s">
        <v>41108</v>
      </c>
      <c r="I8143" t="s">
        <v>41106</v>
      </c>
      <c r="J8143" t="s">
        <v>41109</v>
      </c>
      <c r="L8143" t="s">
        <v>41110</v>
      </c>
      <c r="M8143">
        <v>117.45300293</v>
      </c>
      <c r="N8143">
        <v>-9.2973001301299998E-2</v>
      </c>
    </row>
    <row r="8144" spans="1:14" x14ac:dyDescent="0.35">
      <c r="A8144" t="s">
        <v>41111</v>
      </c>
      <c r="B8144" t="s">
        <v>32</v>
      </c>
      <c r="C8144" t="s">
        <v>41112</v>
      </c>
      <c r="D8144">
        <v>118</v>
      </c>
      <c r="E8144" t="s">
        <v>1579</v>
      </c>
      <c r="F8144" t="s">
        <v>7799</v>
      </c>
      <c r="G8144" t="s">
        <v>15367</v>
      </c>
      <c r="H8144" t="s">
        <v>41113</v>
      </c>
      <c r="I8144" t="s">
        <v>41111</v>
      </c>
      <c r="J8144" t="s">
        <v>41114</v>
      </c>
      <c r="K8144" t="s">
        <v>41115</v>
      </c>
      <c r="L8144" t="s">
        <v>41116</v>
      </c>
      <c r="M8144">
        <v>117.866996765</v>
      </c>
      <c r="N8144">
        <v>3.45571994781</v>
      </c>
    </row>
    <row r="8145" spans="1:14" x14ac:dyDescent="0.35">
      <c r="A8145" t="s">
        <v>41117</v>
      </c>
      <c r="B8145" t="s">
        <v>32</v>
      </c>
      <c r="C8145" t="s">
        <v>41118</v>
      </c>
      <c r="D8145">
        <v>180</v>
      </c>
      <c r="E8145" t="s">
        <v>1579</v>
      </c>
      <c r="F8145" t="s">
        <v>7799</v>
      </c>
      <c r="G8145" t="s">
        <v>15461</v>
      </c>
      <c r="H8145" t="s">
        <v>41119</v>
      </c>
      <c r="I8145" t="s">
        <v>41117</v>
      </c>
      <c r="J8145" t="s">
        <v>41120</v>
      </c>
      <c r="L8145" t="s">
        <v>41121</v>
      </c>
      <c r="M8145">
        <v>127.786003112792</v>
      </c>
      <c r="N8145">
        <v>1.83833003044128</v>
      </c>
    </row>
    <row r="8146" spans="1:14" x14ac:dyDescent="0.35">
      <c r="A8146" t="s">
        <v>41123</v>
      </c>
      <c r="B8146" t="s">
        <v>32</v>
      </c>
      <c r="C8146" t="s">
        <v>41124</v>
      </c>
      <c r="D8146">
        <v>7</v>
      </c>
      <c r="E8146" t="s">
        <v>1579</v>
      </c>
      <c r="F8146" t="s">
        <v>7799</v>
      </c>
      <c r="G8146" t="s">
        <v>15387</v>
      </c>
      <c r="H8146" t="s">
        <v>41125</v>
      </c>
      <c r="I8146" t="s">
        <v>41126</v>
      </c>
      <c r="J8146" t="s">
        <v>41127</v>
      </c>
      <c r="L8146" t="s">
        <v>41128</v>
      </c>
      <c r="M8146">
        <v>128.38249999999999</v>
      </c>
      <c r="N8146">
        <v>0.9194</v>
      </c>
    </row>
    <row r="8147" spans="1:14" x14ac:dyDescent="0.35">
      <c r="A8147" t="s">
        <v>41129</v>
      </c>
      <c r="B8147" t="s">
        <v>32</v>
      </c>
      <c r="C8147" t="s">
        <v>41130</v>
      </c>
      <c r="D8147">
        <v>105</v>
      </c>
      <c r="E8147" t="s">
        <v>1579</v>
      </c>
      <c r="F8147" t="s">
        <v>7799</v>
      </c>
      <c r="G8147" t="s">
        <v>41131</v>
      </c>
      <c r="H8147" t="s">
        <v>41132</v>
      </c>
      <c r="I8147" t="s">
        <v>41129</v>
      </c>
      <c r="J8147" t="s">
        <v>2998</v>
      </c>
      <c r="L8147" t="s">
        <v>41133</v>
      </c>
      <c r="M8147">
        <v>122.849998474</v>
      </c>
      <c r="N8147">
        <v>0.63711899519000004</v>
      </c>
    </row>
    <row r="8148" spans="1:14" x14ac:dyDescent="0.35">
      <c r="A8148" t="s">
        <v>41134</v>
      </c>
      <c r="B8148" t="s">
        <v>1168</v>
      </c>
      <c r="C8148" t="s">
        <v>32765</v>
      </c>
      <c r="D8148">
        <v>16</v>
      </c>
      <c r="E8148" t="s">
        <v>1579</v>
      </c>
      <c r="F8148" t="s">
        <v>7799</v>
      </c>
      <c r="G8148" t="s">
        <v>41122</v>
      </c>
      <c r="H8148" t="s">
        <v>41135</v>
      </c>
      <c r="I8148" t="s">
        <v>41134</v>
      </c>
      <c r="J8148" t="s">
        <v>27403</v>
      </c>
      <c r="L8148" t="s">
        <v>41136</v>
      </c>
      <c r="M8148">
        <v>125.52799987792901</v>
      </c>
      <c r="N8148">
        <v>3.6832098960876398</v>
      </c>
    </row>
    <row r="8149" spans="1:14" x14ac:dyDescent="0.35">
      <c r="A8149" t="s">
        <v>41137</v>
      </c>
      <c r="B8149" t="s">
        <v>32</v>
      </c>
      <c r="C8149" t="s">
        <v>41138</v>
      </c>
      <c r="D8149">
        <v>40</v>
      </c>
      <c r="E8149" t="s">
        <v>1579</v>
      </c>
      <c r="F8149" t="s">
        <v>7799</v>
      </c>
      <c r="G8149" t="s">
        <v>15488</v>
      </c>
      <c r="H8149" t="s">
        <v>41139</v>
      </c>
      <c r="I8149" t="s">
        <v>41137</v>
      </c>
      <c r="J8149" t="s">
        <v>41140</v>
      </c>
      <c r="L8149" t="s">
        <v>41141</v>
      </c>
      <c r="M8149">
        <v>120.79365799999999</v>
      </c>
      <c r="N8149">
        <v>1.1234280000000001</v>
      </c>
    </row>
    <row r="8150" spans="1:14" x14ac:dyDescent="0.35">
      <c r="A8150" t="s">
        <v>41142</v>
      </c>
      <c r="B8150" t="s">
        <v>32</v>
      </c>
      <c r="C8150" t="s">
        <v>41143</v>
      </c>
      <c r="D8150">
        <v>125</v>
      </c>
      <c r="E8150" t="s">
        <v>1579</v>
      </c>
      <c r="F8150" t="s">
        <v>7799</v>
      </c>
      <c r="G8150" t="s">
        <v>15461</v>
      </c>
      <c r="H8150" t="s">
        <v>41144</v>
      </c>
      <c r="I8150" t="s">
        <v>41142</v>
      </c>
      <c r="J8150" t="s">
        <v>41145</v>
      </c>
      <c r="L8150" t="s">
        <v>41146</v>
      </c>
      <c r="M8150">
        <v>129.45799255371</v>
      </c>
      <c r="N8150">
        <v>-7.8888997435569694E-2</v>
      </c>
    </row>
    <row r="8151" spans="1:14" x14ac:dyDescent="0.35">
      <c r="A8151" t="s">
        <v>41147</v>
      </c>
      <c r="B8151" t="s">
        <v>32</v>
      </c>
      <c r="C8151" t="s">
        <v>41148</v>
      </c>
      <c r="D8151">
        <v>27</v>
      </c>
      <c r="E8151" t="s">
        <v>1579</v>
      </c>
      <c r="F8151" t="s">
        <v>7799</v>
      </c>
      <c r="G8151" t="s">
        <v>15461</v>
      </c>
      <c r="H8151" t="s">
        <v>41149</v>
      </c>
      <c r="I8151" t="s">
        <v>41147</v>
      </c>
      <c r="J8151" t="s">
        <v>41150</v>
      </c>
      <c r="L8151" t="s">
        <v>41151</v>
      </c>
      <c r="M8151">
        <v>127.89600372314401</v>
      </c>
      <c r="N8151">
        <v>1.18527996540069</v>
      </c>
    </row>
    <row r="8152" spans="1:14" x14ac:dyDescent="0.35">
      <c r="A8152" t="s">
        <v>41152</v>
      </c>
      <c r="B8152" t="s">
        <v>1168</v>
      </c>
      <c r="C8152" t="s">
        <v>41153</v>
      </c>
      <c r="D8152">
        <v>284</v>
      </c>
      <c r="E8152" t="s">
        <v>1579</v>
      </c>
      <c r="F8152" t="s">
        <v>7799</v>
      </c>
      <c r="G8152" t="s">
        <v>15488</v>
      </c>
      <c r="H8152" t="s">
        <v>41154</v>
      </c>
      <c r="I8152" t="s">
        <v>41152</v>
      </c>
      <c r="J8152" t="s">
        <v>41155</v>
      </c>
      <c r="L8152" t="s">
        <v>41156</v>
      </c>
      <c r="M8152">
        <v>119.91000366210901</v>
      </c>
      <c r="N8152">
        <v>-0.91854202747344904</v>
      </c>
    </row>
    <row r="8153" spans="1:14" x14ac:dyDescent="0.35">
      <c r="A8153" t="s">
        <v>41157</v>
      </c>
      <c r="B8153" t="s">
        <v>1168</v>
      </c>
      <c r="C8153" t="s">
        <v>41158</v>
      </c>
      <c r="D8153">
        <v>264</v>
      </c>
      <c r="E8153" t="s">
        <v>1579</v>
      </c>
      <c r="F8153" t="s">
        <v>7799</v>
      </c>
      <c r="G8153" t="s">
        <v>41122</v>
      </c>
      <c r="H8153" t="s">
        <v>41159</v>
      </c>
      <c r="I8153" t="s">
        <v>41157</v>
      </c>
      <c r="J8153" t="s">
        <v>41160</v>
      </c>
      <c r="L8153" t="s">
        <v>41161</v>
      </c>
      <c r="M8153">
        <v>124.92600250244099</v>
      </c>
      <c r="N8153">
        <v>1.54926002025604</v>
      </c>
    </row>
    <row r="8154" spans="1:14" x14ac:dyDescent="0.35">
      <c r="A8154" t="s">
        <v>41162</v>
      </c>
      <c r="B8154" t="s">
        <v>32</v>
      </c>
      <c r="C8154" t="s">
        <v>41163</v>
      </c>
      <c r="D8154">
        <v>3</v>
      </c>
      <c r="E8154" t="s">
        <v>1579</v>
      </c>
      <c r="F8154" t="s">
        <v>7799</v>
      </c>
      <c r="G8154" t="s">
        <v>41122</v>
      </c>
      <c r="H8154" t="s">
        <v>41164</v>
      </c>
      <c r="I8154" t="s">
        <v>41162</v>
      </c>
      <c r="J8154" t="s">
        <v>25984</v>
      </c>
      <c r="L8154" t="s">
        <v>41165</v>
      </c>
      <c r="M8154">
        <v>126.672997</v>
      </c>
      <c r="N8154">
        <v>4.0069400000000002</v>
      </c>
    </row>
    <row r="8155" spans="1:14" x14ac:dyDescent="0.35">
      <c r="A8155" t="s">
        <v>41166</v>
      </c>
      <c r="B8155" t="s">
        <v>1168</v>
      </c>
      <c r="C8155" t="s">
        <v>41167</v>
      </c>
      <c r="D8155">
        <v>174</v>
      </c>
      <c r="E8155" t="s">
        <v>1579</v>
      </c>
      <c r="F8155" t="s">
        <v>7799</v>
      </c>
      <c r="G8155" t="s">
        <v>15488</v>
      </c>
      <c r="H8155" t="s">
        <v>41168</v>
      </c>
      <c r="I8155" t="s">
        <v>41166</v>
      </c>
      <c r="J8155" t="s">
        <v>41169</v>
      </c>
      <c r="L8155" t="s">
        <v>41170</v>
      </c>
      <c r="M8155">
        <v>120.657997131</v>
      </c>
      <c r="N8155">
        <v>-1.4167499542199999</v>
      </c>
    </row>
    <row r="8156" spans="1:14" x14ac:dyDescent="0.35">
      <c r="A8156" t="s">
        <v>41171</v>
      </c>
      <c r="B8156" t="s">
        <v>1168</v>
      </c>
      <c r="C8156" t="s">
        <v>41172</v>
      </c>
      <c r="D8156">
        <v>49</v>
      </c>
      <c r="E8156" t="s">
        <v>1579</v>
      </c>
      <c r="F8156" t="s">
        <v>7799</v>
      </c>
      <c r="G8156" t="s">
        <v>15461</v>
      </c>
      <c r="H8156" t="s">
        <v>41173</v>
      </c>
      <c r="I8156" t="s">
        <v>41171</v>
      </c>
      <c r="J8156" t="s">
        <v>41174</v>
      </c>
      <c r="L8156" t="s">
        <v>41175</v>
      </c>
      <c r="M8156">
        <v>128.32499694800001</v>
      </c>
      <c r="N8156">
        <v>2.0459899902299998</v>
      </c>
    </row>
    <row r="8157" spans="1:14" x14ac:dyDescent="0.35">
      <c r="A8157" t="s">
        <v>41176</v>
      </c>
      <c r="B8157" t="s">
        <v>1168</v>
      </c>
      <c r="C8157" t="s">
        <v>41177</v>
      </c>
      <c r="D8157">
        <v>49</v>
      </c>
      <c r="E8157" t="s">
        <v>1579</v>
      </c>
      <c r="F8157" t="s">
        <v>7799</v>
      </c>
      <c r="G8157" t="s">
        <v>15461</v>
      </c>
      <c r="H8157" t="s">
        <v>41178</v>
      </c>
      <c r="I8157" t="s">
        <v>41179</v>
      </c>
      <c r="J8157" t="s">
        <v>41180</v>
      </c>
      <c r="L8157" t="s">
        <v>41181</v>
      </c>
      <c r="M8157">
        <v>127.38099699999999</v>
      </c>
      <c r="N8157">
        <v>0.83141399999999999</v>
      </c>
    </row>
    <row r="8158" spans="1:14" x14ac:dyDescent="0.35">
      <c r="A8158" t="s">
        <v>41182</v>
      </c>
      <c r="B8158" t="s">
        <v>1168</v>
      </c>
      <c r="C8158" t="s">
        <v>41183</v>
      </c>
      <c r="D8158">
        <v>56</v>
      </c>
      <c r="E8158" t="s">
        <v>1579</v>
      </c>
      <c r="F8158" t="s">
        <v>7799</v>
      </c>
      <c r="G8158" t="s">
        <v>15488</v>
      </c>
      <c r="H8158" t="s">
        <v>41184</v>
      </c>
      <c r="I8158" t="s">
        <v>41182</v>
      </c>
      <c r="J8158" t="s">
        <v>41185</v>
      </c>
      <c r="L8158" t="s">
        <v>41186</v>
      </c>
      <c r="M8158">
        <v>122.772003</v>
      </c>
      <c r="N8158">
        <v>-1.0389200000000001</v>
      </c>
    </row>
    <row r="8159" spans="1:14" x14ac:dyDescent="0.35">
      <c r="A8159" t="s">
        <v>41187</v>
      </c>
      <c r="B8159" t="s">
        <v>32</v>
      </c>
      <c r="C8159" t="s">
        <v>41188</v>
      </c>
      <c r="D8159">
        <v>27</v>
      </c>
      <c r="E8159" t="s">
        <v>1579</v>
      </c>
      <c r="F8159" t="s">
        <v>7799</v>
      </c>
      <c r="G8159" t="s">
        <v>15488</v>
      </c>
      <c r="H8159" t="s">
        <v>41189</v>
      </c>
      <c r="I8159" t="s">
        <v>41187</v>
      </c>
      <c r="J8159" t="s">
        <v>41190</v>
      </c>
      <c r="L8159" t="s">
        <v>41191</v>
      </c>
      <c r="M8159">
        <v>121.4141</v>
      </c>
      <c r="N8159">
        <v>1.1027</v>
      </c>
    </row>
    <row r="8160" spans="1:14" x14ac:dyDescent="0.35">
      <c r="A8160" t="s">
        <v>41192</v>
      </c>
      <c r="B8160" t="s">
        <v>32</v>
      </c>
      <c r="C8160" t="s">
        <v>41193</v>
      </c>
      <c r="D8160">
        <v>570</v>
      </c>
      <c r="E8160" t="s">
        <v>161</v>
      </c>
      <c r="F8160" t="s">
        <v>1844</v>
      </c>
      <c r="G8160" t="s">
        <v>2674</v>
      </c>
      <c r="H8160" t="s">
        <v>41194</v>
      </c>
      <c r="J8160" t="s">
        <v>41192</v>
      </c>
      <c r="L8160" t="s">
        <v>41195</v>
      </c>
      <c r="M8160">
        <v>141.9254</v>
      </c>
      <c r="N8160">
        <v>-25.356300000000001</v>
      </c>
    </row>
    <row r="8161" spans="1:14" x14ac:dyDescent="0.35">
      <c r="A8161" t="s">
        <v>41196</v>
      </c>
      <c r="B8161" t="s">
        <v>32</v>
      </c>
      <c r="C8161" t="s">
        <v>41197</v>
      </c>
      <c r="D8161">
        <v>3</v>
      </c>
      <c r="E8161" t="s">
        <v>1579</v>
      </c>
      <c r="F8161" t="s">
        <v>7799</v>
      </c>
      <c r="G8161" t="s">
        <v>41198</v>
      </c>
      <c r="H8161" t="s">
        <v>41199</v>
      </c>
      <c r="I8161" t="s">
        <v>41196</v>
      </c>
      <c r="J8161" t="s">
        <v>41200</v>
      </c>
      <c r="L8161" t="s">
        <v>41201</v>
      </c>
      <c r="M8161">
        <v>115.995002747</v>
      </c>
      <c r="N8161">
        <v>-3.4124100208299999</v>
      </c>
    </row>
    <row r="8162" spans="1:14" x14ac:dyDescent="0.35">
      <c r="A8162" t="s">
        <v>41202</v>
      </c>
      <c r="B8162" t="s">
        <v>32</v>
      </c>
      <c r="C8162" t="s">
        <v>41203</v>
      </c>
      <c r="D8162">
        <v>75</v>
      </c>
      <c r="E8162" t="s">
        <v>1579</v>
      </c>
      <c r="F8162" t="s">
        <v>7799</v>
      </c>
      <c r="G8162" t="s">
        <v>15416</v>
      </c>
      <c r="H8162" t="s">
        <v>41204</v>
      </c>
      <c r="I8162" t="s">
        <v>41205</v>
      </c>
      <c r="J8162" t="s">
        <v>41206</v>
      </c>
      <c r="L8162" t="s">
        <v>41207</v>
      </c>
      <c r="M8162">
        <v>111.672997</v>
      </c>
      <c r="N8162">
        <v>-2.7052</v>
      </c>
    </row>
    <row r="8163" spans="1:14" x14ac:dyDescent="0.35">
      <c r="A8163" t="s">
        <v>41208</v>
      </c>
      <c r="B8163" t="s">
        <v>32</v>
      </c>
      <c r="C8163" t="s">
        <v>41209</v>
      </c>
      <c r="D8163">
        <v>4</v>
      </c>
      <c r="E8163" t="s">
        <v>1579</v>
      </c>
      <c r="F8163" t="s">
        <v>7799</v>
      </c>
      <c r="G8163" t="s">
        <v>41198</v>
      </c>
      <c r="H8163" t="s">
        <v>41210</v>
      </c>
      <c r="I8163" t="s">
        <v>41208</v>
      </c>
      <c r="J8163" t="s">
        <v>41211</v>
      </c>
      <c r="L8163" t="s">
        <v>41212</v>
      </c>
      <c r="M8163">
        <v>116.165001</v>
      </c>
      <c r="N8163">
        <v>-3.2947199999999999</v>
      </c>
    </row>
    <row r="8164" spans="1:14" x14ac:dyDescent="0.35">
      <c r="A8164" t="s">
        <v>41213</v>
      </c>
      <c r="B8164" t="s">
        <v>1168</v>
      </c>
      <c r="C8164" t="s">
        <v>41214</v>
      </c>
      <c r="D8164">
        <v>197</v>
      </c>
      <c r="E8164" t="s">
        <v>1579</v>
      </c>
      <c r="F8164" t="s">
        <v>7799</v>
      </c>
      <c r="G8164" t="s">
        <v>41198</v>
      </c>
      <c r="H8164" t="s">
        <v>41215</v>
      </c>
      <c r="I8164" t="s">
        <v>41213</v>
      </c>
      <c r="J8164" t="s">
        <v>41216</v>
      </c>
      <c r="L8164" t="s">
        <v>41217</v>
      </c>
      <c r="M8164">
        <v>115.435997009</v>
      </c>
      <c r="N8164">
        <v>-2.2165598869299998</v>
      </c>
    </row>
    <row r="8165" spans="1:14" x14ac:dyDescent="0.35">
      <c r="A8165" t="s">
        <v>41218</v>
      </c>
      <c r="B8165" t="s">
        <v>32</v>
      </c>
      <c r="C8165" t="s">
        <v>41219</v>
      </c>
      <c r="D8165">
        <v>66</v>
      </c>
      <c r="E8165" t="s">
        <v>1579</v>
      </c>
      <c r="F8165" t="s">
        <v>7799</v>
      </c>
      <c r="G8165" t="s">
        <v>41198</v>
      </c>
      <c r="H8165" t="s">
        <v>41220</v>
      </c>
      <c r="I8165" t="s">
        <v>41218</v>
      </c>
      <c r="J8165" t="s">
        <v>16839</v>
      </c>
      <c r="L8165" t="s">
        <v>41221</v>
      </c>
      <c r="M8165">
        <v>114.76300048828099</v>
      </c>
      <c r="N8165">
        <v>-3.4423599243164</v>
      </c>
    </row>
    <row r="8166" spans="1:14" x14ac:dyDescent="0.35">
      <c r="A8166" t="s">
        <v>41222</v>
      </c>
      <c r="B8166" t="s">
        <v>32</v>
      </c>
      <c r="C8166" t="s">
        <v>41223</v>
      </c>
      <c r="D8166">
        <v>82</v>
      </c>
      <c r="E8166" t="s">
        <v>1579</v>
      </c>
      <c r="F8166" t="s">
        <v>7799</v>
      </c>
      <c r="G8166" t="s">
        <v>15416</v>
      </c>
      <c r="H8166" t="s">
        <v>41224</v>
      </c>
      <c r="I8166" t="s">
        <v>41222</v>
      </c>
      <c r="J8166" t="s">
        <v>41225</v>
      </c>
      <c r="L8166" t="s">
        <v>41226</v>
      </c>
      <c r="M8166">
        <v>113.943000793</v>
      </c>
      <c r="N8166">
        <v>-2.2251300811800001</v>
      </c>
    </row>
    <row r="8167" spans="1:14" x14ac:dyDescent="0.35">
      <c r="A8167" t="s">
        <v>41227</v>
      </c>
      <c r="B8167" t="s">
        <v>32</v>
      </c>
      <c r="C8167" t="s">
        <v>41228</v>
      </c>
      <c r="D8167">
        <v>50</v>
      </c>
      <c r="E8167" t="s">
        <v>1579</v>
      </c>
      <c r="F8167" t="s">
        <v>7799</v>
      </c>
      <c r="G8167" t="s">
        <v>15416</v>
      </c>
      <c r="H8167" t="s">
        <v>41229</v>
      </c>
      <c r="I8167" t="s">
        <v>41230</v>
      </c>
      <c r="J8167" t="s">
        <v>22393</v>
      </c>
      <c r="L8167" t="s">
        <v>41231</v>
      </c>
      <c r="M8167">
        <v>112.975555</v>
      </c>
      <c r="N8167">
        <v>-2.5013890000000001</v>
      </c>
    </row>
    <row r="8168" spans="1:14" x14ac:dyDescent="0.35">
      <c r="A8168" t="s">
        <v>41232</v>
      </c>
      <c r="B8168" t="s">
        <v>32</v>
      </c>
      <c r="C8168" t="s">
        <v>15473</v>
      </c>
      <c r="D8168">
        <v>29</v>
      </c>
      <c r="E8168" t="s">
        <v>1579</v>
      </c>
      <c r="F8168" t="s">
        <v>7799</v>
      </c>
      <c r="G8168" t="s">
        <v>15387</v>
      </c>
      <c r="H8168" t="s">
        <v>41233</v>
      </c>
      <c r="I8168" t="s">
        <v>41232</v>
      </c>
      <c r="J8168" t="s">
        <v>41234</v>
      </c>
      <c r="L8168" t="s">
        <v>41235</v>
      </c>
      <c r="M8168">
        <v>128.92599487300001</v>
      </c>
      <c r="N8168">
        <v>-3.34800004959</v>
      </c>
    </row>
    <row r="8169" spans="1:14" x14ac:dyDescent="0.35">
      <c r="A8169" t="s">
        <v>41236</v>
      </c>
      <c r="B8169" t="s">
        <v>32</v>
      </c>
      <c r="C8169" t="s">
        <v>41237</v>
      </c>
      <c r="D8169">
        <v>100</v>
      </c>
      <c r="E8169" t="s">
        <v>1579</v>
      </c>
      <c r="F8169" t="s">
        <v>7799</v>
      </c>
      <c r="G8169" t="s">
        <v>15387</v>
      </c>
      <c r="H8169" t="s">
        <v>41238</v>
      </c>
      <c r="I8169" t="s">
        <v>41236</v>
      </c>
      <c r="J8169" t="s">
        <v>41239</v>
      </c>
      <c r="L8169" t="s">
        <v>41240</v>
      </c>
      <c r="M8169">
        <v>129.90539999999999</v>
      </c>
      <c r="N8169">
        <v>-4.5213999999999999</v>
      </c>
    </row>
    <row r="8170" spans="1:14" x14ac:dyDescent="0.35">
      <c r="A8170" t="s">
        <v>41241</v>
      </c>
      <c r="B8170" t="s">
        <v>32</v>
      </c>
      <c r="C8170" t="s">
        <v>41242</v>
      </c>
      <c r="D8170">
        <v>61</v>
      </c>
      <c r="E8170" t="s">
        <v>1579</v>
      </c>
      <c r="F8170" t="s">
        <v>7799</v>
      </c>
      <c r="G8170" t="s">
        <v>15387</v>
      </c>
      <c r="H8170" t="s">
        <v>41243</v>
      </c>
      <c r="I8170" t="s">
        <v>41241</v>
      </c>
      <c r="J8170" t="s">
        <v>15404</v>
      </c>
      <c r="L8170" t="s">
        <v>41244</v>
      </c>
      <c r="M8170">
        <v>134.21200561500001</v>
      </c>
      <c r="N8170">
        <v>-5.7722201347399897</v>
      </c>
    </row>
    <row r="8171" spans="1:14" x14ac:dyDescent="0.35">
      <c r="A8171" t="s">
        <v>41245</v>
      </c>
      <c r="B8171" t="s">
        <v>32</v>
      </c>
      <c r="C8171" t="s">
        <v>41246</v>
      </c>
      <c r="D8171">
        <v>889</v>
      </c>
      <c r="E8171" t="s">
        <v>1579</v>
      </c>
      <c r="F8171" t="s">
        <v>7799</v>
      </c>
      <c r="G8171" t="s">
        <v>15461</v>
      </c>
      <c r="H8171" t="s">
        <v>41247</v>
      </c>
      <c r="I8171" t="s">
        <v>41245</v>
      </c>
      <c r="J8171" t="s">
        <v>20255</v>
      </c>
      <c r="L8171" t="s">
        <v>41248</v>
      </c>
      <c r="M8171">
        <v>125.83000183105401</v>
      </c>
      <c r="N8171">
        <v>-1.8757899999618499</v>
      </c>
    </row>
    <row r="8172" spans="1:14" x14ac:dyDescent="0.35">
      <c r="A8172" t="s">
        <v>41249</v>
      </c>
      <c r="B8172" t="s">
        <v>1168</v>
      </c>
      <c r="C8172" t="s">
        <v>41250</v>
      </c>
      <c r="D8172">
        <v>78</v>
      </c>
      <c r="E8172" t="s">
        <v>1579</v>
      </c>
      <c r="F8172" t="s">
        <v>7799</v>
      </c>
      <c r="G8172" t="s">
        <v>15387</v>
      </c>
      <c r="H8172" t="s">
        <v>41251</v>
      </c>
      <c r="I8172" t="s">
        <v>41249</v>
      </c>
      <c r="J8172" t="s">
        <v>16097</v>
      </c>
      <c r="L8172" t="s">
        <v>41252</v>
      </c>
      <c r="M8172">
        <v>132.759444</v>
      </c>
      <c r="N8172">
        <v>-5.7602779999999996</v>
      </c>
    </row>
    <row r="8173" spans="1:14" x14ac:dyDescent="0.35">
      <c r="A8173" t="s">
        <v>41253</v>
      </c>
      <c r="B8173" t="s">
        <v>32</v>
      </c>
      <c r="C8173" t="s">
        <v>41254</v>
      </c>
      <c r="D8173">
        <v>31</v>
      </c>
      <c r="E8173" t="s">
        <v>1579</v>
      </c>
      <c r="F8173" t="s">
        <v>7799</v>
      </c>
      <c r="G8173" t="s">
        <v>15387</v>
      </c>
      <c r="H8173" t="s">
        <v>41255</v>
      </c>
      <c r="I8173" t="s">
        <v>41253</v>
      </c>
      <c r="J8173" t="s">
        <v>41256</v>
      </c>
      <c r="L8173" t="s">
        <v>41257</v>
      </c>
      <c r="M8173">
        <v>126.7012</v>
      </c>
      <c r="N8173">
        <v>-3.8548</v>
      </c>
    </row>
    <row r="8174" spans="1:14" x14ac:dyDescent="0.35">
      <c r="A8174" t="s">
        <v>41258</v>
      </c>
      <c r="B8174" t="s">
        <v>32</v>
      </c>
      <c r="C8174" t="s">
        <v>41259</v>
      </c>
      <c r="D8174">
        <v>49</v>
      </c>
      <c r="E8174" t="s">
        <v>1579</v>
      </c>
      <c r="F8174" t="s">
        <v>7799</v>
      </c>
      <c r="G8174" t="s">
        <v>15461</v>
      </c>
      <c r="H8174" t="s">
        <v>41260</v>
      </c>
      <c r="I8174" t="s">
        <v>41261</v>
      </c>
      <c r="J8174" t="s">
        <v>15419</v>
      </c>
      <c r="L8174" t="s">
        <v>41262</v>
      </c>
      <c r="M8174">
        <v>127.501999</v>
      </c>
      <c r="N8174">
        <v>-0.63525900000000002</v>
      </c>
    </row>
    <row r="8175" spans="1:14" x14ac:dyDescent="0.35">
      <c r="A8175" t="s">
        <v>41263</v>
      </c>
      <c r="B8175" t="s">
        <v>32</v>
      </c>
      <c r="C8175" t="s">
        <v>41264</v>
      </c>
      <c r="D8175">
        <v>218</v>
      </c>
      <c r="E8175" t="s">
        <v>1579</v>
      </c>
      <c r="F8175" t="s">
        <v>7799</v>
      </c>
      <c r="G8175" t="s">
        <v>15387</v>
      </c>
      <c r="H8175" t="s">
        <v>15438</v>
      </c>
      <c r="I8175" t="s">
        <v>41263</v>
      </c>
      <c r="J8175" t="s">
        <v>22588</v>
      </c>
      <c r="L8175" t="s">
        <v>41265</v>
      </c>
      <c r="M8175">
        <v>131.30599975600001</v>
      </c>
      <c r="N8175">
        <v>-7.9886097908</v>
      </c>
    </row>
    <row r="8176" spans="1:14" x14ac:dyDescent="0.35">
      <c r="A8176" t="s">
        <v>41266</v>
      </c>
      <c r="B8176" t="s">
        <v>32</v>
      </c>
      <c r="C8176" t="s">
        <v>41267</v>
      </c>
      <c r="D8176">
        <v>82</v>
      </c>
      <c r="E8176" t="s">
        <v>1579</v>
      </c>
      <c r="F8176" t="s">
        <v>7799</v>
      </c>
      <c r="G8176" t="s">
        <v>15387</v>
      </c>
      <c r="H8176" t="s">
        <v>41268</v>
      </c>
      <c r="I8176" t="s">
        <v>41266</v>
      </c>
      <c r="J8176" t="s">
        <v>41269</v>
      </c>
      <c r="L8176" t="s">
        <v>41270</v>
      </c>
      <c r="M8176">
        <v>134.274002075195</v>
      </c>
      <c r="N8176">
        <v>-6.0661997795104901</v>
      </c>
    </row>
    <row r="8177" spans="1:14" x14ac:dyDescent="0.35">
      <c r="A8177" t="s">
        <v>41271</v>
      </c>
      <c r="B8177" t="s">
        <v>32</v>
      </c>
      <c r="C8177" t="s">
        <v>41272</v>
      </c>
      <c r="D8177">
        <v>39</v>
      </c>
      <c r="E8177" t="s">
        <v>1579</v>
      </c>
      <c r="F8177" t="s">
        <v>7799</v>
      </c>
      <c r="G8177" t="s">
        <v>15461</v>
      </c>
      <c r="H8177" t="s">
        <v>41273</v>
      </c>
      <c r="I8177" t="s">
        <v>41271</v>
      </c>
      <c r="J8177" t="s">
        <v>41274</v>
      </c>
      <c r="L8177" t="s">
        <v>41275</v>
      </c>
      <c r="M8177">
        <v>125.967002868652</v>
      </c>
      <c r="N8177">
        <v>-2.0805099010467498</v>
      </c>
    </row>
    <row r="8178" spans="1:14" x14ac:dyDescent="0.35">
      <c r="A8178" t="s">
        <v>41276</v>
      </c>
      <c r="B8178" t="s">
        <v>1168</v>
      </c>
      <c r="C8178" t="s">
        <v>41277</v>
      </c>
      <c r="D8178">
        <v>33</v>
      </c>
      <c r="E8178" t="s">
        <v>1579</v>
      </c>
      <c r="F8178" t="s">
        <v>7799</v>
      </c>
      <c r="G8178" t="s">
        <v>15387</v>
      </c>
      <c r="H8178" t="s">
        <v>41278</v>
      </c>
      <c r="I8178" t="s">
        <v>41276</v>
      </c>
      <c r="J8178" t="s">
        <v>41279</v>
      </c>
      <c r="L8178" t="s">
        <v>41280</v>
      </c>
      <c r="M8178">
        <v>128.08900451700001</v>
      </c>
      <c r="N8178">
        <v>-3.7102599143999999</v>
      </c>
    </row>
    <row r="8179" spans="1:14" x14ac:dyDescent="0.35">
      <c r="A8179" t="s">
        <v>41281</v>
      </c>
      <c r="B8179" t="s">
        <v>32</v>
      </c>
      <c r="C8179" t="s">
        <v>41282</v>
      </c>
      <c r="D8179">
        <v>41</v>
      </c>
      <c r="E8179" t="s">
        <v>1579</v>
      </c>
      <c r="F8179" t="s">
        <v>7799</v>
      </c>
      <c r="G8179" t="s">
        <v>15387</v>
      </c>
      <c r="H8179" t="s">
        <v>41283</v>
      </c>
      <c r="I8179" t="s">
        <v>41281</v>
      </c>
      <c r="J8179" t="s">
        <v>27962</v>
      </c>
      <c r="L8179" t="s">
        <v>41284</v>
      </c>
      <c r="M8179">
        <v>127.09999847412099</v>
      </c>
      <c r="N8179">
        <v>-3.2355699539184499</v>
      </c>
    </row>
    <row r="8180" spans="1:14" x14ac:dyDescent="0.35">
      <c r="A8180" t="s">
        <v>41285</v>
      </c>
      <c r="B8180" t="s">
        <v>32</v>
      </c>
      <c r="C8180" t="s">
        <v>41286</v>
      </c>
      <c r="D8180">
        <v>9</v>
      </c>
      <c r="E8180" t="s">
        <v>1579</v>
      </c>
      <c r="F8180" t="s">
        <v>7799</v>
      </c>
      <c r="G8180" t="s">
        <v>15461</v>
      </c>
      <c r="H8180" t="s">
        <v>41287</v>
      </c>
      <c r="I8180" t="s">
        <v>41285</v>
      </c>
      <c r="J8180" t="s">
        <v>41288</v>
      </c>
      <c r="L8180" t="s">
        <v>41289</v>
      </c>
      <c r="M8180">
        <v>124.55899810791</v>
      </c>
      <c r="N8180">
        <v>-1.6426299810409499</v>
      </c>
    </row>
    <row r="8181" spans="1:14" x14ac:dyDescent="0.35">
      <c r="A8181" t="s">
        <v>41290</v>
      </c>
      <c r="B8181" t="s">
        <v>32</v>
      </c>
      <c r="C8181" t="s">
        <v>41291</v>
      </c>
      <c r="D8181">
        <v>558</v>
      </c>
      <c r="E8181" t="s">
        <v>1579</v>
      </c>
      <c r="F8181" t="s">
        <v>7799</v>
      </c>
      <c r="G8181" t="s">
        <v>15387</v>
      </c>
      <c r="H8181" t="s">
        <v>41292</v>
      </c>
      <c r="I8181" t="s">
        <v>41290</v>
      </c>
      <c r="J8181" t="s">
        <v>41293</v>
      </c>
      <c r="L8181" t="s">
        <v>41294</v>
      </c>
      <c r="M8181">
        <v>129.48400000000001</v>
      </c>
      <c r="N8181">
        <v>-2.8113999999999999</v>
      </c>
    </row>
    <row r="8182" spans="1:14" x14ac:dyDescent="0.35">
      <c r="A8182" t="s">
        <v>41295</v>
      </c>
      <c r="B8182" t="s">
        <v>32</v>
      </c>
      <c r="C8182" t="s">
        <v>41296</v>
      </c>
      <c r="D8182">
        <v>1726</v>
      </c>
      <c r="E8182" t="s">
        <v>1579</v>
      </c>
      <c r="F8182" t="s">
        <v>7799</v>
      </c>
      <c r="G8182" t="s">
        <v>15360</v>
      </c>
      <c r="H8182" t="s">
        <v>41297</v>
      </c>
      <c r="I8182" t="s">
        <v>41295</v>
      </c>
      <c r="J8182" t="s">
        <v>33422</v>
      </c>
      <c r="L8182" t="s">
        <v>41298</v>
      </c>
      <c r="M8182">
        <v>112.71499633800001</v>
      </c>
      <c r="N8182">
        <v>-7.9265599250799896</v>
      </c>
    </row>
    <row r="8183" spans="1:14" x14ac:dyDescent="0.35">
      <c r="A8183" t="s">
        <v>41299</v>
      </c>
      <c r="B8183" t="s">
        <v>32</v>
      </c>
      <c r="C8183" t="s">
        <v>41300</v>
      </c>
      <c r="D8183">
        <v>131</v>
      </c>
      <c r="E8183" t="s">
        <v>1579</v>
      </c>
      <c r="F8183" t="s">
        <v>7799</v>
      </c>
      <c r="G8183" t="s">
        <v>15358</v>
      </c>
      <c r="H8183" t="s">
        <v>41301</v>
      </c>
      <c r="I8183" t="s">
        <v>41299</v>
      </c>
      <c r="J8183" t="s">
        <v>41302</v>
      </c>
      <c r="L8183" t="s">
        <v>41303</v>
      </c>
      <c r="M8183">
        <v>111.548166667</v>
      </c>
      <c r="N8183">
        <v>-7.1948416666700004</v>
      </c>
    </row>
    <row r="8184" spans="1:14" x14ac:dyDescent="0.35">
      <c r="A8184" t="s">
        <v>41304</v>
      </c>
      <c r="B8184" t="s">
        <v>32</v>
      </c>
      <c r="C8184" t="s">
        <v>41305</v>
      </c>
      <c r="D8184">
        <v>379</v>
      </c>
      <c r="E8184" t="s">
        <v>1579</v>
      </c>
      <c r="F8184" t="s">
        <v>7799</v>
      </c>
      <c r="G8184" t="s">
        <v>40993</v>
      </c>
      <c r="H8184" t="s">
        <v>41306</v>
      </c>
      <c r="I8184" t="s">
        <v>41307</v>
      </c>
      <c r="J8184" t="s">
        <v>27387</v>
      </c>
      <c r="L8184" t="s">
        <v>41308</v>
      </c>
      <c r="M8184">
        <v>110.431999</v>
      </c>
      <c r="N8184">
        <v>-7.7881799999999997</v>
      </c>
    </row>
    <row r="8185" spans="1:14" x14ac:dyDescent="0.35">
      <c r="A8185" t="s">
        <v>41309</v>
      </c>
      <c r="B8185" t="s">
        <v>32</v>
      </c>
      <c r="C8185" t="s">
        <v>41310</v>
      </c>
      <c r="D8185">
        <v>421</v>
      </c>
      <c r="E8185" t="s">
        <v>1579</v>
      </c>
      <c r="F8185" t="s">
        <v>7799</v>
      </c>
      <c r="G8185" t="s">
        <v>15358</v>
      </c>
      <c r="H8185" t="s">
        <v>41311</v>
      </c>
      <c r="I8185" t="s">
        <v>41312</v>
      </c>
      <c r="J8185" t="s">
        <v>41313</v>
      </c>
      <c r="L8185" t="s">
        <v>41314</v>
      </c>
      <c r="M8185">
        <v>110.750494</v>
      </c>
      <c r="N8185">
        <v>-7.5135639999999997</v>
      </c>
    </row>
    <row r="8186" spans="1:14" x14ac:dyDescent="0.35">
      <c r="A8186" t="s">
        <v>41315</v>
      </c>
      <c r="B8186" t="s">
        <v>3332</v>
      </c>
      <c r="C8186" t="s">
        <v>41316</v>
      </c>
      <c r="D8186">
        <v>9</v>
      </c>
      <c r="E8186" t="s">
        <v>1579</v>
      </c>
      <c r="F8186" t="s">
        <v>7799</v>
      </c>
      <c r="G8186" t="s">
        <v>15360</v>
      </c>
      <c r="H8186" t="s">
        <v>41317</v>
      </c>
      <c r="I8186" t="s">
        <v>41315</v>
      </c>
      <c r="J8186" t="s">
        <v>41318</v>
      </c>
      <c r="L8186" t="s">
        <v>41319</v>
      </c>
      <c r="M8186">
        <v>112.78700256347599</v>
      </c>
      <c r="N8186">
        <v>-7.3798298835754297</v>
      </c>
    </row>
    <row r="8187" spans="1:14" x14ac:dyDescent="0.35">
      <c r="A8187" t="s">
        <v>41320</v>
      </c>
      <c r="B8187" t="s">
        <v>32</v>
      </c>
      <c r="C8187" t="s">
        <v>41321</v>
      </c>
      <c r="D8187">
        <v>10</v>
      </c>
      <c r="E8187" t="s">
        <v>1579</v>
      </c>
      <c r="F8187" t="s">
        <v>7799</v>
      </c>
      <c r="G8187" t="s">
        <v>15358</v>
      </c>
      <c r="H8187" t="s">
        <v>41322</v>
      </c>
      <c r="I8187" t="s">
        <v>41323</v>
      </c>
      <c r="J8187" t="s">
        <v>41324</v>
      </c>
      <c r="L8187" t="s">
        <v>41325</v>
      </c>
      <c r="M8187">
        <v>110.375</v>
      </c>
      <c r="N8187">
        <v>-6.9727300000000003</v>
      </c>
    </row>
    <row r="8188" spans="1:14" x14ac:dyDescent="0.35">
      <c r="A8188" t="s">
        <v>41326</v>
      </c>
      <c r="B8188" t="s">
        <v>32</v>
      </c>
      <c r="C8188" t="s">
        <v>41327</v>
      </c>
      <c r="D8188">
        <v>10</v>
      </c>
      <c r="E8188" t="s">
        <v>1579</v>
      </c>
      <c r="F8188" t="s">
        <v>7799</v>
      </c>
      <c r="G8188" t="s">
        <v>15360</v>
      </c>
      <c r="H8188" t="s">
        <v>41328</v>
      </c>
      <c r="I8188" t="s">
        <v>41326</v>
      </c>
      <c r="J8188" t="s">
        <v>41329</v>
      </c>
      <c r="K8188" t="s">
        <v>3473</v>
      </c>
      <c r="L8188" t="s">
        <v>41330</v>
      </c>
      <c r="M8188">
        <v>113.89023</v>
      </c>
      <c r="N8188">
        <v>-7.0242000000000004</v>
      </c>
    </row>
    <row r="8189" spans="1:14" x14ac:dyDescent="0.35">
      <c r="A8189" t="s">
        <v>15581</v>
      </c>
      <c r="B8189" t="s">
        <v>32</v>
      </c>
      <c r="C8189" t="s">
        <v>41331</v>
      </c>
      <c r="D8189">
        <v>35</v>
      </c>
      <c r="E8189" t="s">
        <v>1579</v>
      </c>
      <c r="F8189" t="s">
        <v>7799</v>
      </c>
      <c r="G8189" t="s">
        <v>15358</v>
      </c>
      <c r="H8189" t="s">
        <v>41332</v>
      </c>
      <c r="I8189" t="s">
        <v>15581</v>
      </c>
      <c r="J8189" t="s">
        <v>15582</v>
      </c>
      <c r="L8189" t="s">
        <v>15583</v>
      </c>
      <c r="M8189">
        <v>110.47838</v>
      </c>
      <c r="N8189">
        <v>-5.80091</v>
      </c>
    </row>
    <row r="8190" spans="1:14" x14ac:dyDescent="0.35">
      <c r="A8190" t="s">
        <v>41333</v>
      </c>
      <c r="B8190" t="s">
        <v>32</v>
      </c>
      <c r="C8190" t="s">
        <v>41334</v>
      </c>
      <c r="D8190">
        <v>57</v>
      </c>
      <c r="E8190" t="s">
        <v>1579</v>
      </c>
      <c r="F8190" t="s">
        <v>7799</v>
      </c>
      <c r="G8190" t="s">
        <v>15407</v>
      </c>
      <c r="H8190" t="s">
        <v>41335</v>
      </c>
      <c r="I8190" t="s">
        <v>41333</v>
      </c>
      <c r="J8190" t="s">
        <v>2659</v>
      </c>
      <c r="L8190" t="s">
        <v>41336</v>
      </c>
      <c r="M8190">
        <v>133.5164</v>
      </c>
      <c r="N8190">
        <v>-2.1032999999999999</v>
      </c>
    </row>
    <row r="8191" spans="1:14" x14ac:dyDescent="0.35">
      <c r="A8191" t="s">
        <v>41337</v>
      </c>
      <c r="B8191" t="s">
        <v>32</v>
      </c>
      <c r="C8191" t="s">
        <v>41338</v>
      </c>
      <c r="D8191">
        <v>52</v>
      </c>
      <c r="E8191" t="s">
        <v>1579</v>
      </c>
      <c r="F8191" t="s">
        <v>7799</v>
      </c>
      <c r="G8191" t="s">
        <v>15407</v>
      </c>
      <c r="H8191" t="s">
        <v>41339</v>
      </c>
      <c r="I8191" t="s">
        <v>41337</v>
      </c>
      <c r="J8191" t="s">
        <v>27547</v>
      </c>
      <c r="L8191" t="s">
        <v>41340</v>
      </c>
      <c r="M8191">
        <v>134.17500000000001</v>
      </c>
      <c r="N8191">
        <v>-1.4967710000000001</v>
      </c>
    </row>
    <row r="8192" spans="1:14" x14ac:dyDescent="0.35">
      <c r="A8192" t="s">
        <v>41341</v>
      </c>
      <c r="B8192" t="s">
        <v>32</v>
      </c>
      <c r="C8192" t="s">
        <v>41342</v>
      </c>
      <c r="D8192">
        <v>2050</v>
      </c>
      <c r="E8192" t="s">
        <v>1579</v>
      </c>
      <c r="F8192" t="s">
        <v>7799</v>
      </c>
      <c r="G8192" t="s">
        <v>15407</v>
      </c>
      <c r="H8192" t="s">
        <v>41343</v>
      </c>
      <c r="I8192" t="s">
        <v>41341</v>
      </c>
      <c r="J8192" t="s">
        <v>41344</v>
      </c>
      <c r="L8192" t="s">
        <v>41345</v>
      </c>
      <c r="M8192">
        <v>133.128005981445</v>
      </c>
      <c r="N8192">
        <v>-0.63710099458694402</v>
      </c>
    </row>
    <row r="8193" spans="1:14" x14ac:dyDescent="0.35">
      <c r="A8193" t="s">
        <v>41346</v>
      </c>
      <c r="B8193" t="s">
        <v>1168</v>
      </c>
      <c r="C8193" t="s">
        <v>41347</v>
      </c>
      <c r="D8193">
        <v>462</v>
      </c>
      <c r="E8193" t="s">
        <v>1579</v>
      </c>
      <c r="F8193" t="s">
        <v>7799</v>
      </c>
      <c r="G8193" t="s">
        <v>15407</v>
      </c>
      <c r="H8193" t="s">
        <v>41348</v>
      </c>
      <c r="I8193" t="s">
        <v>41346</v>
      </c>
      <c r="J8193" t="s">
        <v>41349</v>
      </c>
      <c r="L8193" t="s">
        <v>41350</v>
      </c>
      <c r="M8193">
        <v>132.266998291015</v>
      </c>
      <c r="N8193">
        <v>-2.9201900959014799</v>
      </c>
    </row>
    <row r="8194" spans="1:14" x14ac:dyDescent="0.35">
      <c r="A8194" t="s">
        <v>41351</v>
      </c>
      <c r="B8194" t="s">
        <v>32</v>
      </c>
      <c r="C8194" t="s">
        <v>41352</v>
      </c>
      <c r="D8194">
        <v>9</v>
      </c>
      <c r="E8194" t="s">
        <v>1579</v>
      </c>
      <c r="F8194" t="s">
        <v>7799</v>
      </c>
      <c r="G8194" t="s">
        <v>15407</v>
      </c>
      <c r="H8194" t="s">
        <v>41353</v>
      </c>
      <c r="I8194" t="s">
        <v>41351</v>
      </c>
      <c r="J8194" t="s">
        <v>41354</v>
      </c>
      <c r="L8194" t="s">
        <v>41355</v>
      </c>
      <c r="M8194">
        <v>132.16099548339801</v>
      </c>
      <c r="N8194">
        <v>-2.1280999183654701</v>
      </c>
    </row>
    <row r="8195" spans="1:14" x14ac:dyDescent="0.35">
      <c r="A8195" t="s">
        <v>41356</v>
      </c>
      <c r="B8195" t="s">
        <v>1168</v>
      </c>
      <c r="C8195" t="s">
        <v>41357</v>
      </c>
      <c r="D8195">
        <v>19</v>
      </c>
      <c r="E8195" t="s">
        <v>1579</v>
      </c>
      <c r="F8195" t="s">
        <v>7799</v>
      </c>
      <c r="G8195" t="s">
        <v>15407</v>
      </c>
      <c r="H8195" t="s">
        <v>41358</v>
      </c>
      <c r="I8195" t="s">
        <v>41356</v>
      </c>
      <c r="J8195" t="s">
        <v>41359</v>
      </c>
      <c r="L8195" t="s">
        <v>41360</v>
      </c>
      <c r="M8195">
        <v>133.69599914550699</v>
      </c>
      <c r="N8195">
        <v>-3.64452004432678</v>
      </c>
    </row>
    <row r="8196" spans="1:14" x14ac:dyDescent="0.35">
      <c r="A8196" t="s">
        <v>41361</v>
      </c>
      <c r="B8196" t="s">
        <v>32</v>
      </c>
      <c r="C8196" t="s">
        <v>41362</v>
      </c>
      <c r="D8196">
        <v>425</v>
      </c>
      <c r="E8196" t="s">
        <v>1579</v>
      </c>
      <c r="F8196" t="s">
        <v>7799</v>
      </c>
      <c r="G8196" t="s">
        <v>15407</v>
      </c>
      <c r="H8196" t="s">
        <v>41363</v>
      </c>
      <c r="I8196" t="s">
        <v>41361</v>
      </c>
      <c r="J8196" t="s">
        <v>41364</v>
      </c>
      <c r="L8196" t="s">
        <v>41365</v>
      </c>
      <c r="M8196">
        <v>133.33299255371</v>
      </c>
      <c r="N8196">
        <v>-1.58333003520965</v>
      </c>
    </row>
    <row r="8197" spans="1:14" x14ac:dyDescent="0.35">
      <c r="A8197" t="s">
        <v>41366</v>
      </c>
      <c r="B8197" t="s">
        <v>32</v>
      </c>
      <c r="C8197" t="s">
        <v>41367</v>
      </c>
      <c r="D8197">
        <v>9</v>
      </c>
      <c r="E8197" t="s">
        <v>1579</v>
      </c>
      <c r="F8197" t="s">
        <v>7799</v>
      </c>
      <c r="G8197" t="s">
        <v>15407</v>
      </c>
      <c r="H8197" t="s">
        <v>41368</v>
      </c>
      <c r="I8197" t="s">
        <v>41366</v>
      </c>
      <c r="J8197" t="s">
        <v>41369</v>
      </c>
      <c r="L8197" t="s">
        <v>41370</v>
      </c>
      <c r="M8197">
        <v>130.77333300000001</v>
      </c>
      <c r="N8197">
        <v>-0.42305599999999999</v>
      </c>
    </row>
    <row r="8198" spans="1:14" x14ac:dyDescent="0.35">
      <c r="A8198" t="s">
        <v>41371</v>
      </c>
      <c r="B8198" t="s">
        <v>1168</v>
      </c>
      <c r="C8198" t="s">
        <v>41372</v>
      </c>
      <c r="D8198">
        <v>10</v>
      </c>
      <c r="E8198" t="s">
        <v>1579</v>
      </c>
      <c r="F8198" t="s">
        <v>7799</v>
      </c>
      <c r="G8198" t="s">
        <v>15407</v>
      </c>
      <c r="H8198" t="s">
        <v>41373</v>
      </c>
      <c r="I8198" t="s">
        <v>41371</v>
      </c>
      <c r="J8198" t="s">
        <v>41374</v>
      </c>
      <c r="L8198" t="s">
        <v>41375</v>
      </c>
      <c r="M8198">
        <v>133.43899536132801</v>
      </c>
      <c r="N8198">
        <v>-2.5322399139404199</v>
      </c>
    </row>
    <row r="8199" spans="1:14" x14ac:dyDescent="0.35">
      <c r="A8199" t="s">
        <v>41376</v>
      </c>
      <c r="B8199" t="s">
        <v>1168</v>
      </c>
      <c r="C8199" t="s">
        <v>41377</v>
      </c>
      <c r="D8199">
        <v>23</v>
      </c>
      <c r="E8199" t="s">
        <v>1579</v>
      </c>
      <c r="F8199" t="s">
        <v>7799</v>
      </c>
      <c r="G8199" t="s">
        <v>15407</v>
      </c>
      <c r="H8199" t="s">
        <v>41378</v>
      </c>
      <c r="I8199" t="s">
        <v>41379</v>
      </c>
      <c r="J8199" t="s">
        <v>41380</v>
      </c>
      <c r="L8199" t="s">
        <v>41381</v>
      </c>
      <c r="M8199">
        <v>134.04899599999999</v>
      </c>
      <c r="N8199">
        <v>-0.89183299999999999</v>
      </c>
    </row>
    <row r="8200" spans="1:14" x14ac:dyDescent="0.35">
      <c r="A8200" t="s">
        <v>41384</v>
      </c>
      <c r="B8200" t="s">
        <v>32</v>
      </c>
      <c r="C8200" t="s">
        <v>41385</v>
      </c>
      <c r="D8200">
        <v>141</v>
      </c>
      <c r="E8200" t="s">
        <v>1579</v>
      </c>
      <c r="F8200" t="s">
        <v>7799</v>
      </c>
      <c r="G8200" t="s">
        <v>15407</v>
      </c>
      <c r="H8200" t="s">
        <v>41386</v>
      </c>
      <c r="I8200" t="s">
        <v>41384</v>
      </c>
      <c r="J8200" t="s">
        <v>41387</v>
      </c>
      <c r="L8200" t="s">
        <v>41388</v>
      </c>
      <c r="M8200">
        <v>132.02099609375</v>
      </c>
      <c r="N8200">
        <v>-1.44472002983093</v>
      </c>
    </row>
    <row r="8201" spans="1:14" x14ac:dyDescent="0.35">
      <c r="A8201" t="s">
        <v>41389</v>
      </c>
      <c r="B8201" t="s">
        <v>32</v>
      </c>
      <c r="C8201" t="s">
        <v>41390</v>
      </c>
      <c r="D8201">
        <v>49</v>
      </c>
      <c r="E8201" t="s">
        <v>1579</v>
      </c>
      <c r="F8201" t="s">
        <v>7799</v>
      </c>
      <c r="G8201" t="s">
        <v>15407</v>
      </c>
      <c r="H8201" t="s">
        <v>41391</v>
      </c>
      <c r="I8201" t="s">
        <v>41389</v>
      </c>
      <c r="J8201" t="s">
        <v>41392</v>
      </c>
      <c r="L8201" t="s">
        <v>41393</v>
      </c>
      <c r="M8201">
        <v>134.5061</v>
      </c>
      <c r="N8201">
        <v>-2.7210000000000001</v>
      </c>
    </row>
    <row r="8202" spans="1:14" x14ac:dyDescent="0.35">
      <c r="A8202" t="s">
        <v>41394</v>
      </c>
      <c r="B8202" t="s">
        <v>32</v>
      </c>
      <c r="C8202" t="s">
        <v>41395</v>
      </c>
      <c r="D8202">
        <v>4326</v>
      </c>
      <c r="E8202" t="s">
        <v>1579</v>
      </c>
      <c r="F8202" t="s">
        <v>7799</v>
      </c>
      <c r="G8202" t="s">
        <v>15591</v>
      </c>
      <c r="H8202" t="s">
        <v>41396</v>
      </c>
      <c r="I8202" t="s">
        <v>41394</v>
      </c>
      <c r="J8202" t="s">
        <v>41397</v>
      </c>
      <c r="L8202" t="s">
        <v>41398</v>
      </c>
      <c r="M8202">
        <v>121.057426929</v>
      </c>
      <c r="N8202">
        <v>-8.7074349800800004</v>
      </c>
    </row>
    <row r="8203" spans="1:14" x14ac:dyDescent="0.35">
      <c r="A8203" t="s">
        <v>41399</v>
      </c>
      <c r="B8203" t="s">
        <v>32</v>
      </c>
      <c r="C8203" t="s">
        <v>41400</v>
      </c>
      <c r="D8203">
        <v>115</v>
      </c>
      <c r="E8203" t="s">
        <v>1579</v>
      </c>
      <c r="F8203" t="s">
        <v>7799</v>
      </c>
      <c r="G8203" t="s">
        <v>15591</v>
      </c>
      <c r="H8203" t="s">
        <v>41401</v>
      </c>
      <c r="I8203" t="s">
        <v>41399</v>
      </c>
      <c r="J8203" t="s">
        <v>41402</v>
      </c>
      <c r="L8203" t="s">
        <v>41403</v>
      </c>
      <c r="M8203">
        <v>122.236999512</v>
      </c>
      <c r="N8203">
        <v>-8.6406497955300008</v>
      </c>
    </row>
    <row r="8204" spans="1:14" x14ac:dyDescent="0.35">
      <c r="A8204" t="s">
        <v>41404</v>
      </c>
      <c r="B8204" t="s">
        <v>32</v>
      </c>
      <c r="C8204" t="s">
        <v>41405</v>
      </c>
      <c r="D8204">
        <v>49</v>
      </c>
      <c r="E8204" t="s">
        <v>1579</v>
      </c>
      <c r="F8204" t="s">
        <v>7799</v>
      </c>
      <c r="G8204" t="s">
        <v>15591</v>
      </c>
      <c r="H8204" t="s">
        <v>41406</v>
      </c>
      <c r="I8204" t="s">
        <v>41404</v>
      </c>
      <c r="J8204" t="s">
        <v>41407</v>
      </c>
      <c r="L8204" t="s">
        <v>41408</v>
      </c>
      <c r="M8204">
        <v>121.66100311300001</v>
      </c>
      <c r="N8204">
        <v>-8.8492898941</v>
      </c>
    </row>
    <row r="8205" spans="1:14" x14ac:dyDescent="0.35">
      <c r="A8205" t="s">
        <v>41409</v>
      </c>
      <c r="B8205" t="s">
        <v>32</v>
      </c>
      <c r="C8205" t="s">
        <v>41410</v>
      </c>
      <c r="D8205">
        <v>3510</v>
      </c>
      <c r="E8205" t="s">
        <v>1579</v>
      </c>
      <c r="F8205" t="s">
        <v>7799</v>
      </c>
      <c r="G8205" t="s">
        <v>15591</v>
      </c>
      <c r="H8205" t="s">
        <v>41411</v>
      </c>
      <c r="I8205" t="s">
        <v>41409</v>
      </c>
      <c r="J8205" t="s">
        <v>41412</v>
      </c>
      <c r="L8205" t="s">
        <v>41413</v>
      </c>
      <c r="M8205">
        <v>120.47699737549</v>
      </c>
      <c r="N8205">
        <v>-8.5970096588134997</v>
      </c>
    </row>
    <row r="8206" spans="1:14" x14ac:dyDescent="0.35">
      <c r="A8206" t="s">
        <v>41414</v>
      </c>
      <c r="B8206" t="s">
        <v>32</v>
      </c>
      <c r="C8206" t="s">
        <v>41415</v>
      </c>
      <c r="D8206">
        <v>10</v>
      </c>
      <c r="E8206" t="s">
        <v>1579</v>
      </c>
      <c r="F8206" t="s">
        <v>7799</v>
      </c>
      <c r="G8206" t="s">
        <v>15591</v>
      </c>
      <c r="H8206" t="s">
        <v>41416</v>
      </c>
      <c r="I8206" t="s">
        <v>41414</v>
      </c>
      <c r="J8206" t="s">
        <v>41417</v>
      </c>
      <c r="L8206" t="s">
        <v>41418</v>
      </c>
      <c r="M8206">
        <v>124.59700012207</v>
      </c>
      <c r="N8206">
        <v>-8.13234043121337</v>
      </c>
    </row>
    <row r="8207" spans="1:14" x14ac:dyDescent="0.35">
      <c r="A8207" t="s">
        <v>41419</v>
      </c>
      <c r="B8207" t="s">
        <v>32</v>
      </c>
      <c r="C8207" t="s">
        <v>41420</v>
      </c>
      <c r="D8207">
        <v>66</v>
      </c>
      <c r="E8207" t="s">
        <v>1579</v>
      </c>
      <c r="F8207" t="s">
        <v>7799</v>
      </c>
      <c r="G8207" t="s">
        <v>15591</v>
      </c>
      <c r="H8207" t="s">
        <v>41421</v>
      </c>
      <c r="I8207" t="s">
        <v>41419</v>
      </c>
      <c r="J8207" t="s">
        <v>41422</v>
      </c>
      <c r="L8207" t="s">
        <v>41423</v>
      </c>
      <c r="M8207">
        <v>119.889</v>
      </c>
      <c r="N8207">
        <v>-8.4866600000000005</v>
      </c>
    </row>
    <row r="8208" spans="1:14" x14ac:dyDescent="0.35">
      <c r="A8208" t="s">
        <v>41424</v>
      </c>
      <c r="B8208" t="s">
        <v>32</v>
      </c>
      <c r="C8208" t="s">
        <v>41425</v>
      </c>
      <c r="D8208">
        <v>71</v>
      </c>
      <c r="E8208" t="s">
        <v>1579</v>
      </c>
      <c r="F8208" t="s">
        <v>7799</v>
      </c>
      <c r="G8208" t="s">
        <v>15591</v>
      </c>
      <c r="H8208" t="s">
        <v>41426</v>
      </c>
      <c r="I8208" t="s">
        <v>41424</v>
      </c>
      <c r="J8208" t="s">
        <v>3422</v>
      </c>
      <c r="L8208" t="s">
        <v>41427</v>
      </c>
      <c r="M8208">
        <v>121.84820000000001</v>
      </c>
      <c r="N8208">
        <v>-10.4924</v>
      </c>
    </row>
    <row r="8209" spans="1:14" x14ac:dyDescent="0.35">
      <c r="A8209" t="s">
        <v>41428</v>
      </c>
      <c r="B8209" t="s">
        <v>32</v>
      </c>
      <c r="C8209" t="s">
        <v>41429</v>
      </c>
      <c r="D8209">
        <v>335</v>
      </c>
      <c r="E8209" t="s">
        <v>1579</v>
      </c>
      <c r="F8209" t="s">
        <v>7799</v>
      </c>
      <c r="G8209" t="s">
        <v>15591</v>
      </c>
      <c r="H8209" t="s">
        <v>41430</v>
      </c>
      <c r="I8209" t="s">
        <v>41428</v>
      </c>
      <c r="J8209" t="s">
        <v>20266</v>
      </c>
      <c r="L8209" t="s">
        <v>41431</v>
      </c>
      <c r="M8209">
        <v>123.670997619628</v>
      </c>
      <c r="N8209">
        <v>-10.1716003417968</v>
      </c>
    </row>
    <row r="8210" spans="1:14" x14ac:dyDescent="0.35">
      <c r="A8210" t="s">
        <v>41432</v>
      </c>
      <c r="B8210" t="s">
        <v>32</v>
      </c>
      <c r="C8210" t="s">
        <v>41433</v>
      </c>
      <c r="D8210">
        <v>164</v>
      </c>
      <c r="E8210" t="s">
        <v>1579</v>
      </c>
      <c r="F8210" t="s">
        <v>7799</v>
      </c>
      <c r="G8210" t="s">
        <v>15638</v>
      </c>
      <c r="H8210" t="s">
        <v>41434</v>
      </c>
      <c r="I8210" t="s">
        <v>41432</v>
      </c>
      <c r="J8210" t="s">
        <v>41435</v>
      </c>
      <c r="L8210" t="s">
        <v>41436</v>
      </c>
      <c r="M8210">
        <v>122.56900024414</v>
      </c>
      <c r="N8210">
        <v>-5.4868798255920401</v>
      </c>
    </row>
    <row r="8211" spans="1:14" x14ac:dyDescent="0.35">
      <c r="A8211" t="s">
        <v>41437</v>
      </c>
      <c r="B8211" t="s">
        <v>1168</v>
      </c>
      <c r="C8211" t="s">
        <v>41438</v>
      </c>
      <c r="D8211">
        <v>88</v>
      </c>
      <c r="E8211" t="s">
        <v>1579</v>
      </c>
      <c r="F8211" t="s">
        <v>7799</v>
      </c>
      <c r="G8211" t="s">
        <v>15638</v>
      </c>
      <c r="H8211" t="s">
        <v>41439</v>
      </c>
      <c r="I8211" t="s">
        <v>41437</v>
      </c>
      <c r="J8211" t="s">
        <v>41440</v>
      </c>
      <c r="L8211" t="s">
        <v>41441</v>
      </c>
      <c r="M8211">
        <v>123.634</v>
      </c>
      <c r="N8211">
        <v>-5.2939959999999999</v>
      </c>
    </row>
    <row r="8212" spans="1:14" x14ac:dyDescent="0.35">
      <c r="A8212" t="s">
        <v>41442</v>
      </c>
      <c r="B8212" t="s">
        <v>32</v>
      </c>
      <c r="C8212" t="s">
        <v>41443</v>
      </c>
      <c r="D8212">
        <v>13</v>
      </c>
      <c r="E8212" t="s">
        <v>1579</v>
      </c>
      <c r="F8212" t="s">
        <v>7799</v>
      </c>
      <c r="G8212" t="s">
        <v>15429</v>
      </c>
      <c r="H8212" t="s">
        <v>41444</v>
      </c>
      <c r="I8212" t="s">
        <v>41442</v>
      </c>
      <c r="J8212" t="s">
        <v>41445</v>
      </c>
      <c r="L8212" t="s">
        <v>41446</v>
      </c>
      <c r="M8212">
        <v>120.4362</v>
      </c>
      <c r="N8212">
        <v>-6.1750999999999996</v>
      </c>
    </row>
    <row r="8213" spans="1:14" x14ac:dyDescent="0.35">
      <c r="A8213" t="s">
        <v>41447</v>
      </c>
      <c r="B8213" t="s">
        <v>32</v>
      </c>
      <c r="C8213" t="s">
        <v>41448</v>
      </c>
      <c r="D8213">
        <v>164</v>
      </c>
      <c r="E8213" t="s">
        <v>1579</v>
      </c>
      <c r="F8213" t="s">
        <v>7799</v>
      </c>
      <c r="G8213" t="s">
        <v>15429</v>
      </c>
      <c r="H8213" t="s">
        <v>41449</v>
      </c>
      <c r="I8213" t="s">
        <v>41450</v>
      </c>
      <c r="J8213" t="s">
        <v>41451</v>
      </c>
      <c r="L8213" t="s">
        <v>41452</v>
      </c>
      <c r="M8213">
        <v>120.32399700000001</v>
      </c>
      <c r="N8213">
        <v>-2.55803</v>
      </c>
    </row>
    <row r="8214" spans="1:14" x14ac:dyDescent="0.35">
      <c r="A8214" t="s">
        <v>41453</v>
      </c>
      <c r="B8214" t="s">
        <v>32</v>
      </c>
      <c r="C8214" t="s">
        <v>41454</v>
      </c>
      <c r="D8214">
        <v>1388</v>
      </c>
      <c r="E8214" t="s">
        <v>1579</v>
      </c>
      <c r="F8214" t="s">
        <v>7799</v>
      </c>
      <c r="G8214" t="s">
        <v>15429</v>
      </c>
      <c r="H8214" t="s">
        <v>41455</v>
      </c>
      <c r="I8214" t="s">
        <v>41453</v>
      </c>
      <c r="J8214" t="s">
        <v>41456</v>
      </c>
      <c r="L8214" t="s">
        <v>41457</v>
      </c>
      <c r="M8214">
        <v>121.35800170898401</v>
      </c>
      <c r="N8214">
        <v>-2.5311999320983798</v>
      </c>
    </row>
    <row r="8215" spans="1:14" x14ac:dyDescent="0.35">
      <c r="A8215" t="s">
        <v>41458</v>
      </c>
      <c r="B8215" t="s">
        <v>32</v>
      </c>
      <c r="C8215" t="s">
        <v>41459</v>
      </c>
      <c r="D8215">
        <v>2884</v>
      </c>
      <c r="E8215" t="s">
        <v>1579</v>
      </c>
      <c r="F8215" t="s">
        <v>7799</v>
      </c>
      <c r="G8215" t="s">
        <v>15429</v>
      </c>
      <c r="H8215" t="s">
        <v>41460</v>
      </c>
      <c r="I8215" t="s">
        <v>41458</v>
      </c>
      <c r="J8215" t="s">
        <v>41461</v>
      </c>
      <c r="L8215" t="s">
        <v>41462</v>
      </c>
      <c r="M8215">
        <v>119.82199859619</v>
      </c>
      <c r="N8215">
        <v>-3.0447399616241002</v>
      </c>
    </row>
    <row r="8216" spans="1:14" x14ac:dyDescent="0.35">
      <c r="A8216" t="s">
        <v>41463</v>
      </c>
      <c r="B8216" t="s">
        <v>32</v>
      </c>
      <c r="C8216" t="s">
        <v>41464</v>
      </c>
      <c r="D8216">
        <v>538</v>
      </c>
      <c r="E8216" t="s">
        <v>1579</v>
      </c>
      <c r="F8216" t="s">
        <v>7799</v>
      </c>
      <c r="G8216" t="s">
        <v>15638</v>
      </c>
      <c r="H8216" t="s">
        <v>41465</v>
      </c>
      <c r="I8216" t="s">
        <v>41463</v>
      </c>
      <c r="J8216" t="s">
        <v>41466</v>
      </c>
      <c r="L8216" t="s">
        <v>41467</v>
      </c>
      <c r="M8216">
        <v>122.417999267578</v>
      </c>
      <c r="N8216">
        <v>-4.0816102027893004</v>
      </c>
    </row>
    <row r="8217" spans="1:14" x14ac:dyDescent="0.35">
      <c r="A8217" t="s">
        <v>41468</v>
      </c>
      <c r="B8217" t="s">
        <v>3332</v>
      </c>
      <c r="C8217" t="s">
        <v>41469</v>
      </c>
      <c r="D8217">
        <v>10</v>
      </c>
      <c r="E8217" t="s">
        <v>1579</v>
      </c>
      <c r="F8217" t="s">
        <v>7799</v>
      </c>
      <c r="G8217" t="s">
        <v>15407</v>
      </c>
      <c r="H8217" t="s">
        <v>41383</v>
      </c>
      <c r="I8217" t="s">
        <v>41382</v>
      </c>
      <c r="J8217" t="s">
        <v>41470</v>
      </c>
      <c r="L8217" t="s">
        <v>41471</v>
      </c>
      <c r="M8217">
        <v>131.28700000000001</v>
      </c>
      <c r="N8217">
        <v>-0.89400000000000002</v>
      </c>
    </row>
    <row r="8218" spans="1:14" x14ac:dyDescent="0.35">
      <c r="A8218" t="s">
        <v>41473</v>
      </c>
      <c r="B8218" t="s">
        <v>32</v>
      </c>
      <c r="C8218" t="s">
        <v>41474</v>
      </c>
      <c r="D8218">
        <v>14</v>
      </c>
      <c r="F8218" t="s">
        <v>30</v>
      </c>
      <c r="G8218" t="s">
        <v>34</v>
      </c>
      <c r="H8218" t="s">
        <v>41475</v>
      </c>
      <c r="I8218" t="s">
        <v>41473</v>
      </c>
      <c r="J8218" t="s">
        <v>41473</v>
      </c>
      <c r="K8218" t="s">
        <v>41473</v>
      </c>
      <c r="L8218" t="s">
        <v>41476</v>
      </c>
      <c r="M8218">
        <v>-162.277999878</v>
      </c>
      <c r="N8218">
        <v>63.5159988403</v>
      </c>
    </row>
    <row r="8219" spans="1:14" x14ac:dyDescent="0.35">
      <c r="A8219" t="s">
        <v>41477</v>
      </c>
      <c r="B8219" t="s">
        <v>32</v>
      </c>
      <c r="C8219" t="s">
        <v>41478</v>
      </c>
      <c r="D8219">
        <v>45</v>
      </c>
      <c r="E8219" t="s">
        <v>161</v>
      </c>
      <c r="F8219" t="s">
        <v>1547</v>
      </c>
      <c r="G8219" t="s">
        <v>2633</v>
      </c>
      <c r="H8219" t="s">
        <v>41479</v>
      </c>
      <c r="I8219" t="s">
        <v>41480</v>
      </c>
      <c r="J8219" t="s">
        <v>41477</v>
      </c>
      <c r="K8219" t="s">
        <v>4880</v>
      </c>
      <c r="L8219" t="s">
        <v>41481</v>
      </c>
      <c r="M8219">
        <v>150.5093</v>
      </c>
      <c r="N8219">
        <v>-9.3376000000000001</v>
      </c>
    </row>
    <row r="8220" spans="1:14" x14ac:dyDescent="0.35">
      <c r="A8220" t="s">
        <v>41482</v>
      </c>
      <c r="B8220" t="s">
        <v>1168</v>
      </c>
      <c r="C8220" t="s">
        <v>41483</v>
      </c>
      <c r="D8220">
        <v>74</v>
      </c>
      <c r="E8220" t="s">
        <v>1579</v>
      </c>
      <c r="F8220" t="s">
        <v>23351</v>
      </c>
      <c r="G8220" t="s">
        <v>27646</v>
      </c>
      <c r="H8220" t="s">
        <v>41484</v>
      </c>
      <c r="I8220" t="s">
        <v>41482</v>
      </c>
      <c r="J8220" t="s">
        <v>41485</v>
      </c>
      <c r="L8220" t="s">
        <v>41486</v>
      </c>
      <c r="M8220">
        <v>113.019996643</v>
      </c>
      <c r="N8220">
        <v>3.12385010719</v>
      </c>
    </row>
    <row r="8221" spans="1:14" x14ac:dyDescent="0.35">
      <c r="A8221" t="s">
        <v>41487</v>
      </c>
      <c r="B8221" t="s">
        <v>32</v>
      </c>
      <c r="C8221" t="s">
        <v>41488</v>
      </c>
      <c r="D8221">
        <v>200</v>
      </c>
      <c r="E8221" t="s">
        <v>1579</v>
      </c>
      <c r="F8221" t="s">
        <v>23351</v>
      </c>
      <c r="G8221" t="s">
        <v>27646</v>
      </c>
      <c r="H8221" t="s">
        <v>41489</v>
      </c>
      <c r="I8221" t="s">
        <v>41487</v>
      </c>
      <c r="J8221" t="s">
        <v>30554</v>
      </c>
      <c r="L8221" t="s">
        <v>41490</v>
      </c>
      <c r="M8221">
        <v>113.76699829099999</v>
      </c>
      <c r="N8221">
        <v>2.6500000953699998</v>
      </c>
    </row>
    <row r="8222" spans="1:14" x14ac:dyDescent="0.35">
      <c r="A8222" t="s">
        <v>41491</v>
      </c>
      <c r="B8222" t="s">
        <v>32</v>
      </c>
      <c r="C8222" t="s">
        <v>41492</v>
      </c>
      <c r="D8222">
        <v>2150</v>
      </c>
      <c r="E8222" t="s">
        <v>1579</v>
      </c>
      <c r="F8222" t="s">
        <v>23351</v>
      </c>
      <c r="G8222" t="s">
        <v>27646</v>
      </c>
      <c r="H8222" t="s">
        <v>41493</v>
      </c>
      <c r="I8222" t="s">
        <v>41491</v>
      </c>
      <c r="J8222" t="s">
        <v>41494</v>
      </c>
      <c r="L8222" t="s">
        <v>41495</v>
      </c>
      <c r="M8222">
        <v>115.599998474</v>
      </c>
      <c r="N8222">
        <v>4.2170000076300003</v>
      </c>
    </row>
    <row r="8223" spans="1:14" x14ac:dyDescent="0.35">
      <c r="A8223" t="s">
        <v>41496</v>
      </c>
      <c r="B8223" t="s">
        <v>32</v>
      </c>
      <c r="C8223" t="s">
        <v>41497</v>
      </c>
      <c r="D8223">
        <v>1400</v>
      </c>
      <c r="E8223" t="s">
        <v>1579</v>
      </c>
      <c r="F8223" t="s">
        <v>23351</v>
      </c>
      <c r="G8223" t="s">
        <v>27646</v>
      </c>
      <c r="H8223" t="s">
        <v>41498</v>
      </c>
      <c r="I8223" t="s">
        <v>41496</v>
      </c>
      <c r="J8223" t="s">
        <v>27565</v>
      </c>
      <c r="L8223" t="s">
        <v>41499</v>
      </c>
      <c r="M8223">
        <v>115.153999329</v>
      </c>
      <c r="N8223">
        <v>3.4210000038099899</v>
      </c>
    </row>
    <row r="8224" spans="1:14" x14ac:dyDescent="0.35">
      <c r="A8224" t="s">
        <v>41500</v>
      </c>
      <c r="B8224" t="s">
        <v>1168</v>
      </c>
      <c r="C8224" t="s">
        <v>41501</v>
      </c>
      <c r="D8224">
        <v>89</v>
      </c>
      <c r="E8224" t="s">
        <v>1579</v>
      </c>
      <c r="F8224" t="s">
        <v>23351</v>
      </c>
      <c r="G8224" t="s">
        <v>27646</v>
      </c>
      <c r="H8224" t="s">
        <v>41502</v>
      </c>
      <c r="I8224" t="s">
        <v>41500</v>
      </c>
      <c r="J8224" t="s">
        <v>41503</v>
      </c>
      <c r="L8224" t="s">
        <v>41504</v>
      </c>
      <c r="M8224">
        <v>110.34700012207</v>
      </c>
      <c r="N8224">
        <v>1.4846999645233101</v>
      </c>
    </row>
    <row r="8225" spans="1:14" x14ac:dyDescent="0.35">
      <c r="A8225" t="s">
        <v>41505</v>
      </c>
      <c r="B8225" t="s">
        <v>32</v>
      </c>
      <c r="C8225" t="s">
        <v>41506</v>
      </c>
      <c r="D8225">
        <v>607</v>
      </c>
      <c r="E8225" t="s">
        <v>1579</v>
      </c>
      <c r="F8225" t="s">
        <v>23351</v>
      </c>
      <c r="G8225" t="s">
        <v>27646</v>
      </c>
      <c r="H8225" t="s">
        <v>41507</v>
      </c>
      <c r="I8225" t="s">
        <v>41505</v>
      </c>
      <c r="J8225" t="s">
        <v>41508</v>
      </c>
      <c r="L8225" t="s">
        <v>41509</v>
      </c>
      <c r="M8225">
        <v>115.050003051757</v>
      </c>
      <c r="N8225">
        <v>3.9670000076293901</v>
      </c>
    </row>
    <row r="8226" spans="1:14" x14ac:dyDescent="0.35">
      <c r="A8226" t="s">
        <v>41510</v>
      </c>
      <c r="B8226" t="s">
        <v>1168</v>
      </c>
      <c r="C8226" t="s">
        <v>41511</v>
      </c>
      <c r="D8226">
        <v>14</v>
      </c>
      <c r="E8226" t="s">
        <v>1579</v>
      </c>
      <c r="F8226" t="s">
        <v>23351</v>
      </c>
      <c r="G8226" t="s">
        <v>27646</v>
      </c>
      <c r="H8226" t="s">
        <v>41512</v>
      </c>
      <c r="I8226" t="s">
        <v>41510</v>
      </c>
      <c r="J8226" t="s">
        <v>27539</v>
      </c>
      <c r="L8226" t="s">
        <v>41513</v>
      </c>
      <c r="M8226">
        <v>115.01000213623</v>
      </c>
      <c r="N8226">
        <v>4.8083000183105398</v>
      </c>
    </row>
    <row r="8227" spans="1:14" x14ac:dyDescent="0.35">
      <c r="A8227" t="s">
        <v>41514</v>
      </c>
      <c r="B8227" t="s">
        <v>32</v>
      </c>
      <c r="C8227" t="s">
        <v>41515</v>
      </c>
      <c r="D8227">
        <v>13</v>
      </c>
      <c r="E8227" t="s">
        <v>1579</v>
      </c>
      <c r="F8227" t="s">
        <v>23351</v>
      </c>
      <c r="G8227" t="s">
        <v>27646</v>
      </c>
      <c r="H8227" t="s">
        <v>41516</v>
      </c>
      <c r="I8227" t="s">
        <v>41514</v>
      </c>
      <c r="J8227" t="s">
        <v>41517</v>
      </c>
      <c r="L8227" t="s">
        <v>41518</v>
      </c>
      <c r="M8227">
        <v>112.08000199999999</v>
      </c>
      <c r="N8227">
        <v>2.90639</v>
      </c>
    </row>
    <row r="8228" spans="1:14" x14ac:dyDescent="0.35">
      <c r="A8228" t="s">
        <v>41519</v>
      </c>
      <c r="B8228" t="s">
        <v>32</v>
      </c>
      <c r="C8228" t="s">
        <v>41520</v>
      </c>
      <c r="D8228">
        <v>289</v>
      </c>
      <c r="E8228" t="s">
        <v>1579</v>
      </c>
      <c r="F8228" t="s">
        <v>23351</v>
      </c>
      <c r="G8228" t="s">
        <v>27646</v>
      </c>
      <c r="H8228" t="s">
        <v>41521</v>
      </c>
      <c r="I8228" t="s">
        <v>41519</v>
      </c>
      <c r="J8228" t="s">
        <v>41522</v>
      </c>
      <c r="L8228" t="s">
        <v>41523</v>
      </c>
      <c r="M8228">
        <v>114.782997131347</v>
      </c>
      <c r="N8228">
        <v>3.2999999523162802</v>
      </c>
    </row>
    <row r="8229" spans="1:14" x14ac:dyDescent="0.35">
      <c r="A8229" t="s">
        <v>41524</v>
      </c>
      <c r="B8229" t="s">
        <v>1168</v>
      </c>
      <c r="C8229" t="s">
        <v>41525</v>
      </c>
      <c r="D8229">
        <v>103</v>
      </c>
      <c r="E8229" t="s">
        <v>1579</v>
      </c>
      <c r="F8229" t="s">
        <v>23351</v>
      </c>
      <c r="G8229" t="s">
        <v>27646</v>
      </c>
      <c r="H8229" t="s">
        <v>41526</v>
      </c>
      <c r="I8229" t="s">
        <v>41524</v>
      </c>
      <c r="J8229" t="s">
        <v>27507</v>
      </c>
      <c r="L8229" t="s">
        <v>41527</v>
      </c>
      <c r="M8229">
        <v>114.32900238037099</v>
      </c>
      <c r="N8229">
        <v>4.1789798736572203</v>
      </c>
    </row>
    <row r="8230" spans="1:14" x14ac:dyDescent="0.35">
      <c r="A8230" t="s">
        <v>41528</v>
      </c>
      <c r="B8230" t="s">
        <v>32</v>
      </c>
      <c r="C8230" t="s">
        <v>41529</v>
      </c>
      <c r="D8230">
        <v>22</v>
      </c>
      <c r="E8230" t="s">
        <v>1579</v>
      </c>
      <c r="F8230" t="s">
        <v>23351</v>
      </c>
      <c r="G8230" t="s">
        <v>27646</v>
      </c>
      <c r="H8230" t="s">
        <v>41530</v>
      </c>
      <c r="I8230" t="s">
        <v>41528</v>
      </c>
      <c r="J8230" t="s">
        <v>41531</v>
      </c>
      <c r="L8230" t="s">
        <v>41532</v>
      </c>
      <c r="M8230">
        <v>109.76300048828099</v>
      </c>
      <c r="N8230">
        <v>1.813609957695</v>
      </c>
    </row>
    <row r="8231" spans="1:14" x14ac:dyDescent="0.35">
      <c r="A8231" t="s">
        <v>41533</v>
      </c>
      <c r="B8231" t="s">
        <v>32</v>
      </c>
      <c r="C8231" t="s">
        <v>41534</v>
      </c>
      <c r="D8231">
        <v>65</v>
      </c>
      <c r="E8231" t="s">
        <v>1579</v>
      </c>
      <c r="F8231" t="s">
        <v>23351</v>
      </c>
      <c r="G8231" t="s">
        <v>27646</v>
      </c>
      <c r="H8231" t="s">
        <v>41535</v>
      </c>
      <c r="I8231" t="s">
        <v>41533</v>
      </c>
      <c r="J8231" t="s">
        <v>41536</v>
      </c>
      <c r="L8231" t="s">
        <v>41537</v>
      </c>
      <c r="M8231">
        <v>112.931468248</v>
      </c>
      <c r="N8231">
        <v>2.01052374505</v>
      </c>
    </row>
    <row r="8232" spans="1:14" x14ac:dyDescent="0.35">
      <c r="A8232" t="s">
        <v>41538</v>
      </c>
      <c r="B8232" t="s">
        <v>32</v>
      </c>
      <c r="C8232" t="s">
        <v>41539</v>
      </c>
      <c r="D8232">
        <v>2900</v>
      </c>
      <c r="E8232" t="s">
        <v>1579</v>
      </c>
      <c r="F8232" t="s">
        <v>23351</v>
      </c>
      <c r="G8232" t="s">
        <v>27646</v>
      </c>
      <c r="H8232" t="s">
        <v>41540</v>
      </c>
      <c r="I8232" t="s">
        <v>41538</v>
      </c>
      <c r="J8232" t="s">
        <v>41541</v>
      </c>
      <c r="L8232" t="s">
        <v>41542</v>
      </c>
      <c r="M8232">
        <v>115.61799621582</v>
      </c>
      <c r="N8232">
        <v>3.9739999771118102</v>
      </c>
    </row>
    <row r="8233" spans="1:14" x14ac:dyDescent="0.35">
      <c r="A8233" t="s">
        <v>41543</v>
      </c>
      <c r="B8233" t="s">
        <v>1168</v>
      </c>
      <c r="C8233" t="s">
        <v>41544</v>
      </c>
      <c r="D8233">
        <v>59</v>
      </c>
      <c r="E8233" t="s">
        <v>1579</v>
      </c>
      <c r="F8233" t="s">
        <v>23351</v>
      </c>
      <c r="G8233" t="s">
        <v>27646</v>
      </c>
      <c r="H8233" t="s">
        <v>41545</v>
      </c>
      <c r="I8233" t="s">
        <v>41543</v>
      </c>
      <c r="J8233" t="s">
        <v>27856</v>
      </c>
      <c r="L8233" t="s">
        <v>41546</v>
      </c>
      <c r="M8233">
        <v>113.986999511718</v>
      </c>
      <c r="N8233">
        <v>4.3220100402831996</v>
      </c>
    </row>
    <row r="8234" spans="1:14" x14ac:dyDescent="0.35">
      <c r="A8234" t="s">
        <v>41547</v>
      </c>
      <c r="B8234" t="s">
        <v>1168</v>
      </c>
      <c r="C8234" t="s">
        <v>41548</v>
      </c>
      <c r="D8234">
        <v>122</v>
      </c>
      <c r="E8234" t="s">
        <v>1579</v>
      </c>
      <c r="F8234" t="s">
        <v>23351</v>
      </c>
      <c r="G8234" t="s">
        <v>27646</v>
      </c>
      <c r="H8234" t="s">
        <v>41549</v>
      </c>
      <c r="I8234" t="s">
        <v>41547</v>
      </c>
      <c r="J8234" t="s">
        <v>41550</v>
      </c>
      <c r="L8234" t="s">
        <v>41551</v>
      </c>
      <c r="M8234">
        <v>111.98500061035099</v>
      </c>
      <c r="N8234">
        <v>2.2616000175475999</v>
      </c>
    </row>
    <row r="8235" spans="1:14" x14ac:dyDescent="0.35">
      <c r="A8235" t="s">
        <v>41552</v>
      </c>
      <c r="B8235" t="s">
        <v>32</v>
      </c>
      <c r="C8235" t="s">
        <v>41553</v>
      </c>
      <c r="D8235">
        <v>15</v>
      </c>
      <c r="E8235" t="s">
        <v>1579</v>
      </c>
      <c r="F8235" t="s">
        <v>23351</v>
      </c>
      <c r="G8235" t="s">
        <v>27646</v>
      </c>
      <c r="H8235" t="s">
        <v>41554</v>
      </c>
      <c r="I8235" t="s">
        <v>41552</v>
      </c>
      <c r="J8235" t="s">
        <v>22676</v>
      </c>
      <c r="L8235" t="s">
        <v>41555</v>
      </c>
      <c r="M8235">
        <v>111.202003479003</v>
      </c>
      <c r="N8235">
        <v>2.1778399944305402</v>
      </c>
    </row>
    <row r="8236" spans="1:14" x14ac:dyDescent="0.35">
      <c r="A8236" t="s">
        <v>41556</v>
      </c>
      <c r="B8236" t="s">
        <v>32</v>
      </c>
      <c r="C8236" t="s">
        <v>41557</v>
      </c>
      <c r="D8236">
        <v>1200</v>
      </c>
      <c r="E8236" t="s">
        <v>1579</v>
      </c>
      <c r="F8236" t="s">
        <v>23351</v>
      </c>
      <c r="G8236" t="s">
        <v>27646</v>
      </c>
      <c r="H8236" t="s">
        <v>41558</v>
      </c>
      <c r="I8236" t="s">
        <v>41556</v>
      </c>
      <c r="J8236" t="s">
        <v>41559</v>
      </c>
      <c r="L8236" t="s">
        <v>41560</v>
      </c>
      <c r="M8236">
        <v>115.494003295898</v>
      </c>
      <c r="N8236">
        <v>4.5522198677062899</v>
      </c>
    </row>
    <row r="8237" spans="1:14" x14ac:dyDescent="0.35">
      <c r="A8237" t="s">
        <v>41561</v>
      </c>
      <c r="B8237" t="s">
        <v>32</v>
      </c>
      <c r="C8237" t="s">
        <v>41562</v>
      </c>
      <c r="D8237">
        <v>5</v>
      </c>
      <c r="E8237" t="s">
        <v>1579</v>
      </c>
      <c r="F8237" t="s">
        <v>23351</v>
      </c>
      <c r="G8237" t="s">
        <v>27646</v>
      </c>
      <c r="H8237" t="s">
        <v>41563</v>
      </c>
      <c r="I8237" t="s">
        <v>41561</v>
      </c>
      <c r="J8237" t="s">
        <v>41564</v>
      </c>
      <c r="L8237" t="s">
        <v>41565</v>
      </c>
      <c r="M8237">
        <v>115.40799699999999</v>
      </c>
      <c r="N8237">
        <v>4.84917</v>
      </c>
    </row>
    <row r="8238" spans="1:14" x14ac:dyDescent="0.35">
      <c r="A8238" t="s">
        <v>41566</v>
      </c>
      <c r="B8238" t="s">
        <v>36</v>
      </c>
      <c r="C8238" t="s">
        <v>41567</v>
      </c>
      <c r="D8238">
        <v>47</v>
      </c>
      <c r="E8238" t="s">
        <v>1579</v>
      </c>
      <c r="F8238" t="s">
        <v>23351</v>
      </c>
      <c r="G8238" t="s">
        <v>27646</v>
      </c>
      <c r="H8238" t="s">
        <v>41568</v>
      </c>
      <c r="I8238" t="s">
        <v>41566</v>
      </c>
      <c r="J8238" t="s">
        <v>35010</v>
      </c>
      <c r="L8238" t="s">
        <v>41569</v>
      </c>
      <c r="M8238">
        <v>111.4636</v>
      </c>
      <c r="N8238">
        <v>1.2219</v>
      </c>
    </row>
    <row r="8239" spans="1:14" x14ac:dyDescent="0.35">
      <c r="A8239" t="s">
        <v>41570</v>
      </c>
      <c r="B8239" t="s">
        <v>1168</v>
      </c>
      <c r="C8239" t="s">
        <v>41571</v>
      </c>
      <c r="D8239">
        <v>3350</v>
      </c>
      <c r="E8239" t="s">
        <v>1579</v>
      </c>
      <c r="F8239" t="s">
        <v>23351</v>
      </c>
      <c r="G8239" t="s">
        <v>27646</v>
      </c>
      <c r="H8239" t="s">
        <v>41572</v>
      </c>
      <c r="I8239" t="s">
        <v>41570</v>
      </c>
      <c r="J8239" t="s">
        <v>41573</v>
      </c>
      <c r="L8239" t="s">
        <v>41574</v>
      </c>
      <c r="M8239">
        <v>115.478996276855</v>
      </c>
      <c r="N8239">
        <v>3.7338900566100999</v>
      </c>
    </row>
    <row r="8240" spans="1:14" x14ac:dyDescent="0.35">
      <c r="A8240" t="s">
        <v>41575</v>
      </c>
      <c r="B8240" t="s">
        <v>32</v>
      </c>
      <c r="C8240" t="s">
        <v>41576</v>
      </c>
      <c r="D8240">
        <v>60</v>
      </c>
      <c r="E8240" t="s">
        <v>1579</v>
      </c>
      <c r="F8240" t="s">
        <v>23351</v>
      </c>
      <c r="G8240" t="s">
        <v>23352</v>
      </c>
      <c r="H8240" t="s">
        <v>41577</v>
      </c>
      <c r="I8240" t="s">
        <v>41575</v>
      </c>
      <c r="J8240" t="s">
        <v>2409</v>
      </c>
      <c r="L8240" t="s">
        <v>41578</v>
      </c>
      <c r="M8240">
        <v>118.583000183105</v>
      </c>
      <c r="N8240">
        <v>4.4499998092651296</v>
      </c>
    </row>
    <row r="8241" spans="1:14" x14ac:dyDescent="0.35">
      <c r="A8241" t="s">
        <v>41579</v>
      </c>
      <c r="B8241" t="s">
        <v>1168</v>
      </c>
      <c r="C8241" t="s">
        <v>41580</v>
      </c>
      <c r="D8241">
        <v>45</v>
      </c>
      <c r="E8241" t="s">
        <v>1579</v>
      </c>
      <c r="F8241" t="s">
        <v>23351</v>
      </c>
      <c r="G8241" t="s">
        <v>23352</v>
      </c>
      <c r="H8241" t="s">
        <v>41581</v>
      </c>
      <c r="I8241" t="s">
        <v>41579</v>
      </c>
      <c r="J8241" t="s">
        <v>41582</v>
      </c>
      <c r="L8241" t="s">
        <v>41583</v>
      </c>
      <c r="M8241">
        <v>118.323997497558</v>
      </c>
      <c r="N8241">
        <v>5.0322499275207502</v>
      </c>
    </row>
    <row r="8242" spans="1:14" x14ac:dyDescent="0.35">
      <c r="A8242" t="s">
        <v>41584</v>
      </c>
      <c r="B8242" t="s">
        <v>32</v>
      </c>
      <c r="C8242" t="s">
        <v>41585</v>
      </c>
      <c r="D8242">
        <v>343</v>
      </c>
      <c r="E8242" t="s">
        <v>1579</v>
      </c>
      <c r="F8242" t="s">
        <v>23351</v>
      </c>
      <c r="G8242" t="s">
        <v>23352</v>
      </c>
      <c r="H8242" t="s">
        <v>41586</v>
      </c>
      <c r="I8242" t="s">
        <v>41584</v>
      </c>
      <c r="J8242" t="s">
        <v>22671</v>
      </c>
      <c r="L8242" t="s">
        <v>41587</v>
      </c>
      <c r="M8242">
        <v>117.125999450683</v>
      </c>
      <c r="N8242">
        <v>5.6286101341247496</v>
      </c>
    </row>
    <row r="8243" spans="1:14" x14ac:dyDescent="0.35">
      <c r="A8243" t="s">
        <v>41588</v>
      </c>
      <c r="B8243" t="s">
        <v>32</v>
      </c>
      <c r="C8243" t="s">
        <v>41589</v>
      </c>
      <c r="D8243">
        <v>1036</v>
      </c>
      <c r="E8243" t="s">
        <v>1579</v>
      </c>
      <c r="F8243" t="s">
        <v>23351</v>
      </c>
      <c r="G8243" t="s">
        <v>23352</v>
      </c>
      <c r="H8243" t="s">
        <v>41590</v>
      </c>
      <c r="I8243" t="s">
        <v>41588</v>
      </c>
      <c r="J8243" t="s">
        <v>41591</v>
      </c>
      <c r="L8243" t="s">
        <v>41592</v>
      </c>
      <c r="M8243">
        <v>116.16200256347599</v>
      </c>
      <c r="N8243">
        <v>5.3574900627136204</v>
      </c>
    </row>
    <row r="8244" spans="1:14" x14ac:dyDescent="0.35">
      <c r="A8244" t="s">
        <v>41593</v>
      </c>
      <c r="B8244" t="s">
        <v>32</v>
      </c>
      <c r="C8244" t="s">
        <v>41594</v>
      </c>
      <c r="D8244">
        <v>40</v>
      </c>
      <c r="E8244" t="s">
        <v>1579</v>
      </c>
      <c r="F8244" t="s">
        <v>23351</v>
      </c>
      <c r="G8244" t="s">
        <v>23352</v>
      </c>
      <c r="H8244" t="s">
        <v>41595</v>
      </c>
      <c r="I8244" t="s">
        <v>41593</v>
      </c>
      <c r="J8244" t="s">
        <v>36911</v>
      </c>
      <c r="L8244" t="s">
        <v>41596</v>
      </c>
      <c r="M8244">
        <v>119.09400177001901</v>
      </c>
      <c r="N8244">
        <v>5.0877799987792898</v>
      </c>
    </row>
    <row r="8245" spans="1:14" x14ac:dyDescent="0.35">
      <c r="A8245" t="s">
        <v>41597</v>
      </c>
      <c r="B8245" t="s">
        <v>1168</v>
      </c>
      <c r="C8245" t="s">
        <v>41598</v>
      </c>
      <c r="D8245">
        <v>10</v>
      </c>
      <c r="E8245" t="s">
        <v>1579</v>
      </c>
      <c r="F8245" t="s">
        <v>23351</v>
      </c>
      <c r="G8245" t="s">
        <v>23352</v>
      </c>
      <c r="H8245" t="s">
        <v>41599</v>
      </c>
      <c r="I8245" t="s">
        <v>41597</v>
      </c>
      <c r="J8245" t="s">
        <v>41600</v>
      </c>
      <c r="L8245" t="s">
        <v>41601</v>
      </c>
      <c r="M8245">
        <v>116.05100250244099</v>
      </c>
      <c r="N8245">
        <v>5.9372100830078098</v>
      </c>
    </row>
    <row r="8246" spans="1:14" x14ac:dyDescent="0.35">
      <c r="A8246" t="s">
        <v>41602</v>
      </c>
      <c r="B8246" t="s">
        <v>1168</v>
      </c>
      <c r="C8246" t="s">
        <v>41603</v>
      </c>
      <c r="D8246">
        <v>101</v>
      </c>
      <c r="E8246" t="s">
        <v>1579</v>
      </c>
      <c r="F8246" t="s">
        <v>23351</v>
      </c>
      <c r="G8246" t="s">
        <v>41604</v>
      </c>
      <c r="H8246" t="s">
        <v>41605</v>
      </c>
      <c r="I8246" t="s">
        <v>41602</v>
      </c>
      <c r="J8246" t="s">
        <v>41606</v>
      </c>
      <c r="L8246" t="s">
        <v>41607</v>
      </c>
      <c r="M8246">
        <v>115.25</v>
      </c>
      <c r="N8246">
        <v>5.30068016052246</v>
      </c>
    </row>
    <row r="8247" spans="1:14" x14ac:dyDescent="0.35">
      <c r="A8247" t="s">
        <v>41608</v>
      </c>
      <c r="B8247" t="s">
        <v>32</v>
      </c>
      <c r="C8247" t="s">
        <v>41609</v>
      </c>
      <c r="D8247">
        <v>26</v>
      </c>
      <c r="E8247" t="s">
        <v>1579</v>
      </c>
      <c r="F8247" t="s">
        <v>23351</v>
      </c>
      <c r="G8247" t="s">
        <v>23352</v>
      </c>
      <c r="H8247" t="s">
        <v>41610</v>
      </c>
      <c r="I8247" t="s">
        <v>41608</v>
      </c>
      <c r="J8247" t="s">
        <v>41611</v>
      </c>
      <c r="L8247" t="s">
        <v>41612</v>
      </c>
      <c r="M8247">
        <v>118.65763</v>
      </c>
      <c r="N8247">
        <v>5.4025699999999999</v>
      </c>
    </row>
    <row r="8248" spans="1:14" x14ac:dyDescent="0.35">
      <c r="A8248" t="s">
        <v>41613</v>
      </c>
      <c r="B8248" t="s">
        <v>32</v>
      </c>
      <c r="C8248" t="s">
        <v>41614</v>
      </c>
      <c r="D8248">
        <v>3175</v>
      </c>
      <c r="E8248" t="s">
        <v>1579</v>
      </c>
      <c r="F8248" t="s">
        <v>23351</v>
      </c>
      <c r="G8248" t="s">
        <v>23352</v>
      </c>
      <c r="H8248" t="s">
        <v>41615</v>
      </c>
      <c r="I8248" t="s">
        <v>41613</v>
      </c>
      <c r="J8248" t="s">
        <v>2991</v>
      </c>
      <c r="L8248" t="s">
        <v>41616</v>
      </c>
      <c r="M8248">
        <v>115.717002868652</v>
      </c>
      <c r="N8248">
        <v>4.4000000953674299</v>
      </c>
    </row>
    <row r="8249" spans="1:14" x14ac:dyDescent="0.35">
      <c r="A8249" t="s">
        <v>41617</v>
      </c>
      <c r="B8249" t="s">
        <v>32</v>
      </c>
      <c r="C8249" t="s">
        <v>41618</v>
      </c>
      <c r="D8249">
        <v>800</v>
      </c>
      <c r="E8249" t="s">
        <v>1579</v>
      </c>
      <c r="F8249" t="s">
        <v>23351</v>
      </c>
      <c r="G8249" t="s">
        <v>23352</v>
      </c>
      <c r="H8249" t="s">
        <v>41619</v>
      </c>
      <c r="I8249" t="s">
        <v>41617</v>
      </c>
      <c r="J8249" t="s">
        <v>41620</v>
      </c>
      <c r="L8249" t="s">
        <v>41621</v>
      </c>
      <c r="M8249">
        <v>116.467002868652</v>
      </c>
      <c r="N8249">
        <v>4.7329998016357404</v>
      </c>
    </row>
    <row r="8250" spans="1:14" x14ac:dyDescent="0.35">
      <c r="A8250" t="s">
        <v>41622</v>
      </c>
      <c r="B8250" t="s">
        <v>32</v>
      </c>
      <c r="C8250" t="s">
        <v>41623</v>
      </c>
      <c r="D8250">
        <v>36</v>
      </c>
      <c r="E8250" t="s">
        <v>1579</v>
      </c>
      <c r="F8250" t="s">
        <v>23351</v>
      </c>
      <c r="G8250" t="s">
        <v>23352</v>
      </c>
      <c r="H8250" t="s">
        <v>41624</v>
      </c>
      <c r="I8250" t="s">
        <v>41622</v>
      </c>
      <c r="J8250" t="s">
        <v>41625</v>
      </c>
      <c r="L8250" t="s">
        <v>41626</v>
      </c>
      <c r="M8250">
        <v>117.39991760253901</v>
      </c>
      <c r="N8250">
        <v>5.9993000030517498</v>
      </c>
    </row>
    <row r="8251" spans="1:14" x14ac:dyDescent="0.35">
      <c r="A8251" t="s">
        <v>41627</v>
      </c>
      <c r="B8251" t="s">
        <v>32</v>
      </c>
      <c r="C8251" t="s">
        <v>41628</v>
      </c>
      <c r="D8251">
        <v>1800</v>
      </c>
      <c r="E8251" t="s">
        <v>1579</v>
      </c>
      <c r="F8251" t="s">
        <v>23351</v>
      </c>
      <c r="G8251" t="s">
        <v>23352</v>
      </c>
      <c r="H8251" t="s">
        <v>41629</v>
      </c>
      <c r="I8251" t="s">
        <v>41627</v>
      </c>
      <c r="J8251" t="s">
        <v>41630</v>
      </c>
      <c r="L8251" t="s">
        <v>41631</v>
      </c>
      <c r="M8251">
        <v>116.66699981689401</v>
      </c>
      <c r="N8251">
        <v>5.9499998092651296</v>
      </c>
    </row>
    <row r="8252" spans="1:14" x14ac:dyDescent="0.35">
      <c r="A8252" t="s">
        <v>41632</v>
      </c>
      <c r="B8252" t="s">
        <v>1168</v>
      </c>
      <c r="C8252" t="s">
        <v>41633</v>
      </c>
      <c r="D8252">
        <v>46</v>
      </c>
      <c r="E8252" t="s">
        <v>1579</v>
      </c>
      <c r="F8252" t="s">
        <v>23351</v>
      </c>
      <c r="G8252" t="s">
        <v>23352</v>
      </c>
      <c r="H8252" t="s">
        <v>41634</v>
      </c>
      <c r="I8252" t="s">
        <v>41632</v>
      </c>
      <c r="J8252" t="s">
        <v>41635</v>
      </c>
      <c r="L8252" t="s">
        <v>41636</v>
      </c>
      <c r="M8252">
        <v>118.05899810791</v>
      </c>
      <c r="N8252">
        <v>5.90089988708496</v>
      </c>
    </row>
    <row r="8253" spans="1:14" x14ac:dyDescent="0.35">
      <c r="A8253" t="s">
        <v>41637</v>
      </c>
      <c r="B8253" t="s">
        <v>32</v>
      </c>
      <c r="C8253" t="s">
        <v>41638</v>
      </c>
      <c r="D8253">
        <v>10</v>
      </c>
      <c r="E8253" t="s">
        <v>1579</v>
      </c>
      <c r="F8253" t="s">
        <v>23351</v>
      </c>
      <c r="G8253" t="s">
        <v>23352</v>
      </c>
      <c r="H8253" t="s">
        <v>41639</v>
      </c>
      <c r="I8253" t="s">
        <v>41637</v>
      </c>
      <c r="J8253" t="s">
        <v>41640</v>
      </c>
      <c r="L8253" t="s">
        <v>41641</v>
      </c>
      <c r="M8253">
        <v>116.83599853515599</v>
      </c>
      <c r="N8253">
        <v>6.9225001335143999</v>
      </c>
    </row>
    <row r="8254" spans="1:14" x14ac:dyDescent="0.35">
      <c r="A8254" t="s">
        <v>41642</v>
      </c>
      <c r="B8254" t="s">
        <v>1168</v>
      </c>
      <c r="C8254" t="s">
        <v>41643</v>
      </c>
      <c r="D8254">
        <v>57</v>
      </c>
      <c r="E8254" t="s">
        <v>1579</v>
      </c>
      <c r="F8254" t="s">
        <v>23351</v>
      </c>
      <c r="G8254" t="s">
        <v>23352</v>
      </c>
      <c r="H8254" t="s">
        <v>41644</v>
      </c>
      <c r="I8254" t="s">
        <v>41642</v>
      </c>
      <c r="J8254" t="s">
        <v>41645</v>
      </c>
      <c r="L8254" t="s">
        <v>41646</v>
      </c>
      <c r="M8254">
        <v>118.12799835205</v>
      </c>
      <c r="N8254">
        <v>4.3201599121093697</v>
      </c>
    </row>
    <row r="8255" spans="1:14" x14ac:dyDescent="0.35">
      <c r="A8255" t="s">
        <v>41647</v>
      </c>
      <c r="B8255" t="s">
        <v>1168</v>
      </c>
      <c r="C8255" t="s">
        <v>41648</v>
      </c>
      <c r="D8255">
        <v>80</v>
      </c>
      <c r="E8255" t="s">
        <v>1579</v>
      </c>
      <c r="F8255" t="s">
        <v>23351</v>
      </c>
      <c r="G8255" t="s">
        <v>27646</v>
      </c>
      <c r="H8255" t="s">
        <v>41649</v>
      </c>
      <c r="I8255" t="s">
        <v>41647</v>
      </c>
      <c r="J8255" t="s">
        <v>41650</v>
      </c>
      <c r="L8255" t="s">
        <v>41651</v>
      </c>
      <c r="M8255">
        <v>114.805000305175</v>
      </c>
      <c r="N8255">
        <v>4.0483298301696697</v>
      </c>
    </row>
    <row r="8256" spans="1:14" x14ac:dyDescent="0.35">
      <c r="A8256" t="s">
        <v>41652</v>
      </c>
      <c r="B8256" t="s">
        <v>3332</v>
      </c>
      <c r="C8256" t="s">
        <v>41653</v>
      </c>
      <c r="D8256">
        <v>73</v>
      </c>
      <c r="E8256" t="s">
        <v>1579</v>
      </c>
      <c r="F8256" t="s">
        <v>41472</v>
      </c>
      <c r="G8256" t="s">
        <v>41654</v>
      </c>
      <c r="H8256" t="s">
        <v>41655</v>
      </c>
      <c r="I8256" t="s">
        <v>41652</v>
      </c>
      <c r="J8256" t="s">
        <v>4468</v>
      </c>
      <c r="L8256" t="s">
        <v>41656</v>
      </c>
      <c r="M8256">
        <v>114.928001403808</v>
      </c>
      <c r="N8256">
        <v>4.9442000389099103</v>
      </c>
    </row>
    <row r="8257" spans="1:14" x14ac:dyDescent="0.35">
      <c r="A8257" t="s">
        <v>41657</v>
      </c>
      <c r="B8257" t="s">
        <v>32</v>
      </c>
      <c r="C8257" t="s">
        <v>41658</v>
      </c>
      <c r="D8257">
        <v>990</v>
      </c>
      <c r="F8257" t="s">
        <v>30</v>
      </c>
      <c r="G8257" t="s">
        <v>76</v>
      </c>
      <c r="H8257" t="s">
        <v>261</v>
      </c>
      <c r="I8257" t="s">
        <v>41659</v>
      </c>
      <c r="J8257" t="s">
        <v>41657</v>
      </c>
      <c r="K8257" t="s">
        <v>41657</v>
      </c>
      <c r="L8257" t="s">
        <v>41660</v>
      </c>
      <c r="M8257">
        <v>-97.682403564500007</v>
      </c>
      <c r="N8257">
        <v>32.7462997437</v>
      </c>
    </row>
    <row r="8258" spans="1:14" x14ac:dyDescent="0.35">
      <c r="A8258" t="s">
        <v>41661</v>
      </c>
      <c r="B8258" t="s">
        <v>32</v>
      </c>
      <c r="C8258" t="s">
        <v>41662</v>
      </c>
      <c r="D8258">
        <v>90</v>
      </c>
      <c r="E8258" t="s">
        <v>161</v>
      </c>
      <c r="F8258" t="s">
        <v>1547</v>
      </c>
      <c r="G8258" t="s">
        <v>2633</v>
      </c>
      <c r="H8258" t="s">
        <v>41663</v>
      </c>
      <c r="J8258" t="s">
        <v>41661</v>
      </c>
      <c r="K8258" t="s">
        <v>41664</v>
      </c>
      <c r="L8258" t="s">
        <v>41665</v>
      </c>
      <c r="M8258">
        <v>150.08260000000001</v>
      </c>
      <c r="N8258">
        <v>-10.0954</v>
      </c>
    </row>
    <row r="8259" spans="1:14" x14ac:dyDescent="0.35">
      <c r="A8259" t="s">
        <v>41666</v>
      </c>
      <c r="B8259" t="s">
        <v>36</v>
      </c>
      <c r="C8259" t="s">
        <v>41667</v>
      </c>
      <c r="D8259">
        <v>3853</v>
      </c>
      <c r="E8259" t="s">
        <v>161</v>
      </c>
      <c r="F8259" t="s">
        <v>1547</v>
      </c>
      <c r="G8259" t="s">
        <v>1607</v>
      </c>
      <c r="H8259" t="s">
        <v>41668</v>
      </c>
      <c r="J8259" t="s">
        <v>41666</v>
      </c>
      <c r="L8259" t="s">
        <v>41669</v>
      </c>
      <c r="M8259">
        <v>146.8022</v>
      </c>
      <c r="N8259">
        <v>-6.8518999999999997</v>
      </c>
    </row>
    <row r="8260" spans="1:14" x14ac:dyDescent="0.35">
      <c r="A8260" t="s">
        <v>41670</v>
      </c>
      <c r="B8260" t="s">
        <v>36</v>
      </c>
      <c r="C8260" t="s">
        <v>41671</v>
      </c>
      <c r="D8260">
        <v>1025</v>
      </c>
      <c r="E8260" t="s">
        <v>1532</v>
      </c>
      <c r="F8260" t="s">
        <v>2837</v>
      </c>
      <c r="G8260" t="s">
        <v>12116</v>
      </c>
      <c r="H8260" t="s">
        <v>41672</v>
      </c>
      <c r="J8260" t="s">
        <v>41670</v>
      </c>
      <c r="L8260" t="s">
        <v>41673</v>
      </c>
      <c r="M8260">
        <v>12.2608</v>
      </c>
      <c r="N8260">
        <v>-0.60350000000000004</v>
      </c>
    </row>
    <row r="8261" spans="1:14" x14ac:dyDescent="0.35">
      <c r="A8261" t="s">
        <v>41674</v>
      </c>
      <c r="B8261" t="s">
        <v>32</v>
      </c>
      <c r="C8261" t="s">
        <v>9096</v>
      </c>
      <c r="D8261">
        <v>35</v>
      </c>
      <c r="E8261" t="s">
        <v>161</v>
      </c>
      <c r="F8261" t="s">
        <v>1844</v>
      </c>
      <c r="G8261" t="s">
        <v>2673</v>
      </c>
      <c r="H8261" t="s">
        <v>9097</v>
      </c>
      <c r="J8261" t="s">
        <v>41674</v>
      </c>
      <c r="L8261" t="s">
        <v>41675</v>
      </c>
      <c r="M8261">
        <v>146.44533100000001</v>
      </c>
      <c r="N8261">
        <v>-38.682381999999997</v>
      </c>
    </row>
    <row r="8262" spans="1:14" x14ac:dyDescent="0.35">
      <c r="A8262" t="s">
        <v>41676</v>
      </c>
      <c r="B8262" t="s">
        <v>32</v>
      </c>
      <c r="C8262" t="s">
        <v>41677</v>
      </c>
      <c r="D8262">
        <v>16</v>
      </c>
      <c r="E8262" t="s">
        <v>1579</v>
      </c>
      <c r="F8262" t="s">
        <v>7799</v>
      </c>
      <c r="G8262" t="s">
        <v>15353</v>
      </c>
      <c r="H8262" t="s">
        <v>41678</v>
      </c>
      <c r="I8262" t="s">
        <v>41679</v>
      </c>
      <c r="J8262" t="s">
        <v>41680</v>
      </c>
      <c r="K8262" t="s">
        <v>41676</v>
      </c>
      <c r="L8262" t="s">
        <v>41681</v>
      </c>
      <c r="M8262">
        <v>108.488995</v>
      </c>
      <c r="N8262">
        <v>-7.7198950000000002</v>
      </c>
    </row>
    <row r="8263" spans="1:14" x14ac:dyDescent="0.35">
      <c r="A8263" t="s">
        <v>41684</v>
      </c>
      <c r="B8263" t="s">
        <v>1168</v>
      </c>
      <c r="C8263" t="s">
        <v>41685</v>
      </c>
      <c r="D8263">
        <v>102</v>
      </c>
      <c r="E8263" t="s">
        <v>1579</v>
      </c>
      <c r="F8263" t="s">
        <v>7799</v>
      </c>
      <c r="G8263" t="s">
        <v>15635</v>
      </c>
      <c r="H8263" t="s">
        <v>41686</v>
      </c>
      <c r="I8263" t="s">
        <v>41684</v>
      </c>
      <c r="J8263" t="s">
        <v>41687</v>
      </c>
      <c r="L8263" t="s">
        <v>41688</v>
      </c>
      <c r="M8263">
        <v>101.44499969482401</v>
      </c>
      <c r="N8263">
        <v>0.46078601479530301</v>
      </c>
    </row>
    <row r="8264" spans="1:14" x14ac:dyDescent="0.35">
      <c r="A8264" t="s">
        <v>41689</v>
      </c>
      <c r="B8264" t="s">
        <v>1168</v>
      </c>
      <c r="C8264" t="s">
        <v>41690</v>
      </c>
      <c r="D8264">
        <v>55</v>
      </c>
      <c r="E8264" t="s">
        <v>1579</v>
      </c>
      <c r="F8264" t="s">
        <v>7799</v>
      </c>
      <c r="G8264" t="s">
        <v>15635</v>
      </c>
      <c r="H8264" t="s">
        <v>41691</v>
      </c>
      <c r="I8264" t="s">
        <v>41689</v>
      </c>
      <c r="J8264" t="s">
        <v>41692</v>
      </c>
      <c r="L8264" t="s">
        <v>41693</v>
      </c>
      <c r="M8264">
        <v>101.433998</v>
      </c>
      <c r="N8264">
        <v>1.6091899999999999</v>
      </c>
    </row>
    <row r="8265" spans="1:14" x14ac:dyDescent="0.35">
      <c r="A8265" t="s">
        <v>41694</v>
      </c>
      <c r="B8265" t="s">
        <v>32</v>
      </c>
      <c r="C8265" t="s">
        <v>15656</v>
      </c>
      <c r="D8265">
        <v>1</v>
      </c>
      <c r="E8265" t="s">
        <v>1579</v>
      </c>
      <c r="F8265" t="s">
        <v>7799</v>
      </c>
      <c r="G8265" t="s">
        <v>15430</v>
      </c>
      <c r="H8265" t="s">
        <v>41695</v>
      </c>
      <c r="I8265" t="s">
        <v>41694</v>
      </c>
      <c r="J8265" t="s">
        <v>41696</v>
      </c>
      <c r="L8265" t="s">
        <v>41697</v>
      </c>
      <c r="M8265">
        <v>99.700698852539006</v>
      </c>
      <c r="N8265">
        <v>-2.0991199016571001</v>
      </c>
    </row>
    <row r="8266" spans="1:14" x14ac:dyDescent="0.35">
      <c r="A8266" t="s">
        <v>41698</v>
      </c>
      <c r="B8266" t="s">
        <v>32</v>
      </c>
      <c r="C8266" t="s">
        <v>41699</v>
      </c>
      <c r="D8266">
        <v>3</v>
      </c>
      <c r="E8266" t="s">
        <v>1579</v>
      </c>
      <c r="F8266" t="s">
        <v>7799</v>
      </c>
      <c r="G8266" t="s">
        <v>15635</v>
      </c>
      <c r="H8266" t="s">
        <v>41700</v>
      </c>
      <c r="I8266" t="s">
        <v>41698</v>
      </c>
      <c r="J8266" t="s">
        <v>22227</v>
      </c>
      <c r="L8266" t="s">
        <v>41701</v>
      </c>
      <c r="M8266">
        <v>102.139999389648</v>
      </c>
      <c r="N8266">
        <v>1.37000000476837</v>
      </c>
    </row>
    <row r="8267" spans="1:14" x14ac:dyDescent="0.35">
      <c r="A8267" t="s">
        <v>41702</v>
      </c>
      <c r="B8267" t="s">
        <v>32</v>
      </c>
      <c r="C8267" t="s">
        <v>41703</v>
      </c>
      <c r="D8267">
        <v>33</v>
      </c>
      <c r="E8267" t="s">
        <v>1579</v>
      </c>
      <c r="F8267" t="s">
        <v>7799</v>
      </c>
      <c r="G8267" t="s">
        <v>15635</v>
      </c>
      <c r="H8267" t="s">
        <v>41704</v>
      </c>
      <c r="I8267" t="s">
        <v>41702</v>
      </c>
      <c r="J8267" t="s">
        <v>41705</v>
      </c>
      <c r="L8267" t="s">
        <v>41706</v>
      </c>
      <c r="M8267">
        <v>103.3931</v>
      </c>
      <c r="N8267">
        <v>1.0527</v>
      </c>
    </row>
    <row r="8268" spans="1:14" x14ac:dyDescent="0.35">
      <c r="A8268" t="s">
        <v>41707</v>
      </c>
      <c r="B8268" t="s">
        <v>1168</v>
      </c>
      <c r="C8268" t="s">
        <v>41708</v>
      </c>
      <c r="D8268">
        <v>134</v>
      </c>
      <c r="E8268" t="s">
        <v>1579</v>
      </c>
      <c r="F8268" t="s">
        <v>7799</v>
      </c>
      <c r="G8268" t="s">
        <v>15353</v>
      </c>
      <c r="H8268" t="s">
        <v>41709</v>
      </c>
      <c r="I8268" t="s">
        <v>41707</v>
      </c>
      <c r="J8268" t="s">
        <v>41710</v>
      </c>
      <c r="L8268" t="s">
        <v>41711</v>
      </c>
      <c r="M8268">
        <v>108.166692</v>
      </c>
      <c r="N8268">
        <v>-6.6489240000000001</v>
      </c>
    </row>
    <row r="8269" spans="1:14" x14ac:dyDescent="0.35">
      <c r="A8269" t="s">
        <v>41712</v>
      </c>
      <c r="B8269" t="s">
        <v>1168</v>
      </c>
      <c r="C8269" t="s">
        <v>41713</v>
      </c>
      <c r="D8269">
        <v>2436</v>
      </c>
      <c r="E8269" t="s">
        <v>1579</v>
      </c>
      <c r="F8269" t="s">
        <v>7799</v>
      </c>
      <c r="G8269" t="s">
        <v>15353</v>
      </c>
      <c r="H8269" t="s">
        <v>41682</v>
      </c>
      <c r="I8269" t="s">
        <v>41712</v>
      </c>
      <c r="J8269" t="s">
        <v>2196</v>
      </c>
      <c r="L8269" t="s">
        <v>41714</v>
      </c>
      <c r="M8269">
        <v>107.575996398925</v>
      </c>
      <c r="N8269">
        <v>-6.90062999725341</v>
      </c>
    </row>
    <row r="8270" spans="1:14" x14ac:dyDescent="0.35">
      <c r="A8270" t="s">
        <v>41715</v>
      </c>
      <c r="B8270" t="s">
        <v>32</v>
      </c>
      <c r="C8270" t="s">
        <v>41716</v>
      </c>
      <c r="D8270">
        <v>89</v>
      </c>
      <c r="E8270" t="s">
        <v>1579</v>
      </c>
      <c r="F8270" t="s">
        <v>7799</v>
      </c>
      <c r="G8270" t="s">
        <v>15353</v>
      </c>
      <c r="H8270" t="s">
        <v>41717</v>
      </c>
      <c r="I8270" t="s">
        <v>41715</v>
      </c>
      <c r="J8270" t="s">
        <v>41718</v>
      </c>
      <c r="K8270" t="s">
        <v>41719</v>
      </c>
      <c r="L8270" t="s">
        <v>41720</v>
      </c>
      <c r="M8270">
        <v>108.540000916</v>
      </c>
      <c r="N8270">
        <v>-6.7561402320899999</v>
      </c>
    </row>
    <row r="8271" spans="1:14" x14ac:dyDescent="0.35">
      <c r="A8271" t="s">
        <v>41721</v>
      </c>
      <c r="B8271" t="s">
        <v>32</v>
      </c>
      <c r="C8271" t="s">
        <v>41722</v>
      </c>
      <c r="D8271">
        <v>1148</v>
      </c>
      <c r="E8271" t="s">
        <v>1579</v>
      </c>
      <c r="F8271" t="s">
        <v>7799</v>
      </c>
      <c r="G8271" t="s">
        <v>15353</v>
      </c>
      <c r="H8271" t="s">
        <v>41723</v>
      </c>
      <c r="I8271" t="s">
        <v>41721</v>
      </c>
      <c r="J8271" t="s">
        <v>41724</v>
      </c>
      <c r="L8271" t="s">
        <v>41725</v>
      </c>
      <c r="M8271">
        <v>108.246002197</v>
      </c>
      <c r="N8271">
        <v>-7.3466000556899997</v>
      </c>
    </row>
    <row r="8272" spans="1:14" x14ac:dyDescent="0.35">
      <c r="A8272" t="s">
        <v>41726</v>
      </c>
      <c r="B8272" t="s">
        <v>36</v>
      </c>
      <c r="C8272" t="s">
        <v>41727</v>
      </c>
      <c r="D8272">
        <v>285</v>
      </c>
      <c r="E8272" t="s">
        <v>1541</v>
      </c>
      <c r="F8272" t="s">
        <v>3732</v>
      </c>
      <c r="G8272" t="s">
        <v>7767</v>
      </c>
      <c r="H8272" t="s">
        <v>41728</v>
      </c>
      <c r="J8272" t="s">
        <v>41726</v>
      </c>
      <c r="L8272" t="s">
        <v>41729</v>
      </c>
      <c r="M8272">
        <v>6.2150999999999996</v>
      </c>
      <c r="N8272">
        <v>51.114100000000001</v>
      </c>
    </row>
    <row r="8273" spans="1:14" x14ac:dyDescent="0.35">
      <c r="A8273" t="s">
        <v>41730</v>
      </c>
      <c r="B8273" t="s">
        <v>1168</v>
      </c>
      <c r="C8273" t="s">
        <v>41731</v>
      </c>
      <c r="D8273">
        <v>126</v>
      </c>
      <c r="E8273" t="s">
        <v>1579</v>
      </c>
      <c r="F8273" t="s">
        <v>7799</v>
      </c>
      <c r="G8273" t="s">
        <v>15635</v>
      </c>
      <c r="H8273" t="s">
        <v>41732</v>
      </c>
      <c r="I8273" t="s">
        <v>41730</v>
      </c>
      <c r="J8273" t="s">
        <v>41733</v>
      </c>
      <c r="L8273" t="s">
        <v>41734</v>
      </c>
      <c r="M8273">
        <v>104.119003296</v>
      </c>
      <c r="N8273">
        <v>1.12102997303</v>
      </c>
    </row>
    <row r="8274" spans="1:14" x14ac:dyDescent="0.35">
      <c r="A8274" t="s">
        <v>41735</v>
      </c>
      <c r="B8274" t="s">
        <v>32</v>
      </c>
      <c r="C8274" t="s">
        <v>41736</v>
      </c>
      <c r="D8274">
        <v>151</v>
      </c>
      <c r="E8274" t="s">
        <v>1579</v>
      </c>
      <c r="F8274" t="s">
        <v>7799</v>
      </c>
      <c r="G8274" t="s">
        <v>15635</v>
      </c>
      <c r="H8274" t="s">
        <v>41737</v>
      </c>
      <c r="I8274" t="s">
        <v>41735</v>
      </c>
      <c r="J8274" t="s">
        <v>41738</v>
      </c>
      <c r="L8274" t="s">
        <v>41739</v>
      </c>
      <c r="M8274">
        <v>100.370002746582</v>
      </c>
      <c r="N8274">
        <v>0.84543102979660001</v>
      </c>
    </row>
    <row r="8275" spans="1:14" x14ac:dyDescent="0.35">
      <c r="A8275" t="s">
        <v>41740</v>
      </c>
      <c r="B8275" t="s">
        <v>32</v>
      </c>
      <c r="C8275" t="s">
        <v>41741</v>
      </c>
      <c r="D8275">
        <v>33</v>
      </c>
      <c r="E8275" t="s">
        <v>1579</v>
      </c>
      <c r="F8275" t="s">
        <v>7799</v>
      </c>
      <c r="G8275" t="s">
        <v>15635</v>
      </c>
      <c r="H8275" t="s">
        <v>41742</v>
      </c>
      <c r="I8275" t="s">
        <v>41740</v>
      </c>
      <c r="J8275" t="s">
        <v>41743</v>
      </c>
      <c r="L8275" t="s">
        <v>41744</v>
      </c>
      <c r="M8275">
        <v>105.75444400000001</v>
      </c>
      <c r="N8275">
        <v>2.9641670000000002</v>
      </c>
    </row>
    <row r="8276" spans="1:14" x14ac:dyDescent="0.35">
      <c r="A8276" t="s">
        <v>41745</v>
      </c>
      <c r="B8276" t="s">
        <v>32</v>
      </c>
      <c r="C8276" t="s">
        <v>41746</v>
      </c>
      <c r="D8276">
        <v>52</v>
      </c>
      <c r="E8276" t="s">
        <v>1579</v>
      </c>
      <c r="F8276" t="s">
        <v>7799</v>
      </c>
      <c r="G8276" t="s">
        <v>15635</v>
      </c>
      <c r="H8276" t="s">
        <v>41747</v>
      </c>
      <c r="I8276" t="s">
        <v>41745</v>
      </c>
      <c r="J8276" t="s">
        <v>41748</v>
      </c>
      <c r="L8276" t="s">
        <v>41749</v>
      </c>
      <c r="M8276">
        <v>104.53199768100001</v>
      </c>
      <c r="N8276">
        <v>0.92268300056499997</v>
      </c>
    </row>
    <row r="8277" spans="1:14" x14ac:dyDescent="0.35">
      <c r="A8277" t="s">
        <v>41750</v>
      </c>
      <c r="B8277" t="s">
        <v>32</v>
      </c>
      <c r="C8277" t="s">
        <v>7572</v>
      </c>
      <c r="D8277">
        <v>95</v>
      </c>
      <c r="E8277" t="s">
        <v>1579</v>
      </c>
      <c r="F8277" t="s">
        <v>7799</v>
      </c>
      <c r="G8277" t="s">
        <v>15635</v>
      </c>
      <c r="H8277" t="s">
        <v>41751</v>
      </c>
      <c r="I8277" t="s">
        <v>41750</v>
      </c>
      <c r="J8277" t="s">
        <v>41752</v>
      </c>
      <c r="L8277" t="s">
        <v>41753</v>
      </c>
      <c r="M8277">
        <v>104.57900238037099</v>
      </c>
      <c r="N8277">
        <v>-0.47918900847434998</v>
      </c>
    </row>
    <row r="8278" spans="1:14" x14ac:dyDescent="0.35">
      <c r="A8278" t="s">
        <v>41754</v>
      </c>
      <c r="B8278" t="s">
        <v>1168</v>
      </c>
      <c r="C8278" t="s">
        <v>41755</v>
      </c>
      <c r="D8278">
        <v>84</v>
      </c>
      <c r="E8278" t="s">
        <v>1579</v>
      </c>
      <c r="F8278" t="s">
        <v>7799</v>
      </c>
      <c r="G8278" t="s">
        <v>41756</v>
      </c>
      <c r="H8278" t="s">
        <v>15354</v>
      </c>
      <c r="I8278" t="s">
        <v>41754</v>
      </c>
      <c r="J8278" t="s">
        <v>2248</v>
      </c>
      <c r="L8278" t="s">
        <v>41757</v>
      </c>
      <c r="M8278">
        <v>106.890998840332</v>
      </c>
      <c r="N8278">
        <v>-6.2666101455688397</v>
      </c>
    </row>
    <row r="8279" spans="1:14" x14ac:dyDescent="0.35">
      <c r="A8279" t="s">
        <v>41758</v>
      </c>
      <c r="B8279" t="s">
        <v>1168</v>
      </c>
      <c r="C8279" t="s">
        <v>41759</v>
      </c>
      <c r="D8279">
        <v>69</v>
      </c>
      <c r="E8279" t="s">
        <v>1579</v>
      </c>
      <c r="F8279" t="s">
        <v>7799</v>
      </c>
      <c r="G8279" t="s">
        <v>15358</v>
      </c>
      <c r="H8279" t="s">
        <v>15359</v>
      </c>
      <c r="I8279" t="s">
        <v>41758</v>
      </c>
      <c r="J8279" t="s">
        <v>17792</v>
      </c>
      <c r="L8279" t="s">
        <v>41760</v>
      </c>
      <c r="M8279">
        <v>109.033996582</v>
      </c>
      <c r="N8279">
        <v>-7.6450600624099998</v>
      </c>
    </row>
    <row r="8280" spans="1:14" x14ac:dyDescent="0.35">
      <c r="A8280" t="s">
        <v>41761</v>
      </c>
      <c r="B8280" t="s">
        <v>32</v>
      </c>
      <c r="C8280" t="s">
        <v>41762</v>
      </c>
      <c r="D8280">
        <v>200</v>
      </c>
      <c r="E8280" t="s">
        <v>1579</v>
      </c>
      <c r="F8280" t="s">
        <v>7799</v>
      </c>
      <c r="G8280" t="s">
        <v>41756</v>
      </c>
      <c r="H8280" t="s">
        <v>15354</v>
      </c>
      <c r="I8280" t="s">
        <v>41761</v>
      </c>
      <c r="J8280" t="s">
        <v>41763</v>
      </c>
      <c r="L8280" t="s">
        <v>41764</v>
      </c>
      <c r="M8280">
        <v>106.764999389648</v>
      </c>
      <c r="N8280">
        <v>-6.3369598388671804</v>
      </c>
    </row>
    <row r="8281" spans="1:14" x14ac:dyDescent="0.35">
      <c r="A8281" t="s">
        <v>41765</v>
      </c>
      <c r="B8281" t="s">
        <v>3332</v>
      </c>
      <c r="C8281" t="s">
        <v>41766</v>
      </c>
      <c r="D8281">
        <v>34</v>
      </c>
      <c r="E8281" t="s">
        <v>1579</v>
      </c>
      <c r="F8281" t="s">
        <v>7799</v>
      </c>
      <c r="G8281" t="s">
        <v>41683</v>
      </c>
      <c r="H8281" t="s">
        <v>15354</v>
      </c>
      <c r="I8281" t="s">
        <v>41765</v>
      </c>
      <c r="J8281" t="s">
        <v>41767</v>
      </c>
      <c r="L8281" t="s">
        <v>41768</v>
      </c>
      <c r="M8281">
        <v>106.65599822999999</v>
      </c>
      <c r="N8281">
        <v>-6.1255698204</v>
      </c>
    </row>
    <row r="8282" spans="1:14" x14ac:dyDescent="0.35">
      <c r="A8282" t="s">
        <v>41769</v>
      </c>
      <c r="B8282" t="s">
        <v>32</v>
      </c>
      <c r="C8282" t="s">
        <v>41770</v>
      </c>
      <c r="D8282">
        <v>371</v>
      </c>
      <c r="E8282" t="s">
        <v>1579</v>
      </c>
      <c r="F8282" t="s">
        <v>7799</v>
      </c>
      <c r="G8282" t="s">
        <v>15605</v>
      </c>
      <c r="H8282" t="s">
        <v>41771</v>
      </c>
      <c r="I8282" t="s">
        <v>41769</v>
      </c>
      <c r="J8282" t="s">
        <v>20036</v>
      </c>
      <c r="K8282" t="s">
        <v>27462</v>
      </c>
      <c r="L8282" t="s">
        <v>41772</v>
      </c>
      <c r="M8282">
        <v>102.90100099999999</v>
      </c>
      <c r="N8282">
        <v>-3.2777500000000002</v>
      </c>
    </row>
    <row r="8283" spans="1:14" x14ac:dyDescent="0.35">
      <c r="A8283" t="s">
        <v>41773</v>
      </c>
      <c r="B8283" t="s">
        <v>1168</v>
      </c>
      <c r="C8283" t="s">
        <v>41774</v>
      </c>
      <c r="D8283">
        <v>282</v>
      </c>
      <c r="E8283" t="s">
        <v>1579</v>
      </c>
      <c r="F8283" t="s">
        <v>7799</v>
      </c>
      <c r="G8283" t="s">
        <v>15476</v>
      </c>
      <c r="H8283" t="s">
        <v>41775</v>
      </c>
      <c r="I8283" t="s">
        <v>41773</v>
      </c>
      <c r="J8283" t="s">
        <v>41776</v>
      </c>
      <c r="L8283" t="s">
        <v>41777</v>
      </c>
      <c r="M8283">
        <v>105.175556</v>
      </c>
      <c r="N8283">
        <v>-5.2405559999999998</v>
      </c>
    </row>
    <row r="8284" spans="1:14" x14ac:dyDescent="0.35">
      <c r="A8284" t="s">
        <v>41778</v>
      </c>
      <c r="B8284" t="s">
        <v>32</v>
      </c>
      <c r="C8284" t="s">
        <v>41779</v>
      </c>
      <c r="D8284">
        <v>118</v>
      </c>
      <c r="E8284" t="s">
        <v>1579</v>
      </c>
      <c r="F8284" t="s">
        <v>7799</v>
      </c>
      <c r="G8284" t="s">
        <v>15476</v>
      </c>
      <c r="H8284" t="s">
        <v>41780</v>
      </c>
      <c r="I8284" t="s">
        <v>41778</v>
      </c>
      <c r="J8284" t="s">
        <v>37180</v>
      </c>
      <c r="L8284" t="s">
        <v>41781</v>
      </c>
      <c r="M8284">
        <v>103.93650100000001</v>
      </c>
      <c r="N8284">
        <v>-5.2115619999999998</v>
      </c>
    </row>
    <row r="8285" spans="1:14" x14ac:dyDescent="0.35">
      <c r="A8285" t="s">
        <v>41782</v>
      </c>
      <c r="B8285" t="s">
        <v>1168</v>
      </c>
      <c r="C8285" t="s">
        <v>41783</v>
      </c>
      <c r="D8285">
        <v>20</v>
      </c>
      <c r="E8285" t="s">
        <v>1579</v>
      </c>
      <c r="F8285" t="s">
        <v>7799</v>
      </c>
      <c r="G8285" t="s">
        <v>15379</v>
      </c>
      <c r="H8285" t="s">
        <v>41784</v>
      </c>
      <c r="I8285" t="s">
        <v>41782</v>
      </c>
      <c r="J8285" t="s">
        <v>41785</v>
      </c>
      <c r="L8285" t="s">
        <v>41786</v>
      </c>
      <c r="M8285">
        <v>97.704696999999996</v>
      </c>
      <c r="N8285">
        <v>1.16638</v>
      </c>
    </row>
    <row r="8286" spans="1:14" x14ac:dyDescent="0.35">
      <c r="A8286" t="s">
        <v>41787</v>
      </c>
      <c r="B8286" t="s">
        <v>1168</v>
      </c>
      <c r="C8286" t="s">
        <v>41788</v>
      </c>
      <c r="D8286">
        <v>922</v>
      </c>
      <c r="E8286" t="s">
        <v>1579</v>
      </c>
      <c r="F8286" t="s">
        <v>7799</v>
      </c>
      <c r="G8286" t="s">
        <v>15379</v>
      </c>
      <c r="H8286" t="s">
        <v>41789</v>
      </c>
      <c r="I8286" t="s">
        <v>41787</v>
      </c>
      <c r="J8286" t="s">
        <v>16377</v>
      </c>
      <c r="L8286" t="s">
        <v>41790</v>
      </c>
      <c r="M8286">
        <v>99.430496000000005</v>
      </c>
      <c r="N8286">
        <v>1.4000999999999999</v>
      </c>
    </row>
    <row r="8287" spans="1:14" x14ac:dyDescent="0.35">
      <c r="A8287" t="s">
        <v>41791</v>
      </c>
      <c r="B8287" t="s">
        <v>1168</v>
      </c>
      <c r="C8287" t="s">
        <v>41792</v>
      </c>
      <c r="D8287">
        <v>114</v>
      </c>
      <c r="E8287" t="s">
        <v>1579</v>
      </c>
      <c r="F8287" t="s">
        <v>7799</v>
      </c>
      <c r="G8287" t="s">
        <v>15379</v>
      </c>
      <c r="H8287" t="s">
        <v>41793</v>
      </c>
      <c r="I8287" t="s">
        <v>41791</v>
      </c>
      <c r="J8287" t="s">
        <v>41794</v>
      </c>
      <c r="L8287" t="s">
        <v>41795</v>
      </c>
      <c r="M8287">
        <v>98.671110999999996</v>
      </c>
      <c r="N8287">
        <v>3.559167</v>
      </c>
    </row>
    <row r="8288" spans="1:14" x14ac:dyDescent="0.35">
      <c r="A8288" t="s">
        <v>41796</v>
      </c>
      <c r="B8288" t="s">
        <v>3332</v>
      </c>
      <c r="C8288" t="s">
        <v>41797</v>
      </c>
      <c r="D8288">
        <v>23</v>
      </c>
      <c r="E8288" t="s">
        <v>1579</v>
      </c>
      <c r="F8288" t="s">
        <v>7799</v>
      </c>
      <c r="G8288" t="s">
        <v>15379</v>
      </c>
      <c r="I8288" t="s">
        <v>41796</v>
      </c>
      <c r="J8288" t="s">
        <v>3263</v>
      </c>
      <c r="L8288" t="s">
        <v>41798</v>
      </c>
      <c r="M8288">
        <v>98.885278</v>
      </c>
      <c r="N8288">
        <v>3.6422219999999998</v>
      </c>
    </row>
    <row r="8289" spans="1:14" x14ac:dyDescent="0.35">
      <c r="A8289" t="s">
        <v>41799</v>
      </c>
      <c r="B8289" t="s">
        <v>32</v>
      </c>
      <c r="C8289" t="s">
        <v>41800</v>
      </c>
      <c r="D8289">
        <v>4700</v>
      </c>
      <c r="E8289" t="s">
        <v>1579</v>
      </c>
      <c r="F8289" t="s">
        <v>7799</v>
      </c>
      <c r="G8289" t="s">
        <v>15379</v>
      </c>
      <c r="H8289" t="s">
        <v>41801</v>
      </c>
      <c r="I8289" t="s">
        <v>41799</v>
      </c>
      <c r="J8289" t="s">
        <v>41802</v>
      </c>
      <c r="L8289" t="s">
        <v>41803</v>
      </c>
      <c r="M8289">
        <v>98.991898000000006</v>
      </c>
      <c r="N8289">
        <v>2.2597299999999998</v>
      </c>
    </row>
    <row r="8290" spans="1:14" x14ac:dyDescent="0.35">
      <c r="A8290" t="s">
        <v>41804</v>
      </c>
      <c r="B8290" t="s">
        <v>32</v>
      </c>
      <c r="C8290" t="s">
        <v>41805</v>
      </c>
      <c r="D8290">
        <v>3081</v>
      </c>
      <c r="E8290" t="s">
        <v>1579</v>
      </c>
      <c r="F8290" t="s">
        <v>7799</v>
      </c>
      <c r="G8290" t="s">
        <v>15379</v>
      </c>
      <c r="H8290" t="s">
        <v>41806</v>
      </c>
      <c r="I8290" t="s">
        <v>41804</v>
      </c>
      <c r="J8290" t="s">
        <v>15440</v>
      </c>
      <c r="L8290" t="s">
        <v>41807</v>
      </c>
      <c r="M8290">
        <v>98.933334350585994</v>
      </c>
      <c r="N8290">
        <v>2.6666669845581001</v>
      </c>
    </row>
    <row r="8291" spans="1:14" x14ac:dyDescent="0.35">
      <c r="A8291" t="s">
        <v>41808</v>
      </c>
      <c r="B8291" t="s">
        <v>32</v>
      </c>
      <c r="C8291" t="s">
        <v>41809</v>
      </c>
      <c r="D8291">
        <v>33</v>
      </c>
      <c r="E8291" t="s">
        <v>1579</v>
      </c>
      <c r="F8291" t="s">
        <v>7799</v>
      </c>
      <c r="G8291" t="s">
        <v>15379</v>
      </c>
      <c r="H8291" t="s">
        <v>41810</v>
      </c>
      <c r="I8291" t="s">
        <v>41808</v>
      </c>
      <c r="J8291" t="s">
        <v>41811</v>
      </c>
      <c r="L8291" t="s">
        <v>41812</v>
      </c>
      <c r="M8291">
        <v>98.888901000000004</v>
      </c>
      <c r="N8291">
        <v>1.5559400000000001</v>
      </c>
    </row>
    <row r="8292" spans="1:14" x14ac:dyDescent="0.35">
      <c r="A8292" t="s">
        <v>41813</v>
      </c>
      <c r="B8292" t="s">
        <v>32</v>
      </c>
      <c r="C8292" t="s">
        <v>41814</v>
      </c>
      <c r="D8292">
        <v>164</v>
      </c>
      <c r="E8292" t="s">
        <v>1579</v>
      </c>
      <c r="F8292" t="s">
        <v>7799</v>
      </c>
      <c r="G8292" t="s">
        <v>41815</v>
      </c>
      <c r="H8292" t="s">
        <v>41816</v>
      </c>
      <c r="I8292" t="s">
        <v>41817</v>
      </c>
      <c r="J8292" t="s">
        <v>41818</v>
      </c>
      <c r="L8292" t="s">
        <v>41819</v>
      </c>
      <c r="M8292">
        <v>107.754997</v>
      </c>
      <c r="N8292">
        <v>-2.7457199999999999</v>
      </c>
    </row>
    <row r="8293" spans="1:14" x14ac:dyDescent="0.35">
      <c r="A8293" t="s">
        <v>41820</v>
      </c>
      <c r="B8293" t="s">
        <v>1168</v>
      </c>
      <c r="C8293" t="s">
        <v>41821</v>
      </c>
      <c r="D8293">
        <v>123</v>
      </c>
      <c r="E8293" t="s">
        <v>1579</v>
      </c>
      <c r="F8293" t="s">
        <v>7799</v>
      </c>
      <c r="G8293" t="s">
        <v>15393</v>
      </c>
      <c r="H8293" t="s">
        <v>41822</v>
      </c>
      <c r="I8293" t="s">
        <v>41820</v>
      </c>
      <c r="J8293" t="s">
        <v>41823</v>
      </c>
      <c r="L8293" t="s">
        <v>41824</v>
      </c>
      <c r="M8293">
        <v>111.74800109863</v>
      </c>
      <c r="N8293">
        <v>-0.34886899590491999</v>
      </c>
    </row>
    <row r="8294" spans="1:14" x14ac:dyDescent="0.35">
      <c r="A8294" t="s">
        <v>41825</v>
      </c>
      <c r="B8294" t="s">
        <v>1168</v>
      </c>
      <c r="C8294" t="s">
        <v>41826</v>
      </c>
      <c r="D8294">
        <v>46</v>
      </c>
      <c r="E8294" t="s">
        <v>1579</v>
      </c>
      <c r="F8294" t="s">
        <v>7799</v>
      </c>
      <c r="G8294" t="s">
        <v>15393</v>
      </c>
      <c r="H8294" t="s">
        <v>41827</v>
      </c>
      <c r="I8294" t="s">
        <v>41825</v>
      </c>
      <c r="J8294" t="s">
        <v>41828</v>
      </c>
      <c r="L8294" t="s">
        <v>41829</v>
      </c>
      <c r="M8294">
        <v>109.962997436523</v>
      </c>
      <c r="N8294">
        <v>-1.8166400194168</v>
      </c>
    </row>
    <row r="8295" spans="1:14" x14ac:dyDescent="0.35">
      <c r="A8295" t="s">
        <v>41830</v>
      </c>
      <c r="B8295" t="s">
        <v>32</v>
      </c>
      <c r="C8295" t="s">
        <v>41831</v>
      </c>
      <c r="D8295">
        <v>10</v>
      </c>
      <c r="E8295" t="s">
        <v>1579</v>
      </c>
      <c r="F8295" t="s">
        <v>7799</v>
      </c>
      <c r="G8295" t="s">
        <v>15635</v>
      </c>
      <c r="H8295" t="s">
        <v>41832</v>
      </c>
      <c r="I8295" t="s">
        <v>41830</v>
      </c>
      <c r="J8295" t="s">
        <v>3232</v>
      </c>
      <c r="L8295" t="s">
        <v>41833</v>
      </c>
      <c r="M8295">
        <v>106.258003234863</v>
      </c>
      <c r="N8295">
        <v>3.3481199741363499</v>
      </c>
    </row>
    <row r="8296" spans="1:14" x14ac:dyDescent="0.35">
      <c r="A8296" t="s">
        <v>41834</v>
      </c>
      <c r="B8296" t="s">
        <v>1168</v>
      </c>
      <c r="C8296" t="s">
        <v>41835</v>
      </c>
      <c r="D8296">
        <v>7</v>
      </c>
      <c r="E8296" t="s">
        <v>1579</v>
      </c>
      <c r="F8296" t="s">
        <v>7799</v>
      </c>
      <c r="G8296" t="s">
        <v>15635</v>
      </c>
      <c r="H8296" t="s">
        <v>41836</v>
      </c>
      <c r="I8296" t="s">
        <v>41837</v>
      </c>
      <c r="J8296" t="s">
        <v>41838</v>
      </c>
      <c r="L8296" t="s">
        <v>41839</v>
      </c>
      <c r="M8296">
        <v>108.38800000000001</v>
      </c>
      <c r="N8296">
        <v>3.9087100000000001</v>
      </c>
    </row>
    <row r="8297" spans="1:14" x14ac:dyDescent="0.35">
      <c r="A8297" t="s">
        <v>41840</v>
      </c>
      <c r="B8297" t="s">
        <v>1168</v>
      </c>
      <c r="C8297" t="s">
        <v>41841</v>
      </c>
      <c r="D8297">
        <v>10</v>
      </c>
      <c r="E8297" t="s">
        <v>1579</v>
      </c>
      <c r="F8297" t="s">
        <v>7799</v>
      </c>
      <c r="G8297" t="s">
        <v>15393</v>
      </c>
      <c r="H8297" t="s">
        <v>41842</v>
      </c>
      <c r="I8297" t="s">
        <v>41840</v>
      </c>
      <c r="J8297" t="s">
        <v>41843</v>
      </c>
      <c r="L8297" t="s">
        <v>41844</v>
      </c>
      <c r="M8297">
        <v>109.403999328613</v>
      </c>
      <c r="N8297">
        <v>-0.150710999965667</v>
      </c>
    </row>
    <row r="8298" spans="1:14" x14ac:dyDescent="0.35">
      <c r="A8298" t="s">
        <v>41845</v>
      </c>
      <c r="B8298" t="s">
        <v>1168</v>
      </c>
      <c r="C8298" t="s">
        <v>41846</v>
      </c>
      <c r="D8298">
        <v>297</v>
      </c>
      <c r="E8298" t="s">
        <v>1579</v>
      </c>
      <c r="F8298" t="s">
        <v>7799</v>
      </c>
      <c r="G8298" t="s">
        <v>15393</v>
      </c>
      <c r="H8298" t="s">
        <v>41847</v>
      </c>
      <c r="I8298" t="s">
        <v>41845</v>
      </c>
      <c r="J8298" t="s">
        <v>41848</v>
      </c>
      <c r="L8298" t="s">
        <v>41849</v>
      </c>
      <c r="M8298">
        <v>112.93699645996</v>
      </c>
      <c r="N8298">
        <v>0.83557802438735895</v>
      </c>
    </row>
    <row r="8299" spans="1:14" x14ac:dyDescent="0.35">
      <c r="A8299" t="s">
        <v>41850</v>
      </c>
      <c r="B8299" t="s">
        <v>1168</v>
      </c>
      <c r="C8299" t="s">
        <v>41851</v>
      </c>
      <c r="D8299">
        <v>98</v>
      </c>
      <c r="E8299" t="s">
        <v>1579</v>
      </c>
      <c r="F8299" t="s">
        <v>7799</v>
      </c>
      <c r="G8299" t="s">
        <v>15393</v>
      </c>
      <c r="H8299" t="s">
        <v>41852</v>
      </c>
      <c r="I8299" t="s">
        <v>41850</v>
      </c>
      <c r="J8299" t="s">
        <v>41853</v>
      </c>
      <c r="L8299" t="s">
        <v>41854</v>
      </c>
      <c r="M8299">
        <v>111.472999572753</v>
      </c>
      <c r="N8299">
        <v>6.3619002699851906E-2</v>
      </c>
    </row>
    <row r="8300" spans="1:14" x14ac:dyDescent="0.35">
      <c r="A8300" t="s">
        <v>41855</v>
      </c>
      <c r="B8300" t="s">
        <v>32</v>
      </c>
      <c r="C8300" t="s">
        <v>41856</v>
      </c>
      <c r="D8300">
        <v>82</v>
      </c>
      <c r="E8300" t="s">
        <v>1579</v>
      </c>
      <c r="F8300" t="s">
        <v>7799</v>
      </c>
      <c r="G8300" t="s">
        <v>15573</v>
      </c>
      <c r="H8300" t="s">
        <v>41857</v>
      </c>
      <c r="I8300" t="s">
        <v>41858</v>
      </c>
      <c r="J8300" t="s">
        <v>41859</v>
      </c>
      <c r="L8300" t="s">
        <v>41860</v>
      </c>
      <c r="M8300">
        <v>103.643997</v>
      </c>
      <c r="N8300">
        <v>-1.63802</v>
      </c>
    </row>
    <row r="8301" spans="1:14" x14ac:dyDescent="0.35">
      <c r="A8301" t="s">
        <v>41861</v>
      </c>
      <c r="B8301" t="s">
        <v>32</v>
      </c>
      <c r="C8301" t="s">
        <v>41862</v>
      </c>
      <c r="D8301">
        <v>214</v>
      </c>
      <c r="E8301" t="s">
        <v>1579</v>
      </c>
      <c r="F8301" t="s">
        <v>7799</v>
      </c>
      <c r="G8301" t="s">
        <v>15573</v>
      </c>
      <c r="H8301" t="s">
        <v>41863</v>
      </c>
      <c r="I8301" t="s">
        <v>41861</v>
      </c>
      <c r="J8301" t="s">
        <v>17167</v>
      </c>
      <c r="K8301" t="s">
        <v>41864</v>
      </c>
      <c r="L8301" t="s">
        <v>41865</v>
      </c>
      <c r="M8301">
        <v>102.13500000000001</v>
      </c>
      <c r="N8301">
        <v>-1.1277999999999999</v>
      </c>
    </row>
    <row r="8302" spans="1:14" x14ac:dyDescent="0.35">
      <c r="A8302" t="s">
        <v>41866</v>
      </c>
      <c r="B8302" t="s">
        <v>32</v>
      </c>
      <c r="C8302" t="s">
        <v>41867</v>
      </c>
      <c r="D8302">
        <v>109</v>
      </c>
      <c r="E8302" t="s">
        <v>1579</v>
      </c>
      <c r="F8302" t="s">
        <v>7799</v>
      </c>
      <c r="G8302" t="s">
        <v>41815</v>
      </c>
      <c r="H8302" t="s">
        <v>41868</v>
      </c>
      <c r="I8302" t="s">
        <v>41866</v>
      </c>
      <c r="J8302" t="s">
        <v>41869</v>
      </c>
      <c r="L8302" t="s">
        <v>41870</v>
      </c>
      <c r="M8302">
        <v>106.138999939</v>
      </c>
      <c r="N8302">
        <v>-2.16219997406</v>
      </c>
    </row>
    <row r="8303" spans="1:14" x14ac:dyDescent="0.35">
      <c r="A8303" t="s">
        <v>41871</v>
      </c>
      <c r="B8303" t="s">
        <v>1168</v>
      </c>
      <c r="C8303" t="s">
        <v>41872</v>
      </c>
      <c r="D8303">
        <v>50</v>
      </c>
      <c r="E8303" t="s">
        <v>1579</v>
      </c>
      <c r="F8303" t="s">
        <v>7799</v>
      </c>
      <c r="G8303" t="s">
        <v>15456</v>
      </c>
      <c r="H8303" t="s">
        <v>41873</v>
      </c>
      <c r="I8303" t="s">
        <v>41874</v>
      </c>
      <c r="J8303" t="s">
        <v>16982</v>
      </c>
      <c r="L8303" t="s">
        <v>41875</v>
      </c>
      <c r="M8303">
        <v>102.33899700000001</v>
      </c>
      <c r="N8303">
        <v>-3.8637000000000001</v>
      </c>
    </row>
    <row r="8304" spans="1:14" x14ac:dyDescent="0.35">
      <c r="A8304" t="s">
        <v>41876</v>
      </c>
      <c r="B8304" t="s">
        <v>1168</v>
      </c>
      <c r="C8304" t="s">
        <v>41877</v>
      </c>
      <c r="D8304">
        <v>49</v>
      </c>
      <c r="E8304" t="s">
        <v>1579</v>
      </c>
      <c r="F8304" t="s">
        <v>7799</v>
      </c>
      <c r="G8304" t="s">
        <v>15605</v>
      </c>
      <c r="H8304" t="s">
        <v>41878</v>
      </c>
      <c r="I8304" t="s">
        <v>41876</v>
      </c>
      <c r="J8304" t="s">
        <v>27540</v>
      </c>
      <c r="L8304" t="s">
        <v>41879</v>
      </c>
      <c r="M8304">
        <v>104.69999694824</v>
      </c>
      <c r="N8304">
        <v>-2.8982501029968</v>
      </c>
    </row>
    <row r="8305" spans="1:14" x14ac:dyDescent="0.35">
      <c r="A8305" t="s">
        <v>41880</v>
      </c>
      <c r="B8305" t="s">
        <v>1168</v>
      </c>
      <c r="C8305" t="s">
        <v>41881</v>
      </c>
      <c r="D8305">
        <v>184</v>
      </c>
      <c r="E8305" t="s">
        <v>1579</v>
      </c>
      <c r="F8305" t="s">
        <v>7799</v>
      </c>
      <c r="G8305" t="s">
        <v>15605</v>
      </c>
      <c r="H8305" t="s">
        <v>41882</v>
      </c>
      <c r="I8305" t="s">
        <v>41880</v>
      </c>
      <c r="J8305" t="s">
        <v>41883</v>
      </c>
      <c r="L8305" t="s">
        <v>41884</v>
      </c>
      <c r="M8305">
        <v>103.879997253417</v>
      </c>
      <c r="N8305">
        <v>-3.2860701084136901</v>
      </c>
    </row>
    <row r="8306" spans="1:14" x14ac:dyDescent="0.35">
      <c r="A8306" t="s">
        <v>41885</v>
      </c>
      <c r="B8306" t="s">
        <v>1168</v>
      </c>
      <c r="C8306" t="s">
        <v>41886</v>
      </c>
      <c r="D8306">
        <v>62</v>
      </c>
      <c r="E8306" t="s">
        <v>1579</v>
      </c>
      <c r="F8306" t="s">
        <v>7799</v>
      </c>
      <c r="G8306" t="s">
        <v>15635</v>
      </c>
      <c r="H8306" t="s">
        <v>41887</v>
      </c>
      <c r="I8306" t="s">
        <v>41885</v>
      </c>
      <c r="J8306" t="s">
        <v>41888</v>
      </c>
      <c r="L8306" t="s">
        <v>41889</v>
      </c>
      <c r="M8306">
        <v>102.334999084472</v>
      </c>
      <c r="N8306">
        <v>-0.35280799865722601</v>
      </c>
    </row>
    <row r="8307" spans="1:14" x14ac:dyDescent="0.35">
      <c r="A8307" t="s">
        <v>41890</v>
      </c>
      <c r="B8307" t="s">
        <v>1168</v>
      </c>
      <c r="C8307" t="s">
        <v>41891</v>
      </c>
      <c r="D8307">
        <v>18</v>
      </c>
      <c r="E8307" t="s">
        <v>1579</v>
      </c>
      <c r="F8307" t="s">
        <v>7799</v>
      </c>
      <c r="G8307" t="s">
        <v>15430</v>
      </c>
      <c r="H8307" t="s">
        <v>41892</v>
      </c>
      <c r="I8307" t="s">
        <v>41893</v>
      </c>
      <c r="J8307" t="s">
        <v>27579</v>
      </c>
      <c r="L8307" t="s">
        <v>41894</v>
      </c>
      <c r="M8307">
        <v>100.280998</v>
      </c>
      <c r="N8307">
        <v>-0.78691699999999998</v>
      </c>
    </row>
    <row r="8308" spans="1:14" x14ac:dyDescent="0.35">
      <c r="A8308" t="s">
        <v>41895</v>
      </c>
      <c r="B8308" t="s">
        <v>32</v>
      </c>
      <c r="C8308" t="s">
        <v>41896</v>
      </c>
      <c r="D8308">
        <v>24</v>
      </c>
      <c r="E8308" t="s">
        <v>1579</v>
      </c>
      <c r="F8308" t="s">
        <v>7799</v>
      </c>
      <c r="G8308" t="s">
        <v>15573</v>
      </c>
      <c r="H8308" t="s">
        <v>41897</v>
      </c>
      <c r="I8308" t="s">
        <v>41895</v>
      </c>
      <c r="J8308" t="s">
        <v>41898</v>
      </c>
      <c r="L8308" t="s">
        <v>41899</v>
      </c>
      <c r="M8308">
        <v>101.087997436523</v>
      </c>
      <c r="N8308">
        <v>-2.5418601036071702</v>
      </c>
    </row>
    <row r="8309" spans="1:14" x14ac:dyDescent="0.35">
      <c r="A8309" t="s">
        <v>41900</v>
      </c>
      <c r="B8309" t="s">
        <v>32</v>
      </c>
      <c r="C8309" t="s">
        <v>41901</v>
      </c>
      <c r="D8309">
        <v>76</v>
      </c>
      <c r="E8309" t="s">
        <v>1579</v>
      </c>
      <c r="F8309" t="s">
        <v>7799</v>
      </c>
      <c r="G8309" t="s">
        <v>15605</v>
      </c>
      <c r="H8309" t="s">
        <v>41902</v>
      </c>
      <c r="I8309" t="s">
        <v>41900</v>
      </c>
      <c r="J8309" t="s">
        <v>3886</v>
      </c>
      <c r="L8309" t="s">
        <v>41903</v>
      </c>
      <c r="M8309">
        <v>103.95500183105401</v>
      </c>
      <c r="N8309">
        <v>-2.62352991104125</v>
      </c>
    </row>
    <row r="8310" spans="1:14" x14ac:dyDescent="0.35">
      <c r="A8310" t="s">
        <v>41904</v>
      </c>
      <c r="B8310" t="s">
        <v>32</v>
      </c>
      <c r="C8310" t="s">
        <v>39339</v>
      </c>
      <c r="D8310">
        <v>40</v>
      </c>
      <c r="E8310" t="s">
        <v>1579</v>
      </c>
      <c r="F8310" t="s">
        <v>7799</v>
      </c>
      <c r="G8310" t="s">
        <v>15605</v>
      </c>
      <c r="H8310" t="s">
        <v>41905</v>
      </c>
      <c r="I8310" t="s">
        <v>41904</v>
      </c>
      <c r="J8310" t="s">
        <v>41906</v>
      </c>
      <c r="L8310" t="s">
        <v>41907</v>
      </c>
      <c r="M8310">
        <v>104.09200300000001</v>
      </c>
      <c r="N8310">
        <v>-2.4344299999999999</v>
      </c>
    </row>
    <row r="8311" spans="1:14" x14ac:dyDescent="0.35">
      <c r="A8311" t="s">
        <v>41908</v>
      </c>
      <c r="B8311" t="s">
        <v>32</v>
      </c>
      <c r="C8311" t="s">
        <v>41909</v>
      </c>
      <c r="D8311">
        <v>17</v>
      </c>
      <c r="E8311" t="s">
        <v>1579</v>
      </c>
      <c r="F8311" t="s">
        <v>7799</v>
      </c>
      <c r="G8311" t="s">
        <v>15398</v>
      </c>
      <c r="H8311" t="s">
        <v>41910</v>
      </c>
      <c r="I8311" t="s">
        <v>41908</v>
      </c>
      <c r="J8311" t="s">
        <v>26367</v>
      </c>
      <c r="L8311" t="s">
        <v>41911</v>
      </c>
      <c r="M8311">
        <v>97.286900000000003</v>
      </c>
      <c r="N8311">
        <v>3.1707000000000001</v>
      </c>
    </row>
    <row r="8312" spans="1:14" x14ac:dyDescent="0.35">
      <c r="A8312" t="s">
        <v>41912</v>
      </c>
      <c r="B8312" t="s">
        <v>32</v>
      </c>
      <c r="C8312" t="s">
        <v>41913</v>
      </c>
      <c r="D8312">
        <v>393</v>
      </c>
      <c r="E8312" t="s">
        <v>1579</v>
      </c>
      <c r="F8312" t="s">
        <v>7799</v>
      </c>
      <c r="G8312" t="s">
        <v>15398</v>
      </c>
      <c r="H8312" t="s">
        <v>41914</v>
      </c>
      <c r="I8312" t="s">
        <v>41915</v>
      </c>
      <c r="J8312" t="s">
        <v>41916</v>
      </c>
      <c r="L8312" t="s">
        <v>41917</v>
      </c>
      <c r="M8312">
        <v>95.339698791499998</v>
      </c>
      <c r="N8312">
        <v>5.8741297721899999</v>
      </c>
    </row>
    <row r="8313" spans="1:14" x14ac:dyDescent="0.35">
      <c r="A8313" t="s">
        <v>41918</v>
      </c>
      <c r="B8313" t="s">
        <v>32</v>
      </c>
      <c r="C8313" t="s">
        <v>41919</v>
      </c>
      <c r="D8313">
        <v>10</v>
      </c>
      <c r="E8313" t="s">
        <v>1579</v>
      </c>
      <c r="F8313" t="s">
        <v>7799</v>
      </c>
      <c r="G8313" t="s">
        <v>15398</v>
      </c>
      <c r="H8313" t="s">
        <v>41920</v>
      </c>
      <c r="I8313" t="s">
        <v>41918</v>
      </c>
      <c r="J8313" t="s">
        <v>41921</v>
      </c>
      <c r="L8313" t="s">
        <v>41922</v>
      </c>
      <c r="M8313">
        <v>96.217002868652301</v>
      </c>
      <c r="N8313">
        <v>4.25</v>
      </c>
    </row>
    <row r="8314" spans="1:14" x14ac:dyDescent="0.35">
      <c r="A8314" t="s">
        <v>41923</v>
      </c>
      <c r="B8314" t="s">
        <v>1168</v>
      </c>
      <c r="C8314" t="s">
        <v>41924</v>
      </c>
      <c r="D8314">
        <v>4648</v>
      </c>
      <c r="E8314" t="s">
        <v>1579</v>
      </c>
      <c r="F8314" t="s">
        <v>7799</v>
      </c>
      <c r="G8314" t="s">
        <v>15398</v>
      </c>
      <c r="H8314" t="s">
        <v>41925</v>
      </c>
      <c r="I8314" t="s">
        <v>41923</v>
      </c>
      <c r="J8314" t="s">
        <v>41926</v>
      </c>
      <c r="L8314" t="s">
        <v>41927</v>
      </c>
      <c r="M8314">
        <v>96.849444000000005</v>
      </c>
      <c r="N8314">
        <v>4.7208329999999998</v>
      </c>
    </row>
    <row r="8315" spans="1:14" x14ac:dyDescent="0.35">
      <c r="A8315" t="s">
        <v>41928</v>
      </c>
      <c r="B8315" t="s">
        <v>1168</v>
      </c>
      <c r="C8315" t="s">
        <v>41929</v>
      </c>
      <c r="D8315">
        <v>28</v>
      </c>
      <c r="E8315" t="s">
        <v>1579</v>
      </c>
      <c r="F8315" t="s">
        <v>7799</v>
      </c>
      <c r="G8315" t="s">
        <v>15398</v>
      </c>
      <c r="H8315" t="s">
        <v>41930</v>
      </c>
      <c r="I8315" t="s">
        <v>41928</v>
      </c>
      <c r="J8315" t="s">
        <v>41931</v>
      </c>
      <c r="L8315" t="s">
        <v>41932</v>
      </c>
      <c r="M8315">
        <v>97.259201049804602</v>
      </c>
      <c r="N8315">
        <v>5.0695099830627397</v>
      </c>
    </row>
    <row r="8316" spans="1:14" x14ac:dyDescent="0.35">
      <c r="A8316" t="s">
        <v>41933</v>
      </c>
      <c r="B8316" t="s">
        <v>32</v>
      </c>
      <c r="C8316" t="s">
        <v>41934</v>
      </c>
      <c r="D8316">
        <v>90</v>
      </c>
      <c r="E8316" t="s">
        <v>1579</v>
      </c>
      <c r="F8316" t="s">
        <v>7799</v>
      </c>
      <c r="G8316" t="s">
        <v>15398</v>
      </c>
      <c r="H8316" t="s">
        <v>41935</v>
      </c>
      <c r="I8316" t="s">
        <v>41933</v>
      </c>
      <c r="J8316" t="s">
        <v>41936</v>
      </c>
      <c r="L8316" t="s">
        <v>41937</v>
      </c>
      <c r="M8316">
        <v>96.950302124023395</v>
      </c>
      <c r="N8316">
        <v>5.22667980194091</v>
      </c>
    </row>
    <row r="8317" spans="1:14" x14ac:dyDescent="0.35">
      <c r="A8317" t="s">
        <v>41938</v>
      </c>
      <c r="B8317" t="s">
        <v>1168</v>
      </c>
      <c r="C8317" t="s">
        <v>41939</v>
      </c>
      <c r="D8317">
        <v>65</v>
      </c>
      <c r="E8317" t="s">
        <v>1579</v>
      </c>
      <c r="F8317" t="s">
        <v>7799</v>
      </c>
      <c r="G8317" t="s">
        <v>15398</v>
      </c>
      <c r="H8317" t="s">
        <v>41940</v>
      </c>
      <c r="I8317" t="s">
        <v>41938</v>
      </c>
      <c r="J8317" t="s">
        <v>41941</v>
      </c>
      <c r="L8317" t="s">
        <v>41942</v>
      </c>
      <c r="M8317">
        <v>95.420637130700001</v>
      </c>
      <c r="N8317">
        <v>5.5228720240099998</v>
      </c>
    </row>
    <row r="8318" spans="1:14" x14ac:dyDescent="0.35">
      <c r="A8318" t="s">
        <v>41943</v>
      </c>
      <c r="B8318" t="s">
        <v>36</v>
      </c>
      <c r="C8318" t="s">
        <v>41944</v>
      </c>
      <c r="D8318">
        <v>12</v>
      </c>
      <c r="F8318" t="s">
        <v>30</v>
      </c>
      <c r="G8318" t="s">
        <v>41</v>
      </c>
      <c r="H8318" t="s">
        <v>314</v>
      </c>
      <c r="I8318" t="s">
        <v>41943</v>
      </c>
      <c r="J8318" t="s">
        <v>41945</v>
      </c>
      <c r="K8318" t="s">
        <v>41945</v>
      </c>
      <c r="L8318" t="s">
        <v>41946</v>
      </c>
      <c r="M8318">
        <v>-122.3065</v>
      </c>
      <c r="N8318">
        <v>37.866599999999998</v>
      </c>
    </row>
    <row r="8319" spans="1:14" x14ac:dyDescent="0.35">
      <c r="A8319" t="s">
        <v>41951</v>
      </c>
      <c r="B8319" t="s">
        <v>32</v>
      </c>
      <c r="C8319" t="s">
        <v>41952</v>
      </c>
      <c r="D8319">
        <v>10</v>
      </c>
      <c r="E8319" t="s">
        <v>1579</v>
      </c>
      <c r="F8319" t="s">
        <v>23351</v>
      </c>
      <c r="G8319" t="s">
        <v>41947</v>
      </c>
      <c r="H8319" t="s">
        <v>41953</v>
      </c>
      <c r="I8319" t="s">
        <v>41951</v>
      </c>
      <c r="J8319" t="s">
        <v>41954</v>
      </c>
      <c r="L8319" t="s">
        <v>41955</v>
      </c>
      <c r="M8319">
        <v>102.39499664306599</v>
      </c>
      <c r="N8319">
        <v>4.33027791976928</v>
      </c>
    </row>
    <row r="8320" spans="1:14" x14ac:dyDescent="0.35">
      <c r="A8320" t="s">
        <v>41956</v>
      </c>
      <c r="B8320" t="s">
        <v>32</v>
      </c>
      <c r="C8320" t="s">
        <v>41957</v>
      </c>
      <c r="D8320">
        <v>10</v>
      </c>
      <c r="E8320" t="s">
        <v>1579</v>
      </c>
      <c r="F8320" t="s">
        <v>23351</v>
      </c>
      <c r="G8320" t="s">
        <v>27653</v>
      </c>
      <c r="H8320" t="s">
        <v>41958</v>
      </c>
      <c r="I8320" t="s">
        <v>41956</v>
      </c>
      <c r="J8320" t="s">
        <v>41959</v>
      </c>
      <c r="L8320" t="s">
        <v>41960</v>
      </c>
      <c r="M8320">
        <v>103.86699676513599</v>
      </c>
      <c r="N8320">
        <v>2.3829998970031698</v>
      </c>
    </row>
    <row r="8321" spans="1:14" x14ac:dyDescent="0.35">
      <c r="A8321" t="s">
        <v>41961</v>
      </c>
      <c r="B8321" t="s">
        <v>32</v>
      </c>
      <c r="C8321" t="s">
        <v>41962</v>
      </c>
      <c r="D8321">
        <v>25</v>
      </c>
      <c r="E8321" t="s">
        <v>1579</v>
      </c>
      <c r="F8321" t="s">
        <v>23351</v>
      </c>
      <c r="G8321" t="s">
        <v>41948</v>
      </c>
      <c r="H8321" t="s">
        <v>41963</v>
      </c>
      <c r="I8321" t="s">
        <v>41961</v>
      </c>
      <c r="J8321" t="s">
        <v>41964</v>
      </c>
      <c r="L8321" t="s">
        <v>41965</v>
      </c>
      <c r="M8321">
        <v>100.69929999999999</v>
      </c>
      <c r="N8321">
        <v>4.2222</v>
      </c>
    </row>
    <row r="8322" spans="1:14" x14ac:dyDescent="0.35">
      <c r="A8322" t="s">
        <v>41967</v>
      </c>
      <c r="B8322" t="s">
        <v>32</v>
      </c>
      <c r="C8322" t="s">
        <v>41968</v>
      </c>
      <c r="D8322">
        <v>40</v>
      </c>
      <c r="E8322" t="s">
        <v>1579</v>
      </c>
      <c r="F8322" t="s">
        <v>23351</v>
      </c>
      <c r="G8322" t="s">
        <v>41948</v>
      </c>
      <c r="H8322" t="s">
        <v>41969</v>
      </c>
      <c r="I8322" t="s">
        <v>41967</v>
      </c>
      <c r="J8322" t="s">
        <v>41970</v>
      </c>
      <c r="L8322" t="s">
        <v>41971</v>
      </c>
      <c r="M8322">
        <v>100.71700286865</v>
      </c>
      <c r="N8322">
        <v>4.8670001029968004</v>
      </c>
    </row>
    <row r="8323" spans="1:14" x14ac:dyDescent="0.35">
      <c r="A8323" t="s">
        <v>41972</v>
      </c>
      <c r="B8323" t="s">
        <v>1168</v>
      </c>
      <c r="C8323" t="s">
        <v>41973</v>
      </c>
      <c r="D8323">
        <v>15</v>
      </c>
      <c r="E8323" t="s">
        <v>1579</v>
      </c>
      <c r="F8323" t="s">
        <v>23351</v>
      </c>
      <c r="G8323" t="s">
        <v>41947</v>
      </c>
      <c r="H8323" t="s">
        <v>41974</v>
      </c>
      <c r="I8323" t="s">
        <v>41972</v>
      </c>
      <c r="J8323" t="s">
        <v>41975</v>
      </c>
      <c r="L8323" t="s">
        <v>41976</v>
      </c>
      <c r="M8323">
        <v>104.16000366210901</v>
      </c>
      <c r="N8323">
        <v>2.8181800842285099</v>
      </c>
    </row>
    <row r="8324" spans="1:14" x14ac:dyDescent="0.35">
      <c r="A8324" t="s">
        <v>41977</v>
      </c>
      <c r="B8324" t="s">
        <v>1168</v>
      </c>
      <c r="C8324" t="s">
        <v>41978</v>
      </c>
      <c r="D8324">
        <v>15</v>
      </c>
      <c r="E8324" t="s">
        <v>1579</v>
      </c>
      <c r="F8324" t="s">
        <v>23351</v>
      </c>
      <c r="G8324" t="s">
        <v>41966</v>
      </c>
      <c r="H8324" t="s">
        <v>41979</v>
      </c>
      <c r="I8324" t="s">
        <v>41977</v>
      </c>
      <c r="J8324" t="s">
        <v>41980</v>
      </c>
      <c r="L8324" t="s">
        <v>41981</v>
      </c>
      <c r="M8324">
        <v>100.39800262451099</v>
      </c>
      <c r="N8324">
        <v>6.1896700859069798</v>
      </c>
    </row>
    <row r="8325" spans="1:14" x14ac:dyDescent="0.35">
      <c r="A8325" t="s">
        <v>41982</v>
      </c>
      <c r="B8325" t="s">
        <v>1168</v>
      </c>
      <c r="C8325" t="s">
        <v>41983</v>
      </c>
      <c r="D8325">
        <v>11</v>
      </c>
      <c r="E8325" t="s">
        <v>1579</v>
      </c>
      <c r="F8325" t="s">
        <v>23351</v>
      </c>
      <c r="G8325" t="s">
        <v>41984</v>
      </c>
      <c r="H8325" t="s">
        <v>41985</v>
      </c>
      <c r="I8325" t="s">
        <v>41982</v>
      </c>
      <c r="J8325" t="s">
        <v>41986</v>
      </c>
      <c r="L8325" t="s">
        <v>41987</v>
      </c>
      <c r="M8325">
        <v>100.390998840332</v>
      </c>
      <c r="N8325">
        <v>5.46591997146606</v>
      </c>
    </row>
    <row r="8326" spans="1:14" x14ac:dyDescent="0.35">
      <c r="A8326" t="s">
        <v>41988</v>
      </c>
      <c r="B8326" t="s">
        <v>1168</v>
      </c>
      <c r="C8326" t="s">
        <v>41989</v>
      </c>
      <c r="D8326">
        <v>16</v>
      </c>
      <c r="E8326" t="s">
        <v>1579</v>
      </c>
      <c r="F8326" t="s">
        <v>23351</v>
      </c>
      <c r="G8326" t="s">
        <v>41950</v>
      </c>
      <c r="H8326" t="s">
        <v>41990</v>
      </c>
      <c r="I8326" t="s">
        <v>41988</v>
      </c>
      <c r="J8326" t="s">
        <v>41991</v>
      </c>
      <c r="L8326" t="s">
        <v>41992</v>
      </c>
      <c r="M8326">
        <v>102.292999267578</v>
      </c>
      <c r="N8326">
        <v>6.1668500900268501</v>
      </c>
    </row>
    <row r="8327" spans="1:14" x14ac:dyDescent="0.35">
      <c r="A8327" t="s">
        <v>41993</v>
      </c>
      <c r="B8327" t="s">
        <v>1168</v>
      </c>
      <c r="C8327" t="s">
        <v>41994</v>
      </c>
      <c r="D8327">
        <v>58</v>
      </c>
      <c r="E8327" t="s">
        <v>1579</v>
      </c>
      <c r="F8327" t="s">
        <v>23351</v>
      </c>
      <c r="G8327" t="s">
        <v>41947</v>
      </c>
      <c r="H8327" t="s">
        <v>41995</v>
      </c>
      <c r="I8327" t="s">
        <v>41993</v>
      </c>
      <c r="J8327" t="s">
        <v>41996</v>
      </c>
      <c r="L8327" t="s">
        <v>41997</v>
      </c>
      <c r="M8327">
        <v>103.20899963378901</v>
      </c>
      <c r="N8327">
        <v>3.77538990974426</v>
      </c>
    </row>
    <row r="8328" spans="1:14" x14ac:dyDescent="0.35">
      <c r="A8328" t="s">
        <v>41998</v>
      </c>
      <c r="B8328" t="s">
        <v>1168</v>
      </c>
      <c r="C8328" t="s">
        <v>41999</v>
      </c>
      <c r="D8328">
        <v>18</v>
      </c>
      <c r="E8328" t="s">
        <v>1579</v>
      </c>
      <c r="F8328" t="s">
        <v>23351</v>
      </c>
      <c r="G8328" t="s">
        <v>41949</v>
      </c>
      <c r="H8328" t="s">
        <v>42000</v>
      </c>
      <c r="I8328" t="s">
        <v>41998</v>
      </c>
      <c r="J8328" t="s">
        <v>42001</v>
      </c>
      <c r="L8328" t="s">
        <v>42002</v>
      </c>
      <c r="M8328">
        <v>103.427001953125</v>
      </c>
      <c r="N8328">
        <v>4.5372200012206996</v>
      </c>
    </row>
    <row r="8329" spans="1:14" x14ac:dyDescent="0.35">
      <c r="A8329" t="s">
        <v>42005</v>
      </c>
      <c r="B8329" t="s">
        <v>1168</v>
      </c>
      <c r="C8329" t="s">
        <v>42006</v>
      </c>
      <c r="D8329">
        <v>130</v>
      </c>
      <c r="E8329" t="s">
        <v>1579</v>
      </c>
      <c r="F8329" t="s">
        <v>23351</v>
      </c>
      <c r="G8329" t="s">
        <v>41948</v>
      </c>
      <c r="H8329" t="s">
        <v>42007</v>
      </c>
      <c r="I8329" t="s">
        <v>42005</v>
      </c>
      <c r="J8329" t="s">
        <v>42008</v>
      </c>
      <c r="L8329" t="s">
        <v>42009</v>
      </c>
      <c r="M8329">
        <v>101.092002868652</v>
      </c>
      <c r="N8329">
        <v>4.5679697990417401</v>
      </c>
    </row>
    <row r="8330" spans="1:14" x14ac:dyDescent="0.35">
      <c r="A8330" t="s">
        <v>42010</v>
      </c>
      <c r="B8330" t="s">
        <v>1168</v>
      </c>
      <c r="C8330" t="s">
        <v>42011</v>
      </c>
      <c r="D8330">
        <v>135</v>
      </c>
      <c r="E8330" t="s">
        <v>1579</v>
      </c>
      <c r="F8330" t="s">
        <v>23351</v>
      </c>
      <c r="G8330" t="s">
        <v>27653</v>
      </c>
      <c r="H8330" t="s">
        <v>42012</v>
      </c>
      <c r="I8330" t="s">
        <v>42010</v>
      </c>
      <c r="J8330" t="s">
        <v>42013</v>
      </c>
      <c r="L8330" t="s">
        <v>42014</v>
      </c>
      <c r="M8330">
        <v>103.66999800000001</v>
      </c>
      <c r="N8330">
        <v>1.64131</v>
      </c>
    </row>
    <row r="8331" spans="1:14" x14ac:dyDescent="0.35">
      <c r="A8331" t="s">
        <v>42015</v>
      </c>
      <c r="B8331" t="s">
        <v>3332</v>
      </c>
      <c r="C8331" t="s">
        <v>42016</v>
      </c>
      <c r="D8331">
        <v>69</v>
      </c>
      <c r="E8331" t="s">
        <v>1579</v>
      </c>
      <c r="F8331" t="s">
        <v>23351</v>
      </c>
      <c r="G8331" t="s">
        <v>42003</v>
      </c>
      <c r="H8331" t="s">
        <v>42004</v>
      </c>
      <c r="I8331" t="s">
        <v>42015</v>
      </c>
      <c r="J8331" t="s">
        <v>42017</v>
      </c>
      <c r="L8331" t="s">
        <v>42018</v>
      </c>
      <c r="M8331">
        <v>101.70999908447</v>
      </c>
      <c r="N8331">
        <v>2.7455799579620002</v>
      </c>
    </row>
    <row r="8332" spans="1:14" x14ac:dyDescent="0.35">
      <c r="A8332" t="s">
        <v>42019</v>
      </c>
      <c r="B8332" t="s">
        <v>1168</v>
      </c>
      <c r="C8332" t="s">
        <v>42020</v>
      </c>
      <c r="D8332">
        <v>29</v>
      </c>
      <c r="E8332" t="s">
        <v>1579</v>
      </c>
      <c r="F8332" t="s">
        <v>23351</v>
      </c>
      <c r="G8332" t="s">
        <v>41966</v>
      </c>
      <c r="H8332" t="s">
        <v>42021</v>
      </c>
      <c r="I8332" t="s">
        <v>42019</v>
      </c>
      <c r="J8332" t="s">
        <v>42022</v>
      </c>
      <c r="L8332" t="s">
        <v>42023</v>
      </c>
      <c r="M8332">
        <v>99.728698730468693</v>
      </c>
      <c r="N8332">
        <v>6.3297300338745099</v>
      </c>
    </row>
    <row r="8333" spans="1:14" x14ac:dyDescent="0.35">
      <c r="A8333" t="s">
        <v>42024</v>
      </c>
      <c r="B8333" t="s">
        <v>1168</v>
      </c>
      <c r="C8333" t="s">
        <v>42025</v>
      </c>
      <c r="D8333">
        <v>35</v>
      </c>
      <c r="E8333" t="s">
        <v>1579</v>
      </c>
      <c r="F8333" t="s">
        <v>23351</v>
      </c>
      <c r="G8333" t="s">
        <v>42026</v>
      </c>
      <c r="H8333" t="s">
        <v>42027</v>
      </c>
      <c r="I8333" t="s">
        <v>42024</v>
      </c>
      <c r="J8333" t="s">
        <v>42028</v>
      </c>
      <c r="L8333" t="s">
        <v>42029</v>
      </c>
      <c r="M8333">
        <v>102.25199890099999</v>
      </c>
      <c r="N8333">
        <v>2.2633600235000002</v>
      </c>
    </row>
    <row r="8334" spans="1:14" x14ac:dyDescent="0.35">
      <c r="A8334" t="s">
        <v>42030</v>
      </c>
      <c r="B8334" t="s">
        <v>1168</v>
      </c>
      <c r="C8334" t="s">
        <v>42031</v>
      </c>
      <c r="D8334">
        <v>21</v>
      </c>
      <c r="E8334" t="s">
        <v>1579</v>
      </c>
      <c r="F8334" t="s">
        <v>23351</v>
      </c>
      <c r="G8334" t="s">
        <v>41949</v>
      </c>
      <c r="H8334" t="s">
        <v>42032</v>
      </c>
      <c r="I8334" t="s">
        <v>42030</v>
      </c>
      <c r="J8334" t="s">
        <v>42033</v>
      </c>
      <c r="L8334" t="s">
        <v>42034</v>
      </c>
      <c r="M8334">
        <v>103.10299682617099</v>
      </c>
      <c r="N8334">
        <v>5.3826398849487296</v>
      </c>
    </row>
    <row r="8335" spans="1:14" x14ac:dyDescent="0.35">
      <c r="A8335" t="s">
        <v>42035</v>
      </c>
      <c r="B8335" t="s">
        <v>1168</v>
      </c>
      <c r="C8335" t="s">
        <v>42036</v>
      </c>
      <c r="D8335">
        <v>11</v>
      </c>
      <c r="E8335" t="s">
        <v>1579</v>
      </c>
      <c r="F8335" t="s">
        <v>23351</v>
      </c>
      <c r="G8335" t="s">
        <v>41984</v>
      </c>
      <c r="H8335" t="s">
        <v>42037</v>
      </c>
      <c r="I8335" t="s">
        <v>42035</v>
      </c>
      <c r="J8335" t="s">
        <v>2577</v>
      </c>
      <c r="L8335" t="s">
        <v>42038</v>
      </c>
      <c r="M8335">
        <v>100.27700042724599</v>
      </c>
      <c r="N8335">
        <v>5.29714012145996</v>
      </c>
    </row>
    <row r="8336" spans="1:14" x14ac:dyDescent="0.35">
      <c r="A8336" t="s">
        <v>42039</v>
      </c>
      <c r="B8336" t="s">
        <v>32</v>
      </c>
      <c r="C8336" t="s">
        <v>42040</v>
      </c>
      <c r="D8336">
        <v>19</v>
      </c>
      <c r="E8336" t="s">
        <v>1579</v>
      </c>
      <c r="F8336" t="s">
        <v>23351</v>
      </c>
      <c r="G8336" t="s">
        <v>41948</v>
      </c>
      <c r="H8336" t="s">
        <v>42041</v>
      </c>
      <c r="I8336" t="s">
        <v>42039</v>
      </c>
      <c r="J8336" t="s">
        <v>42042</v>
      </c>
      <c r="L8336" t="s">
        <v>42043</v>
      </c>
      <c r="M8336">
        <v>100.553001403808</v>
      </c>
      <c r="N8336">
        <v>4.2447199821472097</v>
      </c>
    </row>
    <row r="8337" spans="1:14" x14ac:dyDescent="0.35">
      <c r="A8337" t="s">
        <v>42044</v>
      </c>
      <c r="B8337" t="s">
        <v>32</v>
      </c>
      <c r="C8337" t="s">
        <v>42045</v>
      </c>
      <c r="D8337">
        <v>36</v>
      </c>
      <c r="E8337" t="s">
        <v>1579</v>
      </c>
      <c r="F8337" t="s">
        <v>23351</v>
      </c>
      <c r="G8337" t="s">
        <v>41949</v>
      </c>
      <c r="H8337" t="s">
        <v>42046</v>
      </c>
      <c r="I8337" t="s">
        <v>42044</v>
      </c>
      <c r="J8337" t="s">
        <v>34855</v>
      </c>
      <c r="L8337" t="s">
        <v>42047</v>
      </c>
      <c r="M8337">
        <v>103.00700378417901</v>
      </c>
      <c r="N8337">
        <v>5.76527976989746</v>
      </c>
    </row>
    <row r="8338" spans="1:14" x14ac:dyDescent="0.35">
      <c r="A8338" t="s">
        <v>42048</v>
      </c>
      <c r="B8338" t="s">
        <v>1168</v>
      </c>
      <c r="C8338" t="s">
        <v>42049</v>
      </c>
      <c r="D8338">
        <v>90</v>
      </c>
      <c r="E8338" t="s">
        <v>1579</v>
      </c>
      <c r="F8338" t="s">
        <v>23351</v>
      </c>
      <c r="G8338" t="s">
        <v>42050</v>
      </c>
      <c r="H8338" t="s">
        <v>42051</v>
      </c>
      <c r="I8338" t="s">
        <v>42048</v>
      </c>
      <c r="J8338" t="s">
        <v>42052</v>
      </c>
      <c r="L8338" t="s">
        <v>42053</v>
      </c>
      <c r="M8338">
        <v>101.54900360107401</v>
      </c>
      <c r="N8338">
        <v>3.1305799484252899</v>
      </c>
    </row>
    <row r="8339" spans="1:14" x14ac:dyDescent="0.35">
      <c r="A8339" t="s">
        <v>42054</v>
      </c>
      <c r="B8339" t="s">
        <v>32</v>
      </c>
      <c r="C8339" t="s">
        <v>42055</v>
      </c>
      <c r="D8339">
        <v>38</v>
      </c>
      <c r="F8339" t="s">
        <v>30</v>
      </c>
      <c r="G8339" t="s">
        <v>83</v>
      </c>
      <c r="H8339" t="s">
        <v>271</v>
      </c>
      <c r="I8339" t="s">
        <v>42054</v>
      </c>
      <c r="J8339" t="s">
        <v>42056</v>
      </c>
      <c r="K8339" t="s">
        <v>42054</v>
      </c>
      <c r="L8339" t="s">
        <v>42057</v>
      </c>
      <c r="M8339">
        <v>-122.814002991</v>
      </c>
      <c r="N8339">
        <v>48.499801635699903</v>
      </c>
    </row>
    <row r="8340" spans="1:14" x14ac:dyDescent="0.35">
      <c r="A8340" t="s">
        <v>42058</v>
      </c>
      <c r="B8340" t="s">
        <v>32</v>
      </c>
      <c r="C8340" t="s">
        <v>42059</v>
      </c>
      <c r="D8340">
        <v>2260</v>
      </c>
      <c r="E8340" t="s">
        <v>161</v>
      </c>
      <c r="F8340" t="s">
        <v>1547</v>
      </c>
      <c r="G8340" t="s">
        <v>1867</v>
      </c>
      <c r="H8340" t="s">
        <v>42060</v>
      </c>
      <c r="I8340" t="s">
        <v>42061</v>
      </c>
      <c r="J8340" t="s">
        <v>42058</v>
      </c>
      <c r="K8340" t="s">
        <v>42062</v>
      </c>
      <c r="L8340" t="s">
        <v>42063</v>
      </c>
      <c r="M8340">
        <v>145.32130000000001</v>
      </c>
      <c r="N8340">
        <v>-4.8960999999999997</v>
      </c>
    </row>
    <row r="8341" spans="1:14" x14ac:dyDescent="0.35">
      <c r="A8341" t="s">
        <v>42064</v>
      </c>
      <c r="B8341" t="s">
        <v>32</v>
      </c>
      <c r="C8341" t="s">
        <v>42065</v>
      </c>
      <c r="D8341">
        <v>29</v>
      </c>
      <c r="E8341" t="s">
        <v>1579</v>
      </c>
      <c r="F8341" t="s">
        <v>15369</v>
      </c>
      <c r="G8341" t="s">
        <v>15370</v>
      </c>
      <c r="H8341" t="s">
        <v>42066</v>
      </c>
      <c r="I8341" t="s">
        <v>42064</v>
      </c>
      <c r="J8341" t="s">
        <v>42067</v>
      </c>
      <c r="L8341" t="s">
        <v>42068</v>
      </c>
      <c r="M8341">
        <v>125.60637800000001</v>
      </c>
      <c r="N8341">
        <v>-8.2431330000000003</v>
      </c>
    </row>
    <row r="8342" spans="1:14" x14ac:dyDescent="0.35">
      <c r="A8342" t="s">
        <v>42069</v>
      </c>
      <c r="B8342" t="s">
        <v>1168</v>
      </c>
      <c r="C8342" t="s">
        <v>42070</v>
      </c>
      <c r="D8342">
        <v>96</v>
      </c>
      <c r="E8342" t="s">
        <v>1579</v>
      </c>
      <c r="F8342" t="s">
        <v>15369</v>
      </c>
      <c r="G8342" t="s">
        <v>42071</v>
      </c>
      <c r="H8342" t="s">
        <v>42072</v>
      </c>
      <c r="I8342" t="s">
        <v>42069</v>
      </c>
      <c r="J8342" t="s">
        <v>42073</v>
      </c>
      <c r="L8342" t="s">
        <v>42074</v>
      </c>
      <c r="M8342">
        <v>125.28700256347599</v>
      </c>
      <c r="N8342">
        <v>-9.3033103942871094</v>
      </c>
    </row>
    <row r="8343" spans="1:14" x14ac:dyDescent="0.35">
      <c r="A8343" t="s">
        <v>42075</v>
      </c>
      <c r="B8343" t="s">
        <v>1168</v>
      </c>
      <c r="C8343" t="s">
        <v>42076</v>
      </c>
      <c r="D8343">
        <v>154</v>
      </c>
      <c r="E8343" t="s">
        <v>1579</v>
      </c>
      <c r="F8343" t="s">
        <v>15369</v>
      </c>
      <c r="G8343" t="s">
        <v>15370</v>
      </c>
      <c r="H8343" t="s">
        <v>15371</v>
      </c>
      <c r="I8343" t="s">
        <v>42075</v>
      </c>
      <c r="J8343" t="s">
        <v>33719</v>
      </c>
      <c r="L8343" t="s">
        <v>42077</v>
      </c>
      <c r="M8343">
        <v>125.526000977</v>
      </c>
      <c r="N8343">
        <v>-8.5464000701899998</v>
      </c>
    </row>
    <row r="8344" spans="1:14" x14ac:dyDescent="0.35">
      <c r="A8344" t="s">
        <v>42078</v>
      </c>
      <c r="B8344" t="s">
        <v>1168</v>
      </c>
      <c r="C8344" t="s">
        <v>42079</v>
      </c>
      <c r="D8344">
        <v>1771</v>
      </c>
      <c r="E8344" t="s">
        <v>1579</v>
      </c>
      <c r="F8344" t="s">
        <v>15369</v>
      </c>
      <c r="G8344" t="s">
        <v>42080</v>
      </c>
      <c r="H8344" t="s">
        <v>42081</v>
      </c>
      <c r="I8344" t="s">
        <v>42078</v>
      </c>
      <c r="J8344" t="s">
        <v>42082</v>
      </c>
      <c r="L8344" t="s">
        <v>42083</v>
      </c>
      <c r="M8344">
        <v>126.401000977</v>
      </c>
      <c r="N8344">
        <v>-8.4890298843399901</v>
      </c>
    </row>
    <row r="8345" spans="1:14" x14ac:dyDescent="0.35">
      <c r="A8345" t="s">
        <v>42084</v>
      </c>
      <c r="B8345" t="s">
        <v>32</v>
      </c>
      <c r="C8345" t="s">
        <v>42085</v>
      </c>
      <c r="E8345" t="s">
        <v>1579</v>
      </c>
      <c r="F8345" t="s">
        <v>15369</v>
      </c>
      <c r="G8345" t="s">
        <v>42086</v>
      </c>
      <c r="H8345" t="s">
        <v>42087</v>
      </c>
      <c r="I8345" t="s">
        <v>42084</v>
      </c>
      <c r="J8345" t="s">
        <v>15612</v>
      </c>
      <c r="L8345" t="s">
        <v>42088</v>
      </c>
      <c r="M8345">
        <v>125.214996</v>
      </c>
      <c r="N8345">
        <v>-8.9722399999999993</v>
      </c>
    </row>
    <row r="8346" spans="1:14" x14ac:dyDescent="0.35">
      <c r="A8346" t="s">
        <v>42089</v>
      </c>
      <c r="B8346" t="s">
        <v>1168</v>
      </c>
      <c r="C8346" t="s">
        <v>46927</v>
      </c>
      <c r="E8346" t="s">
        <v>1579</v>
      </c>
      <c r="F8346" t="s">
        <v>15369</v>
      </c>
      <c r="G8346" t="s">
        <v>42090</v>
      </c>
      <c r="H8346" t="s">
        <v>42091</v>
      </c>
      <c r="I8346" t="s">
        <v>42089</v>
      </c>
      <c r="J8346" t="s">
        <v>42092</v>
      </c>
      <c r="L8346" t="s">
        <v>42093</v>
      </c>
      <c r="M8346">
        <v>124.343002</v>
      </c>
      <c r="N8346">
        <v>-9.1980599999999999</v>
      </c>
    </row>
    <row r="8347" spans="1:14" x14ac:dyDescent="0.35">
      <c r="A8347" t="s">
        <v>42094</v>
      </c>
      <c r="B8347" t="s">
        <v>32</v>
      </c>
      <c r="C8347" t="s">
        <v>42095</v>
      </c>
      <c r="D8347">
        <v>500</v>
      </c>
      <c r="E8347" t="s">
        <v>1579</v>
      </c>
      <c r="F8347" t="s">
        <v>15369</v>
      </c>
      <c r="G8347" t="s">
        <v>42096</v>
      </c>
      <c r="H8347" t="s">
        <v>42097</v>
      </c>
      <c r="I8347" t="s">
        <v>42094</v>
      </c>
      <c r="J8347" t="s">
        <v>23055</v>
      </c>
      <c r="L8347" t="s">
        <v>42098</v>
      </c>
      <c r="M8347">
        <v>126.373001098632</v>
      </c>
      <c r="N8347">
        <v>-8.8837995529174805</v>
      </c>
    </row>
    <row r="8348" spans="1:14" x14ac:dyDescent="0.35">
      <c r="A8348" t="s">
        <v>42099</v>
      </c>
      <c r="B8348" t="s">
        <v>32</v>
      </c>
      <c r="C8348" t="s">
        <v>42100</v>
      </c>
      <c r="D8348">
        <v>1027</v>
      </c>
      <c r="E8348" t="s">
        <v>1579</v>
      </c>
      <c r="F8348" t="s">
        <v>7799</v>
      </c>
      <c r="G8348" t="s">
        <v>15591</v>
      </c>
      <c r="H8348" t="s">
        <v>42101</v>
      </c>
      <c r="I8348" t="s">
        <v>42102</v>
      </c>
      <c r="J8348" t="s">
        <v>31499</v>
      </c>
      <c r="L8348" t="s">
        <v>42103</v>
      </c>
      <c r="M8348">
        <v>124.904998779</v>
      </c>
      <c r="N8348">
        <v>-9.0730495452899902</v>
      </c>
    </row>
    <row r="8349" spans="1:14" x14ac:dyDescent="0.35">
      <c r="A8349" t="s">
        <v>42104</v>
      </c>
      <c r="B8349" t="s">
        <v>32</v>
      </c>
      <c r="C8349" t="s">
        <v>42105</v>
      </c>
      <c r="D8349">
        <v>63</v>
      </c>
      <c r="E8349" t="s">
        <v>1579</v>
      </c>
      <c r="F8349" t="s">
        <v>7799</v>
      </c>
      <c r="G8349" t="s">
        <v>15591</v>
      </c>
      <c r="H8349" t="s">
        <v>42106</v>
      </c>
      <c r="I8349" t="s">
        <v>42107</v>
      </c>
      <c r="J8349" t="s">
        <v>27446</v>
      </c>
      <c r="L8349" t="s">
        <v>42108</v>
      </c>
      <c r="M8349">
        <v>123.002</v>
      </c>
      <c r="N8349">
        <v>-8.2744239999999998</v>
      </c>
    </row>
    <row r="8350" spans="1:14" x14ac:dyDescent="0.35">
      <c r="A8350" t="s">
        <v>42109</v>
      </c>
      <c r="B8350" t="s">
        <v>32</v>
      </c>
      <c r="C8350" t="s">
        <v>42110</v>
      </c>
      <c r="D8350">
        <v>470</v>
      </c>
      <c r="E8350" t="s">
        <v>1579</v>
      </c>
      <c r="F8350" t="s">
        <v>7799</v>
      </c>
      <c r="G8350" t="s">
        <v>15591</v>
      </c>
      <c r="H8350" t="s">
        <v>42111</v>
      </c>
      <c r="I8350" t="s">
        <v>42112</v>
      </c>
      <c r="J8350" t="s">
        <v>15663</v>
      </c>
      <c r="L8350" t="s">
        <v>42113</v>
      </c>
      <c r="M8350">
        <v>123.07470000000001</v>
      </c>
      <c r="N8350">
        <v>-10.767300000000001</v>
      </c>
    </row>
    <row r="8351" spans="1:14" x14ac:dyDescent="0.35">
      <c r="A8351" t="s">
        <v>42114</v>
      </c>
      <c r="B8351" t="s">
        <v>32</v>
      </c>
      <c r="C8351" t="s">
        <v>42115</v>
      </c>
      <c r="D8351">
        <v>60</v>
      </c>
      <c r="E8351" t="s">
        <v>1579</v>
      </c>
      <c r="F8351" t="s">
        <v>7799</v>
      </c>
      <c r="G8351" t="s">
        <v>15368</v>
      </c>
      <c r="H8351" t="s">
        <v>42116</v>
      </c>
      <c r="I8351" t="s">
        <v>42117</v>
      </c>
      <c r="J8351" t="s">
        <v>42118</v>
      </c>
      <c r="L8351" t="s">
        <v>42119</v>
      </c>
      <c r="M8351">
        <v>117.54300000000001</v>
      </c>
      <c r="N8351">
        <v>0.38469999999999999</v>
      </c>
    </row>
    <row r="8352" spans="1:14" x14ac:dyDescent="0.35">
      <c r="A8352" t="s">
        <v>42120</v>
      </c>
      <c r="B8352" t="s">
        <v>32</v>
      </c>
      <c r="C8352" t="s">
        <v>42121</v>
      </c>
      <c r="D8352">
        <v>3165</v>
      </c>
      <c r="E8352" t="s">
        <v>1579</v>
      </c>
      <c r="F8352" t="s">
        <v>7799</v>
      </c>
      <c r="G8352" t="s">
        <v>15367</v>
      </c>
      <c r="H8352" t="s">
        <v>42122</v>
      </c>
      <c r="I8352" t="s">
        <v>42123</v>
      </c>
      <c r="J8352" t="s">
        <v>42124</v>
      </c>
      <c r="L8352" t="s">
        <v>42125</v>
      </c>
      <c r="M8352">
        <v>115.6921</v>
      </c>
      <c r="N8352">
        <v>3.9028</v>
      </c>
    </row>
    <row r="8353" spans="1:14" x14ac:dyDescent="0.35">
      <c r="A8353" t="s">
        <v>42126</v>
      </c>
      <c r="B8353" t="s">
        <v>32</v>
      </c>
      <c r="C8353" t="s">
        <v>42127</v>
      </c>
      <c r="D8353">
        <v>49</v>
      </c>
      <c r="E8353" t="s">
        <v>1579</v>
      </c>
      <c r="F8353" t="s">
        <v>7799</v>
      </c>
      <c r="G8353" t="s">
        <v>15368</v>
      </c>
      <c r="H8353" t="s">
        <v>42128</v>
      </c>
      <c r="I8353" t="s">
        <v>42129</v>
      </c>
      <c r="J8353" t="s">
        <v>42130</v>
      </c>
      <c r="L8353" t="s">
        <v>42131</v>
      </c>
      <c r="M8353">
        <v>117.474998</v>
      </c>
      <c r="N8353">
        <v>0.11969100000000001</v>
      </c>
    </row>
    <row r="8354" spans="1:14" x14ac:dyDescent="0.35">
      <c r="A8354" t="s">
        <v>42132</v>
      </c>
      <c r="B8354" t="s">
        <v>32</v>
      </c>
      <c r="C8354" t="s">
        <v>42133</v>
      </c>
      <c r="D8354">
        <v>30</v>
      </c>
      <c r="E8354" t="s">
        <v>1579</v>
      </c>
      <c r="F8354" t="s">
        <v>7799</v>
      </c>
      <c r="G8354" t="s">
        <v>15367</v>
      </c>
      <c r="H8354" t="s">
        <v>42134</v>
      </c>
      <c r="I8354" t="s">
        <v>42135</v>
      </c>
      <c r="J8354" t="s">
        <v>42136</v>
      </c>
      <c r="L8354" t="s">
        <v>42137</v>
      </c>
      <c r="M8354">
        <v>117.666666667</v>
      </c>
      <c r="N8354">
        <v>4.1333333333300004</v>
      </c>
    </row>
    <row r="8355" spans="1:14" x14ac:dyDescent="0.35">
      <c r="A8355" t="s">
        <v>42138</v>
      </c>
      <c r="B8355" t="s">
        <v>32</v>
      </c>
      <c r="C8355" t="s">
        <v>42139</v>
      </c>
      <c r="D8355">
        <v>17</v>
      </c>
      <c r="E8355" t="s">
        <v>1579</v>
      </c>
      <c r="F8355" t="s">
        <v>7799</v>
      </c>
      <c r="G8355" t="s">
        <v>15368</v>
      </c>
      <c r="H8355" t="s">
        <v>42140</v>
      </c>
      <c r="I8355" t="s">
        <v>42138</v>
      </c>
      <c r="J8355" t="s">
        <v>42141</v>
      </c>
      <c r="L8355" t="s">
        <v>42142</v>
      </c>
      <c r="M8355">
        <v>116.202003479</v>
      </c>
      <c r="N8355">
        <v>-1.9101300239600001</v>
      </c>
    </row>
    <row r="8356" spans="1:14" x14ac:dyDescent="0.35">
      <c r="A8356" t="s">
        <v>42143</v>
      </c>
      <c r="B8356" t="s">
        <v>32</v>
      </c>
      <c r="C8356" t="s">
        <v>42144</v>
      </c>
      <c r="D8356">
        <v>627</v>
      </c>
      <c r="E8356" t="s">
        <v>1579</v>
      </c>
      <c r="F8356" t="s">
        <v>7799</v>
      </c>
      <c r="G8356" t="s">
        <v>15367</v>
      </c>
      <c r="H8356" t="s">
        <v>42145</v>
      </c>
      <c r="I8356" t="s">
        <v>42146</v>
      </c>
      <c r="J8356" t="s">
        <v>42147</v>
      </c>
      <c r="L8356" t="s">
        <v>42148</v>
      </c>
      <c r="M8356">
        <v>114.970297</v>
      </c>
      <c r="N8356">
        <v>1.7044859999999999</v>
      </c>
    </row>
    <row r="8357" spans="1:14" x14ac:dyDescent="0.35">
      <c r="A8357" t="s">
        <v>42149</v>
      </c>
      <c r="B8357" t="s">
        <v>29</v>
      </c>
      <c r="C8357" t="s">
        <v>42150</v>
      </c>
      <c r="D8357">
        <v>38</v>
      </c>
      <c r="E8357" t="s">
        <v>1579</v>
      </c>
      <c r="F8357" t="s">
        <v>7799</v>
      </c>
      <c r="G8357" t="s">
        <v>15368</v>
      </c>
      <c r="H8357" t="s">
        <v>42151</v>
      </c>
      <c r="I8357" t="s">
        <v>42152</v>
      </c>
      <c r="J8357" t="s">
        <v>42153</v>
      </c>
      <c r="L8357" t="s">
        <v>42154</v>
      </c>
      <c r="M8357">
        <v>117.147701</v>
      </c>
      <c r="N8357">
        <v>-0.97567899999999996</v>
      </c>
    </row>
    <row r="8358" spans="1:14" x14ac:dyDescent="0.35">
      <c r="A8358" t="s">
        <v>42156</v>
      </c>
      <c r="B8358" t="s">
        <v>32</v>
      </c>
      <c r="C8358" t="s">
        <v>42157</v>
      </c>
      <c r="D8358">
        <v>45</v>
      </c>
      <c r="E8358" t="s">
        <v>161</v>
      </c>
      <c r="F8358" t="s">
        <v>1547</v>
      </c>
      <c r="G8358" t="s">
        <v>1548</v>
      </c>
      <c r="H8358" t="s">
        <v>42158</v>
      </c>
      <c r="I8358" t="s">
        <v>42159</v>
      </c>
      <c r="J8358" t="s">
        <v>42156</v>
      </c>
      <c r="K8358" t="s">
        <v>30857</v>
      </c>
      <c r="L8358" t="s">
        <v>42160</v>
      </c>
      <c r="M8358">
        <v>142.86969999999999</v>
      </c>
      <c r="N8358">
        <v>-8.2835999999999999</v>
      </c>
    </row>
    <row r="8359" spans="1:14" x14ac:dyDescent="0.35">
      <c r="A8359" t="s">
        <v>42161</v>
      </c>
      <c r="B8359" t="s">
        <v>1168</v>
      </c>
      <c r="C8359" t="s">
        <v>42162</v>
      </c>
      <c r="D8359">
        <v>65</v>
      </c>
      <c r="E8359" t="s">
        <v>1579</v>
      </c>
      <c r="F8359" t="s">
        <v>34726</v>
      </c>
      <c r="G8359" t="s">
        <v>34727</v>
      </c>
      <c r="I8359" t="s">
        <v>42161</v>
      </c>
      <c r="J8359" t="s">
        <v>42163</v>
      </c>
      <c r="L8359" t="s">
        <v>42164</v>
      </c>
      <c r="M8359">
        <v>103.91000366210901</v>
      </c>
      <c r="N8359">
        <v>1.3604199886321999</v>
      </c>
    </row>
    <row r="8360" spans="1:14" x14ac:dyDescent="0.35">
      <c r="A8360" t="s">
        <v>42165</v>
      </c>
      <c r="B8360" t="s">
        <v>1168</v>
      </c>
      <c r="C8360" t="s">
        <v>42166</v>
      </c>
      <c r="D8360">
        <v>50</v>
      </c>
      <c r="E8360" t="s">
        <v>1579</v>
      </c>
      <c r="F8360" t="s">
        <v>34726</v>
      </c>
      <c r="G8360" t="s">
        <v>34729</v>
      </c>
      <c r="I8360" t="s">
        <v>42165</v>
      </c>
      <c r="J8360" t="s">
        <v>42167</v>
      </c>
      <c r="L8360" t="s">
        <v>42168</v>
      </c>
      <c r="M8360">
        <v>103.70899963399999</v>
      </c>
      <c r="N8360">
        <v>1.38725996017</v>
      </c>
    </row>
    <row r="8361" spans="1:14" x14ac:dyDescent="0.35">
      <c r="A8361" t="s">
        <v>42169</v>
      </c>
      <c r="B8361" t="s">
        <v>65</v>
      </c>
      <c r="C8361" t="s">
        <v>42170</v>
      </c>
      <c r="F8361" t="s">
        <v>30</v>
      </c>
      <c r="G8361" t="s">
        <v>34</v>
      </c>
      <c r="H8361" t="s">
        <v>42171</v>
      </c>
      <c r="I8361" t="s">
        <v>42169</v>
      </c>
      <c r="J8361" t="s">
        <v>42169</v>
      </c>
      <c r="K8361" t="s">
        <v>42169</v>
      </c>
      <c r="L8361" t="s">
        <v>42172</v>
      </c>
      <c r="M8361">
        <v>-133.64199829099999</v>
      </c>
      <c r="N8361">
        <v>55.5295982361</v>
      </c>
    </row>
    <row r="8362" spans="1:14" x14ac:dyDescent="0.35">
      <c r="A8362" t="s">
        <v>42173</v>
      </c>
      <c r="B8362" t="s">
        <v>65</v>
      </c>
      <c r="C8362" t="s">
        <v>42174</v>
      </c>
      <c r="D8362">
        <v>0</v>
      </c>
      <c r="F8362" t="s">
        <v>30</v>
      </c>
      <c r="G8362" t="s">
        <v>34</v>
      </c>
      <c r="H8362" t="s">
        <v>458</v>
      </c>
      <c r="J8362" t="s">
        <v>42175</v>
      </c>
      <c r="K8362" t="s">
        <v>42173</v>
      </c>
      <c r="L8362" t="s">
        <v>42176</v>
      </c>
      <c r="M8362">
        <v>-153.320999</v>
      </c>
      <c r="N8362">
        <v>57.730400000000003</v>
      </c>
    </row>
    <row r="8363" spans="1:14" x14ac:dyDescent="0.35">
      <c r="A8363" t="s">
        <v>3649</v>
      </c>
      <c r="B8363" t="s">
        <v>32</v>
      </c>
      <c r="C8363" t="s">
        <v>42177</v>
      </c>
      <c r="D8363">
        <v>1180</v>
      </c>
      <c r="F8363" t="s">
        <v>30</v>
      </c>
      <c r="G8363" t="s">
        <v>34</v>
      </c>
      <c r="H8363" t="s">
        <v>42178</v>
      </c>
      <c r="I8363" t="s">
        <v>3649</v>
      </c>
      <c r="J8363" t="s">
        <v>3649</v>
      </c>
      <c r="K8363" t="s">
        <v>3649</v>
      </c>
      <c r="L8363" t="s">
        <v>42179</v>
      </c>
      <c r="M8363">
        <v>-150.12300109899999</v>
      </c>
      <c r="N8363">
        <v>67.404602050799994</v>
      </c>
    </row>
    <row r="8364" spans="1:14" x14ac:dyDescent="0.35">
      <c r="A8364" t="s">
        <v>42180</v>
      </c>
      <c r="B8364" t="s">
        <v>1168</v>
      </c>
      <c r="C8364" t="s">
        <v>42181</v>
      </c>
      <c r="D8364">
        <v>36</v>
      </c>
      <c r="E8364" t="s">
        <v>1579</v>
      </c>
      <c r="F8364" t="s">
        <v>34726</v>
      </c>
      <c r="G8364" t="s">
        <v>42182</v>
      </c>
      <c r="H8364" t="s">
        <v>42183</v>
      </c>
      <c r="I8364" t="s">
        <v>42180</v>
      </c>
      <c r="J8364" t="s">
        <v>42184</v>
      </c>
      <c r="L8364" t="s">
        <v>42185</v>
      </c>
      <c r="M8364">
        <v>103.86799621582</v>
      </c>
      <c r="N8364">
        <v>1.4169499874114899</v>
      </c>
    </row>
    <row r="8365" spans="1:14" x14ac:dyDescent="0.35">
      <c r="A8365" t="s">
        <v>42186</v>
      </c>
      <c r="B8365" t="s">
        <v>3332</v>
      </c>
      <c r="C8365" t="s">
        <v>42187</v>
      </c>
      <c r="D8365">
        <v>22</v>
      </c>
      <c r="E8365" t="s">
        <v>1579</v>
      </c>
      <c r="F8365" t="s">
        <v>34726</v>
      </c>
      <c r="G8365" t="s">
        <v>34727</v>
      </c>
      <c r="H8365" t="s">
        <v>34728</v>
      </c>
      <c r="I8365" t="s">
        <v>42186</v>
      </c>
      <c r="J8365" t="s">
        <v>28254</v>
      </c>
      <c r="L8365" t="s">
        <v>42188</v>
      </c>
      <c r="M8365">
        <v>103.99400300000001</v>
      </c>
      <c r="N8365">
        <v>1.35019</v>
      </c>
    </row>
    <row r="8366" spans="1:14" x14ac:dyDescent="0.35">
      <c r="A8366" t="s">
        <v>42189</v>
      </c>
      <c r="B8366" t="s">
        <v>32</v>
      </c>
      <c r="C8366" t="s">
        <v>42190</v>
      </c>
      <c r="D8366">
        <v>3900</v>
      </c>
      <c r="E8366" t="s">
        <v>161</v>
      </c>
      <c r="F8366" t="s">
        <v>1547</v>
      </c>
      <c r="G8366" t="s">
        <v>1607</v>
      </c>
      <c r="H8366" t="s">
        <v>42191</v>
      </c>
      <c r="I8366" t="s">
        <v>42192</v>
      </c>
      <c r="J8366" t="s">
        <v>42189</v>
      </c>
      <c r="K8366" t="s">
        <v>42193</v>
      </c>
      <c r="L8366" t="s">
        <v>42194</v>
      </c>
      <c r="M8366">
        <v>146.467777778</v>
      </c>
      <c r="N8366">
        <v>-6.1325000000000003</v>
      </c>
    </row>
    <row r="8367" spans="1:14" x14ac:dyDescent="0.35">
      <c r="A8367" t="s">
        <v>42195</v>
      </c>
      <c r="B8367" t="s">
        <v>32</v>
      </c>
      <c r="C8367" t="s">
        <v>42196</v>
      </c>
      <c r="D8367">
        <v>16</v>
      </c>
      <c r="E8367" t="s">
        <v>161</v>
      </c>
      <c r="F8367" t="s">
        <v>1547</v>
      </c>
      <c r="G8367" t="s">
        <v>2812</v>
      </c>
      <c r="H8367" t="s">
        <v>42197</v>
      </c>
      <c r="I8367" t="s">
        <v>42198</v>
      </c>
      <c r="J8367" t="s">
        <v>42195</v>
      </c>
      <c r="K8367" t="s">
        <v>42195</v>
      </c>
      <c r="L8367" t="s">
        <v>42199</v>
      </c>
      <c r="M8367">
        <v>142.836666667</v>
      </c>
      <c r="N8367">
        <v>-1.73611111111</v>
      </c>
    </row>
    <row r="8368" spans="1:14" x14ac:dyDescent="0.35">
      <c r="A8368" t="s">
        <v>42200</v>
      </c>
      <c r="B8368" t="s">
        <v>32</v>
      </c>
      <c r="C8368" t="s">
        <v>42201</v>
      </c>
      <c r="D8368">
        <v>648</v>
      </c>
      <c r="F8368" t="s">
        <v>30</v>
      </c>
      <c r="G8368" t="s">
        <v>85</v>
      </c>
      <c r="H8368" t="s">
        <v>206</v>
      </c>
      <c r="I8368" t="s">
        <v>42200</v>
      </c>
      <c r="J8368" t="s">
        <v>42202</v>
      </c>
      <c r="K8368" t="s">
        <v>42200</v>
      </c>
      <c r="L8368" t="s">
        <v>42203</v>
      </c>
      <c r="M8368">
        <v>-80.759498596200004</v>
      </c>
      <c r="N8368">
        <v>39.948699951199998</v>
      </c>
    </row>
    <row r="8369" spans="1:14" x14ac:dyDescent="0.35">
      <c r="A8369" t="s">
        <v>42204</v>
      </c>
      <c r="B8369" t="s">
        <v>32</v>
      </c>
      <c r="C8369" t="s">
        <v>42205</v>
      </c>
      <c r="D8369">
        <v>3996</v>
      </c>
      <c r="E8369" t="s">
        <v>1579</v>
      </c>
      <c r="F8369" t="s">
        <v>1614</v>
      </c>
      <c r="G8369" t="s">
        <v>1615</v>
      </c>
      <c r="H8369" t="s">
        <v>42205</v>
      </c>
      <c r="J8369" t="s">
        <v>42204</v>
      </c>
      <c r="L8369" t="s">
        <v>42206</v>
      </c>
      <c r="M8369">
        <v>108.53454000000001</v>
      </c>
      <c r="N8369">
        <v>41.459580000000003</v>
      </c>
    </row>
    <row r="8370" spans="1:14" x14ac:dyDescent="0.35">
      <c r="A8370" t="s">
        <v>42207</v>
      </c>
      <c r="B8370" t="s">
        <v>36</v>
      </c>
      <c r="C8370" t="s">
        <v>42208</v>
      </c>
      <c r="F8370" t="s">
        <v>37406</v>
      </c>
      <c r="G8370" t="s">
        <v>37407</v>
      </c>
      <c r="H8370" t="s">
        <v>233</v>
      </c>
      <c r="I8370" t="s">
        <v>42209</v>
      </c>
      <c r="J8370" t="s">
        <v>20575</v>
      </c>
      <c r="L8370" t="s">
        <v>42210</v>
      </c>
      <c r="M8370">
        <v>-62.156398773193303</v>
      </c>
      <c r="N8370">
        <v>16.7588996887207</v>
      </c>
    </row>
    <row r="8371" spans="1:14" x14ac:dyDescent="0.35">
      <c r="A8371" t="s">
        <v>42211</v>
      </c>
      <c r="B8371" t="s">
        <v>65</v>
      </c>
      <c r="C8371" t="s">
        <v>42212</v>
      </c>
      <c r="D8371">
        <v>0</v>
      </c>
      <c r="F8371" t="s">
        <v>30</v>
      </c>
      <c r="G8371" t="s">
        <v>43</v>
      </c>
      <c r="H8371" t="s">
        <v>312</v>
      </c>
      <c r="I8371" t="s">
        <v>42211</v>
      </c>
      <c r="J8371" t="s">
        <v>42213</v>
      </c>
      <c r="K8371" t="s">
        <v>42211</v>
      </c>
      <c r="L8371" t="s">
        <v>42214</v>
      </c>
      <c r="M8371">
        <v>-80.170303344727003</v>
      </c>
      <c r="N8371">
        <v>25.778299331665</v>
      </c>
    </row>
    <row r="8372" spans="1:14" x14ac:dyDescent="0.35">
      <c r="A8372" t="s">
        <v>42215</v>
      </c>
      <c r="B8372" t="s">
        <v>65</v>
      </c>
      <c r="C8372" t="s">
        <v>42216</v>
      </c>
      <c r="D8372">
        <v>0</v>
      </c>
      <c r="F8372" t="s">
        <v>4613</v>
      </c>
      <c r="G8372" t="s">
        <v>4623</v>
      </c>
      <c r="H8372" t="s">
        <v>42217</v>
      </c>
      <c r="J8372" t="s">
        <v>42215</v>
      </c>
      <c r="L8372" t="s">
        <v>42218</v>
      </c>
      <c r="M8372">
        <v>-124.621064</v>
      </c>
      <c r="N8372">
        <v>49.793958000000003</v>
      </c>
    </row>
    <row r="8373" spans="1:14" x14ac:dyDescent="0.35">
      <c r="A8373" t="s">
        <v>42219</v>
      </c>
      <c r="B8373" t="s">
        <v>32</v>
      </c>
      <c r="C8373" t="s">
        <v>42220</v>
      </c>
      <c r="D8373">
        <v>215</v>
      </c>
      <c r="E8373" t="s">
        <v>161</v>
      </c>
      <c r="F8373" t="s">
        <v>1547</v>
      </c>
      <c r="G8373" t="s">
        <v>1646</v>
      </c>
      <c r="H8373" t="s">
        <v>42221</v>
      </c>
      <c r="I8373" t="s">
        <v>42222</v>
      </c>
      <c r="J8373" t="s">
        <v>42219</v>
      </c>
      <c r="K8373" t="s">
        <v>8189</v>
      </c>
      <c r="L8373" t="s">
        <v>42223</v>
      </c>
      <c r="M8373">
        <v>149.30388888900001</v>
      </c>
      <c r="N8373">
        <v>-9.6425000000000001</v>
      </c>
    </row>
    <row r="8374" spans="1:14" x14ac:dyDescent="0.35">
      <c r="A8374" t="s">
        <v>42224</v>
      </c>
      <c r="B8374" t="s">
        <v>32</v>
      </c>
      <c r="C8374" t="s">
        <v>42225</v>
      </c>
      <c r="D8374">
        <v>810</v>
      </c>
      <c r="E8374" t="s">
        <v>1580</v>
      </c>
      <c r="F8374" t="s">
        <v>4286</v>
      </c>
      <c r="G8374" t="s">
        <v>4299</v>
      </c>
      <c r="H8374" t="s">
        <v>4309</v>
      </c>
      <c r="I8374" t="s">
        <v>36865</v>
      </c>
      <c r="J8374" t="s">
        <v>42224</v>
      </c>
      <c r="L8374" t="s">
        <v>42226</v>
      </c>
      <c r="M8374">
        <v>-49.976500000000001</v>
      </c>
      <c r="N8374">
        <v>-7.0906000000000002</v>
      </c>
    </row>
    <row r="8375" spans="1:14" x14ac:dyDescent="0.35">
      <c r="A8375" t="s">
        <v>42227</v>
      </c>
      <c r="B8375" t="s">
        <v>36</v>
      </c>
      <c r="C8375" t="s">
        <v>46928</v>
      </c>
      <c r="D8375">
        <v>12</v>
      </c>
      <c r="E8375" t="s">
        <v>1579</v>
      </c>
      <c r="F8375" t="s">
        <v>14888</v>
      </c>
      <c r="G8375" t="s">
        <v>42228</v>
      </c>
      <c r="H8375" t="s">
        <v>46929</v>
      </c>
      <c r="J8375" t="s">
        <v>42227</v>
      </c>
      <c r="L8375" t="s">
        <v>42229</v>
      </c>
      <c r="M8375">
        <v>105.473144</v>
      </c>
      <c r="N8375">
        <v>10.330133999999999</v>
      </c>
    </row>
    <row r="8376" spans="1:14" x14ac:dyDescent="0.35">
      <c r="A8376" t="s">
        <v>42230</v>
      </c>
      <c r="B8376" t="s">
        <v>32</v>
      </c>
      <c r="C8376" t="s">
        <v>42231</v>
      </c>
      <c r="D8376">
        <v>919</v>
      </c>
      <c r="E8376" t="s">
        <v>1579</v>
      </c>
      <c r="F8376" t="s">
        <v>4219</v>
      </c>
      <c r="G8376" t="s">
        <v>32964</v>
      </c>
      <c r="H8376" t="s">
        <v>42232</v>
      </c>
      <c r="J8376" t="s">
        <v>42230</v>
      </c>
      <c r="L8376" t="s">
        <v>42233</v>
      </c>
      <c r="M8376">
        <v>125.0333</v>
      </c>
      <c r="N8376">
        <v>7.7538</v>
      </c>
    </row>
    <row r="8377" spans="1:14" x14ac:dyDescent="0.35">
      <c r="A8377" t="s">
        <v>42234</v>
      </c>
      <c r="B8377" t="s">
        <v>36</v>
      </c>
      <c r="C8377" t="s">
        <v>46930</v>
      </c>
      <c r="E8377" t="s">
        <v>1541</v>
      </c>
      <c r="F8377" t="s">
        <v>3732</v>
      </c>
      <c r="G8377" t="s">
        <v>7757</v>
      </c>
      <c r="H8377" t="s">
        <v>8573</v>
      </c>
      <c r="I8377" t="s">
        <v>8571</v>
      </c>
      <c r="J8377" t="s">
        <v>8574</v>
      </c>
      <c r="L8377" t="s">
        <v>42235</v>
      </c>
      <c r="M8377">
        <v>11.69029999</v>
      </c>
      <c r="N8377">
        <v>48.137798308999997</v>
      </c>
    </row>
    <row r="8378" spans="1:14" x14ac:dyDescent="0.35">
      <c r="A8378" t="s">
        <v>42236</v>
      </c>
      <c r="B8378" t="s">
        <v>36</v>
      </c>
      <c r="C8378" t="s">
        <v>46931</v>
      </c>
      <c r="D8378">
        <v>50</v>
      </c>
      <c r="E8378" t="s">
        <v>1579</v>
      </c>
      <c r="F8378" t="s">
        <v>14888</v>
      </c>
      <c r="G8378" t="s">
        <v>40634</v>
      </c>
      <c r="H8378" t="s">
        <v>46932</v>
      </c>
      <c r="J8378" t="s">
        <v>42236</v>
      </c>
      <c r="L8378" t="s">
        <v>42237</v>
      </c>
      <c r="M8378">
        <v>108.771816</v>
      </c>
      <c r="N8378">
        <v>15.115474000000001</v>
      </c>
    </row>
    <row r="8379" spans="1:14" x14ac:dyDescent="0.35">
      <c r="A8379" t="s">
        <v>42238</v>
      </c>
      <c r="B8379" t="s">
        <v>32</v>
      </c>
      <c r="C8379" t="s">
        <v>42239</v>
      </c>
      <c r="D8379">
        <v>1798</v>
      </c>
      <c r="E8379" t="s">
        <v>1579</v>
      </c>
      <c r="F8379" t="s">
        <v>1614</v>
      </c>
      <c r="G8379" t="s">
        <v>1615</v>
      </c>
      <c r="H8379" t="s">
        <v>42240</v>
      </c>
      <c r="J8379" t="s">
        <v>42238</v>
      </c>
      <c r="L8379" t="s">
        <v>42241</v>
      </c>
      <c r="M8379">
        <v>116.93938199999999</v>
      </c>
      <c r="N8379">
        <v>48.575584999999997</v>
      </c>
    </row>
    <row r="8380" spans="1:14" x14ac:dyDescent="0.35">
      <c r="A8380" t="s">
        <v>42242</v>
      </c>
      <c r="B8380" t="s">
        <v>1168</v>
      </c>
      <c r="C8380" t="s">
        <v>42243</v>
      </c>
      <c r="D8380">
        <v>820</v>
      </c>
      <c r="E8380" t="s">
        <v>1541</v>
      </c>
      <c r="F8380" t="s">
        <v>7999</v>
      </c>
      <c r="G8380" t="s">
        <v>33227</v>
      </c>
      <c r="H8380" t="s">
        <v>33273</v>
      </c>
      <c r="J8380" t="s">
        <v>42244</v>
      </c>
      <c r="K8380" t="s">
        <v>42242</v>
      </c>
      <c r="L8380" t="s">
        <v>42245</v>
      </c>
      <c r="M8380">
        <v>32.024999999999999</v>
      </c>
      <c r="N8380">
        <v>54.823999999999998</v>
      </c>
    </row>
    <row r="8381" spans="1:14" x14ac:dyDescent="0.35">
      <c r="A8381" t="s">
        <v>42246</v>
      </c>
      <c r="B8381" t="s">
        <v>32</v>
      </c>
      <c r="C8381" t="s">
        <v>42247</v>
      </c>
      <c r="D8381">
        <v>27</v>
      </c>
      <c r="E8381" t="s">
        <v>1579</v>
      </c>
      <c r="F8381" t="s">
        <v>14888</v>
      </c>
      <c r="G8381" t="s">
        <v>40618</v>
      </c>
      <c r="H8381" t="s">
        <v>42248</v>
      </c>
      <c r="J8381" t="s">
        <v>42246</v>
      </c>
      <c r="L8381" t="s">
        <v>42249</v>
      </c>
      <c r="M8381">
        <v>105.94450000000001</v>
      </c>
      <c r="N8381">
        <v>10.2509</v>
      </c>
    </row>
    <row r="8382" spans="1:14" x14ac:dyDescent="0.35">
      <c r="A8382" t="s">
        <v>42250</v>
      </c>
      <c r="B8382" t="s">
        <v>1168</v>
      </c>
      <c r="C8382" t="s">
        <v>42251</v>
      </c>
      <c r="D8382">
        <v>29977</v>
      </c>
      <c r="F8382" t="s">
        <v>30</v>
      </c>
      <c r="G8382" t="s">
        <v>41</v>
      </c>
      <c r="H8382" t="s">
        <v>1028</v>
      </c>
      <c r="I8382" t="s">
        <v>9283</v>
      </c>
      <c r="J8382" t="s">
        <v>42250</v>
      </c>
      <c r="K8382" t="s">
        <v>28794</v>
      </c>
      <c r="L8382" t="s">
        <v>42252</v>
      </c>
      <c r="M8382">
        <v>179.99989400000001</v>
      </c>
      <c r="N8382">
        <v>89.999844999999993</v>
      </c>
    </row>
    <row r="8383" spans="1:14" x14ac:dyDescent="0.35">
      <c r="A8383" t="s">
        <v>42253</v>
      </c>
      <c r="B8383" t="s">
        <v>29</v>
      </c>
      <c r="C8383" t="s">
        <v>42254</v>
      </c>
      <c r="E8383" t="s">
        <v>1579</v>
      </c>
      <c r="F8383" t="s">
        <v>39825</v>
      </c>
      <c r="G8383" t="s">
        <v>39826</v>
      </c>
      <c r="H8383" t="s">
        <v>39827</v>
      </c>
      <c r="J8383" t="s">
        <v>42253</v>
      </c>
      <c r="L8383" t="s">
        <v>42255</v>
      </c>
      <c r="M8383">
        <v>113.559</v>
      </c>
      <c r="N8383">
        <v>22.197099999999999</v>
      </c>
    </row>
    <row r="8384" spans="1:14" x14ac:dyDescent="0.35">
      <c r="A8384" t="s">
        <v>42256</v>
      </c>
      <c r="B8384" t="s">
        <v>32</v>
      </c>
      <c r="C8384" t="s">
        <v>42257</v>
      </c>
      <c r="D8384">
        <v>1281</v>
      </c>
      <c r="F8384" t="s">
        <v>30</v>
      </c>
      <c r="G8384" t="s">
        <v>98</v>
      </c>
      <c r="H8384" t="s">
        <v>42258</v>
      </c>
      <c r="I8384" t="s">
        <v>42256</v>
      </c>
      <c r="J8384" t="s">
        <v>42259</v>
      </c>
      <c r="K8384" t="s">
        <v>42256</v>
      </c>
      <c r="L8384" t="s">
        <v>42260</v>
      </c>
      <c r="M8384">
        <v>-91.469497680664006</v>
      </c>
      <c r="N8384">
        <v>43.280498504638999</v>
      </c>
    </row>
    <row r="8385" spans="1:14" x14ac:dyDescent="0.35">
      <c r="A8385" t="s">
        <v>42261</v>
      </c>
      <c r="B8385" t="s">
        <v>1168</v>
      </c>
      <c r="C8385" t="s">
        <v>1139</v>
      </c>
      <c r="D8385">
        <v>233</v>
      </c>
      <c r="E8385" t="s">
        <v>161</v>
      </c>
      <c r="F8385" t="s">
        <v>1844</v>
      </c>
      <c r="G8385" t="s">
        <v>1845</v>
      </c>
      <c r="H8385" t="s">
        <v>328</v>
      </c>
      <c r="I8385" t="s">
        <v>42261</v>
      </c>
      <c r="J8385" t="s">
        <v>42262</v>
      </c>
      <c r="L8385" t="s">
        <v>42263</v>
      </c>
      <c r="M8385">
        <v>117.80899810791</v>
      </c>
      <c r="N8385">
        <v>-34.9432983398437</v>
      </c>
    </row>
    <row r="8386" spans="1:14" x14ac:dyDescent="0.35">
      <c r="A8386" t="s">
        <v>42264</v>
      </c>
      <c r="B8386" t="s">
        <v>32</v>
      </c>
      <c r="C8386" t="s">
        <v>42265</v>
      </c>
      <c r="E8386" t="s">
        <v>161</v>
      </c>
      <c r="F8386" t="s">
        <v>1844</v>
      </c>
      <c r="G8386" t="s">
        <v>2674</v>
      </c>
      <c r="I8386" t="s">
        <v>42264</v>
      </c>
      <c r="J8386" t="s">
        <v>42266</v>
      </c>
      <c r="L8386" t="s">
        <v>42267</v>
      </c>
      <c r="M8386">
        <v>143.16700744600001</v>
      </c>
      <c r="N8386">
        <v>-17.616699218799901</v>
      </c>
    </row>
    <row r="8387" spans="1:14" x14ac:dyDescent="0.35">
      <c r="A8387" t="s">
        <v>42268</v>
      </c>
      <c r="B8387" t="s">
        <v>32</v>
      </c>
      <c r="C8387" t="s">
        <v>42269</v>
      </c>
      <c r="E8387" t="s">
        <v>161</v>
      </c>
      <c r="F8387" t="s">
        <v>1844</v>
      </c>
      <c r="G8387" t="s">
        <v>2669</v>
      </c>
      <c r="I8387" t="s">
        <v>42268</v>
      </c>
      <c r="J8387" t="s">
        <v>42270</v>
      </c>
      <c r="L8387" t="s">
        <v>42271</v>
      </c>
      <c r="M8387">
        <v>139.259906</v>
      </c>
      <c r="N8387">
        <v>-26.488959000000001</v>
      </c>
    </row>
    <row r="8388" spans="1:14" x14ac:dyDescent="0.35">
      <c r="A8388" t="s">
        <v>42272</v>
      </c>
      <c r="B8388" t="s">
        <v>32</v>
      </c>
      <c r="C8388" t="s">
        <v>42273</v>
      </c>
      <c r="D8388">
        <v>46</v>
      </c>
      <c r="E8388" t="s">
        <v>161</v>
      </c>
      <c r="F8388" t="s">
        <v>1844</v>
      </c>
      <c r="G8388" t="s">
        <v>2674</v>
      </c>
      <c r="I8388" t="s">
        <v>42272</v>
      </c>
      <c r="J8388" t="s">
        <v>42274</v>
      </c>
      <c r="L8388" t="s">
        <v>42275</v>
      </c>
      <c r="M8388">
        <v>139.878005981445</v>
      </c>
      <c r="N8388">
        <v>-18.514999389648398</v>
      </c>
    </row>
    <row r="8389" spans="1:14" x14ac:dyDescent="0.35">
      <c r="A8389" t="s">
        <v>42276</v>
      </c>
      <c r="B8389" t="s">
        <v>65</v>
      </c>
      <c r="C8389" t="s">
        <v>42277</v>
      </c>
      <c r="D8389">
        <v>0</v>
      </c>
      <c r="F8389" t="s">
        <v>4613</v>
      </c>
      <c r="G8389" t="s">
        <v>4623</v>
      </c>
      <c r="H8389" t="s">
        <v>42278</v>
      </c>
      <c r="J8389" t="s">
        <v>42276</v>
      </c>
      <c r="L8389" t="s">
        <v>42279</v>
      </c>
      <c r="M8389">
        <v>-123.1816</v>
      </c>
      <c r="N8389">
        <v>48.795200000000001</v>
      </c>
    </row>
    <row r="8390" spans="1:14" x14ac:dyDescent="0.35">
      <c r="A8390" t="s">
        <v>42280</v>
      </c>
      <c r="B8390" t="s">
        <v>32</v>
      </c>
      <c r="C8390" t="s">
        <v>42281</v>
      </c>
      <c r="D8390">
        <v>328</v>
      </c>
      <c r="E8390" t="s">
        <v>161</v>
      </c>
      <c r="F8390" t="s">
        <v>1844</v>
      </c>
      <c r="G8390" t="s">
        <v>2669</v>
      </c>
      <c r="I8390" t="s">
        <v>42280</v>
      </c>
      <c r="J8390" t="s">
        <v>27558</v>
      </c>
      <c r="L8390" t="s">
        <v>42282</v>
      </c>
      <c r="M8390">
        <v>133.62699890136699</v>
      </c>
      <c r="N8390">
        <v>-27.333299636840799</v>
      </c>
    </row>
    <row r="8391" spans="1:14" x14ac:dyDescent="0.35">
      <c r="A8391" t="s">
        <v>42283</v>
      </c>
      <c r="B8391" t="s">
        <v>32</v>
      </c>
      <c r="C8391" t="s">
        <v>42284</v>
      </c>
      <c r="E8391" t="s">
        <v>161</v>
      </c>
      <c r="F8391" t="s">
        <v>1844</v>
      </c>
      <c r="G8391" t="s">
        <v>2007</v>
      </c>
      <c r="I8391" t="s">
        <v>42283</v>
      </c>
      <c r="J8391" t="s">
        <v>42285</v>
      </c>
      <c r="L8391" t="s">
        <v>42286</v>
      </c>
      <c r="M8391">
        <v>136.71000671386699</v>
      </c>
      <c r="N8391">
        <v>-19.0601997375488</v>
      </c>
    </row>
    <row r="8392" spans="1:14" x14ac:dyDescent="0.35">
      <c r="A8392" t="s">
        <v>42287</v>
      </c>
      <c r="B8392" t="s">
        <v>32</v>
      </c>
      <c r="C8392" t="s">
        <v>42288</v>
      </c>
      <c r="D8392">
        <v>232</v>
      </c>
      <c r="E8392" t="s">
        <v>161</v>
      </c>
      <c r="F8392" t="s">
        <v>1844</v>
      </c>
      <c r="G8392" t="s">
        <v>2674</v>
      </c>
      <c r="I8392" t="s">
        <v>42287</v>
      </c>
      <c r="J8392" t="s">
        <v>42289</v>
      </c>
      <c r="L8392" t="s">
        <v>42290</v>
      </c>
      <c r="M8392">
        <v>145.24200439453099</v>
      </c>
      <c r="N8392">
        <v>-22.966699600219702</v>
      </c>
    </row>
    <row r="8393" spans="1:14" x14ac:dyDescent="0.35">
      <c r="A8393" t="s">
        <v>42291</v>
      </c>
      <c r="B8393" t="s">
        <v>32</v>
      </c>
      <c r="C8393" t="s">
        <v>42292</v>
      </c>
      <c r="D8393">
        <v>76</v>
      </c>
      <c r="E8393" t="s">
        <v>161</v>
      </c>
      <c r="F8393" t="s">
        <v>1844</v>
      </c>
      <c r="G8393" t="s">
        <v>2669</v>
      </c>
      <c r="I8393" t="s">
        <v>42291</v>
      </c>
      <c r="J8393" t="s">
        <v>33623</v>
      </c>
      <c r="L8393" t="s">
        <v>42293</v>
      </c>
      <c r="M8393">
        <v>137.13699299999999</v>
      </c>
      <c r="N8393">
        <v>-30.438299000000001</v>
      </c>
    </row>
    <row r="8394" spans="1:14" x14ac:dyDescent="0.35">
      <c r="A8394" t="s">
        <v>42294</v>
      </c>
      <c r="B8394" t="s">
        <v>32</v>
      </c>
      <c r="C8394" t="s">
        <v>42295</v>
      </c>
      <c r="E8394" t="s">
        <v>161</v>
      </c>
      <c r="F8394" t="s">
        <v>1844</v>
      </c>
      <c r="G8394" t="s">
        <v>2007</v>
      </c>
      <c r="I8394" t="s">
        <v>42294</v>
      </c>
      <c r="J8394" t="s">
        <v>42296</v>
      </c>
      <c r="L8394" t="s">
        <v>42297</v>
      </c>
      <c r="M8394">
        <v>135.24200439453099</v>
      </c>
      <c r="N8394">
        <v>-21.7383003234863</v>
      </c>
    </row>
    <row r="8395" spans="1:14" x14ac:dyDescent="0.35">
      <c r="A8395" t="s">
        <v>42298</v>
      </c>
      <c r="B8395" t="s">
        <v>32</v>
      </c>
      <c r="C8395" t="s">
        <v>42299</v>
      </c>
      <c r="D8395">
        <v>695</v>
      </c>
      <c r="E8395" t="s">
        <v>161</v>
      </c>
      <c r="F8395" t="s">
        <v>1844</v>
      </c>
      <c r="G8395" t="s">
        <v>2669</v>
      </c>
      <c r="I8395" t="s">
        <v>42298</v>
      </c>
      <c r="J8395" t="s">
        <v>16519</v>
      </c>
      <c r="L8395" t="s">
        <v>42300</v>
      </c>
      <c r="M8395">
        <v>131.202732</v>
      </c>
      <c r="N8395">
        <v>-26.097363000000001</v>
      </c>
    </row>
    <row r="8396" spans="1:14" x14ac:dyDescent="0.35">
      <c r="A8396" t="s">
        <v>42301</v>
      </c>
      <c r="B8396" t="s">
        <v>32</v>
      </c>
      <c r="C8396" t="s">
        <v>42302</v>
      </c>
      <c r="D8396">
        <v>2340</v>
      </c>
      <c r="E8396" t="s">
        <v>161</v>
      </c>
      <c r="F8396" t="s">
        <v>1844</v>
      </c>
      <c r="G8396" t="s">
        <v>1845</v>
      </c>
      <c r="I8396" t="s">
        <v>42301</v>
      </c>
      <c r="J8396" t="s">
        <v>42303</v>
      </c>
      <c r="L8396" t="s">
        <v>42304</v>
      </c>
      <c r="M8396">
        <v>118.707222222</v>
      </c>
      <c r="N8396">
        <v>-23.1355555556</v>
      </c>
    </row>
    <row r="8397" spans="1:14" x14ac:dyDescent="0.35">
      <c r="A8397" t="s">
        <v>42305</v>
      </c>
      <c r="B8397" t="s">
        <v>32</v>
      </c>
      <c r="C8397" t="s">
        <v>42306</v>
      </c>
      <c r="E8397" t="s">
        <v>161</v>
      </c>
      <c r="F8397" t="s">
        <v>1844</v>
      </c>
      <c r="G8397" t="s">
        <v>2007</v>
      </c>
      <c r="I8397" t="s">
        <v>42305</v>
      </c>
      <c r="J8397" t="s">
        <v>27453</v>
      </c>
      <c r="L8397" t="s">
        <v>42307</v>
      </c>
      <c r="M8397">
        <v>135.53506851200001</v>
      </c>
      <c r="N8397">
        <v>-18.018079030999999</v>
      </c>
    </row>
    <row r="8398" spans="1:14" x14ac:dyDescent="0.35">
      <c r="A8398" t="s">
        <v>42308</v>
      </c>
      <c r="B8398" t="s">
        <v>1168</v>
      </c>
      <c r="C8398" t="s">
        <v>42309</v>
      </c>
      <c r="D8398">
        <v>1255</v>
      </c>
      <c r="E8398" t="s">
        <v>161</v>
      </c>
      <c r="F8398" t="s">
        <v>1844</v>
      </c>
      <c r="G8398" t="s">
        <v>2674</v>
      </c>
      <c r="H8398" t="s">
        <v>42310</v>
      </c>
      <c r="I8398" t="s">
        <v>42308</v>
      </c>
      <c r="J8398" t="s">
        <v>42311</v>
      </c>
      <c r="L8398" t="s">
        <v>42312</v>
      </c>
      <c r="M8398">
        <v>146.584</v>
      </c>
      <c r="N8398">
        <v>-23.646099</v>
      </c>
    </row>
    <row r="8399" spans="1:14" x14ac:dyDescent="0.35">
      <c r="A8399" t="s">
        <v>42313</v>
      </c>
      <c r="B8399" t="s">
        <v>65</v>
      </c>
      <c r="C8399" t="s">
        <v>42314</v>
      </c>
      <c r="D8399">
        <v>0</v>
      </c>
      <c r="F8399" t="s">
        <v>4613</v>
      </c>
      <c r="G8399" t="s">
        <v>4623</v>
      </c>
      <c r="H8399" t="s">
        <v>42315</v>
      </c>
      <c r="J8399" t="s">
        <v>42313</v>
      </c>
      <c r="L8399" t="s">
        <v>42316</v>
      </c>
      <c r="M8399">
        <v>-123.6084</v>
      </c>
      <c r="N8399">
        <v>48.816699999999997</v>
      </c>
    </row>
    <row r="8400" spans="1:14" x14ac:dyDescent="0.35">
      <c r="A8400" t="s">
        <v>42317</v>
      </c>
      <c r="B8400" t="s">
        <v>1168</v>
      </c>
      <c r="C8400" t="s">
        <v>42318</v>
      </c>
      <c r="D8400">
        <v>1008</v>
      </c>
      <c r="E8400" t="s">
        <v>161</v>
      </c>
      <c r="F8400" t="s">
        <v>1844</v>
      </c>
      <c r="G8400" t="s">
        <v>2673</v>
      </c>
      <c r="I8400" t="s">
        <v>42317</v>
      </c>
      <c r="J8400" t="s">
        <v>2185</v>
      </c>
      <c r="L8400" t="s">
        <v>42319</v>
      </c>
      <c r="M8400">
        <v>142.988998413085</v>
      </c>
      <c r="N8400">
        <v>-37.309398651122997</v>
      </c>
    </row>
    <row r="8401" spans="1:14" x14ac:dyDescent="0.35">
      <c r="A8401" t="s">
        <v>42320</v>
      </c>
      <c r="B8401" t="s">
        <v>32</v>
      </c>
      <c r="C8401" t="s">
        <v>577</v>
      </c>
      <c r="D8401">
        <v>522</v>
      </c>
      <c r="E8401" t="s">
        <v>161</v>
      </c>
      <c r="F8401" t="s">
        <v>1844</v>
      </c>
      <c r="G8401" t="s">
        <v>1845</v>
      </c>
      <c r="I8401" t="s">
        <v>42320</v>
      </c>
      <c r="J8401" t="s">
        <v>19146</v>
      </c>
      <c r="L8401" t="s">
        <v>42321</v>
      </c>
      <c r="M8401">
        <v>128.45100400000001</v>
      </c>
      <c r="N8401">
        <v>-16.636900000000001</v>
      </c>
    </row>
    <row r="8402" spans="1:14" x14ac:dyDescent="0.35">
      <c r="A8402" t="s">
        <v>42322</v>
      </c>
      <c r="B8402" t="s">
        <v>1168</v>
      </c>
      <c r="C8402" t="s">
        <v>42323</v>
      </c>
      <c r="D8402">
        <v>3556</v>
      </c>
      <c r="E8402" t="s">
        <v>161</v>
      </c>
      <c r="F8402" t="s">
        <v>1844</v>
      </c>
      <c r="G8402" t="s">
        <v>2670</v>
      </c>
      <c r="H8402" t="s">
        <v>42324</v>
      </c>
      <c r="I8402" t="s">
        <v>42322</v>
      </c>
      <c r="J8402" t="s">
        <v>16616</v>
      </c>
      <c r="L8402" t="s">
        <v>42325</v>
      </c>
      <c r="M8402">
        <v>151.61700439500001</v>
      </c>
      <c r="N8402">
        <v>-30.528099060099901</v>
      </c>
    </row>
    <row r="8403" spans="1:14" x14ac:dyDescent="0.35">
      <c r="A8403" t="s">
        <v>42326</v>
      </c>
      <c r="B8403" t="s">
        <v>32</v>
      </c>
      <c r="C8403" t="s">
        <v>42327</v>
      </c>
      <c r="D8403">
        <v>334</v>
      </c>
      <c r="E8403" t="s">
        <v>161</v>
      </c>
      <c r="F8403" t="s">
        <v>1844</v>
      </c>
      <c r="G8403" t="s">
        <v>2674</v>
      </c>
      <c r="I8403" t="s">
        <v>42326</v>
      </c>
      <c r="J8403" t="s">
        <v>27412</v>
      </c>
      <c r="L8403" t="s">
        <v>42328</v>
      </c>
      <c r="M8403">
        <v>141.04777100000001</v>
      </c>
      <c r="N8403">
        <v>-26.693023</v>
      </c>
    </row>
    <row r="8404" spans="1:14" x14ac:dyDescent="0.35">
      <c r="A8404" t="s">
        <v>42329</v>
      </c>
      <c r="B8404" t="s">
        <v>32</v>
      </c>
      <c r="C8404" t="s">
        <v>42330</v>
      </c>
      <c r="D8404">
        <v>31</v>
      </c>
      <c r="E8404" t="s">
        <v>161</v>
      </c>
      <c r="F8404" t="s">
        <v>1844</v>
      </c>
      <c r="G8404" t="s">
        <v>2674</v>
      </c>
      <c r="H8404" t="s">
        <v>42331</v>
      </c>
      <c r="I8404" t="s">
        <v>42329</v>
      </c>
      <c r="J8404" t="s">
        <v>42332</v>
      </c>
      <c r="L8404" t="s">
        <v>42333</v>
      </c>
      <c r="M8404">
        <v>141.72065000000001</v>
      </c>
      <c r="N8404">
        <v>-13.354067000000001</v>
      </c>
    </row>
    <row r="8405" spans="1:14" x14ac:dyDescent="0.35">
      <c r="A8405" t="s">
        <v>42334</v>
      </c>
      <c r="B8405" t="s">
        <v>32</v>
      </c>
      <c r="C8405" t="s">
        <v>42335</v>
      </c>
      <c r="E8405" t="s">
        <v>161</v>
      </c>
      <c r="F8405" t="s">
        <v>1844</v>
      </c>
      <c r="G8405" t="s">
        <v>2007</v>
      </c>
      <c r="I8405" t="s">
        <v>42334</v>
      </c>
      <c r="J8405" t="s">
        <v>42336</v>
      </c>
      <c r="L8405" t="s">
        <v>42337</v>
      </c>
      <c r="M8405">
        <v>137.75</v>
      </c>
      <c r="N8405">
        <v>-20.5</v>
      </c>
    </row>
    <row r="8406" spans="1:14" x14ac:dyDescent="0.35">
      <c r="A8406" t="s">
        <v>42338</v>
      </c>
      <c r="B8406" t="s">
        <v>32</v>
      </c>
      <c r="C8406" t="s">
        <v>42339</v>
      </c>
      <c r="E8406" t="s">
        <v>161</v>
      </c>
      <c r="F8406" t="s">
        <v>1844</v>
      </c>
      <c r="G8406" t="s">
        <v>2007</v>
      </c>
      <c r="I8406" t="s">
        <v>42338</v>
      </c>
      <c r="J8406" t="s">
        <v>42340</v>
      </c>
      <c r="L8406" t="s">
        <v>42341</v>
      </c>
      <c r="M8406">
        <v>130</v>
      </c>
      <c r="N8406">
        <v>-15.699999809265099</v>
      </c>
    </row>
    <row r="8407" spans="1:14" x14ac:dyDescent="0.35">
      <c r="A8407" t="s">
        <v>42342</v>
      </c>
      <c r="B8407" t="s">
        <v>1168</v>
      </c>
      <c r="C8407" t="s">
        <v>42343</v>
      </c>
      <c r="D8407">
        <v>1626</v>
      </c>
      <c r="E8407" t="s">
        <v>161</v>
      </c>
      <c r="F8407" t="s">
        <v>1844</v>
      </c>
      <c r="G8407" t="s">
        <v>2007</v>
      </c>
      <c r="H8407" t="s">
        <v>42344</v>
      </c>
      <c r="I8407" t="s">
        <v>42342</v>
      </c>
      <c r="J8407" t="s">
        <v>42345</v>
      </c>
      <c r="L8407" t="s">
        <v>42346</v>
      </c>
      <c r="M8407">
        <v>130.975998</v>
      </c>
      <c r="N8407">
        <v>-25.1861</v>
      </c>
    </row>
    <row r="8408" spans="1:14" x14ac:dyDescent="0.35">
      <c r="A8408" t="s">
        <v>42347</v>
      </c>
      <c r="B8408" t="s">
        <v>32</v>
      </c>
      <c r="C8408" t="s">
        <v>42348</v>
      </c>
      <c r="D8408">
        <v>41</v>
      </c>
      <c r="E8408" t="s">
        <v>161</v>
      </c>
      <c r="F8408" t="s">
        <v>1844</v>
      </c>
      <c r="G8408" t="s">
        <v>2674</v>
      </c>
      <c r="I8408" t="s">
        <v>42347</v>
      </c>
      <c r="J8408" t="s">
        <v>42349</v>
      </c>
      <c r="L8408" t="s">
        <v>42350</v>
      </c>
      <c r="M8408">
        <v>147.32899475097599</v>
      </c>
      <c r="N8408">
        <v>-19.5844001770019</v>
      </c>
    </row>
    <row r="8409" spans="1:14" x14ac:dyDescent="0.35">
      <c r="A8409" t="s">
        <v>42351</v>
      </c>
      <c r="B8409" t="s">
        <v>32</v>
      </c>
      <c r="C8409" t="s">
        <v>42352</v>
      </c>
      <c r="D8409">
        <v>63</v>
      </c>
      <c r="E8409" t="s">
        <v>161</v>
      </c>
      <c r="F8409" t="s">
        <v>1844</v>
      </c>
      <c r="G8409" t="s">
        <v>2674</v>
      </c>
      <c r="H8409" t="s">
        <v>2677</v>
      </c>
      <c r="I8409" t="s">
        <v>42351</v>
      </c>
      <c r="J8409" t="s">
        <v>27378</v>
      </c>
      <c r="L8409" t="s">
        <v>42353</v>
      </c>
      <c r="M8409">
        <v>153.00799560499999</v>
      </c>
      <c r="N8409">
        <v>-27.5702991486</v>
      </c>
    </row>
    <row r="8410" spans="1:14" x14ac:dyDescent="0.35">
      <c r="A8410" t="s">
        <v>42354</v>
      </c>
      <c r="B8410" t="s">
        <v>32</v>
      </c>
      <c r="C8410" t="s">
        <v>42355</v>
      </c>
      <c r="D8410">
        <v>34</v>
      </c>
      <c r="E8410" t="s">
        <v>161</v>
      </c>
      <c r="F8410" t="s">
        <v>1844</v>
      </c>
      <c r="G8410" t="s">
        <v>2674</v>
      </c>
      <c r="H8410" t="s">
        <v>42356</v>
      </c>
      <c r="I8410" t="s">
        <v>42357</v>
      </c>
      <c r="J8410" t="s">
        <v>42358</v>
      </c>
      <c r="L8410" t="s">
        <v>42359</v>
      </c>
      <c r="M8410">
        <v>142.459</v>
      </c>
      <c r="N8410">
        <v>-10.950799999999999</v>
      </c>
    </row>
    <row r="8411" spans="1:14" x14ac:dyDescent="0.35">
      <c r="A8411" t="s">
        <v>42360</v>
      </c>
      <c r="B8411" t="s">
        <v>1168</v>
      </c>
      <c r="C8411" t="s">
        <v>42361</v>
      </c>
      <c r="D8411">
        <v>878</v>
      </c>
      <c r="E8411" t="s">
        <v>161</v>
      </c>
      <c r="F8411" t="s">
        <v>1844</v>
      </c>
      <c r="G8411" t="s">
        <v>2674</v>
      </c>
      <c r="H8411" t="s">
        <v>42362</v>
      </c>
      <c r="I8411" t="s">
        <v>42360</v>
      </c>
      <c r="J8411" t="s">
        <v>42363</v>
      </c>
      <c r="L8411" t="s">
        <v>42364</v>
      </c>
      <c r="M8411">
        <v>145.307006836</v>
      </c>
      <c r="N8411">
        <v>-23.5652999878</v>
      </c>
    </row>
    <row r="8412" spans="1:14" x14ac:dyDescent="0.35">
      <c r="A8412" t="s">
        <v>42365</v>
      </c>
      <c r="B8412" t="s">
        <v>1168</v>
      </c>
      <c r="C8412" t="s">
        <v>42366</v>
      </c>
      <c r="D8412">
        <v>1789</v>
      </c>
      <c r="E8412" t="s">
        <v>161</v>
      </c>
      <c r="F8412" t="s">
        <v>1844</v>
      </c>
      <c r="G8412" t="s">
        <v>2007</v>
      </c>
      <c r="H8412" t="s">
        <v>42367</v>
      </c>
      <c r="I8412" t="s">
        <v>42365</v>
      </c>
      <c r="J8412" t="s">
        <v>42368</v>
      </c>
      <c r="L8412" t="s">
        <v>42369</v>
      </c>
      <c r="M8412">
        <v>133.90199279785099</v>
      </c>
      <c r="N8412">
        <v>-23.806699752807599</v>
      </c>
    </row>
    <row r="8413" spans="1:14" x14ac:dyDescent="0.35">
      <c r="A8413" t="s">
        <v>42370</v>
      </c>
      <c r="B8413" t="s">
        <v>32</v>
      </c>
      <c r="C8413" t="s">
        <v>42371</v>
      </c>
      <c r="D8413">
        <v>14</v>
      </c>
      <c r="E8413" t="s">
        <v>161</v>
      </c>
      <c r="F8413" t="s">
        <v>1844</v>
      </c>
      <c r="G8413" t="s">
        <v>2674</v>
      </c>
      <c r="I8413" t="s">
        <v>42370</v>
      </c>
      <c r="J8413" t="s">
        <v>42372</v>
      </c>
      <c r="L8413" t="s">
        <v>42373</v>
      </c>
      <c r="M8413">
        <v>142.17339999999999</v>
      </c>
      <c r="N8413">
        <v>-10.1499996184999</v>
      </c>
    </row>
    <row r="8414" spans="1:14" x14ac:dyDescent="0.35">
      <c r="A8414" t="s">
        <v>42374</v>
      </c>
      <c r="B8414" t="s">
        <v>32</v>
      </c>
      <c r="C8414" t="s">
        <v>42375</v>
      </c>
      <c r="D8414">
        <v>810</v>
      </c>
      <c r="E8414" t="s">
        <v>161</v>
      </c>
      <c r="F8414" t="s">
        <v>1844</v>
      </c>
      <c r="G8414" t="s">
        <v>2674</v>
      </c>
      <c r="I8414" t="s">
        <v>42374</v>
      </c>
      <c r="J8414" t="s">
        <v>42376</v>
      </c>
      <c r="L8414" t="s">
        <v>42377</v>
      </c>
      <c r="M8414">
        <v>138.474722222</v>
      </c>
      <c r="N8414">
        <v>-20.495833333299998</v>
      </c>
    </row>
    <row r="8415" spans="1:14" x14ac:dyDescent="0.35">
      <c r="A8415" t="s">
        <v>42378</v>
      </c>
      <c r="B8415" t="s">
        <v>32</v>
      </c>
      <c r="C8415" t="s">
        <v>42379</v>
      </c>
      <c r="E8415" t="s">
        <v>161</v>
      </c>
      <c r="F8415" t="s">
        <v>1844</v>
      </c>
      <c r="G8415" t="s">
        <v>1845</v>
      </c>
      <c r="H8415" t="s">
        <v>42380</v>
      </c>
      <c r="I8415" t="s">
        <v>42378</v>
      </c>
      <c r="J8415" t="s">
        <v>42381</v>
      </c>
      <c r="L8415" t="s">
        <v>42382</v>
      </c>
      <c r="M8415">
        <v>117.672996521</v>
      </c>
      <c r="N8415">
        <v>-27.328599929799999</v>
      </c>
    </row>
    <row r="8416" spans="1:14" x14ac:dyDescent="0.35">
      <c r="A8416" t="s">
        <v>42383</v>
      </c>
      <c r="B8416" t="s">
        <v>3332</v>
      </c>
      <c r="C8416" t="s">
        <v>42384</v>
      </c>
      <c r="D8416">
        <v>13</v>
      </c>
      <c r="E8416" t="s">
        <v>161</v>
      </c>
      <c r="F8416" t="s">
        <v>1844</v>
      </c>
      <c r="G8416" t="s">
        <v>2674</v>
      </c>
      <c r="H8416" t="s">
        <v>2677</v>
      </c>
      <c r="I8416" t="s">
        <v>42383</v>
      </c>
      <c r="J8416" t="s">
        <v>5562</v>
      </c>
      <c r="L8416" t="s">
        <v>42385</v>
      </c>
      <c r="M8416">
        <v>153.11700439453099</v>
      </c>
      <c r="N8416">
        <v>-27.384199142456001</v>
      </c>
    </row>
    <row r="8417" spans="1:14" x14ac:dyDescent="0.35">
      <c r="A8417" t="s">
        <v>42386</v>
      </c>
      <c r="B8417" t="s">
        <v>1168</v>
      </c>
      <c r="C8417" t="s">
        <v>42387</v>
      </c>
      <c r="D8417">
        <v>21</v>
      </c>
      <c r="E8417" t="s">
        <v>161</v>
      </c>
      <c r="F8417" t="s">
        <v>1844</v>
      </c>
      <c r="G8417" t="s">
        <v>2674</v>
      </c>
      <c r="H8417" t="s">
        <v>2690</v>
      </c>
      <c r="I8417" t="s">
        <v>42386</v>
      </c>
      <c r="J8417" t="s">
        <v>42388</v>
      </c>
      <c r="L8417" t="s">
        <v>42389</v>
      </c>
      <c r="M8417">
        <v>153.505004883</v>
      </c>
      <c r="N8417">
        <v>-28.1644001007</v>
      </c>
    </row>
    <row r="8418" spans="1:14" x14ac:dyDescent="0.35">
      <c r="A8418" t="s">
        <v>42390</v>
      </c>
      <c r="B8418" t="s">
        <v>1168</v>
      </c>
      <c r="C8418" t="s">
        <v>42391</v>
      </c>
      <c r="D8418">
        <v>928</v>
      </c>
      <c r="E8418" t="s">
        <v>161</v>
      </c>
      <c r="F8418" t="s">
        <v>1844</v>
      </c>
      <c r="G8418" t="s">
        <v>2674</v>
      </c>
      <c r="H8418" t="s">
        <v>42392</v>
      </c>
      <c r="I8418" t="s">
        <v>42390</v>
      </c>
      <c r="J8418" t="s">
        <v>42393</v>
      </c>
      <c r="L8418" t="s">
        <v>42394</v>
      </c>
      <c r="M8418">
        <v>145.42900085400001</v>
      </c>
      <c r="N8418">
        <v>-24.427799224899999</v>
      </c>
    </row>
    <row r="8419" spans="1:14" x14ac:dyDescent="0.35">
      <c r="A8419" t="s">
        <v>42395</v>
      </c>
      <c r="B8419" t="s">
        <v>1168</v>
      </c>
      <c r="C8419" t="s">
        <v>42396</v>
      </c>
      <c r="D8419">
        <v>10</v>
      </c>
      <c r="E8419" t="s">
        <v>161</v>
      </c>
      <c r="F8419" t="s">
        <v>1844</v>
      </c>
      <c r="G8419" t="s">
        <v>2674</v>
      </c>
      <c r="H8419" t="s">
        <v>42397</v>
      </c>
      <c r="I8419" t="s">
        <v>42395</v>
      </c>
      <c r="J8419" t="s">
        <v>2214</v>
      </c>
      <c r="L8419" t="s">
        <v>42398</v>
      </c>
      <c r="M8419">
        <v>145.755004883</v>
      </c>
      <c r="N8419">
        <v>-16.885799408</v>
      </c>
    </row>
    <row r="8420" spans="1:14" x14ac:dyDescent="0.35">
      <c r="A8420" t="s">
        <v>42399</v>
      </c>
      <c r="B8420" t="s">
        <v>1168</v>
      </c>
      <c r="C8420" t="s">
        <v>42400</v>
      </c>
      <c r="D8420">
        <v>1003</v>
      </c>
      <c r="E8420" t="s">
        <v>161</v>
      </c>
      <c r="F8420" t="s">
        <v>1844</v>
      </c>
      <c r="G8420" t="s">
        <v>2674</v>
      </c>
      <c r="H8420" t="s">
        <v>42401</v>
      </c>
      <c r="I8420" t="s">
        <v>42399</v>
      </c>
      <c r="J8420" t="s">
        <v>27552</v>
      </c>
      <c r="L8420" t="s">
        <v>42402</v>
      </c>
      <c r="M8420">
        <v>146.261993408</v>
      </c>
      <c r="N8420">
        <v>-26.4132995605</v>
      </c>
    </row>
    <row r="8421" spans="1:14" x14ac:dyDescent="0.35">
      <c r="A8421" t="s">
        <v>42403</v>
      </c>
      <c r="B8421" t="s">
        <v>32</v>
      </c>
      <c r="C8421" t="s">
        <v>42404</v>
      </c>
      <c r="D8421">
        <v>1750</v>
      </c>
      <c r="E8421" t="s">
        <v>161</v>
      </c>
      <c r="F8421" t="s">
        <v>1844</v>
      </c>
      <c r="G8421" t="s">
        <v>1845</v>
      </c>
      <c r="I8421" t="s">
        <v>42403</v>
      </c>
      <c r="J8421" t="s">
        <v>42405</v>
      </c>
      <c r="L8421" t="s">
        <v>42406</v>
      </c>
      <c r="M8421">
        <v>127.462997437</v>
      </c>
      <c r="N8421">
        <v>-17.286699294999998</v>
      </c>
    </row>
    <row r="8422" spans="1:14" x14ac:dyDescent="0.35">
      <c r="A8422" t="s">
        <v>42407</v>
      </c>
      <c r="B8422" t="s">
        <v>32</v>
      </c>
      <c r="C8422" t="s">
        <v>1298</v>
      </c>
      <c r="D8422">
        <v>705</v>
      </c>
      <c r="E8422" t="s">
        <v>161</v>
      </c>
      <c r="F8422" t="s">
        <v>1844</v>
      </c>
      <c r="G8422" t="s">
        <v>2673</v>
      </c>
      <c r="I8422" t="s">
        <v>42407</v>
      </c>
      <c r="J8422" t="s">
        <v>17222</v>
      </c>
      <c r="L8422" t="s">
        <v>42408</v>
      </c>
      <c r="M8422">
        <v>144.330001831</v>
      </c>
      <c r="N8422">
        <v>-36.739398956300001</v>
      </c>
    </row>
    <row r="8423" spans="1:14" x14ac:dyDescent="0.35">
      <c r="A8423" t="s">
        <v>42409</v>
      </c>
      <c r="B8423" t="s">
        <v>1168</v>
      </c>
      <c r="C8423" t="s">
        <v>42410</v>
      </c>
      <c r="D8423">
        <v>159</v>
      </c>
      <c r="E8423" t="s">
        <v>161</v>
      </c>
      <c r="F8423" t="s">
        <v>1844</v>
      </c>
      <c r="G8423" t="s">
        <v>2674</v>
      </c>
      <c r="I8423" t="s">
        <v>42409</v>
      </c>
      <c r="J8423" t="s">
        <v>17173</v>
      </c>
      <c r="L8423" t="s">
        <v>42411</v>
      </c>
      <c r="M8423">
        <v>139.34800720214801</v>
      </c>
      <c r="N8423">
        <v>-25.897499084472599</v>
      </c>
    </row>
    <row r="8424" spans="1:14" x14ac:dyDescent="0.35">
      <c r="A8424" t="s">
        <v>42412</v>
      </c>
      <c r="B8424" t="s">
        <v>32</v>
      </c>
      <c r="C8424" t="s">
        <v>42413</v>
      </c>
      <c r="D8424">
        <v>810</v>
      </c>
      <c r="E8424" t="s">
        <v>161</v>
      </c>
      <c r="F8424" t="s">
        <v>1844</v>
      </c>
      <c r="G8424" t="s">
        <v>1845</v>
      </c>
      <c r="H8424" t="s">
        <v>42414</v>
      </c>
      <c r="I8424" t="s">
        <v>42412</v>
      </c>
      <c r="J8424" t="s">
        <v>42415</v>
      </c>
      <c r="L8424" t="s">
        <v>42416</v>
      </c>
      <c r="M8424">
        <v>128.30500000000001</v>
      </c>
      <c r="N8424">
        <v>-17.545000000000002</v>
      </c>
    </row>
    <row r="8425" spans="1:14" x14ac:dyDescent="0.35">
      <c r="A8425" t="s">
        <v>42417</v>
      </c>
      <c r="B8425" t="s">
        <v>32</v>
      </c>
      <c r="C8425" t="s">
        <v>42418</v>
      </c>
      <c r="D8425">
        <v>91</v>
      </c>
      <c r="E8425" t="s">
        <v>161</v>
      </c>
      <c r="F8425" t="s">
        <v>1844</v>
      </c>
      <c r="G8425" t="s">
        <v>2674</v>
      </c>
      <c r="I8425" t="s">
        <v>42417</v>
      </c>
      <c r="J8425" t="s">
        <v>42419</v>
      </c>
      <c r="L8425" t="s">
        <v>42420</v>
      </c>
      <c r="M8425">
        <v>140.78300476074199</v>
      </c>
      <c r="N8425">
        <v>-25.641700744628899</v>
      </c>
    </row>
    <row r="8426" spans="1:14" x14ac:dyDescent="0.35">
      <c r="A8426" t="s">
        <v>42421</v>
      </c>
      <c r="B8426" t="s">
        <v>32</v>
      </c>
      <c r="C8426" t="s">
        <v>42422</v>
      </c>
      <c r="D8426">
        <v>124</v>
      </c>
      <c r="E8426" t="s">
        <v>161</v>
      </c>
      <c r="F8426" t="s">
        <v>1844</v>
      </c>
      <c r="G8426" t="s">
        <v>1845</v>
      </c>
      <c r="H8426" t="s">
        <v>42423</v>
      </c>
      <c r="I8426" t="s">
        <v>42421</v>
      </c>
      <c r="J8426" t="s">
        <v>5580</v>
      </c>
      <c r="L8426" t="s">
        <v>42424</v>
      </c>
      <c r="M8426">
        <v>122.6464</v>
      </c>
      <c r="N8426">
        <v>-17.016500000000001</v>
      </c>
    </row>
    <row r="8427" spans="1:14" x14ac:dyDescent="0.35">
      <c r="A8427" t="s">
        <v>42425</v>
      </c>
      <c r="B8427" t="s">
        <v>32</v>
      </c>
      <c r="C8427" t="s">
        <v>42426</v>
      </c>
      <c r="D8427">
        <v>1871</v>
      </c>
      <c r="E8427" t="s">
        <v>161</v>
      </c>
      <c r="F8427" t="s">
        <v>1844</v>
      </c>
      <c r="G8427" t="s">
        <v>1845</v>
      </c>
      <c r="I8427" t="s">
        <v>42425</v>
      </c>
      <c r="J8427" t="s">
        <v>42427</v>
      </c>
      <c r="L8427" t="s">
        <v>42428</v>
      </c>
      <c r="M8427">
        <v>117.27500000000001</v>
      </c>
      <c r="N8427">
        <v>-22.54</v>
      </c>
    </row>
    <row r="8428" spans="1:14" x14ac:dyDescent="0.35">
      <c r="A8428" t="s">
        <v>42429</v>
      </c>
      <c r="B8428" t="s">
        <v>32</v>
      </c>
      <c r="C8428" t="s">
        <v>42430</v>
      </c>
      <c r="D8428">
        <v>1440</v>
      </c>
      <c r="E8428" t="s">
        <v>161</v>
      </c>
      <c r="F8428" t="s">
        <v>1844</v>
      </c>
      <c r="G8428" t="s">
        <v>1845</v>
      </c>
      <c r="H8428" t="s">
        <v>42431</v>
      </c>
      <c r="I8428" t="s">
        <v>42429</v>
      </c>
      <c r="J8428" t="s">
        <v>42432</v>
      </c>
      <c r="L8428" t="s">
        <v>42433</v>
      </c>
      <c r="M8428">
        <v>127.973</v>
      </c>
      <c r="N8428">
        <v>-20.148299999999999</v>
      </c>
    </row>
    <row r="8429" spans="1:14" x14ac:dyDescent="0.35">
      <c r="A8429" t="s">
        <v>42434</v>
      </c>
      <c r="B8429" t="s">
        <v>65</v>
      </c>
      <c r="C8429" t="s">
        <v>42435</v>
      </c>
      <c r="D8429">
        <v>0</v>
      </c>
      <c r="F8429" t="s">
        <v>4613</v>
      </c>
      <c r="G8429" t="s">
        <v>4623</v>
      </c>
      <c r="H8429" t="s">
        <v>42436</v>
      </c>
      <c r="J8429" t="s">
        <v>42434</v>
      </c>
      <c r="K8429" t="s">
        <v>42437</v>
      </c>
      <c r="L8429" t="s">
        <v>42438</v>
      </c>
      <c r="M8429">
        <v>-127.9372</v>
      </c>
      <c r="N8429">
        <v>50.917900000000003</v>
      </c>
    </row>
    <row r="8430" spans="1:14" x14ac:dyDescent="0.35">
      <c r="A8430" t="s">
        <v>42439</v>
      </c>
      <c r="B8430" t="s">
        <v>1168</v>
      </c>
      <c r="C8430" t="s">
        <v>42440</v>
      </c>
      <c r="D8430">
        <v>958</v>
      </c>
      <c r="E8430" t="s">
        <v>161</v>
      </c>
      <c r="F8430" t="s">
        <v>1844</v>
      </c>
      <c r="G8430" t="s">
        <v>2670</v>
      </c>
      <c r="H8430" t="s">
        <v>42441</v>
      </c>
      <c r="I8430" t="s">
        <v>42439</v>
      </c>
      <c r="J8430" t="s">
        <v>42442</v>
      </c>
      <c r="L8430" t="s">
        <v>42443</v>
      </c>
      <c r="M8430">
        <v>141.472000122</v>
      </c>
      <c r="N8430">
        <v>-32.001399993900002</v>
      </c>
    </row>
    <row r="8431" spans="1:14" x14ac:dyDescent="0.35">
      <c r="A8431" t="s">
        <v>42444</v>
      </c>
      <c r="B8431" t="s">
        <v>1168</v>
      </c>
      <c r="C8431" t="s">
        <v>42445</v>
      </c>
      <c r="D8431">
        <v>15</v>
      </c>
      <c r="E8431" t="s">
        <v>161</v>
      </c>
      <c r="F8431" t="s">
        <v>1844</v>
      </c>
      <c r="G8431" t="s">
        <v>2674</v>
      </c>
      <c r="H8431" t="s">
        <v>42446</v>
      </c>
      <c r="I8431" t="s">
        <v>42444</v>
      </c>
      <c r="J8431" t="s">
        <v>27404</v>
      </c>
      <c r="L8431" t="s">
        <v>42447</v>
      </c>
      <c r="M8431">
        <v>148.95199585</v>
      </c>
      <c r="N8431">
        <v>-20.358100891100001</v>
      </c>
    </row>
    <row r="8432" spans="1:14" x14ac:dyDescent="0.35">
      <c r="A8432" t="s">
        <v>42448</v>
      </c>
      <c r="B8432" t="s">
        <v>1168</v>
      </c>
      <c r="C8432" t="s">
        <v>42449</v>
      </c>
      <c r="D8432">
        <v>300</v>
      </c>
      <c r="E8432" t="s">
        <v>161</v>
      </c>
      <c r="F8432" t="s">
        <v>1844</v>
      </c>
      <c r="G8432" t="s">
        <v>2674</v>
      </c>
      <c r="I8432" t="s">
        <v>42448</v>
      </c>
      <c r="J8432" t="s">
        <v>42450</v>
      </c>
      <c r="L8432" t="s">
        <v>42451</v>
      </c>
      <c r="M8432">
        <v>139.46000671386699</v>
      </c>
      <c r="N8432">
        <v>-24.3460998535156</v>
      </c>
    </row>
    <row r="8433" spans="1:14" x14ac:dyDescent="0.35">
      <c r="A8433" t="s">
        <v>42452</v>
      </c>
      <c r="B8433" t="s">
        <v>32</v>
      </c>
      <c r="C8433" t="s">
        <v>42453</v>
      </c>
      <c r="D8433">
        <v>1000</v>
      </c>
      <c r="E8433" t="s">
        <v>161</v>
      </c>
      <c r="F8433" t="s">
        <v>1844</v>
      </c>
      <c r="G8433" t="s">
        <v>1845</v>
      </c>
      <c r="I8433" t="s">
        <v>42452</v>
      </c>
      <c r="J8433" t="s">
        <v>42454</v>
      </c>
      <c r="L8433" t="s">
        <v>42455</v>
      </c>
      <c r="M8433">
        <v>127.666999817</v>
      </c>
      <c r="N8433">
        <v>-19.566699981699902</v>
      </c>
    </row>
    <row r="8434" spans="1:14" x14ac:dyDescent="0.35">
      <c r="A8434" t="s">
        <v>42456</v>
      </c>
      <c r="B8434" t="s">
        <v>32</v>
      </c>
      <c r="C8434" t="s">
        <v>42457</v>
      </c>
      <c r="D8434">
        <v>65</v>
      </c>
      <c r="E8434" t="s">
        <v>161</v>
      </c>
      <c r="F8434" t="s">
        <v>1844</v>
      </c>
      <c r="G8434" t="s">
        <v>2674</v>
      </c>
      <c r="H8434" t="s">
        <v>42458</v>
      </c>
      <c r="I8434" t="s">
        <v>42456</v>
      </c>
      <c r="J8434" t="s">
        <v>42459</v>
      </c>
      <c r="L8434" t="s">
        <v>42460</v>
      </c>
      <c r="M8434">
        <v>144.11944444400001</v>
      </c>
      <c r="N8434">
        <v>-14.740277777799999</v>
      </c>
    </row>
    <row r="8435" spans="1:14" x14ac:dyDescent="0.35">
      <c r="A8435" t="s">
        <v>42461</v>
      </c>
      <c r="B8435" t="s">
        <v>65</v>
      </c>
      <c r="C8435" t="s">
        <v>42462</v>
      </c>
      <c r="F8435" t="s">
        <v>4613</v>
      </c>
      <c r="G8435" t="s">
        <v>4614</v>
      </c>
      <c r="H8435" t="s">
        <v>42463</v>
      </c>
      <c r="J8435" t="s">
        <v>42461</v>
      </c>
      <c r="K8435" t="s">
        <v>42464</v>
      </c>
      <c r="L8435" t="s">
        <v>42465</v>
      </c>
      <c r="M8435">
        <v>-62.8063</v>
      </c>
      <c r="N8435">
        <v>50.283799999999999</v>
      </c>
    </row>
    <row r="8436" spans="1:14" x14ac:dyDescent="0.35">
      <c r="A8436" t="s">
        <v>42466</v>
      </c>
      <c r="B8436" t="s">
        <v>1168</v>
      </c>
      <c r="C8436" t="s">
        <v>42467</v>
      </c>
      <c r="D8436">
        <v>352</v>
      </c>
      <c r="E8436" t="s">
        <v>161</v>
      </c>
      <c r="F8436" t="s">
        <v>1844</v>
      </c>
      <c r="G8436" t="s">
        <v>2670</v>
      </c>
      <c r="I8436" t="s">
        <v>42466</v>
      </c>
      <c r="J8436" t="s">
        <v>42468</v>
      </c>
      <c r="L8436" t="s">
        <v>42469</v>
      </c>
      <c r="M8436">
        <v>145.95199584960901</v>
      </c>
      <c r="N8436">
        <v>-30.039199829101499</v>
      </c>
    </row>
    <row r="8437" spans="1:14" x14ac:dyDescent="0.35">
      <c r="A8437" t="s">
        <v>42470</v>
      </c>
      <c r="B8437" t="s">
        <v>32</v>
      </c>
      <c r="C8437" t="s">
        <v>42471</v>
      </c>
      <c r="D8437">
        <v>21</v>
      </c>
      <c r="E8437" t="s">
        <v>161</v>
      </c>
      <c r="F8437" t="s">
        <v>1844</v>
      </c>
      <c r="G8437" t="s">
        <v>2674</v>
      </c>
      <c r="I8437" t="s">
        <v>42470</v>
      </c>
      <c r="J8437" t="s">
        <v>42472</v>
      </c>
      <c r="L8437" t="s">
        <v>42473</v>
      </c>
      <c r="M8437">
        <v>139.53399658203099</v>
      </c>
      <c r="N8437">
        <v>-17.748600006103501</v>
      </c>
    </row>
    <row r="8438" spans="1:14" x14ac:dyDescent="0.35">
      <c r="A8438" t="s">
        <v>42474</v>
      </c>
      <c r="B8438" t="s">
        <v>1168</v>
      </c>
      <c r="C8438" t="s">
        <v>42475</v>
      </c>
      <c r="D8438">
        <v>569</v>
      </c>
      <c r="E8438" t="s">
        <v>161</v>
      </c>
      <c r="F8438" t="s">
        <v>1844</v>
      </c>
      <c r="G8438" t="s">
        <v>2673</v>
      </c>
      <c r="I8438" t="s">
        <v>42474</v>
      </c>
      <c r="J8438" t="s">
        <v>33323</v>
      </c>
      <c r="L8438" t="s">
        <v>42476</v>
      </c>
      <c r="M8438">
        <v>146.00700378417901</v>
      </c>
      <c r="N8438">
        <v>-36.5518989562988</v>
      </c>
    </row>
    <row r="8439" spans="1:14" x14ac:dyDescent="0.35">
      <c r="A8439" t="s">
        <v>42477</v>
      </c>
      <c r="B8439" t="s">
        <v>32</v>
      </c>
      <c r="C8439" t="s">
        <v>42478</v>
      </c>
      <c r="D8439">
        <v>144</v>
      </c>
      <c r="E8439" t="s">
        <v>161</v>
      </c>
      <c r="F8439" t="s">
        <v>1844</v>
      </c>
      <c r="G8439" t="s">
        <v>2669</v>
      </c>
      <c r="I8439" t="s">
        <v>42477</v>
      </c>
      <c r="J8439" t="s">
        <v>27416</v>
      </c>
      <c r="L8439" t="s">
        <v>42479</v>
      </c>
      <c r="M8439">
        <v>139.33700561523401</v>
      </c>
      <c r="N8439">
        <v>-30.534999847412099</v>
      </c>
    </row>
    <row r="8440" spans="1:14" x14ac:dyDescent="0.35">
      <c r="A8440" t="s">
        <v>42480</v>
      </c>
      <c r="B8440" t="s">
        <v>32</v>
      </c>
      <c r="C8440" t="s">
        <v>42481</v>
      </c>
      <c r="D8440">
        <v>182</v>
      </c>
      <c r="E8440" t="s">
        <v>161</v>
      </c>
      <c r="F8440" t="s">
        <v>1844</v>
      </c>
      <c r="G8440" t="s">
        <v>2674</v>
      </c>
      <c r="I8440" t="s">
        <v>42480</v>
      </c>
      <c r="J8440" t="s">
        <v>42482</v>
      </c>
      <c r="L8440" t="s">
        <v>42483</v>
      </c>
      <c r="M8440">
        <v>147.48300170898401</v>
      </c>
      <c r="N8440">
        <v>-28.058300018310501</v>
      </c>
    </row>
    <row r="8441" spans="1:14" x14ac:dyDescent="0.35">
      <c r="A8441" t="s">
        <v>42484</v>
      </c>
      <c r="B8441" t="s">
        <v>32</v>
      </c>
      <c r="C8441" t="s">
        <v>42485</v>
      </c>
      <c r="D8441">
        <v>55</v>
      </c>
      <c r="E8441" t="s">
        <v>161</v>
      </c>
      <c r="F8441" t="s">
        <v>1844</v>
      </c>
      <c r="G8441" t="s">
        <v>1845</v>
      </c>
      <c r="I8441" t="s">
        <v>42484</v>
      </c>
      <c r="J8441" t="s">
        <v>42486</v>
      </c>
      <c r="L8441" t="s">
        <v>42487</v>
      </c>
      <c r="M8441">
        <v>115.40159606899999</v>
      </c>
      <c r="N8441">
        <v>-33.688423156699997</v>
      </c>
    </row>
    <row r="8442" spans="1:14" x14ac:dyDescent="0.35">
      <c r="A8442" t="s">
        <v>42488</v>
      </c>
      <c r="B8442" t="s">
        <v>1168</v>
      </c>
      <c r="C8442" t="s">
        <v>42489</v>
      </c>
      <c r="D8442">
        <v>1121</v>
      </c>
      <c r="E8442" t="s">
        <v>161</v>
      </c>
      <c r="F8442" t="s">
        <v>1844</v>
      </c>
      <c r="G8442" t="s">
        <v>2674</v>
      </c>
      <c r="H8442" t="s">
        <v>42490</v>
      </c>
      <c r="I8442" t="s">
        <v>42488</v>
      </c>
      <c r="J8442" t="s">
        <v>5574</v>
      </c>
      <c r="L8442" t="s">
        <v>42491</v>
      </c>
      <c r="M8442">
        <v>139.48899841299999</v>
      </c>
      <c r="N8442">
        <v>-20.663900375399901</v>
      </c>
    </row>
    <row r="8443" spans="1:14" x14ac:dyDescent="0.35">
      <c r="A8443" t="s">
        <v>42492</v>
      </c>
      <c r="B8443" t="s">
        <v>1168</v>
      </c>
      <c r="C8443" t="s">
        <v>42493</v>
      </c>
      <c r="D8443">
        <v>15</v>
      </c>
      <c r="E8443" t="s">
        <v>161</v>
      </c>
      <c r="F8443" t="s">
        <v>1844</v>
      </c>
      <c r="G8443" t="s">
        <v>2674</v>
      </c>
      <c r="H8443" t="s">
        <v>42494</v>
      </c>
      <c r="I8443" t="s">
        <v>42495</v>
      </c>
      <c r="J8443" t="s">
        <v>42496</v>
      </c>
      <c r="L8443" t="s">
        <v>42497</v>
      </c>
      <c r="M8443">
        <v>153.091003</v>
      </c>
      <c r="N8443">
        <v>-26.603300000000001</v>
      </c>
    </row>
    <row r="8444" spans="1:14" x14ac:dyDescent="0.35">
      <c r="A8444" t="s">
        <v>42498</v>
      </c>
      <c r="B8444" t="s">
        <v>32</v>
      </c>
      <c r="C8444" t="s">
        <v>42499</v>
      </c>
      <c r="E8444" t="s">
        <v>161</v>
      </c>
      <c r="F8444" t="s">
        <v>1844</v>
      </c>
      <c r="G8444" t="s">
        <v>2674</v>
      </c>
      <c r="I8444" t="s">
        <v>42498</v>
      </c>
      <c r="J8444" t="s">
        <v>42500</v>
      </c>
      <c r="L8444" t="s">
        <v>42501</v>
      </c>
      <c r="M8444">
        <v>145.330001831</v>
      </c>
      <c r="N8444">
        <v>-15.8736000061</v>
      </c>
    </row>
    <row r="8445" spans="1:14" x14ac:dyDescent="0.35">
      <c r="A8445" t="s">
        <v>42502</v>
      </c>
      <c r="B8445" t="s">
        <v>1168</v>
      </c>
      <c r="C8445" t="s">
        <v>22893</v>
      </c>
      <c r="D8445">
        <v>19</v>
      </c>
      <c r="E8445" t="s">
        <v>161</v>
      </c>
      <c r="F8445" t="s">
        <v>1844</v>
      </c>
      <c r="G8445" t="s">
        <v>2674</v>
      </c>
      <c r="H8445" t="s">
        <v>412</v>
      </c>
      <c r="I8445" t="s">
        <v>42502</v>
      </c>
      <c r="J8445" t="s">
        <v>20518</v>
      </c>
      <c r="L8445" t="s">
        <v>42503</v>
      </c>
      <c r="M8445">
        <v>149.17999267600001</v>
      </c>
      <c r="N8445">
        <v>-21.171699523899999</v>
      </c>
    </row>
    <row r="8446" spans="1:14" x14ac:dyDescent="0.35">
      <c r="A8446" t="s">
        <v>42504</v>
      </c>
      <c r="B8446" t="s">
        <v>1168</v>
      </c>
      <c r="C8446" t="s">
        <v>42505</v>
      </c>
      <c r="D8446">
        <v>7</v>
      </c>
      <c r="E8446" t="s">
        <v>161</v>
      </c>
      <c r="F8446" t="s">
        <v>1844</v>
      </c>
      <c r="G8446" t="s">
        <v>2670</v>
      </c>
      <c r="H8446" t="s">
        <v>42506</v>
      </c>
      <c r="I8446" t="s">
        <v>42504</v>
      </c>
      <c r="J8446" t="s">
        <v>42507</v>
      </c>
      <c r="L8446" t="s">
        <v>42508</v>
      </c>
      <c r="M8446">
        <v>153.56199645999999</v>
      </c>
      <c r="N8446">
        <v>-28.8339004517</v>
      </c>
    </row>
    <row r="8447" spans="1:14" x14ac:dyDescent="0.35">
      <c r="A8447" t="s">
        <v>42509</v>
      </c>
      <c r="B8447" t="s">
        <v>1168</v>
      </c>
      <c r="C8447" t="s">
        <v>42510</v>
      </c>
      <c r="D8447">
        <v>165</v>
      </c>
      <c r="E8447" t="s">
        <v>161</v>
      </c>
      <c r="F8447" t="s">
        <v>1844</v>
      </c>
      <c r="G8447" t="s">
        <v>2673</v>
      </c>
      <c r="I8447" t="s">
        <v>42509</v>
      </c>
      <c r="J8447" t="s">
        <v>42511</v>
      </c>
      <c r="L8447" t="s">
        <v>42512</v>
      </c>
      <c r="M8447">
        <v>147.56799316406199</v>
      </c>
      <c r="N8447">
        <v>-37.887500762939403</v>
      </c>
    </row>
    <row r="8448" spans="1:14" x14ac:dyDescent="0.35">
      <c r="A8448" t="s">
        <v>42513</v>
      </c>
      <c r="B8448" t="s">
        <v>32</v>
      </c>
      <c r="C8448" t="s">
        <v>42514</v>
      </c>
      <c r="D8448">
        <v>23</v>
      </c>
      <c r="E8448" t="s">
        <v>161</v>
      </c>
      <c r="F8448" t="s">
        <v>1844</v>
      </c>
      <c r="G8448" t="s">
        <v>2674</v>
      </c>
      <c r="I8448" t="s">
        <v>42513</v>
      </c>
      <c r="J8448" t="s">
        <v>22101</v>
      </c>
      <c r="L8448" t="s">
        <v>42515</v>
      </c>
      <c r="M8448">
        <v>142.21800231899999</v>
      </c>
      <c r="N8448">
        <v>-9.2327804565400005</v>
      </c>
    </row>
    <row r="8449" spans="1:14" x14ac:dyDescent="0.35">
      <c r="A8449" t="s">
        <v>42516</v>
      </c>
      <c r="B8449" t="s">
        <v>1168</v>
      </c>
      <c r="C8449" t="s">
        <v>42517</v>
      </c>
      <c r="D8449">
        <v>1335</v>
      </c>
      <c r="E8449" t="s">
        <v>161</v>
      </c>
      <c r="F8449" t="s">
        <v>1844</v>
      </c>
      <c r="G8449" t="s">
        <v>2674</v>
      </c>
      <c r="I8449" t="s">
        <v>42516</v>
      </c>
      <c r="J8449" t="s">
        <v>15428</v>
      </c>
      <c r="L8449" t="s">
        <v>42518</v>
      </c>
      <c r="M8449">
        <v>151.73500061035099</v>
      </c>
      <c r="N8449">
        <v>-27.411399841308501</v>
      </c>
    </row>
    <row r="8450" spans="1:14" x14ac:dyDescent="0.35">
      <c r="A8450" t="s">
        <v>42519</v>
      </c>
      <c r="B8450" t="s">
        <v>1168</v>
      </c>
      <c r="C8450" t="s">
        <v>42520</v>
      </c>
      <c r="D8450">
        <v>542</v>
      </c>
      <c r="E8450" t="s">
        <v>161</v>
      </c>
      <c r="F8450" t="s">
        <v>1844</v>
      </c>
      <c r="G8450" t="s">
        <v>2674</v>
      </c>
      <c r="I8450" t="s">
        <v>42519</v>
      </c>
      <c r="J8450" t="s">
        <v>42521</v>
      </c>
      <c r="L8450" t="s">
        <v>42522</v>
      </c>
      <c r="M8450">
        <v>139.89999389648401</v>
      </c>
      <c r="N8450">
        <v>-22.9132995605468</v>
      </c>
    </row>
    <row r="8451" spans="1:14" x14ac:dyDescent="0.35">
      <c r="A8451" t="s">
        <v>42523</v>
      </c>
      <c r="B8451" t="s">
        <v>32</v>
      </c>
      <c r="C8451" t="s">
        <v>42524</v>
      </c>
      <c r="D8451">
        <v>11</v>
      </c>
      <c r="E8451" t="s">
        <v>161</v>
      </c>
      <c r="F8451" t="s">
        <v>1844</v>
      </c>
      <c r="G8451" t="s">
        <v>2674</v>
      </c>
      <c r="I8451" t="s">
        <v>42523</v>
      </c>
      <c r="J8451" t="s">
        <v>42525</v>
      </c>
      <c r="L8451" t="s">
        <v>42526</v>
      </c>
      <c r="M8451">
        <v>149.27000427246</v>
      </c>
      <c r="N8451">
        <v>-20.803300857543899</v>
      </c>
    </row>
    <row r="8452" spans="1:14" x14ac:dyDescent="0.35">
      <c r="A8452" t="s">
        <v>42527</v>
      </c>
      <c r="B8452" t="s">
        <v>1168</v>
      </c>
      <c r="C8452" t="s">
        <v>42528</v>
      </c>
      <c r="D8452">
        <v>82</v>
      </c>
      <c r="E8452" t="s">
        <v>161</v>
      </c>
      <c r="F8452" t="s">
        <v>1844</v>
      </c>
      <c r="G8452" t="s">
        <v>2674</v>
      </c>
      <c r="H8452" t="s">
        <v>42529</v>
      </c>
      <c r="I8452" t="s">
        <v>42527</v>
      </c>
      <c r="J8452" t="s">
        <v>42530</v>
      </c>
      <c r="L8452" t="s">
        <v>42531</v>
      </c>
      <c r="M8452">
        <v>148.552001953</v>
      </c>
      <c r="N8452">
        <v>-20.495000839199999</v>
      </c>
    </row>
    <row r="8453" spans="1:14" x14ac:dyDescent="0.35">
      <c r="A8453" t="s">
        <v>42532</v>
      </c>
      <c r="B8453" t="s">
        <v>65</v>
      </c>
      <c r="C8453" t="s">
        <v>42533</v>
      </c>
      <c r="D8453">
        <v>0</v>
      </c>
      <c r="F8453" t="s">
        <v>4613</v>
      </c>
      <c r="G8453" t="s">
        <v>4623</v>
      </c>
      <c r="H8453" t="s">
        <v>42534</v>
      </c>
      <c r="J8453" t="s">
        <v>42532</v>
      </c>
      <c r="L8453" t="s">
        <v>42535</v>
      </c>
      <c r="M8453">
        <v>-123.664</v>
      </c>
      <c r="N8453">
        <v>48.97</v>
      </c>
    </row>
    <row r="8454" spans="1:14" x14ac:dyDescent="0.35">
      <c r="A8454" t="s">
        <v>42536</v>
      </c>
      <c r="B8454" t="s">
        <v>1168</v>
      </c>
      <c r="C8454" t="s">
        <v>42537</v>
      </c>
      <c r="D8454">
        <v>34</v>
      </c>
      <c r="E8454" t="s">
        <v>161</v>
      </c>
      <c r="F8454" t="s">
        <v>1844</v>
      </c>
      <c r="G8454" t="s">
        <v>2674</v>
      </c>
      <c r="H8454" t="s">
        <v>2692</v>
      </c>
      <c r="I8454" t="s">
        <v>42536</v>
      </c>
      <c r="J8454" t="s">
        <v>42538</v>
      </c>
      <c r="L8454" t="s">
        <v>42539</v>
      </c>
      <c r="M8454">
        <v>150.47500610399999</v>
      </c>
      <c r="N8454">
        <v>-23.381900787399999</v>
      </c>
    </row>
    <row r="8455" spans="1:14" x14ac:dyDescent="0.35">
      <c r="A8455" t="s">
        <v>42540</v>
      </c>
      <c r="B8455" t="s">
        <v>32</v>
      </c>
      <c r="C8455" t="s">
        <v>42541</v>
      </c>
      <c r="D8455">
        <v>55</v>
      </c>
      <c r="E8455" t="s">
        <v>161</v>
      </c>
      <c r="F8455" t="s">
        <v>1844</v>
      </c>
      <c r="G8455" t="s">
        <v>2007</v>
      </c>
      <c r="I8455" t="s">
        <v>42540</v>
      </c>
      <c r="J8455" t="s">
        <v>42542</v>
      </c>
      <c r="L8455" t="s">
        <v>42543</v>
      </c>
      <c r="M8455">
        <v>136.302001953125</v>
      </c>
      <c r="N8455">
        <v>-16.075300216674801</v>
      </c>
    </row>
    <row r="8456" spans="1:14" x14ac:dyDescent="0.35">
      <c r="A8456" t="s">
        <v>42544</v>
      </c>
      <c r="B8456" t="s">
        <v>1168</v>
      </c>
      <c r="C8456" t="s">
        <v>42545</v>
      </c>
      <c r="D8456">
        <v>56</v>
      </c>
      <c r="E8456" t="s">
        <v>161</v>
      </c>
      <c r="F8456" t="s">
        <v>1844</v>
      </c>
      <c r="G8456" t="s">
        <v>1845</v>
      </c>
      <c r="H8456" t="s">
        <v>42546</v>
      </c>
      <c r="I8456" t="s">
        <v>42544</v>
      </c>
      <c r="J8456" t="s">
        <v>42547</v>
      </c>
      <c r="L8456" t="s">
        <v>42548</v>
      </c>
      <c r="M8456">
        <v>122.2320022583</v>
      </c>
      <c r="N8456">
        <v>-17.9447002410888</v>
      </c>
    </row>
    <row r="8457" spans="1:14" x14ac:dyDescent="0.35">
      <c r="A8457" t="s">
        <v>42549</v>
      </c>
      <c r="B8457" t="s">
        <v>1168</v>
      </c>
      <c r="C8457" t="s">
        <v>42550</v>
      </c>
      <c r="D8457">
        <v>210</v>
      </c>
      <c r="E8457" t="s">
        <v>161</v>
      </c>
      <c r="F8457" t="s">
        <v>1844</v>
      </c>
      <c r="G8457" t="s">
        <v>2670</v>
      </c>
      <c r="I8457" t="s">
        <v>42549</v>
      </c>
      <c r="J8457" t="s">
        <v>42551</v>
      </c>
      <c r="L8457" t="s">
        <v>42552</v>
      </c>
      <c r="M8457">
        <v>143.57800292968699</v>
      </c>
      <c r="N8457">
        <v>-34.623600006103501</v>
      </c>
    </row>
    <row r="8458" spans="1:14" x14ac:dyDescent="0.35">
      <c r="A8458" t="s">
        <v>42553</v>
      </c>
      <c r="B8458" t="s">
        <v>32</v>
      </c>
      <c r="C8458" t="s">
        <v>42554</v>
      </c>
      <c r="D8458">
        <v>700</v>
      </c>
      <c r="E8458" t="s">
        <v>161</v>
      </c>
      <c r="F8458" t="s">
        <v>1844</v>
      </c>
      <c r="G8458" t="s">
        <v>2007</v>
      </c>
      <c r="I8458" t="s">
        <v>42553</v>
      </c>
      <c r="J8458" t="s">
        <v>42555</v>
      </c>
      <c r="L8458" t="s">
        <v>42556</v>
      </c>
      <c r="M8458">
        <v>135.93800354000001</v>
      </c>
      <c r="N8458">
        <v>-18.6399993895999</v>
      </c>
    </row>
    <row r="8459" spans="1:14" x14ac:dyDescent="0.35">
      <c r="A8459" t="s">
        <v>42557</v>
      </c>
      <c r="B8459" t="s">
        <v>1168</v>
      </c>
      <c r="C8459" t="s">
        <v>42558</v>
      </c>
      <c r="D8459">
        <v>414</v>
      </c>
      <c r="E8459" t="s">
        <v>161</v>
      </c>
      <c r="F8459" t="s">
        <v>1844</v>
      </c>
      <c r="G8459" t="s">
        <v>2670</v>
      </c>
      <c r="I8459" t="s">
        <v>42557</v>
      </c>
      <c r="J8459" t="s">
        <v>42559</v>
      </c>
      <c r="L8459" t="s">
        <v>42560</v>
      </c>
      <c r="M8459">
        <v>146.81700134277301</v>
      </c>
      <c r="N8459">
        <v>-29.973899841308501</v>
      </c>
    </row>
    <row r="8460" spans="1:14" x14ac:dyDescent="0.35">
      <c r="A8460" t="s">
        <v>42561</v>
      </c>
      <c r="B8460" t="s">
        <v>32</v>
      </c>
      <c r="C8460" t="s">
        <v>42562</v>
      </c>
      <c r="D8460">
        <v>2082</v>
      </c>
      <c r="E8460" t="s">
        <v>161</v>
      </c>
      <c r="F8460" t="s">
        <v>1844</v>
      </c>
      <c r="G8460" t="s">
        <v>1845</v>
      </c>
      <c r="I8460" t="s">
        <v>42561</v>
      </c>
      <c r="J8460" t="s">
        <v>42563</v>
      </c>
      <c r="L8460" t="s">
        <v>42564</v>
      </c>
      <c r="M8460">
        <v>119.16600036621</v>
      </c>
      <c r="N8460">
        <v>-22.673900604248001</v>
      </c>
    </row>
    <row r="8461" spans="1:14" x14ac:dyDescent="0.35">
      <c r="A8461" t="s">
        <v>42566</v>
      </c>
      <c r="B8461" t="s">
        <v>1168</v>
      </c>
      <c r="C8461" t="s">
        <v>7259</v>
      </c>
      <c r="D8461">
        <v>2435</v>
      </c>
      <c r="E8461" t="s">
        <v>161</v>
      </c>
      <c r="F8461" t="s">
        <v>1844</v>
      </c>
      <c r="G8461" t="s">
        <v>2670</v>
      </c>
      <c r="H8461" t="s">
        <v>2698</v>
      </c>
      <c r="I8461" t="s">
        <v>42566</v>
      </c>
      <c r="J8461" t="s">
        <v>42567</v>
      </c>
      <c r="L8461" t="s">
        <v>42568</v>
      </c>
      <c r="M8461">
        <v>149.65199279800001</v>
      </c>
      <c r="N8461">
        <v>-33.409400939900003</v>
      </c>
    </row>
    <row r="8462" spans="1:14" x14ac:dyDescent="0.35">
      <c r="A8462" t="s">
        <v>42569</v>
      </c>
      <c r="B8462" t="s">
        <v>1168</v>
      </c>
      <c r="C8462" t="s">
        <v>42570</v>
      </c>
      <c r="D8462">
        <v>67</v>
      </c>
      <c r="E8462" t="s">
        <v>161</v>
      </c>
      <c r="F8462" t="s">
        <v>1844</v>
      </c>
      <c r="G8462" t="s">
        <v>2007</v>
      </c>
      <c r="I8462" t="s">
        <v>42569</v>
      </c>
      <c r="J8462" t="s">
        <v>42571</v>
      </c>
      <c r="L8462" t="s">
        <v>42572</v>
      </c>
      <c r="M8462">
        <v>130.61999511718699</v>
      </c>
      <c r="N8462">
        <v>-11.7692003250122</v>
      </c>
    </row>
    <row r="8463" spans="1:14" x14ac:dyDescent="0.35">
      <c r="A8463" t="s">
        <v>42573</v>
      </c>
      <c r="B8463" t="s">
        <v>1168</v>
      </c>
      <c r="C8463" t="s">
        <v>42574</v>
      </c>
      <c r="D8463">
        <v>18</v>
      </c>
      <c r="E8463" t="s">
        <v>161</v>
      </c>
      <c r="F8463" t="s">
        <v>1844</v>
      </c>
      <c r="G8463" t="s">
        <v>2674</v>
      </c>
      <c r="H8463" t="s">
        <v>42575</v>
      </c>
      <c r="I8463" t="s">
        <v>42573</v>
      </c>
      <c r="J8463" t="s">
        <v>2487</v>
      </c>
      <c r="L8463" t="s">
        <v>42576</v>
      </c>
      <c r="M8463">
        <v>146.76499938964801</v>
      </c>
      <c r="N8463">
        <v>-19.252500534057599</v>
      </c>
    </row>
    <row r="8464" spans="1:14" x14ac:dyDescent="0.35">
      <c r="A8464" t="s">
        <v>42577</v>
      </c>
      <c r="B8464" t="s">
        <v>1168</v>
      </c>
      <c r="C8464" t="s">
        <v>42578</v>
      </c>
      <c r="D8464">
        <v>657</v>
      </c>
      <c r="E8464" t="s">
        <v>161</v>
      </c>
      <c r="F8464" t="s">
        <v>1844</v>
      </c>
      <c r="G8464" t="s">
        <v>2674</v>
      </c>
      <c r="I8464" t="s">
        <v>42577</v>
      </c>
      <c r="J8464" t="s">
        <v>42579</v>
      </c>
      <c r="L8464" t="s">
        <v>42580</v>
      </c>
      <c r="M8464">
        <v>148.80700683593699</v>
      </c>
      <c r="N8464">
        <v>-23.603099822998001</v>
      </c>
    </row>
    <row r="8465" spans="1:14" x14ac:dyDescent="0.35">
      <c r="A8465" t="s">
        <v>42581</v>
      </c>
      <c r="B8465" t="s">
        <v>32</v>
      </c>
      <c r="C8465" t="s">
        <v>42582</v>
      </c>
      <c r="E8465" t="s">
        <v>161</v>
      </c>
      <c r="F8465" t="s">
        <v>1844</v>
      </c>
      <c r="G8465" t="s">
        <v>2674</v>
      </c>
      <c r="I8465" t="s">
        <v>42581</v>
      </c>
      <c r="J8465" t="s">
        <v>42583</v>
      </c>
      <c r="L8465" t="s">
        <v>42584</v>
      </c>
      <c r="M8465">
        <v>142.67500305199999</v>
      </c>
      <c r="N8465">
        <v>-12.6591997147</v>
      </c>
    </row>
    <row r="8466" spans="1:14" x14ac:dyDescent="0.35">
      <c r="A8466" t="s">
        <v>42585</v>
      </c>
      <c r="B8466" t="s">
        <v>1168</v>
      </c>
      <c r="C8466" t="s">
        <v>42586</v>
      </c>
      <c r="D8466">
        <v>107</v>
      </c>
      <c r="E8466" t="s">
        <v>161</v>
      </c>
      <c r="F8466" t="s">
        <v>1844</v>
      </c>
      <c r="G8466" t="s">
        <v>2674</v>
      </c>
      <c r="H8466" t="s">
        <v>42587</v>
      </c>
      <c r="I8466" t="s">
        <v>42585</v>
      </c>
      <c r="J8466" t="s">
        <v>42588</v>
      </c>
      <c r="L8466" t="s">
        <v>42589</v>
      </c>
      <c r="M8466">
        <v>152.31900024399999</v>
      </c>
      <c r="N8466">
        <v>-24.9039001464999</v>
      </c>
    </row>
    <row r="8467" spans="1:14" x14ac:dyDescent="0.35">
      <c r="A8467" t="s">
        <v>42591</v>
      </c>
      <c r="B8467" t="s">
        <v>32</v>
      </c>
      <c r="C8467" t="s">
        <v>42592</v>
      </c>
      <c r="D8467">
        <v>53</v>
      </c>
      <c r="E8467" t="s">
        <v>161</v>
      </c>
      <c r="F8467" t="s">
        <v>1844</v>
      </c>
      <c r="G8467" t="s">
        <v>1845</v>
      </c>
      <c r="I8467" t="s">
        <v>42591</v>
      </c>
      <c r="J8467" t="s">
        <v>17168</v>
      </c>
      <c r="L8467" t="s">
        <v>42593</v>
      </c>
      <c r="M8467">
        <v>115.677001953125</v>
      </c>
      <c r="N8467">
        <v>-33.378299713134702</v>
      </c>
    </row>
    <row r="8468" spans="1:14" x14ac:dyDescent="0.35">
      <c r="A8468" t="s">
        <v>42594</v>
      </c>
      <c r="B8468" t="s">
        <v>32</v>
      </c>
      <c r="C8468" t="s">
        <v>42595</v>
      </c>
      <c r="D8468">
        <v>470</v>
      </c>
      <c r="E8468" t="s">
        <v>161</v>
      </c>
      <c r="F8468" t="s">
        <v>1844</v>
      </c>
      <c r="G8468" t="s">
        <v>2674</v>
      </c>
      <c r="I8468" t="s">
        <v>42594</v>
      </c>
      <c r="J8468" t="s">
        <v>31512</v>
      </c>
      <c r="L8468" t="s">
        <v>42596</v>
      </c>
      <c r="M8468">
        <v>143.479003906</v>
      </c>
      <c r="N8468">
        <v>-16.8808002472</v>
      </c>
    </row>
    <row r="8469" spans="1:14" x14ac:dyDescent="0.35">
      <c r="A8469" t="s">
        <v>42597</v>
      </c>
      <c r="B8469" t="s">
        <v>32</v>
      </c>
      <c r="C8469" t="s">
        <v>15089</v>
      </c>
      <c r="D8469">
        <v>8</v>
      </c>
      <c r="E8469" t="s">
        <v>161</v>
      </c>
      <c r="F8469" t="s">
        <v>1844</v>
      </c>
      <c r="G8469" t="s">
        <v>2674</v>
      </c>
      <c r="I8469" t="s">
        <v>42597</v>
      </c>
      <c r="J8469" t="s">
        <v>42598</v>
      </c>
      <c r="L8469" t="s">
        <v>42599</v>
      </c>
      <c r="M8469">
        <v>148.21499633789</v>
      </c>
      <c r="N8469">
        <v>-20.0182991027832</v>
      </c>
    </row>
    <row r="8470" spans="1:14" x14ac:dyDescent="0.35">
      <c r="A8470" t="s">
        <v>42600</v>
      </c>
      <c r="B8470" t="s">
        <v>1168</v>
      </c>
      <c r="C8470" t="s">
        <v>42601</v>
      </c>
      <c r="D8470">
        <v>63</v>
      </c>
      <c r="E8470" t="s">
        <v>161</v>
      </c>
      <c r="F8470" t="s">
        <v>1844</v>
      </c>
      <c r="G8470" t="s">
        <v>2674</v>
      </c>
      <c r="H8470" t="s">
        <v>42565</v>
      </c>
      <c r="I8470" t="s">
        <v>42600</v>
      </c>
      <c r="J8470" t="s">
        <v>42602</v>
      </c>
      <c r="L8470" t="s">
        <v>42603</v>
      </c>
      <c r="M8470">
        <v>141.92500305199999</v>
      </c>
      <c r="N8470">
        <v>-12.6786003113</v>
      </c>
    </row>
    <row r="8471" spans="1:14" x14ac:dyDescent="0.35">
      <c r="A8471" t="s">
        <v>42604</v>
      </c>
      <c r="B8471" t="s">
        <v>32</v>
      </c>
      <c r="C8471" t="s">
        <v>42605</v>
      </c>
      <c r="E8471" t="s">
        <v>161</v>
      </c>
      <c r="F8471" t="s">
        <v>1844</v>
      </c>
      <c r="G8471" t="s">
        <v>2674</v>
      </c>
      <c r="I8471" t="s">
        <v>42604</v>
      </c>
      <c r="J8471" t="s">
        <v>16825</v>
      </c>
      <c r="L8471" t="s">
        <v>42606</v>
      </c>
      <c r="M8471">
        <v>144.16900634800001</v>
      </c>
      <c r="N8471">
        <v>-17.388299942</v>
      </c>
    </row>
    <row r="8472" spans="1:14" x14ac:dyDescent="0.35">
      <c r="A8472" t="s">
        <v>42607</v>
      </c>
      <c r="B8472" t="s">
        <v>1168</v>
      </c>
      <c r="C8472" t="s">
        <v>42608</v>
      </c>
      <c r="D8472">
        <v>1509</v>
      </c>
      <c r="E8472" t="s">
        <v>161</v>
      </c>
      <c r="F8472" t="s">
        <v>1844</v>
      </c>
      <c r="G8472" t="s">
        <v>2674</v>
      </c>
      <c r="H8472" t="s">
        <v>42609</v>
      </c>
      <c r="I8472" t="s">
        <v>42607</v>
      </c>
      <c r="J8472" t="s">
        <v>42610</v>
      </c>
      <c r="L8472" t="s">
        <v>42611</v>
      </c>
      <c r="M8472">
        <v>151.79333500000001</v>
      </c>
      <c r="N8472">
        <v>-27.558332</v>
      </c>
    </row>
    <row r="8473" spans="1:14" x14ac:dyDescent="0.35">
      <c r="A8473" t="s">
        <v>42612</v>
      </c>
      <c r="B8473" t="s">
        <v>32</v>
      </c>
      <c r="C8473" t="s">
        <v>42613</v>
      </c>
      <c r="D8473">
        <v>26</v>
      </c>
      <c r="E8473" t="s">
        <v>161</v>
      </c>
      <c r="F8473" t="s">
        <v>1844</v>
      </c>
      <c r="G8473" t="s">
        <v>1845</v>
      </c>
      <c r="I8473" t="s">
        <v>42612</v>
      </c>
      <c r="J8473" t="s">
        <v>42614</v>
      </c>
      <c r="L8473" t="s">
        <v>42615</v>
      </c>
      <c r="M8473">
        <v>115.40599822998</v>
      </c>
      <c r="N8473">
        <v>-20.864400863647401</v>
      </c>
    </row>
    <row r="8474" spans="1:14" x14ac:dyDescent="0.35">
      <c r="A8474" t="s">
        <v>42616</v>
      </c>
      <c r="B8474" t="s">
        <v>32</v>
      </c>
      <c r="C8474" t="s">
        <v>42617</v>
      </c>
      <c r="D8474">
        <v>385</v>
      </c>
      <c r="E8474" t="s">
        <v>161</v>
      </c>
      <c r="F8474" t="s">
        <v>1844</v>
      </c>
      <c r="G8474" t="s">
        <v>1845</v>
      </c>
      <c r="I8474" t="s">
        <v>42616</v>
      </c>
      <c r="J8474" t="s">
        <v>42618</v>
      </c>
      <c r="L8474" t="s">
        <v>42619</v>
      </c>
      <c r="M8474">
        <v>125.43299865722599</v>
      </c>
      <c r="N8474">
        <v>-16.733299255371001</v>
      </c>
    </row>
    <row r="8475" spans="1:14" x14ac:dyDescent="0.35">
      <c r="A8475" t="s">
        <v>42620</v>
      </c>
      <c r="B8475" t="s">
        <v>32</v>
      </c>
      <c r="C8475" t="s">
        <v>42621</v>
      </c>
      <c r="E8475" t="s">
        <v>161</v>
      </c>
      <c r="F8475" t="s">
        <v>1844</v>
      </c>
      <c r="G8475" t="s">
        <v>2007</v>
      </c>
      <c r="I8475" t="s">
        <v>42620</v>
      </c>
      <c r="J8475" t="s">
        <v>42622</v>
      </c>
      <c r="L8475" t="s">
        <v>42623</v>
      </c>
      <c r="M8475">
        <v>131.548995972</v>
      </c>
      <c r="N8475">
        <v>-17.607000351</v>
      </c>
    </row>
    <row r="8476" spans="1:14" x14ac:dyDescent="0.35">
      <c r="A8476" t="s">
        <v>42624</v>
      </c>
      <c r="B8476" t="s">
        <v>32</v>
      </c>
      <c r="C8476" t="s">
        <v>42625</v>
      </c>
      <c r="D8476">
        <v>87</v>
      </c>
      <c r="E8476" t="s">
        <v>161</v>
      </c>
      <c r="F8476" t="s">
        <v>1844</v>
      </c>
      <c r="G8476" t="s">
        <v>1845</v>
      </c>
      <c r="I8476" t="s">
        <v>42624</v>
      </c>
      <c r="J8476" t="s">
        <v>42626</v>
      </c>
      <c r="L8476" t="s">
        <v>42627</v>
      </c>
      <c r="M8476">
        <v>125.49299621582</v>
      </c>
      <c r="N8476">
        <v>-32.264999389648402</v>
      </c>
    </row>
    <row r="8477" spans="1:14" x14ac:dyDescent="0.35">
      <c r="A8477" t="s">
        <v>42628</v>
      </c>
      <c r="B8477" t="s">
        <v>32</v>
      </c>
      <c r="C8477" t="s">
        <v>42629</v>
      </c>
      <c r="D8477">
        <v>504</v>
      </c>
      <c r="E8477" t="s">
        <v>161</v>
      </c>
      <c r="F8477" t="s">
        <v>1844</v>
      </c>
      <c r="G8477" t="s">
        <v>2670</v>
      </c>
      <c r="I8477" t="s">
        <v>42628</v>
      </c>
      <c r="J8477" t="s">
        <v>33579</v>
      </c>
      <c r="L8477" t="s">
        <v>42630</v>
      </c>
      <c r="M8477">
        <v>149.61000061035099</v>
      </c>
      <c r="N8477">
        <v>-31.773300170898398</v>
      </c>
    </row>
    <row r="8478" spans="1:14" x14ac:dyDescent="0.35">
      <c r="A8478" t="s">
        <v>42631</v>
      </c>
      <c r="B8478" t="s">
        <v>1168</v>
      </c>
      <c r="C8478" t="s">
        <v>10660</v>
      </c>
      <c r="D8478">
        <v>13</v>
      </c>
      <c r="E8478" t="s">
        <v>161</v>
      </c>
      <c r="F8478" t="s">
        <v>1844</v>
      </c>
      <c r="G8478" t="s">
        <v>1845</v>
      </c>
      <c r="H8478" t="s">
        <v>10661</v>
      </c>
      <c r="I8478" t="s">
        <v>42631</v>
      </c>
      <c r="J8478" t="s">
        <v>42632</v>
      </c>
      <c r="L8478" t="s">
        <v>42633</v>
      </c>
      <c r="M8478">
        <v>113.67174</v>
      </c>
      <c r="N8478">
        <v>-24.880210999999999</v>
      </c>
    </row>
    <row r="8479" spans="1:14" x14ac:dyDescent="0.35">
      <c r="A8479" t="s">
        <v>42634</v>
      </c>
      <c r="B8479" t="s">
        <v>32</v>
      </c>
      <c r="C8479" t="s">
        <v>4634</v>
      </c>
      <c r="D8479">
        <v>86</v>
      </c>
      <c r="E8479" t="s">
        <v>161</v>
      </c>
      <c r="F8479" t="s">
        <v>1844</v>
      </c>
      <c r="G8479" t="s">
        <v>2670</v>
      </c>
      <c r="I8479" t="s">
        <v>42634</v>
      </c>
      <c r="J8479" t="s">
        <v>27339</v>
      </c>
      <c r="L8479" t="s">
        <v>42635</v>
      </c>
      <c r="M8479">
        <v>153.06700134277301</v>
      </c>
      <c r="N8479">
        <v>-28.882799148559499</v>
      </c>
    </row>
    <row r="8480" spans="1:14" x14ac:dyDescent="0.35">
      <c r="A8480" t="s">
        <v>42636</v>
      </c>
      <c r="B8480" t="s">
        <v>1168</v>
      </c>
      <c r="C8480" t="s">
        <v>42637</v>
      </c>
      <c r="D8480">
        <v>724</v>
      </c>
      <c r="E8480" t="s">
        <v>161</v>
      </c>
      <c r="F8480" t="s">
        <v>1844</v>
      </c>
      <c r="G8480" t="s">
        <v>2670</v>
      </c>
      <c r="I8480" t="s">
        <v>42636</v>
      </c>
      <c r="J8480" t="s">
        <v>42638</v>
      </c>
      <c r="L8480" t="s">
        <v>42639</v>
      </c>
      <c r="M8480">
        <v>145.79400634765599</v>
      </c>
      <c r="N8480">
        <v>-31.5382995605468</v>
      </c>
    </row>
    <row r="8481" spans="1:14" x14ac:dyDescent="0.35">
      <c r="A8481" t="s">
        <v>42640</v>
      </c>
      <c r="B8481" t="s">
        <v>1168</v>
      </c>
      <c r="C8481" t="s">
        <v>42641</v>
      </c>
      <c r="D8481">
        <v>2117</v>
      </c>
      <c r="E8481" t="s">
        <v>161</v>
      </c>
      <c r="F8481" t="s">
        <v>1844</v>
      </c>
      <c r="G8481" t="s">
        <v>2670</v>
      </c>
      <c r="I8481" t="s">
        <v>42640</v>
      </c>
      <c r="J8481" t="s">
        <v>27350</v>
      </c>
      <c r="L8481" t="s">
        <v>42642</v>
      </c>
      <c r="M8481">
        <v>149.266998291015</v>
      </c>
      <c r="N8481">
        <v>-31.332500457763601</v>
      </c>
    </row>
    <row r="8482" spans="1:14" x14ac:dyDescent="0.35">
      <c r="A8482" t="s">
        <v>42643</v>
      </c>
      <c r="B8482" t="s">
        <v>32</v>
      </c>
      <c r="C8482" t="s">
        <v>42644</v>
      </c>
      <c r="E8482" t="s">
        <v>161</v>
      </c>
      <c r="F8482" t="s">
        <v>1844</v>
      </c>
      <c r="G8482" t="s">
        <v>2674</v>
      </c>
      <c r="H8482" t="s">
        <v>42645</v>
      </c>
      <c r="I8482" t="s">
        <v>42643</v>
      </c>
      <c r="J8482" t="s">
        <v>35009</v>
      </c>
      <c r="L8482" t="s">
        <v>42646</v>
      </c>
      <c r="M8482">
        <v>140.927001953</v>
      </c>
      <c r="N8482">
        <v>-19.479400634799902</v>
      </c>
    </row>
    <row r="8483" spans="1:14" x14ac:dyDescent="0.35">
      <c r="A8483" t="s">
        <v>42647</v>
      </c>
      <c r="B8483" t="s">
        <v>32</v>
      </c>
      <c r="C8483" t="s">
        <v>42648</v>
      </c>
      <c r="E8483" t="s">
        <v>161</v>
      </c>
      <c r="F8483" t="s">
        <v>1844</v>
      </c>
      <c r="G8483" t="s">
        <v>2671</v>
      </c>
      <c r="I8483" t="s">
        <v>42647</v>
      </c>
      <c r="J8483" t="s">
        <v>42649</v>
      </c>
      <c r="L8483" t="s">
        <v>42650</v>
      </c>
      <c r="M8483">
        <v>148.016998291015</v>
      </c>
      <c r="N8483">
        <v>-40.391700744628899</v>
      </c>
    </row>
    <row r="8484" spans="1:14" x14ac:dyDescent="0.35">
      <c r="A8484" t="s">
        <v>42651</v>
      </c>
      <c r="B8484" t="s">
        <v>1168</v>
      </c>
      <c r="C8484" t="s">
        <v>42652</v>
      </c>
      <c r="D8484">
        <v>740</v>
      </c>
      <c r="E8484" t="s">
        <v>161</v>
      </c>
      <c r="F8484" t="s">
        <v>1844</v>
      </c>
      <c r="G8484" t="s">
        <v>2669</v>
      </c>
      <c r="I8484" t="s">
        <v>42651</v>
      </c>
      <c r="J8484" t="s">
        <v>42653</v>
      </c>
      <c r="L8484" t="s">
        <v>42654</v>
      </c>
      <c r="M8484">
        <v>134.72099304199199</v>
      </c>
      <c r="N8484">
        <v>-29.040000915527301</v>
      </c>
    </row>
    <row r="8485" spans="1:14" x14ac:dyDescent="0.35">
      <c r="A8485" t="s">
        <v>42655</v>
      </c>
      <c r="B8485" t="s">
        <v>32</v>
      </c>
      <c r="C8485" t="s">
        <v>42656</v>
      </c>
      <c r="D8485">
        <v>152</v>
      </c>
      <c r="E8485" t="s">
        <v>161</v>
      </c>
      <c r="F8485" t="s">
        <v>1844</v>
      </c>
      <c r="G8485" t="s">
        <v>2670</v>
      </c>
      <c r="I8485" t="s">
        <v>42655</v>
      </c>
      <c r="J8485" t="s">
        <v>42657</v>
      </c>
      <c r="L8485" t="s">
        <v>42658</v>
      </c>
      <c r="M8485">
        <v>148.58200073242099</v>
      </c>
      <c r="N8485">
        <v>-29.521699905395501</v>
      </c>
    </row>
    <row r="8486" spans="1:14" x14ac:dyDescent="0.35">
      <c r="A8486" t="s">
        <v>42659</v>
      </c>
      <c r="B8486" t="s">
        <v>1168</v>
      </c>
      <c r="C8486" t="s">
        <v>42660</v>
      </c>
      <c r="D8486">
        <v>1028</v>
      </c>
      <c r="E8486" t="s">
        <v>161</v>
      </c>
      <c r="F8486" t="s">
        <v>1844</v>
      </c>
      <c r="G8486" t="s">
        <v>2674</v>
      </c>
      <c r="I8486" t="s">
        <v>42659</v>
      </c>
      <c r="J8486" t="s">
        <v>42661</v>
      </c>
      <c r="L8486" t="s">
        <v>42662</v>
      </c>
      <c r="M8486">
        <v>150.61700439453099</v>
      </c>
      <c r="N8486">
        <v>-26.774999618530199</v>
      </c>
    </row>
    <row r="8487" spans="1:14" x14ac:dyDescent="0.35">
      <c r="A8487" t="s">
        <v>42663</v>
      </c>
      <c r="B8487" t="s">
        <v>32</v>
      </c>
      <c r="C8487" t="s">
        <v>42664</v>
      </c>
      <c r="D8487">
        <v>3</v>
      </c>
      <c r="E8487" t="s">
        <v>161</v>
      </c>
      <c r="F8487" t="s">
        <v>1844</v>
      </c>
      <c r="G8487" t="s">
        <v>2674</v>
      </c>
      <c r="I8487" t="s">
        <v>42663</v>
      </c>
      <c r="J8487" t="s">
        <v>17567</v>
      </c>
      <c r="L8487" t="s">
        <v>42665</v>
      </c>
      <c r="M8487">
        <v>143.07000732421801</v>
      </c>
      <c r="N8487">
        <v>-10.050000190734799</v>
      </c>
    </row>
    <row r="8488" spans="1:14" x14ac:dyDescent="0.35">
      <c r="A8488" t="s">
        <v>42666</v>
      </c>
      <c r="B8488" t="s">
        <v>1168</v>
      </c>
      <c r="C8488" t="s">
        <v>42667</v>
      </c>
      <c r="D8488">
        <v>616</v>
      </c>
      <c r="E8488" t="s">
        <v>161</v>
      </c>
      <c r="F8488" t="s">
        <v>1844</v>
      </c>
      <c r="G8488" t="s">
        <v>2674</v>
      </c>
      <c r="H8488" t="s">
        <v>42668</v>
      </c>
      <c r="I8488" t="s">
        <v>42666</v>
      </c>
      <c r="J8488" t="s">
        <v>42669</v>
      </c>
      <c r="L8488" t="s">
        <v>42670</v>
      </c>
      <c r="M8488">
        <v>140.503997803</v>
      </c>
      <c r="N8488">
        <v>-20.668600082399902</v>
      </c>
    </row>
    <row r="8489" spans="1:14" x14ac:dyDescent="0.35">
      <c r="A8489" t="s">
        <v>42671</v>
      </c>
      <c r="B8489" t="s">
        <v>32</v>
      </c>
      <c r="C8489" t="s">
        <v>42672</v>
      </c>
      <c r="D8489">
        <v>650</v>
      </c>
      <c r="E8489" t="s">
        <v>161</v>
      </c>
      <c r="F8489" t="s">
        <v>1844</v>
      </c>
      <c r="G8489" t="s">
        <v>2670</v>
      </c>
      <c r="I8489" t="s">
        <v>42671</v>
      </c>
      <c r="J8489" t="s">
        <v>42673</v>
      </c>
      <c r="L8489" t="s">
        <v>42674</v>
      </c>
      <c r="M8489">
        <v>147.20899963378901</v>
      </c>
      <c r="N8489">
        <v>-33.064399719238203</v>
      </c>
    </row>
    <row r="8490" spans="1:14" x14ac:dyDescent="0.35">
      <c r="A8490" t="s">
        <v>42675</v>
      </c>
      <c r="B8490" t="s">
        <v>32</v>
      </c>
      <c r="C8490" t="s">
        <v>42676</v>
      </c>
      <c r="D8490">
        <v>12</v>
      </c>
      <c r="E8490" t="s">
        <v>161</v>
      </c>
      <c r="F8490" t="s">
        <v>1844</v>
      </c>
      <c r="G8490" t="s">
        <v>2674</v>
      </c>
      <c r="I8490" t="s">
        <v>42675</v>
      </c>
      <c r="J8490" t="s">
        <v>42677</v>
      </c>
      <c r="L8490" t="s">
        <v>42678</v>
      </c>
      <c r="M8490">
        <v>153.100006103515</v>
      </c>
      <c r="N8490">
        <v>-26.799999237060501</v>
      </c>
    </row>
    <row r="8491" spans="1:14" x14ac:dyDescent="0.35">
      <c r="A8491" t="s">
        <v>42679</v>
      </c>
      <c r="B8491" t="s">
        <v>1168</v>
      </c>
      <c r="C8491" t="s">
        <v>42680</v>
      </c>
      <c r="D8491">
        <v>77</v>
      </c>
      <c r="E8491" t="s">
        <v>161</v>
      </c>
      <c r="F8491" t="s">
        <v>1844</v>
      </c>
      <c r="G8491" t="s">
        <v>2669</v>
      </c>
      <c r="I8491" t="s">
        <v>42679</v>
      </c>
      <c r="J8491" t="s">
        <v>2150</v>
      </c>
      <c r="L8491" t="s">
        <v>42681</v>
      </c>
      <c r="M8491">
        <v>133.71000671386699</v>
      </c>
      <c r="N8491">
        <v>-32.130599975585902</v>
      </c>
    </row>
    <row r="8492" spans="1:14" x14ac:dyDescent="0.35">
      <c r="A8492" t="s">
        <v>42682</v>
      </c>
      <c r="B8492" t="s">
        <v>1168</v>
      </c>
      <c r="C8492" t="s">
        <v>42683</v>
      </c>
      <c r="D8492">
        <v>589</v>
      </c>
      <c r="E8492" t="s">
        <v>161</v>
      </c>
      <c r="F8492" t="s">
        <v>1844</v>
      </c>
      <c r="G8492" t="s">
        <v>2669</v>
      </c>
      <c r="I8492" t="s">
        <v>42682</v>
      </c>
      <c r="J8492" t="s">
        <v>16296</v>
      </c>
      <c r="L8492" t="s">
        <v>42684</v>
      </c>
      <c r="M8492">
        <v>136.50500488281199</v>
      </c>
      <c r="N8492">
        <v>-33.709701538085902</v>
      </c>
    </row>
    <row r="8493" spans="1:14" x14ac:dyDescent="0.35">
      <c r="A8493" t="s">
        <v>42685</v>
      </c>
      <c r="B8493" t="s">
        <v>65</v>
      </c>
      <c r="C8493" t="s">
        <v>42686</v>
      </c>
      <c r="D8493">
        <v>0</v>
      </c>
      <c r="F8493" t="s">
        <v>4613</v>
      </c>
      <c r="G8493" t="s">
        <v>4623</v>
      </c>
      <c r="H8493" t="s">
        <v>42687</v>
      </c>
      <c r="J8493" t="s">
        <v>42685</v>
      </c>
      <c r="K8493" t="s">
        <v>42688</v>
      </c>
      <c r="L8493" t="s">
        <v>42689</v>
      </c>
      <c r="M8493">
        <v>-124.930002</v>
      </c>
      <c r="N8493">
        <v>50.063000099999996</v>
      </c>
    </row>
    <row r="8494" spans="1:14" x14ac:dyDescent="0.35">
      <c r="A8494" t="s">
        <v>42690</v>
      </c>
      <c r="B8494" t="s">
        <v>32</v>
      </c>
      <c r="C8494" t="s">
        <v>42691</v>
      </c>
      <c r="E8494" t="s">
        <v>161</v>
      </c>
      <c r="F8494" t="s">
        <v>1844</v>
      </c>
      <c r="G8494" t="s">
        <v>2007</v>
      </c>
      <c r="I8494" t="s">
        <v>42690</v>
      </c>
      <c r="J8494" t="s">
        <v>42692</v>
      </c>
      <c r="L8494" t="s">
        <v>42693</v>
      </c>
      <c r="M8494">
        <v>131.32699584960901</v>
      </c>
      <c r="N8494">
        <v>-17.021699905395501</v>
      </c>
    </row>
    <row r="8495" spans="1:14" x14ac:dyDescent="0.35">
      <c r="A8495" t="s">
        <v>42694</v>
      </c>
      <c r="B8495" t="s">
        <v>32</v>
      </c>
      <c r="C8495" t="s">
        <v>42695</v>
      </c>
      <c r="D8495">
        <v>105</v>
      </c>
      <c r="E8495" t="s">
        <v>161</v>
      </c>
      <c r="F8495" t="s">
        <v>1844</v>
      </c>
      <c r="G8495" t="s">
        <v>2669</v>
      </c>
      <c r="H8495" t="s">
        <v>42696</v>
      </c>
      <c r="I8495" t="s">
        <v>42694</v>
      </c>
      <c r="J8495" t="s">
        <v>42697</v>
      </c>
      <c r="L8495" t="s">
        <v>42698</v>
      </c>
      <c r="M8495">
        <v>138.89199829099999</v>
      </c>
      <c r="N8495">
        <v>-27.0182991028</v>
      </c>
    </row>
    <row r="8496" spans="1:14" x14ac:dyDescent="0.35">
      <c r="A8496" t="s">
        <v>42699</v>
      </c>
      <c r="B8496" t="s">
        <v>32</v>
      </c>
      <c r="C8496" t="s">
        <v>42700</v>
      </c>
      <c r="D8496">
        <v>3609</v>
      </c>
      <c r="E8496" t="s">
        <v>161</v>
      </c>
      <c r="F8496" t="s">
        <v>1844</v>
      </c>
      <c r="G8496" t="s">
        <v>2674</v>
      </c>
      <c r="I8496" t="s">
        <v>42699</v>
      </c>
      <c r="J8496" t="s">
        <v>42701</v>
      </c>
      <c r="L8496" t="s">
        <v>42702</v>
      </c>
      <c r="M8496">
        <v>145.311667</v>
      </c>
      <c r="N8496">
        <v>-14.970832</v>
      </c>
    </row>
    <row r="8497" spans="1:14" x14ac:dyDescent="0.35">
      <c r="A8497" t="s">
        <v>42703</v>
      </c>
      <c r="B8497" t="s">
        <v>32</v>
      </c>
      <c r="C8497" t="s">
        <v>42704</v>
      </c>
      <c r="D8497">
        <v>1110</v>
      </c>
      <c r="E8497" t="s">
        <v>161</v>
      </c>
      <c r="F8497" t="s">
        <v>1844</v>
      </c>
      <c r="G8497" t="s">
        <v>2674</v>
      </c>
      <c r="I8497" t="s">
        <v>42703</v>
      </c>
      <c r="J8497" t="s">
        <v>27462</v>
      </c>
      <c r="L8497" t="s">
        <v>42705</v>
      </c>
      <c r="M8497">
        <v>144.529006958</v>
      </c>
      <c r="N8497">
        <v>-17.142799377399999</v>
      </c>
    </row>
    <row r="8498" spans="1:14" x14ac:dyDescent="0.35">
      <c r="A8498" t="s">
        <v>42706</v>
      </c>
      <c r="B8498" t="s">
        <v>32</v>
      </c>
      <c r="C8498" t="s">
        <v>42707</v>
      </c>
      <c r="D8498">
        <v>2228</v>
      </c>
      <c r="E8498" t="s">
        <v>161</v>
      </c>
      <c r="F8498" t="s">
        <v>1844</v>
      </c>
      <c r="G8498" t="s">
        <v>2674</v>
      </c>
      <c r="H8498" t="s">
        <v>42708</v>
      </c>
      <c r="I8498" t="s">
        <v>42706</v>
      </c>
      <c r="J8498" t="s">
        <v>27442</v>
      </c>
      <c r="L8498" t="s">
        <v>42709</v>
      </c>
      <c r="M8498">
        <v>152.08895000000001</v>
      </c>
      <c r="N8498">
        <v>-28.430099999999999</v>
      </c>
    </row>
    <row r="8499" spans="1:14" x14ac:dyDescent="0.35">
      <c r="A8499" t="s">
        <v>42710</v>
      </c>
      <c r="B8499" t="s">
        <v>32</v>
      </c>
      <c r="C8499" t="s">
        <v>42711</v>
      </c>
      <c r="D8499">
        <v>1462</v>
      </c>
      <c r="E8499" t="s">
        <v>161</v>
      </c>
      <c r="F8499" t="s">
        <v>1844</v>
      </c>
      <c r="G8499" t="s">
        <v>1845</v>
      </c>
      <c r="H8499" t="s">
        <v>42712</v>
      </c>
      <c r="I8499" t="s">
        <v>42710</v>
      </c>
      <c r="J8499" t="s">
        <v>42713</v>
      </c>
      <c r="L8499" t="s">
        <v>42714</v>
      </c>
      <c r="M8499">
        <v>119.6426</v>
      </c>
      <c r="N8499">
        <v>-22.354299999999999</v>
      </c>
    </row>
    <row r="8500" spans="1:14" x14ac:dyDescent="0.35">
      <c r="A8500" t="s">
        <v>42715</v>
      </c>
      <c r="B8500" t="s">
        <v>32</v>
      </c>
      <c r="C8500" t="s">
        <v>42716</v>
      </c>
      <c r="D8500">
        <v>955</v>
      </c>
      <c r="E8500" t="s">
        <v>161</v>
      </c>
      <c r="F8500" t="s">
        <v>1844</v>
      </c>
      <c r="G8500" t="s">
        <v>2674</v>
      </c>
      <c r="I8500" t="s">
        <v>42715</v>
      </c>
      <c r="J8500" t="s">
        <v>42717</v>
      </c>
      <c r="L8500" t="s">
        <v>42718</v>
      </c>
      <c r="M8500">
        <v>146.27299499511699</v>
      </c>
      <c r="N8500">
        <v>-20.0431003570556</v>
      </c>
    </row>
    <row r="8501" spans="1:14" x14ac:dyDescent="0.35">
      <c r="A8501" t="s">
        <v>42719</v>
      </c>
      <c r="B8501" t="s">
        <v>1168</v>
      </c>
      <c r="C8501" t="s">
        <v>42720</v>
      </c>
      <c r="D8501">
        <v>300</v>
      </c>
      <c r="E8501" t="s">
        <v>161</v>
      </c>
      <c r="F8501" t="s">
        <v>1844</v>
      </c>
      <c r="G8501" t="s">
        <v>1845</v>
      </c>
      <c r="I8501" t="s">
        <v>42719</v>
      </c>
      <c r="J8501" t="s">
        <v>42721</v>
      </c>
      <c r="L8501" t="s">
        <v>42722</v>
      </c>
      <c r="M8501">
        <v>123.82800293</v>
      </c>
      <c r="N8501">
        <v>-17.581399917599999</v>
      </c>
    </row>
    <row r="8502" spans="1:14" x14ac:dyDescent="0.35">
      <c r="A8502" t="s">
        <v>42723</v>
      </c>
      <c r="B8502" t="s">
        <v>32</v>
      </c>
      <c r="C8502" t="s">
        <v>42724</v>
      </c>
      <c r="D8502">
        <v>16</v>
      </c>
      <c r="E8502" t="s">
        <v>161</v>
      </c>
      <c r="F8502" t="s">
        <v>1844</v>
      </c>
      <c r="G8502" t="s">
        <v>2007</v>
      </c>
      <c r="I8502" t="s">
        <v>42723</v>
      </c>
      <c r="J8502" t="s">
        <v>17491</v>
      </c>
      <c r="L8502" t="s">
        <v>42725</v>
      </c>
      <c r="M8502">
        <v>132.48300170898401</v>
      </c>
      <c r="N8502">
        <v>-11.164999961853001</v>
      </c>
    </row>
    <row r="8503" spans="1:14" x14ac:dyDescent="0.35">
      <c r="A8503" t="s">
        <v>42726</v>
      </c>
      <c r="B8503" t="s">
        <v>1168</v>
      </c>
      <c r="C8503" t="s">
        <v>42727</v>
      </c>
      <c r="D8503">
        <v>26</v>
      </c>
      <c r="E8503" t="s">
        <v>161</v>
      </c>
      <c r="F8503" t="s">
        <v>1844</v>
      </c>
      <c r="G8503" t="s">
        <v>2674</v>
      </c>
      <c r="I8503" t="s">
        <v>42726</v>
      </c>
      <c r="J8503" t="s">
        <v>42728</v>
      </c>
      <c r="L8503" t="s">
        <v>42729</v>
      </c>
      <c r="M8503">
        <v>145.18400573730401</v>
      </c>
      <c r="N8503">
        <v>-15.4447002410888</v>
      </c>
    </row>
    <row r="8504" spans="1:14" x14ac:dyDescent="0.35">
      <c r="A8504" t="s">
        <v>42730</v>
      </c>
      <c r="B8504" t="s">
        <v>1168</v>
      </c>
      <c r="C8504" t="s">
        <v>42731</v>
      </c>
      <c r="D8504">
        <v>908</v>
      </c>
      <c r="E8504" t="s">
        <v>161</v>
      </c>
      <c r="F8504" t="s">
        <v>1844</v>
      </c>
      <c r="G8504" t="s">
        <v>2674</v>
      </c>
      <c r="I8504" t="s">
        <v>42730</v>
      </c>
      <c r="J8504" t="s">
        <v>42732</v>
      </c>
      <c r="L8504" t="s">
        <v>42733</v>
      </c>
      <c r="M8504">
        <v>147.621002197265</v>
      </c>
      <c r="N8504">
        <v>-22.7730998992919</v>
      </c>
    </row>
    <row r="8505" spans="1:14" x14ac:dyDescent="0.35">
      <c r="A8505" t="s">
        <v>42734</v>
      </c>
      <c r="B8505" t="s">
        <v>1168</v>
      </c>
      <c r="C8505" t="s">
        <v>42735</v>
      </c>
      <c r="D8505">
        <v>630</v>
      </c>
      <c r="E8505" t="s">
        <v>161</v>
      </c>
      <c r="F8505" t="s">
        <v>1844</v>
      </c>
      <c r="G8505" t="s">
        <v>2674</v>
      </c>
      <c r="I8505" t="s">
        <v>42734</v>
      </c>
      <c r="J8505" t="s">
        <v>17543</v>
      </c>
      <c r="L8505" t="s">
        <v>42736</v>
      </c>
      <c r="M8505">
        <v>145.62199401855401</v>
      </c>
      <c r="N8505">
        <v>-28.030000686645501</v>
      </c>
    </row>
    <row r="8506" spans="1:14" x14ac:dyDescent="0.35">
      <c r="A8506" t="s">
        <v>42737</v>
      </c>
      <c r="B8506" t="s">
        <v>32</v>
      </c>
      <c r="C8506" t="s">
        <v>42738</v>
      </c>
      <c r="D8506">
        <v>241</v>
      </c>
      <c r="E8506" t="s">
        <v>161</v>
      </c>
      <c r="F8506" t="s">
        <v>1844</v>
      </c>
      <c r="G8506" t="s">
        <v>2674</v>
      </c>
      <c r="I8506" t="s">
        <v>42737</v>
      </c>
      <c r="J8506" t="s">
        <v>27495</v>
      </c>
      <c r="L8506" t="s">
        <v>42739</v>
      </c>
      <c r="M8506">
        <v>138.125</v>
      </c>
      <c r="N8506">
        <v>-19.911699295043899</v>
      </c>
    </row>
    <row r="8507" spans="1:14" x14ac:dyDescent="0.35">
      <c r="A8507" t="s">
        <v>42740</v>
      </c>
      <c r="B8507" t="s">
        <v>32</v>
      </c>
      <c r="C8507" t="s">
        <v>42741</v>
      </c>
      <c r="D8507">
        <v>295</v>
      </c>
      <c r="E8507" t="s">
        <v>161</v>
      </c>
      <c r="F8507" t="s">
        <v>1844</v>
      </c>
      <c r="G8507" t="s">
        <v>1845</v>
      </c>
      <c r="I8507" t="s">
        <v>42740</v>
      </c>
      <c r="J8507" t="s">
        <v>42742</v>
      </c>
      <c r="L8507" t="s">
        <v>42743</v>
      </c>
      <c r="M8507">
        <v>121.58699798583901</v>
      </c>
      <c r="N8507">
        <v>-21.6716995239257</v>
      </c>
    </row>
    <row r="8508" spans="1:14" x14ac:dyDescent="0.35">
      <c r="A8508" t="s">
        <v>42744</v>
      </c>
      <c r="B8508" t="s">
        <v>32</v>
      </c>
      <c r="C8508" t="s">
        <v>42745</v>
      </c>
      <c r="D8508">
        <v>210</v>
      </c>
      <c r="E8508" t="s">
        <v>161</v>
      </c>
      <c r="F8508" t="s">
        <v>1844</v>
      </c>
      <c r="G8508" t="s">
        <v>2670</v>
      </c>
      <c r="I8508" t="s">
        <v>42744</v>
      </c>
      <c r="J8508" t="s">
        <v>27532</v>
      </c>
      <c r="L8508" t="s">
        <v>42746</v>
      </c>
      <c r="M8508">
        <v>151.341995</v>
      </c>
      <c r="N8508">
        <v>-32.787497999999999</v>
      </c>
    </row>
    <row r="8509" spans="1:14" x14ac:dyDescent="0.35">
      <c r="A8509" t="s">
        <v>42747</v>
      </c>
      <c r="B8509" t="s">
        <v>1168</v>
      </c>
      <c r="C8509" t="s">
        <v>42748</v>
      </c>
      <c r="D8509">
        <v>604</v>
      </c>
      <c r="E8509" t="s">
        <v>161</v>
      </c>
      <c r="F8509" t="s">
        <v>1844</v>
      </c>
      <c r="G8509" t="s">
        <v>2670</v>
      </c>
      <c r="I8509" t="s">
        <v>42747</v>
      </c>
      <c r="J8509" t="s">
        <v>17566</v>
      </c>
      <c r="L8509" t="s">
        <v>42749</v>
      </c>
      <c r="M8509">
        <v>148.37600708007801</v>
      </c>
      <c r="N8509">
        <v>-30.983299255371001</v>
      </c>
    </row>
    <row r="8510" spans="1:14" x14ac:dyDescent="0.35">
      <c r="A8510" t="s">
        <v>42750</v>
      </c>
      <c r="B8510" t="s">
        <v>32</v>
      </c>
      <c r="C8510" t="s">
        <v>42751</v>
      </c>
      <c r="D8510">
        <v>125</v>
      </c>
      <c r="E8510" t="s">
        <v>161</v>
      </c>
      <c r="F8510" t="s">
        <v>1844</v>
      </c>
      <c r="G8510" t="s">
        <v>2669</v>
      </c>
      <c r="H8510" t="s">
        <v>42752</v>
      </c>
      <c r="I8510" t="s">
        <v>42750</v>
      </c>
      <c r="J8510" t="s">
        <v>42753</v>
      </c>
      <c r="L8510" t="s">
        <v>42754</v>
      </c>
      <c r="M8510">
        <v>140.63800048828099</v>
      </c>
      <c r="N8510">
        <v>-26.7453002929687</v>
      </c>
    </row>
    <row r="8511" spans="1:14" x14ac:dyDescent="0.35">
      <c r="A8511" t="s">
        <v>42755</v>
      </c>
      <c r="B8511" t="s">
        <v>1168</v>
      </c>
      <c r="C8511" t="s">
        <v>42756</v>
      </c>
      <c r="D8511">
        <v>532</v>
      </c>
      <c r="E8511" t="s">
        <v>161</v>
      </c>
      <c r="F8511" t="s">
        <v>1844</v>
      </c>
      <c r="G8511" t="s">
        <v>2674</v>
      </c>
      <c r="H8511" t="s">
        <v>42757</v>
      </c>
      <c r="I8511" t="s">
        <v>42755</v>
      </c>
      <c r="J8511" t="s">
        <v>42758</v>
      </c>
      <c r="L8511" t="s">
        <v>42759</v>
      </c>
      <c r="M8511">
        <v>143.11331100000001</v>
      </c>
      <c r="N8511">
        <v>-13.761132999999999</v>
      </c>
    </row>
    <row r="8512" spans="1:14" x14ac:dyDescent="0.35">
      <c r="A8512" t="s">
        <v>42760</v>
      </c>
      <c r="B8512" t="s">
        <v>32</v>
      </c>
      <c r="C8512" t="s">
        <v>42761</v>
      </c>
      <c r="D8512">
        <v>818</v>
      </c>
      <c r="E8512" t="s">
        <v>161</v>
      </c>
      <c r="F8512" t="s">
        <v>1844</v>
      </c>
      <c r="G8512" t="s">
        <v>1845</v>
      </c>
      <c r="H8512" t="s">
        <v>42762</v>
      </c>
      <c r="I8512" t="s">
        <v>42760</v>
      </c>
      <c r="J8512" t="s">
        <v>27581</v>
      </c>
      <c r="L8512" t="s">
        <v>42763</v>
      </c>
      <c r="M8512">
        <v>116.217002869</v>
      </c>
      <c r="N8512">
        <v>-33.366699218800001</v>
      </c>
    </row>
    <row r="8513" spans="1:14" x14ac:dyDescent="0.35">
      <c r="A8513" t="s">
        <v>42764</v>
      </c>
      <c r="B8513" t="s">
        <v>1168</v>
      </c>
      <c r="C8513" t="s">
        <v>42765</v>
      </c>
      <c r="D8513">
        <v>3088</v>
      </c>
      <c r="E8513" t="s">
        <v>161</v>
      </c>
      <c r="F8513" t="s">
        <v>1844</v>
      </c>
      <c r="G8513" t="s">
        <v>2670</v>
      </c>
      <c r="H8513" t="s">
        <v>42766</v>
      </c>
      <c r="I8513" t="s">
        <v>42764</v>
      </c>
      <c r="J8513" t="s">
        <v>42767</v>
      </c>
      <c r="L8513" t="s">
        <v>42768</v>
      </c>
      <c r="M8513">
        <v>148.973999023</v>
      </c>
      <c r="N8513">
        <v>-36.3005981445</v>
      </c>
    </row>
    <row r="8514" spans="1:14" x14ac:dyDescent="0.35">
      <c r="A8514" t="s">
        <v>42769</v>
      </c>
      <c r="B8514" t="s">
        <v>32</v>
      </c>
      <c r="C8514" t="s">
        <v>42770</v>
      </c>
      <c r="D8514">
        <v>13</v>
      </c>
      <c r="E8514" t="s">
        <v>161</v>
      </c>
      <c r="F8514" t="s">
        <v>1844</v>
      </c>
      <c r="G8514" t="s">
        <v>2007</v>
      </c>
      <c r="I8514" t="s">
        <v>42769</v>
      </c>
      <c r="J8514" t="s">
        <v>2589</v>
      </c>
      <c r="L8514" t="s">
        <v>42771</v>
      </c>
      <c r="M8514">
        <v>132.53199768066401</v>
      </c>
      <c r="N8514">
        <v>-12.9033002853393</v>
      </c>
    </row>
    <row r="8515" spans="1:14" x14ac:dyDescent="0.35">
      <c r="A8515" t="s">
        <v>42772</v>
      </c>
      <c r="B8515" t="s">
        <v>1168</v>
      </c>
      <c r="C8515" t="s">
        <v>42773</v>
      </c>
      <c r="D8515">
        <v>469</v>
      </c>
      <c r="E8515" t="s">
        <v>161</v>
      </c>
      <c r="F8515" t="s">
        <v>1844</v>
      </c>
      <c r="G8515" t="s">
        <v>2670</v>
      </c>
      <c r="I8515" t="s">
        <v>42772</v>
      </c>
      <c r="J8515" t="s">
        <v>42774</v>
      </c>
      <c r="L8515" t="s">
        <v>42775</v>
      </c>
      <c r="M8515">
        <v>146.35699462890599</v>
      </c>
      <c r="N8515">
        <v>-35.994701385497997</v>
      </c>
    </row>
    <row r="8516" spans="1:14" x14ac:dyDescent="0.35">
      <c r="A8516" t="s">
        <v>42776</v>
      </c>
      <c r="B8516" t="s">
        <v>32</v>
      </c>
      <c r="C8516" t="s">
        <v>42777</v>
      </c>
      <c r="D8516">
        <v>1585</v>
      </c>
      <c r="E8516" t="s">
        <v>161</v>
      </c>
      <c r="F8516" t="s">
        <v>1844</v>
      </c>
      <c r="G8516" t="s">
        <v>2674</v>
      </c>
      <c r="H8516" t="s">
        <v>42778</v>
      </c>
      <c r="I8516" t="s">
        <v>42776</v>
      </c>
      <c r="J8516" t="s">
        <v>42779</v>
      </c>
      <c r="L8516" t="s">
        <v>42780</v>
      </c>
      <c r="M8516">
        <v>144.31700134299999</v>
      </c>
      <c r="N8516">
        <v>-18.716699600199998</v>
      </c>
    </row>
    <row r="8517" spans="1:14" x14ac:dyDescent="0.35">
      <c r="A8517" t="s">
        <v>42781</v>
      </c>
      <c r="B8517" t="s">
        <v>1168</v>
      </c>
      <c r="C8517" t="s">
        <v>42782</v>
      </c>
      <c r="D8517">
        <v>963</v>
      </c>
      <c r="E8517" t="s">
        <v>161</v>
      </c>
      <c r="F8517" t="s">
        <v>1844</v>
      </c>
      <c r="G8517" t="s">
        <v>2673</v>
      </c>
      <c r="I8517" t="s">
        <v>42781</v>
      </c>
      <c r="J8517" t="s">
        <v>42783</v>
      </c>
      <c r="L8517" t="s">
        <v>42784</v>
      </c>
      <c r="M8517">
        <v>147.88800048828099</v>
      </c>
      <c r="N8517">
        <v>-36.1828002929687</v>
      </c>
    </row>
    <row r="8518" spans="1:14" x14ac:dyDescent="0.35">
      <c r="A8518" t="s">
        <v>42785</v>
      </c>
      <c r="B8518" t="s">
        <v>32</v>
      </c>
      <c r="C8518" t="s">
        <v>42786</v>
      </c>
      <c r="D8518">
        <v>540</v>
      </c>
      <c r="E8518" t="s">
        <v>161</v>
      </c>
      <c r="F8518" t="s">
        <v>1844</v>
      </c>
      <c r="G8518" t="s">
        <v>1845</v>
      </c>
      <c r="H8518" t="s">
        <v>42787</v>
      </c>
      <c r="I8518" t="s">
        <v>42785</v>
      </c>
      <c r="J8518" t="s">
        <v>42788</v>
      </c>
      <c r="L8518" t="s">
        <v>42789</v>
      </c>
      <c r="M8518">
        <v>125.93380000000001</v>
      </c>
      <c r="N8518">
        <v>-18.872800000000002</v>
      </c>
    </row>
    <row r="8519" spans="1:14" x14ac:dyDescent="0.35">
      <c r="A8519" t="s">
        <v>42790</v>
      </c>
      <c r="B8519" t="s">
        <v>32</v>
      </c>
      <c r="C8519" t="s">
        <v>9094</v>
      </c>
      <c r="D8519">
        <v>107</v>
      </c>
      <c r="E8519" t="s">
        <v>161</v>
      </c>
      <c r="F8519" t="s">
        <v>1844</v>
      </c>
      <c r="G8519" t="s">
        <v>2674</v>
      </c>
      <c r="I8519" t="s">
        <v>42790</v>
      </c>
      <c r="J8519" t="s">
        <v>42791</v>
      </c>
      <c r="L8519" t="s">
        <v>42792</v>
      </c>
      <c r="M8519">
        <v>142.25799560546801</v>
      </c>
      <c r="N8519">
        <v>-18.225000381469702</v>
      </c>
    </row>
    <row r="8520" spans="1:14" x14ac:dyDescent="0.35">
      <c r="A8520" t="s">
        <v>42793</v>
      </c>
      <c r="B8520" t="s">
        <v>32</v>
      </c>
      <c r="C8520" t="s">
        <v>42794</v>
      </c>
      <c r="D8520">
        <v>180</v>
      </c>
      <c r="E8520" t="s">
        <v>161</v>
      </c>
      <c r="F8520" t="s">
        <v>1844</v>
      </c>
      <c r="G8520" t="s">
        <v>2674</v>
      </c>
      <c r="I8520" t="s">
        <v>42793</v>
      </c>
      <c r="J8520" t="s">
        <v>42795</v>
      </c>
      <c r="L8520" t="s">
        <v>42796</v>
      </c>
      <c r="M8520">
        <v>147.86000061035099</v>
      </c>
      <c r="N8520">
        <v>-20.596700668334901</v>
      </c>
    </row>
    <row r="8521" spans="1:14" x14ac:dyDescent="0.35">
      <c r="A8521" t="s">
        <v>42797</v>
      </c>
      <c r="B8521" t="s">
        <v>1168</v>
      </c>
      <c r="C8521" t="s">
        <v>42798</v>
      </c>
      <c r="D8521">
        <v>1110</v>
      </c>
      <c r="E8521" t="s">
        <v>161</v>
      </c>
      <c r="F8521" t="s">
        <v>1844</v>
      </c>
      <c r="G8521" t="s">
        <v>2670</v>
      </c>
      <c r="I8521" t="s">
        <v>42797</v>
      </c>
      <c r="J8521" t="s">
        <v>16126</v>
      </c>
      <c r="L8521" t="s">
        <v>42799</v>
      </c>
      <c r="M8521">
        <v>148.02799987792901</v>
      </c>
      <c r="N8521">
        <v>-34.6239013671875</v>
      </c>
    </row>
    <row r="8522" spans="1:14" x14ac:dyDescent="0.35">
      <c r="A8522" t="s">
        <v>42800</v>
      </c>
      <c r="B8522" t="s">
        <v>32</v>
      </c>
      <c r="C8522" t="s">
        <v>42801</v>
      </c>
      <c r="D8522">
        <v>491</v>
      </c>
      <c r="E8522" t="s">
        <v>161</v>
      </c>
      <c r="F8522" t="s">
        <v>1844</v>
      </c>
      <c r="G8522" t="s">
        <v>2670</v>
      </c>
      <c r="I8522" t="s">
        <v>42800</v>
      </c>
      <c r="J8522" t="s">
        <v>42802</v>
      </c>
      <c r="L8522" t="s">
        <v>42803</v>
      </c>
      <c r="M8522">
        <v>148.76300048828099</v>
      </c>
      <c r="N8522">
        <v>-33.278301239013601</v>
      </c>
    </row>
    <row r="8523" spans="1:14" x14ac:dyDescent="0.35">
      <c r="A8523" t="s">
        <v>42804</v>
      </c>
      <c r="B8523" t="s">
        <v>32</v>
      </c>
      <c r="C8523" t="s">
        <v>42805</v>
      </c>
      <c r="D8523">
        <v>442</v>
      </c>
      <c r="E8523" t="s">
        <v>161</v>
      </c>
      <c r="F8523" t="s">
        <v>1844</v>
      </c>
      <c r="G8523" t="s">
        <v>1845</v>
      </c>
      <c r="I8523" t="s">
        <v>42804</v>
      </c>
      <c r="J8523" t="s">
        <v>42806</v>
      </c>
      <c r="L8523" t="s">
        <v>42807</v>
      </c>
      <c r="M8523">
        <v>117.917999267578</v>
      </c>
      <c r="N8523">
        <v>-27.446699142456001</v>
      </c>
    </row>
    <row r="8524" spans="1:14" x14ac:dyDescent="0.35">
      <c r="A8524" t="s">
        <v>42808</v>
      </c>
      <c r="B8524" t="s">
        <v>32</v>
      </c>
      <c r="C8524" t="s">
        <v>42809</v>
      </c>
      <c r="D8524">
        <v>2300</v>
      </c>
      <c r="E8524" t="s">
        <v>161</v>
      </c>
      <c r="F8524" t="s">
        <v>1844</v>
      </c>
      <c r="G8524" t="s">
        <v>1845</v>
      </c>
      <c r="H8524" t="s">
        <v>42810</v>
      </c>
      <c r="I8524" t="s">
        <v>42808</v>
      </c>
      <c r="J8524" t="s">
        <v>42811</v>
      </c>
      <c r="L8524" t="s">
        <v>42812</v>
      </c>
      <c r="M8524">
        <v>118.81300354004</v>
      </c>
      <c r="N8524">
        <v>-22.96669960022</v>
      </c>
    </row>
    <row r="8525" spans="1:14" x14ac:dyDescent="0.35">
      <c r="A8525" t="s">
        <v>42813</v>
      </c>
      <c r="B8525" t="s">
        <v>32</v>
      </c>
      <c r="C8525" t="s">
        <v>42814</v>
      </c>
      <c r="D8525">
        <v>52</v>
      </c>
      <c r="E8525" t="s">
        <v>161</v>
      </c>
      <c r="F8525" t="s">
        <v>1844</v>
      </c>
      <c r="G8525" t="s">
        <v>2669</v>
      </c>
      <c r="I8525" t="s">
        <v>42813</v>
      </c>
      <c r="J8525" t="s">
        <v>42815</v>
      </c>
      <c r="L8525" t="s">
        <v>42816</v>
      </c>
      <c r="M8525">
        <v>138.32800292968699</v>
      </c>
      <c r="N8525">
        <v>-27.7117004394531</v>
      </c>
    </row>
    <row r="8526" spans="1:14" x14ac:dyDescent="0.35">
      <c r="A8526" t="s">
        <v>42817</v>
      </c>
      <c r="B8526" t="s">
        <v>32</v>
      </c>
      <c r="C8526" t="s">
        <v>42818</v>
      </c>
      <c r="D8526">
        <v>39</v>
      </c>
      <c r="E8526" t="s">
        <v>161</v>
      </c>
      <c r="F8526" t="s">
        <v>1844</v>
      </c>
      <c r="G8526" t="s">
        <v>2669</v>
      </c>
      <c r="I8526" t="s">
        <v>42817</v>
      </c>
      <c r="J8526" t="s">
        <v>42819</v>
      </c>
      <c r="L8526" t="s">
        <v>42820</v>
      </c>
      <c r="M8526">
        <v>136.891998291015</v>
      </c>
      <c r="N8526">
        <v>-33.666698455810497</v>
      </c>
    </row>
    <row r="8527" spans="1:14" x14ac:dyDescent="0.35">
      <c r="A8527" t="s">
        <v>42821</v>
      </c>
      <c r="B8527" t="s">
        <v>1168</v>
      </c>
      <c r="C8527" t="s">
        <v>42822</v>
      </c>
      <c r="D8527">
        <v>966</v>
      </c>
      <c r="E8527" t="s">
        <v>161</v>
      </c>
      <c r="F8527" t="s">
        <v>1844</v>
      </c>
      <c r="G8527" t="s">
        <v>2670</v>
      </c>
      <c r="I8527" t="s">
        <v>42821</v>
      </c>
      <c r="J8527" t="s">
        <v>42823</v>
      </c>
      <c r="L8527" t="s">
        <v>42824</v>
      </c>
      <c r="M8527">
        <v>148.649002075195</v>
      </c>
      <c r="N8527">
        <v>-33.844699859619098</v>
      </c>
    </row>
    <row r="8528" spans="1:14" x14ac:dyDescent="0.35">
      <c r="A8528" t="s">
        <v>42825</v>
      </c>
      <c r="B8528" t="s">
        <v>32</v>
      </c>
      <c r="C8528" t="s">
        <v>42826</v>
      </c>
      <c r="D8528">
        <v>1195</v>
      </c>
      <c r="E8528" t="s">
        <v>161</v>
      </c>
      <c r="F8528" t="s">
        <v>1844</v>
      </c>
      <c r="G8528" t="s">
        <v>1845</v>
      </c>
      <c r="H8528" t="s">
        <v>42827</v>
      </c>
      <c r="I8528" t="s">
        <v>42825</v>
      </c>
      <c r="J8528" t="s">
        <v>42828</v>
      </c>
      <c r="L8528" t="s">
        <v>42829</v>
      </c>
      <c r="M8528">
        <v>117.755</v>
      </c>
      <c r="N8528">
        <v>-21.794599999999999</v>
      </c>
    </row>
    <row r="8529" spans="1:14" x14ac:dyDescent="0.35">
      <c r="A8529" t="s">
        <v>42830</v>
      </c>
      <c r="B8529" t="s">
        <v>32</v>
      </c>
      <c r="C8529" t="s">
        <v>42831</v>
      </c>
      <c r="D8529">
        <v>335</v>
      </c>
      <c r="E8529" t="s">
        <v>161</v>
      </c>
      <c r="F8529" t="s">
        <v>1844</v>
      </c>
      <c r="G8529" t="s">
        <v>2674</v>
      </c>
      <c r="I8529" t="s">
        <v>42830</v>
      </c>
      <c r="J8529" t="s">
        <v>42832</v>
      </c>
      <c r="L8529" t="s">
        <v>42833</v>
      </c>
      <c r="M8529">
        <v>139.53300476074199</v>
      </c>
      <c r="N8529">
        <v>-21.708299636840799</v>
      </c>
    </row>
    <row r="8530" spans="1:14" x14ac:dyDescent="0.35">
      <c r="A8530" t="s">
        <v>42834</v>
      </c>
      <c r="B8530" t="s">
        <v>32</v>
      </c>
      <c r="C8530" t="s">
        <v>42835</v>
      </c>
      <c r="D8530">
        <v>1137</v>
      </c>
      <c r="E8530" t="s">
        <v>161</v>
      </c>
      <c r="F8530" t="s">
        <v>1844</v>
      </c>
      <c r="G8530" t="s">
        <v>2674</v>
      </c>
      <c r="I8530" t="s">
        <v>42834</v>
      </c>
      <c r="J8530" t="s">
        <v>42836</v>
      </c>
      <c r="L8530" t="s">
        <v>42837</v>
      </c>
      <c r="M8530">
        <v>151.266998291015</v>
      </c>
      <c r="N8530">
        <v>-27.155300140380799</v>
      </c>
    </row>
    <row r="8531" spans="1:14" x14ac:dyDescent="0.35">
      <c r="A8531" t="s">
        <v>42838</v>
      </c>
      <c r="B8531" t="s">
        <v>1168</v>
      </c>
      <c r="C8531" t="s">
        <v>42839</v>
      </c>
      <c r="D8531">
        <v>567</v>
      </c>
      <c r="E8531" t="s">
        <v>161</v>
      </c>
      <c r="F8531" t="s">
        <v>1844</v>
      </c>
      <c r="G8531" t="s">
        <v>2674</v>
      </c>
      <c r="I8531" t="s">
        <v>42838</v>
      </c>
      <c r="J8531" t="s">
        <v>42840</v>
      </c>
      <c r="L8531" t="s">
        <v>42841</v>
      </c>
      <c r="M8531">
        <v>148.21699523925699</v>
      </c>
      <c r="N8531">
        <v>-28.591699600219702</v>
      </c>
    </row>
    <row r="8532" spans="1:14" x14ac:dyDescent="0.35">
      <c r="A8532" t="s">
        <v>42842</v>
      </c>
      <c r="B8532" t="s">
        <v>32</v>
      </c>
      <c r="C8532" t="s">
        <v>1419</v>
      </c>
      <c r="D8532">
        <v>15</v>
      </c>
      <c r="E8532" t="s">
        <v>161</v>
      </c>
      <c r="F8532" t="s">
        <v>1844</v>
      </c>
      <c r="G8532" t="s">
        <v>2674</v>
      </c>
      <c r="I8532" t="s">
        <v>42842</v>
      </c>
      <c r="J8532" t="s">
        <v>42843</v>
      </c>
      <c r="L8532" t="s">
        <v>42844</v>
      </c>
      <c r="M8532">
        <v>142.39999389648401</v>
      </c>
      <c r="N8532">
        <v>-16.049999237060501</v>
      </c>
    </row>
    <row r="8533" spans="1:14" x14ac:dyDescent="0.35">
      <c r="A8533" t="s">
        <v>42845</v>
      </c>
      <c r="B8533" t="s">
        <v>1168</v>
      </c>
      <c r="C8533" t="s">
        <v>42846</v>
      </c>
      <c r="D8533">
        <v>24</v>
      </c>
      <c r="E8533" t="s">
        <v>161</v>
      </c>
      <c r="F8533" t="s">
        <v>1844</v>
      </c>
      <c r="G8533" t="s">
        <v>1845</v>
      </c>
      <c r="I8533" t="s">
        <v>42845</v>
      </c>
      <c r="J8533" t="s">
        <v>42847</v>
      </c>
      <c r="L8533" t="s">
        <v>42848</v>
      </c>
      <c r="M8533">
        <v>123.661003112792</v>
      </c>
      <c r="N8533">
        <v>-17.370000839233398</v>
      </c>
    </row>
    <row r="8534" spans="1:14" x14ac:dyDescent="0.35">
      <c r="A8534" t="s">
        <v>42849</v>
      </c>
      <c r="B8534" t="s">
        <v>32</v>
      </c>
      <c r="C8534" t="s">
        <v>42850</v>
      </c>
      <c r="E8534" t="s">
        <v>161</v>
      </c>
      <c r="F8534" t="s">
        <v>1844</v>
      </c>
      <c r="G8534" t="s">
        <v>2674</v>
      </c>
      <c r="H8534" t="s">
        <v>42851</v>
      </c>
      <c r="I8534" t="s">
        <v>42849</v>
      </c>
      <c r="J8534" t="s">
        <v>42852</v>
      </c>
      <c r="L8534" t="s">
        <v>42853</v>
      </c>
      <c r="M8534">
        <v>143.011993408</v>
      </c>
      <c r="N8534">
        <v>-16.0529994965</v>
      </c>
    </row>
    <row r="8535" spans="1:14" x14ac:dyDescent="0.35">
      <c r="A8535" t="s">
        <v>42855</v>
      </c>
      <c r="B8535" t="s">
        <v>32</v>
      </c>
      <c r="C8535" t="s">
        <v>42856</v>
      </c>
      <c r="D8535">
        <v>1459</v>
      </c>
      <c r="E8535" t="s">
        <v>161</v>
      </c>
      <c r="F8535" t="s">
        <v>1844</v>
      </c>
      <c r="G8535" t="s">
        <v>1845</v>
      </c>
      <c r="I8535" t="s">
        <v>42855</v>
      </c>
      <c r="J8535" t="s">
        <v>42857</v>
      </c>
      <c r="L8535" t="s">
        <v>42858</v>
      </c>
      <c r="M8535">
        <v>117.316388889</v>
      </c>
      <c r="N8535">
        <v>-27.830277777799999</v>
      </c>
    </row>
    <row r="8536" spans="1:14" x14ac:dyDescent="0.35">
      <c r="A8536" t="s">
        <v>42859</v>
      </c>
      <c r="B8536" t="s">
        <v>32</v>
      </c>
      <c r="C8536" t="s">
        <v>42860</v>
      </c>
      <c r="E8536" t="s">
        <v>161</v>
      </c>
      <c r="F8536" t="s">
        <v>1844</v>
      </c>
      <c r="G8536" t="s">
        <v>1845</v>
      </c>
      <c r="I8536" t="s">
        <v>42859</v>
      </c>
      <c r="J8536" t="s">
        <v>42861</v>
      </c>
      <c r="L8536" t="s">
        <v>42862</v>
      </c>
      <c r="M8536">
        <v>126.302235</v>
      </c>
      <c r="N8536">
        <v>-15.386429</v>
      </c>
    </row>
    <row r="8537" spans="1:14" x14ac:dyDescent="0.35">
      <c r="A8537" t="s">
        <v>42863</v>
      </c>
      <c r="B8537" t="s">
        <v>32</v>
      </c>
      <c r="C8537" t="s">
        <v>42864</v>
      </c>
      <c r="D8537">
        <v>580</v>
      </c>
      <c r="E8537" t="s">
        <v>161</v>
      </c>
      <c r="F8537" t="s">
        <v>1844</v>
      </c>
      <c r="G8537" t="s">
        <v>2674</v>
      </c>
      <c r="H8537" t="s">
        <v>42865</v>
      </c>
      <c r="I8537" t="s">
        <v>42863</v>
      </c>
      <c r="J8537" t="s">
        <v>42866</v>
      </c>
      <c r="L8537" t="s">
        <v>42867</v>
      </c>
      <c r="M8537">
        <v>143.31604957600001</v>
      </c>
      <c r="N8537">
        <v>-15.117494434799999</v>
      </c>
    </row>
    <row r="8538" spans="1:14" x14ac:dyDescent="0.35">
      <c r="A8538" t="s">
        <v>42868</v>
      </c>
      <c r="B8538" t="s">
        <v>32</v>
      </c>
      <c r="C8538" t="s">
        <v>42869</v>
      </c>
      <c r="D8538">
        <v>6</v>
      </c>
      <c r="E8538" t="s">
        <v>161</v>
      </c>
      <c r="F8538" t="s">
        <v>1844</v>
      </c>
      <c r="G8538" t="s">
        <v>2674</v>
      </c>
      <c r="H8538" t="s">
        <v>42870</v>
      </c>
      <c r="I8538" t="s">
        <v>42868</v>
      </c>
      <c r="J8538" t="s">
        <v>42871</v>
      </c>
      <c r="L8538" t="s">
        <v>42872</v>
      </c>
      <c r="M8538">
        <v>146.13999939000001</v>
      </c>
      <c r="N8538">
        <v>-17.941699981700001</v>
      </c>
    </row>
    <row r="8539" spans="1:14" x14ac:dyDescent="0.35">
      <c r="A8539" t="s">
        <v>42873</v>
      </c>
      <c r="B8539" t="s">
        <v>32</v>
      </c>
      <c r="C8539" t="s">
        <v>42874</v>
      </c>
      <c r="E8539" t="s">
        <v>161</v>
      </c>
      <c r="F8539" t="s">
        <v>1844</v>
      </c>
      <c r="G8539" t="s">
        <v>2669</v>
      </c>
      <c r="H8539" t="s">
        <v>42875</v>
      </c>
      <c r="I8539" t="s">
        <v>42873</v>
      </c>
      <c r="J8539" t="s">
        <v>42876</v>
      </c>
      <c r="L8539" t="s">
        <v>42877</v>
      </c>
      <c r="M8539">
        <v>138.48100280761699</v>
      </c>
      <c r="N8539">
        <v>-29.013299942016602</v>
      </c>
    </row>
    <row r="8540" spans="1:14" x14ac:dyDescent="0.35">
      <c r="A8540" t="s">
        <v>42878</v>
      </c>
      <c r="B8540" t="s">
        <v>1168</v>
      </c>
      <c r="C8540" t="s">
        <v>42879</v>
      </c>
      <c r="D8540">
        <v>316</v>
      </c>
      <c r="E8540" t="s">
        <v>161</v>
      </c>
      <c r="F8540" t="s">
        <v>1844</v>
      </c>
      <c r="G8540" t="s">
        <v>2670</v>
      </c>
      <c r="H8540" t="s">
        <v>42880</v>
      </c>
      <c r="I8540" t="s">
        <v>42878</v>
      </c>
      <c r="J8540" t="s">
        <v>42881</v>
      </c>
      <c r="L8540" t="s">
        <v>42882</v>
      </c>
      <c r="M8540">
        <v>144.94599914599999</v>
      </c>
      <c r="N8540">
        <v>-35.559398651099997</v>
      </c>
    </row>
    <row r="8541" spans="1:14" x14ac:dyDescent="0.35">
      <c r="A8541" t="s">
        <v>42883</v>
      </c>
      <c r="B8541" t="s">
        <v>32</v>
      </c>
      <c r="C8541" t="s">
        <v>42884</v>
      </c>
      <c r="D8541">
        <v>15</v>
      </c>
      <c r="E8541" t="s">
        <v>161</v>
      </c>
      <c r="F8541" t="s">
        <v>1844</v>
      </c>
      <c r="G8541" t="s">
        <v>2674</v>
      </c>
      <c r="I8541" t="s">
        <v>42883</v>
      </c>
      <c r="J8541" t="s">
        <v>42885</v>
      </c>
      <c r="L8541" t="s">
        <v>42886</v>
      </c>
      <c r="M8541">
        <v>141.31700134277301</v>
      </c>
      <c r="N8541">
        <v>-16.99169921875</v>
      </c>
    </row>
    <row r="8542" spans="1:14" x14ac:dyDescent="0.35">
      <c r="A8542" t="s">
        <v>42887</v>
      </c>
      <c r="B8542" t="s">
        <v>32</v>
      </c>
      <c r="C8542" t="s">
        <v>42888</v>
      </c>
      <c r="D8542">
        <v>34</v>
      </c>
      <c r="E8542" t="s">
        <v>161</v>
      </c>
      <c r="F8542" t="s">
        <v>1844</v>
      </c>
      <c r="G8542" t="s">
        <v>2007</v>
      </c>
      <c r="I8542" t="s">
        <v>42887</v>
      </c>
      <c r="J8542" t="s">
        <v>42889</v>
      </c>
      <c r="L8542" t="s">
        <v>42890</v>
      </c>
      <c r="M8542">
        <v>130.68499755859301</v>
      </c>
      <c r="N8542">
        <v>-12.550000190734799</v>
      </c>
    </row>
    <row r="8543" spans="1:14" x14ac:dyDescent="0.35">
      <c r="A8543" t="s">
        <v>42891</v>
      </c>
      <c r="B8543" t="s">
        <v>32</v>
      </c>
      <c r="C8543" t="s">
        <v>42892</v>
      </c>
      <c r="D8543">
        <v>700</v>
      </c>
      <c r="E8543" t="s">
        <v>161</v>
      </c>
      <c r="F8543" t="s">
        <v>1844</v>
      </c>
      <c r="G8543" t="s">
        <v>2007</v>
      </c>
      <c r="H8543" t="s">
        <v>42893</v>
      </c>
      <c r="I8543" t="s">
        <v>42891</v>
      </c>
      <c r="J8543" t="s">
        <v>42894</v>
      </c>
      <c r="L8543" t="s">
        <v>42895</v>
      </c>
      <c r="M8543">
        <v>133.383378983</v>
      </c>
      <c r="N8543">
        <v>-16.264695066399899</v>
      </c>
    </row>
    <row r="8544" spans="1:14" x14ac:dyDescent="0.35">
      <c r="A8544" t="s">
        <v>42896</v>
      </c>
      <c r="B8544" t="s">
        <v>32</v>
      </c>
      <c r="C8544" t="s">
        <v>42897</v>
      </c>
      <c r="D8544">
        <v>153</v>
      </c>
      <c r="E8544" t="s">
        <v>161</v>
      </c>
      <c r="F8544" t="s">
        <v>1844</v>
      </c>
      <c r="G8544" t="s">
        <v>2674</v>
      </c>
      <c r="I8544" t="s">
        <v>42896</v>
      </c>
      <c r="J8544" t="s">
        <v>42898</v>
      </c>
      <c r="L8544" t="s">
        <v>42899</v>
      </c>
      <c r="M8544">
        <v>138.82200599999999</v>
      </c>
      <c r="N8544">
        <v>-17.940300000000001</v>
      </c>
    </row>
    <row r="8545" spans="1:14" x14ac:dyDescent="0.35">
      <c r="A8545" t="s">
        <v>42900</v>
      </c>
      <c r="B8545" t="s">
        <v>32</v>
      </c>
      <c r="C8545" t="s">
        <v>42901</v>
      </c>
      <c r="E8545" t="s">
        <v>161</v>
      </c>
      <c r="F8545" t="s">
        <v>1844</v>
      </c>
      <c r="G8545" t="s">
        <v>2007</v>
      </c>
      <c r="I8545" t="s">
        <v>42900</v>
      </c>
      <c r="J8545" t="s">
        <v>42902</v>
      </c>
      <c r="L8545" t="s">
        <v>42903</v>
      </c>
      <c r="M8545">
        <v>130.69387817382801</v>
      </c>
      <c r="N8545">
        <v>-13.7498064041137</v>
      </c>
    </row>
    <row r="8546" spans="1:14" x14ac:dyDescent="0.35">
      <c r="A8546" t="s">
        <v>42904</v>
      </c>
      <c r="B8546" t="s">
        <v>32</v>
      </c>
      <c r="C8546" t="s">
        <v>42905</v>
      </c>
      <c r="E8546" t="s">
        <v>161</v>
      </c>
      <c r="F8546" t="s">
        <v>1844</v>
      </c>
      <c r="G8546" t="s">
        <v>2674</v>
      </c>
      <c r="H8546" t="s">
        <v>42906</v>
      </c>
      <c r="I8546" t="s">
        <v>42904</v>
      </c>
      <c r="J8546" t="s">
        <v>42907</v>
      </c>
      <c r="L8546" t="s">
        <v>42908</v>
      </c>
      <c r="M8546">
        <v>143.766998291015</v>
      </c>
      <c r="N8546">
        <v>-9.58333015441894</v>
      </c>
    </row>
    <row r="8547" spans="1:14" x14ac:dyDescent="0.35">
      <c r="A8547" t="s">
        <v>42910</v>
      </c>
      <c r="B8547" t="s">
        <v>32</v>
      </c>
      <c r="C8547" t="s">
        <v>42911</v>
      </c>
      <c r="D8547">
        <v>58</v>
      </c>
      <c r="E8547" t="s">
        <v>161</v>
      </c>
      <c r="F8547" t="s">
        <v>1844</v>
      </c>
      <c r="G8547" t="s">
        <v>2674</v>
      </c>
      <c r="H8547" t="s">
        <v>42912</v>
      </c>
      <c r="I8547" t="s">
        <v>42910</v>
      </c>
      <c r="J8547" t="s">
        <v>42913</v>
      </c>
      <c r="L8547" t="s">
        <v>42914</v>
      </c>
      <c r="M8547">
        <v>141.82380000000001</v>
      </c>
      <c r="N8547">
        <v>-16.553699999999999</v>
      </c>
    </row>
    <row r="8548" spans="1:14" x14ac:dyDescent="0.35">
      <c r="A8548" t="s">
        <v>42915</v>
      </c>
      <c r="B8548" t="s">
        <v>32</v>
      </c>
      <c r="C8548" t="s">
        <v>42916</v>
      </c>
      <c r="D8548">
        <v>95</v>
      </c>
      <c r="E8548" t="s">
        <v>161</v>
      </c>
      <c r="F8548" t="s">
        <v>1844</v>
      </c>
      <c r="G8548" t="s">
        <v>2674</v>
      </c>
      <c r="I8548" t="s">
        <v>42915</v>
      </c>
      <c r="J8548" t="s">
        <v>18089</v>
      </c>
      <c r="L8548" t="s">
        <v>42917</v>
      </c>
      <c r="M8548">
        <v>141.10800170898401</v>
      </c>
      <c r="N8548">
        <v>-24.149999618530199</v>
      </c>
    </row>
    <row r="8549" spans="1:14" x14ac:dyDescent="0.35">
      <c r="A8549" t="s">
        <v>42918</v>
      </c>
      <c r="B8549" t="s">
        <v>1168</v>
      </c>
      <c r="C8549" t="s">
        <v>42919</v>
      </c>
      <c r="D8549">
        <v>33</v>
      </c>
      <c r="E8549" t="s">
        <v>161</v>
      </c>
      <c r="F8549" t="s">
        <v>1844</v>
      </c>
      <c r="G8549" t="s">
        <v>2671</v>
      </c>
      <c r="H8549" t="s">
        <v>42920</v>
      </c>
      <c r="I8549" t="s">
        <v>42918</v>
      </c>
      <c r="J8549" t="s">
        <v>42921</v>
      </c>
      <c r="L8549" t="s">
        <v>42922</v>
      </c>
      <c r="M8549">
        <v>146.42999267600001</v>
      </c>
      <c r="N8549">
        <v>-41.169700622599997</v>
      </c>
    </row>
    <row r="8550" spans="1:14" x14ac:dyDescent="0.35">
      <c r="A8550" t="s">
        <v>42923</v>
      </c>
      <c r="B8550" t="s">
        <v>32</v>
      </c>
      <c r="C8550" t="s">
        <v>42924</v>
      </c>
      <c r="E8550" t="s">
        <v>161</v>
      </c>
      <c r="F8550" t="s">
        <v>1844</v>
      </c>
      <c r="G8550" t="s">
        <v>1845</v>
      </c>
      <c r="I8550" t="s">
        <v>42923</v>
      </c>
      <c r="J8550" t="s">
        <v>42925</v>
      </c>
      <c r="L8550" t="s">
        <v>42926</v>
      </c>
      <c r="M8550">
        <v>114.927334</v>
      </c>
      <c r="N8550">
        <v>-29.298127999999998</v>
      </c>
    </row>
    <row r="8551" spans="1:14" x14ac:dyDescent="0.35">
      <c r="A8551" t="s">
        <v>42927</v>
      </c>
      <c r="B8551" t="s">
        <v>32</v>
      </c>
      <c r="C8551" t="s">
        <v>42928</v>
      </c>
      <c r="D8551">
        <v>360</v>
      </c>
      <c r="E8551" t="s">
        <v>161</v>
      </c>
      <c r="F8551" t="s">
        <v>1844</v>
      </c>
      <c r="G8551" t="s">
        <v>1845</v>
      </c>
      <c r="I8551" t="s">
        <v>42927</v>
      </c>
      <c r="J8551" t="s">
        <v>33611</v>
      </c>
      <c r="L8551" t="s">
        <v>42929</v>
      </c>
      <c r="M8551">
        <v>126.38109684</v>
      </c>
      <c r="N8551">
        <v>-15.7135703992</v>
      </c>
    </row>
    <row r="8552" spans="1:14" x14ac:dyDescent="0.35">
      <c r="A8552" t="s">
        <v>42930</v>
      </c>
      <c r="B8552" t="s">
        <v>32</v>
      </c>
      <c r="C8552" t="s">
        <v>42931</v>
      </c>
      <c r="D8552">
        <v>116</v>
      </c>
      <c r="E8552" t="s">
        <v>161</v>
      </c>
      <c r="F8552" t="s">
        <v>1844</v>
      </c>
      <c r="G8552" t="s">
        <v>2674</v>
      </c>
      <c r="I8552" t="s">
        <v>42930</v>
      </c>
      <c r="J8552" t="s">
        <v>42932</v>
      </c>
      <c r="L8552" t="s">
        <v>42933</v>
      </c>
      <c r="M8552">
        <v>141.89999389648401</v>
      </c>
      <c r="N8552">
        <v>-27.0750007629394</v>
      </c>
    </row>
    <row r="8553" spans="1:14" x14ac:dyDescent="0.35">
      <c r="A8553" t="s">
        <v>42934</v>
      </c>
      <c r="B8553" t="s">
        <v>32</v>
      </c>
      <c r="C8553" t="s">
        <v>42935</v>
      </c>
      <c r="D8553">
        <v>58</v>
      </c>
      <c r="E8553" t="s">
        <v>161</v>
      </c>
      <c r="F8553" t="s">
        <v>1844</v>
      </c>
      <c r="G8553" t="s">
        <v>2674</v>
      </c>
      <c r="I8553" t="s">
        <v>42934</v>
      </c>
      <c r="J8553" t="s">
        <v>42936</v>
      </c>
      <c r="L8553" t="s">
        <v>42937</v>
      </c>
      <c r="M8553">
        <v>140.22799682617099</v>
      </c>
      <c r="N8553">
        <v>-25.684999465942301</v>
      </c>
    </row>
    <row r="8554" spans="1:14" x14ac:dyDescent="0.35">
      <c r="A8554" t="s">
        <v>42938</v>
      </c>
      <c r="B8554" t="s">
        <v>32</v>
      </c>
      <c r="C8554" t="s">
        <v>42939</v>
      </c>
      <c r="D8554">
        <v>260</v>
      </c>
      <c r="E8554" t="s">
        <v>161</v>
      </c>
      <c r="F8554" t="s">
        <v>1844</v>
      </c>
      <c r="G8554" t="s">
        <v>2674</v>
      </c>
      <c r="H8554" t="s">
        <v>42940</v>
      </c>
      <c r="I8554" t="s">
        <v>42938</v>
      </c>
      <c r="J8554" t="s">
        <v>22481</v>
      </c>
      <c r="L8554" t="s">
        <v>42941</v>
      </c>
      <c r="M8554">
        <v>153.42799377441</v>
      </c>
      <c r="N8554">
        <v>-27.516700744628999</v>
      </c>
    </row>
    <row r="8555" spans="1:14" x14ac:dyDescent="0.35">
      <c r="A8555" t="s">
        <v>42942</v>
      </c>
      <c r="B8555" t="s">
        <v>32</v>
      </c>
      <c r="C8555" t="s">
        <v>42943</v>
      </c>
      <c r="D8555">
        <v>589</v>
      </c>
      <c r="E8555" t="s">
        <v>161</v>
      </c>
      <c r="F8555" t="s">
        <v>1844</v>
      </c>
      <c r="G8555" t="s">
        <v>2007</v>
      </c>
      <c r="I8555" t="s">
        <v>42942</v>
      </c>
      <c r="J8555" t="s">
        <v>42944</v>
      </c>
      <c r="L8555" t="s">
        <v>42945</v>
      </c>
      <c r="M8555">
        <v>129.07000732421801</v>
      </c>
      <c r="N8555">
        <v>-24.860000610351499</v>
      </c>
    </row>
    <row r="8556" spans="1:14" x14ac:dyDescent="0.35">
      <c r="A8556" t="s">
        <v>42946</v>
      </c>
      <c r="B8556" t="s">
        <v>1168</v>
      </c>
      <c r="C8556" t="s">
        <v>42947</v>
      </c>
      <c r="D8556">
        <v>670</v>
      </c>
      <c r="E8556" t="s">
        <v>161</v>
      </c>
      <c r="F8556" t="s">
        <v>1844</v>
      </c>
      <c r="G8556" t="s">
        <v>2674</v>
      </c>
      <c r="I8556" t="s">
        <v>42946</v>
      </c>
      <c r="J8556" t="s">
        <v>18112</v>
      </c>
      <c r="L8556" t="s">
        <v>42948</v>
      </c>
      <c r="M8556">
        <v>148.363998413085</v>
      </c>
      <c r="N8556">
        <v>-22.622200012206999</v>
      </c>
    </row>
    <row r="8557" spans="1:14" x14ac:dyDescent="0.35">
      <c r="A8557" t="s">
        <v>42949</v>
      </c>
      <c r="B8557" t="s">
        <v>32</v>
      </c>
      <c r="C8557" t="s">
        <v>42950</v>
      </c>
      <c r="E8557" t="s">
        <v>1579</v>
      </c>
      <c r="F8557" t="s">
        <v>30373</v>
      </c>
      <c r="G8557" t="s">
        <v>30394</v>
      </c>
      <c r="H8557" t="s">
        <v>42951</v>
      </c>
      <c r="J8557" t="s">
        <v>42952</v>
      </c>
      <c r="L8557" t="s">
        <v>42953</v>
      </c>
      <c r="M8557">
        <v>45.549999237060497</v>
      </c>
      <c r="N8557">
        <v>14.8669996261596</v>
      </c>
    </row>
    <row r="8558" spans="1:14" x14ac:dyDescent="0.35">
      <c r="A8558" t="s">
        <v>42954</v>
      </c>
      <c r="B8558" t="s">
        <v>1168</v>
      </c>
      <c r="C8558" t="s">
        <v>42955</v>
      </c>
      <c r="D8558">
        <v>323</v>
      </c>
      <c r="E8558" t="s">
        <v>161</v>
      </c>
      <c r="F8558" t="s">
        <v>1844</v>
      </c>
      <c r="G8558" t="s">
        <v>2673</v>
      </c>
      <c r="I8558" t="s">
        <v>42954</v>
      </c>
      <c r="J8558" t="s">
        <v>42956</v>
      </c>
      <c r="L8558" t="s">
        <v>42957</v>
      </c>
      <c r="M8558">
        <v>144.76199340820301</v>
      </c>
      <c r="N8558">
        <v>-36.157199859619098</v>
      </c>
    </row>
    <row r="8559" spans="1:14" x14ac:dyDescent="0.35">
      <c r="A8559" t="s">
        <v>42958</v>
      </c>
      <c r="B8559" t="s">
        <v>32</v>
      </c>
      <c r="C8559" t="s">
        <v>42959</v>
      </c>
      <c r="E8559" t="s">
        <v>161</v>
      </c>
      <c r="F8559" t="s">
        <v>1844</v>
      </c>
      <c r="G8559" t="s">
        <v>1845</v>
      </c>
      <c r="I8559" t="s">
        <v>42958</v>
      </c>
      <c r="J8559" t="s">
        <v>42960</v>
      </c>
      <c r="L8559" t="s">
        <v>42961</v>
      </c>
      <c r="M8559">
        <v>128.88299560546801</v>
      </c>
      <c r="N8559">
        <v>-31.7000007629394</v>
      </c>
    </row>
    <row r="8560" spans="1:14" x14ac:dyDescent="0.35">
      <c r="A8560" t="s">
        <v>42962</v>
      </c>
      <c r="B8560" t="s">
        <v>32</v>
      </c>
      <c r="C8560" t="s">
        <v>42963</v>
      </c>
      <c r="E8560" t="s">
        <v>161</v>
      </c>
      <c r="F8560" t="s">
        <v>1844</v>
      </c>
      <c r="G8560" t="s">
        <v>2669</v>
      </c>
      <c r="H8560" t="s">
        <v>42964</v>
      </c>
      <c r="I8560" t="s">
        <v>42962</v>
      </c>
      <c r="J8560" t="s">
        <v>42965</v>
      </c>
      <c r="L8560" t="s">
        <v>42966</v>
      </c>
      <c r="M8560">
        <v>138.58900451660099</v>
      </c>
      <c r="N8560">
        <v>-28.740800857543899</v>
      </c>
    </row>
    <row r="8561" spans="1:14" x14ac:dyDescent="0.35">
      <c r="A8561" t="s">
        <v>42967</v>
      </c>
      <c r="B8561" t="s">
        <v>32</v>
      </c>
      <c r="C8561" t="s">
        <v>42968</v>
      </c>
      <c r="E8561" t="s">
        <v>161</v>
      </c>
      <c r="F8561" t="s">
        <v>1844</v>
      </c>
      <c r="G8561" t="s">
        <v>1845</v>
      </c>
      <c r="H8561" t="s">
        <v>42969</v>
      </c>
      <c r="I8561" t="s">
        <v>42967</v>
      </c>
      <c r="J8561" t="s">
        <v>42970</v>
      </c>
      <c r="L8561" t="s">
        <v>42971</v>
      </c>
      <c r="M8561">
        <v>115.246002197265</v>
      </c>
      <c r="N8561">
        <v>-29.832500457763601</v>
      </c>
    </row>
    <row r="8562" spans="1:14" x14ac:dyDescent="0.35">
      <c r="A8562" t="s">
        <v>42972</v>
      </c>
      <c r="B8562" t="s">
        <v>32</v>
      </c>
      <c r="C8562" t="s">
        <v>42973</v>
      </c>
      <c r="E8562" t="s">
        <v>161</v>
      </c>
      <c r="F8562" t="s">
        <v>1844</v>
      </c>
      <c r="G8562" t="s">
        <v>2674</v>
      </c>
      <c r="H8562" t="s">
        <v>42974</v>
      </c>
      <c r="I8562" t="s">
        <v>42972</v>
      </c>
      <c r="J8562" t="s">
        <v>42975</v>
      </c>
      <c r="L8562" t="s">
        <v>42976</v>
      </c>
      <c r="M8562">
        <v>144.093994141</v>
      </c>
      <c r="N8562">
        <v>-18.503299713099999</v>
      </c>
    </row>
    <row r="8563" spans="1:14" x14ac:dyDescent="0.35">
      <c r="A8563" t="s">
        <v>42977</v>
      </c>
      <c r="B8563" t="s">
        <v>1168</v>
      </c>
      <c r="C8563" t="s">
        <v>42978</v>
      </c>
      <c r="D8563">
        <v>101</v>
      </c>
      <c r="E8563" t="s">
        <v>161</v>
      </c>
      <c r="F8563" t="s">
        <v>1844</v>
      </c>
      <c r="G8563" t="s">
        <v>2007</v>
      </c>
      <c r="H8563" t="s">
        <v>42979</v>
      </c>
      <c r="I8563" t="s">
        <v>42977</v>
      </c>
      <c r="J8563" t="s">
        <v>2594</v>
      </c>
      <c r="L8563" t="s">
        <v>42980</v>
      </c>
      <c r="M8563">
        <v>135.57099914599999</v>
      </c>
      <c r="N8563">
        <v>-12.0193996428999</v>
      </c>
    </row>
    <row r="8564" spans="1:14" x14ac:dyDescent="0.35">
      <c r="A8564" t="s">
        <v>42981</v>
      </c>
      <c r="B8564" t="s">
        <v>32</v>
      </c>
      <c r="C8564" t="s">
        <v>42982</v>
      </c>
      <c r="E8564" t="s">
        <v>161</v>
      </c>
      <c r="F8564" t="s">
        <v>1844</v>
      </c>
      <c r="G8564" t="s">
        <v>2007</v>
      </c>
      <c r="I8564" t="s">
        <v>42981</v>
      </c>
      <c r="J8564" t="s">
        <v>42983</v>
      </c>
      <c r="L8564" t="s">
        <v>42984</v>
      </c>
      <c r="M8564">
        <v>135.44400024399999</v>
      </c>
      <c r="N8564">
        <v>-21.172500610399901</v>
      </c>
    </row>
    <row r="8565" spans="1:14" x14ac:dyDescent="0.35">
      <c r="A8565" t="s">
        <v>42985</v>
      </c>
      <c r="B8565" t="s">
        <v>1168</v>
      </c>
      <c r="C8565" t="s">
        <v>42986</v>
      </c>
      <c r="D8565">
        <v>624</v>
      </c>
      <c r="E8565" t="s">
        <v>161</v>
      </c>
      <c r="F8565" t="s">
        <v>1844</v>
      </c>
      <c r="G8565" t="s">
        <v>2674</v>
      </c>
      <c r="H8565" t="s">
        <v>1390</v>
      </c>
      <c r="I8565" t="s">
        <v>42985</v>
      </c>
      <c r="J8565" t="s">
        <v>42987</v>
      </c>
      <c r="L8565" t="s">
        <v>42988</v>
      </c>
      <c r="M8565">
        <v>148.17900085400001</v>
      </c>
      <c r="N8565">
        <v>-23.567499160800001</v>
      </c>
    </row>
    <row r="8566" spans="1:14" x14ac:dyDescent="0.35">
      <c r="A8566" t="s">
        <v>42989</v>
      </c>
      <c r="B8566" t="s">
        <v>32</v>
      </c>
      <c r="C8566" t="s">
        <v>42990</v>
      </c>
      <c r="D8566">
        <v>3692</v>
      </c>
      <c r="E8566" t="s">
        <v>161</v>
      </c>
      <c r="F8566" t="s">
        <v>1547</v>
      </c>
      <c r="G8566" t="s">
        <v>2852</v>
      </c>
      <c r="I8566" t="s">
        <v>42991</v>
      </c>
      <c r="J8566" t="s">
        <v>42989</v>
      </c>
      <c r="K8566" t="s">
        <v>42992</v>
      </c>
      <c r="L8566" t="s">
        <v>42993</v>
      </c>
      <c r="M8566">
        <v>143.91766666699999</v>
      </c>
      <c r="N8566">
        <v>-5.1097222222200003</v>
      </c>
    </row>
    <row r="8567" spans="1:14" x14ac:dyDescent="0.35">
      <c r="A8567" t="s">
        <v>42994</v>
      </c>
      <c r="B8567" t="s">
        <v>32</v>
      </c>
      <c r="C8567" t="s">
        <v>42995</v>
      </c>
      <c r="E8567" t="s">
        <v>161</v>
      </c>
      <c r="F8567" t="s">
        <v>1844</v>
      </c>
      <c r="G8567" t="s">
        <v>2007</v>
      </c>
      <c r="I8567" t="s">
        <v>42994</v>
      </c>
      <c r="J8567" t="s">
        <v>27519</v>
      </c>
      <c r="L8567" t="s">
        <v>42996</v>
      </c>
      <c r="M8567">
        <v>133.253997803</v>
      </c>
      <c r="N8567">
        <v>-25.2057991028</v>
      </c>
    </row>
    <row r="8568" spans="1:14" x14ac:dyDescent="0.35">
      <c r="A8568" t="s">
        <v>42997</v>
      </c>
      <c r="B8568" t="s">
        <v>32</v>
      </c>
      <c r="C8568" t="s">
        <v>42998</v>
      </c>
      <c r="D8568">
        <v>707</v>
      </c>
      <c r="E8568" t="s">
        <v>161</v>
      </c>
      <c r="F8568" t="s">
        <v>1844</v>
      </c>
      <c r="G8568" t="s">
        <v>2669</v>
      </c>
      <c r="I8568" t="s">
        <v>42997</v>
      </c>
      <c r="J8568" t="s">
        <v>42999</v>
      </c>
      <c r="L8568" t="s">
        <v>43000</v>
      </c>
      <c r="M8568">
        <v>132.18200683593699</v>
      </c>
      <c r="N8568">
        <v>-26.263299942016602</v>
      </c>
    </row>
    <row r="8569" spans="1:14" x14ac:dyDescent="0.35">
      <c r="A8569" t="s">
        <v>43001</v>
      </c>
      <c r="B8569" t="s">
        <v>32</v>
      </c>
      <c r="C8569" t="s">
        <v>43002</v>
      </c>
      <c r="D8569">
        <v>645</v>
      </c>
      <c r="E8569" t="s">
        <v>161</v>
      </c>
      <c r="F8569" t="s">
        <v>1844</v>
      </c>
      <c r="G8569" t="s">
        <v>2674</v>
      </c>
      <c r="H8569" t="s">
        <v>43003</v>
      </c>
      <c r="I8569" t="s">
        <v>43001</v>
      </c>
      <c r="J8569" t="s">
        <v>43004</v>
      </c>
      <c r="K8569" t="s">
        <v>43001</v>
      </c>
      <c r="L8569" t="s">
        <v>43005</v>
      </c>
      <c r="M8569">
        <v>141.00659999999999</v>
      </c>
      <c r="N8569">
        <v>-20.976400000000002</v>
      </c>
    </row>
    <row r="8570" spans="1:14" x14ac:dyDescent="0.35">
      <c r="A8570" t="s">
        <v>43006</v>
      </c>
      <c r="B8570" t="s">
        <v>1168</v>
      </c>
      <c r="C8570" t="s">
        <v>43007</v>
      </c>
      <c r="D8570">
        <v>470</v>
      </c>
      <c r="E8570" t="s">
        <v>161</v>
      </c>
      <c r="F8570" t="s">
        <v>1844</v>
      </c>
      <c r="G8570" t="s">
        <v>1845</v>
      </c>
      <c r="H8570" t="s">
        <v>901</v>
      </c>
      <c r="I8570" t="s">
        <v>43006</v>
      </c>
      <c r="J8570" t="s">
        <v>35056</v>
      </c>
      <c r="L8570" t="s">
        <v>43008</v>
      </c>
      <c r="M8570">
        <v>121.822998</v>
      </c>
      <c r="N8570">
        <v>-33.684398999999999</v>
      </c>
    </row>
    <row r="8571" spans="1:14" x14ac:dyDescent="0.35">
      <c r="A8571" t="s">
        <v>3602</v>
      </c>
      <c r="B8571" t="s">
        <v>32</v>
      </c>
      <c r="C8571" t="s">
        <v>43009</v>
      </c>
      <c r="E8571" t="s">
        <v>161</v>
      </c>
      <c r="F8571" t="s">
        <v>1844</v>
      </c>
      <c r="G8571" t="s">
        <v>2007</v>
      </c>
      <c r="H8571" t="s">
        <v>43010</v>
      </c>
      <c r="I8571" t="s">
        <v>3602</v>
      </c>
      <c r="J8571" t="s">
        <v>43011</v>
      </c>
      <c r="L8571" t="s">
        <v>43012</v>
      </c>
      <c r="M8571">
        <v>134.863006592</v>
      </c>
      <c r="N8571">
        <v>-18.0009994507</v>
      </c>
    </row>
    <row r="8572" spans="1:14" x14ac:dyDescent="0.35">
      <c r="A8572" t="s">
        <v>43013</v>
      </c>
      <c r="B8572" t="s">
        <v>32</v>
      </c>
      <c r="C8572" t="s">
        <v>43014</v>
      </c>
      <c r="D8572">
        <v>20</v>
      </c>
      <c r="E8572" t="s">
        <v>161</v>
      </c>
      <c r="F8572" t="s">
        <v>1844</v>
      </c>
      <c r="G8572" t="s">
        <v>2670</v>
      </c>
      <c r="I8572" t="s">
        <v>43013</v>
      </c>
      <c r="J8572" t="s">
        <v>43015</v>
      </c>
      <c r="L8572" t="s">
        <v>43016</v>
      </c>
      <c r="M8572">
        <v>153.419998168945</v>
      </c>
      <c r="N8572">
        <v>-29.093299865722599</v>
      </c>
    </row>
    <row r="8573" spans="1:14" x14ac:dyDescent="0.35">
      <c r="A8573" t="s">
        <v>43017</v>
      </c>
      <c r="B8573" t="s">
        <v>32</v>
      </c>
      <c r="C8573" t="s">
        <v>43018</v>
      </c>
      <c r="E8573" t="s">
        <v>161</v>
      </c>
      <c r="F8573" t="s">
        <v>1844</v>
      </c>
      <c r="G8573" t="s">
        <v>1845</v>
      </c>
      <c r="I8573" t="s">
        <v>43017</v>
      </c>
      <c r="J8573" t="s">
        <v>43019</v>
      </c>
      <c r="L8573" t="s">
        <v>43020</v>
      </c>
      <c r="M8573">
        <v>114.09999847412099</v>
      </c>
      <c r="N8573">
        <v>-22.033300399780199</v>
      </c>
    </row>
    <row r="8574" spans="1:14" x14ac:dyDescent="0.35">
      <c r="A8574" t="s">
        <v>43021</v>
      </c>
      <c r="B8574" t="s">
        <v>1168</v>
      </c>
      <c r="C8574" t="s">
        <v>43022</v>
      </c>
      <c r="D8574">
        <v>760</v>
      </c>
      <c r="E8574" t="s">
        <v>161</v>
      </c>
      <c r="F8574" t="s">
        <v>1844</v>
      </c>
      <c r="G8574" t="s">
        <v>2670</v>
      </c>
      <c r="H8574" t="s">
        <v>43023</v>
      </c>
      <c r="I8574" t="s">
        <v>43021</v>
      </c>
      <c r="J8574" t="s">
        <v>43024</v>
      </c>
      <c r="L8574" t="s">
        <v>43025</v>
      </c>
      <c r="M8574">
        <v>147.93499800000001</v>
      </c>
      <c r="N8574">
        <v>-33.363602</v>
      </c>
    </row>
    <row r="8575" spans="1:14" x14ac:dyDescent="0.35">
      <c r="A8575" t="s">
        <v>43026</v>
      </c>
      <c r="B8575" t="s">
        <v>32</v>
      </c>
      <c r="C8575" t="s">
        <v>43027</v>
      </c>
      <c r="D8575">
        <v>1555</v>
      </c>
      <c r="E8575" t="s">
        <v>161</v>
      </c>
      <c r="F8575" t="s">
        <v>1844</v>
      </c>
      <c r="G8575" t="s">
        <v>1845</v>
      </c>
      <c r="H8575" t="s">
        <v>43028</v>
      </c>
      <c r="I8575" t="s">
        <v>43026</v>
      </c>
      <c r="J8575" t="s">
        <v>43029</v>
      </c>
      <c r="L8575" t="s">
        <v>43030</v>
      </c>
      <c r="M8575">
        <v>119.43714300000001</v>
      </c>
      <c r="N8575">
        <v>-22.290754</v>
      </c>
    </row>
    <row r="8576" spans="1:14" x14ac:dyDescent="0.35">
      <c r="A8576" t="s">
        <v>43031</v>
      </c>
      <c r="B8576" t="s">
        <v>32</v>
      </c>
      <c r="C8576" t="s">
        <v>43032</v>
      </c>
      <c r="E8576" t="s">
        <v>161</v>
      </c>
      <c r="F8576" t="s">
        <v>1844</v>
      </c>
      <c r="G8576" t="s">
        <v>2670</v>
      </c>
      <c r="I8576" t="s">
        <v>43031</v>
      </c>
      <c r="J8576" t="s">
        <v>16003</v>
      </c>
      <c r="L8576" t="s">
        <v>43033</v>
      </c>
      <c r="M8576">
        <v>145.55000305199999</v>
      </c>
      <c r="N8576">
        <v>-35.666698455799903</v>
      </c>
    </row>
    <row r="8577" spans="1:14" x14ac:dyDescent="0.35">
      <c r="A8577" t="s">
        <v>43034</v>
      </c>
      <c r="B8577" t="s">
        <v>32</v>
      </c>
      <c r="C8577" t="s">
        <v>43035</v>
      </c>
      <c r="D8577">
        <v>10</v>
      </c>
      <c r="E8577" t="s">
        <v>161</v>
      </c>
      <c r="F8577" t="s">
        <v>1844</v>
      </c>
      <c r="G8577" t="s">
        <v>2671</v>
      </c>
      <c r="H8577" t="s">
        <v>43036</v>
      </c>
      <c r="I8577" t="s">
        <v>43034</v>
      </c>
      <c r="J8577" t="s">
        <v>43037</v>
      </c>
      <c r="L8577" t="s">
        <v>43038</v>
      </c>
      <c r="M8577">
        <v>147.99299621599999</v>
      </c>
      <c r="N8577">
        <v>-40.0917015076</v>
      </c>
    </row>
    <row r="8578" spans="1:14" x14ac:dyDescent="0.35">
      <c r="A8578" t="s">
        <v>43039</v>
      </c>
      <c r="B8578" t="s">
        <v>32</v>
      </c>
      <c r="C8578" t="s">
        <v>43040</v>
      </c>
      <c r="E8578" t="s">
        <v>161</v>
      </c>
      <c r="F8578" t="s">
        <v>1844</v>
      </c>
      <c r="G8578" t="s">
        <v>1845</v>
      </c>
      <c r="I8578" t="s">
        <v>43039</v>
      </c>
      <c r="J8578" t="s">
        <v>43041</v>
      </c>
      <c r="L8578" t="s">
        <v>43042</v>
      </c>
      <c r="M8578">
        <v>128.41700744600001</v>
      </c>
      <c r="N8578">
        <v>-18.283300399800002</v>
      </c>
    </row>
    <row r="8579" spans="1:14" x14ac:dyDescent="0.35">
      <c r="A8579" t="s">
        <v>43043</v>
      </c>
      <c r="B8579" t="s">
        <v>32</v>
      </c>
      <c r="C8579" t="s">
        <v>43044</v>
      </c>
      <c r="E8579" t="s">
        <v>161</v>
      </c>
      <c r="F8579" t="s">
        <v>1844</v>
      </c>
      <c r="G8579" t="s">
        <v>2007</v>
      </c>
      <c r="H8579" t="s">
        <v>43045</v>
      </c>
      <c r="I8579" t="s">
        <v>43043</v>
      </c>
      <c r="J8579" t="s">
        <v>43046</v>
      </c>
      <c r="L8579" t="s">
        <v>43047</v>
      </c>
      <c r="M8579">
        <v>134.58299255399999</v>
      </c>
      <c r="N8579">
        <v>-25.594699859599999</v>
      </c>
    </row>
    <row r="8580" spans="1:14" x14ac:dyDescent="0.35">
      <c r="A8580" t="s">
        <v>43048</v>
      </c>
      <c r="B8580" t="s">
        <v>1168</v>
      </c>
      <c r="C8580" t="s">
        <v>43049</v>
      </c>
      <c r="D8580">
        <v>511</v>
      </c>
      <c r="E8580" t="s">
        <v>161</v>
      </c>
      <c r="F8580" t="s">
        <v>1844</v>
      </c>
      <c r="G8580" t="s">
        <v>1845</v>
      </c>
      <c r="I8580" t="s">
        <v>43048</v>
      </c>
      <c r="J8580" t="s">
        <v>43050</v>
      </c>
      <c r="L8580" t="s">
        <v>43051</v>
      </c>
      <c r="M8580">
        <v>128.11500549316401</v>
      </c>
      <c r="N8580">
        <v>-30.838100433349599</v>
      </c>
    </row>
    <row r="8581" spans="1:14" x14ac:dyDescent="0.35">
      <c r="A8581" t="s">
        <v>43052</v>
      </c>
      <c r="B8581" t="s">
        <v>32</v>
      </c>
      <c r="C8581" t="s">
        <v>43053</v>
      </c>
      <c r="D8581">
        <v>22</v>
      </c>
      <c r="E8581" t="s">
        <v>161</v>
      </c>
      <c r="F8581" t="s">
        <v>1844</v>
      </c>
      <c r="G8581" t="s">
        <v>1845</v>
      </c>
      <c r="H8581" t="s">
        <v>43054</v>
      </c>
      <c r="I8581" t="s">
        <v>43052</v>
      </c>
      <c r="J8581" t="s">
        <v>43055</v>
      </c>
      <c r="K8581" t="s">
        <v>43052</v>
      </c>
      <c r="L8581" t="s">
        <v>43056</v>
      </c>
      <c r="M8581">
        <v>127.84010000000001</v>
      </c>
      <c r="N8581">
        <v>-15.1647</v>
      </c>
    </row>
    <row r="8582" spans="1:14" x14ac:dyDescent="0.35">
      <c r="A8582" t="s">
        <v>43057</v>
      </c>
      <c r="B8582" t="s">
        <v>32</v>
      </c>
      <c r="C8582" t="s">
        <v>43058</v>
      </c>
      <c r="D8582">
        <v>4</v>
      </c>
      <c r="E8582" t="s">
        <v>161</v>
      </c>
      <c r="F8582" t="s">
        <v>1844</v>
      </c>
      <c r="G8582" t="s">
        <v>2670</v>
      </c>
      <c r="I8582" t="s">
        <v>43057</v>
      </c>
      <c r="J8582" t="s">
        <v>18721</v>
      </c>
      <c r="L8582" t="s">
        <v>43059</v>
      </c>
      <c r="M8582">
        <v>152.47900390625</v>
      </c>
      <c r="N8582">
        <v>-32.204200744628899</v>
      </c>
    </row>
    <row r="8583" spans="1:14" x14ac:dyDescent="0.35">
      <c r="A8583" t="s">
        <v>43060</v>
      </c>
      <c r="B8583" t="s">
        <v>1168</v>
      </c>
      <c r="C8583" t="s">
        <v>43061</v>
      </c>
      <c r="D8583">
        <v>368</v>
      </c>
      <c r="E8583" t="s">
        <v>161</v>
      </c>
      <c r="F8583" t="s">
        <v>1844</v>
      </c>
      <c r="G8583" t="s">
        <v>1845</v>
      </c>
      <c r="I8583" t="s">
        <v>43060</v>
      </c>
      <c r="J8583" t="s">
        <v>43062</v>
      </c>
      <c r="L8583" t="s">
        <v>43063</v>
      </c>
      <c r="M8583">
        <v>125.55899810791</v>
      </c>
      <c r="N8583">
        <v>-18.181900024413999</v>
      </c>
    </row>
    <row r="8584" spans="1:14" x14ac:dyDescent="0.35">
      <c r="A8584" t="s">
        <v>43064</v>
      </c>
      <c r="B8584" t="s">
        <v>32</v>
      </c>
      <c r="C8584" t="s">
        <v>43065</v>
      </c>
      <c r="E8584" t="s">
        <v>161</v>
      </c>
      <c r="F8584" t="s">
        <v>1844</v>
      </c>
      <c r="G8584" t="s">
        <v>2674</v>
      </c>
      <c r="I8584" t="s">
        <v>43064</v>
      </c>
      <c r="J8584" t="s">
        <v>43066</v>
      </c>
      <c r="L8584" t="s">
        <v>43067</v>
      </c>
      <c r="M8584">
        <v>143.66700744600001</v>
      </c>
      <c r="N8584">
        <v>-16.5499992371</v>
      </c>
    </row>
    <row r="8585" spans="1:14" x14ac:dyDescent="0.35">
      <c r="A8585" t="s">
        <v>43068</v>
      </c>
      <c r="B8585" t="s">
        <v>32</v>
      </c>
      <c r="C8585" t="s">
        <v>43069</v>
      </c>
      <c r="D8585">
        <v>369</v>
      </c>
      <c r="E8585" t="s">
        <v>161</v>
      </c>
      <c r="F8585" t="s">
        <v>1844</v>
      </c>
      <c r="G8585" t="s">
        <v>2674</v>
      </c>
      <c r="I8585" t="s">
        <v>43068</v>
      </c>
      <c r="J8585" t="s">
        <v>43070</v>
      </c>
      <c r="L8585" t="s">
        <v>43071</v>
      </c>
      <c r="M8585">
        <v>151.61900329589801</v>
      </c>
      <c r="N8585">
        <v>-25.614400863647401</v>
      </c>
    </row>
    <row r="8586" spans="1:14" x14ac:dyDescent="0.35">
      <c r="A8586" t="s">
        <v>43072</v>
      </c>
      <c r="B8586" t="s">
        <v>32</v>
      </c>
      <c r="C8586" t="s">
        <v>43073</v>
      </c>
      <c r="D8586">
        <v>19</v>
      </c>
      <c r="E8586" t="s">
        <v>161</v>
      </c>
      <c r="F8586" t="s">
        <v>1844</v>
      </c>
      <c r="G8586" t="s">
        <v>2007</v>
      </c>
      <c r="I8586" t="s">
        <v>43072</v>
      </c>
      <c r="J8586" t="s">
        <v>2495</v>
      </c>
      <c r="L8586" t="s">
        <v>43074</v>
      </c>
      <c r="M8586">
        <v>133.38200378417901</v>
      </c>
      <c r="N8586">
        <v>-11.649999618530201</v>
      </c>
    </row>
    <row r="8587" spans="1:14" x14ac:dyDescent="0.35">
      <c r="A8587" t="s">
        <v>43075</v>
      </c>
      <c r="B8587" t="s">
        <v>1168</v>
      </c>
      <c r="C8587" t="s">
        <v>43076</v>
      </c>
      <c r="D8587">
        <v>863</v>
      </c>
      <c r="E8587" t="s">
        <v>161</v>
      </c>
      <c r="F8587" t="s">
        <v>1844</v>
      </c>
      <c r="G8587" t="s">
        <v>2670</v>
      </c>
      <c r="I8587" t="s">
        <v>43075</v>
      </c>
      <c r="J8587" t="s">
        <v>43077</v>
      </c>
      <c r="L8587" t="s">
        <v>43078</v>
      </c>
      <c r="M8587">
        <v>150.25100708007801</v>
      </c>
      <c r="N8587">
        <v>-30.9610996246337</v>
      </c>
    </row>
    <row r="8588" spans="1:14" x14ac:dyDescent="0.35">
      <c r="A8588" t="s">
        <v>43079</v>
      </c>
      <c r="B8588" t="s">
        <v>32</v>
      </c>
      <c r="C8588" t="s">
        <v>43080</v>
      </c>
      <c r="D8588">
        <v>714</v>
      </c>
      <c r="E8588" t="s">
        <v>161</v>
      </c>
      <c r="F8588" t="s">
        <v>1844</v>
      </c>
      <c r="G8588" t="s">
        <v>2674</v>
      </c>
      <c r="I8588" t="s">
        <v>43079</v>
      </c>
      <c r="J8588" t="s">
        <v>19000</v>
      </c>
      <c r="L8588" t="s">
        <v>43081</v>
      </c>
      <c r="M8588">
        <v>150.32000732421801</v>
      </c>
      <c r="N8588">
        <v>-28.521400451660099</v>
      </c>
    </row>
    <row r="8589" spans="1:14" x14ac:dyDescent="0.35">
      <c r="A8589" t="s">
        <v>43082</v>
      </c>
      <c r="B8589" t="s">
        <v>32</v>
      </c>
      <c r="C8589" t="s">
        <v>43083</v>
      </c>
      <c r="D8589">
        <v>800</v>
      </c>
      <c r="E8589" t="s">
        <v>161</v>
      </c>
      <c r="F8589" t="s">
        <v>1844</v>
      </c>
      <c r="G8589" t="s">
        <v>1845</v>
      </c>
      <c r="H8589" t="s">
        <v>43084</v>
      </c>
      <c r="I8589" t="s">
        <v>43082</v>
      </c>
      <c r="J8589" t="s">
        <v>2691</v>
      </c>
      <c r="L8589" t="s">
        <v>43085</v>
      </c>
      <c r="M8589">
        <v>128.59199523925699</v>
      </c>
      <c r="N8589">
        <v>-18.6781005859375</v>
      </c>
    </row>
    <row r="8590" spans="1:14" x14ac:dyDescent="0.35">
      <c r="A8590" t="s">
        <v>43086</v>
      </c>
      <c r="B8590" t="s">
        <v>32</v>
      </c>
      <c r="C8590" t="s">
        <v>43087</v>
      </c>
      <c r="D8590">
        <v>52</v>
      </c>
      <c r="E8590" t="s">
        <v>161</v>
      </c>
      <c r="F8590" t="s">
        <v>1844</v>
      </c>
      <c r="G8590" t="s">
        <v>2674</v>
      </c>
      <c r="I8590" t="s">
        <v>43086</v>
      </c>
      <c r="J8590" t="s">
        <v>43088</v>
      </c>
      <c r="L8590" t="s">
        <v>43089</v>
      </c>
      <c r="M8590">
        <v>139.23300170898401</v>
      </c>
      <c r="N8590">
        <v>-18.625</v>
      </c>
    </row>
    <row r="8591" spans="1:14" x14ac:dyDescent="0.35">
      <c r="A8591" t="s">
        <v>43090</v>
      </c>
      <c r="B8591" t="s">
        <v>32</v>
      </c>
      <c r="C8591" t="s">
        <v>43091</v>
      </c>
      <c r="D8591">
        <v>337</v>
      </c>
      <c r="E8591" t="s">
        <v>161</v>
      </c>
      <c r="F8591" t="s">
        <v>1844</v>
      </c>
      <c r="G8591" t="s">
        <v>2669</v>
      </c>
      <c r="I8591" t="s">
        <v>43090</v>
      </c>
      <c r="J8591" t="s">
        <v>43092</v>
      </c>
      <c r="L8591" t="s">
        <v>43093</v>
      </c>
      <c r="M8591">
        <v>133.60699462890599</v>
      </c>
      <c r="N8591">
        <v>-26.948299407958899</v>
      </c>
    </row>
    <row r="8592" spans="1:14" x14ac:dyDescent="0.35">
      <c r="A8592" t="s">
        <v>43094</v>
      </c>
      <c r="B8592" t="s">
        <v>65</v>
      </c>
      <c r="C8592" t="s">
        <v>43095</v>
      </c>
      <c r="D8592">
        <v>0</v>
      </c>
      <c r="F8592" t="s">
        <v>4613</v>
      </c>
      <c r="G8592" t="s">
        <v>4623</v>
      </c>
      <c r="H8592" t="s">
        <v>43096</v>
      </c>
      <c r="J8592" t="s">
        <v>43094</v>
      </c>
      <c r="L8592" t="s">
        <v>43097</v>
      </c>
      <c r="M8592">
        <v>-125.0235</v>
      </c>
      <c r="N8592">
        <v>50.099400000000003</v>
      </c>
    </row>
    <row r="8593" spans="1:14" x14ac:dyDescent="0.35">
      <c r="A8593" t="s">
        <v>43098</v>
      </c>
      <c r="B8593" t="s">
        <v>1168</v>
      </c>
      <c r="C8593" t="s">
        <v>43099</v>
      </c>
      <c r="D8593">
        <v>121</v>
      </c>
      <c r="E8593" t="s">
        <v>161</v>
      </c>
      <c r="F8593" t="s">
        <v>1844</v>
      </c>
      <c r="G8593" t="s">
        <v>1845</v>
      </c>
      <c r="H8593" t="s">
        <v>2693</v>
      </c>
      <c r="I8593" t="s">
        <v>43098</v>
      </c>
      <c r="J8593" t="s">
        <v>43100</v>
      </c>
      <c r="L8593" t="s">
        <v>43101</v>
      </c>
      <c r="M8593">
        <v>114.70700100000001</v>
      </c>
      <c r="N8593">
        <v>-28.796101</v>
      </c>
    </row>
    <row r="8594" spans="1:14" x14ac:dyDescent="0.35">
      <c r="A8594" t="s">
        <v>43102</v>
      </c>
      <c r="B8594" t="s">
        <v>1168</v>
      </c>
      <c r="C8594" t="s">
        <v>43103</v>
      </c>
      <c r="D8594">
        <v>110</v>
      </c>
      <c r="E8594" t="s">
        <v>161</v>
      </c>
      <c r="F8594" t="s">
        <v>1844</v>
      </c>
      <c r="G8594" t="s">
        <v>2670</v>
      </c>
      <c r="I8594" t="s">
        <v>43102</v>
      </c>
      <c r="J8594" t="s">
        <v>43104</v>
      </c>
      <c r="L8594" t="s">
        <v>43105</v>
      </c>
      <c r="M8594">
        <v>153.02999877929599</v>
      </c>
      <c r="N8594">
        <v>-29.7593994140625</v>
      </c>
    </row>
    <row r="8595" spans="1:14" x14ac:dyDescent="0.35">
      <c r="A8595" t="s">
        <v>43106</v>
      </c>
      <c r="B8595" t="s">
        <v>32</v>
      </c>
      <c r="C8595" t="s">
        <v>43107</v>
      </c>
      <c r="D8595">
        <v>1409</v>
      </c>
      <c r="E8595" t="s">
        <v>161</v>
      </c>
      <c r="F8595" t="s">
        <v>1844</v>
      </c>
      <c r="G8595" t="s">
        <v>1845</v>
      </c>
      <c r="H8595" t="s">
        <v>43108</v>
      </c>
      <c r="I8595" t="s">
        <v>43106</v>
      </c>
      <c r="J8595" t="s">
        <v>43109</v>
      </c>
      <c r="L8595" t="s">
        <v>43110</v>
      </c>
      <c r="M8595">
        <v>120.03552999999999</v>
      </c>
      <c r="N8595">
        <v>-22.581199999999999</v>
      </c>
    </row>
    <row r="8596" spans="1:14" x14ac:dyDescent="0.35">
      <c r="A8596" t="s">
        <v>43111</v>
      </c>
      <c r="B8596" t="s">
        <v>32</v>
      </c>
      <c r="C8596" t="s">
        <v>43112</v>
      </c>
      <c r="D8596">
        <v>509</v>
      </c>
      <c r="E8596" t="s">
        <v>161</v>
      </c>
      <c r="F8596" t="s">
        <v>1844</v>
      </c>
      <c r="G8596" t="s">
        <v>1845</v>
      </c>
      <c r="I8596" t="s">
        <v>43111</v>
      </c>
      <c r="J8596" t="s">
        <v>43113</v>
      </c>
      <c r="L8596" t="s">
        <v>43114</v>
      </c>
      <c r="M8596">
        <v>126.44499969482401</v>
      </c>
      <c r="N8596">
        <v>-16.4232997894287</v>
      </c>
    </row>
    <row r="8597" spans="1:14" x14ac:dyDescent="0.35">
      <c r="A8597" t="s">
        <v>43115</v>
      </c>
      <c r="B8597" t="s">
        <v>32</v>
      </c>
      <c r="C8597" t="s">
        <v>43116</v>
      </c>
      <c r="D8597">
        <v>21</v>
      </c>
      <c r="E8597" t="s">
        <v>161</v>
      </c>
      <c r="F8597" t="s">
        <v>1844</v>
      </c>
      <c r="G8597" t="s">
        <v>2674</v>
      </c>
      <c r="H8597" t="s">
        <v>43117</v>
      </c>
      <c r="I8597" t="s">
        <v>43115</v>
      </c>
      <c r="J8597" t="s">
        <v>43118</v>
      </c>
      <c r="L8597" t="s">
        <v>43119</v>
      </c>
      <c r="M8597">
        <v>150.94200134299999</v>
      </c>
      <c r="N8597">
        <v>-23.183300018299999</v>
      </c>
    </row>
    <row r="8598" spans="1:14" x14ac:dyDescent="0.35">
      <c r="A8598" t="s">
        <v>43120</v>
      </c>
      <c r="B8598" t="s">
        <v>1168</v>
      </c>
      <c r="C8598" t="s">
        <v>5203</v>
      </c>
      <c r="D8598">
        <v>64</v>
      </c>
      <c r="E8598" t="s">
        <v>161</v>
      </c>
      <c r="F8598" t="s">
        <v>1844</v>
      </c>
      <c r="G8598" t="s">
        <v>2674</v>
      </c>
      <c r="H8598" t="s">
        <v>1016</v>
      </c>
      <c r="I8598" t="s">
        <v>43120</v>
      </c>
      <c r="J8598" t="s">
        <v>43121</v>
      </c>
      <c r="K8598">
        <v>4680</v>
      </c>
      <c r="L8598" t="s">
        <v>43122</v>
      </c>
      <c r="M8598">
        <v>151.223007</v>
      </c>
      <c r="N8598">
        <v>-23.869699000000001</v>
      </c>
    </row>
    <row r="8599" spans="1:14" x14ac:dyDescent="0.35">
      <c r="A8599" t="s">
        <v>43123</v>
      </c>
      <c r="B8599" t="s">
        <v>1168</v>
      </c>
      <c r="C8599" t="s">
        <v>43124</v>
      </c>
      <c r="D8599">
        <v>2141</v>
      </c>
      <c r="E8599" t="s">
        <v>161</v>
      </c>
      <c r="F8599" t="s">
        <v>1844</v>
      </c>
      <c r="G8599" t="s">
        <v>2670</v>
      </c>
      <c r="I8599" t="s">
        <v>43123</v>
      </c>
      <c r="J8599" t="s">
        <v>43125</v>
      </c>
      <c r="L8599" t="s">
        <v>43126</v>
      </c>
      <c r="M8599">
        <v>149.72599792480401</v>
      </c>
      <c r="N8599">
        <v>-34.810298919677699</v>
      </c>
    </row>
    <row r="8600" spans="1:14" x14ac:dyDescent="0.35">
      <c r="A8600" t="s">
        <v>43127</v>
      </c>
      <c r="B8600" t="s">
        <v>32</v>
      </c>
      <c r="C8600" t="s">
        <v>43128</v>
      </c>
      <c r="D8600">
        <v>91</v>
      </c>
      <c r="E8600" t="s">
        <v>161</v>
      </c>
      <c r="F8600" t="s">
        <v>1844</v>
      </c>
      <c r="G8600" t="s">
        <v>2674</v>
      </c>
      <c r="I8600" t="s">
        <v>43127</v>
      </c>
      <c r="J8600" t="s">
        <v>43129</v>
      </c>
      <c r="L8600" t="s">
        <v>43130</v>
      </c>
      <c r="M8600">
        <v>139.600006103515</v>
      </c>
      <c r="N8600">
        <v>-24.808300018310501</v>
      </c>
    </row>
    <row r="8601" spans="1:14" x14ac:dyDescent="0.35">
      <c r="A8601" t="s">
        <v>43131</v>
      </c>
      <c r="B8601" t="s">
        <v>32</v>
      </c>
      <c r="C8601" t="s">
        <v>43132</v>
      </c>
      <c r="D8601">
        <v>43</v>
      </c>
      <c r="E8601" t="s">
        <v>161</v>
      </c>
      <c r="F8601" t="s">
        <v>1844</v>
      </c>
      <c r="G8601" t="s">
        <v>2673</v>
      </c>
      <c r="I8601" t="s">
        <v>43131</v>
      </c>
      <c r="J8601" t="s">
        <v>43133</v>
      </c>
      <c r="L8601" t="s">
        <v>43134</v>
      </c>
      <c r="M8601">
        <v>144.33299255371</v>
      </c>
      <c r="N8601">
        <v>-38.224998474121001</v>
      </c>
    </row>
    <row r="8602" spans="1:14" x14ac:dyDescent="0.35">
      <c r="A8602" t="s">
        <v>43135</v>
      </c>
      <c r="B8602" t="s">
        <v>1168</v>
      </c>
      <c r="C8602" t="s">
        <v>43136</v>
      </c>
      <c r="D8602">
        <v>3433</v>
      </c>
      <c r="E8602" t="s">
        <v>161</v>
      </c>
      <c r="F8602" t="s">
        <v>1844</v>
      </c>
      <c r="G8602" t="s">
        <v>2670</v>
      </c>
      <c r="I8602" t="s">
        <v>43135</v>
      </c>
      <c r="J8602" t="s">
        <v>43137</v>
      </c>
      <c r="L8602" t="s">
        <v>43138</v>
      </c>
      <c r="M8602">
        <v>151.68899536132801</v>
      </c>
      <c r="N8602">
        <v>-29.674999237060501</v>
      </c>
    </row>
    <row r="8603" spans="1:14" x14ac:dyDescent="0.35">
      <c r="A8603" t="s">
        <v>43139</v>
      </c>
      <c r="B8603" t="s">
        <v>32</v>
      </c>
      <c r="C8603" t="s">
        <v>43140</v>
      </c>
      <c r="D8603">
        <v>158</v>
      </c>
      <c r="E8603" t="s">
        <v>161</v>
      </c>
      <c r="F8603" t="s">
        <v>1844</v>
      </c>
      <c r="G8603" t="s">
        <v>2674</v>
      </c>
      <c r="I8603" t="s">
        <v>43139</v>
      </c>
      <c r="J8603" t="s">
        <v>2209</v>
      </c>
      <c r="L8603" t="s">
        <v>43141</v>
      </c>
      <c r="M8603">
        <v>138.82499694824199</v>
      </c>
      <c r="N8603">
        <v>-22.888299942016602</v>
      </c>
    </row>
    <row r="8604" spans="1:14" x14ac:dyDescent="0.35">
      <c r="A8604" t="s">
        <v>3628</v>
      </c>
      <c r="B8604" t="s">
        <v>65</v>
      </c>
      <c r="C8604" t="s">
        <v>43142</v>
      </c>
      <c r="F8604" t="s">
        <v>4613</v>
      </c>
      <c r="G8604" t="s">
        <v>4623</v>
      </c>
      <c r="H8604" t="s">
        <v>43143</v>
      </c>
      <c r="I8604" t="s">
        <v>43144</v>
      </c>
      <c r="J8604" t="s">
        <v>3628</v>
      </c>
      <c r="K8604" t="s">
        <v>43144</v>
      </c>
      <c r="L8604" t="s">
        <v>43145</v>
      </c>
      <c r="M8604">
        <v>-126.77500000000001</v>
      </c>
      <c r="N8604">
        <v>50.838999999999999</v>
      </c>
    </row>
    <row r="8605" spans="1:14" x14ac:dyDescent="0.35">
      <c r="A8605" t="s">
        <v>43146</v>
      </c>
      <c r="B8605" t="s">
        <v>32</v>
      </c>
      <c r="C8605" t="s">
        <v>5266</v>
      </c>
      <c r="D8605">
        <v>1080</v>
      </c>
      <c r="E8605" t="s">
        <v>161</v>
      </c>
      <c r="F8605" t="s">
        <v>1844</v>
      </c>
      <c r="G8605" t="s">
        <v>2670</v>
      </c>
      <c r="H8605" t="s">
        <v>5267</v>
      </c>
      <c r="I8605" t="s">
        <v>43146</v>
      </c>
      <c r="J8605" t="s">
        <v>43147</v>
      </c>
      <c r="L8605" t="s">
        <v>43148</v>
      </c>
      <c r="M8605">
        <v>148.13299560499999</v>
      </c>
      <c r="N8605">
        <v>-34</v>
      </c>
    </row>
    <row r="8606" spans="1:14" x14ac:dyDescent="0.35">
      <c r="A8606" t="s">
        <v>43149</v>
      </c>
      <c r="B8606" t="s">
        <v>32</v>
      </c>
      <c r="C8606" t="s">
        <v>43150</v>
      </c>
      <c r="E8606" t="s">
        <v>161</v>
      </c>
      <c r="F8606" t="s">
        <v>1844</v>
      </c>
      <c r="G8606" t="s">
        <v>2674</v>
      </c>
      <c r="I8606" t="s">
        <v>43149</v>
      </c>
      <c r="J8606" t="s">
        <v>43151</v>
      </c>
      <c r="L8606" t="s">
        <v>43152</v>
      </c>
      <c r="M8606">
        <v>145.0136</v>
      </c>
      <c r="N8606">
        <v>-18.996600000000001</v>
      </c>
    </row>
    <row r="8607" spans="1:14" x14ac:dyDescent="0.35">
      <c r="A8607" t="s">
        <v>43153</v>
      </c>
      <c r="B8607" t="s">
        <v>32</v>
      </c>
      <c r="C8607" t="s">
        <v>43154</v>
      </c>
      <c r="D8607">
        <v>900</v>
      </c>
      <c r="E8607" t="s">
        <v>161</v>
      </c>
      <c r="F8607" t="s">
        <v>1844</v>
      </c>
      <c r="G8607" t="s">
        <v>2674</v>
      </c>
      <c r="H8607" t="s">
        <v>43155</v>
      </c>
      <c r="I8607" t="s">
        <v>43153</v>
      </c>
      <c r="J8607" t="s">
        <v>43156</v>
      </c>
      <c r="L8607" t="s">
        <v>43157</v>
      </c>
      <c r="M8607">
        <v>139.40424999999999</v>
      </c>
      <c r="N8607">
        <v>-19.772649999999999</v>
      </c>
    </row>
    <row r="8608" spans="1:14" x14ac:dyDescent="0.35">
      <c r="A8608" t="s">
        <v>43158</v>
      </c>
      <c r="B8608" t="s">
        <v>1168</v>
      </c>
      <c r="C8608" t="s">
        <v>43159</v>
      </c>
      <c r="D8608">
        <v>90</v>
      </c>
      <c r="E8608" t="s">
        <v>161</v>
      </c>
      <c r="F8608" t="s">
        <v>1844</v>
      </c>
      <c r="G8608" t="s">
        <v>2007</v>
      </c>
      <c r="I8608" t="s">
        <v>43158</v>
      </c>
      <c r="J8608" t="s">
        <v>43160</v>
      </c>
      <c r="L8608" t="s">
        <v>43161</v>
      </c>
      <c r="M8608">
        <v>130.42199707031199</v>
      </c>
      <c r="N8608">
        <v>-11.4025001525878</v>
      </c>
    </row>
    <row r="8609" spans="1:14" x14ac:dyDescent="0.35">
      <c r="A8609" t="s">
        <v>43162</v>
      </c>
      <c r="B8609" t="s">
        <v>32</v>
      </c>
      <c r="C8609" t="s">
        <v>43163</v>
      </c>
      <c r="D8609">
        <v>499</v>
      </c>
      <c r="E8609" t="s">
        <v>161</v>
      </c>
      <c r="F8609" t="s">
        <v>1844</v>
      </c>
      <c r="G8609" t="s">
        <v>1845</v>
      </c>
      <c r="H8609" t="s">
        <v>43164</v>
      </c>
      <c r="I8609" t="s">
        <v>43162</v>
      </c>
      <c r="J8609" t="s">
        <v>27428</v>
      </c>
      <c r="L8609" t="s">
        <v>43165</v>
      </c>
      <c r="M8609">
        <v>115.2026</v>
      </c>
      <c r="N8609">
        <v>-25.054600000000001</v>
      </c>
    </row>
    <row r="8610" spans="1:14" x14ac:dyDescent="0.35">
      <c r="A8610" t="s">
        <v>43166</v>
      </c>
      <c r="B8610" t="s">
        <v>1168</v>
      </c>
      <c r="C8610" t="s">
        <v>43167</v>
      </c>
      <c r="D8610">
        <v>53</v>
      </c>
      <c r="E8610" t="s">
        <v>161</v>
      </c>
      <c r="F8610" t="s">
        <v>1844</v>
      </c>
      <c r="G8610" t="s">
        <v>2007</v>
      </c>
      <c r="H8610" t="s">
        <v>43168</v>
      </c>
      <c r="I8610" t="s">
        <v>43166</v>
      </c>
      <c r="J8610" t="s">
        <v>2499</v>
      </c>
      <c r="L8610" t="s">
        <v>43169</v>
      </c>
      <c r="M8610">
        <v>136.460006714</v>
      </c>
      <c r="N8610">
        <v>-13.975000381499999</v>
      </c>
    </row>
    <row r="8611" spans="1:14" x14ac:dyDescent="0.35">
      <c r="A8611" t="s">
        <v>43170</v>
      </c>
      <c r="B8611" t="s">
        <v>1168</v>
      </c>
      <c r="C8611" t="s">
        <v>43171</v>
      </c>
      <c r="D8611">
        <v>439</v>
      </c>
      <c r="E8611" t="s">
        <v>161</v>
      </c>
      <c r="F8611" t="s">
        <v>1844</v>
      </c>
      <c r="G8611" t="s">
        <v>2670</v>
      </c>
      <c r="H8611" t="s">
        <v>16005</v>
      </c>
      <c r="I8611" t="s">
        <v>43170</v>
      </c>
      <c r="J8611" t="s">
        <v>43172</v>
      </c>
      <c r="L8611" t="s">
        <v>43173</v>
      </c>
      <c r="M8611">
        <v>146.06700134299999</v>
      </c>
      <c r="N8611">
        <v>-34.250801086400003</v>
      </c>
    </row>
    <row r="8612" spans="1:14" x14ac:dyDescent="0.35">
      <c r="A8612" t="s">
        <v>43174</v>
      </c>
      <c r="B8612" t="s">
        <v>32</v>
      </c>
      <c r="C8612" t="s">
        <v>8435</v>
      </c>
      <c r="D8612">
        <v>995</v>
      </c>
      <c r="E8612" t="s">
        <v>161</v>
      </c>
      <c r="F8612" t="s">
        <v>1844</v>
      </c>
      <c r="G8612" t="s">
        <v>2674</v>
      </c>
      <c r="I8612" t="s">
        <v>43174</v>
      </c>
      <c r="J8612" t="s">
        <v>35058</v>
      </c>
      <c r="L8612" t="s">
        <v>43175</v>
      </c>
      <c r="M8612">
        <v>143.52999877929599</v>
      </c>
      <c r="N8612">
        <v>-18.3050003051757</v>
      </c>
    </row>
    <row r="8613" spans="1:14" x14ac:dyDescent="0.35">
      <c r="A8613" t="s">
        <v>43176</v>
      </c>
      <c r="B8613" t="s">
        <v>32</v>
      </c>
      <c r="C8613" t="s">
        <v>43177</v>
      </c>
      <c r="E8613" t="s">
        <v>161</v>
      </c>
      <c r="F8613" t="s">
        <v>1844</v>
      </c>
      <c r="G8613" t="s">
        <v>2671</v>
      </c>
      <c r="I8613" t="s">
        <v>43176</v>
      </c>
      <c r="J8613" t="s">
        <v>43178</v>
      </c>
      <c r="L8613" t="s">
        <v>43179</v>
      </c>
      <c r="M8613">
        <v>146.83999633789</v>
      </c>
      <c r="N8613">
        <v>-41.080001831054602</v>
      </c>
    </row>
    <row r="8614" spans="1:14" x14ac:dyDescent="0.35">
      <c r="A8614" t="s">
        <v>43180</v>
      </c>
      <c r="B8614" t="s">
        <v>32</v>
      </c>
      <c r="C8614" t="s">
        <v>43181</v>
      </c>
      <c r="D8614">
        <v>260</v>
      </c>
      <c r="E8614" t="s">
        <v>161</v>
      </c>
      <c r="F8614" t="s">
        <v>1844</v>
      </c>
      <c r="G8614" t="s">
        <v>2674</v>
      </c>
      <c r="I8614" t="s">
        <v>43180</v>
      </c>
      <c r="J8614" t="s">
        <v>43182</v>
      </c>
      <c r="L8614" t="s">
        <v>43183</v>
      </c>
      <c r="M8614">
        <v>152.70199584960901</v>
      </c>
      <c r="N8614">
        <v>-26.282800674438398</v>
      </c>
    </row>
    <row r="8615" spans="1:14" x14ac:dyDescent="0.35">
      <c r="A8615" t="s">
        <v>43184</v>
      </c>
      <c r="B8615" t="s">
        <v>32</v>
      </c>
      <c r="C8615" t="s">
        <v>43185</v>
      </c>
      <c r="D8615">
        <v>321</v>
      </c>
      <c r="E8615" t="s">
        <v>161</v>
      </c>
      <c r="F8615" t="s">
        <v>1844</v>
      </c>
      <c r="G8615" t="s">
        <v>2669</v>
      </c>
      <c r="H8615" t="s">
        <v>43186</v>
      </c>
      <c r="I8615" t="s">
        <v>43184</v>
      </c>
      <c r="J8615" t="s">
        <v>43187</v>
      </c>
      <c r="L8615" t="s">
        <v>43188</v>
      </c>
      <c r="M8615">
        <v>138.46807861328099</v>
      </c>
      <c r="N8615">
        <v>-31.855907440185501</v>
      </c>
    </row>
    <row r="8616" spans="1:14" x14ac:dyDescent="0.35">
      <c r="A8616" t="s">
        <v>43189</v>
      </c>
      <c r="B8616" t="s">
        <v>1168</v>
      </c>
      <c r="C8616" t="s">
        <v>43190</v>
      </c>
      <c r="D8616">
        <v>305</v>
      </c>
      <c r="E8616" t="s">
        <v>161</v>
      </c>
      <c r="F8616" t="s">
        <v>1844</v>
      </c>
      <c r="G8616" t="s">
        <v>2670</v>
      </c>
      <c r="I8616" t="s">
        <v>43189</v>
      </c>
      <c r="J8616" t="s">
        <v>43191</v>
      </c>
      <c r="L8616" t="s">
        <v>43192</v>
      </c>
      <c r="M8616">
        <v>144.83000183105401</v>
      </c>
      <c r="N8616">
        <v>-34.531398773193303</v>
      </c>
    </row>
    <row r="8617" spans="1:14" x14ac:dyDescent="0.35">
      <c r="A8617" t="s">
        <v>43193</v>
      </c>
      <c r="B8617" t="s">
        <v>1168</v>
      </c>
      <c r="C8617" t="s">
        <v>43194</v>
      </c>
      <c r="D8617">
        <v>60</v>
      </c>
      <c r="E8617" t="s">
        <v>161</v>
      </c>
      <c r="F8617" t="s">
        <v>1844</v>
      </c>
      <c r="G8617" t="s">
        <v>2674</v>
      </c>
      <c r="H8617" t="s">
        <v>43195</v>
      </c>
      <c r="I8617" t="s">
        <v>43193</v>
      </c>
      <c r="J8617" t="s">
        <v>27468</v>
      </c>
      <c r="L8617" t="s">
        <v>43196</v>
      </c>
      <c r="M8617">
        <v>152.880004883</v>
      </c>
      <c r="N8617">
        <v>-25.318899154699999</v>
      </c>
    </row>
    <row r="8618" spans="1:14" x14ac:dyDescent="0.35">
      <c r="A8618" t="s">
        <v>43197</v>
      </c>
      <c r="B8618" t="s">
        <v>32</v>
      </c>
      <c r="C8618" t="s">
        <v>43198</v>
      </c>
      <c r="E8618" t="s">
        <v>161</v>
      </c>
      <c r="F8618" t="s">
        <v>1844</v>
      </c>
      <c r="G8618" t="s">
        <v>2007</v>
      </c>
      <c r="I8618" t="s">
        <v>43197</v>
      </c>
      <c r="J8618" t="s">
        <v>15410</v>
      </c>
      <c r="L8618" t="s">
        <v>43199</v>
      </c>
      <c r="M8618">
        <v>130.630279541015</v>
      </c>
      <c r="N8618">
        <v>-16.489669799804599</v>
      </c>
    </row>
    <row r="8619" spans="1:14" x14ac:dyDescent="0.35">
      <c r="A8619" t="s">
        <v>43200</v>
      </c>
      <c r="B8619" t="s">
        <v>32</v>
      </c>
      <c r="C8619" t="s">
        <v>43201</v>
      </c>
      <c r="E8619" t="s">
        <v>161</v>
      </c>
      <c r="F8619" t="s">
        <v>1844</v>
      </c>
      <c r="G8619" t="s">
        <v>2007</v>
      </c>
      <c r="I8619" t="s">
        <v>43200</v>
      </c>
      <c r="J8619" t="s">
        <v>27425</v>
      </c>
      <c r="L8619" t="s">
        <v>43202</v>
      </c>
      <c r="M8619">
        <v>133.23599999999999</v>
      </c>
      <c r="N8619">
        <v>-24.584</v>
      </c>
    </row>
    <row r="8620" spans="1:14" x14ac:dyDescent="0.35">
      <c r="A8620" t="s">
        <v>43203</v>
      </c>
      <c r="B8620" t="s">
        <v>32</v>
      </c>
      <c r="C8620" t="s">
        <v>43204</v>
      </c>
      <c r="E8620" t="s">
        <v>161</v>
      </c>
      <c r="F8620" t="s">
        <v>1844</v>
      </c>
      <c r="G8620" t="s">
        <v>2674</v>
      </c>
      <c r="I8620" t="s">
        <v>43203</v>
      </c>
      <c r="J8620" t="s">
        <v>27541</v>
      </c>
      <c r="L8620" t="s">
        <v>43205</v>
      </c>
      <c r="M8620">
        <v>138.28300476074199</v>
      </c>
      <c r="N8620">
        <v>-21.333299636840799</v>
      </c>
    </row>
    <row r="8621" spans="1:14" x14ac:dyDescent="0.35">
      <c r="A8621" t="s">
        <v>43206</v>
      </c>
      <c r="B8621" t="s">
        <v>32</v>
      </c>
      <c r="C8621" t="s">
        <v>43207</v>
      </c>
      <c r="E8621" t="s">
        <v>161</v>
      </c>
      <c r="F8621" t="s">
        <v>1844</v>
      </c>
      <c r="G8621" t="s">
        <v>2674</v>
      </c>
      <c r="I8621" t="s">
        <v>43206</v>
      </c>
      <c r="J8621" t="s">
        <v>19245</v>
      </c>
      <c r="L8621" t="s">
        <v>43208</v>
      </c>
      <c r="M8621">
        <v>143.145996094</v>
      </c>
      <c r="N8621">
        <v>-16.424400329600001</v>
      </c>
    </row>
    <row r="8622" spans="1:14" x14ac:dyDescent="0.35">
      <c r="A8622" t="s">
        <v>43209</v>
      </c>
      <c r="B8622" t="s">
        <v>1168</v>
      </c>
      <c r="C8622" t="s">
        <v>43210</v>
      </c>
      <c r="D8622">
        <v>43</v>
      </c>
      <c r="E8622" t="s">
        <v>161</v>
      </c>
      <c r="F8622" t="s">
        <v>1844</v>
      </c>
      <c r="G8622" t="s">
        <v>2674</v>
      </c>
      <c r="H8622" t="s">
        <v>43211</v>
      </c>
      <c r="I8622" t="s">
        <v>43209</v>
      </c>
      <c r="J8622" t="s">
        <v>43212</v>
      </c>
      <c r="L8622" t="s">
        <v>43213</v>
      </c>
      <c r="M8622">
        <v>142.289993286</v>
      </c>
      <c r="N8622">
        <v>-10.586400032</v>
      </c>
    </row>
    <row r="8623" spans="1:14" x14ac:dyDescent="0.35">
      <c r="A8623" t="s">
        <v>43214</v>
      </c>
      <c r="B8623" t="s">
        <v>32</v>
      </c>
      <c r="C8623" t="s">
        <v>1226</v>
      </c>
      <c r="D8623">
        <v>935</v>
      </c>
      <c r="E8623" t="s">
        <v>161</v>
      </c>
      <c r="F8623" t="s">
        <v>1844</v>
      </c>
      <c r="G8623" t="s">
        <v>1845</v>
      </c>
      <c r="H8623" t="s">
        <v>1432</v>
      </c>
      <c r="I8623" t="s">
        <v>43214</v>
      </c>
      <c r="J8623" t="s">
        <v>2237</v>
      </c>
      <c r="L8623" t="s">
        <v>43215</v>
      </c>
      <c r="M8623">
        <v>119.3922</v>
      </c>
      <c r="N8623">
        <v>-21.724399999999999</v>
      </c>
    </row>
    <row r="8624" spans="1:14" x14ac:dyDescent="0.35">
      <c r="A8624" t="s">
        <v>43216</v>
      </c>
      <c r="B8624" t="s">
        <v>1168</v>
      </c>
      <c r="C8624" t="s">
        <v>43217</v>
      </c>
      <c r="D8624">
        <v>1346</v>
      </c>
      <c r="E8624" t="s">
        <v>161</v>
      </c>
      <c r="F8624" t="s">
        <v>1844</v>
      </c>
      <c r="G8624" t="s">
        <v>1845</v>
      </c>
      <c r="I8624" t="s">
        <v>43216</v>
      </c>
      <c r="J8624" t="s">
        <v>43218</v>
      </c>
      <c r="L8624" t="s">
        <v>43219</v>
      </c>
      <c r="M8624">
        <v>127.669998168945</v>
      </c>
      <c r="N8624">
        <v>-18.233900070190401</v>
      </c>
    </row>
    <row r="8625" spans="1:14" x14ac:dyDescent="0.35">
      <c r="A8625" t="s">
        <v>43220</v>
      </c>
      <c r="B8625" t="s">
        <v>32</v>
      </c>
      <c r="C8625" t="s">
        <v>43221</v>
      </c>
      <c r="D8625">
        <v>593</v>
      </c>
      <c r="E8625" t="s">
        <v>161</v>
      </c>
      <c r="F8625" t="s">
        <v>1844</v>
      </c>
      <c r="G8625" t="s">
        <v>2007</v>
      </c>
      <c r="I8625" t="s">
        <v>43220</v>
      </c>
      <c r="J8625" t="s">
        <v>43222</v>
      </c>
      <c r="L8625" t="s">
        <v>43223</v>
      </c>
      <c r="M8625">
        <v>132.80499267578099</v>
      </c>
      <c r="N8625">
        <v>-23.9300003051757</v>
      </c>
    </row>
    <row r="8626" spans="1:14" x14ac:dyDescent="0.35">
      <c r="A8626" t="s">
        <v>43224</v>
      </c>
      <c r="B8626" t="s">
        <v>1168</v>
      </c>
      <c r="C8626" t="s">
        <v>43225</v>
      </c>
      <c r="D8626">
        <v>803</v>
      </c>
      <c r="E8626" t="s">
        <v>161</v>
      </c>
      <c r="F8626" t="s">
        <v>1844</v>
      </c>
      <c r="G8626" t="s">
        <v>2673</v>
      </c>
      <c r="I8626" t="s">
        <v>43224</v>
      </c>
      <c r="J8626" t="s">
        <v>2335</v>
      </c>
      <c r="L8626" t="s">
        <v>43226</v>
      </c>
      <c r="M8626">
        <v>142.06500244140599</v>
      </c>
      <c r="N8626">
        <v>-37.648899078369098</v>
      </c>
    </row>
    <row r="8627" spans="1:14" x14ac:dyDescent="0.35">
      <c r="A8627" t="s">
        <v>43227</v>
      </c>
      <c r="B8627" t="s">
        <v>32</v>
      </c>
      <c r="C8627" t="s">
        <v>43228</v>
      </c>
      <c r="D8627">
        <v>320</v>
      </c>
      <c r="E8627" t="s">
        <v>161</v>
      </c>
      <c r="F8627" t="s">
        <v>1844</v>
      </c>
      <c r="G8627" t="s">
        <v>2007</v>
      </c>
      <c r="H8627" t="s">
        <v>43229</v>
      </c>
      <c r="I8627" t="s">
        <v>43227</v>
      </c>
      <c r="J8627" t="s">
        <v>43230</v>
      </c>
      <c r="L8627" t="s">
        <v>43231</v>
      </c>
      <c r="M8627">
        <v>130.63800048799999</v>
      </c>
      <c r="N8627">
        <v>-18.3367004395</v>
      </c>
    </row>
    <row r="8628" spans="1:14" x14ac:dyDescent="0.35">
      <c r="A8628" t="s">
        <v>43232</v>
      </c>
      <c r="B8628" t="s">
        <v>1168</v>
      </c>
      <c r="C8628" t="s">
        <v>43233</v>
      </c>
      <c r="D8628">
        <v>4260</v>
      </c>
      <c r="E8628" t="s">
        <v>161</v>
      </c>
      <c r="F8628" t="s">
        <v>1844</v>
      </c>
      <c r="G8628" t="s">
        <v>2673</v>
      </c>
      <c r="H8628" t="s">
        <v>43234</v>
      </c>
      <c r="I8628" t="s">
        <v>43232</v>
      </c>
      <c r="J8628" t="s">
        <v>43235</v>
      </c>
      <c r="L8628" t="s">
        <v>43236</v>
      </c>
      <c r="M8628">
        <v>147.33399963400001</v>
      </c>
      <c r="N8628">
        <v>-37.0475006104</v>
      </c>
    </row>
    <row r="8629" spans="1:14" x14ac:dyDescent="0.35">
      <c r="A8629" t="s">
        <v>43238</v>
      </c>
      <c r="B8629" t="s">
        <v>1168</v>
      </c>
      <c r="C8629" t="s">
        <v>43237</v>
      </c>
      <c r="D8629">
        <v>256</v>
      </c>
      <c r="E8629" t="s">
        <v>161</v>
      </c>
      <c r="F8629" t="s">
        <v>1844</v>
      </c>
      <c r="G8629" t="s">
        <v>2673</v>
      </c>
      <c r="I8629" t="s">
        <v>43238</v>
      </c>
      <c r="J8629" t="s">
        <v>27560</v>
      </c>
      <c r="L8629" t="s">
        <v>43239</v>
      </c>
      <c r="M8629">
        <v>142.36000061035099</v>
      </c>
      <c r="N8629">
        <v>-35.715301513671797</v>
      </c>
    </row>
    <row r="8630" spans="1:14" x14ac:dyDescent="0.35">
      <c r="A8630" t="s">
        <v>43240</v>
      </c>
      <c r="B8630" t="s">
        <v>32</v>
      </c>
      <c r="C8630" t="s">
        <v>43241</v>
      </c>
      <c r="D8630">
        <v>228</v>
      </c>
      <c r="E8630" t="s">
        <v>161</v>
      </c>
      <c r="F8630" t="s">
        <v>1844</v>
      </c>
      <c r="G8630" t="s">
        <v>2674</v>
      </c>
      <c r="H8630" t="s">
        <v>43242</v>
      </c>
      <c r="I8630" t="s">
        <v>43240</v>
      </c>
      <c r="J8630" t="s">
        <v>2298</v>
      </c>
      <c r="K8630" t="s">
        <v>43240</v>
      </c>
      <c r="L8630" t="s">
        <v>43243</v>
      </c>
      <c r="M8630">
        <v>145.1035</v>
      </c>
      <c r="N8630">
        <v>-15.292299999999999</v>
      </c>
    </row>
    <row r="8631" spans="1:14" x14ac:dyDescent="0.35">
      <c r="A8631" t="s">
        <v>43244</v>
      </c>
      <c r="B8631" t="s">
        <v>1168</v>
      </c>
      <c r="C8631" t="s">
        <v>43245</v>
      </c>
      <c r="D8631">
        <v>445</v>
      </c>
      <c r="E8631" t="s">
        <v>161</v>
      </c>
      <c r="F8631" t="s">
        <v>1844</v>
      </c>
      <c r="G8631" t="s">
        <v>2673</v>
      </c>
      <c r="I8631" t="s">
        <v>43244</v>
      </c>
      <c r="J8631" t="s">
        <v>2306</v>
      </c>
      <c r="L8631" t="s">
        <v>43246</v>
      </c>
      <c r="M8631">
        <v>142.17300415039</v>
      </c>
      <c r="N8631">
        <v>-36.669700622558501</v>
      </c>
    </row>
    <row r="8632" spans="1:14" x14ac:dyDescent="0.35">
      <c r="A8632" t="s">
        <v>43247</v>
      </c>
      <c r="B8632" t="s">
        <v>32</v>
      </c>
      <c r="C8632" t="s">
        <v>43248</v>
      </c>
      <c r="E8632" t="s">
        <v>161</v>
      </c>
      <c r="F8632" t="s">
        <v>1844</v>
      </c>
      <c r="G8632" t="s">
        <v>2674</v>
      </c>
      <c r="I8632" t="s">
        <v>43247</v>
      </c>
      <c r="J8632" t="s">
        <v>2443</v>
      </c>
      <c r="L8632" t="s">
        <v>43249</v>
      </c>
      <c r="M8632">
        <v>142.57699585</v>
      </c>
      <c r="N8632">
        <v>-11.736900329599999</v>
      </c>
    </row>
    <row r="8633" spans="1:14" x14ac:dyDescent="0.35">
      <c r="A8633" t="s">
        <v>43250</v>
      </c>
      <c r="B8633" t="s">
        <v>32</v>
      </c>
      <c r="C8633" t="s">
        <v>43251</v>
      </c>
      <c r="D8633">
        <v>1043</v>
      </c>
      <c r="E8633" t="s">
        <v>161</v>
      </c>
      <c r="F8633" t="s">
        <v>1844</v>
      </c>
      <c r="G8633" t="s">
        <v>2674</v>
      </c>
      <c r="I8633" t="s">
        <v>43250</v>
      </c>
      <c r="J8633" t="s">
        <v>27376</v>
      </c>
      <c r="L8633" t="s">
        <v>43252</v>
      </c>
      <c r="M8633">
        <v>144.225006103515</v>
      </c>
      <c r="N8633">
        <v>-20.815000534057599</v>
      </c>
    </row>
    <row r="8634" spans="1:14" x14ac:dyDescent="0.35">
      <c r="A8634" t="s">
        <v>43253</v>
      </c>
      <c r="B8634" t="s">
        <v>32</v>
      </c>
      <c r="C8634" t="s">
        <v>43254</v>
      </c>
      <c r="D8634">
        <v>401</v>
      </c>
      <c r="E8634" t="s">
        <v>161</v>
      </c>
      <c r="F8634" t="s">
        <v>1844</v>
      </c>
      <c r="G8634" t="s">
        <v>2669</v>
      </c>
      <c r="I8634" t="s">
        <v>43253</v>
      </c>
      <c r="J8634" t="s">
        <v>43255</v>
      </c>
      <c r="L8634" t="s">
        <v>43256</v>
      </c>
      <c r="M8634">
        <v>133.32499694824199</v>
      </c>
      <c r="N8634">
        <v>-26.966699600219702</v>
      </c>
    </row>
    <row r="8635" spans="1:14" x14ac:dyDescent="0.35">
      <c r="A8635" t="s">
        <v>43257</v>
      </c>
      <c r="B8635" t="s">
        <v>32</v>
      </c>
      <c r="C8635" t="s">
        <v>5051</v>
      </c>
      <c r="D8635">
        <v>46</v>
      </c>
      <c r="E8635" t="s">
        <v>161</v>
      </c>
      <c r="F8635" t="s">
        <v>1844</v>
      </c>
      <c r="G8635" t="s">
        <v>2674</v>
      </c>
      <c r="I8635" t="s">
        <v>43257</v>
      </c>
      <c r="J8635" t="s">
        <v>43258</v>
      </c>
      <c r="L8635" t="s">
        <v>43259</v>
      </c>
      <c r="M8635">
        <v>146.01199340820301</v>
      </c>
      <c r="N8635">
        <v>-17.559400558471602</v>
      </c>
    </row>
    <row r="8636" spans="1:14" x14ac:dyDescent="0.35">
      <c r="A8636" t="s">
        <v>43260</v>
      </c>
      <c r="B8636" t="s">
        <v>32</v>
      </c>
      <c r="C8636" t="s">
        <v>43261</v>
      </c>
      <c r="D8636">
        <v>43</v>
      </c>
      <c r="E8636" t="s">
        <v>161</v>
      </c>
      <c r="F8636" t="s">
        <v>1844</v>
      </c>
      <c r="G8636" t="s">
        <v>2674</v>
      </c>
      <c r="I8636" t="s">
        <v>43260</v>
      </c>
      <c r="J8636" t="s">
        <v>43262</v>
      </c>
      <c r="L8636" t="s">
        <v>43263</v>
      </c>
      <c r="M8636">
        <v>141.21699523925699</v>
      </c>
      <c r="N8636">
        <v>-18.899999618530199</v>
      </c>
    </row>
    <row r="8637" spans="1:14" x14ac:dyDescent="0.35">
      <c r="A8637" t="s">
        <v>43264</v>
      </c>
      <c r="B8637" t="s">
        <v>32</v>
      </c>
      <c r="C8637" t="s">
        <v>43265</v>
      </c>
      <c r="D8637">
        <v>49</v>
      </c>
      <c r="E8637" t="s">
        <v>161</v>
      </c>
      <c r="F8637" t="s">
        <v>1844</v>
      </c>
      <c r="G8637" t="s">
        <v>2674</v>
      </c>
      <c r="I8637" t="s">
        <v>43264</v>
      </c>
      <c r="J8637" t="s">
        <v>43266</v>
      </c>
      <c r="L8637" t="s">
        <v>43267</v>
      </c>
      <c r="M8637">
        <v>146.15199279785099</v>
      </c>
      <c r="N8637">
        <v>-18.660600662231399</v>
      </c>
    </row>
    <row r="8638" spans="1:14" x14ac:dyDescent="0.35">
      <c r="A8638" t="s">
        <v>43268</v>
      </c>
      <c r="B8638" t="s">
        <v>32</v>
      </c>
      <c r="C8638" t="s">
        <v>43269</v>
      </c>
      <c r="D8638">
        <v>6</v>
      </c>
      <c r="E8638" t="s">
        <v>161</v>
      </c>
      <c r="F8638" t="s">
        <v>1844</v>
      </c>
      <c r="G8638" t="s">
        <v>2674</v>
      </c>
      <c r="I8638" t="s">
        <v>43268</v>
      </c>
      <c r="J8638" t="s">
        <v>43270</v>
      </c>
      <c r="L8638" t="s">
        <v>43271</v>
      </c>
      <c r="M8638">
        <v>141.44200134277301</v>
      </c>
      <c r="N8638">
        <v>-16.274999618530199</v>
      </c>
    </row>
    <row r="8639" spans="1:14" x14ac:dyDescent="0.35">
      <c r="A8639" t="s">
        <v>43272</v>
      </c>
      <c r="B8639" t="s">
        <v>32</v>
      </c>
      <c r="C8639" t="s">
        <v>43273</v>
      </c>
      <c r="D8639">
        <v>401</v>
      </c>
      <c r="E8639" t="s">
        <v>161</v>
      </c>
      <c r="F8639" t="s">
        <v>1844</v>
      </c>
      <c r="G8639" t="s">
        <v>2674</v>
      </c>
      <c r="H8639" t="s">
        <v>43274</v>
      </c>
      <c r="I8639" t="s">
        <v>43272</v>
      </c>
      <c r="J8639" t="s">
        <v>19589</v>
      </c>
      <c r="L8639" t="s">
        <v>43275</v>
      </c>
      <c r="M8639">
        <v>148.5497</v>
      </c>
      <c r="N8639">
        <v>-25.850999999999999</v>
      </c>
    </row>
    <row r="8640" spans="1:14" x14ac:dyDescent="0.35">
      <c r="A8640" t="s">
        <v>43276</v>
      </c>
      <c r="B8640" t="s">
        <v>32</v>
      </c>
      <c r="C8640" t="s">
        <v>43277</v>
      </c>
      <c r="D8640">
        <v>54</v>
      </c>
      <c r="E8640" t="s">
        <v>161</v>
      </c>
      <c r="F8640" t="s">
        <v>1844</v>
      </c>
      <c r="G8640" t="s">
        <v>2669</v>
      </c>
      <c r="I8640" t="s">
        <v>43276</v>
      </c>
      <c r="J8640" t="s">
        <v>43278</v>
      </c>
      <c r="L8640" t="s">
        <v>43279</v>
      </c>
      <c r="M8640">
        <v>140.73300170898401</v>
      </c>
      <c r="N8640">
        <v>-27.7000007629394</v>
      </c>
    </row>
    <row r="8641" spans="1:14" x14ac:dyDescent="0.35">
      <c r="A8641" t="s">
        <v>43280</v>
      </c>
      <c r="B8641" t="s">
        <v>32</v>
      </c>
      <c r="C8641" t="s">
        <v>43281</v>
      </c>
      <c r="E8641" t="s">
        <v>161</v>
      </c>
      <c r="F8641" t="s">
        <v>1844</v>
      </c>
      <c r="G8641" t="s">
        <v>2007</v>
      </c>
      <c r="H8641" t="s">
        <v>43282</v>
      </c>
      <c r="I8641" t="s">
        <v>43280</v>
      </c>
      <c r="J8641" t="s">
        <v>43283</v>
      </c>
      <c r="L8641" t="s">
        <v>43284</v>
      </c>
      <c r="M8641">
        <v>129.64300537099999</v>
      </c>
      <c r="N8641">
        <v>-17.8411006927</v>
      </c>
    </row>
    <row r="8642" spans="1:14" x14ac:dyDescent="0.35">
      <c r="A8642" t="s">
        <v>43285</v>
      </c>
      <c r="B8642" t="s">
        <v>32</v>
      </c>
      <c r="C8642" t="s">
        <v>43286</v>
      </c>
      <c r="D8642">
        <v>694</v>
      </c>
      <c r="E8642" t="s">
        <v>161</v>
      </c>
      <c r="F8642" t="s">
        <v>1844</v>
      </c>
      <c r="G8642" t="s">
        <v>2674</v>
      </c>
      <c r="I8642" t="s">
        <v>43285</v>
      </c>
      <c r="J8642" t="s">
        <v>43287</v>
      </c>
      <c r="L8642" t="s">
        <v>43288</v>
      </c>
      <c r="M8642">
        <v>144.42500305175699</v>
      </c>
      <c r="N8642">
        <v>-24.25830078125</v>
      </c>
    </row>
    <row r="8643" spans="1:14" x14ac:dyDescent="0.35">
      <c r="A8643" t="s">
        <v>43289</v>
      </c>
      <c r="B8643" t="s">
        <v>1168</v>
      </c>
      <c r="C8643" t="s">
        <v>43290</v>
      </c>
      <c r="D8643">
        <v>2667</v>
      </c>
      <c r="E8643" t="s">
        <v>161</v>
      </c>
      <c r="F8643" t="s">
        <v>1844</v>
      </c>
      <c r="G8643" t="s">
        <v>2670</v>
      </c>
      <c r="H8643" t="s">
        <v>2678</v>
      </c>
      <c r="I8643" t="s">
        <v>43289</v>
      </c>
      <c r="J8643" t="s">
        <v>43291</v>
      </c>
      <c r="L8643" t="s">
        <v>43292</v>
      </c>
      <c r="M8643">
        <v>151.143997192</v>
      </c>
      <c r="N8643">
        <v>-29.888299942</v>
      </c>
    </row>
    <row r="8644" spans="1:14" x14ac:dyDescent="0.35">
      <c r="A8644" t="s">
        <v>43293</v>
      </c>
      <c r="B8644" t="s">
        <v>32</v>
      </c>
      <c r="C8644" t="s">
        <v>43294</v>
      </c>
      <c r="D8644">
        <v>85</v>
      </c>
      <c r="E8644" t="s">
        <v>161</v>
      </c>
      <c r="F8644" t="s">
        <v>1844</v>
      </c>
      <c r="G8644" t="s">
        <v>2007</v>
      </c>
      <c r="I8644" t="s">
        <v>43293</v>
      </c>
      <c r="J8644" t="s">
        <v>27479</v>
      </c>
      <c r="L8644" t="s">
        <v>43295</v>
      </c>
      <c r="M8644">
        <v>132.89300537109301</v>
      </c>
      <c r="N8644">
        <v>-12.658300399780201</v>
      </c>
    </row>
    <row r="8645" spans="1:14" x14ac:dyDescent="0.35">
      <c r="A8645" t="s">
        <v>43296</v>
      </c>
      <c r="B8645" t="s">
        <v>32</v>
      </c>
      <c r="C8645" t="s">
        <v>43297</v>
      </c>
      <c r="D8645">
        <v>145</v>
      </c>
      <c r="E8645" t="s">
        <v>161</v>
      </c>
      <c r="F8645" t="s">
        <v>1844</v>
      </c>
      <c r="G8645" t="s">
        <v>2674</v>
      </c>
      <c r="I8645" t="s">
        <v>43296</v>
      </c>
      <c r="J8645" t="s">
        <v>43298</v>
      </c>
      <c r="L8645" t="s">
        <v>43299</v>
      </c>
      <c r="M8645">
        <v>143.05799865722599</v>
      </c>
      <c r="N8645">
        <v>-24.841699600219702</v>
      </c>
    </row>
    <row r="8646" spans="1:14" x14ac:dyDescent="0.35">
      <c r="A8646" t="s">
        <v>43300</v>
      </c>
      <c r="B8646" t="s">
        <v>32</v>
      </c>
      <c r="C8646" t="s">
        <v>43301</v>
      </c>
      <c r="D8646">
        <v>1036</v>
      </c>
      <c r="E8646" t="s">
        <v>161</v>
      </c>
      <c r="F8646" t="s">
        <v>1844</v>
      </c>
      <c r="G8646" t="s">
        <v>2670</v>
      </c>
      <c r="I8646" t="s">
        <v>43300</v>
      </c>
      <c r="J8646" t="s">
        <v>43302</v>
      </c>
      <c r="L8646" t="s">
        <v>43303</v>
      </c>
      <c r="M8646">
        <v>148.60200500488199</v>
      </c>
      <c r="N8646">
        <v>-36.426700592041001</v>
      </c>
    </row>
    <row r="8647" spans="1:14" x14ac:dyDescent="0.35">
      <c r="A8647" t="s">
        <v>43304</v>
      </c>
      <c r="B8647" t="s">
        <v>32</v>
      </c>
      <c r="C8647" t="s">
        <v>43305</v>
      </c>
      <c r="D8647">
        <v>404</v>
      </c>
      <c r="E8647" t="s">
        <v>161</v>
      </c>
      <c r="F8647" t="s">
        <v>1844</v>
      </c>
      <c r="G8647" t="s">
        <v>2674</v>
      </c>
      <c r="I8647" t="s">
        <v>43304</v>
      </c>
      <c r="J8647" t="s">
        <v>43306</v>
      </c>
      <c r="L8647" t="s">
        <v>43307</v>
      </c>
      <c r="M8647">
        <v>141.72300720214801</v>
      </c>
      <c r="N8647">
        <v>-20.668300628662099</v>
      </c>
    </row>
    <row r="8648" spans="1:14" x14ac:dyDescent="0.35">
      <c r="A8648" t="s">
        <v>43308</v>
      </c>
      <c r="B8648" t="s">
        <v>32</v>
      </c>
      <c r="C8648" t="s">
        <v>43309</v>
      </c>
      <c r="D8648">
        <v>15</v>
      </c>
      <c r="E8648" t="s">
        <v>161</v>
      </c>
      <c r="F8648" t="s">
        <v>1844</v>
      </c>
      <c r="G8648" t="s">
        <v>1845</v>
      </c>
      <c r="I8648" t="s">
        <v>43308</v>
      </c>
      <c r="J8648" t="s">
        <v>27360</v>
      </c>
      <c r="L8648" t="s">
        <v>43310</v>
      </c>
      <c r="M8648">
        <v>115.055914</v>
      </c>
      <c r="N8648">
        <v>-30.301628999999998</v>
      </c>
    </row>
    <row r="8649" spans="1:14" x14ac:dyDescent="0.35">
      <c r="A8649" t="s">
        <v>43311</v>
      </c>
      <c r="B8649" t="s">
        <v>32</v>
      </c>
      <c r="C8649" t="s">
        <v>43312</v>
      </c>
      <c r="D8649">
        <v>29</v>
      </c>
      <c r="E8649" t="s">
        <v>161</v>
      </c>
      <c r="F8649" t="s">
        <v>1844</v>
      </c>
      <c r="G8649" t="s">
        <v>1845</v>
      </c>
      <c r="I8649" t="s">
        <v>43311</v>
      </c>
      <c r="J8649" t="s">
        <v>43313</v>
      </c>
      <c r="L8649" t="s">
        <v>43314</v>
      </c>
      <c r="M8649">
        <v>126.63200378417901</v>
      </c>
      <c r="N8649">
        <v>-14.2882995605468</v>
      </c>
    </row>
    <row r="8650" spans="1:14" x14ac:dyDescent="0.35">
      <c r="A8650" t="s">
        <v>43315</v>
      </c>
      <c r="B8650" t="s">
        <v>32</v>
      </c>
      <c r="C8650" t="s">
        <v>43316</v>
      </c>
      <c r="D8650">
        <v>1073</v>
      </c>
      <c r="E8650" t="s">
        <v>161</v>
      </c>
      <c r="F8650" t="s">
        <v>1844</v>
      </c>
      <c r="G8650" t="s">
        <v>1845</v>
      </c>
      <c r="H8650" t="s">
        <v>43317</v>
      </c>
      <c r="I8650" t="s">
        <v>43315</v>
      </c>
      <c r="J8650" t="s">
        <v>2889</v>
      </c>
      <c r="L8650" t="s">
        <v>43318</v>
      </c>
      <c r="M8650">
        <v>121.59780000000001</v>
      </c>
      <c r="N8650">
        <v>-31.1907</v>
      </c>
    </row>
    <row r="8651" spans="1:14" x14ac:dyDescent="0.35">
      <c r="A8651" t="s">
        <v>43319</v>
      </c>
      <c r="B8651" t="s">
        <v>32</v>
      </c>
      <c r="C8651" t="s">
        <v>43320</v>
      </c>
      <c r="D8651">
        <v>157</v>
      </c>
      <c r="E8651" t="s">
        <v>161</v>
      </c>
      <c r="F8651" t="s">
        <v>1844</v>
      </c>
      <c r="G8651" t="s">
        <v>1845</v>
      </c>
      <c r="H8651" t="s">
        <v>43321</v>
      </c>
      <c r="I8651" t="s">
        <v>43319</v>
      </c>
      <c r="J8651" t="s">
        <v>43322</v>
      </c>
      <c r="L8651" t="s">
        <v>43323</v>
      </c>
      <c r="M8651">
        <v>114.259169</v>
      </c>
      <c r="N8651">
        <v>-27.692813000000001</v>
      </c>
    </row>
    <row r="8652" spans="1:14" x14ac:dyDescent="0.35">
      <c r="A8652" t="s">
        <v>43324</v>
      </c>
      <c r="B8652" t="s">
        <v>32</v>
      </c>
      <c r="C8652" t="s">
        <v>43325</v>
      </c>
      <c r="D8652">
        <v>69</v>
      </c>
      <c r="E8652" t="s">
        <v>161</v>
      </c>
      <c r="F8652" t="s">
        <v>1844</v>
      </c>
      <c r="G8652" t="s">
        <v>2669</v>
      </c>
      <c r="I8652" t="s">
        <v>43324</v>
      </c>
      <c r="J8652" t="s">
        <v>43326</v>
      </c>
      <c r="L8652" t="s">
        <v>43327</v>
      </c>
      <c r="M8652">
        <v>134.29299926757801</v>
      </c>
      <c r="N8652">
        <v>-32.835800170898402</v>
      </c>
    </row>
    <row r="8653" spans="1:14" x14ac:dyDescent="0.35">
      <c r="A8653" t="s">
        <v>43328</v>
      </c>
      <c r="B8653" t="s">
        <v>32</v>
      </c>
      <c r="C8653" t="s">
        <v>43329</v>
      </c>
      <c r="D8653">
        <v>2100</v>
      </c>
      <c r="E8653" t="s">
        <v>161</v>
      </c>
      <c r="F8653" t="s">
        <v>1844</v>
      </c>
      <c r="G8653" t="s">
        <v>2007</v>
      </c>
      <c r="H8653" t="s">
        <v>43330</v>
      </c>
      <c r="I8653" t="s">
        <v>43328</v>
      </c>
      <c r="J8653" t="s">
        <v>43331</v>
      </c>
      <c r="L8653" t="s">
        <v>43332</v>
      </c>
      <c r="M8653">
        <v>131.49000549300001</v>
      </c>
      <c r="N8653">
        <v>-24.260000228900001</v>
      </c>
    </row>
    <row r="8654" spans="1:14" x14ac:dyDescent="0.35">
      <c r="A8654" t="s">
        <v>43333</v>
      </c>
      <c r="B8654" t="s">
        <v>32</v>
      </c>
      <c r="C8654" t="s">
        <v>43334</v>
      </c>
      <c r="D8654">
        <v>615</v>
      </c>
      <c r="E8654" t="s">
        <v>161</v>
      </c>
      <c r="F8654" t="s">
        <v>1844</v>
      </c>
      <c r="G8654" t="s">
        <v>2007</v>
      </c>
      <c r="I8654" t="s">
        <v>43333</v>
      </c>
      <c r="J8654" t="s">
        <v>43335</v>
      </c>
      <c r="L8654" t="s">
        <v>43336</v>
      </c>
      <c r="M8654">
        <v>131.83500671386699</v>
      </c>
      <c r="N8654">
        <v>-24.4232997894287</v>
      </c>
    </row>
    <row r="8655" spans="1:14" x14ac:dyDescent="0.35">
      <c r="A8655" t="s">
        <v>43337</v>
      </c>
      <c r="B8655" t="s">
        <v>1168</v>
      </c>
      <c r="C8655" t="s">
        <v>43338</v>
      </c>
      <c r="D8655">
        <v>254</v>
      </c>
      <c r="E8655" t="s">
        <v>161</v>
      </c>
      <c r="F8655" t="s">
        <v>1844</v>
      </c>
      <c r="G8655" t="s">
        <v>2673</v>
      </c>
      <c r="I8655" t="s">
        <v>43337</v>
      </c>
      <c r="J8655" t="s">
        <v>15414</v>
      </c>
      <c r="L8655" t="s">
        <v>43339</v>
      </c>
      <c r="M8655">
        <v>143.93899536132801</v>
      </c>
      <c r="N8655">
        <v>-35.751399993896399</v>
      </c>
    </row>
    <row r="8656" spans="1:14" x14ac:dyDescent="0.35">
      <c r="A8656" t="s">
        <v>43340</v>
      </c>
      <c r="B8656" t="s">
        <v>1168</v>
      </c>
      <c r="C8656" t="s">
        <v>43341</v>
      </c>
      <c r="D8656">
        <v>132</v>
      </c>
      <c r="E8656" t="s">
        <v>161</v>
      </c>
      <c r="F8656" t="s">
        <v>1844</v>
      </c>
      <c r="G8656" t="s">
        <v>2671</v>
      </c>
      <c r="I8656" t="s">
        <v>43340</v>
      </c>
      <c r="J8656" t="s">
        <v>43342</v>
      </c>
      <c r="L8656" t="s">
        <v>43343</v>
      </c>
      <c r="M8656">
        <v>143.878005981445</v>
      </c>
      <c r="N8656">
        <v>-39.877498626708899</v>
      </c>
    </row>
    <row r="8657" spans="1:14" x14ac:dyDescent="0.35">
      <c r="A8657" t="s">
        <v>43344</v>
      </c>
      <c r="B8657" t="s">
        <v>32</v>
      </c>
      <c r="C8657" t="s">
        <v>43345</v>
      </c>
      <c r="E8657" t="s">
        <v>161</v>
      </c>
      <c r="F8657" t="s">
        <v>1844</v>
      </c>
      <c r="G8657" t="s">
        <v>2007</v>
      </c>
      <c r="H8657" t="s">
        <v>43346</v>
      </c>
      <c r="I8657" t="s">
        <v>43344</v>
      </c>
      <c r="J8657" t="s">
        <v>43347</v>
      </c>
      <c r="L8657" t="s">
        <v>43348</v>
      </c>
      <c r="M8657">
        <v>129.210006714</v>
      </c>
      <c r="N8657">
        <v>-17.779199600199998</v>
      </c>
    </row>
    <row r="8658" spans="1:14" x14ac:dyDescent="0.35">
      <c r="A8658" t="s">
        <v>43349</v>
      </c>
      <c r="B8658" t="s">
        <v>32</v>
      </c>
      <c r="C8658" t="s">
        <v>43350</v>
      </c>
      <c r="D8658">
        <v>646</v>
      </c>
      <c r="E8658" t="s">
        <v>161</v>
      </c>
      <c r="F8658" t="s">
        <v>1844</v>
      </c>
      <c r="G8658" t="s">
        <v>2007</v>
      </c>
      <c r="I8658" t="s">
        <v>43349</v>
      </c>
      <c r="J8658" t="s">
        <v>43351</v>
      </c>
      <c r="L8658" t="s">
        <v>43352</v>
      </c>
      <c r="M8658">
        <v>130.80799865722599</v>
      </c>
      <c r="N8658">
        <v>-17.431900024413999</v>
      </c>
    </row>
    <row r="8659" spans="1:14" x14ac:dyDescent="0.35">
      <c r="A8659" t="s">
        <v>43353</v>
      </c>
      <c r="B8659" t="s">
        <v>32</v>
      </c>
      <c r="C8659" t="s">
        <v>43354</v>
      </c>
      <c r="E8659" t="s">
        <v>161</v>
      </c>
      <c r="F8659" t="s">
        <v>1844</v>
      </c>
      <c r="G8659" t="s">
        <v>2674</v>
      </c>
      <c r="I8659" t="s">
        <v>43353</v>
      </c>
      <c r="J8659" t="s">
        <v>43355</v>
      </c>
      <c r="L8659" t="s">
        <v>43356</v>
      </c>
      <c r="M8659">
        <v>142.438995361</v>
      </c>
      <c r="N8659">
        <v>-15.8886003493999</v>
      </c>
    </row>
    <row r="8660" spans="1:14" x14ac:dyDescent="0.35">
      <c r="A8660" t="s">
        <v>43357</v>
      </c>
      <c r="B8660" t="s">
        <v>32</v>
      </c>
      <c r="C8660" t="s">
        <v>43358</v>
      </c>
      <c r="D8660">
        <v>350</v>
      </c>
      <c r="E8660" t="s">
        <v>161</v>
      </c>
      <c r="F8660" t="s">
        <v>1844</v>
      </c>
      <c r="G8660" t="s">
        <v>2674</v>
      </c>
      <c r="H8660" t="s">
        <v>43359</v>
      </c>
      <c r="I8660" t="s">
        <v>43357</v>
      </c>
      <c r="J8660" t="s">
        <v>43360</v>
      </c>
      <c r="L8660" t="s">
        <v>43361</v>
      </c>
      <c r="M8660">
        <v>143.95500183105401</v>
      </c>
      <c r="N8660">
        <v>-15.318900108337401</v>
      </c>
    </row>
    <row r="8661" spans="1:14" x14ac:dyDescent="0.35">
      <c r="A8661" t="s">
        <v>43362</v>
      </c>
      <c r="B8661" t="s">
        <v>32</v>
      </c>
      <c r="C8661" t="s">
        <v>43363</v>
      </c>
      <c r="D8661">
        <v>5</v>
      </c>
      <c r="E8661" t="s">
        <v>161</v>
      </c>
      <c r="F8661" t="s">
        <v>1844</v>
      </c>
      <c r="G8661" t="s">
        <v>2674</v>
      </c>
      <c r="I8661" t="s">
        <v>43362</v>
      </c>
      <c r="J8661" t="s">
        <v>43364</v>
      </c>
      <c r="L8661" t="s">
        <v>43365</v>
      </c>
      <c r="M8661">
        <v>140.83000183105401</v>
      </c>
      <c r="N8661">
        <v>-17.456699371337798</v>
      </c>
    </row>
    <row r="8662" spans="1:14" x14ac:dyDescent="0.35">
      <c r="A8662" t="s">
        <v>43366</v>
      </c>
      <c r="B8662" t="s">
        <v>32</v>
      </c>
      <c r="C8662" t="s">
        <v>43367</v>
      </c>
      <c r="D8662">
        <v>91</v>
      </c>
      <c r="E8662" t="s">
        <v>161</v>
      </c>
      <c r="F8662" t="s">
        <v>1844</v>
      </c>
      <c r="G8662" t="s">
        <v>2674</v>
      </c>
      <c r="I8662" t="s">
        <v>43366</v>
      </c>
      <c r="J8662" t="s">
        <v>16598</v>
      </c>
      <c r="L8662" t="s">
        <v>43368</v>
      </c>
      <c r="M8662">
        <v>140.05700683593699</v>
      </c>
      <c r="N8662">
        <v>-19.375</v>
      </c>
    </row>
    <row r="8663" spans="1:14" x14ac:dyDescent="0.35">
      <c r="A8663" t="s">
        <v>43369</v>
      </c>
      <c r="B8663" t="s">
        <v>1168</v>
      </c>
      <c r="C8663" t="s">
        <v>43370</v>
      </c>
      <c r="D8663">
        <v>54</v>
      </c>
      <c r="E8663" t="s">
        <v>161</v>
      </c>
      <c r="F8663" t="s">
        <v>1844</v>
      </c>
      <c r="G8663" t="s">
        <v>2670</v>
      </c>
      <c r="I8663" t="s">
        <v>43369</v>
      </c>
      <c r="J8663" t="s">
        <v>43371</v>
      </c>
      <c r="L8663" t="s">
        <v>43372</v>
      </c>
      <c r="M8663">
        <v>152.77000427246</v>
      </c>
      <c r="N8663">
        <v>-31.074399948120099</v>
      </c>
    </row>
    <row r="8664" spans="1:14" x14ac:dyDescent="0.35">
      <c r="A8664" t="s">
        <v>43373</v>
      </c>
      <c r="B8664" t="s">
        <v>32</v>
      </c>
      <c r="C8664" t="s">
        <v>43374</v>
      </c>
      <c r="E8664" t="s">
        <v>161</v>
      </c>
      <c r="F8664" t="s">
        <v>1844</v>
      </c>
      <c r="G8664" t="s">
        <v>1845</v>
      </c>
      <c r="I8664" t="s">
        <v>43373</v>
      </c>
      <c r="J8664" t="s">
        <v>43375</v>
      </c>
      <c r="L8664" t="s">
        <v>43376</v>
      </c>
      <c r="M8664">
        <v>117.633003234863</v>
      </c>
      <c r="N8664">
        <v>-33.716701507568303</v>
      </c>
    </row>
    <row r="8665" spans="1:14" x14ac:dyDescent="0.35">
      <c r="A8665" t="s">
        <v>43377</v>
      </c>
      <c r="B8665" t="s">
        <v>1168</v>
      </c>
      <c r="C8665" t="s">
        <v>43378</v>
      </c>
      <c r="D8665">
        <v>35</v>
      </c>
      <c r="E8665" t="s">
        <v>161</v>
      </c>
      <c r="F8665" t="s">
        <v>1844</v>
      </c>
      <c r="G8665" t="s">
        <v>2674</v>
      </c>
      <c r="H8665" t="s">
        <v>43379</v>
      </c>
      <c r="I8665" t="s">
        <v>43377</v>
      </c>
      <c r="J8665" t="s">
        <v>2976</v>
      </c>
      <c r="L8665" t="s">
        <v>43380</v>
      </c>
      <c r="M8665">
        <v>141.75100708007801</v>
      </c>
      <c r="N8665">
        <v>-15.4856004714965</v>
      </c>
    </row>
    <row r="8666" spans="1:14" x14ac:dyDescent="0.35">
      <c r="A8666" t="s">
        <v>43381</v>
      </c>
      <c r="B8666" t="s">
        <v>32</v>
      </c>
      <c r="C8666" t="s">
        <v>43382</v>
      </c>
      <c r="D8666">
        <v>90</v>
      </c>
      <c r="E8666" t="s">
        <v>161</v>
      </c>
      <c r="F8666" t="s">
        <v>1844</v>
      </c>
      <c r="G8666" t="s">
        <v>2674</v>
      </c>
      <c r="H8666" t="s">
        <v>43383</v>
      </c>
      <c r="I8666" t="s">
        <v>43381</v>
      </c>
      <c r="J8666" t="s">
        <v>43384</v>
      </c>
      <c r="L8666" t="s">
        <v>43385</v>
      </c>
      <c r="M8666">
        <v>144.22</v>
      </c>
      <c r="N8666">
        <v>-14.89</v>
      </c>
    </row>
    <row r="8667" spans="1:14" x14ac:dyDescent="0.35">
      <c r="A8667" t="s">
        <v>43386</v>
      </c>
      <c r="B8667" t="s">
        <v>1168</v>
      </c>
      <c r="C8667" t="s">
        <v>43387</v>
      </c>
      <c r="D8667">
        <v>1492</v>
      </c>
      <c r="E8667" t="s">
        <v>161</v>
      </c>
      <c r="F8667" t="s">
        <v>1844</v>
      </c>
      <c r="G8667" t="s">
        <v>2674</v>
      </c>
      <c r="I8667" t="s">
        <v>43386</v>
      </c>
      <c r="J8667" t="s">
        <v>43388</v>
      </c>
      <c r="L8667" t="s">
        <v>43389</v>
      </c>
      <c r="M8667">
        <v>151.84100341796801</v>
      </c>
      <c r="N8667">
        <v>-26.5807991027832</v>
      </c>
    </row>
    <row r="8668" spans="1:14" x14ac:dyDescent="0.35">
      <c r="A8668" t="s">
        <v>43390</v>
      </c>
      <c r="B8668" t="s">
        <v>1168</v>
      </c>
      <c r="C8668" t="s">
        <v>43391</v>
      </c>
      <c r="D8668">
        <v>24</v>
      </c>
      <c r="E8668" t="s">
        <v>161</v>
      </c>
      <c r="F8668" t="s">
        <v>1844</v>
      </c>
      <c r="G8668" t="s">
        <v>2669</v>
      </c>
      <c r="I8668" t="s">
        <v>43390</v>
      </c>
      <c r="J8668" t="s">
        <v>43392</v>
      </c>
      <c r="L8668" t="s">
        <v>43393</v>
      </c>
      <c r="M8668">
        <v>137.52099609375</v>
      </c>
      <c r="N8668">
        <v>-35.713901519775298</v>
      </c>
    </row>
    <row r="8669" spans="1:14" x14ac:dyDescent="0.35">
      <c r="A8669" t="s">
        <v>43394</v>
      </c>
      <c r="B8669" t="s">
        <v>65</v>
      </c>
      <c r="C8669" t="s">
        <v>43395</v>
      </c>
      <c r="D8669">
        <v>0</v>
      </c>
      <c r="F8669" t="s">
        <v>4613</v>
      </c>
      <c r="G8669" t="s">
        <v>4623</v>
      </c>
      <c r="H8669" t="s">
        <v>43396</v>
      </c>
      <c r="J8669" t="s">
        <v>43394</v>
      </c>
      <c r="L8669" t="s">
        <v>43397</v>
      </c>
      <c r="M8669">
        <v>-128.52175712600001</v>
      </c>
      <c r="N8669">
        <v>52.6076345452</v>
      </c>
    </row>
    <row r="8670" spans="1:14" x14ac:dyDescent="0.35">
      <c r="A8670" t="s">
        <v>43398</v>
      </c>
      <c r="B8670" t="s">
        <v>32</v>
      </c>
      <c r="C8670" t="s">
        <v>43399</v>
      </c>
      <c r="D8670">
        <v>15</v>
      </c>
      <c r="E8670" t="s">
        <v>161</v>
      </c>
      <c r="F8670" t="s">
        <v>1844</v>
      </c>
      <c r="G8670" t="s">
        <v>2674</v>
      </c>
      <c r="H8670" t="s">
        <v>43400</v>
      </c>
      <c r="I8670" t="s">
        <v>43398</v>
      </c>
      <c r="J8670" t="s">
        <v>43401</v>
      </c>
      <c r="L8670" t="s">
        <v>43402</v>
      </c>
      <c r="M8670">
        <v>142.21800231899999</v>
      </c>
      <c r="N8670">
        <v>-10.225000381499999</v>
      </c>
    </row>
    <row r="8671" spans="1:14" x14ac:dyDescent="0.35">
      <c r="A8671" t="s">
        <v>43403</v>
      </c>
      <c r="B8671" t="s">
        <v>32</v>
      </c>
      <c r="C8671" t="s">
        <v>43404</v>
      </c>
      <c r="D8671">
        <v>1340</v>
      </c>
      <c r="E8671" t="s">
        <v>161</v>
      </c>
      <c r="F8671" t="s">
        <v>1844</v>
      </c>
      <c r="G8671" t="s">
        <v>2007</v>
      </c>
      <c r="H8671" t="s">
        <v>43405</v>
      </c>
      <c r="I8671" t="s">
        <v>43403</v>
      </c>
      <c r="J8671" t="s">
        <v>43406</v>
      </c>
      <c r="K8671" t="s">
        <v>43403</v>
      </c>
      <c r="L8671" t="s">
        <v>43407</v>
      </c>
      <c r="M8671">
        <v>134.67060000000001</v>
      </c>
      <c r="N8671">
        <v>-20.51</v>
      </c>
    </row>
    <row r="8672" spans="1:14" x14ac:dyDescent="0.35">
      <c r="A8672" t="s">
        <v>43408</v>
      </c>
      <c r="B8672" t="s">
        <v>32</v>
      </c>
      <c r="C8672" t="s">
        <v>43409</v>
      </c>
      <c r="D8672">
        <v>122</v>
      </c>
      <c r="E8672" t="s">
        <v>161</v>
      </c>
      <c r="F8672" t="s">
        <v>1844</v>
      </c>
      <c r="G8672" t="s">
        <v>2674</v>
      </c>
      <c r="I8672" t="s">
        <v>43408</v>
      </c>
      <c r="J8672" t="s">
        <v>43410</v>
      </c>
      <c r="L8672" t="s">
        <v>43411</v>
      </c>
      <c r="M8672">
        <v>138.634994506835</v>
      </c>
      <c r="N8672">
        <v>-18.568300247192301</v>
      </c>
    </row>
    <row r="8673" spans="1:14" x14ac:dyDescent="0.35">
      <c r="A8673" t="s">
        <v>43412</v>
      </c>
      <c r="B8673" t="s">
        <v>1168</v>
      </c>
      <c r="C8673" t="s">
        <v>43413</v>
      </c>
      <c r="D8673">
        <v>856</v>
      </c>
      <c r="E8673" t="s">
        <v>161</v>
      </c>
      <c r="F8673" t="s">
        <v>1844</v>
      </c>
      <c r="G8673" t="s">
        <v>2669</v>
      </c>
      <c r="I8673" t="s">
        <v>43412</v>
      </c>
      <c r="J8673" t="s">
        <v>43414</v>
      </c>
      <c r="L8673" t="s">
        <v>43415</v>
      </c>
      <c r="M8673">
        <v>138.42599487304599</v>
      </c>
      <c r="N8673">
        <v>-30.598300933837798</v>
      </c>
    </row>
    <row r="8674" spans="1:14" x14ac:dyDescent="0.35">
      <c r="A8674" t="s">
        <v>43416</v>
      </c>
      <c r="B8674" t="s">
        <v>1168</v>
      </c>
      <c r="C8674" t="s">
        <v>43417</v>
      </c>
      <c r="D8674">
        <v>1217</v>
      </c>
      <c r="E8674" t="s">
        <v>161</v>
      </c>
      <c r="F8674" t="s">
        <v>1844</v>
      </c>
      <c r="G8674" t="s">
        <v>1845</v>
      </c>
      <c r="H8674" t="s">
        <v>43418</v>
      </c>
      <c r="I8674" t="s">
        <v>43416</v>
      </c>
      <c r="J8674" t="s">
        <v>43419</v>
      </c>
      <c r="L8674" t="s">
        <v>43420</v>
      </c>
      <c r="M8674">
        <v>121.31500244140599</v>
      </c>
      <c r="N8674">
        <v>-28.878099441528299</v>
      </c>
    </row>
    <row r="8675" spans="1:14" x14ac:dyDescent="0.35">
      <c r="A8675" t="s">
        <v>43421</v>
      </c>
      <c r="B8675" t="s">
        <v>32</v>
      </c>
      <c r="C8675" t="s">
        <v>43422</v>
      </c>
      <c r="D8675">
        <v>256</v>
      </c>
      <c r="E8675" t="s">
        <v>161</v>
      </c>
      <c r="F8675" t="s">
        <v>1844</v>
      </c>
      <c r="G8675" t="s">
        <v>2007</v>
      </c>
      <c r="I8675" t="s">
        <v>43421</v>
      </c>
      <c r="J8675" t="s">
        <v>43423</v>
      </c>
      <c r="L8675" t="s">
        <v>43424</v>
      </c>
      <c r="M8675">
        <v>135.80599975585901</v>
      </c>
      <c r="N8675">
        <v>-12.4989004135131</v>
      </c>
    </row>
    <row r="8676" spans="1:14" x14ac:dyDescent="0.35">
      <c r="A8676" t="s">
        <v>43425</v>
      </c>
      <c r="B8676" t="s">
        <v>32</v>
      </c>
      <c r="C8676" t="s">
        <v>17649</v>
      </c>
      <c r="D8676">
        <v>107</v>
      </c>
      <c r="E8676" t="s">
        <v>161</v>
      </c>
      <c r="F8676" t="s">
        <v>1844</v>
      </c>
      <c r="G8676" t="s">
        <v>2674</v>
      </c>
      <c r="H8676" t="s">
        <v>157</v>
      </c>
      <c r="I8676" t="s">
        <v>43425</v>
      </c>
      <c r="J8676" t="s">
        <v>43426</v>
      </c>
      <c r="L8676" t="s">
        <v>43427</v>
      </c>
      <c r="M8676">
        <v>144.203</v>
      </c>
      <c r="N8676">
        <v>-14.9207</v>
      </c>
    </row>
    <row r="8677" spans="1:14" x14ac:dyDescent="0.35">
      <c r="A8677" t="s">
        <v>43428</v>
      </c>
      <c r="B8677" t="s">
        <v>32</v>
      </c>
      <c r="C8677" t="s">
        <v>43429</v>
      </c>
      <c r="D8677">
        <v>5</v>
      </c>
      <c r="E8677" t="s">
        <v>161</v>
      </c>
      <c r="F8677" t="s">
        <v>1844</v>
      </c>
      <c r="G8677" t="s">
        <v>2670</v>
      </c>
      <c r="H8677" t="s">
        <v>43430</v>
      </c>
      <c r="I8677" t="s">
        <v>43428</v>
      </c>
      <c r="J8677" t="s">
        <v>43431</v>
      </c>
      <c r="L8677" t="s">
        <v>43432</v>
      </c>
      <c r="M8677">
        <v>159.07699585</v>
      </c>
      <c r="N8677">
        <v>-31.5382995605</v>
      </c>
    </row>
    <row r="8678" spans="1:14" x14ac:dyDescent="0.35">
      <c r="A8678" t="s">
        <v>43433</v>
      </c>
      <c r="B8678" t="s">
        <v>1168</v>
      </c>
      <c r="C8678" t="s">
        <v>43434</v>
      </c>
      <c r="D8678">
        <v>77</v>
      </c>
      <c r="E8678" t="s">
        <v>161</v>
      </c>
      <c r="F8678" t="s">
        <v>1844</v>
      </c>
      <c r="G8678" t="s">
        <v>2674</v>
      </c>
      <c r="H8678" t="s">
        <v>43435</v>
      </c>
      <c r="I8678" t="s">
        <v>43433</v>
      </c>
      <c r="J8678" t="s">
        <v>43436</v>
      </c>
      <c r="L8678" t="s">
        <v>43437</v>
      </c>
      <c r="M8678">
        <v>143.304993</v>
      </c>
      <c r="N8678">
        <v>-12.786899999999999</v>
      </c>
    </row>
    <row r="8679" spans="1:14" x14ac:dyDescent="0.35">
      <c r="A8679" t="s">
        <v>43438</v>
      </c>
      <c r="B8679" t="s">
        <v>32</v>
      </c>
      <c r="C8679" t="s">
        <v>43439</v>
      </c>
      <c r="E8679" t="s">
        <v>161</v>
      </c>
      <c r="F8679" t="s">
        <v>1844</v>
      </c>
      <c r="G8679" t="s">
        <v>2674</v>
      </c>
      <c r="H8679" t="s">
        <v>43440</v>
      </c>
      <c r="I8679" t="s">
        <v>43438</v>
      </c>
      <c r="J8679" t="s">
        <v>26362</v>
      </c>
      <c r="L8679" t="s">
        <v>43441</v>
      </c>
      <c r="M8679">
        <v>144.371002197</v>
      </c>
      <c r="N8679">
        <v>-19.195800781199999</v>
      </c>
    </row>
    <row r="8680" spans="1:14" x14ac:dyDescent="0.35">
      <c r="A8680" t="s">
        <v>43442</v>
      </c>
      <c r="B8680" t="s">
        <v>32</v>
      </c>
      <c r="C8680" t="s">
        <v>43443</v>
      </c>
      <c r="E8680" t="s">
        <v>161</v>
      </c>
      <c r="F8680" t="s">
        <v>1844</v>
      </c>
      <c r="G8680" t="s">
        <v>2007</v>
      </c>
      <c r="H8680" t="s">
        <v>43444</v>
      </c>
      <c r="I8680" t="s">
        <v>43442</v>
      </c>
      <c r="J8680" t="s">
        <v>33496</v>
      </c>
      <c r="L8680" t="s">
        <v>43445</v>
      </c>
      <c r="M8680">
        <v>129.88200378400001</v>
      </c>
      <c r="N8680">
        <v>-17.235599517800001</v>
      </c>
    </row>
    <row r="8681" spans="1:14" x14ac:dyDescent="0.35">
      <c r="A8681" t="s">
        <v>43446</v>
      </c>
      <c r="B8681" t="s">
        <v>32</v>
      </c>
      <c r="C8681" t="s">
        <v>43447</v>
      </c>
      <c r="E8681" t="s">
        <v>161</v>
      </c>
      <c r="F8681" t="s">
        <v>1844</v>
      </c>
      <c r="G8681" t="s">
        <v>2674</v>
      </c>
      <c r="H8681" t="s">
        <v>43448</v>
      </c>
      <c r="I8681" t="s">
        <v>43446</v>
      </c>
      <c r="J8681" t="s">
        <v>43449</v>
      </c>
      <c r="L8681" t="s">
        <v>43450</v>
      </c>
      <c r="M8681">
        <v>149.039993286</v>
      </c>
      <c r="N8681">
        <v>-20.453599929799999</v>
      </c>
    </row>
    <row r="8682" spans="1:14" x14ac:dyDescent="0.35">
      <c r="A8682" t="s">
        <v>43451</v>
      </c>
      <c r="B8682" t="s">
        <v>1168</v>
      </c>
      <c r="C8682" t="s">
        <v>43452</v>
      </c>
      <c r="D8682">
        <v>35</v>
      </c>
      <c r="E8682" t="s">
        <v>161</v>
      </c>
      <c r="F8682" t="s">
        <v>1844</v>
      </c>
      <c r="G8682" t="s">
        <v>2670</v>
      </c>
      <c r="H8682" t="s">
        <v>2679</v>
      </c>
      <c r="I8682" t="s">
        <v>43451</v>
      </c>
      <c r="J8682" t="s">
        <v>43453</v>
      </c>
      <c r="L8682" t="s">
        <v>43454</v>
      </c>
      <c r="M8682">
        <v>153.25999450699999</v>
      </c>
      <c r="N8682">
        <v>-28.830299377399999</v>
      </c>
    </row>
    <row r="8683" spans="1:14" x14ac:dyDescent="0.35">
      <c r="A8683" t="s">
        <v>43455</v>
      </c>
      <c r="B8683" t="s">
        <v>32</v>
      </c>
      <c r="C8683" t="s">
        <v>43456</v>
      </c>
      <c r="D8683">
        <v>640</v>
      </c>
      <c r="E8683" t="s">
        <v>161</v>
      </c>
      <c r="F8683" t="s">
        <v>1844</v>
      </c>
      <c r="G8683" t="s">
        <v>2007</v>
      </c>
      <c r="H8683" t="s">
        <v>43457</v>
      </c>
      <c r="I8683" t="s">
        <v>43455</v>
      </c>
      <c r="J8683" t="s">
        <v>2333</v>
      </c>
      <c r="L8683" t="s">
        <v>43458</v>
      </c>
      <c r="M8683">
        <v>137.9178</v>
      </c>
      <c r="N8683">
        <v>-20.980699999999999</v>
      </c>
    </row>
    <row r="8684" spans="1:14" x14ac:dyDescent="0.35">
      <c r="A8684" t="s">
        <v>43459</v>
      </c>
      <c r="B8684" t="s">
        <v>32</v>
      </c>
      <c r="C8684" t="s">
        <v>43460</v>
      </c>
      <c r="D8684">
        <v>385</v>
      </c>
      <c r="E8684" t="s">
        <v>161</v>
      </c>
      <c r="F8684" t="s">
        <v>1844</v>
      </c>
      <c r="G8684" t="s">
        <v>2674</v>
      </c>
      <c r="I8684" t="s">
        <v>43459</v>
      </c>
      <c r="J8684" t="s">
        <v>43461</v>
      </c>
      <c r="L8684" t="s">
        <v>43462</v>
      </c>
      <c r="M8684">
        <v>141.80945800000001</v>
      </c>
      <c r="N8684">
        <v>-27.405633000000002</v>
      </c>
    </row>
    <row r="8685" spans="1:14" x14ac:dyDescent="0.35">
      <c r="A8685" t="s">
        <v>43463</v>
      </c>
      <c r="B8685" t="s">
        <v>32</v>
      </c>
      <c r="C8685" t="s">
        <v>43464</v>
      </c>
      <c r="D8685">
        <v>930</v>
      </c>
      <c r="E8685" t="s">
        <v>161</v>
      </c>
      <c r="F8685" t="s">
        <v>1844</v>
      </c>
      <c r="G8685" t="s">
        <v>2674</v>
      </c>
      <c r="H8685" t="s">
        <v>43465</v>
      </c>
      <c r="I8685" t="s">
        <v>43463</v>
      </c>
      <c r="J8685" t="s">
        <v>43466</v>
      </c>
      <c r="L8685" t="s">
        <v>43467</v>
      </c>
      <c r="M8685">
        <v>144.85000610399999</v>
      </c>
      <c r="N8685">
        <v>-15.8332996368</v>
      </c>
    </row>
    <row r="8686" spans="1:14" x14ac:dyDescent="0.35">
      <c r="A8686" t="s">
        <v>43468</v>
      </c>
      <c r="B8686" t="s">
        <v>32</v>
      </c>
      <c r="C8686" t="s">
        <v>43469</v>
      </c>
      <c r="D8686">
        <v>350</v>
      </c>
      <c r="E8686" t="s">
        <v>161</v>
      </c>
      <c r="F8686" t="s">
        <v>1844</v>
      </c>
      <c r="G8686" t="s">
        <v>2669</v>
      </c>
      <c r="H8686" t="s">
        <v>43470</v>
      </c>
      <c r="I8686" t="s">
        <v>43468</v>
      </c>
      <c r="J8686" t="s">
        <v>27315</v>
      </c>
      <c r="L8686" t="s">
        <v>43471</v>
      </c>
      <c r="M8686">
        <v>135.69299316406199</v>
      </c>
      <c r="N8686">
        <v>-33.544200897216797</v>
      </c>
    </row>
    <row r="8687" spans="1:14" x14ac:dyDescent="0.35">
      <c r="A8687" t="s">
        <v>43472</v>
      </c>
      <c r="B8687" t="s">
        <v>32</v>
      </c>
      <c r="C8687" t="s">
        <v>43473</v>
      </c>
      <c r="D8687">
        <v>61</v>
      </c>
      <c r="E8687" t="s">
        <v>161</v>
      </c>
      <c r="F8687" t="s">
        <v>1844</v>
      </c>
      <c r="G8687" t="s">
        <v>2674</v>
      </c>
      <c r="I8687" t="s">
        <v>43472</v>
      </c>
      <c r="J8687" t="s">
        <v>43474</v>
      </c>
      <c r="L8687" t="s">
        <v>43475</v>
      </c>
      <c r="M8687">
        <v>139.90699768066401</v>
      </c>
      <c r="N8687">
        <v>-18.993299484252901</v>
      </c>
    </row>
    <row r="8688" spans="1:14" x14ac:dyDescent="0.35">
      <c r="A8688" t="s">
        <v>43476</v>
      </c>
      <c r="B8688" t="s">
        <v>32</v>
      </c>
      <c r="C8688" t="s">
        <v>43477</v>
      </c>
      <c r="E8688" t="s">
        <v>161</v>
      </c>
      <c r="F8688" t="s">
        <v>1844</v>
      </c>
      <c r="G8688" t="s">
        <v>2674</v>
      </c>
      <c r="H8688" t="s">
        <v>43478</v>
      </c>
      <c r="I8688" t="s">
        <v>43476</v>
      </c>
      <c r="J8688" t="s">
        <v>43479</v>
      </c>
      <c r="L8688" t="s">
        <v>43480</v>
      </c>
      <c r="M8688">
        <v>141.37600707999999</v>
      </c>
      <c r="N8688">
        <v>-17.048299789399898</v>
      </c>
    </row>
    <row r="8689" spans="1:14" x14ac:dyDescent="0.35">
      <c r="A8689" t="s">
        <v>43481</v>
      </c>
      <c r="B8689" t="s">
        <v>32</v>
      </c>
      <c r="C8689" t="s">
        <v>43482</v>
      </c>
      <c r="D8689">
        <v>70</v>
      </c>
      <c r="F8689" t="s">
        <v>4613</v>
      </c>
      <c r="G8689" t="s">
        <v>4614</v>
      </c>
      <c r="H8689" t="s">
        <v>43483</v>
      </c>
      <c r="J8689" t="s">
        <v>43481</v>
      </c>
      <c r="L8689" t="s">
        <v>43484</v>
      </c>
      <c r="M8689">
        <v>-64.152799999999999</v>
      </c>
      <c r="N8689">
        <v>50.286900000000003</v>
      </c>
    </row>
    <row r="8690" spans="1:14" x14ac:dyDescent="0.35">
      <c r="A8690" t="s">
        <v>43485</v>
      </c>
      <c r="B8690" t="s">
        <v>32</v>
      </c>
      <c r="C8690" t="s">
        <v>43486</v>
      </c>
      <c r="E8690" t="s">
        <v>161</v>
      </c>
      <c r="F8690" t="s">
        <v>1844</v>
      </c>
      <c r="G8690" t="s">
        <v>2674</v>
      </c>
      <c r="I8690" t="s">
        <v>43485</v>
      </c>
      <c r="J8690" t="s">
        <v>43487</v>
      </c>
      <c r="L8690" t="s">
        <v>43488</v>
      </c>
      <c r="M8690">
        <v>144.44999694824199</v>
      </c>
      <c r="N8690">
        <v>-15.550000190734799</v>
      </c>
    </row>
    <row r="8691" spans="1:14" x14ac:dyDescent="0.35">
      <c r="A8691" t="s">
        <v>43489</v>
      </c>
      <c r="B8691" t="s">
        <v>1168</v>
      </c>
      <c r="C8691" t="s">
        <v>43490</v>
      </c>
      <c r="D8691">
        <v>540</v>
      </c>
      <c r="E8691" t="s">
        <v>161</v>
      </c>
      <c r="F8691" t="s">
        <v>1844</v>
      </c>
      <c r="G8691" t="s">
        <v>2670</v>
      </c>
      <c r="I8691" t="s">
        <v>43489</v>
      </c>
      <c r="J8691" t="s">
        <v>27461</v>
      </c>
      <c r="L8691" t="s">
        <v>43491</v>
      </c>
      <c r="M8691">
        <v>147.98399353027301</v>
      </c>
      <c r="N8691">
        <v>-29.456699371337798</v>
      </c>
    </row>
    <row r="8692" spans="1:14" x14ac:dyDescent="0.35">
      <c r="A8692" t="s">
        <v>43492</v>
      </c>
      <c r="B8692" t="s">
        <v>1168</v>
      </c>
      <c r="C8692" t="s">
        <v>43493</v>
      </c>
      <c r="D8692">
        <v>627</v>
      </c>
      <c r="E8692" t="s">
        <v>161</v>
      </c>
      <c r="F8692" t="s">
        <v>1844</v>
      </c>
      <c r="G8692" t="s">
        <v>2674</v>
      </c>
      <c r="H8692" t="s">
        <v>43494</v>
      </c>
      <c r="I8692" t="s">
        <v>43492</v>
      </c>
      <c r="J8692" t="s">
        <v>2572</v>
      </c>
      <c r="L8692" t="s">
        <v>43495</v>
      </c>
      <c r="M8692">
        <v>144.27999877900001</v>
      </c>
      <c r="N8692">
        <v>-23.434200286900001</v>
      </c>
    </row>
    <row r="8693" spans="1:14" x14ac:dyDescent="0.35">
      <c r="A8693" t="s">
        <v>43496</v>
      </c>
      <c r="B8693" t="s">
        <v>32</v>
      </c>
      <c r="C8693" t="s">
        <v>43497</v>
      </c>
      <c r="E8693" t="s">
        <v>161</v>
      </c>
      <c r="F8693" t="s">
        <v>1844</v>
      </c>
      <c r="G8693" t="s">
        <v>2674</v>
      </c>
      <c r="I8693" t="s">
        <v>43496</v>
      </c>
      <c r="J8693" t="s">
        <v>43498</v>
      </c>
      <c r="L8693" t="s">
        <v>43499</v>
      </c>
      <c r="M8693">
        <v>144.36700439453099</v>
      </c>
      <c r="N8693">
        <v>-15.183300018310501</v>
      </c>
    </row>
    <row r="8694" spans="1:14" x14ac:dyDescent="0.35">
      <c r="A8694" t="s">
        <v>43500</v>
      </c>
      <c r="B8694" t="s">
        <v>1168</v>
      </c>
      <c r="C8694" t="s">
        <v>43501</v>
      </c>
      <c r="D8694">
        <v>1631</v>
      </c>
      <c r="E8694" t="s">
        <v>161</v>
      </c>
      <c r="F8694" t="s">
        <v>1844</v>
      </c>
      <c r="G8694" t="s">
        <v>1845</v>
      </c>
      <c r="I8694" t="s">
        <v>43500</v>
      </c>
      <c r="J8694" t="s">
        <v>35061</v>
      </c>
      <c r="L8694" t="s">
        <v>43502</v>
      </c>
      <c r="M8694">
        <v>120.703002929687</v>
      </c>
      <c r="N8694">
        <v>-27.843299865722599</v>
      </c>
    </row>
    <row r="8695" spans="1:14" x14ac:dyDescent="0.35">
      <c r="A8695" t="s">
        <v>43503</v>
      </c>
      <c r="B8695" t="s">
        <v>32</v>
      </c>
      <c r="C8695" t="s">
        <v>43504</v>
      </c>
      <c r="D8695">
        <v>1530</v>
      </c>
      <c r="E8695" t="s">
        <v>161</v>
      </c>
      <c r="F8695" t="s">
        <v>1844</v>
      </c>
      <c r="G8695" t="s">
        <v>1845</v>
      </c>
      <c r="I8695" t="s">
        <v>43503</v>
      </c>
      <c r="J8695" t="s">
        <v>27497</v>
      </c>
      <c r="L8695" t="s">
        <v>43505</v>
      </c>
      <c r="M8695">
        <v>122.42400360107401</v>
      </c>
      <c r="N8695">
        <v>-28.613599777221602</v>
      </c>
    </row>
    <row r="8696" spans="1:14" x14ac:dyDescent="0.35">
      <c r="A8696" t="s">
        <v>43506</v>
      </c>
      <c r="B8696" t="s">
        <v>1168</v>
      </c>
      <c r="C8696" t="s">
        <v>43507</v>
      </c>
      <c r="D8696">
        <v>180</v>
      </c>
      <c r="E8696" t="s">
        <v>161</v>
      </c>
      <c r="F8696" t="s">
        <v>1844</v>
      </c>
      <c r="G8696" t="s">
        <v>2673</v>
      </c>
      <c r="H8696" t="s">
        <v>43508</v>
      </c>
      <c r="I8696" t="s">
        <v>43506</v>
      </c>
      <c r="J8696" t="s">
        <v>43509</v>
      </c>
      <c r="L8696" t="s">
        <v>43510</v>
      </c>
      <c r="M8696">
        <v>146.470001</v>
      </c>
      <c r="N8696">
        <v>-38.207199000000003</v>
      </c>
    </row>
    <row r="8697" spans="1:14" x14ac:dyDescent="0.35">
      <c r="A8697" t="s">
        <v>43511</v>
      </c>
      <c r="B8697" t="s">
        <v>32</v>
      </c>
      <c r="C8697" t="s">
        <v>43512</v>
      </c>
      <c r="D8697">
        <v>70</v>
      </c>
      <c r="E8697" t="s">
        <v>161</v>
      </c>
      <c r="F8697" t="s">
        <v>1844</v>
      </c>
      <c r="G8697" t="s">
        <v>2674</v>
      </c>
      <c r="I8697" t="s">
        <v>43511</v>
      </c>
      <c r="J8697" t="s">
        <v>43513</v>
      </c>
      <c r="L8697" t="s">
        <v>43514</v>
      </c>
      <c r="M8697">
        <v>145.45457099999999</v>
      </c>
      <c r="N8697">
        <v>-14.673273</v>
      </c>
    </row>
    <row r="8698" spans="1:14" x14ac:dyDescent="0.35">
      <c r="A8698" t="s">
        <v>43515</v>
      </c>
      <c r="B8698" t="s">
        <v>32</v>
      </c>
      <c r="C8698" t="s">
        <v>43516</v>
      </c>
      <c r="E8698" t="s">
        <v>161</v>
      </c>
      <c r="F8698" t="s">
        <v>1844</v>
      </c>
      <c r="G8698" t="s">
        <v>2674</v>
      </c>
      <c r="H8698" t="s">
        <v>43517</v>
      </c>
      <c r="I8698" t="s">
        <v>43515</v>
      </c>
      <c r="J8698" t="s">
        <v>43518</v>
      </c>
      <c r="L8698" t="s">
        <v>43519</v>
      </c>
      <c r="M8698">
        <v>142.18299865722599</v>
      </c>
      <c r="N8698">
        <v>-9.9499998092651296</v>
      </c>
    </row>
    <row r="8699" spans="1:14" x14ac:dyDescent="0.35">
      <c r="A8699" t="s">
        <v>43520</v>
      </c>
      <c r="B8699" t="s">
        <v>1168</v>
      </c>
      <c r="C8699" t="s">
        <v>43521</v>
      </c>
      <c r="D8699">
        <v>35</v>
      </c>
      <c r="E8699" t="s">
        <v>161</v>
      </c>
      <c r="F8699" t="s">
        <v>1844</v>
      </c>
      <c r="G8699" t="s">
        <v>2673</v>
      </c>
      <c r="H8699" t="s">
        <v>890</v>
      </c>
      <c r="I8699" t="s">
        <v>43520</v>
      </c>
      <c r="J8699" t="s">
        <v>43522</v>
      </c>
      <c r="L8699" t="s">
        <v>43523</v>
      </c>
      <c r="M8699">
        <v>144.46899400000001</v>
      </c>
      <c r="N8699">
        <v>-38.039397999999998</v>
      </c>
    </row>
    <row r="8700" spans="1:14" x14ac:dyDescent="0.35">
      <c r="A8700" t="s">
        <v>43524</v>
      </c>
      <c r="B8700" t="s">
        <v>1168</v>
      </c>
      <c r="C8700" t="s">
        <v>43525</v>
      </c>
      <c r="D8700">
        <v>539</v>
      </c>
      <c r="E8700" t="s">
        <v>161</v>
      </c>
      <c r="F8700" t="s">
        <v>1844</v>
      </c>
      <c r="G8700" t="s">
        <v>2670</v>
      </c>
      <c r="H8700" t="s">
        <v>43526</v>
      </c>
      <c r="I8700" t="s">
        <v>43524</v>
      </c>
      <c r="J8700" t="s">
        <v>43527</v>
      </c>
      <c r="L8700" t="s">
        <v>43528</v>
      </c>
      <c r="M8700">
        <v>146.95799255371</v>
      </c>
      <c r="N8700">
        <v>-36.067798614501903</v>
      </c>
    </row>
    <row r="8701" spans="1:14" x14ac:dyDescent="0.35">
      <c r="A8701" t="s">
        <v>43529</v>
      </c>
      <c r="B8701" t="s">
        <v>1168</v>
      </c>
      <c r="C8701" t="s">
        <v>43530</v>
      </c>
      <c r="D8701">
        <v>1560</v>
      </c>
      <c r="E8701" t="s">
        <v>161</v>
      </c>
      <c r="F8701" t="s">
        <v>1844</v>
      </c>
      <c r="G8701" t="s">
        <v>2674</v>
      </c>
      <c r="I8701" t="s">
        <v>43529</v>
      </c>
      <c r="J8701" t="s">
        <v>43531</v>
      </c>
      <c r="L8701" t="s">
        <v>43532</v>
      </c>
      <c r="M8701">
        <v>145.41900634765599</v>
      </c>
      <c r="N8701">
        <v>-17.069200515746999</v>
      </c>
    </row>
    <row r="8702" spans="1:14" x14ac:dyDescent="0.35">
      <c r="A8702" t="s">
        <v>43533</v>
      </c>
      <c r="B8702" t="s">
        <v>32</v>
      </c>
      <c r="C8702" t="s">
        <v>43534</v>
      </c>
      <c r="D8702">
        <v>194</v>
      </c>
      <c r="E8702" t="s">
        <v>161</v>
      </c>
      <c r="F8702" t="s">
        <v>1844</v>
      </c>
      <c r="G8702" t="s">
        <v>1845</v>
      </c>
      <c r="I8702" t="s">
        <v>43533</v>
      </c>
      <c r="J8702" t="s">
        <v>43535</v>
      </c>
      <c r="L8702" t="s">
        <v>43536</v>
      </c>
      <c r="M8702">
        <v>119.833000183105</v>
      </c>
      <c r="N8702">
        <v>-21.1632995605468</v>
      </c>
    </row>
    <row r="8703" spans="1:14" x14ac:dyDescent="0.35">
      <c r="A8703" t="s">
        <v>43538</v>
      </c>
      <c r="B8703" t="s">
        <v>32</v>
      </c>
      <c r="C8703" t="s">
        <v>43539</v>
      </c>
      <c r="D8703">
        <v>31</v>
      </c>
      <c r="E8703" t="s">
        <v>161</v>
      </c>
      <c r="F8703" t="s">
        <v>1844</v>
      </c>
      <c r="G8703" t="s">
        <v>2673</v>
      </c>
      <c r="I8703" t="s">
        <v>43538</v>
      </c>
      <c r="J8703" t="s">
        <v>43540</v>
      </c>
      <c r="L8703" t="s">
        <v>43541</v>
      </c>
      <c r="M8703">
        <v>149.72000122070301</v>
      </c>
      <c r="N8703">
        <v>-37.598300933837798</v>
      </c>
    </row>
    <row r="8704" spans="1:14" x14ac:dyDescent="0.35">
      <c r="A8704" t="s">
        <v>43542</v>
      </c>
      <c r="B8704" t="s">
        <v>32</v>
      </c>
      <c r="C8704" t="s">
        <v>43543</v>
      </c>
      <c r="E8704" t="s">
        <v>161</v>
      </c>
      <c r="F8704" t="s">
        <v>1844</v>
      </c>
      <c r="G8704" t="s">
        <v>2007</v>
      </c>
      <c r="I8704" t="s">
        <v>43542</v>
      </c>
      <c r="J8704" t="s">
        <v>27407</v>
      </c>
      <c r="L8704" t="s">
        <v>43544</v>
      </c>
      <c r="M8704">
        <v>137.98300170898401</v>
      </c>
      <c r="N8704">
        <v>-22.100000381469702</v>
      </c>
    </row>
    <row r="8705" spans="1:14" x14ac:dyDescent="0.35">
      <c r="A8705" t="s">
        <v>43545</v>
      </c>
      <c r="B8705" t="s">
        <v>32</v>
      </c>
      <c r="C8705" t="s">
        <v>43546</v>
      </c>
      <c r="D8705">
        <v>56</v>
      </c>
      <c r="E8705" t="s">
        <v>161</v>
      </c>
      <c r="F8705" t="s">
        <v>1844</v>
      </c>
      <c r="G8705" t="s">
        <v>2669</v>
      </c>
      <c r="I8705" t="s">
        <v>43545</v>
      </c>
      <c r="J8705" t="s">
        <v>27436</v>
      </c>
      <c r="L8705" t="s">
        <v>43547</v>
      </c>
      <c r="M8705">
        <v>140.36599731445301</v>
      </c>
      <c r="N8705">
        <v>-37.583599090576101</v>
      </c>
    </row>
    <row r="8706" spans="1:14" x14ac:dyDescent="0.35">
      <c r="A8706" t="s">
        <v>43548</v>
      </c>
      <c r="B8706" t="s">
        <v>1168</v>
      </c>
      <c r="C8706" t="s">
        <v>43549</v>
      </c>
      <c r="D8706">
        <v>1545</v>
      </c>
      <c r="E8706" t="s">
        <v>161</v>
      </c>
      <c r="F8706" t="s">
        <v>1844</v>
      </c>
      <c r="G8706" t="s">
        <v>2670</v>
      </c>
      <c r="H8706" t="s">
        <v>43550</v>
      </c>
      <c r="I8706" t="s">
        <v>43548</v>
      </c>
      <c r="J8706" t="s">
        <v>43551</v>
      </c>
      <c r="L8706" t="s">
        <v>43552</v>
      </c>
      <c r="M8706">
        <v>149.61099243199999</v>
      </c>
      <c r="N8706">
        <v>-32.5625</v>
      </c>
    </row>
    <row r="8707" spans="1:14" x14ac:dyDescent="0.35">
      <c r="A8707" t="s">
        <v>43553</v>
      </c>
      <c r="B8707" t="s">
        <v>32</v>
      </c>
      <c r="C8707" t="s">
        <v>43554</v>
      </c>
      <c r="E8707" t="s">
        <v>161</v>
      </c>
      <c r="F8707" t="s">
        <v>1844</v>
      </c>
      <c r="G8707" t="s">
        <v>1845</v>
      </c>
      <c r="H8707" t="s">
        <v>43555</v>
      </c>
      <c r="I8707" t="s">
        <v>43553</v>
      </c>
      <c r="J8707" t="s">
        <v>43556</v>
      </c>
      <c r="L8707" t="s">
        <v>43557</v>
      </c>
      <c r="M8707">
        <v>120.837997437</v>
      </c>
      <c r="N8707">
        <v>-19.738300323499999</v>
      </c>
    </row>
    <row r="8708" spans="1:14" x14ac:dyDescent="0.35">
      <c r="A8708" t="s">
        <v>43558</v>
      </c>
      <c r="B8708" t="s">
        <v>32</v>
      </c>
      <c r="C8708" t="s">
        <v>43559</v>
      </c>
      <c r="E8708" t="s">
        <v>161</v>
      </c>
      <c r="F8708" t="s">
        <v>1844</v>
      </c>
      <c r="G8708" t="s">
        <v>2007</v>
      </c>
      <c r="I8708" t="s">
        <v>43558</v>
      </c>
      <c r="J8708" t="s">
        <v>43560</v>
      </c>
      <c r="L8708" t="s">
        <v>43561</v>
      </c>
      <c r="M8708">
        <v>135.19900512699999</v>
      </c>
      <c r="N8708">
        <v>-22.4440002440999</v>
      </c>
    </row>
    <row r="8709" spans="1:14" x14ac:dyDescent="0.35">
      <c r="A8709" t="s">
        <v>43562</v>
      </c>
      <c r="B8709" t="s">
        <v>1168</v>
      </c>
      <c r="C8709" t="s">
        <v>43563</v>
      </c>
      <c r="D8709">
        <v>1713</v>
      </c>
      <c r="E8709" t="s">
        <v>161</v>
      </c>
      <c r="F8709" t="s">
        <v>1844</v>
      </c>
      <c r="G8709" t="s">
        <v>1845</v>
      </c>
      <c r="I8709" t="s">
        <v>43562</v>
      </c>
      <c r="J8709" t="s">
        <v>43564</v>
      </c>
      <c r="L8709" t="s">
        <v>43565</v>
      </c>
      <c r="M8709">
        <v>118.54799652099599</v>
      </c>
      <c r="N8709">
        <v>-26.611700057983398</v>
      </c>
    </row>
    <row r="8710" spans="1:14" x14ac:dyDescent="0.35">
      <c r="A8710" t="s">
        <v>43566</v>
      </c>
      <c r="B8710" t="s">
        <v>1168</v>
      </c>
      <c r="C8710" t="s">
        <v>43567</v>
      </c>
      <c r="D8710">
        <v>282</v>
      </c>
      <c r="E8710" t="s">
        <v>161</v>
      </c>
      <c r="F8710" t="s">
        <v>1844</v>
      </c>
      <c r="G8710" t="s">
        <v>2673</v>
      </c>
      <c r="H8710" t="s">
        <v>890</v>
      </c>
      <c r="I8710" t="s">
        <v>43566</v>
      </c>
      <c r="J8710" t="s">
        <v>20368</v>
      </c>
      <c r="L8710" t="s">
        <v>43568</v>
      </c>
      <c r="M8710">
        <v>144.901993</v>
      </c>
      <c r="N8710">
        <v>-37.728099999999998</v>
      </c>
    </row>
    <row r="8711" spans="1:14" x14ac:dyDescent="0.35">
      <c r="A8711" t="s">
        <v>43569</v>
      </c>
      <c r="B8711" t="s">
        <v>1168</v>
      </c>
      <c r="C8711" t="s">
        <v>43570</v>
      </c>
      <c r="D8711">
        <v>7</v>
      </c>
      <c r="E8711" t="s">
        <v>161</v>
      </c>
      <c r="F8711" t="s">
        <v>1844</v>
      </c>
      <c r="G8711" t="s">
        <v>2670</v>
      </c>
      <c r="H8711" t="s">
        <v>43571</v>
      </c>
      <c r="I8711" t="s">
        <v>43569</v>
      </c>
      <c r="J8711" t="s">
        <v>26934</v>
      </c>
      <c r="L8711" t="s">
        <v>43572</v>
      </c>
      <c r="M8711">
        <v>149.901000977</v>
      </c>
      <c r="N8711">
        <v>-36.9085998535</v>
      </c>
    </row>
    <row r="8712" spans="1:14" x14ac:dyDescent="0.35">
      <c r="A8712" t="s">
        <v>43573</v>
      </c>
      <c r="B8712" t="s">
        <v>32</v>
      </c>
      <c r="C8712" t="s">
        <v>43574</v>
      </c>
      <c r="D8712">
        <v>276</v>
      </c>
      <c r="E8712" t="s">
        <v>161</v>
      </c>
      <c r="F8712" t="s">
        <v>1844</v>
      </c>
      <c r="G8712" t="s">
        <v>2674</v>
      </c>
      <c r="H8712" t="s">
        <v>43575</v>
      </c>
      <c r="I8712" t="s">
        <v>43573</v>
      </c>
      <c r="J8712" t="s">
        <v>43576</v>
      </c>
      <c r="L8712" t="s">
        <v>43577</v>
      </c>
      <c r="M8712">
        <v>142.45359999999999</v>
      </c>
      <c r="N8712">
        <v>-13.0649</v>
      </c>
    </row>
    <row r="8713" spans="1:14" x14ac:dyDescent="0.35">
      <c r="A8713" t="s">
        <v>43578</v>
      </c>
      <c r="B8713" t="s">
        <v>32</v>
      </c>
      <c r="C8713" t="s">
        <v>43579</v>
      </c>
      <c r="D8713">
        <v>53</v>
      </c>
      <c r="E8713" t="s">
        <v>161</v>
      </c>
      <c r="F8713" t="s">
        <v>1844</v>
      </c>
      <c r="G8713" t="s">
        <v>2007</v>
      </c>
      <c r="H8713" t="s">
        <v>43580</v>
      </c>
      <c r="I8713" t="s">
        <v>43578</v>
      </c>
      <c r="J8713" t="s">
        <v>43581</v>
      </c>
      <c r="L8713" t="s">
        <v>43582</v>
      </c>
      <c r="M8713">
        <v>134.893997192</v>
      </c>
      <c r="N8713">
        <v>-12.0944004059</v>
      </c>
    </row>
    <row r="8714" spans="1:14" x14ac:dyDescent="0.35">
      <c r="A8714" t="s">
        <v>43583</v>
      </c>
      <c r="B8714" t="s">
        <v>1168</v>
      </c>
      <c r="C8714" t="s">
        <v>43584</v>
      </c>
      <c r="D8714">
        <v>123</v>
      </c>
      <c r="E8714" t="s">
        <v>161</v>
      </c>
      <c r="F8714" t="s">
        <v>1844</v>
      </c>
      <c r="G8714" t="s">
        <v>2007</v>
      </c>
      <c r="H8714" t="s">
        <v>43585</v>
      </c>
      <c r="I8714" t="s">
        <v>43583</v>
      </c>
      <c r="J8714" t="s">
        <v>20574</v>
      </c>
      <c r="L8714" t="s">
        <v>43586</v>
      </c>
      <c r="M8714">
        <v>134.23399352999999</v>
      </c>
      <c r="N8714">
        <v>-12.056099891700001</v>
      </c>
    </row>
    <row r="8715" spans="1:14" x14ac:dyDescent="0.35">
      <c r="A8715" t="s">
        <v>43587</v>
      </c>
      <c r="B8715" t="s">
        <v>32</v>
      </c>
      <c r="C8715" t="s">
        <v>43588</v>
      </c>
      <c r="D8715">
        <v>285</v>
      </c>
      <c r="E8715" t="s">
        <v>161</v>
      </c>
      <c r="F8715" t="s">
        <v>1844</v>
      </c>
      <c r="G8715" t="s">
        <v>2669</v>
      </c>
      <c r="H8715" t="s">
        <v>43589</v>
      </c>
      <c r="I8715" t="s">
        <v>43587</v>
      </c>
      <c r="J8715" t="s">
        <v>31713</v>
      </c>
      <c r="L8715" t="s">
        <v>43590</v>
      </c>
      <c r="M8715">
        <v>137.174443333</v>
      </c>
      <c r="N8715">
        <v>-31.459700000000002</v>
      </c>
    </row>
    <row r="8716" spans="1:14" x14ac:dyDescent="0.35">
      <c r="A8716" t="s">
        <v>43591</v>
      </c>
      <c r="B8716" t="s">
        <v>32</v>
      </c>
      <c r="C8716" t="s">
        <v>43592</v>
      </c>
      <c r="D8716">
        <v>289</v>
      </c>
      <c r="E8716" t="s">
        <v>161</v>
      </c>
      <c r="F8716" t="s">
        <v>1844</v>
      </c>
      <c r="G8716" t="s">
        <v>1845</v>
      </c>
      <c r="I8716" t="s">
        <v>43591</v>
      </c>
      <c r="J8716" t="s">
        <v>43593</v>
      </c>
      <c r="L8716" t="s">
        <v>43594</v>
      </c>
      <c r="M8716">
        <v>126.883003235</v>
      </c>
      <c r="N8716">
        <v>-18.621700286900001</v>
      </c>
    </row>
    <row r="8717" spans="1:14" x14ac:dyDescent="0.35">
      <c r="A8717" t="s">
        <v>43595</v>
      </c>
      <c r="B8717" t="s">
        <v>32</v>
      </c>
      <c r="C8717" t="s">
        <v>43596</v>
      </c>
      <c r="D8717">
        <v>374</v>
      </c>
      <c r="E8717" t="s">
        <v>161</v>
      </c>
      <c r="F8717" t="s">
        <v>1844</v>
      </c>
      <c r="G8717" t="s">
        <v>1845</v>
      </c>
      <c r="I8717" t="s">
        <v>43595</v>
      </c>
      <c r="J8717" t="s">
        <v>35413</v>
      </c>
      <c r="L8717" t="s">
        <v>43597</v>
      </c>
      <c r="M8717">
        <v>115.099998474</v>
      </c>
      <c r="N8717">
        <v>-33.930599212600001</v>
      </c>
    </row>
    <row r="8718" spans="1:14" x14ac:dyDescent="0.35">
      <c r="A8718" t="s">
        <v>43598</v>
      </c>
      <c r="B8718" t="s">
        <v>32</v>
      </c>
      <c r="C8718" t="s">
        <v>43599</v>
      </c>
      <c r="D8718">
        <v>302</v>
      </c>
      <c r="E8718" t="s">
        <v>161</v>
      </c>
      <c r="F8718" t="s">
        <v>1844</v>
      </c>
      <c r="G8718" t="s">
        <v>2674</v>
      </c>
      <c r="H8718" t="s">
        <v>43600</v>
      </c>
      <c r="I8718" t="s">
        <v>43598</v>
      </c>
      <c r="J8718" t="s">
        <v>35075</v>
      </c>
      <c r="L8718" t="s">
        <v>43601</v>
      </c>
      <c r="M8718">
        <v>143.50470000000001</v>
      </c>
      <c r="N8718">
        <v>-14.775700000000001</v>
      </c>
    </row>
    <row r="8719" spans="1:14" x14ac:dyDescent="0.35">
      <c r="A8719" t="s">
        <v>43602</v>
      </c>
      <c r="B8719" t="s">
        <v>1168</v>
      </c>
      <c r="C8719" t="s">
        <v>43603</v>
      </c>
      <c r="D8719">
        <v>13</v>
      </c>
      <c r="E8719" t="s">
        <v>161</v>
      </c>
      <c r="F8719" t="s">
        <v>1844</v>
      </c>
      <c r="G8719" t="s">
        <v>2671</v>
      </c>
      <c r="H8719" t="s">
        <v>50</v>
      </c>
      <c r="I8719" t="s">
        <v>43602</v>
      </c>
      <c r="J8719" t="s">
        <v>2180</v>
      </c>
      <c r="L8719" t="s">
        <v>43604</v>
      </c>
      <c r="M8719">
        <v>147.50999450699999</v>
      </c>
      <c r="N8719">
        <v>-42.836101532000001</v>
      </c>
    </row>
    <row r="8720" spans="1:14" x14ac:dyDescent="0.35">
      <c r="A8720" t="s">
        <v>43605</v>
      </c>
      <c r="B8720" t="s">
        <v>32</v>
      </c>
      <c r="C8720" t="s">
        <v>43606</v>
      </c>
      <c r="D8720">
        <v>289</v>
      </c>
      <c r="E8720" t="s">
        <v>161</v>
      </c>
      <c r="F8720" t="s">
        <v>1844</v>
      </c>
      <c r="G8720" t="s">
        <v>1845</v>
      </c>
      <c r="I8720" t="s">
        <v>43605</v>
      </c>
      <c r="J8720" t="s">
        <v>43607</v>
      </c>
      <c r="L8720" t="s">
        <v>43608</v>
      </c>
      <c r="M8720">
        <v>125.709999084472</v>
      </c>
      <c r="N8720">
        <v>-17.0550003051757</v>
      </c>
    </row>
    <row r="8721" spans="1:14" x14ac:dyDescent="0.35">
      <c r="A8721" t="s">
        <v>43609</v>
      </c>
      <c r="B8721" t="s">
        <v>32</v>
      </c>
      <c r="C8721" t="s">
        <v>43610</v>
      </c>
      <c r="D8721">
        <v>131</v>
      </c>
      <c r="E8721" t="s">
        <v>161</v>
      </c>
      <c r="F8721" t="s">
        <v>1844</v>
      </c>
      <c r="G8721" t="s">
        <v>2007</v>
      </c>
      <c r="H8721" t="s">
        <v>43611</v>
      </c>
      <c r="I8721" t="s">
        <v>43609</v>
      </c>
      <c r="J8721" t="s">
        <v>43612</v>
      </c>
      <c r="L8721" t="s">
        <v>43613</v>
      </c>
      <c r="M8721">
        <v>136.08399963400001</v>
      </c>
      <c r="N8721">
        <v>-16.442499160800001</v>
      </c>
    </row>
    <row r="8722" spans="1:14" x14ac:dyDescent="0.35">
      <c r="A8722" t="s">
        <v>43614</v>
      </c>
      <c r="B8722" t="s">
        <v>1168</v>
      </c>
      <c r="C8722" t="s">
        <v>43615</v>
      </c>
      <c r="D8722">
        <v>167</v>
      </c>
      <c r="E8722" t="s">
        <v>161</v>
      </c>
      <c r="F8722" t="s">
        <v>1844</v>
      </c>
      <c r="G8722" t="s">
        <v>2673</v>
      </c>
      <c r="H8722" t="s">
        <v>43616</v>
      </c>
      <c r="I8722" t="s">
        <v>43614</v>
      </c>
      <c r="J8722" t="s">
        <v>43617</v>
      </c>
      <c r="L8722" t="s">
        <v>43618</v>
      </c>
      <c r="M8722">
        <v>142.08599853499999</v>
      </c>
      <c r="N8722">
        <v>-34.229198455799903</v>
      </c>
    </row>
    <row r="8723" spans="1:14" x14ac:dyDescent="0.35">
      <c r="A8723" t="s">
        <v>43619</v>
      </c>
      <c r="B8723" t="s">
        <v>32</v>
      </c>
      <c r="C8723" t="s">
        <v>43620</v>
      </c>
      <c r="E8723" t="s">
        <v>161</v>
      </c>
      <c r="F8723" t="s">
        <v>1844</v>
      </c>
      <c r="G8723" t="s">
        <v>2669</v>
      </c>
      <c r="I8723" t="s">
        <v>43619</v>
      </c>
      <c r="J8723" t="s">
        <v>43621</v>
      </c>
      <c r="L8723" t="s">
        <v>43622</v>
      </c>
      <c r="M8723">
        <v>137.53300476074199</v>
      </c>
      <c r="N8723">
        <v>-34.75</v>
      </c>
    </row>
    <row r="8724" spans="1:14" x14ac:dyDescent="0.35">
      <c r="A8724" t="s">
        <v>43623</v>
      </c>
      <c r="B8724" t="s">
        <v>32</v>
      </c>
      <c r="C8724" t="s">
        <v>43624</v>
      </c>
      <c r="E8724" t="s">
        <v>161</v>
      </c>
      <c r="F8724" t="s">
        <v>1844</v>
      </c>
      <c r="G8724" t="s">
        <v>1845</v>
      </c>
      <c r="H8724" t="s">
        <v>43625</v>
      </c>
      <c r="I8724" t="s">
        <v>43623</v>
      </c>
      <c r="J8724" t="s">
        <v>43626</v>
      </c>
      <c r="L8724" t="s">
        <v>43627</v>
      </c>
      <c r="M8724">
        <v>125.823997497558</v>
      </c>
      <c r="N8724">
        <v>-14.791399955749499</v>
      </c>
    </row>
    <row r="8725" spans="1:14" x14ac:dyDescent="0.35">
      <c r="A8725" t="s">
        <v>43628</v>
      </c>
      <c r="B8725" t="s">
        <v>32</v>
      </c>
      <c r="C8725" t="s">
        <v>1276</v>
      </c>
      <c r="D8725">
        <v>1144</v>
      </c>
      <c r="E8725" t="s">
        <v>161</v>
      </c>
      <c r="F8725" t="s">
        <v>1844</v>
      </c>
      <c r="G8725" t="s">
        <v>2674</v>
      </c>
      <c r="I8725" t="s">
        <v>43628</v>
      </c>
      <c r="J8725" t="s">
        <v>33363</v>
      </c>
      <c r="L8725" t="s">
        <v>43629</v>
      </c>
      <c r="M8725">
        <v>147.93699645996</v>
      </c>
      <c r="N8725">
        <v>-26.483299255371001</v>
      </c>
    </row>
    <row r="8726" spans="1:14" x14ac:dyDescent="0.35">
      <c r="A8726" t="s">
        <v>43630</v>
      </c>
      <c r="B8726" t="s">
        <v>32</v>
      </c>
      <c r="C8726" t="s">
        <v>43631</v>
      </c>
      <c r="D8726">
        <v>940</v>
      </c>
      <c r="E8726" t="s">
        <v>161</v>
      </c>
      <c r="F8726" t="s">
        <v>1844</v>
      </c>
      <c r="G8726" t="s">
        <v>1845</v>
      </c>
      <c r="I8726" t="s">
        <v>43630</v>
      </c>
      <c r="J8726" t="s">
        <v>43632</v>
      </c>
      <c r="L8726" t="s">
        <v>43633</v>
      </c>
      <c r="M8726">
        <v>116.139999389648</v>
      </c>
      <c r="N8726">
        <v>-34.265300750732401</v>
      </c>
    </row>
    <row r="8727" spans="1:14" x14ac:dyDescent="0.35">
      <c r="A8727" t="s">
        <v>43635</v>
      </c>
      <c r="B8727" t="s">
        <v>32</v>
      </c>
      <c r="C8727" t="s">
        <v>468</v>
      </c>
      <c r="D8727">
        <v>304</v>
      </c>
      <c r="E8727" t="s">
        <v>161</v>
      </c>
      <c r="F8727" t="s">
        <v>1844</v>
      </c>
      <c r="G8727" t="s">
        <v>2674</v>
      </c>
      <c r="I8727" t="s">
        <v>43635</v>
      </c>
      <c r="J8727" t="s">
        <v>43636</v>
      </c>
      <c r="L8727" t="s">
        <v>43637</v>
      </c>
      <c r="M8727">
        <v>150.17500305176</v>
      </c>
      <c r="N8727">
        <v>-26.808300018311002</v>
      </c>
    </row>
    <row r="8728" spans="1:14" x14ac:dyDescent="0.35">
      <c r="A8728" t="s">
        <v>43638</v>
      </c>
      <c r="B8728" t="s">
        <v>1168</v>
      </c>
      <c r="C8728" t="s">
        <v>43639</v>
      </c>
      <c r="D8728">
        <v>562</v>
      </c>
      <c r="E8728" t="s">
        <v>161</v>
      </c>
      <c r="F8728" t="s">
        <v>1844</v>
      </c>
      <c r="G8728" t="s">
        <v>2671</v>
      </c>
      <c r="H8728" t="s">
        <v>43640</v>
      </c>
      <c r="I8728" t="s">
        <v>43638</v>
      </c>
      <c r="J8728" t="s">
        <v>43641</v>
      </c>
      <c r="L8728" t="s">
        <v>43642</v>
      </c>
      <c r="M8728">
        <v>147.21400451700001</v>
      </c>
      <c r="N8728">
        <v>-41.545299530000001</v>
      </c>
    </row>
    <row r="8729" spans="1:14" x14ac:dyDescent="0.35">
      <c r="A8729" t="s">
        <v>43643</v>
      </c>
      <c r="B8729" t="s">
        <v>1168</v>
      </c>
      <c r="C8729" t="s">
        <v>43644</v>
      </c>
      <c r="D8729">
        <v>50</v>
      </c>
      <c r="E8729" t="s">
        <v>161</v>
      </c>
      <c r="F8729" t="s">
        <v>1844</v>
      </c>
      <c r="G8729" t="s">
        <v>2673</v>
      </c>
      <c r="H8729" t="s">
        <v>890</v>
      </c>
      <c r="I8729" t="s">
        <v>43643</v>
      </c>
      <c r="J8729" t="s">
        <v>43645</v>
      </c>
      <c r="L8729" t="s">
        <v>43646</v>
      </c>
      <c r="M8729">
        <v>145.10200500488199</v>
      </c>
      <c r="N8729">
        <v>-37.975799560546797</v>
      </c>
    </row>
    <row r="8730" spans="1:14" x14ac:dyDescent="0.35">
      <c r="A8730" t="s">
        <v>43647</v>
      </c>
      <c r="B8730" t="s">
        <v>32</v>
      </c>
      <c r="C8730" t="s">
        <v>43648</v>
      </c>
      <c r="D8730">
        <v>1535</v>
      </c>
      <c r="E8730" t="s">
        <v>161</v>
      </c>
      <c r="F8730" t="s">
        <v>1844</v>
      </c>
      <c r="G8730" t="s">
        <v>1845</v>
      </c>
      <c r="H8730" t="s">
        <v>43649</v>
      </c>
      <c r="I8730" t="s">
        <v>43647</v>
      </c>
      <c r="J8730" t="s">
        <v>43650</v>
      </c>
      <c r="L8730" t="s">
        <v>43651</v>
      </c>
      <c r="M8730">
        <v>121.89099</v>
      </c>
      <c r="N8730">
        <v>-28.705299</v>
      </c>
    </row>
    <row r="8731" spans="1:14" x14ac:dyDescent="0.35">
      <c r="A8731" t="s">
        <v>43652</v>
      </c>
      <c r="B8731" t="s">
        <v>3332</v>
      </c>
      <c r="C8731" t="s">
        <v>20521</v>
      </c>
      <c r="D8731">
        <v>434</v>
      </c>
      <c r="E8731" t="s">
        <v>161</v>
      </c>
      <c r="F8731" t="s">
        <v>1844</v>
      </c>
      <c r="G8731" t="s">
        <v>2673</v>
      </c>
      <c r="H8731" t="s">
        <v>890</v>
      </c>
      <c r="I8731" t="s">
        <v>43652</v>
      </c>
      <c r="J8731" t="s">
        <v>43653</v>
      </c>
      <c r="L8731" t="s">
        <v>43654</v>
      </c>
      <c r="M8731">
        <v>144.84300200000001</v>
      </c>
      <c r="N8731">
        <v>-37.673302</v>
      </c>
    </row>
    <row r="8732" spans="1:14" x14ac:dyDescent="0.35">
      <c r="A8732" t="s">
        <v>43655</v>
      </c>
      <c r="B8732" t="s">
        <v>32</v>
      </c>
      <c r="C8732" t="s">
        <v>43656</v>
      </c>
      <c r="D8732">
        <v>547</v>
      </c>
      <c r="E8732" t="s">
        <v>161</v>
      </c>
      <c r="F8732" t="s">
        <v>1844</v>
      </c>
      <c r="G8732" t="s">
        <v>2674</v>
      </c>
      <c r="I8732" t="s">
        <v>43655</v>
      </c>
      <c r="J8732" t="s">
        <v>43657</v>
      </c>
      <c r="L8732" t="s">
        <v>43658</v>
      </c>
      <c r="M8732">
        <v>148.70500183105401</v>
      </c>
      <c r="N8732">
        <v>-22.8024997711181</v>
      </c>
    </row>
    <row r="8733" spans="1:14" x14ac:dyDescent="0.35">
      <c r="A8733" t="s">
        <v>43659</v>
      </c>
      <c r="B8733" t="s">
        <v>32</v>
      </c>
      <c r="C8733" t="s">
        <v>43634</v>
      </c>
      <c r="D8733">
        <v>85</v>
      </c>
      <c r="E8733" t="s">
        <v>161</v>
      </c>
      <c r="F8733" t="s">
        <v>1844</v>
      </c>
      <c r="G8733" t="s">
        <v>2670</v>
      </c>
      <c r="I8733" t="s">
        <v>43659</v>
      </c>
      <c r="J8733" t="s">
        <v>2365</v>
      </c>
      <c r="L8733" t="s">
        <v>43660</v>
      </c>
      <c r="M8733">
        <v>151.49291199999999</v>
      </c>
      <c r="N8733">
        <v>-32.701264999999999</v>
      </c>
    </row>
    <row r="8734" spans="1:14" x14ac:dyDescent="0.35">
      <c r="A8734" t="s">
        <v>43661</v>
      </c>
      <c r="B8734" t="s">
        <v>1168</v>
      </c>
      <c r="C8734" t="s">
        <v>43662</v>
      </c>
      <c r="D8734">
        <v>1792</v>
      </c>
      <c r="E8734" t="s">
        <v>161</v>
      </c>
      <c r="F8734" t="s">
        <v>1844</v>
      </c>
      <c r="G8734" t="s">
        <v>1845</v>
      </c>
      <c r="I8734" t="s">
        <v>43661</v>
      </c>
      <c r="J8734" t="s">
        <v>43663</v>
      </c>
      <c r="L8734" t="s">
        <v>43664</v>
      </c>
      <c r="M8734">
        <v>120.555000305175</v>
      </c>
      <c r="N8734">
        <v>-27.286399841308501</v>
      </c>
    </row>
    <row r="8735" spans="1:14" x14ac:dyDescent="0.35">
      <c r="A8735" t="s">
        <v>43665</v>
      </c>
      <c r="B8735" t="s">
        <v>32</v>
      </c>
      <c r="C8735" t="s">
        <v>43666</v>
      </c>
      <c r="D8735">
        <v>107</v>
      </c>
      <c r="E8735" t="s">
        <v>161</v>
      </c>
      <c r="F8735" t="s">
        <v>1844</v>
      </c>
      <c r="G8735" t="s">
        <v>2674</v>
      </c>
      <c r="I8735" t="s">
        <v>43665</v>
      </c>
      <c r="J8735" t="s">
        <v>43667</v>
      </c>
      <c r="L8735" t="s">
        <v>43668</v>
      </c>
      <c r="M8735">
        <v>140.53300476074199</v>
      </c>
      <c r="N8735">
        <v>-24.8166999816894</v>
      </c>
    </row>
    <row r="8736" spans="1:14" x14ac:dyDescent="0.35">
      <c r="A8736" t="s">
        <v>43669</v>
      </c>
      <c r="B8736" t="s">
        <v>32</v>
      </c>
      <c r="C8736" t="s">
        <v>43670</v>
      </c>
      <c r="D8736">
        <v>1641</v>
      </c>
      <c r="E8736" t="s">
        <v>161</v>
      </c>
      <c r="F8736" t="s">
        <v>1844</v>
      </c>
      <c r="G8736" t="s">
        <v>2007</v>
      </c>
      <c r="I8736" t="s">
        <v>43669</v>
      </c>
      <c r="J8736" t="s">
        <v>43671</v>
      </c>
      <c r="L8736" t="s">
        <v>43672</v>
      </c>
      <c r="M8736">
        <v>135.03451200000001</v>
      </c>
      <c r="N8736">
        <v>-22.624696</v>
      </c>
    </row>
    <row r="8737" spans="1:14" x14ac:dyDescent="0.35">
      <c r="A8737" t="s">
        <v>43673</v>
      </c>
      <c r="B8737" t="s">
        <v>32</v>
      </c>
      <c r="C8737" t="s">
        <v>43674</v>
      </c>
      <c r="D8737">
        <v>104</v>
      </c>
      <c r="E8737" t="s">
        <v>161</v>
      </c>
      <c r="F8737" t="s">
        <v>1844</v>
      </c>
      <c r="G8737" t="s">
        <v>2674</v>
      </c>
      <c r="I8737" t="s">
        <v>43673</v>
      </c>
      <c r="J8737" t="s">
        <v>43675</v>
      </c>
      <c r="L8737" t="s">
        <v>43676</v>
      </c>
      <c r="M8737">
        <v>141.43299865722599</v>
      </c>
      <c r="N8737">
        <v>-25.358299255371001</v>
      </c>
    </row>
    <row r="8738" spans="1:14" x14ac:dyDescent="0.35">
      <c r="A8738" t="s">
        <v>43677</v>
      </c>
      <c r="B8738" t="s">
        <v>1168</v>
      </c>
      <c r="C8738" t="s">
        <v>43678</v>
      </c>
      <c r="D8738">
        <v>1354</v>
      </c>
      <c r="E8738" t="s">
        <v>161</v>
      </c>
      <c r="F8738" t="s">
        <v>1844</v>
      </c>
      <c r="G8738" t="s">
        <v>1845</v>
      </c>
      <c r="I8738" t="s">
        <v>43677</v>
      </c>
      <c r="J8738" t="s">
        <v>43679</v>
      </c>
      <c r="L8738" t="s">
        <v>43680</v>
      </c>
      <c r="M8738">
        <v>117.842002868652</v>
      </c>
      <c r="N8738">
        <v>-28.116100311279201</v>
      </c>
    </row>
    <row r="8739" spans="1:14" x14ac:dyDescent="0.35">
      <c r="A8739" t="s">
        <v>43681</v>
      </c>
      <c r="B8739" t="s">
        <v>32</v>
      </c>
      <c r="C8739" t="s">
        <v>43682</v>
      </c>
      <c r="D8739">
        <v>85</v>
      </c>
      <c r="E8739" t="s">
        <v>161</v>
      </c>
      <c r="F8739" t="s">
        <v>1844</v>
      </c>
      <c r="G8739" t="s">
        <v>2674</v>
      </c>
      <c r="I8739" t="s">
        <v>43681</v>
      </c>
      <c r="J8739" t="s">
        <v>34914</v>
      </c>
      <c r="L8739" t="s">
        <v>43683</v>
      </c>
      <c r="M8739">
        <v>140.98300170898401</v>
      </c>
      <c r="N8739">
        <v>-25.25</v>
      </c>
    </row>
    <row r="8740" spans="1:14" x14ac:dyDescent="0.35">
      <c r="A8740" t="s">
        <v>43684</v>
      </c>
      <c r="B8740" t="s">
        <v>1168</v>
      </c>
      <c r="C8740" t="s">
        <v>43685</v>
      </c>
      <c r="D8740">
        <v>701</v>
      </c>
      <c r="E8740" t="s">
        <v>161</v>
      </c>
      <c r="F8740" t="s">
        <v>1844</v>
      </c>
      <c r="G8740" t="s">
        <v>2670</v>
      </c>
      <c r="H8740" t="s">
        <v>43686</v>
      </c>
      <c r="I8740" t="s">
        <v>43684</v>
      </c>
      <c r="J8740" t="s">
        <v>43687</v>
      </c>
      <c r="L8740" t="s">
        <v>43688</v>
      </c>
      <c r="M8740">
        <v>149.84500122099999</v>
      </c>
      <c r="N8740">
        <v>-29.498899459799901</v>
      </c>
    </row>
    <row r="8741" spans="1:14" x14ac:dyDescent="0.35">
      <c r="A8741" t="s">
        <v>43689</v>
      </c>
      <c r="B8741" t="s">
        <v>32</v>
      </c>
      <c r="C8741" t="s">
        <v>43690</v>
      </c>
      <c r="E8741" t="s">
        <v>161</v>
      </c>
      <c r="F8741" t="s">
        <v>1844</v>
      </c>
      <c r="G8741" t="s">
        <v>2674</v>
      </c>
      <c r="H8741" t="s">
        <v>43691</v>
      </c>
      <c r="I8741" t="s">
        <v>43689</v>
      </c>
      <c r="J8741" t="s">
        <v>43692</v>
      </c>
      <c r="L8741" t="s">
        <v>43693</v>
      </c>
      <c r="M8741">
        <v>142.63800048799999</v>
      </c>
      <c r="N8741">
        <v>-12.4441995620999</v>
      </c>
    </row>
    <row r="8742" spans="1:14" x14ac:dyDescent="0.35">
      <c r="A8742" t="s">
        <v>43694</v>
      </c>
      <c r="B8742" t="s">
        <v>32</v>
      </c>
      <c r="C8742" t="s">
        <v>43695</v>
      </c>
      <c r="D8742">
        <v>155</v>
      </c>
      <c r="E8742" t="s">
        <v>161</v>
      </c>
      <c r="F8742" t="s">
        <v>1844</v>
      </c>
      <c r="G8742" t="s">
        <v>2669</v>
      </c>
      <c r="I8742" t="s">
        <v>43694</v>
      </c>
      <c r="J8742" t="s">
        <v>33302</v>
      </c>
      <c r="L8742" t="s">
        <v>43696</v>
      </c>
      <c r="M8742">
        <v>135.14500427246</v>
      </c>
      <c r="N8742">
        <v>-32.843299865722599</v>
      </c>
    </row>
    <row r="8743" spans="1:14" x14ac:dyDescent="0.35">
      <c r="A8743" t="s">
        <v>43697</v>
      </c>
      <c r="B8743" t="s">
        <v>32</v>
      </c>
      <c r="C8743" t="s">
        <v>43698</v>
      </c>
      <c r="E8743" t="s">
        <v>161</v>
      </c>
      <c r="F8743" t="s">
        <v>1844</v>
      </c>
      <c r="G8743" t="s">
        <v>2007</v>
      </c>
      <c r="H8743" t="s">
        <v>43699</v>
      </c>
      <c r="I8743" t="s">
        <v>43697</v>
      </c>
      <c r="J8743" t="s">
        <v>43700</v>
      </c>
      <c r="L8743" t="s">
        <v>43701</v>
      </c>
      <c r="M8743">
        <v>137.25100708007801</v>
      </c>
      <c r="N8743">
        <v>-22.805799484252901</v>
      </c>
    </row>
    <row r="8744" spans="1:14" x14ac:dyDescent="0.35">
      <c r="A8744" t="s">
        <v>43702</v>
      </c>
      <c r="B8744" t="s">
        <v>1168</v>
      </c>
      <c r="C8744" t="s">
        <v>43703</v>
      </c>
      <c r="D8744">
        <v>770</v>
      </c>
      <c r="E8744" t="s">
        <v>161</v>
      </c>
      <c r="F8744" t="s">
        <v>1844</v>
      </c>
      <c r="G8744" t="s">
        <v>2674</v>
      </c>
      <c r="H8744" t="s">
        <v>2697</v>
      </c>
      <c r="I8744" t="s">
        <v>43702</v>
      </c>
      <c r="J8744" t="s">
        <v>26606</v>
      </c>
      <c r="L8744" t="s">
        <v>43704</v>
      </c>
      <c r="M8744">
        <v>148.07699585</v>
      </c>
      <c r="N8744">
        <v>-22.057800293</v>
      </c>
    </row>
    <row r="8745" spans="1:14" x14ac:dyDescent="0.35">
      <c r="A8745" t="s">
        <v>43705</v>
      </c>
      <c r="B8745" t="s">
        <v>32</v>
      </c>
      <c r="C8745" t="s">
        <v>43706</v>
      </c>
      <c r="D8745">
        <v>50</v>
      </c>
      <c r="E8745" t="s">
        <v>161</v>
      </c>
      <c r="F8745" t="s">
        <v>1844</v>
      </c>
      <c r="G8745" t="s">
        <v>2669</v>
      </c>
      <c r="I8745" t="s">
        <v>43705</v>
      </c>
      <c r="J8745" t="s">
        <v>43707</v>
      </c>
      <c r="L8745" t="s">
        <v>43708</v>
      </c>
      <c r="M8745">
        <v>138.06500244140599</v>
      </c>
      <c r="N8745">
        <v>-29.6632995605468</v>
      </c>
    </row>
    <row r="8746" spans="1:14" x14ac:dyDescent="0.35">
      <c r="A8746" t="s">
        <v>43709</v>
      </c>
      <c r="B8746" t="s">
        <v>32</v>
      </c>
      <c r="C8746" t="s">
        <v>43710</v>
      </c>
      <c r="D8746">
        <v>270</v>
      </c>
      <c r="E8746" t="s">
        <v>161</v>
      </c>
      <c r="F8746" t="s">
        <v>1844</v>
      </c>
      <c r="G8746" t="s">
        <v>1845</v>
      </c>
      <c r="I8746" t="s">
        <v>43709</v>
      </c>
      <c r="J8746" t="s">
        <v>43711</v>
      </c>
      <c r="L8746" t="s">
        <v>43712</v>
      </c>
      <c r="M8746">
        <v>116.022003173828</v>
      </c>
      <c r="N8746">
        <v>-29.2017002105712</v>
      </c>
    </row>
    <row r="8747" spans="1:14" x14ac:dyDescent="0.35">
      <c r="A8747" t="s">
        <v>43713</v>
      </c>
      <c r="B8747" t="s">
        <v>1168</v>
      </c>
      <c r="C8747" t="s">
        <v>43714</v>
      </c>
      <c r="D8747">
        <v>14</v>
      </c>
      <c r="E8747" t="s">
        <v>161</v>
      </c>
      <c r="F8747" t="s">
        <v>1844</v>
      </c>
      <c r="G8747" t="s">
        <v>2670</v>
      </c>
      <c r="H8747" t="s">
        <v>43715</v>
      </c>
      <c r="I8747" t="s">
        <v>43713</v>
      </c>
      <c r="J8747" t="s">
        <v>35085</v>
      </c>
      <c r="L8747" t="s">
        <v>43716</v>
      </c>
      <c r="M8747">
        <v>150.143997192</v>
      </c>
      <c r="N8747">
        <v>-35.897800445599998</v>
      </c>
    </row>
    <row r="8748" spans="1:14" x14ac:dyDescent="0.35">
      <c r="A8748" t="s">
        <v>43717</v>
      </c>
      <c r="B8748" t="s">
        <v>32</v>
      </c>
      <c r="C8748" t="s">
        <v>43718</v>
      </c>
      <c r="D8748">
        <v>231</v>
      </c>
      <c r="E8748" t="s">
        <v>161</v>
      </c>
      <c r="F8748" t="s">
        <v>1844</v>
      </c>
      <c r="G8748" t="s">
        <v>2007</v>
      </c>
      <c r="I8748" t="s">
        <v>43717</v>
      </c>
      <c r="J8748" t="s">
        <v>43719</v>
      </c>
      <c r="L8748" t="s">
        <v>43720</v>
      </c>
      <c r="M8748">
        <v>130.55499267578099</v>
      </c>
      <c r="N8748">
        <v>-16.9783000946044</v>
      </c>
    </row>
    <row r="8749" spans="1:14" x14ac:dyDescent="0.35">
      <c r="A8749" t="s">
        <v>43721</v>
      </c>
      <c r="B8749" t="s">
        <v>32</v>
      </c>
      <c r="C8749" t="s">
        <v>43722</v>
      </c>
      <c r="D8749">
        <v>865</v>
      </c>
      <c r="E8749" t="s">
        <v>161</v>
      </c>
      <c r="F8749" t="s">
        <v>1844</v>
      </c>
      <c r="G8749" t="s">
        <v>2007</v>
      </c>
      <c r="I8749" t="s">
        <v>43721</v>
      </c>
      <c r="J8749" t="s">
        <v>43723</v>
      </c>
      <c r="L8749" t="s">
        <v>43724</v>
      </c>
      <c r="M8749">
        <v>137.08150000000001</v>
      </c>
      <c r="N8749">
        <v>-18.8093</v>
      </c>
    </row>
    <row r="8750" spans="1:14" x14ac:dyDescent="0.35">
      <c r="A8750" t="s">
        <v>43725</v>
      </c>
      <c r="B8750" t="s">
        <v>32</v>
      </c>
      <c r="C8750" t="s">
        <v>43726</v>
      </c>
      <c r="D8750">
        <v>230</v>
      </c>
      <c r="E8750" t="s">
        <v>161</v>
      </c>
      <c r="F8750" t="s">
        <v>1844</v>
      </c>
      <c r="G8750" t="s">
        <v>2674</v>
      </c>
      <c r="I8750" t="s">
        <v>43725</v>
      </c>
      <c r="J8750" t="s">
        <v>43727</v>
      </c>
      <c r="L8750" t="s">
        <v>43728</v>
      </c>
      <c r="M8750">
        <v>144.53300476074199</v>
      </c>
      <c r="N8750">
        <v>-22.583299636840799</v>
      </c>
    </row>
    <row r="8751" spans="1:14" x14ac:dyDescent="0.35">
      <c r="A8751" t="s">
        <v>43729</v>
      </c>
      <c r="B8751" t="s">
        <v>1168</v>
      </c>
      <c r="C8751" t="s">
        <v>43730</v>
      </c>
      <c r="D8751">
        <v>212</v>
      </c>
      <c r="E8751" t="s">
        <v>161</v>
      </c>
      <c r="F8751" t="s">
        <v>1844</v>
      </c>
      <c r="G8751" t="s">
        <v>2669</v>
      </c>
      <c r="I8751" t="s">
        <v>43729</v>
      </c>
      <c r="J8751" t="s">
        <v>43731</v>
      </c>
      <c r="L8751" t="s">
        <v>43732</v>
      </c>
      <c r="M8751">
        <v>140.78500366210901</v>
      </c>
      <c r="N8751">
        <v>-37.745601654052699</v>
      </c>
    </row>
    <row r="8752" spans="1:14" x14ac:dyDescent="0.35">
      <c r="A8752" t="s">
        <v>43733</v>
      </c>
      <c r="B8752" t="s">
        <v>32</v>
      </c>
      <c r="C8752" t="s">
        <v>43734</v>
      </c>
      <c r="D8752">
        <v>33</v>
      </c>
      <c r="E8752" t="s">
        <v>161</v>
      </c>
      <c r="F8752" t="s">
        <v>1844</v>
      </c>
      <c r="G8752" t="s">
        <v>2674</v>
      </c>
      <c r="I8752" t="s">
        <v>43733</v>
      </c>
      <c r="J8752" t="s">
        <v>29893</v>
      </c>
      <c r="L8752" t="s">
        <v>43735</v>
      </c>
      <c r="M8752">
        <v>139.17799377441401</v>
      </c>
      <c r="N8752">
        <v>-16.662500381469702</v>
      </c>
    </row>
    <row r="8753" spans="1:14" x14ac:dyDescent="0.35">
      <c r="A8753" t="s">
        <v>43736</v>
      </c>
      <c r="B8753" t="s">
        <v>32</v>
      </c>
      <c r="C8753" t="s">
        <v>43737</v>
      </c>
      <c r="D8753">
        <v>757</v>
      </c>
      <c r="E8753" t="s">
        <v>161</v>
      </c>
      <c r="F8753" t="s">
        <v>1844</v>
      </c>
      <c r="G8753" t="s">
        <v>2674</v>
      </c>
      <c r="I8753" t="s">
        <v>43736</v>
      </c>
      <c r="J8753" t="s">
        <v>43738</v>
      </c>
      <c r="L8753" t="s">
        <v>43739</v>
      </c>
      <c r="M8753">
        <v>151.100006103515</v>
      </c>
      <c r="N8753">
        <v>-24.885799407958899</v>
      </c>
    </row>
    <row r="8754" spans="1:14" x14ac:dyDescent="0.35">
      <c r="A8754" t="s">
        <v>43740</v>
      </c>
      <c r="B8754" t="s">
        <v>32</v>
      </c>
      <c r="C8754" t="s">
        <v>43741</v>
      </c>
      <c r="D8754">
        <v>300</v>
      </c>
      <c r="E8754" t="s">
        <v>161</v>
      </c>
      <c r="F8754" t="s">
        <v>1844</v>
      </c>
      <c r="G8754" t="s">
        <v>1845</v>
      </c>
      <c r="H8754" t="s">
        <v>43742</v>
      </c>
      <c r="I8754" t="s">
        <v>43740</v>
      </c>
      <c r="J8754" t="s">
        <v>33305</v>
      </c>
      <c r="L8754" t="s">
        <v>43743</v>
      </c>
      <c r="M8754">
        <v>120.067001342773</v>
      </c>
      <c r="N8754">
        <v>-20.658899307250898</v>
      </c>
    </row>
    <row r="8755" spans="1:14" x14ac:dyDescent="0.35">
      <c r="A8755" t="s">
        <v>43744</v>
      </c>
      <c r="B8755" t="s">
        <v>32</v>
      </c>
      <c r="C8755" t="s">
        <v>43745</v>
      </c>
      <c r="E8755" t="s">
        <v>161</v>
      </c>
      <c r="F8755" t="s">
        <v>1844</v>
      </c>
      <c r="G8755" t="s">
        <v>2669</v>
      </c>
      <c r="H8755" t="s">
        <v>43746</v>
      </c>
      <c r="I8755" t="s">
        <v>43744</v>
      </c>
      <c r="J8755" t="s">
        <v>18516</v>
      </c>
      <c r="L8755" t="s">
        <v>43747</v>
      </c>
      <c r="M8755">
        <v>138.65699768066401</v>
      </c>
      <c r="N8755">
        <v>-28.009199142456001</v>
      </c>
    </row>
    <row r="8756" spans="1:14" x14ac:dyDescent="0.35">
      <c r="A8756" t="s">
        <v>43748</v>
      </c>
      <c r="B8756" t="s">
        <v>32</v>
      </c>
      <c r="C8756" t="s">
        <v>43749</v>
      </c>
      <c r="D8756">
        <v>300</v>
      </c>
      <c r="E8756" t="s">
        <v>161</v>
      </c>
      <c r="F8756" t="s">
        <v>1844</v>
      </c>
      <c r="G8756" t="s">
        <v>2674</v>
      </c>
      <c r="H8756" t="s">
        <v>43750</v>
      </c>
      <c r="I8756" t="s">
        <v>43751</v>
      </c>
      <c r="J8756" t="s">
        <v>43752</v>
      </c>
      <c r="K8756" t="s">
        <v>43748</v>
      </c>
      <c r="L8756" t="s">
        <v>43753</v>
      </c>
      <c r="M8756">
        <v>144.05499267600001</v>
      </c>
      <c r="N8756">
        <v>-9.9166698455799995</v>
      </c>
    </row>
    <row r="8757" spans="1:14" x14ac:dyDescent="0.35">
      <c r="A8757" t="s">
        <v>43754</v>
      </c>
      <c r="B8757" t="s">
        <v>32</v>
      </c>
      <c r="C8757" t="s">
        <v>43755</v>
      </c>
      <c r="E8757" t="s">
        <v>161</v>
      </c>
      <c r="F8757" t="s">
        <v>1844</v>
      </c>
      <c r="G8757" t="s">
        <v>2669</v>
      </c>
      <c r="H8757" t="s">
        <v>43756</v>
      </c>
      <c r="I8757" t="s">
        <v>43754</v>
      </c>
      <c r="J8757" t="s">
        <v>43757</v>
      </c>
      <c r="L8757" t="s">
        <v>43758</v>
      </c>
      <c r="M8757">
        <v>138.64999389648401</v>
      </c>
      <c r="N8757">
        <v>-28.347799301147401</v>
      </c>
    </row>
    <row r="8758" spans="1:14" x14ac:dyDescent="0.35">
      <c r="A8758" t="s">
        <v>43759</v>
      </c>
      <c r="B8758" t="s">
        <v>32</v>
      </c>
      <c r="C8758" t="s">
        <v>43760</v>
      </c>
      <c r="E8758" t="s">
        <v>161</v>
      </c>
      <c r="F8758" t="s">
        <v>1844</v>
      </c>
      <c r="G8758" t="s">
        <v>2007</v>
      </c>
      <c r="I8758" t="s">
        <v>43759</v>
      </c>
      <c r="J8758" t="s">
        <v>43761</v>
      </c>
      <c r="L8758" t="s">
        <v>43762</v>
      </c>
      <c r="M8758">
        <v>131.64999389600001</v>
      </c>
      <c r="N8758">
        <v>-25.860000610399901</v>
      </c>
    </row>
    <row r="8759" spans="1:14" x14ac:dyDescent="0.35">
      <c r="A8759" t="s">
        <v>43763</v>
      </c>
      <c r="B8759" t="s">
        <v>32</v>
      </c>
      <c r="C8759" t="s">
        <v>43764</v>
      </c>
      <c r="E8759" t="s">
        <v>161</v>
      </c>
      <c r="F8759" t="s">
        <v>1844</v>
      </c>
      <c r="G8759" t="s">
        <v>2007</v>
      </c>
      <c r="I8759" t="s">
        <v>43763</v>
      </c>
      <c r="J8759" t="s">
        <v>20513</v>
      </c>
      <c r="L8759" t="s">
        <v>43765</v>
      </c>
      <c r="M8759">
        <v>133.19999694800001</v>
      </c>
      <c r="N8759">
        <v>-25.966699600199998</v>
      </c>
    </row>
    <row r="8760" spans="1:14" x14ac:dyDescent="0.35">
      <c r="A8760" t="s">
        <v>43766</v>
      </c>
      <c r="B8760" t="s">
        <v>32</v>
      </c>
      <c r="C8760" t="s">
        <v>43767</v>
      </c>
      <c r="D8760">
        <v>290</v>
      </c>
      <c r="E8760" t="s">
        <v>161</v>
      </c>
      <c r="F8760" t="s">
        <v>1844</v>
      </c>
      <c r="G8760" t="s">
        <v>1845</v>
      </c>
      <c r="I8760" t="s">
        <v>43766</v>
      </c>
      <c r="J8760" t="s">
        <v>43768</v>
      </c>
      <c r="L8760" t="s">
        <v>43769</v>
      </c>
      <c r="M8760">
        <v>115.516998291015</v>
      </c>
      <c r="N8760">
        <v>-28.475000381469702</v>
      </c>
    </row>
    <row r="8761" spans="1:14" x14ac:dyDescent="0.35">
      <c r="A8761" t="s">
        <v>43770</v>
      </c>
      <c r="B8761" t="s">
        <v>32</v>
      </c>
      <c r="C8761" t="s">
        <v>43771</v>
      </c>
      <c r="D8761">
        <v>265</v>
      </c>
      <c r="E8761" t="s">
        <v>161</v>
      </c>
      <c r="F8761" t="s">
        <v>1844</v>
      </c>
      <c r="G8761" t="s">
        <v>2669</v>
      </c>
      <c r="H8761" t="s">
        <v>43772</v>
      </c>
      <c r="I8761" t="s">
        <v>43770</v>
      </c>
      <c r="J8761" t="s">
        <v>43773</v>
      </c>
      <c r="L8761" t="s">
        <v>43774</v>
      </c>
      <c r="M8761">
        <v>139.76499999999999</v>
      </c>
      <c r="N8761">
        <v>-29.9069</v>
      </c>
    </row>
    <row r="8762" spans="1:14" x14ac:dyDescent="0.35">
      <c r="A8762" t="s">
        <v>43775</v>
      </c>
      <c r="B8762" t="s">
        <v>32</v>
      </c>
      <c r="C8762" t="s">
        <v>43776</v>
      </c>
      <c r="E8762" t="s">
        <v>161</v>
      </c>
      <c r="F8762" t="s">
        <v>1844</v>
      </c>
      <c r="G8762" t="s">
        <v>2674</v>
      </c>
      <c r="H8762" t="s">
        <v>43777</v>
      </c>
      <c r="I8762" t="s">
        <v>43775</v>
      </c>
      <c r="J8762" t="s">
        <v>43778</v>
      </c>
      <c r="L8762" t="s">
        <v>43779</v>
      </c>
      <c r="M8762">
        <v>139.649663</v>
      </c>
      <c r="N8762">
        <v>-23.363702</v>
      </c>
    </row>
    <row r="8763" spans="1:14" x14ac:dyDescent="0.35">
      <c r="A8763" t="s">
        <v>43780</v>
      </c>
      <c r="B8763" t="s">
        <v>32</v>
      </c>
      <c r="C8763" t="s">
        <v>43537</v>
      </c>
      <c r="D8763">
        <v>38</v>
      </c>
      <c r="E8763" t="s">
        <v>161</v>
      </c>
      <c r="F8763" t="s">
        <v>1844</v>
      </c>
      <c r="G8763" t="s">
        <v>2674</v>
      </c>
      <c r="H8763" t="s">
        <v>43781</v>
      </c>
      <c r="I8763" t="s">
        <v>43780</v>
      </c>
      <c r="J8763" t="s">
        <v>43782</v>
      </c>
      <c r="L8763" t="s">
        <v>43783</v>
      </c>
      <c r="M8763">
        <v>152.71499600000001</v>
      </c>
      <c r="N8763">
        <v>-25.513300000000001</v>
      </c>
    </row>
    <row r="8764" spans="1:14" x14ac:dyDescent="0.35">
      <c r="A8764" t="s">
        <v>43784</v>
      </c>
      <c r="B8764" t="s">
        <v>32</v>
      </c>
      <c r="C8764" t="s">
        <v>43785</v>
      </c>
      <c r="E8764" t="s">
        <v>161</v>
      </c>
      <c r="F8764" t="s">
        <v>1844</v>
      </c>
      <c r="G8764" t="s">
        <v>2669</v>
      </c>
      <c r="I8764" t="s">
        <v>43784</v>
      </c>
      <c r="J8764" t="s">
        <v>43786</v>
      </c>
      <c r="L8764" t="s">
        <v>43787</v>
      </c>
      <c r="M8764">
        <v>140.31700134277301</v>
      </c>
      <c r="N8764">
        <v>-28.583299636840799</v>
      </c>
    </row>
    <row r="8765" spans="1:14" x14ac:dyDescent="0.35">
      <c r="A8765" t="s">
        <v>43788</v>
      </c>
      <c r="B8765" t="s">
        <v>32</v>
      </c>
      <c r="C8765" t="s">
        <v>43789</v>
      </c>
      <c r="D8765">
        <v>55</v>
      </c>
      <c r="E8765" t="s">
        <v>161</v>
      </c>
      <c r="F8765" t="s">
        <v>1844</v>
      </c>
      <c r="G8765" t="s">
        <v>2674</v>
      </c>
      <c r="I8765" t="s">
        <v>43788</v>
      </c>
      <c r="J8765" t="s">
        <v>43790</v>
      </c>
      <c r="L8765" t="s">
        <v>43791</v>
      </c>
      <c r="M8765">
        <v>141.13299560546801</v>
      </c>
      <c r="N8765">
        <v>-27.558300018310501</v>
      </c>
    </row>
    <row r="8766" spans="1:14" x14ac:dyDescent="0.35">
      <c r="A8766" t="s">
        <v>43792</v>
      </c>
      <c r="B8766" t="s">
        <v>1168</v>
      </c>
      <c r="C8766" t="s">
        <v>43793</v>
      </c>
      <c r="D8766">
        <v>474</v>
      </c>
      <c r="E8766" t="s">
        <v>161</v>
      </c>
      <c r="F8766" t="s">
        <v>1844</v>
      </c>
      <c r="G8766" t="s">
        <v>2670</v>
      </c>
      <c r="H8766" t="s">
        <v>43794</v>
      </c>
      <c r="I8766" t="s">
        <v>43792</v>
      </c>
      <c r="J8766" t="s">
        <v>20915</v>
      </c>
      <c r="L8766" t="s">
        <v>43795</v>
      </c>
      <c r="M8766">
        <v>146.511993408</v>
      </c>
      <c r="N8766">
        <v>-34.702201843300003</v>
      </c>
    </row>
    <row r="8767" spans="1:14" x14ac:dyDescent="0.35">
      <c r="A8767" t="s">
        <v>43796</v>
      </c>
      <c r="B8767" t="s">
        <v>1168</v>
      </c>
      <c r="C8767" t="s">
        <v>43797</v>
      </c>
      <c r="D8767">
        <v>788</v>
      </c>
      <c r="E8767" t="s">
        <v>161</v>
      </c>
      <c r="F8767" t="s">
        <v>1844</v>
      </c>
      <c r="G8767" t="s">
        <v>2670</v>
      </c>
      <c r="H8767" t="s">
        <v>43798</v>
      </c>
      <c r="I8767" t="s">
        <v>43796</v>
      </c>
      <c r="J8767" t="s">
        <v>27555</v>
      </c>
      <c r="L8767" t="s">
        <v>43799</v>
      </c>
      <c r="M8767">
        <v>149.82699585</v>
      </c>
      <c r="N8767">
        <v>-30.3192005157</v>
      </c>
    </row>
    <row r="8768" spans="1:14" x14ac:dyDescent="0.35">
      <c r="A8768" t="s">
        <v>43800</v>
      </c>
      <c r="B8768" t="s">
        <v>1168</v>
      </c>
      <c r="C8768" t="s">
        <v>43801</v>
      </c>
      <c r="D8768">
        <v>45</v>
      </c>
      <c r="E8768" t="s">
        <v>161</v>
      </c>
      <c r="F8768" t="s">
        <v>1844</v>
      </c>
      <c r="G8768" t="s">
        <v>2007</v>
      </c>
      <c r="I8768" t="s">
        <v>43800</v>
      </c>
      <c r="J8768" t="s">
        <v>43802</v>
      </c>
      <c r="L8768" t="s">
        <v>43803</v>
      </c>
      <c r="M8768">
        <v>134.74699401855401</v>
      </c>
      <c r="N8768">
        <v>-14.722800254821699</v>
      </c>
    </row>
    <row r="8769" spans="1:14" x14ac:dyDescent="0.35">
      <c r="A8769" t="s">
        <v>43804</v>
      </c>
      <c r="B8769" t="s">
        <v>32</v>
      </c>
      <c r="C8769" t="s">
        <v>43805</v>
      </c>
      <c r="E8769" t="s">
        <v>161</v>
      </c>
      <c r="F8769" t="s">
        <v>1844</v>
      </c>
      <c r="G8769" t="s">
        <v>2670</v>
      </c>
      <c r="H8769" t="s">
        <v>43806</v>
      </c>
      <c r="I8769" t="s">
        <v>43804</v>
      </c>
      <c r="J8769" t="s">
        <v>43807</v>
      </c>
      <c r="L8769" t="s">
        <v>43808</v>
      </c>
      <c r="M8769">
        <v>153</v>
      </c>
      <c r="N8769">
        <v>-30.649999618530199</v>
      </c>
    </row>
    <row r="8770" spans="1:14" x14ac:dyDescent="0.35">
      <c r="A8770" t="s">
        <v>43809</v>
      </c>
      <c r="B8770" t="s">
        <v>32</v>
      </c>
      <c r="C8770" t="s">
        <v>1305</v>
      </c>
      <c r="E8770" t="s">
        <v>161</v>
      </c>
      <c r="F8770" t="s">
        <v>1844</v>
      </c>
      <c r="G8770" t="s">
        <v>1845</v>
      </c>
      <c r="I8770" t="s">
        <v>43809</v>
      </c>
      <c r="J8770" t="s">
        <v>43810</v>
      </c>
      <c r="L8770" t="s">
        <v>43811</v>
      </c>
      <c r="M8770">
        <v>128.89999389648401</v>
      </c>
      <c r="N8770">
        <v>-18.049999237060501</v>
      </c>
    </row>
    <row r="8771" spans="1:14" x14ac:dyDescent="0.35">
      <c r="A8771" t="s">
        <v>43812</v>
      </c>
      <c r="B8771" t="s">
        <v>32</v>
      </c>
      <c r="C8771" t="s">
        <v>43813</v>
      </c>
      <c r="E8771" t="s">
        <v>161</v>
      </c>
      <c r="F8771" t="s">
        <v>1844</v>
      </c>
      <c r="G8771" t="s">
        <v>1845</v>
      </c>
      <c r="I8771" t="s">
        <v>43812</v>
      </c>
      <c r="J8771" t="s">
        <v>43814</v>
      </c>
      <c r="L8771" t="s">
        <v>43815</v>
      </c>
      <c r="M8771">
        <v>124.851997375</v>
      </c>
      <c r="N8771">
        <v>-18.494699478099999</v>
      </c>
    </row>
    <row r="8772" spans="1:14" x14ac:dyDescent="0.35">
      <c r="A8772" t="s">
        <v>43816</v>
      </c>
      <c r="B8772" t="s">
        <v>32</v>
      </c>
      <c r="C8772" t="s">
        <v>43817</v>
      </c>
      <c r="D8772">
        <v>1099</v>
      </c>
      <c r="E8772" t="s">
        <v>161</v>
      </c>
      <c r="F8772" t="s">
        <v>1844</v>
      </c>
      <c r="G8772" t="s">
        <v>2674</v>
      </c>
      <c r="H8772" t="s">
        <v>43818</v>
      </c>
      <c r="I8772" t="s">
        <v>43816</v>
      </c>
      <c r="J8772" t="s">
        <v>43819</v>
      </c>
      <c r="K8772" t="s">
        <v>43816</v>
      </c>
      <c r="L8772" t="s">
        <v>43820</v>
      </c>
      <c r="M8772">
        <v>145.773</v>
      </c>
      <c r="N8772">
        <v>-19.2</v>
      </c>
    </row>
    <row r="8773" spans="1:14" x14ac:dyDescent="0.35">
      <c r="A8773" t="s">
        <v>43821</v>
      </c>
      <c r="B8773" t="s">
        <v>32</v>
      </c>
      <c r="C8773" t="s">
        <v>43822</v>
      </c>
      <c r="D8773">
        <v>2135</v>
      </c>
      <c r="E8773" t="s">
        <v>161</v>
      </c>
      <c r="F8773" t="s">
        <v>1844</v>
      </c>
      <c r="G8773" t="s">
        <v>2007</v>
      </c>
      <c r="H8773" t="s">
        <v>43823</v>
      </c>
      <c r="I8773" t="s">
        <v>43821</v>
      </c>
      <c r="J8773" t="s">
        <v>43824</v>
      </c>
      <c r="L8773" t="s">
        <v>43825</v>
      </c>
      <c r="M8773">
        <v>132.76320000000001</v>
      </c>
      <c r="N8773">
        <v>-22.531199999999998</v>
      </c>
    </row>
    <row r="8774" spans="1:14" x14ac:dyDescent="0.35">
      <c r="A8774" t="s">
        <v>43826</v>
      </c>
      <c r="B8774" t="s">
        <v>32</v>
      </c>
      <c r="C8774" t="s">
        <v>43827</v>
      </c>
      <c r="D8774">
        <v>169</v>
      </c>
      <c r="E8774" t="s">
        <v>161</v>
      </c>
      <c r="F8774" t="s">
        <v>1844</v>
      </c>
      <c r="G8774" t="s">
        <v>2669</v>
      </c>
      <c r="I8774" t="s">
        <v>43826</v>
      </c>
      <c r="J8774" t="s">
        <v>27515</v>
      </c>
      <c r="L8774" t="s">
        <v>43828</v>
      </c>
      <c r="M8774">
        <v>140.725006103515</v>
      </c>
      <c r="N8774">
        <v>-36.985298156738203</v>
      </c>
    </row>
    <row r="8775" spans="1:14" x14ac:dyDescent="0.35">
      <c r="A8775" t="s">
        <v>43829</v>
      </c>
      <c r="B8775" t="s">
        <v>32</v>
      </c>
      <c r="C8775" t="s">
        <v>43830</v>
      </c>
      <c r="D8775">
        <v>329</v>
      </c>
      <c r="E8775" t="s">
        <v>161</v>
      </c>
      <c r="F8775" t="s">
        <v>1844</v>
      </c>
      <c r="G8775" t="s">
        <v>1845</v>
      </c>
      <c r="H8775" t="s">
        <v>43831</v>
      </c>
      <c r="I8775" t="s">
        <v>43829</v>
      </c>
      <c r="J8775" t="s">
        <v>43832</v>
      </c>
      <c r="L8775" t="s">
        <v>43833</v>
      </c>
      <c r="M8775">
        <v>117.08000183105</v>
      </c>
      <c r="N8775">
        <v>-32.930000305176002</v>
      </c>
    </row>
    <row r="8776" spans="1:14" x14ac:dyDescent="0.35">
      <c r="A8776" t="s">
        <v>43834</v>
      </c>
      <c r="B8776" t="s">
        <v>1168</v>
      </c>
      <c r="C8776" t="s">
        <v>43835</v>
      </c>
      <c r="D8776">
        <v>782</v>
      </c>
      <c r="E8776" t="s">
        <v>161</v>
      </c>
      <c r="F8776" t="s">
        <v>1844</v>
      </c>
      <c r="G8776" t="s">
        <v>2670</v>
      </c>
      <c r="I8776" t="s">
        <v>43834</v>
      </c>
      <c r="J8776" t="s">
        <v>43836</v>
      </c>
      <c r="L8776" t="s">
        <v>43837</v>
      </c>
      <c r="M8776">
        <v>148.225006103515</v>
      </c>
      <c r="N8776">
        <v>-32.214698791503899</v>
      </c>
    </row>
    <row r="8777" spans="1:14" x14ac:dyDescent="0.35">
      <c r="A8777" t="s">
        <v>43838</v>
      </c>
      <c r="B8777" t="s">
        <v>32</v>
      </c>
      <c r="C8777" t="s">
        <v>43839</v>
      </c>
      <c r="D8777">
        <v>197</v>
      </c>
      <c r="E8777" t="s">
        <v>161</v>
      </c>
      <c r="F8777" t="s">
        <v>1844</v>
      </c>
      <c r="G8777" t="s">
        <v>1845</v>
      </c>
      <c r="I8777" t="s">
        <v>43838</v>
      </c>
      <c r="J8777" t="s">
        <v>43840</v>
      </c>
      <c r="L8777" t="s">
        <v>43841</v>
      </c>
      <c r="M8777">
        <v>120.208000183</v>
      </c>
      <c r="N8777">
        <v>-33.7971992493</v>
      </c>
    </row>
    <row r="8778" spans="1:14" x14ac:dyDescent="0.35">
      <c r="A8778" t="s">
        <v>43842</v>
      </c>
      <c r="B8778" t="s">
        <v>32</v>
      </c>
      <c r="C8778" t="s">
        <v>43843</v>
      </c>
      <c r="D8778">
        <v>1</v>
      </c>
      <c r="E8778" t="s">
        <v>161</v>
      </c>
      <c r="F8778" t="s">
        <v>1844</v>
      </c>
      <c r="G8778" t="s">
        <v>2674</v>
      </c>
      <c r="I8778" t="s">
        <v>43842</v>
      </c>
      <c r="J8778" t="s">
        <v>43844</v>
      </c>
      <c r="L8778" t="s">
        <v>43845</v>
      </c>
      <c r="M8778">
        <v>153.06300354003901</v>
      </c>
      <c r="N8778">
        <v>-26.4232997894287</v>
      </c>
    </row>
    <row r="8779" spans="1:14" x14ac:dyDescent="0.35">
      <c r="A8779" t="s">
        <v>43846</v>
      </c>
      <c r="B8779" t="s">
        <v>32</v>
      </c>
      <c r="C8779" t="s">
        <v>43847</v>
      </c>
      <c r="D8779">
        <v>263</v>
      </c>
      <c r="E8779" t="s">
        <v>161</v>
      </c>
      <c r="F8779" t="s">
        <v>1844</v>
      </c>
      <c r="G8779" t="s">
        <v>1845</v>
      </c>
      <c r="I8779" t="s">
        <v>43846</v>
      </c>
      <c r="J8779" t="s">
        <v>43848</v>
      </c>
      <c r="L8779" t="s">
        <v>43849</v>
      </c>
      <c r="M8779">
        <v>121.754997253417</v>
      </c>
      <c r="N8779">
        <v>-32.209999084472599</v>
      </c>
    </row>
    <row r="8780" spans="1:14" x14ac:dyDescent="0.35">
      <c r="A8780" t="s">
        <v>5336</v>
      </c>
      <c r="B8780" t="s">
        <v>3332</v>
      </c>
      <c r="C8780" t="s">
        <v>43850</v>
      </c>
      <c r="D8780">
        <v>154</v>
      </c>
      <c r="E8780" t="s">
        <v>1579</v>
      </c>
      <c r="F8780" t="s">
        <v>1614</v>
      </c>
      <c r="G8780" t="s">
        <v>5455</v>
      </c>
      <c r="H8780" t="s">
        <v>5334</v>
      </c>
      <c r="I8780" t="s">
        <v>5335</v>
      </c>
      <c r="J8780" t="s">
        <v>5336</v>
      </c>
      <c r="L8780" t="s">
        <v>43851</v>
      </c>
      <c r="M8780">
        <v>120.987222</v>
      </c>
      <c r="N8780">
        <v>37.657221999999997</v>
      </c>
    </row>
    <row r="8781" spans="1:14" x14ac:dyDescent="0.35">
      <c r="A8781" t="s">
        <v>43852</v>
      </c>
      <c r="B8781" t="s">
        <v>1168</v>
      </c>
      <c r="C8781" t="s">
        <v>43853</v>
      </c>
      <c r="D8781">
        <v>73</v>
      </c>
      <c r="E8781" t="s">
        <v>161</v>
      </c>
      <c r="F8781" t="s">
        <v>1844</v>
      </c>
      <c r="G8781" t="s">
        <v>2674</v>
      </c>
      <c r="H8781" t="s">
        <v>13251</v>
      </c>
      <c r="I8781" t="s">
        <v>43852</v>
      </c>
      <c r="J8781" t="s">
        <v>43854</v>
      </c>
      <c r="L8781" t="s">
        <v>43855</v>
      </c>
      <c r="M8781">
        <v>141.06966399999999</v>
      </c>
      <c r="N8781">
        <v>-17.684090000000001</v>
      </c>
    </row>
    <row r="8782" spans="1:14" x14ac:dyDescent="0.35">
      <c r="A8782" t="s">
        <v>43856</v>
      </c>
      <c r="B8782" t="s">
        <v>32</v>
      </c>
      <c r="C8782" t="s">
        <v>43857</v>
      </c>
      <c r="D8782">
        <v>67</v>
      </c>
      <c r="E8782" t="s">
        <v>161</v>
      </c>
      <c r="F8782" t="s">
        <v>1844</v>
      </c>
      <c r="G8782" t="s">
        <v>2669</v>
      </c>
      <c r="I8782" t="s">
        <v>43856</v>
      </c>
      <c r="J8782" t="s">
        <v>43858</v>
      </c>
      <c r="L8782" t="s">
        <v>43859</v>
      </c>
      <c r="M8782">
        <v>130.90199279785099</v>
      </c>
      <c r="N8782">
        <v>-31.4416999816894</v>
      </c>
    </row>
    <row r="8783" spans="1:14" x14ac:dyDescent="0.35">
      <c r="A8783" t="s">
        <v>43860</v>
      </c>
      <c r="B8783" t="s">
        <v>32</v>
      </c>
      <c r="C8783" t="s">
        <v>43861</v>
      </c>
      <c r="D8783">
        <v>381</v>
      </c>
      <c r="E8783" t="s">
        <v>161</v>
      </c>
      <c r="F8783" t="s">
        <v>1844</v>
      </c>
      <c r="G8783" t="s">
        <v>1845</v>
      </c>
      <c r="I8783" t="s">
        <v>43860</v>
      </c>
      <c r="J8783" t="s">
        <v>43862</v>
      </c>
      <c r="L8783" t="s">
        <v>43863</v>
      </c>
      <c r="M8783">
        <v>120.197998046875</v>
      </c>
      <c r="N8783">
        <v>-21.9132995605468</v>
      </c>
    </row>
    <row r="8784" spans="1:14" x14ac:dyDescent="0.35">
      <c r="A8784" t="s">
        <v>43864</v>
      </c>
      <c r="B8784" t="s">
        <v>32</v>
      </c>
      <c r="C8784" t="s">
        <v>43865</v>
      </c>
      <c r="D8784">
        <v>31</v>
      </c>
      <c r="E8784" t="s">
        <v>161</v>
      </c>
      <c r="F8784" t="s">
        <v>1844</v>
      </c>
      <c r="G8784" t="s">
        <v>2007</v>
      </c>
      <c r="I8784" t="s">
        <v>43864</v>
      </c>
      <c r="J8784" t="s">
        <v>43866</v>
      </c>
      <c r="L8784" t="s">
        <v>43867</v>
      </c>
      <c r="M8784">
        <v>135.71699523925699</v>
      </c>
      <c r="N8784">
        <v>-14.271699905395501</v>
      </c>
    </row>
    <row r="8785" spans="1:14" x14ac:dyDescent="0.35">
      <c r="A8785" t="s">
        <v>43868</v>
      </c>
      <c r="B8785" t="s">
        <v>32</v>
      </c>
      <c r="C8785" t="s">
        <v>43869</v>
      </c>
      <c r="D8785">
        <v>500</v>
      </c>
      <c r="E8785" t="s">
        <v>161</v>
      </c>
      <c r="F8785" t="s">
        <v>1844</v>
      </c>
      <c r="G8785" t="s">
        <v>2007</v>
      </c>
      <c r="H8785" t="s">
        <v>43870</v>
      </c>
      <c r="I8785" t="s">
        <v>43868</v>
      </c>
      <c r="J8785" t="s">
        <v>43871</v>
      </c>
      <c r="L8785" t="s">
        <v>43872</v>
      </c>
      <c r="M8785">
        <v>134.14590000000001</v>
      </c>
      <c r="N8785">
        <v>-15.807399999999999</v>
      </c>
    </row>
    <row r="8786" spans="1:14" x14ac:dyDescent="0.35">
      <c r="A8786" t="s">
        <v>43873</v>
      </c>
      <c r="B8786" t="s">
        <v>1168</v>
      </c>
      <c r="C8786" t="s">
        <v>372</v>
      </c>
      <c r="D8786">
        <v>1724</v>
      </c>
      <c r="E8786" t="s">
        <v>161</v>
      </c>
      <c r="F8786" t="s">
        <v>1844</v>
      </c>
      <c r="G8786" t="s">
        <v>1845</v>
      </c>
      <c r="H8786" t="s">
        <v>43874</v>
      </c>
      <c r="I8786" t="s">
        <v>43873</v>
      </c>
      <c r="J8786" t="s">
        <v>43875</v>
      </c>
      <c r="L8786" t="s">
        <v>43876</v>
      </c>
      <c r="M8786">
        <v>119.803001404</v>
      </c>
      <c r="N8786">
        <v>-23.417800903299899</v>
      </c>
    </row>
    <row r="8787" spans="1:14" x14ac:dyDescent="0.35">
      <c r="A8787" t="s">
        <v>43877</v>
      </c>
      <c r="B8787" t="s">
        <v>32</v>
      </c>
      <c r="C8787" t="s">
        <v>43878</v>
      </c>
      <c r="D8787">
        <v>569</v>
      </c>
      <c r="E8787" t="s">
        <v>161</v>
      </c>
      <c r="F8787" t="s">
        <v>1844</v>
      </c>
      <c r="G8787" t="s">
        <v>2670</v>
      </c>
      <c r="I8787" t="s">
        <v>43877</v>
      </c>
      <c r="J8787" t="s">
        <v>43879</v>
      </c>
      <c r="L8787" t="s">
        <v>43880</v>
      </c>
      <c r="M8787">
        <v>147.20300292968699</v>
      </c>
      <c r="N8787">
        <v>-31.551099777221602</v>
      </c>
    </row>
    <row r="8788" spans="1:14" x14ac:dyDescent="0.35">
      <c r="A8788" t="s">
        <v>43881</v>
      </c>
      <c r="B8788" t="s">
        <v>32</v>
      </c>
      <c r="C8788" t="s">
        <v>43882</v>
      </c>
      <c r="D8788">
        <v>30</v>
      </c>
      <c r="E8788" t="s">
        <v>161</v>
      </c>
      <c r="F8788" t="s">
        <v>1844</v>
      </c>
      <c r="G8788" t="s">
        <v>2007</v>
      </c>
      <c r="I8788" t="s">
        <v>43881</v>
      </c>
      <c r="J8788" t="s">
        <v>43883</v>
      </c>
      <c r="L8788" t="s">
        <v>43884</v>
      </c>
      <c r="M8788">
        <v>133.00599670410099</v>
      </c>
      <c r="N8788">
        <v>-12.324999809265099</v>
      </c>
    </row>
    <row r="8789" spans="1:14" x14ac:dyDescent="0.35">
      <c r="A8789" t="s">
        <v>43885</v>
      </c>
      <c r="B8789" t="s">
        <v>32</v>
      </c>
      <c r="C8789" t="s">
        <v>43886</v>
      </c>
      <c r="D8789">
        <v>692</v>
      </c>
      <c r="F8789" t="s">
        <v>4613</v>
      </c>
      <c r="G8789" t="s">
        <v>4614</v>
      </c>
      <c r="H8789" t="s">
        <v>46933</v>
      </c>
      <c r="J8789" t="s">
        <v>43885</v>
      </c>
      <c r="L8789" t="s">
        <v>43887</v>
      </c>
      <c r="M8789">
        <v>-76.611943999999994</v>
      </c>
      <c r="N8789">
        <v>52.221944000000001</v>
      </c>
    </row>
    <row r="8790" spans="1:14" x14ac:dyDescent="0.35">
      <c r="A8790" t="s">
        <v>43888</v>
      </c>
      <c r="B8790" t="s">
        <v>32</v>
      </c>
      <c r="C8790" t="s">
        <v>43889</v>
      </c>
      <c r="D8790">
        <v>450</v>
      </c>
      <c r="E8790" t="s">
        <v>161</v>
      </c>
      <c r="F8790" t="s">
        <v>1844</v>
      </c>
      <c r="G8790" t="s">
        <v>2673</v>
      </c>
      <c r="H8790" t="s">
        <v>43890</v>
      </c>
      <c r="I8790" t="s">
        <v>43888</v>
      </c>
      <c r="J8790" t="s">
        <v>43891</v>
      </c>
      <c r="L8790" t="s">
        <v>43892</v>
      </c>
      <c r="M8790">
        <v>143.679993</v>
      </c>
      <c r="N8790">
        <v>-38.286701000000001</v>
      </c>
    </row>
    <row r="8791" spans="1:14" x14ac:dyDescent="0.35">
      <c r="A8791" t="s">
        <v>43893</v>
      </c>
      <c r="B8791" t="s">
        <v>32</v>
      </c>
      <c r="C8791" t="s">
        <v>43894</v>
      </c>
      <c r="D8791">
        <v>343</v>
      </c>
      <c r="E8791" t="s">
        <v>161</v>
      </c>
      <c r="F8791" t="s">
        <v>1844</v>
      </c>
      <c r="G8791" t="s">
        <v>2669</v>
      </c>
      <c r="H8791" t="s">
        <v>43895</v>
      </c>
      <c r="I8791" t="s">
        <v>43893</v>
      </c>
      <c r="J8791" t="s">
        <v>43896</v>
      </c>
      <c r="L8791" t="s">
        <v>43897</v>
      </c>
      <c r="M8791">
        <v>136.87699890100001</v>
      </c>
      <c r="N8791">
        <v>-30.485000610399901</v>
      </c>
    </row>
    <row r="8792" spans="1:14" x14ac:dyDescent="0.35">
      <c r="A8792" t="s">
        <v>43898</v>
      </c>
      <c r="B8792" t="s">
        <v>32</v>
      </c>
      <c r="C8792" t="s">
        <v>43899</v>
      </c>
      <c r="D8792">
        <v>7</v>
      </c>
      <c r="E8792" t="s">
        <v>161</v>
      </c>
      <c r="F8792" t="s">
        <v>1844</v>
      </c>
      <c r="G8792" t="s">
        <v>1845</v>
      </c>
      <c r="I8792" t="s">
        <v>43898</v>
      </c>
      <c r="J8792" t="s">
        <v>43900</v>
      </c>
      <c r="L8792" t="s">
        <v>43901</v>
      </c>
      <c r="M8792">
        <v>115.1129989624</v>
      </c>
      <c r="N8792">
        <v>-21.668300628661999</v>
      </c>
    </row>
    <row r="8793" spans="1:14" x14ac:dyDescent="0.35">
      <c r="A8793" t="s">
        <v>43902</v>
      </c>
      <c r="B8793" t="s">
        <v>32</v>
      </c>
      <c r="C8793" t="s">
        <v>43903</v>
      </c>
      <c r="D8793">
        <v>118</v>
      </c>
      <c r="E8793" t="s">
        <v>161</v>
      </c>
      <c r="F8793" t="s">
        <v>1844</v>
      </c>
      <c r="G8793" t="s">
        <v>2669</v>
      </c>
      <c r="I8793" t="s">
        <v>43902</v>
      </c>
      <c r="J8793" t="s">
        <v>43904</v>
      </c>
      <c r="L8793" t="s">
        <v>43905</v>
      </c>
      <c r="M8793">
        <v>135.447006225585</v>
      </c>
      <c r="N8793">
        <v>-27.561700820922798</v>
      </c>
    </row>
    <row r="8794" spans="1:14" x14ac:dyDescent="0.35">
      <c r="A8794" t="s">
        <v>43906</v>
      </c>
      <c r="B8794" t="s">
        <v>32</v>
      </c>
      <c r="C8794" t="s">
        <v>43907</v>
      </c>
      <c r="D8794">
        <v>143</v>
      </c>
      <c r="E8794" t="s">
        <v>161</v>
      </c>
      <c r="F8794" t="s">
        <v>1844</v>
      </c>
      <c r="G8794" t="s">
        <v>2669</v>
      </c>
      <c r="I8794" t="s">
        <v>43906</v>
      </c>
      <c r="J8794" t="s">
        <v>43908</v>
      </c>
      <c r="L8794" t="s">
        <v>43909</v>
      </c>
      <c r="M8794">
        <v>140.197006225585</v>
      </c>
      <c r="N8794">
        <v>-28.099399566650298</v>
      </c>
    </row>
    <row r="8795" spans="1:14" x14ac:dyDescent="0.35">
      <c r="A8795" t="s">
        <v>43910</v>
      </c>
      <c r="B8795" t="s">
        <v>32</v>
      </c>
      <c r="C8795" t="s">
        <v>43911</v>
      </c>
      <c r="D8795">
        <v>28</v>
      </c>
      <c r="E8795" t="s">
        <v>161</v>
      </c>
      <c r="F8795" t="s">
        <v>1844</v>
      </c>
      <c r="G8795" t="s">
        <v>2673</v>
      </c>
      <c r="I8795" t="s">
        <v>43910</v>
      </c>
      <c r="J8795" t="s">
        <v>2581</v>
      </c>
      <c r="L8795" t="s">
        <v>43912</v>
      </c>
      <c r="M8795">
        <v>148.61000061035099</v>
      </c>
      <c r="N8795">
        <v>-37.790000915527301</v>
      </c>
    </row>
    <row r="8796" spans="1:14" x14ac:dyDescent="0.35">
      <c r="A8796" t="s">
        <v>43913</v>
      </c>
      <c r="B8796" t="s">
        <v>1168</v>
      </c>
      <c r="C8796" t="s">
        <v>43914</v>
      </c>
      <c r="D8796">
        <v>3115</v>
      </c>
      <c r="E8796" t="s">
        <v>161</v>
      </c>
      <c r="F8796" t="s">
        <v>1844</v>
      </c>
      <c r="G8796" t="s">
        <v>2670</v>
      </c>
      <c r="H8796" t="s">
        <v>581</v>
      </c>
      <c r="I8796" t="s">
        <v>43913</v>
      </c>
      <c r="J8796" t="s">
        <v>43915</v>
      </c>
      <c r="L8796" t="s">
        <v>43916</v>
      </c>
      <c r="M8796">
        <v>149.13299560499999</v>
      </c>
      <c r="N8796">
        <v>-33.381698608400001</v>
      </c>
    </row>
    <row r="8797" spans="1:14" x14ac:dyDescent="0.35">
      <c r="A8797" t="s">
        <v>43917</v>
      </c>
      <c r="B8797" t="s">
        <v>32</v>
      </c>
      <c r="C8797" t="s">
        <v>43918</v>
      </c>
      <c r="D8797">
        <v>390</v>
      </c>
      <c r="E8797" t="s">
        <v>161</v>
      </c>
      <c r="F8797" t="s">
        <v>1844</v>
      </c>
      <c r="G8797" t="s">
        <v>1845</v>
      </c>
      <c r="H8797" t="s">
        <v>43919</v>
      </c>
      <c r="I8797" t="s">
        <v>43917</v>
      </c>
      <c r="J8797" t="s">
        <v>43920</v>
      </c>
      <c r="L8797" t="s">
        <v>43921</v>
      </c>
      <c r="M8797">
        <v>128.91200256347599</v>
      </c>
      <c r="N8797">
        <v>-17.340799331665</v>
      </c>
    </row>
    <row r="8798" spans="1:14" x14ac:dyDescent="0.35">
      <c r="A8798" t="s">
        <v>43922</v>
      </c>
      <c r="B8798" t="s">
        <v>32</v>
      </c>
      <c r="C8798" t="s">
        <v>43923</v>
      </c>
      <c r="D8798">
        <v>285</v>
      </c>
      <c r="E8798" t="s">
        <v>161</v>
      </c>
      <c r="F8798" t="s">
        <v>1844</v>
      </c>
      <c r="G8798" t="s">
        <v>2674</v>
      </c>
      <c r="I8798" t="s">
        <v>43922</v>
      </c>
      <c r="J8798" t="s">
        <v>30290</v>
      </c>
      <c r="L8798" t="s">
        <v>43924</v>
      </c>
      <c r="M8798">
        <v>140.55499267600001</v>
      </c>
      <c r="N8798">
        <v>-22.081699371300001</v>
      </c>
    </row>
    <row r="8799" spans="1:14" x14ac:dyDescent="0.35">
      <c r="A8799" t="s">
        <v>43925</v>
      </c>
      <c r="B8799" t="s">
        <v>32</v>
      </c>
      <c r="C8799" t="s">
        <v>43926</v>
      </c>
      <c r="E8799" t="s">
        <v>161</v>
      </c>
      <c r="F8799" t="s">
        <v>1844</v>
      </c>
      <c r="G8799" t="s">
        <v>2673</v>
      </c>
      <c r="I8799" t="s">
        <v>43925</v>
      </c>
      <c r="J8799" t="s">
        <v>43927</v>
      </c>
      <c r="L8799" t="s">
        <v>43928</v>
      </c>
      <c r="M8799">
        <v>142.35448837300001</v>
      </c>
      <c r="N8799">
        <v>-35.089012426799997</v>
      </c>
    </row>
    <row r="8800" spans="1:14" x14ac:dyDescent="0.35">
      <c r="A8800" t="s">
        <v>43929</v>
      </c>
      <c r="B8800" t="s">
        <v>3332</v>
      </c>
      <c r="C8800" t="s">
        <v>43930</v>
      </c>
      <c r="D8800">
        <v>20</v>
      </c>
      <c r="E8800" t="s">
        <v>161</v>
      </c>
      <c r="F8800" t="s">
        <v>1844</v>
      </c>
      <c r="G8800" t="s">
        <v>2669</v>
      </c>
      <c r="H8800" t="s">
        <v>10615</v>
      </c>
      <c r="I8800" t="s">
        <v>43929</v>
      </c>
      <c r="J8800" t="s">
        <v>43931</v>
      </c>
      <c r="L8800" t="s">
        <v>43932</v>
      </c>
      <c r="M8800">
        <v>138.53100599999999</v>
      </c>
      <c r="N8800">
        <v>-34.945</v>
      </c>
    </row>
    <row r="8801" spans="1:14" x14ac:dyDescent="0.35">
      <c r="A8801" t="s">
        <v>43933</v>
      </c>
      <c r="B8801" t="s">
        <v>1168</v>
      </c>
      <c r="C8801" t="s">
        <v>43934</v>
      </c>
      <c r="D8801">
        <v>56</v>
      </c>
      <c r="E8801" t="s">
        <v>161</v>
      </c>
      <c r="F8801" t="s">
        <v>1844</v>
      </c>
      <c r="G8801" t="s">
        <v>2669</v>
      </c>
      <c r="I8801" t="s">
        <v>43933</v>
      </c>
      <c r="J8801" t="s">
        <v>43935</v>
      </c>
      <c r="L8801" t="s">
        <v>43936</v>
      </c>
      <c r="M8801">
        <v>137.71699523925699</v>
      </c>
      <c r="N8801">
        <v>-32.506900787353501</v>
      </c>
    </row>
    <row r="8802" spans="1:14" x14ac:dyDescent="0.35">
      <c r="A8802" t="s">
        <v>43937</v>
      </c>
      <c r="B8802" t="s">
        <v>32</v>
      </c>
      <c r="C8802" t="s">
        <v>43938</v>
      </c>
      <c r="D8802">
        <v>28</v>
      </c>
      <c r="E8802" t="s">
        <v>161</v>
      </c>
      <c r="F8802" t="s">
        <v>1844</v>
      </c>
      <c r="G8802" t="s">
        <v>2674</v>
      </c>
      <c r="I8802" t="s">
        <v>43937</v>
      </c>
      <c r="J8802" t="s">
        <v>43939</v>
      </c>
      <c r="L8802" t="s">
        <v>43940</v>
      </c>
      <c r="M8802">
        <v>146.58099365234301</v>
      </c>
      <c r="N8802">
        <v>-18.755300521850501</v>
      </c>
    </row>
    <row r="8803" spans="1:14" x14ac:dyDescent="0.35">
      <c r="A8803" t="s">
        <v>43941</v>
      </c>
      <c r="B8803" t="s">
        <v>1168</v>
      </c>
      <c r="C8803" t="s">
        <v>43942</v>
      </c>
      <c r="D8803">
        <v>1406</v>
      </c>
      <c r="E8803" t="s">
        <v>161</v>
      </c>
      <c r="F8803" t="s">
        <v>1844</v>
      </c>
      <c r="G8803" t="s">
        <v>1845</v>
      </c>
      <c r="H8803" t="s">
        <v>43943</v>
      </c>
      <c r="I8803" t="s">
        <v>43941</v>
      </c>
      <c r="J8803" t="s">
        <v>2206</v>
      </c>
      <c r="L8803" t="s">
        <v>43944</v>
      </c>
      <c r="M8803">
        <v>117.745002747</v>
      </c>
      <c r="N8803">
        <v>-23.171100616499999</v>
      </c>
    </row>
    <row r="8804" spans="1:14" x14ac:dyDescent="0.35">
      <c r="A8804" t="s">
        <v>43945</v>
      </c>
      <c r="B8804" t="s">
        <v>1168</v>
      </c>
      <c r="C8804" t="s">
        <v>43946</v>
      </c>
      <c r="D8804">
        <v>10</v>
      </c>
      <c r="E8804" t="s">
        <v>1579</v>
      </c>
      <c r="F8804" t="s">
        <v>43947</v>
      </c>
      <c r="G8804" t="s">
        <v>43948</v>
      </c>
      <c r="H8804" t="s">
        <v>43949</v>
      </c>
      <c r="I8804" t="s">
        <v>43945</v>
      </c>
      <c r="J8804" t="s">
        <v>43950</v>
      </c>
      <c r="L8804" t="s">
        <v>43951</v>
      </c>
      <c r="M8804">
        <v>96.833900451700003</v>
      </c>
      <c r="N8804">
        <v>-12.1883001328</v>
      </c>
    </row>
    <row r="8805" spans="1:14" x14ac:dyDescent="0.35">
      <c r="A8805" t="s">
        <v>43952</v>
      </c>
      <c r="B8805" t="s">
        <v>32</v>
      </c>
      <c r="C8805" t="s">
        <v>43953</v>
      </c>
      <c r="D8805">
        <v>545</v>
      </c>
      <c r="E8805" t="s">
        <v>161</v>
      </c>
      <c r="F8805" t="s">
        <v>1844</v>
      </c>
      <c r="G8805" t="s">
        <v>2669</v>
      </c>
      <c r="H8805" t="s">
        <v>43954</v>
      </c>
      <c r="I8805" t="s">
        <v>43952</v>
      </c>
      <c r="J8805" t="s">
        <v>43955</v>
      </c>
      <c r="K8805" t="s">
        <v>43952</v>
      </c>
      <c r="L8805" t="s">
        <v>43956</v>
      </c>
      <c r="M8805">
        <v>137.26400000000001</v>
      </c>
      <c r="N8805">
        <v>-35.807000000000002</v>
      </c>
    </row>
    <row r="8806" spans="1:14" x14ac:dyDescent="0.35">
      <c r="A8806" t="s">
        <v>43957</v>
      </c>
      <c r="B8806" t="s">
        <v>32</v>
      </c>
      <c r="C8806" t="s">
        <v>43958</v>
      </c>
      <c r="E8806" t="s">
        <v>161</v>
      </c>
      <c r="F8806" t="s">
        <v>1844</v>
      </c>
      <c r="G8806" t="s">
        <v>2669</v>
      </c>
      <c r="I8806" t="s">
        <v>43957</v>
      </c>
      <c r="J8806" t="s">
        <v>27346</v>
      </c>
      <c r="L8806" t="s">
        <v>43959</v>
      </c>
      <c r="M8806">
        <v>139.39999389648401</v>
      </c>
      <c r="N8806">
        <v>-26.11669921875</v>
      </c>
    </row>
    <row r="8807" spans="1:14" x14ac:dyDescent="0.35">
      <c r="A8807" t="s">
        <v>43960</v>
      </c>
      <c r="B8807" t="s">
        <v>1168</v>
      </c>
      <c r="C8807" t="s">
        <v>43961</v>
      </c>
      <c r="D8807">
        <v>103</v>
      </c>
      <c r="E8807" t="s">
        <v>161</v>
      </c>
      <c r="F8807" t="s">
        <v>1844</v>
      </c>
      <c r="G8807" t="s">
        <v>2007</v>
      </c>
      <c r="H8807" t="s">
        <v>43962</v>
      </c>
      <c r="I8807" t="s">
        <v>43960</v>
      </c>
      <c r="J8807" t="s">
        <v>43963</v>
      </c>
      <c r="L8807" t="s">
        <v>43964</v>
      </c>
      <c r="M8807">
        <v>130.87699890136699</v>
      </c>
      <c r="N8807">
        <v>-12.414699554443301</v>
      </c>
    </row>
    <row r="8808" spans="1:14" x14ac:dyDescent="0.35">
      <c r="A8808" t="s">
        <v>43965</v>
      </c>
      <c r="B8808" t="s">
        <v>32</v>
      </c>
      <c r="C8808" t="s">
        <v>43966</v>
      </c>
      <c r="E8808" t="s">
        <v>161</v>
      </c>
      <c r="F8808" t="s">
        <v>1844</v>
      </c>
      <c r="G8808" t="s">
        <v>1845</v>
      </c>
      <c r="H8808" t="s">
        <v>43967</v>
      </c>
      <c r="I8808" t="s">
        <v>43965</v>
      </c>
      <c r="J8808" t="s">
        <v>27557</v>
      </c>
      <c r="L8808" t="s">
        <v>43968</v>
      </c>
      <c r="M8808">
        <v>119.58999633789</v>
      </c>
      <c r="N8808">
        <v>-20.1175003051757</v>
      </c>
    </row>
    <row r="8809" spans="1:14" x14ac:dyDescent="0.35">
      <c r="A8809" t="s">
        <v>43969</v>
      </c>
      <c r="B8809" t="s">
        <v>32</v>
      </c>
      <c r="C8809" t="s">
        <v>43970</v>
      </c>
      <c r="D8809">
        <v>2</v>
      </c>
      <c r="E8809" t="s">
        <v>161</v>
      </c>
      <c r="F8809" t="s">
        <v>1844</v>
      </c>
      <c r="G8809" t="s">
        <v>2670</v>
      </c>
      <c r="I8809" t="s">
        <v>43971</v>
      </c>
      <c r="J8809" t="s">
        <v>43972</v>
      </c>
      <c r="L8809" t="s">
        <v>43973</v>
      </c>
      <c r="M8809">
        <v>151.64799500000001</v>
      </c>
      <c r="N8809">
        <v>-33.066699999999997</v>
      </c>
    </row>
    <row r="8810" spans="1:14" x14ac:dyDescent="0.35">
      <c r="A8810" t="s">
        <v>43974</v>
      </c>
      <c r="B8810" t="s">
        <v>1168</v>
      </c>
      <c r="C8810" t="s">
        <v>43975</v>
      </c>
      <c r="D8810">
        <v>192</v>
      </c>
      <c r="E8810" t="s">
        <v>161</v>
      </c>
      <c r="F8810" t="s">
        <v>1844</v>
      </c>
      <c r="G8810" t="s">
        <v>2007</v>
      </c>
      <c r="H8810" t="s">
        <v>43976</v>
      </c>
      <c r="I8810" t="s">
        <v>43974</v>
      </c>
      <c r="J8810" t="s">
        <v>19002</v>
      </c>
      <c r="L8810" t="s">
        <v>43977</v>
      </c>
      <c r="M8810">
        <v>136.817993164</v>
      </c>
      <c r="N8810">
        <v>-12.2693996428999</v>
      </c>
    </row>
    <row r="8811" spans="1:14" x14ac:dyDescent="0.35">
      <c r="A8811" t="s">
        <v>43978</v>
      </c>
      <c r="B8811" t="s">
        <v>1168</v>
      </c>
      <c r="C8811" t="s">
        <v>43979</v>
      </c>
      <c r="D8811">
        <v>40</v>
      </c>
      <c r="E8811" t="s">
        <v>161</v>
      </c>
      <c r="F8811" t="s">
        <v>1844</v>
      </c>
      <c r="G8811" t="s">
        <v>2669</v>
      </c>
      <c r="I8811" t="s">
        <v>43978</v>
      </c>
      <c r="J8811" t="s">
        <v>43980</v>
      </c>
      <c r="L8811" t="s">
        <v>43981</v>
      </c>
      <c r="M8811">
        <v>137.99499511718699</v>
      </c>
      <c r="N8811">
        <v>-33.238899230957003</v>
      </c>
    </row>
    <row r="8812" spans="1:14" x14ac:dyDescent="0.35">
      <c r="A8812" t="s">
        <v>43982</v>
      </c>
      <c r="B8812" t="s">
        <v>1168</v>
      </c>
      <c r="C8812" t="s">
        <v>43983</v>
      </c>
      <c r="D8812">
        <v>99</v>
      </c>
      <c r="E8812" t="s">
        <v>161</v>
      </c>
      <c r="F8812" t="s">
        <v>1844</v>
      </c>
      <c r="G8812" t="s">
        <v>1845</v>
      </c>
      <c r="H8812" t="s">
        <v>376</v>
      </c>
      <c r="I8812" t="s">
        <v>43982</v>
      </c>
      <c r="J8812" t="s">
        <v>43984</v>
      </c>
      <c r="L8812" t="s">
        <v>43985</v>
      </c>
      <c r="M8812">
        <v>115.88099670410099</v>
      </c>
      <c r="N8812">
        <v>-32.097499847412102</v>
      </c>
    </row>
    <row r="8813" spans="1:14" x14ac:dyDescent="0.35">
      <c r="A8813" t="s">
        <v>43986</v>
      </c>
      <c r="B8813" t="s">
        <v>1168</v>
      </c>
      <c r="C8813" t="s">
        <v>43987</v>
      </c>
      <c r="D8813">
        <v>29</v>
      </c>
      <c r="E8813" t="s">
        <v>161</v>
      </c>
      <c r="F8813" t="s">
        <v>1844</v>
      </c>
      <c r="G8813" t="s">
        <v>1845</v>
      </c>
      <c r="H8813" t="s">
        <v>43988</v>
      </c>
      <c r="I8813" t="s">
        <v>43986</v>
      </c>
      <c r="J8813" t="s">
        <v>43989</v>
      </c>
      <c r="L8813" t="s">
        <v>43990</v>
      </c>
      <c r="M8813">
        <v>116.773002625</v>
      </c>
      <c r="N8813">
        <v>-20.712200164799899</v>
      </c>
    </row>
    <row r="8814" spans="1:14" x14ac:dyDescent="0.35">
      <c r="A8814" t="s">
        <v>43991</v>
      </c>
      <c r="B8814" t="s">
        <v>1168</v>
      </c>
      <c r="C8814" t="s">
        <v>43992</v>
      </c>
      <c r="D8814">
        <v>1203</v>
      </c>
      <c r="E8814" t="s">
        <v>161</v>
      </c>
      <c r="F8814" t="s">
        <v>1844</v>
      </c>
      <c r="G8814" t="s">
        <v>1845</v>
      </c>
      <c r="H8814" t="s">
        <v>43993</v>
      </c>
      <c r="I8814" t="s">
        <v>43991</v>
      </c>
      <c r="J8814" t="s">
        <v>43994</v>
      </c>
      <c r="L8814" t="s">
        <v>43995</v>
      </c>
      <c r="M8814">
        <v>121.461997986</v>
      </c>
      <c r="N8814">
        <v>-30.789400100699901</v>
      </c>
    </row>
    <row r="8815" spans="1:14" x14ac:dyDescent="0.35">
      <c r="A8815" t="s">
        <v>43996</v>
      </c>
      <c r="B8815" t="s">
        <v>1168</v>
      </c>
      <c r="C8815" t="s">
        <v>43997</v>
      </c>
      <c r="D8815">
        <v>1069</v>
      </c>
      <c r="E8815" t="s">
        <v>161</v>
      </c>
      <c r="F8815" t="s">
        <v>1844</v>
      </c>
      <c r="G8815" t="s">
        <v>2670</v>
      </c>
      <c r="H8815" t="s">
        <v>43998</v>
      </c>
      <c r="I8815" t="s">
        <v>43996</v>
      </c>
      <c r="J8815" t="s">
        <v>43999</v>
      </c>
      <c r="L8815" t="s">
        <v>44000</v>
      </c>
      <c r="M8815">
        <v>148.23899841299999</v>
      </c>
      <c r="N8815">
        <v>-33.131401062000002</v>
      </c>
    </row>
    <row r="8816" spans="1:14" x14ac:dyDescent="0.35">
      <c r="A8816" t="s">
        <v>44001</v>
      </c>
      <c r="B8816" t="s">
        <v>1168</v>
      </c>
      <c r="C8816" t="s">
        <v>44002</v>
      </c>
      <c r="D8816">
        <v>91</v>
      </c>
      <c r="E8816" t="s">
        <v>161</v>
      </c>
      <c r="F8816" t="s">
        <v>1844</v>
      </c>
      <c r="G8816" t="s">
        <v>2007</v>
      </c>
      <c r="I8816" t="s">
        <v>44001</v>
      </c>
      <c r="J8816" t="s">
        <v>44003</v>
      </c>
      <c r="L8816" t="s">
        <v>44004</v>
      </c>
      <c r="M8816">
        <v>129.52900695800699</v>
      </c>
      <c r="N8816">
        <v>-14.25</v>
      </c>
    </row>
    <row r="8817" spans="1:14" x14ac:dyDescent="0.35">
      <c r="A8817" t="s">
        <v>44005</v>
      </c>
      <c r="B8817" t="s">
        <v>1168</v>
      </c>
      <c r="C8817" t="s">
        <v>44006</v>
      </c>
      <c r="D8817">
        <v>145</v>
      </c>
      <c r="E8817" t="s">
        <v>161</v>
      </c>
      <c r="F8817" t="s">
        <v>1844</v>
      </c>
      <c r="G8817" t="s">
        <v>1845</v>
      </c>
      <c r="H8817" t="s">
        <v>44007</v>
      </c>
      <c r="I8817" t="s">
        <v>44005</v>
      </c>
      <c r="J8817" t="s">
        <v>44008</v>
      </c>
      <c r="L8817" t="s">
        <v>44009</v>
      </c>
      <c r="M8817">
        <v>128.70799255399999</v>
      </c>
      <c r="N8817">
        <v>-15.7781000137</v>
      </c>
    </row>
    <row r="8818" spans="1:14" x14ac:dyDescent="0.35">
      <c r="A8818" t="s">
        <v>44010</v>
      </c>
      <c r="B8818" t="s">
        <v>1168</v>
      </c>
      <c r="C8818" t="s">
        <v>44011</v>
      </c>
      <c r="D8818">
        <v>36</v>
      </c>
      <c r="E8818" t="s">
        <v>161</v>
      </c>
      <c r="F8818" t="s">
        <v>1844</v>
      </c>
      <c r="G8818" t="s">
        <v>2669</v>
      </c>
      <c r="H8818" t="s">
        <v>44012</v>
      </c>
      <c r="I8818" t="s">
        <v>44010</v>
      </c>
      <c r="J8818" t="s">
        <v>35017</v>
      </c>
      <c r="L8818" t="s">
        <v>44013</v>
      </c>
      <c r="M8818">
        <v>135.880004883</v>
      </c>
      <c r="N8818">
        <v>-34.605300903299998</v>
      </c>
    </row>
    <row r="8819" spans="1:14" x14ac:dyDescent="0.35">
      <c r="A8819" t="s">
        <v>44014</v>
      </c>
      <c r="B8819" t="s">
        <v>1168</v>
      </c>
      <c r="C8819" t="s">
        <v>44015</v>
      </c>
      <c r="D8819">
        <v>19</v>
      </c>
      <c r="E8819" t="s">
        <v>161</v>
      </c>
      <c r="F8819" t="s">
        <v>1844</v>
      </c>
      <c r="G8819" t="s">
        <v>1845</v>
      </c>
      <c r="H8819" t="s">
        <v>44016</v>
      </c>
      <c r="I8819" t="s">
        <v>44014</v>
      </c>
      <c r="J8819" t="s">
        <v>44017</v>
      </c>
      <c r="L8819" t="s">
        <v>44018</v>
      </c>
      <c r="M8819">
        <v>114.08899688699999</v>
      </c>
      <c r="N8819">
        <v>-22.235599517799901</v>
      </c>
    </row>
    <row r="8820" spans="1:14" x14ac:dyDescent="0.35">
      <c r="A8820" t="s">
        <v>44019</v>
      </c>
      <c r="B8820" t="s">
        <v>32</v>
      </c>
      <c r="C8820" t="s">
        <v>44020</v>
      </c>
      <c r="D8820">
        <v>745</v>
      </c>
      <c r="E8820" t="s">
        <v>161</v>
      </c>
      <c r="F8820" t="s">
        <v>1844</v>
      </c>
      <c r="G8820" t="s">
        <v>2669</v>
      </c>
      <c r="H8820" t="s">
        <v>44021</v>
      </c>
      <c r="I8820" t="s">
        <v>44019</v>
      </c>
      <c r="J8820" t="s">
        <v>44022</v>
      </c>
      <c r="L8820" t="s">
        <v>44023</v>
      </c>
      <c r="M8820">
        <v>135.52440000000001</v>
      </c>
      <c r="N8820">
        <v>-29.716000000000001</v>
      </c>
    </row>
    <row r="8821" spans="1:14" x14ac:dyDescent="0.35">
      <c r="A8821" t="s">
        <v>44024</v>
      </c>
      <c r="B8821" t="s">
        <v>32</v>
      </c>
      <c r="C8821" t="s">
        <v>44025</v>
      </c>
      <c r="D8821">
        <v>10</v>
      </c>
      <c r="E8821" t="s">
        <v>161</v>
      </c>
      <c r="F8821" t="s">
        <v>1844</v>
      </c>
      <c r="G8821" t="s">
        <v>2674</v>
      </c>
      <c r="H8821" t="s">
        <v>44026</v>
      </c>
      <c r="I8821" t="s">
        <v>44024</v>
      </c>
      <c r="J8821" t="s">
        <v>27397</v>
      </c>
      <c r="L8821" t="s">
        <v>44027</v>
      </c>
      <c r="M8821">
        <v>141.60908000000001</v>
      </c>
      <c r="N8821">
        <v>-14.896451000000001</v>
      </c>
    </row>
    <row r="8822" spans="1:14" x14ac:dyDescent="0.35">
      <c r="A8822" t="s">
        <v>44028</v>
      </c>
      <c r="B8822" t="s">
        <v>1168</v>
      </c>
      <c r="C8822" t="s">
        <v>44029</v>
      </c>
      <c r="D8822">
        <v>12</v>
      </c>
      <c r="E8822" t="s">
        <v>161</v>
      </c>
      <c r="F8822" t="s">
        <v>1844</v>
      </c>
      <c r="G8822" t="s">
        <v>2670</v>
      </c>
      <c r="H8822" t="s">
        <v>44030</v>
      </c>
      <c r="I8822" t="s">
        <v>44028</v>
      </c>
      <c r="J8822" t="s">
        <v>44031</v>
      </c>
      <c r="L8822" t="s">
        <v>44032</v>
      </c>
      <c r="M8822">
        <v>152.863006592</v>
      </c>
      <c r="N8822">
        <v>-31.4358005524</v>
      </c>
    </row>
    <row r="8823" spans="1:14" x14ac:dyDescent="0.35">
      <c r="A8823" t="s">
        <v>44033</v>
      </c>
      <c r="B8823" t="s">
        <v>32</v>
      </c>
      <c r="C8823" t="s">
        <v>44034</v>
      </c>
      <c r="D8823">
        <v>78</v>
      </c>
      <c r="E8823" t="s">
        <v>161</v>
      </c>
      <c r="F8823" t="s">
        <v>1844</v>
      </c>
      <c r="G8823" t="s">
        <v>2669</v>
      </c>
      <c r="H8823" t="s">
        <v>44035</v>
      </c>
      <c r="I8823" t="s">
        <v>44033</v>
      </c>
      <c r="J8823" t="s">
        <v>27588</v>
      </c>
      <c r="L8823" t="s">
        <v>44036</v>
      </c>
      <c r="M8823">
        <v>133</v>
      </c>
      <c r="N8823">
        <v>-31.916700363158998</v>
      </c>
    </row>
    <row r="8824" spans="1:14" x14ac:dyDescent="0.35">
      <c r="A8824" t="s">
        <v>44037</v>
      </c>
      <c r="B8824" t="s">
        <v>1168</v>
      </c>
      <c r="C8824" t="s">
        <v>44038</v>
      </c>
      <c r="D8824">
        <v>265</v>
      </c>
      <c r="E8824" t="s">
        <v>161</v>
      </c>
      <c r="F8824" t="s">
        <v>1844</v>
      </c>
      <c r="G8824" t="s">
        <v>2673</v>
      </c>
      <c r="I8824" t="s">
        <v>44037</v>
      </c>
      <c r="J8824" t="s">
        <v>44039</v>
      </c>
      <c r="L8824" t="s">
        <v>44040</v>
      </c>
      <c r="M8824">
        <v>141.47099304199199</v>
      </c>
      <c r="N8824">
        <v>-38.318099975585902</v>
      </c>
    </row>
    <row r="8825" spans="1:14" x14ac:dyDescent="0.35">
      <c r="A8825" t="s">
        <v>44041</v>
      </c>
      <c r="B8825" t="s">
        <v>1168</v>
      </c>
      <c r="C8825" t="s">
        <v>44042</v>
      </c>
      <c r="D8825">
        <v>33</v>
      </c>
      <c r="E8825" t="s">
        <v>161</v>
      </c>
      <c r="F8825" t="s">
        <v>1844</v>
      </c>
      <c r="G8825" t="s">
        <v>1845</v>
      </c>
      <c r="H8825" t="s">
        <v>44043</v>
      </c>
      <c r="I8825" t="s">
        <v>44041</v>
      </c>
      <c r="J8825" t="s">
        <v>44044</v>
      </c>
      <c r="L8825" t="s">
        <v>44045</v>
      </c>
      <c r="M8825">
        <v>118.625999451</v>
      </c>
      <c r="N8825">
        <v>-20.3777999878</v>
      </c>
    </row>
    <row r="8826" spans="1:14" x14ac:dyDescent="0.35">
      <c r="A8826" t="s">
        <v>44046</v>
      </c>
      <c r="B8826" t="s">
        <v>3332</v>
      </c>
      <c r="C8826" t="s">
        <v>44047</v>
      </c>
      <c r="D8826">
        <v>67</v>
      </c>
      <c r="E8826" t="s">
        <v>161</v>
      </c>
      <c r="F8826" t="s">
        <v>1844</v>
      </c>
      <c r="G8826" t="s">
        <v>1845</v>
      </c>
      <c r="H8826" t="s">
        <v>376</v>
      </c>
      <c r="I8826" t="s">
        <v>44046</v>
      </c>
      <c r="J8826" t="s">
        <v>33337</v>
      </c>
      <c r="L8826" t="s">
        <v>44048</v>
      </c>
      <c r="M8826">
        <v>115.967002868652</v>
      </c>
      <c r="N8826">
        <v>-31.940299987792901</v>
      </c>
    </row>
    <row r="8827" spans="1:14" x14ac:dyDescent="0.35">
      <c r="A8827" t="s">
        <v>44049</v>
      </c>
      <c r="B8827" t="s">
        <v>32</v>
      </c>
      <c r="C8827" t="s">
        <v>44050</v>
      </c>
      <c r="E8827" t="s">
        <v>161</v>
      </c>
      <c r="F8827" t="s">
        <v>1844</v>
      </c>
      <c r="G8827" t="s">
        <v>2669</v>
      </c>
      <c r="H8827" t="s">
        <v>44051</v>
      </c>
      <c r="I8827" t="s">
        <v>44049</v>
      </c>
      <c r="J8827" t="s">
        <v>21375</v>
      </c>
      <c r="L8827" t="s">
        <v>44052</v>
      </c>
      <c r="M8827">
        <v>137.96287536599999</v>
      </c>
      <c r="N8827">
        <v>-35.755846287399997</v>
      </c>
    </row>
    <row r="8828" spans="1:14" x14ac:dyDescent="0.35">
      <c r="A8828" t="s">
        <v>44053</v>
      </c>
      <c r="B8828" t="s">
        <v>1168</v>
      </c>
      <c r="C8828" t="s">
        <v>44054</v>
      </c>
      <c r="D8828">
        <v>443</v>
      </c>
      <c r="E8828" t="s">
        <v>161</v>
      </c>
      <c r="F8828" t="s">
        <v>1844</v>
      </c>
      <c r="G8828" t="s">
        <v>2007</v>
      </c>
      <c r="I8828" t="s">
        <v>44053</v>
      </c>
      <c r="J8828" t="s">
        <v>44055</v>
      </c>
      <c r="L8828" t="s">
        <v>44056</v>
      </c>
      <c r="M8828">
        <v>132.378005981445</v>
      </c>
      <c r="N8828">
        <v>-14.521100044250399</v>
      </c>
    </row>
    <row r="8829" spans="1:14" x14ac:dyDescent="0.35">
      <c r="A8829" t="s">
        <v>44057</v>
      </c>
      <c r="B8829" t="s">
        <v>32</v>
      </c>
      <c r="C8829" t="s">
        <v>44058</v>
      </c>
      <c r="D8829">
        <v>548</v>
      </c>
      <c r="E8829" t="s">
        <v>161</v>
      </c>
      <c r="F8829" t="s">
        <v>1844</v>
      </c>
      <c r="G8829" t="s">
        <v>2669</v>
      </c>
      <c r="H8829" t="s">
        <v>44059</v>
      </c>
      <c r="I8829" t="s">
        <v>44057</v>
      </c>
      <c r="J8829" t="s">
        <v>44060</v>
      </c>
      <c r="L8829" t="s">
        <v>44061</v>
      </c>
      <c r="M8829">
        <v>136.81700134277301</v>
      </c>
      <c r="N8829">
        <v>-31.144199371337798</v>
      </c>
    </row>
    <row r="8830" spans="1:14" x14ac:dyDescent="0.35">
      <c r="A8830" t="s">
        <v>44062</v>
      </c>
      <c r="B8830" t="s">
        <v>1168</v>
      </c>
      <c r="C8830" t="s">
        <v>44063</v>
      </c>
      <c r="D8830">
        <v>916</v>
      </c>
      <c r="E8830" t="s">
        <v>1579</v>
      </c>
      <c r="F8830" t="s">
        <v>44064</v>
      </c>
      <c r="G8830" t="s">
        <v>44065</v>
      </c>
      <c r="H8830" t="s">
        <v>44066</v>
      </c>
      <c r="I8830" t="s">
        <v>44062</v>
      </c>
      <c r="J8830" t="s">
        <v>44067</v>
      </c>
      <c r="L8830" t="s">
        <v>44068</v>
      </c>
      <c r="M8830">
        <v>105.69000244140599</v>
      </c>
      <c r="N8830">
        <v>-10.450599670410099</v>
      </c>
    </row>
    <row r="8831" spans="1:14" x14ac:dyDescent="0.35">
      <c r="A8831" t="s">
        <v>44069</v>
      </c>
      <c r="B8831" t="s">
        <v>32</v>
      </c>
      <c r="C8831" t="s">
        <v>44070</v>
      </c>
      <c r="D8831">
        <v>1054</v>
      </c>
      <c r="E8831" t="s">
        <v>161</v>
      </c>
      <c r="F8831" t="s">
        <v>1844</v>
      </c>
      <c r="G8831" t="s">
        <v>2670</v>
      </c>
      <c r="I8831" t="s">
        <v>44069</v>
      </c>
      <c r="J8831" t="s">
        <v>44071</v>
      </c>
      <c r="L8831" t="s">
        <v>44072</v>
      </c>
      <c r="M8831">
        <v>150.51400756835901</v>
      </c>
      <c r="N8831">
        <v>-31.4906005859375</v>
      </c>
    </row>
    <row r="8832" spans="1:14" x14ac:dyDescent="0.35">
      <c r="A8832" t="s">
        <v>44073</v>
      </c>
      <c r="B8832" t="s">
        <v>65</v>
      </c>
      <c r="C8832" t="s">
        <v>44074</v>
      </c>
      <c r="F8832" t="s">
        <v>4613</v>
      </c>
      <c r="G8832" t="s">
        <v>4623</v>
      </c>
      <c r="H8832" t="s">
        <v>44075</v>
      </c>
      <c r="J8832" t="s">
        <v>44073</v>
      </c>
      <c r="L8832" t="s">
        <v>44076</v>
      </c>
      <c r="M8832">
        <v>-125.235</v>
      </c>
      <c r="N8832">
        <v>50.064999999999998</v>
      </c>
    </row>
    <row r="8833" spans="1:14" x14ac:dyDescent="0.35">
      <c r="A8833" t="s">
        <v>44077</v>
      </c>
      <c r="B8833" t="s">
        <v>1168</v>
      </c>
      <c r="C8833" t="s">
        <v>44078</v>
      </c>
      <c r="D8833">
        <v>655</v>
      </c>
      <c r="E8833" t="s">
        <v>161</v>
      </c>
      <c r="F8833" t="s">
        <v>1844</v>
      </c>
      <c r="G8833" t="s">
        <v>2674</v>
      </c>
      <c r="I8833" t="s">
        <v>44077</v>
      </c>
      <c r="J8833" t="s">
        <v>44079</v>
      </c>
      <c r="L8833" t="s">
        <v>44080</v>
      </c>
      <c r="M8833">
        <v>144.253005981445</v>
      </c>
      <c r="N8833">
        <v>-26.612199783325099</v>
      </c>
    </row>
    <row r="8834" spans="1:14" x14ac:dyDescent="0.35">
      <c r="A8834" t="s">
        <v>44081</v>
      </c>
      <c r="B8834" t="s">
        <v>32</v>
      </c>
      <c r="C8834" t="s">
        <v>10909</v>
      </c>
      <c r="D8834">
        <v>867</v>
      </c>
      <c r="E8834" t="s">
        <v>161</v>
      </c>
      <c r="F8834" t="s">
        <v>1844</v>
      </c>
      <c r="G8834" t="s">
        <v>2671</v>
      </c>
      <c r="I8834" t="s">
        <v>44081</v>
      </c>
      <c r="J8834" t="s">
        <v>44082</v>
      </c>
      <c r="L8834" t="s">
        <v>44083</v>
      </c>
      <c r="M8834">
        <v>145.53199799999999</v>
      </c>
      <c r="N8834">
        <v>-42.075001</v>
      </c>
    </row>
    <row r="8835" spans="1:14" x14ac:dyDescent="0.35">
      <c r="A8835" t="s">
        <v>44084</v>
      </c>
      <c r="B8835" t="s">
        <v>32</v>
      </c>
      <c r="C8835" t="s">
        <v>32761</v>
      </c>
      <c r="E8835" t="s">
        <v>161</v>
      </c>
      <c r="F8835" t="s">
        <v>1844</v>
      </c>
      <c r="G8835" t="s">
        <v>2007</v>
      </c>
      <c r="I8835" t="s">
        <v>44084</v>
      </c>
      <c r="J8835" t="s">
        <v>44085</v>
      </c>
      <c r="L8835" t="s">
        <v>44086</v>
      </c>
      <c r="M8835">
        <v>136.94500732399999</v>
      </c>
      <c r="N8835">
        <v>-16.718299865700001</v>
      </c>
    </row>
    <row r="8836" spans="1:14" x14ac:dyDescent="0.35">
      <c r="A8836" t="s">
        <v>44087</v>
      </c>
      <c r="B8836" t="s">
        <v>65</v>
      </c>
      <c r="C8836" t="s">
        <v>44088</v>
      </c>
      <c r="D8836">
        <v>0</v>
      </c>
      <c r="F8836" t="s">
        <v>4613</v>
      </c>
      <c r="G8836" t="s">
        <v>4623</v>
      </c>
      <c r="H8836" t="s">
        <v>44089</v>
      </c>
      <c r="J8836" t="s">
        <v>44087</v>
      </c>
      <c r="L8836" t="s">
        <v>44090</v>
      </c>
      <c r="M8836">
        <v>-124.843</v>
      </c>
      <c r="N8836">
        <v>50.123399999999997</v>
      </c>
    </row>
    <row r="8837" spans="1:14" x14ac:dyDescent="0.35">
      <c r="A8837" t="s">
        <v>44091</v>
      </c>
      <c r="B8837" t="s">
        <v>32</v>
      </c>
      <c r="C8837" t="s">
        <v>44092</v>
      </c>
      <c r="D8837">
        <v>62</v>
      </c>
      <c r="F8837" t="s">
        <v>4613</v>
      </c>
      <c r="G8837" t="s">
        <v>4623</v>
      </c>
      <c r="H8837" t="s">
        <v>44093</v>
      </c>
      <c r="J8837" t="s">
        <v>44091</v>
      </c>
      <c r="L8837" t="s">
        <v>44094</v>
      </c>
      <c r="M8837">
        <v>-126.964957</v>
      </c>
      <c r="N8837">
        <v>52.823709999999998</v>
      </c>
    </row>
    <row r="8838" spans="1:14" x14ac:dyDescent="0.35">
      <c r="A8838" t="s">
        <v>44095</v>
      </c>
      <c r="B8838" t="s">
        <v>1168</v>
      </c>
      <c r="C8838" t="s">
        <v>44096</v>
      </c>
      <c r="D8838">
        <v>115</v>
      </c>
      <c r="E8838" t="s">
        <v>161</v>
      </c>
      <c r="F8838" t="s">
        <v>1844</v>
      </c>
      <c r="G8838" t="s">
        <v>2669</v>
      </c>
      <c r="I8838" t="s">
        <v>44095</v>
      </c>
      <c r="J8838" t="s">
        <v>27313</v>
      </c>
      <c r="L8838" t="s">
        <v>44097</v>
      </c>
      <c r="M8838">
        <v>140.67399597167901</v>
      </c>
      <c r="N8838">
        <v>-34.196399688720703</v>
      </c>
    </row>
    <row r="8839" spans="1:14" x14ac:dyDescent="0.35">
      <c r="A8839" t="s">
        <v>44098</v>
      </c>
      <c r="B8839" t="s">
        <v>32</v>
      </c>
      <c r="C8839" t="s">
        <v>258</v>
      </c>
      <c r="D8839">
        <v>676</v>
      </c>
      <c r="E8839" t="s">
        <v>161</v>
      </c>
      <c r="F8839" t="s">
        <v>1844</v>
      </c>
      <c r="G8839" t="s">
        <v>2674</v>
      </c>
      <c r="I8839" t="s">
        <v>44098</v>
      </c>
      <c r="J8839" t="s">
        <v>21825</v>
      </c>
      <c r="L8839" t="s">
        <v>44099</v>
      </c>
      <c r="M8839">
        <v>143.11500549316401</v>
      </c>
      <c r="N8839">
        <v>-20.701900482177699</v>
      </c>
    </row>
    <row r="8840" spans="1:14" x14ac:dyDescent="0.35">
      <c r="A8840" t="s">
        <v>44100</v>
      </c>
      <c r="B8840" t="s">
        <v>32</v>
      </c>
      <c r="C8840" t="s">
        <v>44101</v>
      </c>
      <c r="D8840">
        <v>206</v>
      </c>
      <c r="E8840" t="s">
        <v>161</v>
      </c>
      <c r="F8840" t="s">
        <v>1844</v>
      </c>
      <c r="G8840" t="s">
        <v>2007</v>
      </c>
      <c r="I8840" t="s">
        <v>44100</v>
      </c>
      <c r="J8840" t="s">
        <v>27502</v>
      </c>
      <c r="L8840" t="s">
        <v>44102</v>
      </c>
      <c r="M8840">
        <v>134.89799499511699</v>
      </c>
      <c r="N8840">
        <v>-12.3563995361328</v>
      </c>
    </row>
    <row r="8841" spans="1:14" x14ac:dyDescent="0.35">
      <c r="A8841" t="s">
        <v>44103</v>
      </c>
      <c r="B8841" t="s">
        <v>32</v>
      </c>
      <c r="C8841" t="s">
        <v>44104</v>
      </c>
      <c r="D8841">
        <v>460</v>
      </c>
      <c r="E8841" t="s">
        <v>161</v>
      </c>
      <c r="F8841" t="s">
        <v>1844</v>
      </c>
      <c r="G8841" t="s">
        <v>2674</v>
      </c>
      <c r="I8841" t="s">
        <v>44103</v>
      </c>
      <c r="J8841" t="s">
        <v>2305</v>
      </c>
      <c r="L8841" t="s">
        <v>44105</v>
      </c>
      <c r="M8841">
        <v>143.71000671386699</v>
      </c>
      <c r="N8841">
        <v>-18.8449993133544</v>
      </c>
    </row>
    <row r="8842" spans="1:14" x14ac:dyDescent="0.35">
      <c r="A8842" t="s">
        <v>44106</v>
      </c>
      <c r="B8842" t="s">
        <v>32</v>
      </c>
      <c r="C8842" t="s">
        <v>44107</v>
      </c>
      <c r="E8842" t="s">
        <v>161</v>
      </c>
      <c r="F8842" t="s">
        <v>1844</v>
      </c>
      <c r="G8842" t="s">
        <v>1845</v>
      </c>
      <c r="H8842" t="s">
        <v>44108</v>
      </c>
      <c r="I8842" t="s">
        <v>44106</v>
      </c>
      <c r="J8842" t="s">
        <v>44109</v>
      </c>
      <c r="L8842" t="s">
        <v>44110</v>
      </c>
      <c r="M8842">
        <v>117.15699768100001</v>
      </c>
      <c r="N8842">
        <v>-20.761699676500001</v>
      </c>
    </row>
    <row r="8843" spans="1:14" x14ac:dyDescent="0.35">
      <c r="A8843" t="s">
        <v>44111</v>
      </c>
      <c r="B8843" t="s">
        <v>32</v>
      </c>
      <c r="C8843" t="s">
        <v>44112</v>
      </c>
      <c r="D8843">
        <v>87</v>
      </c>
      <c r="E8843" t="s">
        <v>161</v>
      </c>
      <c r="F8843" t="s">
        <v>1844</v>
      </c>
      <c r="G8843" t="s">
        <v>2673</v>
      </c>
      <c r="I8843" t="s">
        <v>44111</v>
      </c>
      <c r="J8843" t="s">
        <v>44113</v>
      </c>
      <c r="L8843" t="s">
        <v>44114</v>
      </c>
      <c r="M8843">
        <v>142.78300476074199</v>
      </c>
      <c r="N8843">
        <v>-34.650001525878899</v>
      </c>
    </row>
    <row r="8844" spans="1:14" x14ac:dyDescent="0.35">
      <c r="A8844" t="s">
        <v>44115</v>
      </c>
      <c r="B8844" t="s">
        <v>1168</v>
      </c>
      <c r="C8844" t="s">
        <v>44116</v>
      </c>
      <c r="D8844">
        <v>1032</v>
      </c>
      <c r="E8844" t="s">
        <v>161</v>
      </c>
      <c r="F8844" t="s">
        <v>1844</v>
      </c>
      <c r="G8844" t="s">
        <v>2674</v>
      </c>
      <c r="H8844" t="s">
        <v>10762</v>
      </c>
      <c r="I8844" t="s">
        <v>44115</v>
      </c>
      <c r="J8844" t="s">
        <v>27326</v>
      </c>
      <c r="L8844" t="s">
        <v>44117</v>
      </c>
      <c r="M8844">
        <v>148.77499389600001</v>
      </c>
      <c r="N8844">
        <v>-26.545000076299999</v>
      </c>
    </row>
    <row r="8845" spans="1:14" x14ac:dyDescent="0.35">
      <c r="A8845" t="s">
        <v>44118</v>
      </c>
      <c r="B8845" t="s">
        <v>32</v>
      </c>
      <c r="C8845" t="s">
        <v>44119</v>
      </c>
      <c r="D8845">
        <v>92</v>
      </c>
      <c r="E8845" t="s">
        <v>161</v>
      </c>
      <c r="F8845" t="s">
        <v>1844</v>
      </c>
      <c r="G8845" t="s">
        <v>2007</v>
      </c>
      <c r="H8845" t="s">
        <v>44120</v>
      </c>
      <c r="I8845" t="s">
        <v>44118</v>
      </c>
      <c r="J8845" t="s">
        <v>21966</v>
      </c>
      <c r="L8845" t="s">
        <v>44121</v>
      </c>
      <c r="M8845">
        <v>134.525485</v>
      </c>
      <c r="N8845">
        <v>-14.734814</v>
      </c>
    </row>
    <row r="8846" spans="1:14" x14ac:dyDescent="0.35">
      <c r="A8846" t="s">
        <v>44122</v>
      </c>
      <c r="B8846" t="s">
        <v>32</v>
      </c>
      <c r="C8846" t="s">
        <v>44123</v>
      </c>
      <c r="D8846">
        <v>55</v>
      </c>
      <c r="E8846" t="s">
        <v>161</v>
      </c>
      <c r="F8846" t="s">
        <v>1844</v>
      </c>
      <c r="G8846" t="s">
        <v>2674</v>
      </c>
      <c r="I8846" t="s">
        <v>44122</v>
      </c>
      <c r="J8846" t="s">
        <v>44124</v>
      </c>
      <c r="L8846" t="s">
        <v>44125</v>
      </c>
      <c r="M8846">
        <v>139.64999389648401</v>
      </c>
      <c r="N8846">
        <v>-25.833299636840799</v>
      </c>
    </row>
    <row r="8847" spans="1:14" x14ac:dyDescent="0.35">
      <c r="A8847" t="s">
        <v>44126</v>
      </c>
      <c r="B8847" t="s">
        <v>32</v>
      </c>
      <c r="C8847" t="s">
        <v>44127</v>
      </c>
      <c r="D8847">
        <v>12</v>
      </c>
      <c r="E8847" t="s">
        <v>161</v>
      </c>
      <c r="F8847" t="s">
        <v>1844</v>
      </c>
      <c r="G8847" t="s">
        <v>1845</v>
      </c>
      <c r="I8847" t="s">
        <v>44126</v>
      </c>
      <c r="J8847" t="s">
        <v>16208</v>
      </c>
      <c r="L8847" t="s">
        <v>44128</v>
      </c>
      <c r="M8847">
        <v>115.540001</v>
      </c>
      <c r="N8847">
        <v>-32.006698999999998</v>
      </c>
    </row>
    <row r="8848" spans="1:14" x14ac:dyDescent="0.35">
      <c r="A8848" t="s">
        <v>44129</v>
      </c>
      <c r="B8848" t="s">
        <v>32</v>
      </c>
      <c r="C8848" t="s">
        <v>44130</v>
      </c>
      <c r="D8848">
        <v>15</v>
      </c>
      <c r="E8848" t="s">
        <v>161</v>
      </c>
      <c r="F8848" t="s">
        <v>1844</v>
      </c>
      <c r="G8848" t="s">
        <v>2674</v>
      </c>
      <c r="I8848" t="s">
        <v>44129</v>
      </c>
      <c r="J8848" t="s">
        <v>44131</v>
      </c>
      <c r="L8848" t="s">
        <v>44132</v>
      </c>
      <c r="M8848">
        <v>141.843002319335</v>
      </c>
      <c r="N8848">
        <v>-15.6433000564575</v>
      </c>
    </row>
    <row r="8849" spans="1:14" x14ac:dyDescent="0.35">
      <c r="A8849" t="s">
        <v>44133</v>
      </c>
      <c r="B8849" t="s">
        <v>32</v>
      </c>
      <c r="C8849" t="s">
        <v>44134</v>
      </c>
      <c r="E8849" t="s">
        <v>161</v>
      </c>
      <c r="F8849" t="s">
        <v>1844</v>
      </c>
      <c r="G8849" t="s">
        <v>1845</v>
      </c>
      <c r="I8849" t="s">
        <v>44133</v>
      </c>
      <c r="J8849" t="s">
        <v>44135</v>
      </c>
      <c r="L8849" t="s">
        <v>44136</v>
      </c>
      <c r="M8849">
        <v>119.95903015099999</v>
      </c>
      <c r="N8849">
        <v>-22.625815890999998</v>
      </c>
    </row>
    <row r="8850" spans="1:14" x14ac:dyDescent="0.35">
      <c r="A8850" t="s">
        <v>44137</v>
      </c>
      <c r="B8850" t="s">
        <v>32</v>
      </c>
      <c r="C8850" t="s">
        <v>44138</v>
      </c>
      <c r="E8850" t="s">
        <v>161</v>
      </c>
      <c r="F8850" t="s">
        <v>1844</v>
      </c>
      <c r="G8850" t="s">
        <v>1845</v>
      </c>
      <c r="H8850" t="s">
        <v>354</v>
      </c>
      <c r="I8850" t="s">
        <v>44137</v>
      </c>
      <c r="J8850" t="s">
        <v>44139</v>
      </c>
      <c r="L8850" t="s">
        <v>44140</v>
      </c>
      <c r="M8850">
        <v>119.296997070312</v>
      </c>
      <c r="N8850">
        <v>-27.9799995422363</v>
      </c>
    </row>
    <row r="8851" spans="1:14" x14ac:dyDescent="0.35">
      <c r="A8851" t="s">
        <v>44141</v>
      </c>
      <c r="B8851" t="s">
        <v>1168</v>
      </c>
      <c r="C8851" t="s">
        <v>44142</v>
      </c>
      <c r="D8851">
        <v>29</v>
      </c>
      <c r="E8851" t="s">
        <v>161</v>
      </c>
      <c r="F8851" t="s">
        <v>1844</v>
      </c>
      <c r="G8851" t="s">
        <v>2670</v>
      </c>
      <c r="H8851" t="s">
        <v>5707</v>
      </c>
      <c r="I8851" t="s">
        <v>44141</v>
      </c>
      <c r="J8851" t="s">
        <v>44143</v>
      </c>
      <c r="L8851" t="s">
        <v>44144</v>
      </c>
      <c r="M8851">
        <v>150.98800659179599</v>
      </c>
      <c r="N8851">
        <v>-33.924400329589801</v>
      </c>
    </row>
    <row r="8852" spans="1:14" x14ac:dyDescent="0.35">
      <c r="A8852" t="s">
        <v>44145</v>
      </c>
      <c r="B8852" t="s">
        <v>3332</v>
      </c>
      <c r="C8852" t="s">
        <v>44146</v>
      </c>
      <c r="D8852">
        <v>1886</v>
      </c>
      <c r="E8852" t="s">
        <v>161</v>
      </c>
      <c r="F8852" t="s">
        <v>1844</v>
      </c>
      <c r="G8852" t="s">
        <v>2695</v>
      </c>
      <c r="H8852" t="s">
        <v>2696</v>
      </c>
      <c r="I8852" t="s">
        <v>44145</v>
      </c>
      <c r="J8852" t="s">
        <v>35150</v>
      </c>
      <c r="L8852" t="s">
        <v>44147</v>
      </c>
      <c r="M8852">
        <v>149.19500732421801</v>
      </c>
      <c r="N8852">
        <v>-35.306900024413999</v>
      </c>
    </row>
    <row r="8853" spans="1:14" x14ac:dyDescent="0.35">
      <c r="A8853" t="s">
        <v>44148</v>
      </c>
      <c r="B8853" t="s">
        <v>32</v>
      </c>
      <c r="C8853" t="s">
        <v>44149</v>
      </c>
      <c r="D8853">
        <v>1306</v>
      </c>
      <c r="E8853" t="s">
        <v>161</v>
      </c>
      <c r="F8853" t="s">
        <v>1844</v>
      </c>
      <c r="G8853" t="s">
        <v>1845</v>
      </c>
      <c r="H8853" t="s">
        <v>44150</v>
      </c>
      <c r="I8853" t="s">
        <v>44148</v>
      </c>
      <c r="J8853" t="s">
        <v>44151</v>
      </c>
      <c r="L8853" t="s">
        <v>44152</v>
      </c>
      <c r="M8853">
        <v>122.32210000000001</v>
      </c>
      <c r="N8853">
        <v>-30.1737</v>
      </c>
    </row>
    <row r="8854" spans="1:14" x14ac:dyDescent="0.35">
      <c r="A8854" t="s">
        <v>44153</v>
      </c>
      <c r="B8854" t="s">
        <v>1168</v>
      </c>
      <c r="C8854" t="s">
        <v>44154</v>
      </c>
      <c r="D8854">
        <v>18</v>
      </c>
      <c r="E8854" t="s">
        <v>161</v>
      </c>
      <c r="F8854" t="s">
        <v>1844</v>
      </c>
      <c r="G8854" t="s">
        <v>2670</v>
      </c>
      <c r="H8854" t="s">
        <v>44155</v>
      </c>
      <c r="I8854" t="s">
        <v>44156</v>
      </c>
      <c r="J8854" t="s">
        <v>17400</v>
      </c>
      <c r="L8854" t="s">
        <v>44157</v>
      </c>
      <c r="M8854">
        <v>153.11599699999999</v>
      </c>
      <c r="N8854">
        <v>-30.320601</v>
      </c>
    </row>
    <row r="8855" spans="1:14" x14ac:dyDescent="0.35">
      <c r="A8855" t="s">
        <v>44158</v>
      </c>
      <c r="B8855" t="s">
        <v>1168</v>
      </c>
      <c r="C8855" t="s">
        <v>44159</v>
      </c>
      <c r="D8855">
        <v>230</v>
      </c>
      <c r="E8855" t="s">
        <v>161</v>
      </c>
      <c r="F8855" t="s">
        <v>1844</v>
      </c>
      <c r="G8855" t="s">
        <v>2670</v>
      </c>
      <c r="I8855" t="s">
        <v>44158</v>
      </c>
      <c r="J8855" t="s">
        <v>2238</v>
      </c>
      <c r="L8855" t="s">
        <v>44160</v>
      </c>
      <c r="M8855">
        <v>150.68699645996</v>
      </c>
      <c r="N8855">
        <v>-34.040298461913999</v>
      </c>
    </row>
    <row r="8856" spans="1:14" x14ac:dyDescent="0.35">
      <c r="A8856" t="s">
        <v>44161</v>
      </c>
      <c r="B8856" t="s">
        <v>32</v>
      </c>
      <c r="C8856" t="s">
        <v>44162</v>
      </c>
      <c r="D8856">
        <v>745</v>
      </c>
      <c r="E8856" t="s">
        <v>161</v>
      </c>
      <c r="F8856" t="s">
        <v>1844</v>
      </c>
      <c r="G8856" t="s">
        <v>2670</v>
      </c>
      <c r="I8856" t="s">
        <v>44161</v>
      </c>
      <c r="J8856" t="s">
        <v>44163</v>
      </c>
      <c r="L8856" t="s">
        <v>44164</v>
      </c>
      <c r="M8856">
        <v>150.83200073242099</v>
      </c>
      <c r="N8856">
        <v>-32.037200927734297</v>
      </c>
    </row>
    <row r="8857" spans="1:14" x14ac:dyDescent="0.35">
      <c r="A8857" t="s">
        <v>44165</v>
      </c>
      <c r="B8857" t="s">
        <v>32</v>
      </c>
      <c r="C8857" t="s">
        <v>4610</v>
      </c>
      <c r="D8857">
        <v>354</v>
      </c>
      <c r="E8857" t="s">
        <v>161</v>
      </c>
      <c r="F8857" t="s">
        <v>1844</v>
      </c>
      <c r="G8857" t="s">
        <v>1845</v>
      </c>
      <c r="I8857" t="s">
        <v>44165</v>
      </c>
      <c r="J8857" t="s">
        <v>44166</v>
      </c>
      <c r="L8857" t="s">
        <v>44167</v>
      </c>
      <c r="M8857">
        <v>119.36000061035099</v>
      </c>
      <c r="N8857">
        <v>-31.2399997711181</v>
      </c>
    </row>
    <row r="8858" spans="1:14" x14ac:dyDescent="0.35">
      <c r="A8858" t="s">
        <v>44168</v>
      </c>
      <c r="B8858" t="s">
        <v>1168</v>
      </c>
      <c r="C8858" t="s">
        <v>44169</v>
      </c>
      <c r="D8858">
        <v>935</v>
      </c>
      <c r="E8858" t="s">
        <v>161</v>
      </c>
      <c r="F8858" t="s">
        <v>1844</v>
      </c>
      <c r="G8858" t="s">
        <v>2670</v>
      </c>
      <c r="H8858" t="s">
        <v>44170</v>
      </c>
      <c r="I8858" t="s">
        <v>44168</v>
      </c>
      <c r="J8858" t="s">
        <v>44171</v>
      </c>
      <c r="L8858" t="s">
        <v>44172</v>
      </c>
      <c r="M8858">
        <v>148.57499694800001</v>
      </c>
      <c r="N8858">
        <v>-32.2167015076</v>
      </c>
    </row>
    <row r="8859" spans="1:14" x14ac:dyDescent="0.35">
      <c r="A8859" t="s">
        <v>44173</v>
      </c>
      <c r="B8859" t="s">
        <v>32</v>
      </c>
      <c r="C8859" t="s">
        <v>16252</v>
      </c>
      <c r="D8859">
        <v>656</v>
      </c>
      <c r="E8859" t="s">
        <v>161</v>
      </c>
      <c r="F8859" t="s">
        <v>1844</v>
      </c>
      <c r="G8859" t="s">
        <v>2674</v>
      </c>
      <c r="I8859" t="s">
        <v>44173</v>
      </c>
      <c r="J8859" t="s">
        <v>44174</v>
      </c>
      <c r="L8859" t="s">
        <v>44175</v>
      </c>
      <c r="M8859">
        <v>148.59500122070301</v>
      </c>
      <c r="N8859">
        <v>-28.049699783325099</v>
      </c>
    </row>
    <row r="8860" spans="1:14" x14ac:dyDescent="0.35">
      <c r="A8860" t="s">
        <v>44176</v>
      </c>
      <c r="B8860" t="s">
        <v>32</v>
      </c>
      <c r="C8860" t="s">
        <v>1451</v>
      </c>
      <c r="D8860">
        <v>46</v>
      </c>
      <c r="E8860" t="s">
        <v>161</v>
      </c>
      <c r="F8860" t="s">
        <v>1844</v>
      </c>
      <c r="G8860" t="s">
        <v>2670</v>
      </c>
      <c r="H8860" t="s">
        <v>42909</v>
      </c>
      <c r="I8860" t="s">
        <v>44176</v>
      </c>
      <c r="J8860" t="s">
        <v>44177</v>
      </c>
      <c r="L8860" t="s">
        <v>44178</v>
      </c>
      <c r="M8860">
        <v>151.19305600000001</v>
      </c>
      <c r="N8860">
        <v>-32.600831999999997</v>
      </c>
    </row>
    <row r="8861" spans="1:14" x14ac:dyDescent="0.35">
      <c r="A8861" t="s">
        <v>44179</v>
      </c>
      <c r="B8861" t="s">
        <v>32</v>
      </c>
      <c r="C8861" t="s">
        <v>44180</v>
      </c>
      <c r="D8861">
        <v>116</v>
      </c>
      <c r="E8861" t="s">
        <v>161</v>
      </c>
      <c r="F8861" t="s">
        <v>1844</v>
      </c>
      <c r="G8861" t="s">
        <v>2674</v>
      </c>
      <c r="I8861" t="s">
        <v>44179</v>
      </c>
      <c r="J8861" t="s">
        <v>44181</v>
      </c>
      <c r="L8861" t="s">
        <v>44182</v>
      </c>
      <c r="M8861">
        <v>142.10800170898401</v>
      </c>
      <c r="N8861">
        <v>-25.683300018310501</v>
      </c>
    </row>
    <row r="8862" spans="1:14" x14ac:dyDescent="0.35">
      <c r="A8862" t="s">
        <v>44183</v>
      </c>
      <c r="B8862" t="s">
        <v>32</v>
      </c>
      <c r="C8862" t="s">
        <v>44184</v>
      </c>
      <c r="D8862">
        <v>620</v>
      </c>
      <c r="E8862" t="s">
        <v>161</v>
      </c>
      <c r="F8862" t="s">
        <v>1844</v>
      </c>
      <c r="G8862" t="s">
        <v>1845</v>
      </c>
      <c r="H8862" t="s">
        <v>44185</v>
      </c>
      <c r="I8862" t="s">
        <v>44183</v>
      </c>
      <c r="J8862" t="s">
        <v>44186</v>
      </c>
      <c r="L8862" t="s">
        <v>44187</v>
      </c>
      <c r="M8862">
        <v>120.140998840332</v>
      </c>
      <c r="N8862">
        <v>-20.424699783325099</v>
      </c>
    </row>
    <row r="8863" spans="1:14" x14ac:dyDescent="0.35">
      <c r="A8863" t="s">
        <v>44188</v>
      </c>
      <c r="B8863" t="s">
        <v>1168</v>
      </c>
      <c r="C8863" t="s">
        <v>44189</v>
      </c>
      <c r="D8863">
        <v>111</v>
      </c>
      <c r="E8863" t="s">
        <v>161</v>
      </c>
      <c r="F8863" t="s">
        <v>1844</v>
      </c>
      <c r="G8863" t="s">
        <v>1845</v>
      </c>
      <c r="H8863" t="s">
        <v>15792</v>
      </c>
      <c r="I8863" t="s">
        <v>44188</v>
      </c>
      <c r="J8863" t="s">
        <v>44190</v>
      </c>
      <c r="L8863" t="s">
        <v>44191</v>
      </c>
      <c r="M8863">
        <v>113.577003479</v>
      </c>
      <c r="N8863">
        <v>-25.893899917599999</v>
      </c>
    </row>
    <row r="8864" spans="1:14" x14ac:dyDescent="0.35">
      <c r="A8864" t="s">
        <v>44192</v>
      </c>
      <c r="B8864" t="s">
        <v>32</v>
      </c>
      <c r="C8864" t="s">
        <v>44193</v>
      </c>
      <c r="D8864">
        <v>12</v>
      </c>
      <c r="E8864" t="s">
        <v>161</v>
      </c>
      <c r="F8864" t="s">
        <v>1844</v>
      </c>
      <c r="G8864" t="s">
        <v>2674</v>
      </c>
      <c r="I8864" t="s">
        <v>44192</v>
      </c>
      <c r="J8864" t="s">
        <v>44194</v>
      </c>
      <c r="L8864" t="s">
        <v>44195</v>
      </c>
      <c r="M8864">
        <v>148.75555600000001</v>
      </c>
      <c r="N8864">
        <v>-20.277221000000001</v>
      </c>
    </row>
    <row r="8865" spans="1:14" x14ac:dyDescent="0.35">
      <c r="A8865" t="s">
        <v>44196</v>
      </c>
      <c r="B8865" t="s">
        <v>1168</v>
      </c>
      <c r="C8865" t="s">
        <v>44197</v>
      </c>
      <c r="D8865">
        <v>374</v>
      </c>
      <c r="E8865" t="s">
        <v>161</v>
      </c>
      <c r="F8865" t="s">
        <v>1844</v>
      </c>
      <c r="G8865" t="s">
        <v>2673</v>
      </c>
      <c r="I8865" t="s">
        <v>44196</v>
      </c>
      <c r="J8865" t="s">
        <v>44198</v>
      </c>
      <c r="L8865" t="s">
        <v>44199</v>
      </c>
      <c r="M8865">
        <v>145.39300537109301</v>
      </c>
      <c r="N8865">
        <v>-36.428901672363203</v>
      </c>
    </row>
    <row r="8866" spans="1:14" x14ac:dyDescent="0.35">
      <c r="A8866" t="s">
        <v>44200</v>
      </c>
      <c r="B8866" t="s">
        <v>32</v>
      </c>
      <c r="C8866" t="s">
        <v>44201</v>
      </c>
      <c r="D8866">
        <v>15</v>
      </c>
      <c r="E8866" t="s">
        <v>161</v>
      </c>
      <c r="F8866" t="s">
        <v>1844</v>
      </c>
      <c r="G8866" t="s">
        <v>2674</v>
      </c>
      <c r="H8866" t="s">
        <v>44202</v>
      </c>
      <c r="I8866" t="s">
        <v>44200</v>
      </c>
      <c r="J8866" t="s">
        <v>3338</v>
      </c>
      <c r="L8866" t="s">
        <v>44203</v>
      </c>
      <c r="M8866">
        <v>142.625</v>
      </c>
      <c r="N8866">
        <v>-9.3783302307100005</v>
      </c>
    </row>
    <row r="8867" spans="1:14" x14ac:dyDescent="0.35">
      <c r="A8867" t="s">
        <v>44204</v>
      </c>
      <c r="B8867" t="s">
        <v>1168</v>
      </c>
      <c r="C8867" t="s">
        <v>44205</v>
      </c>
      <c r="D8867">
        <v>31</v>
      </c>
      <c r="E8867" t="s">
        <v>161</v>
      </c>
      <c r="F8867" t="s">
        <v>1844</v>
      </c>
      <c r="G8867" t="s">
        <v>2671</v>
      </c>
      <c r="I8867" t="s">
        <v>44204</v>
      </c>
      <c r="J8867" t="s">
        <v>3957</v>
      </c>
      <c r="L8867" t="s">
        <v>44206</v>
      </c>
      <c r="M8867">
        <v>145.08399963378901</v>
      </c>
      <c r="N8867">
        <v>-40.834999084472599</v>
      </c>
    </row>
    <row r="8868" spans="1:14" x14ac:dyDescent="0.35">
      <c r="A8868" t="s">
        <v>44207</v>
      </c>
      <c r="B8868" t="s">
        <v>32</v>
      </c>
      <c r="C8868" t="s">
        <v>44208</v>
      </c>
      <c r="E8868" t="s">
        <v>161</v>
      </c>
      <c r="F8868" t="s">
        <v>1844</v>
      </c>
      <c r="G8868" t="s">
        <v>2007</v>
      </c>
      <c r="I8868" t="s">
        <v>44207</v>
      </c>
      <c r="J8868" t="s">
        <v>44209</v>
      </c>
      <c r="L8868" t="s">
        <v>44210</v>
      </c>
      <c r="M8868">
        <v>132.14999389600001</v>
      </c>
      <c r="N8868">
        <v>-11.1499996184999</v>
      </c>
    </row>
    <row r="8869" spans="1:14" x14ac:dyDescent="0.35">
      <c r="A8869" t="s">
        <v>44211</v>
      </c>
      <c r="B8869" t="s">
        <v>32</v>
      </c>
      <c r="C8869" t="s">
        <v>44212</v>
      </c>
      <c r="E8869" t="s">
        <v>161</v>
      </c>
      <c r="F8869" t="s">
        <v>1844</v>
      </c>
      <c r="G8869" t="s">
        <v>2674</v>
      </c>
      <c r="I8869" t="s">
        <v>44211</v>
      </c>
      <c r="J8869" t="s">
        <v>44213</v>
      </c>
      <c r="L8869" t="s">
        <v>44214</v>
      </c>
      <c r="M8869">
        <v>142.56700134277301</v>
      </c>
      <c r="N8869">
        <v>-17.850000381469702</v>
      </c>
    </row>
    <row r="8870" spans="1:14" x14ac:dyDescent="0.35">
      <c r="A8870" t="s">
        <v>44215</v>
      </c>
      <c r="B8870" t="s">
        <v>1168</v>
      </c>
      <c r="C8870" t="s">
        <v>44216</v>
      </c>
      <c r="D8870">
        <v>173</v>
      </c>
      <c r="E8870" t="s">
        <v>161</v>
      </c>
      <c r="F8870" t="s">
        <v>1844</v>
      </c>
      <c r="G8870" t="s">
        <v>2007</v>
      </c>
      <c r="I8870" t="s">
        <v>44215</v>
      </c>
      <c r="J8870" t="s">
        <v>44217</v>
      </c>
      <c r="L8870" t="s">
        <v>44218</v>
      </c>
      <c r="M8870">
        <v>130.65400695800699</v>
      </c>
      <c r="N8870">
        <v>-11.4228000640869</v>
      </c>
    </row>
    <row r="8871" spans="1:14" x14ac:dyDescent="0.35">
      <c r="A8871" t="s">
        <v>44219</v>
      </c>
      <c r="B8871" t="s">
        <v>1168</v>
      </c>
      <c r="C8871" t="s">
        <v>44220</v>
      </c>
      <c r="D8871">
        <v>371</v>
      </c>
      <c r="E8871" t="s">
        <v>161</v>
      </c>
      <c r="F8871" t="s">
        <v>44221</v>
      </c>
      <c r="G8871" t="s">
        <v>44222</v>
      </c>
      <c r="H8871" t="s">
        <v>44223</v>
      </c>
      <c r="I8871" t="s">
        <v>44219</v>
      </c>
      <c r="J8871" t="s">
        <v>44224</v>
      </c>
      <c r="L8871" t="s">
        <v>44225</v>
      </c>
      <c r="M8871">
        <v>167.93899536132801</v>
      </c>
      <c r="N8871">
        <v>-29.041599273681602</v>
      </c>
    </row>
    <row r="8872" spans="1:14" x14ac:dyDescent="0.35">
      <c r="A8872" t="s">
        <v>44226</v>
      </c>
      <c r="B8872" t="s">
        <v>1168</v>
      </c>
      <c r="C8872" t="s">
        <v>44227</v>
      </c>
      <c r="D8872">
        <v>400</v>
      </c>
      <c r="E8872" t="s">
        <v>161</v>
      </c>
      <c r="F8872" t="s">
        <v>1844</v>
      </c>
      <c r="G8872" t="s">
        <v>2670</v>
      </c>
      <c r="I8872" t="s">
        <v>44226</v>
      </c>
      <c r="J8872" t="s">
        <v>27405</v>
      </c>
      <c r="L8872" t="s">
        <v>44228</v>
      </c>
      <c r="M8872">
        <v>150.53700256347599</v>
      </c>
      <c r="N8872">
        <v>-34.948898315429602</v>
      </c>
    </row>
    <row r="8873" spans="1:14" x14ac:dyDescent="0.35">
      <c r="A8873" t="s">
        <v>44229</v>
      </c>
      <c r="B8873" t="s">
        <v>32</v>
      </c>
      <c r="C8873" t="s">
        <v>44230</v>
      </c>
      <c r="D8873">
        <v>2938</v>
      </c>
      <c r="E8873" t="s">
        <v>161</v>
      </c>
      <c r="F8873" t="s">
        <v>1844</v>
      </c>
      <c r="G8873" t="s">
        <v>2674</v>
      </c>
      <c r="I8873" t="s">
        <v>44229</v>
      </c>
      <c r="J8873" t="s">
        <v>22407</v>
      </c>
      <c r="L8873" t="s">
        <v>44231</v>
      </c>
      <c r="M8873">
        <v>151.99099731445301</v>
      </c>
      <c r="N8873">
        <v>-28.6203002929687</v>
      </c>
    </row>
    <row r="8874" spans="1:14" x14ac:dyDescent="0.35">
      <c r="A8874" t="s">
        <v>44232</v>
      </c>
      <c r="B8874" t="s">
        <v>32</v>
      </c>
      <c r="C8874" t="s">
        <v>1360</v>
      </c>
      <c r="E8874" t="s">
        <v>161</v>
      </c>
      <c r="F8874" t="s">
        <v>1844</v>
      </c>
      <c r="G8874" t="s">
        <v>2674</v>
      </c>
      <c r="I8874" t="s">
        <v>44232</v>
      </c>
      <c r="J8874" t="s">
        <v>35002</v>
      </c>
      <c r="L8874" t="s">
        <v>44233</v>
      </c>
      <c r="M8874">
        <v>144.56700134277301</v>
      </c>
      <c r="N8874">
        <v>-18.63330078125</v>
      </c>
    </row>
    <row r="8875" spans="1:14" x14ac:dyDescent="0.35">
      <c r="A8875" t="s">
        <v>44234</v>
      </c>
      <c r="B8875" t="s">
        <v>32</v>
      </c>
      <c r="C8875" t="s">
        <v>44235</v>
      </c>
      <c r="D8875">
        <v>2</v>
      </c>
      <c r="E8875" t="s">
        <v>161</v>
      </c>
      <c r="F8875" t="s">
        <v>1844</v>
      </c>
      <c r="G8875" t="s">
        <v>2674</v>
      </c>
      <c r="I8875" t="s">
        <v>44234</v>
      </c>
      <c r="J8875" t="s">
        <v>44236</v>
      </c>
      <c r="L8875" t="s">
        <v>44237</v>
      </c>
      <c r="M8875">
        <v>153.37214299999999</v>
      </c>
      <c r="N8875">
        <v>-27.922053999999999</v>
      </c>
    </row>
    <row r="8876" spans="1:14" x14ac:dyDescent="0.35">
      <c r="A8876" t="s">
        <v>44238</v>
      </c>
      <c r="B8876" t="s">
        <v>32</v>
      </c>
      <c r="C8876" t="s">
        <v>2806</v>
      </c>
      <c r="E8876" t="s">
        <v>161</v>
      </c>
      <c r="F8876" t="s">
        <v>1844</v>
      </c>
      <c r="G8876" t="s">
        <v>2674</v>
      </c>
      <c r="I8876" t="s">
        <v>44238</v>
      </c>
      <c r="J8876" t="s">
        <v>44239</v>
      </c>
      <c r="L8876" t="s">
        <v>44240</v>
      </c>
      <c r="M8876">
        <v>140.69999694824199</v>
      </c>
      <c r="N8876">
        <v>-23.549999237060501</v>
      </c>
    </row>
    <row r="8877" spans="1:14" x14ac:dyDescent="0.35">
      <c r="A8877" t="s">
        <v>44241</v>
      </c>
      <c r="B8877" t="s">
        <v>1168</v>
      </c>
      <c r="C8877" t="s">
        <v>44242</v>
      </c>
      <c r="D8877">
        <v>67</v>
      </c>
      <c r="E8877" t="s">
        <v>161</v>
      </c>
      <c r="F8877" t="s">
        <v>1844</v>
      </c>
      <c r="G8877" t="s">
        <v>2670</v>
      </c>
      <c r="H8877" t="s">
        <v>414</v>
      </c>
      <c r="I8877" t="s">
        <v>44241</v>
      </c>
      <c r="J8877" t="s">
        <v>44243</v>
      </c>
      <c r="L8877" t="s">
        <v>44244</v>
      </c>
      <c r="M8877">
        <v>150.78100599999999</v>
      </c>
      <c r="N8877">
        <v>-33.600600999999997</v>
      </c>
    </row>
    <row r="8878" spans="1:14" x14ac:dyDescent="0.35">
      <c r="A8878" t="s">
        <v>44245</v>
      </c>
      <c r="B8878" t="s">
        <v>32</v>
      </c>
      <c r="C8878" t="s">
        <v>44246</v>
      </c>
      <c r="D8878">
        <v>20</v>
      </c>
      <c r="E8878" t="s">
        <v>161</v>
      </c>
      <c r="F8878" t="s">
        <v>1844</v>
      </c>
      <c r="G8878" t="s">
        <v>2671</v>
      </c>
      <c r="I8878" t="s">
        <v>44245</v>
      </c>
      <c r="J8878" t="s">
        <v>44247</v>
      </c>
      <c r="L8878" t="s">
        <v>44248</v>
      </c>
      <c r="M8878">
        <v>145.29200744628901</v>
      </c>
      <c r="N8878">
        <v>-42.154998779296797</v>
      </c>
    </row>
    <row r="8879" spans="1:14" x14ac:dyDescent="0.35">
      <c r="A8879" t="s">
        <v>44249</v>
      </c>
      <c r="B8879" t="s">
        <v>3332</v>
      </c>
      <c r="C8879" t="s">
        <v>44250</v>
      </c>
      <c r="D8879">
        <v>21</v>
      </c>
      <c r="E8879" t="s">
        <v>161</v>
      </c>
      <c r="F8879" t="s">
        <v>1844</v>
      </c>
      <c r="G8879" t="s">
        <v>2670</v>
      </c>
      <c r="H8879" t="s">
        <v>5707</v>
      </c>
      <c r="I8879" t="s">
        <v>44249</v>
      </c>
      <c r="J8879" t="s">
        <v>44251</v>
      </c>
      <c r="L8879" t="s">
        <v>44252</v>
      </c>
      <c r="M8879">
        <v>151.177001953125</v>
      </c>
      <c r="N8879">
        <v>-33.946098327636697</v>
      </c>
    </row>
    <row r="8880" spans="1:14" x14ac:dyDescent="0.35">
      <c r="A8880" t="s">
        <v>44253</v>
      </c>
      <c r="B8880" t="s">
        <v>32</v>
      </c>
      <c r="C8880" t="s">
        <v>44254</v>
      </c>
      <c r="D8880">
        <v>48</v>
      </c>
      <c r="E8880" t="s">
        <v>161</v>
      </c>
      <c r="F8880" t="s">
        <v>1844</v>
      </c>
      <c r="G8880" t="s">
        <v>2671</v>
      </c>
      <c r="I8880" t="s">
        <v>44253</v>
      </c>
      <c r="J8880" t="s">
        <v>2327</v>
      </c>
      <c r="L8880" t="s">
        <v>44255</v>
      </c>
      <c r="M8880">
        <v>148.28199768066401</v>
      </c>
      <c r="N8880">
        <v>-41.336700439453097</v>
      </c>
    </row>
    <row r="8881" spans="1:14" x14ac:dyDescent="0.35">
      <c r="A8881" t="s">
        <v>44256</v>
      </c>
      <c r="B8881" t="s">
        <v>65</v>
      </c>
      <c r="C8881" t="s">
        <v>44257</v>
      </c>
      <c r="D8881">
        <v>0</v>
      </c>
      <c r="E8881" t="s">
        <v>161</v>
      </c>
      <c r="F8881" t="s">
        <v>1844</v>
      </c>
      <c r="G8881" t="s">
        <v>2674</v>
      </c>
      <c r="H8881" t="s">
        <v>44258</v>
      </c>
      <c r="I8881" t="s">
        <v>44256</v>
      </c>
      <c r="J8881" t="s">
        <v>22505</v>
      </c>
      <c r="K8881" t="s">
        <v>44256</v>
      </c>
      <c r="L8881" t="s">
        <v>44259</v>
      </c>
      <c r="M8881">
        <v>143.55000000000001</v>
      </c>
      <c r="N8881">
        <v>-9.51</v>
      </c>
    </row>
    <row r="8882" spans="1:14" x14ac:dyDescent="0.35">
      <c r="A8882" t="s">
        <v>44260</v>
      </c>
      <c r="B8882" t="s">
        <v>1168</v>
      </c>
      <c r="C8882" t="s">
        <v>44261</v>
      </c>
      <c r="D8882">
        <v>1334</v>
      </c>
      <c r="E8882" t="s">
        <v>161</v>
      </c>
      <c r="F8882" t="s">
        <v>1844</v>
      </c>
      <c r="G8882" t="s">
        <v>2670</v>
      </c>
      <c r="H8882" t="s">
        <v>44262</v>
      </c>
      <c r="I8882" t="s">
        <v>44260</v>
      </c>
      <c r="J8882" t="s">
        <v>44263</v>
      </c>
      <c r="L8882" t="s">
        <v>44264</v>
      </c>
      <c r="M8882">
        <v>150.847000122</v>
      </c>
      <c r="N8882">
        <v>-31.0839004517</v>
      </c>
    </row>
    <row r="8883" spans="1:14" x14ac:dyDescent="0.35">
      <c r="A8883" t="s">
        <v>44265</v>
      </c>
      <c r="B8883" t="s">
        <v>32</v>
      </c>
      <c r="C8883" t="s">
        <v>44266</v>
      </c>
      <c r="D8883">
        <v>48</v>
      </c>
      <c r="E8883" t="s">
        <v>161</v>
      </c>
      <c r="F8883" t="s">
        <v>1844</v>
      </c>
      <c r="G8883" t="s">
        <v>2674</v>
      </c>
      <c r="H8883" t="s">
        <v>44267</v>
      </c>
      <c r="I8883" t="s">
        <v>44265</v>
      </c>
      <c r="J8883" t="s">
        <v>44268</v>
      </c>
      <c r="K8883" t="s">
        <v>44265</v>
      </c>
      <c r="L8883" t="s">
        <v>44269</v>
      </c>
      <c r="M8883">
        <v>143.55369999999999</v>
      </c>
      <c r="N8883">
        <v>-13.9754</v>
      </c>
    </row>
    <row r="8884" spans="1:14" x14ac:dyDescent="0.35">
      <c r="A8884" t="s">
        <v>44270</v>
      </c>
      <c r="B8884" t="s">
        <v>1168</v>
      </c>
      <c r="C8884" t="s">
        <v>44271</v>
      </c>
      <c r="D8884">
        <v>724</v>
      </c>
      <c r="E8884" t="s">
        <v>161</v>
      </c>
      <c r="F8884" t="s">
        <v>1844</v>
      </c>
      <c r="G8884" t="s">
        <v>2670</v>
      </c>
      <c r="H8884" t="s">
        <v>44272</v>
      </c>
      <c r="I8884" t="s">
        <v>44270</v>
      </c>
      <c r="J8884" t="s">
        <v>44273</v>
      </c>
      <c r="L8884" t="s">
        <v>44274</v>
      </c>
      <c r="M8884">
        <v>147.46600341800001</v>
      </c>
      <c r="N8884">
        <v>-35.165298461900001</v>
      </c>
    </row>
    <row r="8885" spans="1:14" x14ac:dyDescent="0.35">
      <c r="A8885" t="s">
        <v>44275</v>
      </c>
      <c r="B8885" t="s">
        <v>1168</v>
      </c>
      <c r="C8885" t="s">
        <v>44276</v>
      </c>
      <c r="D8885">
        <v>234</v>
      </c>
      <c r="E8885" t="s">
        <v>161</v>
      </c>
      <c r="F8885" t="s">
        <v>1844</v>
      </c>
      <c r="G8885" t="s">
        <v>2673</v>
      </c>
      <c r="I8885" t="s">
        <v>44275</v>
      </c>
      <c r="J8885" t="s">
        <v>44277</v>
      </c>
      <c r="L8885" t="s">
        <v>44278</v>
      </c>
      <c r="M8885">
        <v>143.53300476074199</v>
      </c>
      <c r="N8885">
        <v>-35.375801086425703</v>
      </c>
    </row>
    <row r="8886" spans="1:14" x14ac:dyDescent="0.35">
      <c r="A8886" t="s">
        <v>44279</v>
      </c>
      <c r="B8886" t="s">
        <v>1168</v>
      </c>
      <c r="C8886" t="s">
        <v>44280</v>
      </c>
      <c r="D8886">
        <v>807</v>
      </c>
      <c r="E8886" t="s">
        <v>161</v>
      </c>
      <c r="F8886" t="s">
        <v>1844</v>
      </c>
      <c r="G8886" t="s">
        <v>2673</v>
      </c>
      <c r="I8886" t="s">
        <v>44279</v>
      </c>
      <c r="J8886" t="s">
        <v>44281</v>
      </c>
      <c r="L8886" t="s">
        <v>44282</v>
      </c>
      <c r="M8886">
        <v>142.74099731445301</v>
      </c>
      <c r="N8886">
        <v>-37.071701049804602</v>
      </c>
    </row>
    <row r="8887" spans="1:14" x14ac:dyDescent="0.35">
      <c r="A8887" t="s">
        <v>44283</v>
      </c>
      <c r="B8887" t="s">
        <v>32</v>
      </c>
      <c r="C8887" t="s">
        <v>38409</v>
      </c>
      <c r="D8887">
        <v>360</v>
      </c>
      <c r="E8887" t="s">
        <v>161</v>
      </c>
      <c r="F8887" t="s">
        <v>1844</v>
      </c>
      <c r="G8887" t="s">
        <v>2674</v>
      </c>
      <c r="I8887" t="s">
        <v>44283</v>
      </c>
      <c r="J8887" t="s">
        <v>44284</v>
      </c>
      <c r="L8887" t="s">
        <v>44285</v>
      </c>
      <c r="M8887">
        <v>150.47700500488199</v>
      </c>
      <c r="N8887">
        <v>-27.156700134277301</v>
      </c>
    </row>
    <row r="8888" spans="1:14" x14ac:dyDescent="0.35">
      <c r="A8888" t="s">
        <v>44286</v>
      </c>
      <c r="B8888" t="s">
        <v>32</v>
      </c>
      <c r="C8888" t="s">
        <v>44287</v>
      </c>
      <c r="E8888" t="s">
        <v>161</v>
      </c>
      <c r="F8888" t="s">
        <v>1844</v>
      </c>
      <c r="G8888" t="s">
        <v>1845</v>
      </c>
      <c r="I8888" t="s">
        <v>44286</v>
      </c>
      <c r="J8888" t="s">
        <v>2460</v>
      </c>
      <c r="L8888" t="s">
        <v>44288</v>
      </c>
      <c r="M8888">
        <v>126.900001526</v>
      </c>
      <c r="N8888">
        <v>-17.283300399800002</v>
      </c>
    </row>
    <row r="8889" spans="1:14" x14ac:dyDescent="0.35">
      <c r="A8889" t="s">
        <v>44289</v>
      </c>
      <c r="B8889" t="s">
        <v>32</v>
      </c>
      <c r="C8889" t="s">
        <v>44290</v>
      </c>
      <c r="D8889">
        <v>240</v>
      </c>
      <c r="E8889" t="s">
        <v>161</v>
      </c>
      <c r="F8889" t="s">
        <v>1844</v>
      </c>
      <c r="G8889" t="s">
        <v>2674</v>
      </c>
      <c r="I8889" t="s">
        <v>44289</v>
      </c>
      <c r="J8889" t="s">
        <v>44291</v>
      </c>
      <c r="L8889" t="s">
        <v>44292</v>
      </c>
      <c r="M8889">
        <v>149.89999389648401</v>
      </c>
      <c r="N8889">
        <v>-25.801700592041001</v>
      </c>
    </row>
    <row r="8890" spans="1:14" x14ac:dyDescent="0.35">
      <c r="A8890" t="s">
        <v>44293</v>
      </c>
      <c r="B8890" t="s">
        <v>32</v>
      </c>
      <c r="C8890" t="s">
        <v>44294</v>
      </c>
      <c r="E8890" t="s">
        <v>161</v>
      </c>
      <c r="F8890" t="s">
        <v>1844</v>
      </c>
      <c r="G8890" t="s">
        <v>2669</v>
      </c>
      <c r="H8890" t="s">
        <v>44295</v>
      </c>
      <c r="I8890" t="s">
        <v>44293</v>
      </c>
      <c r="J8890" t="s">
        <v>44296</v>
      </c>
      <c r="L8890" t="s">
        <v>44297</v>
      </c>
      <c r="M8890">
        <v>134.58399963400001</v>
      </c>
      <c r="N8890">
        <v>-30.703300476100001</v>
      </c>
    </row>
    <row r="8891" spans="1:14" x14ac:dyDescent="0.35">
      <c r="A8891" t="s">
        <v>44298</v>
      </c>
      <c r="B8891" t="s">
        <v>32</v>
      </c>
      <c r="C8891" t="s">
        <v>44299</v>
      </c>
      <c r="D8891">
        <v>100</v>
      </c>
      <c r="E8891" t="s">
        <v>1579</v>
      </c>
      <c r="F8891" t="s">
        <v>31946</v>
      </c>
      <c r="G8891" t="s">
        <v>37201</v>
      </c>
      <c r="H8891" t="s">
        <v>44300</v>
      </c>
      <c r="I8891" t="s">
        <v>44301</v>
      </c>
      <c r="J8891" t="s">
        <v>21748</v>
      </c>
      <c r="L8891" t="s">
        <v>44302</v>
      </c>
      <c r="M8891">
        <v>100.949444</v>
      </c>
      <c r="N8891">
        <v>12.8325</v>
      </c>
    </row>
    <row r="8892" spans="1:14" x14ac:dyDescent="0.35">
      <c r="A8892" t="s">
        <v>44303</v>
      </c>
      <c r="B8892" t="s">
        <v>32</v>
      </c>
      <c r="C8892" t="s">
        <v>44304</v>
      </c>
      <c r="D8892">
        <v>16</v>
      </c>
      <c r="E8892" t="s">
        <v>161</v>
      </c>
      <c r="F8892" t="s">
        <v>1844</v>
      </c>
      <c r="G8892" t="s">
        <v>2007</v>
      </c>
      <c r="I8892" t="s">
        <v>44303</v>
      </c>
      <c r="J8892" t="s">
        <v>44305</v>
      </c>
      <c r="L8892" t="s">
        <v>44306</v>
      </c>
      <c r="M8892">
        <v>130.44500732421801</v>
      </c>
      <c r="N8892">
        <v>-15.619999885559</v>
      </c>
    </row>
    <row r="8893" spans="1:14" x14ac:dyDescent="0.35">
      <c r="A8893" t="s">
        <v>44307</v>
      </c>
      <c r="B8893" t="s">
        <v>32</v>
      </c>
      <c r="C8893" t="s">
        <v>44308</v>
      </c>
      <c r="D8893">
        <v>171</v>
      </c>
      <c r="E8893" t="s">
        <v>161</v>
      </c>
      <c r="F8893" t="s">
        <v>1844</v>
      </c>
      <c r="G8893" t="s">
        <v>2674</v>
      </c>
      <c r="I8893" t="s">
        <v>44307</v>
      </c>
      <c r="J8893" t="s">
        <v>44309</v>
      </c>
      <c r="L8893" t="s">
        <v>44310</v>
      </c>
      <c r="M8893">
        <v>150.093002319335</v>
      </c>
      <c r="N8893">
        <v>-24.993299484252901</v>
      </c>
    </row>
    <row r="8894" spans="1:14" x14ac:dyDescent="0.35">
      <c r="A8894" t="s">
        <v>44311</v>
      </c>
      <c r="B8894" t="s">
        <v>32</v>
      </c>
      <c r="C8894" t="s">
        <v>44312</v>
      </c>
      <c r="D8894">
        <v>891</v>
      </c>
      <c r="E8894" t="s">
        <v>161</v>
      </c>
      <c r="F8894" t="s">
        <v>1844</v>
      </c>
      <c r="G8894" t="s">
        <v>2674</v>
      </c>
      <c r="H8894" t="s">
        <v>44313</v>
      </c>
      <c r="I8894" t="s">
        <v>44311</v>
      </c>
      <c r="J8894" t="s">
        <v>44314</v>
      </c>
      <c r="L8894" t="s">
        <v>44315</v>
      </c>
      <c r="M8894">
        <v>140.88800048828</v>
      </c>
      <c r="N8894">
        <v>-21.834999084473001</v>
      </c>
    </row>
    <row r="8895" spans="1:14" x14ac:dyDescent="0.35">
      <c r="A8895" t="s">
        <v>44316</v>
      </c>
      <c r="B8895" t="s">
        <v>1168</v>
      </c>
      <c r="C8895" t="s">
        <v>44317</v>
      </c>
      <c r="D8895">
        <v>970</v>
      </c>
      <c r="E8895" t="s">
        <v>161</v>
      </c>
      <c r="F8895" t="s">
        <v>1844</v>
      </c>
      <c r="G8895" t="s">
        <v>1845</v>
      </c>
      <c r="I8895" t="s">
        <v>44316</v>
      </c>
      <c r="J8895" t="s">
        <v>44318</v>
      </c>
      <c r="L8895" t="s">
        <v>44319</v>
      </c>
      <c r="M8895">
        <v>122.228996276855</v>
      </c>
      <c r="N8895">
        <v>-21.715000152587798</v>
      </c>
    </row>
    <row r="8896" spans="1:14" x14ac:dyDescent="0.35">
      <c r="A8896" t="s">
        <v>44320</v>
      </c>
      <c r="B8896" t="s">
        <v>1168</v>
      </c>
      <c r="C8896" t="s">
        <v>44321</v>
      </c>
      <c r="D8896">
        <v>921</v>
      </c>
      <c r="E8896" t="s">
        <v>161</v>
      </c>
      <c r="F8896" t="s">
        <v>1844</v>
      </c>
      <c r="G8896" t="s">
        <v>2670</v>
      </c>
      <c r="I8896" t="s">
        <v>44320</v>
      </c>
      <c r="J8896" t="s">
        <v>44322</v>
      </c>
      <c r="L8896" t="s">
        <v>44323</v>
      </c>
      <c r="M8896">
        <v>147.51199340820301</v>
      </c>
      <c r="N8896">
        <v>-34.421398162841797</v>
      </c>
    </row>
    <row r="8897" spans="1:14" x14ac:dyDescent="0.35">
      <c r="A8897" t="s">
        <v>44324</v>
      </c>
      <c r="B8897" t="s">
        <v>32</v>
      </c>
      <c r="C8897" t="s">
        <v>44325</v>
      </c>
      <c r="E8897" t="s">
        <v>161</v>
      </c>
      <c r="F8897" t="s">
        <v>1844</v>
      </c>
      <c r="G8897" t="s">
        <v>2674</v>
      </c>
      <c r="I8897" t="s">
        <v>44324</v>
      </c>
      <c r="J8897" t="s">
        <v>22618</v>
      </c>
      <c r="L8897" t="s">
        <v>44326</v>
      </c>
      <c r="M8897">
        <v>153.363006592</v>
      </c>
      <c r="N8897">
        <v>-27.129999160800001</v>
      </c>
    </row>
    <row r="8898" spans="1:14" x14ac:dyDescent="0.35">
      <c r="A8898" t="s">
        <v>44327</v>
      </c>
      <c r="B8898" t="s">
        <v>1168</v>
      </c>
      <c r="C8898" t="s">
        <v>44328</v>
      </c>
      <c r="D8898">
        <v>433</v>
      </c>
      <c r="E8898" t="s">
        <v>161</v>
      </c>
      <c r="F8898" t="s">
        <v>1844</v>
      </c>
      <c r="G8898" t="s">
        <v>2674</v>
      </c>
      <c r="I8898" t="s">
        <v>44327</v>
      </c>
      <c r="J8898" t="s">
        <v>44329</v>
      </c>
      <c r="L8898" t="s">
        <v>44330</v>
      </c>
      <c r="M8898">
        <v>143.81100463867099</v>
      </c>
      <c r="N8898">
        <v>-27.986400604248001</v>
      </c>
    </row>
    <row r="8899" spans="1:14" x14ac:dyDescent="0.35">
      <c r="A8899" t="s">
        <v>44331</v>
      </c>
      <c r="B8899" t="s">
        <v>32</v>
      </c>
      <c r="C8899" t="s">
        <v>44332</v>
      </c>
      <c r="D8899">
        <v>700</v>
      </c>
      <c r="E8899" t="s">
        <v>161</v>
      </c>
      <c r="F8899" t="s">
        <v>1844</v>
      </c>
      <c r="G8899" t="s">
        <v>1845</v>
      </c>
      <c r="H8899" t="s">
        <v>44333</v>
      </c>
      <c r="I8899" t="s">
        <v>44331</v>
      </c>
      <c r="J8899" t="s">
        <v>44334</v>
      </c>
      <c r="L8899" t="s">
        <v>44335</v>
      </c>
      <c r="M8899">
        <v>126.496002197</v>
      </c>
      <c r="N8899">
        <v>-14.788100242599899</v>
      </c>
    </row>
    <row r="8900" spans="1:14" x14ac:dyDescent="0.35">
      <c r="A8900" t="s">
        <v>44336</v>
      </c>
      <c r="B8900" t="s">
        <v>32</v>
      </c>
      <c r="C8900" t="s">
        <v>44337</v>
      </c>
      <c r="D8900">
        <v>165</v>
      </c>
      <c r="E8900" t="s">
        <v>161</v>
      </c>
      <c r="F8900" t="s">
        <v>1844</v>
      </c>
      <c r="G8900" t="s">
        <v>2674</v>
      </c>
      <c r="I8900" t="s">
        <v>44336</v>
      </c>
      <c r="J8900" t="s">
        <v>44338</v>
      </c>
      <c r="L8900" t="s">
        <v>44339</v>
      </c>
      <c r="M8900">
        <v>143.46699523925699</v>
      </c>
      <c r="N8900">
        <v>-26.083299636840799</v>
      </c>
    </row>
    <row r="8901" spans="1:14" x14ac:dyDescent="0.35">
      <c r="A8901" t="s">
        <v>44340</v>
      </c>
      <c r="B8901" t="s">
        <v>1168</v>
      </c>
      <c r="C8901" t="s">
        <v>44341</v>
      </c>
      <c r="D8901">
        <v>584</v>
      </c>
      <c r="E8901" t="s">
        <v>161</v>
      </c>
      <c r="F8901" t="s">
        <v>1844</v>
      </c>
      <c r="G8901" t="s">
        <v>2670</v>
      </c>
      <c r="I8901" t="s">
        <v>44340</v>
      </c>
      <c r="J8901" t="s">
        <v>44342</v>
      </c>
      <c r="L8901" t="s">
        <v>44343</v>
      </c>
      <c r="M8901">
        <v>142.05799865722599</v>
      </c>
      <c r="N8901">
        <v>-29.4510993957519</v>
      </c>
    </row>
    <row r="8902" spans="1:14" x14ac:dyDescent="0.35">
      <c r="A8902" t="s">
        <v>44344</v>
      </c>
      <c r="B8902" t="s">
        <v>32</v>
      </c>
      <c r="C8902" t="s">
        <v>1954</v>
      </c>
      <c r="E8902" t="s">
        <v>161</v>
      </c>
      <c r="F8902" t="s">
        <v>1844</v>
      </c>
      <c r="G8902" t="s">
        <v>1845</v>
      </c>
      <c r="H8902" t="s">
        <v>44345</v>
      </c>
      <c r="I8902" t="s">
        <v>44344</v>
      </c>
      <c r="J8902" t="s">
        <v>44346</v>
      </c>
      <c r="L8902" t="s">
        <v>44347</v>
      </c>
      <c r="M8902">
        <v>128.20599365199999</v>
      </c>
      <c r="N8902">
        <v>-17.040800094600002</v>
      </c>
    </row>
    <row r="8903" spans="1:14" x14ac:dyDescent="0.35">
      <c r="A8903" t="s">
        <v>44348</v>
      </c>
      <c r="B8903" t="s">
        <v>32</v>
      </c>
      <c r="C8903" t="s">
        <v>44349</v>
      </c>
      <c r="D8903">
        <v>949</v>
      </c>
      <c r="E8903" t="s">
        <v>161</v>
      </c>
      <c r="F8903" t="s">
        <v>1844</v>
      </c>
      <c r="G8903" t="s">
        <v>2674</v>
      </c>
      <c r="H8903" t="s">
        <v>44350</v>
      </c>
      <c r="I8903" t="s">
        <v>44348</v>
      </c>
      <c r="J8903" t="s">
        <v>44351</v>
      </c>
      <c r="L8903" t="s">
        <v>44352</v>
      </c>
      <c r="M8903">
        <v>139.92399597168</v>
      </c>
      <c r="N8903">
        <v>-21.811100006103999</v>
      </c>
    </row>
    <row r="8904" spans="1:14" x14ac:dyDescent="0.35">
      <c r="A8904" t="s">
        <v>44353</v>
      </c>
      <c r="B8904" t="s">
        <v>1168</v>
      </c>
      <c r="C8904" t="s">
        <v>44354</v>
      </c>
      <c r="D8904">
        <v>878</v>
      </c>
      <c r="E8904" t="s">
        <v>161</v>
      </c>
      <c r="F8904" t="s">
        <v>1844</v>
      </c>
      <c r="G8904" t="s">
        <v>2670</v>
      </c>
      <c r="I8904" t="s">
        <v>44353</v>
      </c>
      <c r="J8904" t="s">
        <v>37295</v>
      </c>
      <c r="L8904" t="s">
        <v>44355</v>
      </c>
      <c r="M8904">
        <v>148.24099731445301</v>
      </c>
      <c r="N8904">
        <v>-35.262798309326101</v>
      </c>
    </row>
    <row r="8905" spans="1:14" x14ac:dyDescent="0.35">
      <c r="A8905" t="s">
        <v>44356</v>
      </c>
      <c r="B8905" t="s">
        <v>32</v>
      </c>
      <c r="C8905" t="s">
        <v>44357</v>
      </c>
      <c r="E8905" t="s">
        <v>161</v>
      </c>
      <c r="F8905" t="s">
        <v>1844</v>
      </c>
      <c r="G8905" t="s">
        <v>2007</v>
      </c>
      <c r="H8905" t="s">
        <v>44358</v>
      </c>
      <c r="I8905" t="s">
        <v>44356</v>
      </c>
      <c r="J8905" t="s">
        <v>44359</v>
      </c>
      <c r="L8905" t="s">
        <v>44360</v>
      </c>
      <c r="M8905">
        <v>137.95300292968699</v>
      </c>
      <c r="N8905">
        <v>-22.255800247192301</v>
      </c>
    </row>
    <row r="8906" spans="1:14" x14ac:dyDescent="0.35">
      <c r="A8906" t="s">
        <v>44361</v>
      </c>
      <c r="B8906" t="s">
        <v>32</v>
      </c>
      <c r="C8906" t="s">
        <v>44362</v>
      </c>
      <c r="D8906">
        <v>344</v>
      </c>
      <c r="E8906" t="s">
        <v>161</v>
      </c>
      <c r="F8906" t="s">
        <v>1844</v>
      </c>
      <c r="G8906" t="s">
        <v>2674</v>
      </c>
      <c r="H8906" t="s">
        <v>44363</v>
      </c>
      <c r="I8906" t="s">
        <v>44361</v>
      </c>
      <c r="J8906" t="s">
        <v>44364</v>
      </c>
      <c r="L8906" t="s">
        <v>44365</v>
      </c>
      <c r="M8906">
        <v>141.92799377441</v>
      </c>
      <c r="N8906">
        <v>-25.847799301146999</v>
      </c>
    </row>
    <row r="8907" spans="1:14" x14ac:dyDescent="0.35">
      <c r="A8907" t="s">
        <v>44366</v>
      </c>
      <c r="B8907" t="s">
        <v>1168</v>
      </c>
      <c r="C8907" t="s">
        <v>44367</v>
      </c>
      <c r="D8907">
        <v>644</v>
      </c>
      <c r="E8907" t="s">
        <v>161</v>
      </c>
      <c r="F8907" t="s">
        <v>1844</v>
      </c>
      <c r="G8907" t="s">
        <v>2674</v>
      </c>
      <c r="H8907" t="s">
        <v>2694</v>
      </c>
      <c r="I8907" t="s">
        <v>44366</v>
      </c>
      <c r="J8907" t="s">
        <v>44368</v>
      </c>
      <c r="L8907" t="s">
        <v>44369</v>
      </c>
      <c r="M8907">
        <v>150.57600402832</v>
      </c>
      <c r="N8907">
        <v>-24.493900299072202</v>
      </c>
    </row>
    <row r="8908" spans="1:14" x14ac:dyDescent="0.35">
      <c r="A8908" t="s">
        <v>44370</v>
      </c>
      <c r="B8908" t="s">
        <v>1168</v>
      </c>
      <c r="C8908" t="s">
        <v>44371</v>
      </c>
      <c r="D8908">
        <v>1236</v>
      </c>
      <c r="E8908" t="s">
        <v>161</v>
      </c>
      <c r="F8908" t="s">
        <v>1844</v>
      </c>
      <c r="G8908" t="s">
        <v>2007</v>
      </c>
      <c r="H8908" t="s">
        <v>44372</v>
      </c>
      <c r="I8908" t="s">
        <v>44370</v>
      </c>
      <c r="J8908" t="s">
        <v>44373</v>
      </c>
      <c r="L8908" t="s">
        <v>44374</v>
      </c>
      <c r="M8908">
        <v>134.18299865722599</v>
      </c>
      <c r="N8908">
        <v>-19.6343994140625</v>
      </c>
    </row>
    <row r="8909" spans="1:14" x14ac:dyDescent="0.35">
      <c r="A8909" t="s">
        <v>44375</v>
      </c>
      <c r="B8909" t="s">
        <v>32</v>
      </c>
      <c r="C8909" t="s">
        <v>44376</v>
      </c>
      <c r="D8909">
        <v>372</v>
      </c>
      <c r="E8909" t="s">
        <v>161</v>
      </c>
      <c r="F8909" t="s">
        <v>1844</v>
      </c>
      <c r="G8909" t="s">
        <v>2670</v>
      </c>
      <c r="I8909" t="s">
        <v>44375</v>
      </c>
      <c r="J8909" t="s">
        <v>44377</v>
      </c>
      <c r="L8909" t="s">
        <v>44378</v>
      </c>
      <c r="M8909">
        <v>145.60800170898401</v>
      </c>
      <c r="N8909">
        <v>-35.811698913574197</v>
      </c>
    </row>
    <row r="8910" spans="1:14" x14ac:dyDescent="0.35">
      <c r="A8910" t="s">
        <v>44379</v>
      </c>
      <c r="B8910" t="s">
        <v>1168</v>
      </c>
      <c r="C8910" t="s">
        <v>44380</v>
      </c>
      <c r="D8910">
        <v>38</v>
      </c>
      <c r="E8910" t="s">
        <v>161</v>
      </c>
      <c r="F8910" t="s">
        <v>1844</v>
      </c>
      <c r="G8910" t="s">
        <v>2670</v>
      </c>
      <c r="H8910" t="s">
        <v>44381</v>
      </c>
      <c r="I8910" t="s">
        <v>44379</v>
      </c>
      <c r="J8910" t="s">
        <v>27473</v>
      </c>
      <c r="L8910" t="s">
        <v>44382</v>
      </c>
      <c r="M8910">
        <v>152.51400756800001</v>
      </c>
      <c r="N8910">
        <v>-31.8885993958</v>
      </c>
    </row>
    <row r="8911" spans="1:14" x14ac:dyDescent="0.35">
      <c r="A8911" t="s">
        <v>44383</v>
      </c>
      <c r="B8911" t="s">
        <v>32</v>
      </c>
      <c r="C8911" t="s">
        <v>44384</v>
      </c>
      <c r="D8911">
        <v>181</v>
      </c>
      <c r="E8911" t="s">
        <v>161</v>
      </c>
      <c r="F8911" t="s">
        <v>1844</v>
      </c>
      <c r="G8911" t="s">
        <v>1845</v>
      </c>
      <c r="H8911" t="s">
        <v>44385</v>
      </c>
      <c r="I8911" t="s">
        <v>44383</v>
      </c>
      <c r="J8911" t="s">
        <v>44386</v>
      </c>
      <c r="L8911" t="s">
        <v>44387</v>
      </c>
      <c r="M8911">
        <v>126.3809967041</v>
      </c>
      <c r="N8911">
        <v>-14.089699745178001</v>
      </c>
    </row>
    <row r="8912" spans="1:14" x14ac:dyDescent="0.35">
      <c r="A8912" t="s">
        <v>44388</v>
      </c>
      <c r="B8912" t="s">
        <v>36</v>
      </c>
      <c r="C8912" t="s">
        <v>44389</v>
      </c>
      <c r="D8912">
        <v>0</v>
      </c>
      <c r="F8912" t="s">
        <v>4613</v>
      </c>
      <c r="G8912" t="s">
        <v>4623</v>
      </c>
      <c r="H8912" t="s">
        <v>44390</v>
      </c>
      <c r="J8912" t="s">
        <v>44388</v>
      </c>
      <c r="K8912" t="s">
        <v>44391</v>
      </c>
      <c r="L8912" t="s">
        <v>44392</v>
      </c>
      <c r="M8912">
        <v>-132.04</v>
      </c>
      <c r="N8912">
        <v>52.763055555599998</v>
      </c>
    </row>
    <row r="8913" spans="1:14" x14ac:dyDescent="0.35">
      <c r="A8913" t="s">
        <v>44393</v>
      </c>
      <c r="B8913" t="s">
        <v>32</v>
      </c>
      <c r="C8913" t="s">
        <v>44394</v>
      </c>
      <c r="D8913">
        <v>2086</v>
      </c>
      <c r="E8913" t="s">
        <v>161</v>
      </c>
      <c r="F8913" t="s">
        <v>1844</v>
      </c>
      <c r="G8913" t="s">
        <v>2674</v>
      </c>
      <c r="H8913" t="s">
        <v>42609</v>
      </c>
      <c r="I8913" t="s">
        <v>44393</v>
      </c>
      <c r="J8913" t="s">
        <v>44395</v>
      </c>
      <c r="L8913" t="s">
        <v>44396</v>
      </c>
      <c r="M8913">
        <v>151.916</v>
      </c>
      <c r="N8913">
        <v>-27.542801000000001</v>
      </c>
    </row>
    <row r="8914" spans="1:14" x14ac:dyDescent="0.35">
      <c r="A8914" t="s">
        <v>44397</v>
      </c>
      <c r="B8914" t="s">
        <v>1168</v>
      </c>
      <c r="C8914" t="s">
        <v>44398</v>
      </c>
      <c r="D8914">
        <v>16</v>
      </c>
      <c r="E8914" t="s">
        <v>1579</v>
      </c>
      <c r="F8914" t="s">
        <v>1614</v>
      </c>
      <c r="G8914" t="s">
        <v>5311</v>
      </c>
      <c r="I8914" t="s">
        <v>44399</v>
      </c>
      <c r="J8914" t="s">
        <v>44397</v>
      </c>
      <c r="L8914" t="s">
        <v>44400</v>
      </c>
      <c r="M8914">
        <v>119.717141</v>
      </c>
      <c r="N8914">
        <v>32.560184</v>
      </c>
    </row>
    <row r="8915" spans="1:14" x14ac:dyDescent="0.35">
      <c r="A8915" t="s">
        <v>44401</v>
      </c>
      <c r="B8915" t="s">
        <v>32</v>
      </c>
      <c r="C8915" t="s">
        <v>44402</v>
      </c>
      <c r="E8915" t="s">
        <v>161</v>
      </c>
      <c r="F8915" t="s">
        <v>1844</v>
      </c>
      <c r="G8915" t="s">
        <v>2674</v>
      </c>
      <c r="I8915" t="s">
        <v>44401</v>
      </c>
      <c r="J8915" t="s">
        <v>44403</v>
      </c>
      <c r="L8915" t="s">
        <v>44404</v>
      </c>
      <c r="M8915">
        <v>144.600006103515</v>
      </c>
      <c r="N8915">
        <v>-18.2000007629394</v>
      </c>
    </row>
    <row r="8916" spans="1:14" x14ac:dyDescent="0.35">
      <c r="A8916" t="s">
        <v>44405</v>
      </c>
      <c r="B8916" t="s">
        <v>32</v>
      </c>
      <c r="C8916" t="s">
        <v>44406</v>
      </c>
      <c r="D8916">
        <v>90</v>
      </c>
      <c r="E8916" t="s">
        <v>161</v>
      </c>
      <c r="F8916" t="s">
        <v>1844</v>
      </c>
      <c r="G8916" t="s">
        <v>2674</v>
      </c>
      <c r="I8916" t="s">
        <v>44405</v>
      </c>
      <c r="J8916" t="s">
        <v>44407</v>
      </c>
      <c r="L8916" t="s">
        <v>44408</v>
      </c>
      <c r="M8916">
        <v>139.61700439453099</v>
      </c>
      <c r="N8916">
        <v>-24.516700744628899</v>
      </c>
    </row>
    <row r="8917" spans="1:14" x14ac:dyDescent="0.35">
      <c r="A8917" t="s">
        <v>44409</v>
      </c>
      <c r="B8917" t="s">
        <v>32</v>
      </c>
      <c r="C8917" t="s">
        <v>44410</v>
      </c>
      <c r="E8917" t="s">
        <v>161</v>
      </c>
      <c r="F8917" t="s">
        <v>1844</v>
      </c>
      <c r="G8917" t="s">
        <v>1845</v>
      </c>
      <c r="I8917" t="s">
        <v>44409</v>
      </c>
      <c r="J8917" t="s">
        <v>44411</v>
      </c>
      <c r="L8917" t="s">
        <v>44412</v>
      </c>
      <c r="M8917">
        <v>113.400001525878</v>
      </c>
      <c r="N8917">
        <v>-26.166700363159102</v>
      </c>
    </row>
    <row r="8918" spans="1:14" x14ac:dyDescent="0.35">
      <c r="A8918" t="s">
        <v>44413</v>
      </c>
      <c r="B8918" t="s">
        <v>32</v>
      </c>
      <c r="C8918" t="s">
        <v>44414</v>
      </c>
      <c r="D8918">
        <v>89</v>
      </c>
      <c r="E8918" t="s">
        <v>161</v>
      </c>
      <c r="F8918" t="s">
        <v>1844</v>
      </c>
      <c r="G8918" t="s">
        <v>2007</v>
      </c>
      <c r="I8918" t="s">
        <v>44413</v>
      </c>
      <c r="J8918" t="s">
        <v>44415</v>
      </c>
      <c r="L8918" t="s">
        <v>44416</v>
      </c>
      <c r="M8918">
        <v>131.00497436523401</v>
      </c>
      <c r="N8918">
        <v>-16.402124404907202</v>
      </c>
    </row>
    <row r="8919" spans="1:14" x14ac:dyDescent="0.35">
      <c r="A8919" t="s">
        <v>44417</v>
      </c>
      <c r="B8919" t="s">
        <v>32</v>
      </c>
      <c r="C8919" t="s">
        <v>44418</v>
      </c>
      <c r="D8919">
        <v>43</v>
      </c>
      <c r="E8919" t="s">
        <v>161</v>
      </c>
      <c r="F8919" t="s">
        <v>1844</v>
      </c>
      <c r="G8919" t="s">
        <v>2674</v>
      </c>
      <c r="I8919" t="s">
        <v>44417</v>
      </c>
      <c r="J8919" t="s">
        <v>2596</v>
      </c>
      <c r="L8919" t="s">
        <v>44419</v>
      </c>
      <c r="M8919">
        <v>141.94999694824199</v>
      </c>
      <c r="N8919">
        <v>-16.963300704956001</v>
      </c>
    </row>
    <row r="8920" spans="1:14" x14ac:dyDescent="0.35">
      <c r="A8920" t="s">
        <v>44420</v>
      </c>
      <c r="B8920" t="s">
        <v>32</v>
      </c>
      <c r="C8920" t="s">
        <v>44421</v>
      </c>
      <c r="D8920">
        <v>1186</v>
      </c>
      <c r="E8920" t="s">
        <v>161</v>
      </c>
      <c r="F8920" t="s">
        <v>1844</v>
      </c>
      <c r="G8920" t="s">
        <v>2007</v>
      </c>
      <c r="H8920" t="s">
        <v>42854</v>
      </c>
      <c r="I8920" t="s">
        <v>44420</v>
      </c>
      <c r="J8920" t="s">
        <v>3595</v>
      </c>
      <c r="L8920" t="s">
        <v>44422</v>
      </c>
      <c r="M8920">
        <v>134.21527599999999</v>
      </c>
      <c r="N8920">
        <v>-20.640613999999999</v>
      </c>
    </row>
    <row r="8921" spans="1:14" x14ac:dyDescent="0.35">
      <c r="A8921" t="s">
        <v>44423</v>
      </c>
      <c r="B8921" t="s">
        <v>32</v>
      </c>
      <c r="C8921" t="s">
        <v>44424</v>
      </c>
      <c r="E8921" t="s">
        <v>161</v>
      </c>
      <c r="F8921" t="s">
        <v>1844</v>
      </c>
      <c r="G8921" t="s">
        <v>1845</v>
      </c>
      <c r="H8921" t="s">
        <v>44425</v>
      </c>
      <c r="I8921" t="s">
        <v>44423</v>
      </c>
      <c r="J8921" t="s">
        <v>44426</v>
      </c>
      <c r="L8921" t="s">
        <v>44427</v>
      </c>
      <c r="M8921">
        <v>120.649002075</v>
      </c>
      <c r="N8921">
        <v>-19.773599624599999</v>
      </c>
    </row>
    <row r="8922" spans="1:14" x14ac:dyDescent="0.35">
      <c r="A8922" t="s">
        <v>44428</v>
      </c>
      <c r="B8922" t="s">
        <v>32</v>
      </c>
      <c r="C8922" t="s">
        <v>44429</v>
      </c>
      <c r="D8922">
        <v>201</v>
      </c>
      <c r="E8922" t="s">
        <v>161</v>
      </c>
      <c r="F8922" t="s">
        <v>1844</v>
      </c>
      <c r="G8922" t="s">
        <v>2007</v>
      </c>
      <c r="I8922" t="s">
        <v>44428</v>
      </c>
      <c r="J8922" t="s">
        <v>44430</v>
      </c>
      <c r="L8922" t="s">
        <v>44431</v>
      </c>
      <c r="M8922">
        <v>131.11799621582</v>
      </c>
      <c r="N8922">
        <v>-17.3932991027832</v>
      </c>
    </row>
    <row r="8923" spans="1:14" x14ac:dyDescent="0.35">
      <c r="A8923" t="s">
        <v>44432</v>
      </c>
      <c r="B8923" t="s">
        <v>32</v>
      </c>
      <c r="C8923" t="s">
        <v>44433</v>
      </c>
      <c r="D8923">
        <v>242</v>
      </c>
      <c r="E8923" t="s">
        <v>161</v>
      </c>
      <c r="F8923" t="s">
        <v>1844</v>
      </c>
      <c r="G8923" t="s">
        <v>2673</v>
      </c>
      <c r="I8923" t="s">
        <v>44432</v>
      </c>
      <c r="J8923" t="s">
        <v>44434</v>
      </c>
      <c r="L8923" t="s">
        <v>44435</v>
      </c>
      <c r="M8923">
        <v>142.447006225585</v>
      </c>
      <c r="N8923">
        <v>-38.295299530029297</v>
      </c>
    </row>
    <row r="8924" spans="1:14" x14ac:dyDescent="0.35">
      <c r="A8924" t="s">
        <v>44436</v>
      </c>
      <c r="B8924" t="s">
        <v>32</v>
      </c>
      <c r="C8924" t="s">
        <v>44437</v>
      </c>
      <c r="D8924">
        <v>3</v>
      </c>
      <c r="E8924" t="s">
        <v>161</v>
      </c>
      <c r="F8924" t="s">
        <v>1844</v>
      </c>
      <c r="G8924" t="s">
        <v>2674</v>
      </c>
      <c r="H8924" t="s">
        <v>44438</v>
      </c>
      <c r="I8924" t="s">
        <v>44436</v>
      </c>
      <c r="J8924" t="s">
        <v>27457</v>
      </c>
      <c r="L8924" t="s">
        <v>44439</v>
      </c>
      <c r="M8924">
        <v>142.82499694824199</v>
      </c>
      <c r="N8924">
        <v>-10.208299636840801</v>
      </c>
    </row>
    <row r="8925" spans="1:14" x14ac:dyDescent="0.35">
      <c r="A8925" t="s">
        <v>44440</v>
      </c>
      <c r="B8925" t="s">
        <v>32</v>
      </c>
      <c r="C8925" t="s">
        <v>44441</v>
      </c>
      <c r="D8925">
        <v>250</v>
      </c>
      <c r="E8925" t="s">
        <v>161</v>
      </c>
      <c r="F8925" t="s">
        <v>1844</v>
      </c>
      <c r="G8925" t="s">
        <v>2670</v>
      </c>
      <c r="I8925" t="s">
        <v>44440</v>
      </c>
      <c r="J8925" t="s">
        <v>44442</v>
      </c>
      <c r="L8925" t="s">
        <v>44443</v>
      </c>
      <c r="M8925">
        <v>143.375</v>
      </c>
      <c r="N8925">
        <v>-31.526399612426701</v>
      </c>
    </row>
    <row r="8926" spans="1:14" x14ac:dyDescent="0.35">
      <c r="A8926" t="s">
        <v>44444</v>
      </c>
      <c r="B8926" t="s">
        <v>32</v>
      </c>
      <c r="C8926" t="s">
        <v>44445</v>
      </c>
      <c r="E8926" t="s">
        <v>161</v>
      </c>
      <c r="F8926" t="s">
        <v>1844</v>
      </c>
      <c r="G8926" t="s">
        <v>2670</v>
      </c>
      <c r="I8926" t="s">
        <v>44444</v>
      </c>
      <c r="J8926" t="s">
        <v>44446</v>
      </c>
      <c r="L8926" t="s">
        <v>44447</v>
      </c>
      <c r="M8926">
        <v>151.56700134277301</v>
      </c>
      <c r="N8926">
        <v>-31</v>
      </c>
    </row>
    <row r="8927" spans="1:14" x14ac:dyDescent="0.35">
      <c r="A8927" t="s">
        <v>44448</v>
      </c>
      <c r="B8927" t="s">
        <v>32</v>
      </c>
      <c r="C8927" t="s">
        <v>44449</v>
      </c>
      <c r="D8927">
        <v>1500</v>
      </c>
      <c r="E8927" t="s">
        <v>161</v>
      </c>
      <c r="F8927" t="s">
        <v>1844</v>
      </c>
      <c r="G8927" t="s">
        <v>2674</v>
      </c>
      <c r="I8927" t="s">
        <v>44448</v>
      </c>
      <c r="J8927" t="s">
        <v>44450</v>
      </c>
      <c r="L8927" t="s">
        <v>44451</v>
      </c>
      <c r="M8927">
        <v>151.94299316406199</v>
      </c>
      <c r="N8927">
        <v>-28.149400711059499</v>
      </c>
    </row>
    <row r="8928" spans="1:14" x14ac:dyDescent="0.35">
      <c r="A8928" t="s">
        <v>44452</v>
      </c>
      <c r="B8928" t="s">
        <v>32</v>
      </c>
      <c r="C8928" t="s">
        <v>44453</v>
      </c>
      <c r="E8928" t="s">
        <v>161</v>
      </c>
      <c r="F8928" t="s">
        <v>1844</v>
      </c>
      <c r="G8928" t="s">
        <v>1845</v>
      </c>
      <c r="I8928" t="s">
        <v>44452</v>
      </c>
      <c r="J8928" t="s">
        <v>44454</v>
      </c>
      <c r="L8928" t="s">
        <v>44455</v>
      </c>
      <c r="M8928">
        <v>122.241996765</v>
      </c>
      <c r="N8928">
        <v>-28.475000381499999</v>
      </c>
    </row>
    <row r="8929" spans="1:14" x14ac:dyDescent="0.35">
      <c r="A8929" t="s">
        <v>44456</v>
      </c>
      <c r="B8929" t="s">
        <v>32</v>
      </c>
      <c r="C8929" t="s">
        <v>44457</v>
      </c>
      <c r="D8929">
        <v>1502</v>
      </c>
      <c r="E8929" t="s">
        <v>161</v>
      </c>
      <c r="F8929" t="s">
        <v>1844</v>
      </c>
      <c r="G8929" t="s">
        <v>1845</v>
      </c>
      <c r="H8929" t="s">
        <v>44458</v>
      </c>
      <c r="I8929" t="s">
        <v>44456</v>
      </c>
      <c r="J8929" t="s">
        <v>44459</v>
      </c>
      <c r="L8929" t="s">
        <v>44460</v>
      </c>
      <c r="M8929">
        <v>119.39</v>
      </c>
      <c r="N8929">
        <v>-30.031666999999999</v>
      </c>
    </row>
    <row r="8930" spans="1:14" x14ac:dyDescent="0.35">
      <c r="A8930" t="s">
        <v>44461</v>
      </c>
      <c r="B8930" t="s">
        <v>1168</v>
      </c>
      <c r="C8930" t="s">
        <v>44462</v>
      </c>
      <c r="D8930">
        <v>452</v>
      </c>
      <c r="E8930" t="s">
        <v>161</v>
      </c>
      <c r="F8930" t="s">
        <v>1844</v>
      </c>
      <c r="G8930" t="s">
        <v>2674</v>
      </c>
      <c r="I8930" t="s">
        <v>44461</v>
      </c>
      <c r="J8930" t="s">
        <v>44463</v>
      </c>
      <c r="L8930" t="s">
        <v>44464</v>
      </c>
      <c r="M8930">
        <v>142.66700744628901</v>
      </c>
      <c r="N8930">
        <v>-25.413099288940401</v>
      </c>
    </row>
    <row r="8931" spans="1:14" x14ac:dyDescent="0.35">
      <c r="A8931" t="s">
        <v>44465</v>
      </c>
      <c r="B8931" t="s">
        <v>32</v>
      </c>
      <c r="C8931" t="s">
        <v>44466</v>
      </c>
      <c r="D8931">
        <v>58</v>
      </c>
      <c r="E8931" t="s">
        <v>161</v>
      </c>
      <c r="F8931" t="s">
        <v>1844</v>
      </c>
      <c r="G8931" t="s">
        <v>2674</v>
      </c>
      <c r="H8931" t="s">
        <v>44467</v>
      </c>
      <c r="I8931" t="s">
        <v>44465</v>
      </c>
      <c r="J8931" t="s">
        <v>44468</v>
      </c>
      <c r="L8931" t="s">
        <v>44469</v>
      </c>
      <c r="M8931">
        <v>140.89199829099999</v>
      </c>
      <c r="N8931">
        <v>-18.5750007629</v>
      </c>
    </row>
    <row r="8932" spans="1:14" x14ac:dyDescent="0.35">
      <c r="A8932" t="s">
        <v>44470</v>
      </c>
      <c r="B8932" t="s">
        <v>32</v>
      </c>
      <c r="C8932" t="s">
        <v>44471</v>
      </c>
      <c r="D8932">
        <v>1918</v>
      </c>
      <c r="E8932" t="s">
        <v>161</v>
      </c>
      <c r="F8932" t="s">
        <v>1844</v>
      </c>
      <c r="G8932" t="s">
        <v>2674</v>
      </c>
      <c r="H8932" t="s">
        <v>44472</v>
      </c>
      <c r="I8932" t="s">
        <v>44470</v>
      </c>
      <c r="J8932" t="s">
        <v>44473</v>
      </c>
      <c r="L8932" t="s">
        <v>44474</v>
      </c>
      <c r="M8932">
        <v>144.8852</v>
      </c>
      <c r="N8932">
        <v>-19.670000000000002</v>
      </c>
    </row>
    <row r="8933" spans="1:14" x14ac:dyDescent="0.35">
      <c r="A8933" t="s">
        <v>44475</v>
      </c>
      <c r="B8933" t="s">
        <v>1168</v>
      </c>
      <c r="C8933" t="s">
        <v>44476</v>
      </c>
      <c r="D8933">
        <v>504</v>
      </c>
      <c r="E8933" t="s">
        <v>161</v>
      </c>
      <c r="F8933" t="s">
        <v>1844</v>
      </c>
      <c r="G8933" t="s">
        <v>2673</v>
      </c>
      <c r="I8933" t="s">
        <v>44475</v>
      </c>
      <c r="J8933" t="s">
        <v>44477</v>
      </c>
      <c r="L8933" t="s">
        <v>44478</v>
      </c>
      <c r="M8933">
        <v>146.30700683593699</v>
      </c>
      <c r="N8933">
        <v>-36.415798187255803</v>
      </c>
    </row>
    <row r="8934" spans="1:14" x14ac:dyDescent="0.35">
      <c r="A8934" t="s">
        <v>44479</v>
      </c>
      <c r="B8934" t="s">
        <v>1168</v>
      </c>
      <c r="C8934" t="s">
        <v>44480</v>
      </c>
      <c r="D8934">
        <v>41</v>
      </c>
      <c r="E8934" t="s">
        <v>161</v>
      </c>
      <c r="F8934" t="s">
        <v>1844</v>
      </c>
      <c r="G8934" t="s">
        <v>2669</v>
      </c>
      <c r="H8934" t="s">
        <v>44481</v>
      </c>
      <c r="I8934" t="s">
        <v>44479</v>
      </c>
      <c r="J8934" t="s">
        <v>44482</v>
      </c>
      <c r="L8934" t="s">
        <v>44483</v>
      </c>
      <c r="M8934">
        <v>137.51400756835901</v>
      </c>
      <c r="N8934">
        <v>-33.0588989257812</v>
      </c>
    </row>
    <row r="8935" spans="1:14" x14ac:dyDescent="0.35">
      <c r="A8935" t="s">
        <v>44484</v>
      </c>
      <c r="B8935" t="s">
        <v>32</v>
      </c>
      <c r="C8935" t="s">
        <v>44485</v>
      </c>
      <c r="D8935">
        <v>40</v>
      </c>
      <c r="E8935" t="s">
        <v>161</v>
      </c>
      <c r="F8935" t="s">
        <v>1844</v>
      </c>
      <c r="G8935" t="s">
        <v>2674</v>
      </c>
      <c r="I8935" t="s">
        <v>44484</v>
      </c>
      <c r="J8935" t="s">
        <v>44486</v>
      </c>
      <c r="L8935" t="s">
        <v>44487</v>
      </c>
      <c r="M8935">
        <v>148.755</v>
      </c>
      <c r="N8935">
        <v>-20.276109999999999</v>
      </c>
    </row>
    <row r="8936" spans="1:14" x14ac:dyDescent="0.35">
      <c r="A8936" t="s">
        <v>44488</v>
      </c>
      <c r="B8936" t="s">
        <v>32</v>
      </c>
      <c r="C8936" t="s">
        <v>44489</v>
      </c>
      <c r="D8936">
        <v>444</v>
      </c>
      <c r="E8936" t="s">
        <v>161</v>
      </c>
      <c r="F8936" t="s">
        <v>1844</v>
      </c>
      <c r="G8936" t="s">
        <v>1845</v>
      </c>
      <c r="I8936" t="s">
        <v>44488</v>
      </c>
      <c r="J8936" t="s">
        <v>44490</v>
      </c>
      <c r="L8936" t="s">
        <v>44491</v>
      </c>
      <c r="M8936">
        <v>118.347999572753</v>
      </c>
      <c r="N8936">
        <v>-22.218299865722599</v>
      </c>
    </row>
    <row r="8937" spans="1:14" x14ac:dyDescent="0.35">
      <c r="A8937" t="s">
        <v>44492</v>
      </c>
      <c r="B8937" t="s">
        <v>1168</v>
      </c>
      <c r="C8937" t="s">
        <v>44493</v>
      </c>
      <c r="D8937">
        <v>397</v>
      </c>
      <c r="E8937" t="s">
        <v>161</v>
      </c>
      <c r="F8937" t="s">
        <v>1844</v>
      </c>
      <c r="G8937" t="s">
        <v>2673</v>
      </c>
      <c r="I8937" t="s">
        <v>44492</v>
      </c>
      <c r="J8937" t="s">
        <v>44494</v>
      </c>
      <c r="L8937" t="s">
        <v>44495</v>
      </c>
      <c r="M8937">
        <v>142.41900634765599</v>
      </c>
      <c r="N8937">
        <v>-36.321098327636697</v>
      </c>
    </row>
    <row r="8938" spans="1:14" x14ac:dyDescent="0.35">
      <c r="A8938" t="s">
        <v>44496</v>
      </c>
      <c r="B8938" t="s">
        <v>1168</v>
      </c>
      <c r="C8938" t="s">
        <v>44497</v>
      </c>
      <c r="D8938">
        <v>439</v>
      </c>
      <c r="E8938" t="s">
        <v>161</v>
      </c>
      <c r="F8938" t="s">
        <v>1844</v>
      </c>
      <c r="G8938" t="s">
        <v>2670</v>
      </c>
      <c r="I8938" t="s">
        <v>44496</v>
      </c>
      <c r="J8938" t="s">
        <v>44498</v>
      </c>
      <c r="L8938" t="s">
        <v>44499</v>
      </c>
      <c r="M8938">
        <v>148.12600708007801</v>
      </c>
      <c r="N8938">
        <v>-30.032800674438398</v>
      </c>
    </row>
    <row r="8939" spans="1:14" x14ac:dyDescent="0.35">
      <c r="A8939" t="s">
        <v>44500</v>
      </c>
      <c r="B8939" t="s">
        <v>1168</v>
      </c>
      <c r="C8939" t="s">
        <v>9358</v>
      </c>
      <c r="D8939">
        <v>31</v>
      </c>
      <c r="E8939" t="s">
        <v>161</v>
      </c>
      <c r="F8939" t="s">
        <v>1844</v>
      </c>
      <c r="G8939" t="s">
        <v>2670</v>
      </c>
      <c r="H8939" t="s">
        <v>44501</v>
      </c>
      <c r="I8939" t="s">
        <v>44500</v>
      </c>
      <c r="J8939" t="s">
        <v>44502</v>
      </c>
      <c r="L8939" t="s">
        <v>44503</v>
      </c>
      <c r="M8939">
        <v>151.83399963378901</v>
      </c>
      <c r="N8939">
        <v>-32.794998168945298</v>
      </c>
    </row>
    <row r="8940" spans="1:14" x14ac:dyDescent="0.35">
      <c r="A8940" t="s">
        <v>44504</v>
      </c>
      <c r="B8940" t="s">
        <v>1168</v>
      </c>
      <c r="C8940" t="s">
        <v>44505</v>
      </c>
      <c r="D8940">
        <v>1649</v>
      </c>
      <c r="E8940" t="s">
        <v>161</v>
      </c>
      <c r="F8940" t="s">
        <v>1844</v>
      </c>
      <c r="G8940" t="s">
        <v>1845</v>
      </c>
      <c r="I8940" t="s">
        <v>44504</v>
      </c>
      <c r="J8940" t="s">
        <v>15448</v>
      </c>
      <c r="L8940" t="s">
        <v>44506</v>
      </c>
      <c r="M8940">
        <v>120.22100067138599</v>
      </c>
      <c r="N8940">
        <v>-26.6291999816894</v>
      </c>
    </row>
    <row r="8941" spans="1:14" x14ac:dyDescent="0.35">
      <c r="A8941" t="s">
        <v>44507</v>
      </c>
      <c r="B8941" t="s">
        <v>32</v>
      </c>
      <c r="C8941" t="s">
        <v>44508</v>
      </c>
      <c r="D8941">
        <v>152</v>
      </c>
      <c r="E8941" t="s">
        <v>161</v>
      </c>
      <c r="F8941" t="s">
        <v>1844</v>
      </c>
      <c r="G8941" t="s">
        <v>2674</v>
      </c>
      <c r="I8941" t="s">
        <v>44507</v>
      </c>
      <c r="J8941" t="s">
        <v>44509</v>
      </c>
      <c r="L8941" t="s">
        <v>44510</v>
      </c>
      <c r="M8941">
        <v>144.00199890136699</v>
      </c>
      <c r="N8941">
        <v>-16.658300399780199</v>
      </c>
    </row>
    <row r="8942" spans="1:14" x14ac:dyDescent="0.35">
      <c r="A8942" t="s">
        <v>44511</v>
      </c>
      <c r="B8942" t="s">
        <v>32</v>
      </c>
      <c r="C8942" t="s">
        <v>44512</v>
      </c>
      <c r="D8942">
        <v>320</v>
      </c>
      <c r="E8942" t="s">
        <v>161</v>
      </c>
      <c r="F8942" t="s">
        <v>1844</v>
      </c>
      <c r="G8942" t="s">
        <v>2674</v>
      </c>
      <c r="I8942" t="s">
        <v>44511</v>
      </c>
      <c r="J8942" t="s">
        <v>44513</v>
      </c>
      <c r="L8942" t="s">
        <v>44514</v>
      </c>
      <c r="M8942">
        <v>151.85800170898401</v>
      </c>
      <c r="N8942">
        <v>-26.283300399780199</v>
      </c>
    </row>
    <row r="8943" spans="1:14" x14ac:dyDescent="0.35">
      <c r="A8943" t="s">
        <v>44515</v>
      </c>
      <c r="B8943" t="s">
        <v>1168</v>
      </c>
      <c r="C8943" t="s">
        <v>44516</v>
      </c>
      <c r="D8943">
        <v>31</v>
      </c>
      <c r="E8943" t="s">
        <v>161</v>
      </c>
      <c r="F8943" t="s">
        <v>1844</v>
      </c>
      <c r="G8943" t="s">
        <v>2670</v>
      </c>
      <c r="I8943" t="s">
        <v>44517</v>
      </c>
      <c r="J8943" t="s">
        <v>15447</v>
      </c>
      <c r="L8943" t="s">
        <v>44518</v>
      </c>
      <c r="M8943">
        <v>150.78900100000001</v>
      </c>
      <c r="N8943">
        <v>-34.561100000000003</v>
      </c>
    </row>
    <row r="8944" spans="1:14" x14ac:dyDescent="0.35">
      <c r="A8944" t="s">
        <v>44519</v>
      </c>
      <c r="B8944" t="s">
        <v>32</v>
      </c>
      <c r="C8944" t="s">
        <v>44520</v>
      </c>
      <c r="D8944">
        <v>199</v>
      </c>
      <c r="E8944" t="s">
        <v>161</v>
      </c>
      <c r="F8944" t="s">
        <v>1844</v>
      </c>
      <c r="G8944" t="s">
        <v>2007</v>
      </c>
      <c r="I8944" t="s">
        <v>44519</v>
      </c>
      <c r="J8944" t="s">
        <v>44521</v>
      </c>
      <c r="L8944" t="s">
        <v>44522</v>
      </c>
      <c r="M8944">
        <v>137.93453</v>
      </c>
      <c r="N8944">
        <v>-17.219899999999999</v>
      </c>
    </row>
    <row r="8945" spans="1:14" x14ac:dyDescent="0.35">
      <c r="A8945" t="s">
        <v>44523</v>
      </c>
      <c r="B8945" t="s">
        <v>1168</v>
      </c>
      <c r="C8945" t="s">
        <v>1440</v>
      </c>
      <c r="D8945">
        <v>669</v>
      </c>
      <c r="E8945" t="s">
        <v>161</v>
      </c>
      <c r="F8945" t="s">
        <v>1844</v>
      </c>
      <c r="G8945" t="s">
        <v>2670</v>
      </c>
      <c r="I8945" t="s">
        <v>44523</v>
      </c>
      <c r="J8945" t="s">
        <v>44524</v>
      </c>
      <c r="L8945" t="s">
        <v>44525</v>
      </c>
      <c r="M8945">
        <v>147.80299377441401</v>
      </c>
      <c r="N8945">
        <v>-31.733299255371001</v>
      </c>
    </row>
    <row r="8946" spans="1:14" x14ac:dyDescent="0.35">
      <c r="A8946" t="s">
        <v>44526</v>
      </c>
      <c r="B8946" t="s">
        <v>1168</v>
      </c>
      <c r="C8946" t="s">
        <v>44527</v>
      </c>
      <c r="D8946">
        <v>72</v>
      </c>
      <c r="E8946" t="s">
        <v>161</v>
      </c>
      <c r="F8946" t="s">
        <v>1844</v>
      </c>
      <c r="G8946" t="s">
        <v>2673</v>
      </c>
      <c r="H8946" t="s">
        <v>44528</v>
      </c>
      <c r="I8946" t="s">
        <v>44526</v>
      </c>
      <c r="J8946" t="s">
        <v>44529</v>
      </c>
      <c r="L8946" t="s">
        <v>44530</v>
      </c>
      <c r="M8946">
        <v>146.96533500000001</v>
      </c>
      <c r="N8946">
        <v>-38.090826999999997</v>
      </c>
    </row>
    <row r="8947" spans="1:14" x14ac:dyDescent="0.35">
      <c r="A8947" t="s">
        <v>44531</v>
      </c>
      <c r="B8947" t="s">
        <v>32</v>
      </c>
      <c r="C8947" t="s">
        <v>6342</v>
      </c>
      <c r="D8947">
        <v>132</v>
      </c>
      <c r="E8947" t="s">
        <v>161</v>
      </c>
      <c r="F8947" t="s">
        <v>1844</v>
      </c>
      <c r="G8947" t="s">
        <v>2007</v>
      </c>
      <c r="I8947" t="s">
        <v>44531</v>
      </c>
      <c r="J8947" t="s">
        <v>44532</v>
      </c>
      <c r="L8947" t="s">
        <v>44533</v>
      </c>
      <c r="M8947">
        <v>129.32000732421801</v>
      </c>
      <c r="N8947">
        <v>-16.629999160766602</v>
      </c>
    </row>
    <row r="8948" spans="1:14" x14ac:dyDescent="0.35">
      <c r="A8948" t="s">
        <v>44534</v>
      </c>
      <c r="B8948" t="s">
        <v>1168</v>
      </c>
      <c r="C8948" t="s">
        <v>44535</v>
      </c>
      <c r="D8948">
        <v>638</v>
      </c>
      <c r="E8948" t="s">
        <v>161</v>
      </c>
      <c r="F8948" t="s">
        <v>1844</v>
      </c>
      <c r="G8948" t="s">
        <v>2674</v>
      </c>
      <c r="I8948" t="s">
        <v>44534</v>
      </c>
      <c r="J8948" t="s">
        <v>44536</v>
      </c>
      <c r="L8948" t="s">
        <v>44537</v>
      </c>
      <c r="M8948">
        <v>143.08599853515599</v>
      </c>
      <c r="N8948">
        <v>-22.363599777221602</v>
      </c>
    </row>
    <row r="8949" spans="1:14" x14ac:dyDescent="0.35">
      <c r="A8949" t="s">
        <v>44538</v>
      </c>
      <c r="B8949" t="s">
        <v>32</v>
      </c>
      <c r="C8949" t="s">
        <v>44539</v>
      </c>
      <c r="D8949">
        <v>310</v>
      </c>
      <c r="E8949" t="s">
        <v>161</v>
      </c>
      <c r="F8949" t="s">
        <v>1844</v>
      </c>
      <c r="G8949" t="s">
        <v>2669</v>
      </c>
      <c r="I8949" t="s">
        <v>44538</v>
      </c>
      <c r="J8949" t="s">
        <v>44540</v>
      </c>
      <c r="L8949" t="s">
        <v>44541</v>
      </c>
      <c r="M8949">
        <v>135.447006225585</v>
      </c>
      <c r="N8949">
        <v>-33.043300628662102</v>
      </c>
    </row>
    <row r="8950" spans="1:14" x14ac:dyDescent="0.35">
      <c r="A8950" t="s">
        <v>44542</v>
      </c>
      <c r="B8950" t="s">
        <v>32</v>
      </c>
      <c r="C8950" t="s">
        <v>44543</v>
      </c>
      <c r="D8950">
        <v>190</v>
      </c>
      <c r="E8950" t="s">
        <v>161</v>
      </c>
      <c r="F8950" t="s">
        <v>1844</v>
      </c>
      <c r="G8950" t="s">
        <v>2670</v>
      </c>
      <c r="I8950" t="s">
        <v>44542</v>
      </c>
      <c r="J8950" t="s">
        <v>44544</v>
      </c>
      <c r="L8950" t="s">
        <v>44545</v>
      </c>
      <c r="M8950">
        <v>149.40800476074199</v>
      </c>
      <c r="N8950">
        <v>-30.25830078125</v>
      </c>
    </row>
    <row r="8951" spans="1:14" x14ac:dyDescent="0.35">
      <c r="A8951" t="s">
        <v>44546</v>
      </c>
      <c r="B8951" t="s">
        <v>32</v>
      </c>
      <c r="C8951" t="s">
        <v>44547</v>
      </c>
      <c r="E8951" t="s">
        <v>161</v>
      </c>
      <c r="F8951" t="s">
        <v>1844</v>
      </c>
      <c r="G8951" t="s">
        <v>1845</v>
      </c>
      <c r="I8951" t="s">
        <v>44546</v>
      </c>
      <c r="J8951" t="s">
        <v>44548</v>
      </c>
      <c r="L8951" t="s">
        <v>44549</v>
      </c>
      <c r="M8951">
        <v>120.702003479</v>
      </c>
      <c r="N8951">
        <v>-20.844200134299999</v>
      </c>
    </row>
    <row r="8952" spans="1:14" x14ac:dyDescent="0.35">
      <c r="A8952" t="s">
        <v>44550</v>
      </c>
      <c r="B8952" t="s">
        <v>32</v>
      </c>
      <c r="C8952" t="s">
        <v>44551</v>
      </c>
      <c r="E8952" t="s">
        <v>161</v>
      </c>
      <c r="F8952" t="s">
        <v>1844</v>
      </c>
      <c r="G8952" t="s">
        <v>1845</v>
      </c>
      <c r="H8952" t="s">
        <v>44552</v>
      </c>
      <c r="I8952" t="s">
        <v>44550</v>
      </c>
      <c r="J8952" t="s">
        <v>44553</v>
      </c>
      <c r="L8952" t="s">
        <v>44554</v>
      </c>
      <c r="M8952">
        <v>121.234001159667</v>
      </c>
      <c r="N8952">
        <v>-21.662799835205</v>
      </c>
    </row>
    <row r="8953" spans="1:14" x14ac:dyDescent="0.35">
      <c r="A8953" t="s">
        <v>44555</v>
      </c>
      <c r="B8953" t="s">
        <v>1168</v>
      </c>
      <c r="C8953" t="s">
        <v>44556</v>
      </c>
      <c r="D8953">
        <v>859</v>
      </c>
      <c r="E8953" t="s">
        <v>161</v>
      </c>
      <c r="F8953" t="s">
        <v>1844</v>
      </c>
      <c r="G8953" t="s">
        <v>2670</v>
      </c>
      <c r="H8953" t="s">
        <v>2676</v>
      </c>
      <c r="I8953" t="s">
        <v>44555</v>
      </c>
      <c r="J8953" t="s">
        <v>44557</v>
      </c>
      <c r="L8953" t="s">
        <v>44558</v>
      </c>
      <c r="M8953">
        <v>147.19099426299999</v>
      </c>
      <c r="N8953">
        <v>-33.9371986389</v>
      </c>
    </row>
    <row r="8954" spans="1:14" x14ac:dyDescent="0.35">
      <c r="A8954" t="s">
        <v>44559</v>
      </c>
      <c r="B8954" t="s">
        <v>32</v>
      </c>
      <c r="C8954" t="s">
        <v>44560</v>
      </c>
      <c r="D8954">
        <v>14</v>
      </c>
      <c r="E8954" t="s">
        <v>161</v>
      </c>
      <c r="F8954" t="s">
        <v>1844</v>
      </c>
      <c r="G8954" t="s">
        <v>1845</v>
      </c>
      <c r="I8954" t="s">
        <v>44559</v>
      </c>
      <c r="J8954" t="s">
        <v>44561</v>
      </c>
      <c r="L8954" t="s">
        <v>44562</v>
      </c>
      <c r="M8954">
        <v>128.15299987792901</v>
      </c>
      <c r="N8954">
        <v>-15.511400222778301</v>
      </c>
    </row>
    <row r="8955" spans="1:14" x14ac:dyDescent="0.35">
      <c r="A8955" t="s">
        <v>44563</v>
      </c>
      <c r="B8955" t="s">
        <v>1168</v>
      </c>
      <c r="C8955" t="s">
        <v>44564</v>
      </c>
      <c r="D8955">
        <v>62</v>
      </c>
      <c r="E8955" t="s">
        <v>161</v>
      </c>
      <c r="F8955" t="s">
        <v>1844</v>
      </c>
      <c r="G8955" t="s">
        <v>2671</v>
      </c>
      <c r="H8955" t="s">
        <v>42590</v>
      </c>
      <c r="I8955" t="s">
        <v>44563</v>
      </c>
      <c r="J8955" t="s">
        <v>3515</v>
      </c>
      <c r="L8955" t="s">
        <v>44565</v>
      </c>
      <c r="M8955">
        <v>145.73100280761699</v>
      </c>
      <c r="N8955">
        <v>-40.9989013671875</v>
      </c>
    </row>
    <row r="8956" spans="1:14" x14ac:dyDescent="0.35">
      <c r="A8956" t="s">
        <v>44566</v>
      </c>
      <c r="B8956" t="s">
        <v>1168</v>
      </c>
      <c r="C8956" t="s">
        <v>44567</v>
      </c>
      <c r="D8956">
        <v>230</v>
      </c>
      <c r="E8956" t="s">
        <v>1579</v>
      </c>
      <c r="F8956" t="s">
        <v>1614</v>
      </c>
      <c r="G8956" t="s">
        <v>5385</v>
      </c>
      <c r="H8956" t="s">
        <v>44568</v>
      </c>
      <c r="J8956" t="s">
        <v>44566</v>
      </c>
      <c r="L8956" t="s">
        <v>44569</v>
      </c>
      <c r="M8956">
        <v>113.27800000000001</v>
      </c>
      <c r="N8956">
        <v>29.314</v>
      </c>
    </row>
    <row r="8957" spans="1:14" x14ac:dyDescent="0.35">
      <c r="A8957" t="s">
        <v>44570</v>
      </c>
      <c r="B8957" t="s">
        <v>32</v>
      </c>
      <c r="C8957" t="s">
        <v>44571</v>
      </c>
      <c r="E8957" t="s">
        <v>161</v>
      </c>
      <c r="F8957" t="s">
        <v>1844</v>
      </c>
      <c r="G8957" t="s">
        <v>1845</v>
      </c>
      <c r="H8957" t="s">
        <v>44572</v>
      </c>
      <c r="I8957" t="s">
        <v>44570</v>
      </c>
      <c r="J8957" t="s">
        <v>44573</v>
      </c>
      <c r="L8957" t="s">
        <v>44574</v>
      </c>
      <c r="M8957">
        <v>116.683998108</v>
      </c>
      <c r="N8957">
        <v>-28.355300903299899</v>
      </c>
    </row>
    <row r="8958" spans="1:14" x14ac:dyDescent="0.35">
      <c r="A8958" t="s">
        <v>44575</v>
      </c>
      <c r="B8958" t="s">
        <v>32</v>
      </c>
      <c r="C8958" t="s">
        <v>44576</v>
      </c>
      <c r="D8958">
        <v>10</v>
      </c>
      <c r="E8958" t="s">
        <v>161</v>
      </c>
      <c r="F8958" t="s">
        <v>1844</v>
      </c>
      <c r="G8958" t="s">
        <v>2674</v>
      </c>
      <c r="H8958" t="s">
        <v>44577</v>
      </c>
      <c r="I8958" t="s">
        <v>44575</v>
      </c>
      <c r="J8958" t="s">
        <v>44578</v>
      </c>
      <c r="L8958" t="s">
        <v>44579</v>
      </c>
      <c r="M8958">
        <v>143.40567300000001</v>
      </c>
      <c r="N8958">
        <v>-9.7528009999999998</v>
      </c>
    </row>
    <row r="8959" spans="1:14" x14ac:dyDescent="0.35">
      <c r="A8959" t="s">
        <v>44580</v>
      </c>
      <c r="B8959" t="s">
        <v>32</v>
      </c>
      <c r="C8959" t="s">
        <v>44581</v>
      </c>
      <c r="E8959" t="s">
        <v>161</v>
      </c>
      <c r="F8959" t="s">
        <v>1844</v>
      </c>
      <c r="G8959" t="s">
        <v>1845</v>
      </c>
      <c r="I8959" t="s">
        <v>44580</v>
      </c>
      <c r="J8959" t="s">
        <v>44582</v>
      </c>
      <c r="L8959" t="s">
        <v>44583</v>
      </c>
      <c r="M8959">
        <v>120.095672607</v>
      </c>
      <c r="N8959">
        <v>-27.277060037799998</v>
      </c>
    </row>
    <row r="8960" spans="1:14" x14ac:dyDescent="0.35">
      <c r="A8960" t="s">
        <v>44584</v>
      </c>
      <c r="B8960" t="s">
        <v>32</v>
      </c>
      <c r="C8960" t="s">
        <v>44585</v>
      </c>
      <c r="E8960" t="s">
        <v>161</v>
      </c>
      <c r="F8960" t="s">
        <v>1844</v>
      </c>
      <c r="G8960" t="s">
        <v>2674</v>
      </c>
      <c r="H8960" t="s">
        <v>44586</v>
      </c>
      <c r="I8960" t="s">
        <v>44584</v>
      </c>
      <c r="J8960" t="s">
        <v>44587</v>
      </c>
      <c r="L8960" t="s">
        <v>44588</v>
      </c>
      <c r="M8960">
        <v>142.77600097656199</v>
      </c>
      <c r="N8960">
        <v>-9.9011096954345703</v>
      </c>
    </row>
    <row r="8961" spans="1:14" x14ac:dyDescent="0.35">
      <c r="A8961" t="s">
        <v>44589</v>
      </c>
      <c r="B8961" t="s">
        <v>32</v>
      </c>
      <c r="C8961" t="s">
        <v>44590</v>
      </c>
      <c r="D8961">
        <v>2205</v>
      </c>
      <c r="E8961" t="s">
        <v>161</v>
      </c>
      <c r="F8961" t="s">
        <v>1844</v>
      </c>
      <c r="G8961" t="s">
        <v>2007</v>
      </c>
      <c r="I8961" t="s">
        <v>44589</v>
      </c>
      <c r="J8961" t="s">
        <v>44591</v>
      </c>
      <c r="L8961" t="s">
        <v>44592</v>
      </c>
      <c r="M8961">
        <v>131.78199768066401</v>
      </c>
      <c r="N8961">
        <v>-22.2541999816894</v>
      </c>
    </row>
    <row r="8962" spans="1:14" x14ac:dyDescent="0.35">
      <c r="A8962" t="s">
        <v>44593</v>
      </c>
      <c r="B8962" t="s">
        <v>1168</v>
      </c>
      <c r="C8962" t="s">
        <v>1260</v>
      </c>
      <c r="D8962">
        <v>1267</v>
      </c>
      <c r="E8962" t="s">
        <v>161</v>
      </c>
      <c r="F8962" t="s">
        <v>1844</v>
      </c>
      <c r="G8962" t="s">
        <v>2670</v>
      </c>
      <c r="I8962" t="s">
        <v>44593</v>
      </c>
      <c r="J8962" t="s">
        <v>28582</v>
      </c>
      <c r="L8962" t="s">
        <v>44594</v>
      </c>
      <c r="M8962">
        <v>148.24800109863199</v>
      </c>
      <c r="N8962">
        <v>-34.255599975585902</v>
      </c>
    </row>
    <row r="8963" spans="1:14" x14ac:dyDescent="0.35">
      <c r="A8963" t="s">
        <v>44595</v>
      </c>
      <c r="B8963" t="s">
        <v>32</v>
      </c>
      <c r="C8963" t="s">
        <v>44596</v>
      </c>
      <c r="E8963" t="s">
        <v>161</v>
      </c>
      <c r="F8963" t="s">
        <v>1844</v>
      </c>
      <c r="G8963" t="s">
        <v>2669</v>
      </c>
      <c r="I8963" t="s">
        <v>44595</v>
      </c>
      <c r="J8963" t="s">
        <v>34888</v>
      </c>
      <c r="L8963" t="s">
        <v>44597</v>
      </c>
      <c r="M8963">
        <v>137.61700439453099</v>
      </c>
      <c r="N8963">
        <v>-35</v>
      </c>
    </row>
    <row r="8964" spans="1:14" x14ac:dyDescent="0.35">
      <c r="A8964" t="s">
        <v>44598</v>
      </c>
      <c r="B8964" t="s">
        <v>32</v>
      </c>
      <c r="C8964" t="s">
        <v>44599</v>
      </c>
      <c r="E8964" t="s">
        <v>161</v>
      </c>
      <c r="F8964" t="s">
        <v>1844</v>
      </c>
      <c r="G8964" t="s">
        <v>2669</v>
      </c>
      <c r="H8964" t="s">
        <v>44600</v>
      </c>
      <c r="I8964" t="s">
        <v>44598</v>
      </c>
      <c r="J8964" t="s">
        <v>44601</v>
      </c>
      <c r="L8964" t="s">
        <v>44602</v>
      </c>
      <c r="M8964">
        <v>131.82499694824199</v>
      </c>
      <c r="N8964">
        <v>-31.4706001281738</v>
      </c>
    </row>
    <row r="8965" spans="1:14" x14ac:dyDescent="0.35">
      <c r="A8965" t="s">
        <v>44603</v>
      </c>
      <c r="B8965" t="s">
        <v>32</v>
      </c>
      <c r="C8965" t="s">
        <v>44604</v>
      </c>
      <c r="D8965">
        <v>23</v>
      </c>
      <c r="F8965" t="s">
        <v>30</v>
      </c>
      <c r="G8965" t="s">
        <v>34</v>
      </c>
      <c r="H8965" t="s">
        <v>19810</v>
      </c>
      <c r="I8965" t="s">
        <v>44603</v>
      </c>
      <c r="J8965" t="s">
        <v>19809</v>
      </c>
      <c r="K8965" t="s">
        <v>44603</v>
      </c>
      <c r="L8965" t="s">
        <v>44605</v>
      </c>
      <c r="M8965">
        <v>-161.42199707031</v>
      </c>
      <c r="N8965">
        <v>60.904800415038999</v>
      </c>
    </row>
    <row r="8966" spans="1:14" x14ac:dyDescent="0.35">
      <c r="A8966" t="s">
        <v>44606</v>
      </c>
      <c r="B8966" t="s">
        <v>32</v>
      </c>
      <c r="C8966" t="s">
        <v>44607</v>
      </c>
      <c r="D8966">
        <v>740</v>
      </c>
      <c r="F8966" t="s">
        <v>30</v>
      </c>
      <c r="G8966" t="s">
        <v>34</v>
      </c>
      <c r="H8966" t="s">
        <v>1885</v>
      </c>
      <c r="I8966" t="s">
        <v>44606</v>
      </c>
      <c r="J8966" t="s">
        <v>44608</v>
      </c>
      <c r="K8966" t="s">
        <v>44606</v>
      </c>
      <c r="L8966" t="s">
        <v>44609</v>
      </c>
      <c r="M8966">
        <v>-156.149454117</v>
      </c>
      <c r="N8966">
        <v>63.573316038400002</v>
      </c>
    </row>
    <row r="8967" spans="1:14" x14ac:dyDescent="0.35">
      <c r="A8967" t="s">
        <v>44610</v>
      </c>
      <c r="B8967" t="s">
        <v>65</v>
      </c>
      <c r="C8967" t="s">
        <v>44611</v>
      </c>
      <c r="D8967">
        <v>15</v>
      </c>
      <c r="F8967" t="s">
        <v>30</v>
      </c>
      <c r="G8967" t="s">
        <v>34</v>
      </c>
      <c r="H8967" t="s">
        <v>213</v>
      </c>
      <c r="I8967" t="s">
        <v>44610</v>
      </c>
      <c r="J8967" t="s">
        <v>44612</v>
      </c>
      <c r="K8967" t="s">
        <v>44610</v>
      </c>
      <c r="L8967" t="s">
        <v>44613</v>
      </c>
      <c r="M8967">
        <v>-161.74299621599999</v>
      </c>
      <c r="N8967">
        <v>60.782001495399903</v>
      </c>
    </row>
    <row r="8968" spans="1:14" x14ac:dyDescent="0.35">
      <c r="A8968" t="s">
        <v>44614</v>
      </c>
      <c r="B8968" t="s">
        <v>65</v>
      </c>
      <c r="C8968" t="s">
        <v>44615</v>
      </c>
      <c r="D8968">
        <v>0</v>
      </c>
      <c r="F8968" t="s">
        <v>30</v>
      </c>
      <c r="G8968" t="s">
        <v>34</v>
      </c>
      <c r="H8968" t="s">
        <v>44616</v>
      </c>
      <c r="I8968" t="s">
        <v>44614</v>
      </c>
      <c r="J8968" t="s">
        <v>26373</v>
      </c>
      <c r="K8968" t="s">
        <v>44614</v>
      </c>
      <c r="L8968" t="s">
        <v>44617</v>
      </c>
      <c r="M8968">
        <v>-133.79699707</v>
      </c>
      <c r="N8968">
        <v>55.966300964399998</v>
      </c>
    </row>
    <row r="8969" spans="1:14" x14ac:dyDescent="0.35">
      <c r="A8969" t="s">
        <v>44618</v>
      </c>
      <c r="B8969" t="s">
        <v>65</v>
      </c>
      <c r="C8969" t="s">
        <v>44619</v>
      </c>
      <c r="F8969" t="s">
        <v>30</v>
      </c>
      <c r="G8969" t="s">
        <v>34</v>
      </c>
      <c r="H8969" t="s">
        <v>17413</v>
      </c>
      <c r="I8969" t="s">
        <v>44618</v>
      </c>
      <c r="J8969" t="s">
        <v>44620</v>
      </c>
      <c r="K8969" t="s">
        <v>44618</v>
      </c>
      <c r="L8969" t="s">
        <v>44621</v>
      </c>
      <c r="M8969">
        <v>-158.401000977</v>
      </c>
      <c r="N8969">
        <v>56.295600891099902</v>
      </c>
    </row>
    <row r="8970" spans="1:14" x14ac:dyDescent="0.35">
      <c r="A8970" t="s">
        <v>44622</v>
      </c>
      <c r="B8970" t="s">
        <v>32</v>
      </c>
      <c r="C8970" t="s">
        <v>42155</v>
      </c>
      <c r="D8970">
        <v>450</v>
      </c>
      <c r="F8970" t="s">
        <v>30</v>
      </c>
      <c r="G8970" t="s">
        <v>34</v>
      </c>
      <c r="H8970" t="s">
        <v>44623</v>
      </c>
      <c r="I8970" t="s">
        <v>44622</v>
      </c>
      <c r="J8970" t="s">
        <v>44624</v>
      </c>
      <c r="K8970" t="s">
        <v>44622</v>
      </c>
      <c r="L8970" t="s">
        <v>44625</v>
      </c>
      <c r="M8970">
        <v>-145.82400512699999</v>
      </c>
      <c r="N8970">
        <v>66.274002075200002</v>
      </c>
    </row>
    <row r="8971" spans="1:14" x14ac:dyDescent="0.35">
      <c r="A8971" t="s">
        <v>44626</v>
      </c>
      <c r="B8971" t="s">
        <v>32</v>
      </c>
      <c r="C8971" t="s">
        <v>44627</v>
      </c>
      <c r="D8971">
        <v>1150</v>
      </c>
      <c r="F8971" t="s">
        <v>30</v>
      </c>
      <c r="G8971" t="s">
        <v>34</v>
      </c>
      <c r="H8971" t="s">
        <v>44628</v>
      </c>
      <c r="I8971" t="s">
        <v>44626</v>
      </c>
      <c r="J8971" t="s">
        <v>44629</v>
      </c>
      <c r="K8971" t="s">
        <v>44626</v>
      </c>
      <c r="L8971" t="s">
        <v>44630</v>
      </c>
      <c r="M8971">
        <v>-145.29400634800001</v>
      </c>
      <c r="N8971">
        <v>61.9412002563</v>
      </c>
    </row>
    <row r="8972" spans="1:14" x14ac:dyDescent="0.35">
      <c r="A8972" t="s">
        <v>44631</v>
      </c>
      <c r="B8972" t="s">
        <v>29</v>
      </c>
      <c r="C8972" t="s">
        <v>44632</v>
      </c>
      <c r="D8972">
        <v>4087</v>
      </c>
      <c r="E8972" t="s">
        <v>1532</v>
      </c>
      <c r="F8972" t="s">
        <v>10609</v>
      </c>
      <c r="G8972" t="s">
        <v>10629</v>
      </c>
      <c r="H8972" t="s">
        <v>10940</v>
      </c>
      <c r="J8972" t="s">
        <v>27513</v>
      </c>
      <c r="L8972" t="s">
        <v>44633</v>
      </c>
      <c r="M8972">
        <v>28.2206001281738</v>
      </c>
      <c r="N8972">
        <v>-25.6557006835937</v>
      </c>
    </row>
    <row r="8973" spans="1:14" x14ac:dyDescent="0.35">
      <c r="A8973" t="s">
        <v>44634</v>
      </c>
      <c r="B8973" t="s">
        <v>32</v>
      </c>
      <c r="C8973" t="s">
        <v>44635</v>
      </c>
      <c r="D8973">
        <v>1263</v>
      </c>
      <c r="E8973" t="s">
        <v>1532</v>
      </c>
      <c r="F8973" t="s">
        <v>10609</v>
      </c>
      <c r="G8973" t="s">
        <v>10624</v>
      </c>
      <c r="H8973" t="s">
        <v>44636</v>
      </c>
      <c r="I8973" t="s">
        <v>44637</v>
      </c>
      <c r="J8973" t="s">
        <v>44638</v>
      </c>
      <c r="L8973" t="s">
        <v>44639</v>
      </c>
      <c r="M8973">
        <v>31.3549003601</v>
      </c>
      <c r="N8973">
        <v>-24.7854003906</v>
      </c>
    </row>
    <row r="8974" spans="1:14" x14ac:dyDescent="0.35">
      <c r="A8974" t="s">
        <v>44640</v>
      </c>
      <c r="B8974" t="s">
        <v>32</v>
      </c>
      <c r="C8974" t="s">
        <v>44641</v>
      </c>
      <c r="D8974">
        <v>1555</v>
      </c>
      <c r="E8974" t="s">
        <v>1532</v>
      </c>
      <c r="F8974" t="s">
        <v>10609</v>
      </c>
      <c r="G8974" t="s">
        <v>10624</v>
      </c>
      <c r="H8974" t="s">
        <v>44642</v>
      </c>
      <c r="I8974" t="s">
        <v>44643</v>
      </c>
      <c r="J8974" t="s">
        <v>44644</v>
      </c>
      <c r="L8974" t="s">
        <v>44645</v>
      </c>
      <c r="M8974">
        <v>31.2999992371</v>
      </c>
      <c r="N8974">
        <v>-24.533599853499901</v>
      </c>
    </row>
    <row r="8975" spans="1:14" x14ac:dyDescent="0.35">
      <c r="A8975" t="s">
        <v>44646</v>
      </c>
      <c r="B8975" t="s">
        <v>32</v>
      </c>
      <c r="C8975" t="s">
        <v>44647</v>
      </c>
      <c r="D8975">
        <v>1810</v>
      </c>
      <c r="E8975" t="s">
        <v>1532</v>
      </c>
      <c r="F8975" t="s">
        <v>10609</v>
      </c>
      <c r="G8975" t="s">
        <v>10628</v>
      </c>
      <c r="H8975" t="s">
        <v>44648</v>
      </c>
      <c r="J8975" t="s">
        <v>44649</v>
      </c>
      <c r="L8975" t="s">
        <v>44650</v>
      </c>
      <c r="M8975">
        <v>31.131900787353501</v>
      </c>
      <c r="N8975">
        <v>-25.050100326538001</v>
      </c>
    </row>
    <row r="8976" spans="1:14" x14ac:dyDescent="0.35">
      <c r="A8976" t="s">
        <v>44651</v>
      </c>
      <c r="B8976" t="s">
        <v>32</v>
      </c>
      <c r="C8976" t="s">
        <v>44652</v>
      </c>
      <c r="D8976">
        <v>1440</v>
      </c>
      <c r="E8976" t="s">
        <v>1532</v>
      </c>
      <c r="F8976" t="s">
        <v>10609</v>
      </c>
      <c r="G8976" t="s">
        <v>10624</v>
      </c>
      <c r="H8976" t="s">
        <v>44653</v>
      </c>
      <c r="J8976" t="s">
        <v>44654</v>
      </c>
      <c r="L8976" t="s">
        <v>44655</v>
      </c>
      <c r="M8976">
        <v>31.4151000976562</v>
      </c>
      <c r="N8976">
        <v>-24.593000411987301</v>
      </c>
    </row>
    <row r="8977" spans="1:14" x14ac:dyDescent="0.35">
      <c r="A8977" t="s">
        <v>44656</v>
      </c>
      <c r="B8977" t="s">
        <v>32</v>
      </c>
      <c r="C8977" t="s">
        <v>44657</v>
      </c>
      <c r="D8977">
        <v>560</v>
      </c>
      <c r="E8977" t="s">
        <v>1532</v>
      </c>
      <c r="F8977" t="s">
        <v>10609</v>
      </c>
      <c r="G8977" t="s">
        <v>10614</v>
      </c>
      <c r="H8977" t="s">
        <v>44658</v>
      </c>
      <c r="J8977" t="s">
        <v>44659</v>
      </c>
      <c r="L8977" t="s">
        <v>44660</v>
      </c>
      <c r="M8977">
        <v>29.966699600219702</v>
      </c>
      <c r="N8977">
        <v>-31.283300399780199</v>
      </c>
    </row>
    <row r="8978" spans="1:14" x14ac:dyDescent="0.35">
      <c r="A8978" t="s">
        <v>44661</v>
      </c>
      <c r="B8978" t="s">
        <v>32</v>
      </c>
      <c r="C8978" t="s">
        <v>12555</v>
      </c>
      <c r="D8978">
        <v>1245</v>
      </c>
      <c r="E8978" t="s">
        <v>1532</v>
      </c>
      <c r="F8978" t="s">
        <v>10609</v>
      </c>
      <c r="G8978" t="s">
        <v>10624</v>
      </c>
      <c r="H8978" t="s">
        <v>12556</v>
      </c>
      <c r="J8978" t="s">
        <v>44662</v>
      </c>
      <c r="L8978" t="s">
        <v>44663</v>
      </c>
      <c r="M8978">
        <v>31.385499954223601</v>
      </c>
      <c r="N8978">
        <v>-24.7777004241943</v>
      </c>
    </row>
    <row r="8979" spans="1:14" x14ac:dyDescent="0.35">
      <c r="A8979" t="s">
        <v>44664</v>
      </c>
      <c r="B8979" t="s">
        <v>32</v>
      </c>
      <c r="C8979" t="s">
        <v>44665</v>
      </c>
      <c r="D8979">
        <v>1786</v>
      </c>
      <c r="E8979" t="s">
        <v>1532</v>
      </c>
      <c r="F8979" t="s">
        <v>10609</v>
      </c>
      <c r="G8979" t="s">
        <v>10624</v>
      </c>
      <c r="H8979" t="s">
        <v>44666</v>
      </c>
      <c r="J8979" t="s">
        <v>44667</v>
      </c>
      <c r="L8979" t="s">
        <v>44668</v>
      </c>
      <c r="M8979">
        <v>30.175600051879801</v>
      </c>
      <c r="N8979">
        <v>-22.619300842285099</v>
      </c>
    </row>
    <row r="8980" spans="1:14" x14ac:dyDescent="0.35">
      <c r="A8980" t="s">
        <v>44669</v>
      </c>
      <c r="B8980" t="s">
        <v>32</v>
      </c>
      <c r="C8980" t="s">
        <v>44670</v>
      </c>
      <c r="D8980">
        <v>1365</v>
      </c>
      <c r="E8980" t="s">
        <v>1532</v>
      </c>
      <c r="F8980" t="s">
        <v>10609</v>
      </c>
      <c r="G8980" t="s">
        <v>10628</v>
      </c>
      <c r="H8980" t="s">
        <v>44671</v>
      </c>
      <c r="I8980" t="s">
        <v>44672</v>
      </c>
      <c r="J8980" t="s">
        <v>44673</v>
      </c>
      <c r="L8980" t="s">
        <v>44674</v>
      </c>
      <c r="M8980">
        <v>31.421939999999999</v>
      </c>
      <c r="N8980">
        <v>-24.801984999999998</v>
      </c>
    </row>
    <row r="8981" spans="1:14" x14ac:dyDescent="0.35">
      <c r="A8981" t="s">
        <v>44675</v>
      </c>
      <c r="B8981" t="s">
        <v>32</v>
      </c>
      <c r="C8981" t="s">
        <v>44676</v>
      </c>
      <c r="D8981">
        <v>228</v>
      </c>
      <c r="E8981" t="s">
        <v>1532</v>
      </c>
      <c r="F8981" t="s">
        <v>10609</v>
      </c>
      <c r="G8981" t="s">
        <v>10610</v>
      </c>
      <c r="H8981" t="s">
        <v>44677</v>
      </c>
      <c r="J8981" t="s">
        <v>44678</v>
      </c>
      <c r="L8981" t="s">
        <v>44679</v>
      </c>
      <c r="M8981">
        <v>17.279199600219702</v>
      </c>
      <c r="N8981">
        <v>-30.187799453735298</v>
      </c>
    </row>
    <row r="8982" spans="1:14" x14ac:dyDescent="0.35">
      <c r="A8982" t="s">
        <v>44680</v>
      </c>
      <c r="B8982" t="s">
        <v>3332</v>
      </c>
      <c r="C8982" t="s">
        <v>44681</v>
      </c>
      <c r="D8982">
        <v>116</v>
      </c>
      <c r="E8982" t="s">
        <v>1579</v>
      </c>
      <c r="F8982" t="s">
        <v>1614</v>
      </c>
      <c r="G8982" t="s">
        <v>5320</v>
      </c>
      <c r="H8982" t="s">
        <v>5321</v>
      </c>
      <c r="I8982" t="s">
        <v>44680</v>
      </c>
      <c r="J8982" t="s">
        <v>44682</v>
      </c>
      <c r="L8982" t="s">
        <v>44683</v>
      </c>
      <c r="M8982">
        <v>116.584999084472</v>
      </c>
      <c r="N8982">
        <v>40.080101013183501</v>
      </c>
    </row>
    <row r="8983" spans="1:14" x14ac:dyDescent="0.35">
      <c r="A8983" t="s">
        <v>44684</v>
      </c>
      <c r="B8983" t="s">
        <v>3332</v>
      </c>
      <c r="C8983" t="s">
        <v>44685</v>
      </c>
      <c r="D8983">
        <v>98</v>
      </c>
      <c r="E8983" t="s">
        <v>1579</v>
      </c>
      <c r="F8983" t="s">
        <v>1614</v>
      </c>
      <c r="G8983" t="s">
        <v>5315</v>
      </c>
      <c r="H8983" t="s">
        <v>5321</v>
      </c>
      <c r="I8983" t="s">
        <v>44684</v>
      </c>
      <c r="J8983" t="s">
        <v>44686</v>
      </c>
      <c r="L8983" t="s">
        <v>44687</v>
      </c>
      <c r="M8983">
        <v>116.41092</v>
      </c>
      <c r="N8983">
        <v>39.509945000000002</v>
      </c>
    </row>
    <row r="8984" spans="1:14" x14ac:dyDescent="0.35">
      <c r="A8984" t="s">
        <v>44688</v>
      </c>
      <c r="B8984" t="s">
        <v>1168</v>
      </c>
      <c r="C8984" t="s">
        <v>44689</v>
      </c>
      <c r="E8984" t="s">
        <v>1579</v>
      </c>
      <c r="F8984" t="s">
        <v>1614</v>
      </c>
      <c r="G8984" t="s">
        <v>5315</v>
      </c>
      <c r="H8984" t="s">
        <v>44690</v>
      </c>
      <c r="I8984" t="s">
        <v>44688</v>
      </c>
      <c r="J8984" t="s">
        <v>5027</v>
      </c>
      <c r="L8984" t="s">
        <v>44691</v>
      </c>
      <c r="M8984">
        <v>118.07388899999999</v>
      </c>
      <c r="N8984">
        <v>41.122500000000002</v>
      </c>
    </row>
    <row r="8985" spans="1:14" x14ac:dyDescent="0.35">
      <c r="A8985" t="s">
        <v>44692</v>
      </c>
      <c r="B8985" t="s">
        <v>1168</v>
      </c>
      <c r="C8985" t="s">
        <v>44693</v>
      </c>
      <c r="E8985" t="s">
        <v>1579</v>
      </c>
      <c r="F8985" t="s">
        <v>1614</v>
      </c>
      <c r="G8985" t="s">
        <v>1615</v>
      </c>
      <c r="H8985" t="s">
        <v>1616</v>
      </c>
      <c r="I8985" t="s">
        <v>44692</v>
      </c>
      <c r="J8985" t="s">
        <v>2183</v>
      </c>
      <c r="L8985" t="s">
        <v>44694</v>
      </c>
      <c r="M8985">
        <v>118.907997131347</v>
      </c>
      <c r="N8985">
        <v>42.235000610351499</v>
      </c>
    </row>
    <row r="8986" spans="1:14" x14ac:dyDescent="0.35">
      <c r="A8986" t="s">
        <v>44695</v>
      </c>
      <c r="B8986" t="s">
        <v>32</v>
      </c>
      <c r="C8986" t="s">
        <v>44696</v>
      </c>
      <c r="E8986" t="s">
        <v>1579</v>
      </c>
      <c r="F8986" t="s">
        <v>1614</v>
      </c>
      <c r="G8986" t="s">
        <v>5345</v>
      </c>
      <c r="H8986" t="s">
        <v>44697</v>
      </c>
      <c r="I8986" t="s">
        <v>44695</v>
      </c>
      <c r="J8986" t="s">
        <v>44698</v>
      </c>
      <c r="L8986" t="s">
        <v>44699</v>
      </c>
      <c r="M8986">
        <v>113.12599899999999</v>
      </c>
      <c r="N8986">
        <v>36.247501</v>
      </c>
    </row>
    <row r="8987" spans="1:14" x14ac:dyDescent="0.35">
      <c r="A8987" t="s">
        <v>44700</v>
      </c>
      <c r="B8987" t="s">
        <v>1168</v>
      </c>
      <c r="C8987" t="s">
        <v>44701</v>
      </c>
      <c r="D8987">
        <v>46</v>
      </c>
      <c r="E8987" t="s">
        <v>1579</v>
      </c>
      <c r="F8987" t="s">
        <v>1614</v>
      </c>
      <c r="G8987" t="s">
        <v>5315</v>
      </c>
      <c r="H8987" t="s">
        <v>44702</v>
      </c>
      <c r="I8987" t="s">
        <v>44700</v>
      </c>
      <c r="J8987" t="s">
        <v>44703</v>
      </c>
      <c r="L8987" t="s">
        <v>44704</v>
      </c>
      <c r="M8987">
        <v>119.05888899999999</v>
      </c>
      <c r="N8987">
        <v>39.666389000000002</v>
      </c>
    </row>
    <row r="8988" spans="1:14" x14ac:dyDescent="0.35">
      <c r="A8988" t="s">
        <v>44705</v>
      </c>
      <c r="B8988" t="s">
        <v>1168</v>
      </c>
      <c r="C8988" t="s">
        <v>44706</v>
      </c>
      <c r="D8988">
        <v>4557</v>
      </c>
      <c r="E8988" t="s">
        <v>1579</v>
      </c>
      <c r="F8988" t="s">
        <v>1614</v>
      </c>
      <c r="G8988" t="s">
        <v>1615</v>
      </c>
      <c r="H8988" t="s">
        <v>44707</v>
      </c>
      <c r="I8988" t="s">
        <v>44705</v>
      </c>
      <c r="J8988" t="s">
        <v>44708</v>
      </c>
      <c r="L8988" t="s">
        <v>44709</v>
      </c>
      <c r="M8988">
        <v>109.861388889</v>
      </c>
      <c r="N8988">
        <v>39.49</v>
      </c>
    </row>
    <row r="8989" spans="1:14" x14ac:dyDescent="0.35">
      <c r="A8989" t="s">
        <v>44710</v>
      </c>
      <c r="B8989" t="s">
        <v>32</v>
      </c>
      <c r="C8989" t="s">
        <v>44711</v>
      </c>
      <c r="D8989">
        <v>3442</v>
      </c>
      <c r="E8989" t="s">
        <v>1579</v>
      </c>
      <c r="F8989" t="s">
        <v>1614</v>
      </c>
      <c r="G8989" t="s">
        <v>5345</v>
      </c>
      <c r="H8989" t="s">
        <v>5346</v>
      </c>
      <c r="I8989" t="s">
        <v>44710</v>
      </c>
      <c r="J8989" t="s">
        <v>15401</v>
      </c>
      <c r="L8989" t="s">
        <v>44712</v>
      </c>
      <c r="M8989">
        <v>113.48200199999999</v>
      </c>
      <c r="N8989">
        <v>40.060299000000001</v>
      </c>
    </row>
    <row r="8990" spans="1:14" x14ac:dyDescent="0.35">
      <c r="A8990" t="s">
        <v>44713</v>
      </c>
      <c r="B8990" t="s">
        <v>1168</v>
      </c>
      <c r="C8990" t="s">
        <v>44714</v>
      </c>
      <c r="D8990">
        <v>3301</v>
      </c>
      <c r="E8990" t="s">
        <v>1579</v>
      </c>
      <c r="F8990" t="s">
        <v>1614</v>
      </c>
      <c r="G8990" t="s">
        <v>1615</v>
      </c>
      <c r="H8990" t="s">
        <v>44715</v>
      </c>
      <c r="I8990" t="s">
        <v>44713</v>
      </c>
      <c r="J8990" t="s">
        <v>44716</v>
      </c>
      <c r="L8990" t="s">
        <v>44717</v>
      </c>
      <c r="M8990">
        <v>112.096667</v>
      </c>
      <c r="N8990">
        <v>43.422499999999999</v>
      </c>
    </row>
    <row r="8991" spans="1:14" x14ac:dyDescent="0.35">
      <c r="A8991" t="s">
        <v>44718</v>
      </c>
      <c r="B8991" t="s">
        <v>1168</v>
      </c>
      <c r="C8991" t="s">
        <v>44719</v>
      </c>
      <c r="D8991">
        <v>2925</v>
      </c>
      <c r="E8991" t="s">
        <v>1579</v>
      </c>
      <c r="F8991" t="s">
        <v>1614</v>
      </c>
      <c r="G8991" t="s">
        <v>1615</v>
      </c>
      <c r="H8991" t="s">
        <v>44720</v>
      </c>
      <c r="I8991" t="s">
        <v>44718</v>
      </c>
      <c r="J8991" t="s">
        <v>44721</v>
      </c>
      <c r="L8991" t="s">
        <v>44722</v>
      </c>
      <c r="M8991">
        <v>119.9117</v>
      </c>
      <c r="N8991">
        <v>47.310600000000001</v>
      </c>
    </row>
    <row r="8992" spans="1:14" x14ac:dyDescent="0.35">
      <c r="A8992" t="s">
        <v>44723</v>
      </c>
      <c r="B8992" t="s">
        <v>1168</v>
      </c>
      <c r="C8992" t="s">
        <v>44724</v>
      </c>
      <c r="D8992">
        <v>229</v>
      </c>
      <c r="E8992" t="s">
        <v>1579</v>
      </c>
      <c r="F8992" t="s">
        <v>1614</v>
      </c>
      <c r="G8992" t="s">
        <v>5378</v>
      </c>
      <c r="H8992" t="s">
        <v>44725</v>
      </c>
      <c r="I8992" t="s">
        <v>44723</v>
      </c>
      <c r="J8992" t="s">
        <v>44726</v>
      </c>
      <c r="L8992" t="s">
        <v>44727</v>
      </c>
      <c r="M8992">
        <v>114.42555555600001</v>
      </c>
      <c r="N8992">
        <v>36.5258333333</v>
      </c>
    </row>
    <row r="8993" spans="1:14" x14ac:dyDescent="0.35">
      <c r="A8993" t="s">
        <v>44728</v>
      </c>
      <c r="B8993" t="s">
        <v>3332</v>
      </c>
      <c r="C8993" t="s">
        <v>44729</v>
      </c>
      <c r="D8993">
        <v>3556</v>
      </c>
      <c r="E8993" t="s">
        <v>1579</v>
      </c>
      <c r="F8993" t="s">
        <v>1614</v>
      </c>
      <c r="G8993" t="s">
        <v>1615</v>
      </c>
      <c r="H8993" t="s">
        <v>44730</v>
      </c>
      <c r="I8993" t="s">
        <v>44728</v>
      </c>
      <c r="J8993" t="s">
        <v>2605</v>
      </c>
      <c r="L8993" t="s">
        <v>44731</v>
      </c>
      <c r="M8993">
        <v>111.82399700000001</v>
      </c>
      <c r="N8993">
        <v>40.851398000000003</v>
      </c>
    </row>
    <row r="8994" spans="1:14" x14ac:dyDescent="0.35">
      <c r="A8994" t="s">
        <v>44732</v>
      </c>
      <c r="B8994" t="s">
        <v>1168</v>
      </c>
      <c r="C8994" t="s">
        <v>44733</v>
      </c>
      <c r="E8994" t="s">
        <v>1579</v>
      </c>
      <c r="F8994" t="s">
        <v>1614</v>
      </c>
      <c r="G8994" t="s">
        <v>1615</v>
      </c>
      <c r="H8994" t="s">
        <v>44734</v>
      </c>
      <c r="I8994" t="s">
        <v>44732</v>
      </c>
      <c r="J8994" t="s">
        <v>27470</v>
      </c>
      <c r="L8994" t="s">
        <v>44735</v>
      </c>
      <c r="M8994">
        <v>119.407222</v>
      </c>
      <c r="N8994">
        <v>45.487222000000003</v>
      </c>
    </row>
    <row r="8995" spans="1:14" x14ac:dyDescent="0.35">
      <c r="A8995" t="s">
        <v>3654</v>
      </c>
      <c r="B8995" t="s">
        <v>36</v>
      </c>
      <c r="C8995" t="s">
        <v>46934</v>
      </c>
      <c r="D8995">
        <v>4252</v>
      </c>
      <c r="E8995" t="s">
        <v>1541</v>
      </c>
      <c r="F8995" t="s">
        <v>25718</v>
      </c>
      <c r="G8995" t="s">
        <v>44736</v>
      </c>
      <c r="H8995" t="s">
        <v>46934</v>
      </c>
      <c r="J8995" t="s">
        <v>3654</v>
      </c>
      <c r="L8995" t="s">
        <v>44737</v>
      </c>
      <c r="M8995">
        <v>19.233333999999999</v>
      </c>
      <c r="N8995">
        <v>43.116669000000002</v>
      </c>
    </row>
    <row r="8996" spans="1:14" x14ac:dyDescent="0.35">
      <c r="A8996" t="s">
        <v>44738</v>
      </c>
      <c r="B8996" t="s">
        <v>1168</v>
      </c>
      <c r="C8996" t="s">
        <v>44739</v>
      </c>
      <c r="D8996">
        <v>2169</v>
      </c>
      <c r="E8996" t="s">
        <v>1579</v>
      </c>
      <c r="F8996" t="s">
        <v>1614</v>
      </c>
      <c r="G8996" t="s">
        <v>1615</v>
      </c>
      <c r="H8996" t="s">
        <v>5460</v>
      </c>
      <c r="I8996" t="s">
        <v>44738</v>
      </c>
      <c r="J8996" t="s">
        <v>44740</v>
      </c>
      <c r="L8996" t="s">
        <v>44741</v>
      </c>
      <c r="M8996">
        <v>119.824997</v>
      </c>
      <c r="N8996">
        <v>49.205002</v>
      </c>
    </row>
    <row r="8997" spans="1:14" x14ac:dyDescent="0.35">
      <c r="A8997" t="s">
        <v>44742</v>
      </c>
      <c r="B8997" t="s">
        <v>1168</v>
      </c>
      <c r="C8997" t="s">
        <v>44743</v>
      </c>
      <c r="D8997">
        <v>1483</v>
      </c>
      <c r="E8997" t="s">
        <v>1579</v>
      </c>
      <c r="F8997" t="s">
        <v>1614</v>
      </c>
      <c r="G8997" t="s">
        <v>5345</v>
      </c>
      <c r="H8997" t="s">
        <v>24041</v>
      </c>
      <c r="I8997" t="s">
        <v>44742</v>
      </c>
      <c r="J8997" t="s">
        <v>24040</v>
      </c>
      <c r="L8997" t="s">
        <v>44744</v>
      </c>
      <c r="M8997">
        <v>111.64123600000001</v>
      </c>
      <c r="N8997">
        <v>36.132629000000001</v>
      </c>
    </row>
    <row r="8998" spans="1:14" x14ac:dyDescent="0.35">
      <c r="A8998" t="s">
        <v>44745</v>
      </c>
      <c r="B8998" t="s">
        <v>1168</v>
      </c>
      <c r="C8998" t="s">
        <v>46935</v>
      </c>
      <c r="E8998" t="s">
        <v>1579</v>
      </c>
      <c r="F8998" t="s">
        <v>1614</v>
      </c>
      <c r="G8998" t="s">
        <v>5412</v>
      </c>
      <c r="H8998" t="s">
        <v>46936</v>
      </c>
      <c r="I8998" t="s">
        <v>44745</v>
      </c>
      <c r="J8998" t="s">
        <v>44746</v>
      </c>
      <c r="L8998" t="s">
        <v>44747</v>
      </c>
      <c r="M8998">
        <v>111.14277800000001</v>
      </c>
      <c r="N8998">
        <v>37.683332999999998</v>
      </c>
    </row>
    <row r="8999" spans="1:14" x14ac:dyDescent="0.35">
      <c r="A8999" t="s">
        <v>44748</v>
      </c>
      <c r="B8999" t="s">
        <v>1168</v>
      </c>
      <c r="C8999" t="s">
        <v>44749</v>
      </c>
      <c r="D8999">
        <v>2231</v>
      </c>
      <c r="E8999" t="s">
        <v>1579</v>
      </c>
      <c r="F8999" t="s">
        <v>1614</v>
      </c>
      <c r="G8999" t="s">
        <v>1615</v>
      </c>
      <c r="I8999" t="s">
        <v>44748</v>
      </c>
      <c r="J8999" t="s">
        <v>44750</v>
      </c>
      <c r="L8999" t="s">
        <v>44751</v>
      </c>
      <c r="M8999">
        <v>117.33</v>
      </c>
      <c r="N8999">
        <v>49.566667000000002</v>
      </c>
    </row>
    <row r="9000" spans="1:14" x14ac:dyDescent="0.35">
      <c r="A9000" t="s">
        <v>44752</v>
      </c>
      <c r="B9000" t="s">
        <v>3332</v>
      </c>
      <c r="C9000" t="s">
        <v>44753</v>
      </c>
      <c r="E9000" t="s">
        <v>1579</v>
      </c>
      <c r="F9000" t="s">
        <v>1614</v>
      </c>
      <c r="G9000" t="s">
        <v>5320</v>
      </c>
      <c r="H9000" t="s">
        <v>5321</v>
      </c>
      <c r="I9000" t="s">
        <v>44752</v>
      </c>
      <c r="J9000" t="s">
        <v>27480</v>
      </c>
      <c r="L9000" t="s">
        <v>44754</v>
      </c>
      <c r="M9000">
        <v>116.38800048828099</v>
      </c>
      <c r="N9000">
        <v>39.782798767089801</v>
      </c>
    </row>
    <row r="9001" spans="1:14" x14ac:dyDescent="0.35">
      <c r="A9001" t="s">
        <v>44755</v>
      </c>
      <c r="B9001" t="s">
        <v>1168</v>
      </c>
      <c r="C9001" t="s">
        <v>44756</v>
      </c>
      <c r="D9001">
        <v>3321</v>
      </c>
      <c r="E9001" t="s">
        <v>1579</v>
      </c>
      <c r="F9001" t="s">
        <v>1614</v>
      </c>
      <c r="G9001" t="s">
        <v>1615</v>
      </c>
      <c r="H9001" t="s">
        <v>44757</v>
      </c>
      <c r="I9001" t="s">
        <v>44755</v>
      </c>
      <c r="J9001" t="s">
        <v>5603</v>
      </c>
      <c r="L9001" t="s">
        <v>44758</v>
      </c>
      <c r="M9001">
        <v>109.99700164794901</v>
      </c>
      <c r="N9001">
        <v>40.560001373291001</v>
      </c>
    </row>
    <row r="9002" spans="1:14" x14ac:dyDescent="0.35">
      <c r="A9002" t="s">
        <v>44759</v>
      </c>
      <c r="B9002" t="s">
        <v>1168</v>
      </c>
      <c r="C9002" t="s">
        <v>44760</v>
      </c>
      <c r="D9002">
        <v>233</v>
      </c>
      <c r="E9002" t="s">
        <v>1579</v>
      </c>
      <c r="F9002" t="s">
        <v>1614</v>
      </c>
      <c r="G9002" t="s">
        <v>5315</v>
      </c>
      <c r="H9002" t="s">
        <v>44761</v>
      </c>
      <c r="I9002" t="s">
        <v>44759</v>
      </c>
      <c r="J9002" t="s">
        <v>27401</v>
      </c>
      <c r="L9002" t="s">
        <v>44762</v>
      </c>
      <c r="M9002">
        <v>114.69699859619099</v>
      </c>
      <c r="N9002">
        <v>38.2807006835937</v>
      </c>
    </row>
    <row r="9003" spans="1:14" x14ac:dyDescent="0.35">
      <c r="A9003" t="s">
        <v>44763</v>
      </c>
      <c r="B9003" t="s">
        <v>3332</v>
      </c>
      <c r="C9003" t="s">
        <v>44764</v>
      </c>
      <c r="D9003">
        <v>10</v>
      </c>
      <c r="E9003" t="s">
        <v>1579</v>
      </c>
      <c r="F9003" t="s">
        <v>1614</v>
      </c>
      <c r="G9003" t="s">
        <v>5347</v>
      </c>
      <c r="H9003" t="s">
        <v>44765</v>
      </c>
      <c r="I9003" t="s">
        <v>44763</v>
      </c>
      <c r="J9003" t="s">
        <v>27305</v>
      </c>
      <c r="L9003" t="s">
        <v>44766</v>
      </c>
      <c r="M9003">
        <v>117.346000671</v>
      </c>
      <c r="N9003">
        <v>39.124401092499902</v>
      </c>
    </row>
    <row r="9004" spans="1:14" x14ac:dyDescent="0.35">
      <c r="A9004" t="s">
        <v>44767</v>
      </c>
      <c r="B9004" t="s">
        <v>1168</v>
      </c>
      <c r="C9004" t="s">
        <v>44768</v>
      </c>
      <c r="D9004">
        <v>2395</v>
      </c>
      <c r="E9004" t="s">
        <v>1579</v>
      </c>
      <c r="F9004" t="s">
        <v>1614</v>
      </c>
      <c r="G9004" t="s">
        <v>1615</v>
      </c>
      <c r="H9004" t="s">
        <v>44769</v>
      </c>
      <c r="I9004" t="s">
        <v>44767</v>
      </c>
      <c r="J9004" t="s">
        <v>44770</v>
      </c>
      <c r="L9004" t="s">
        <v>44771</v>
      </c>
      <c r="M9004">
        <v>122.199997</v>
      </c>
      <c r="N9004">
        <v>43.556702000000001</v>
      </c>
    </row>
    <row r="9005" spans="1:14" x14ac:dyDescent="0.35">
      <c r="A9005" t="s">
        <v>44772</v>
      </c>
      <c r="B9005" t="s">
        <v>1168</v>
      </c>
      <c r="C9005" t="s">
        <v>44773</v>
      </c>
      <c r="E9005" t="s">
        <v>1579</v>
      </c>
      <c r="F9005" t="s">
        <v>1614</v>
      </c>
      <c r="G9005" t="s">
        <v>1615</v>
      </c>
      <c r="H9005" t="s">
        <v>44774</v>
      </c>
      <c r="I9005" t="s">
        <v>44772</v>
      </c>
      <c r="J9005" t="s">
        <v>44775</v>
      </c>
      <c r="L9005" t="s">
        <v>44776</v>
      </c>
      <c r="M9005">
        <v>113.108056</v>
      </c>
      <c r="N9005">
        <v>41.129722000000001</v>
      </c>
    </row>
    <row r="9006" spans="1:14" x14ac:dyDescent="0.35">
      <c r="A9006" t="s">
        <v>44777</v>
      </c>
      <c r="B9006" t="s">
        <v>32</v>
      </c>
      <c r="C9006" t="s">
        <v>44778</v>
      </c>
      <c r="D9006">
        <v>3650</v>
      </c>
      <c r="E9006" t="s">
        <v>1579</v>
      </c>
      <c r="F9006" t="s">
        <v>1614</v>
      </c>
      <c r="G9006" t="s">
        <v>1615</v>
      </c>
      <c r="H9006" t="s">
        <v>44779</v>
      </c>
      <c r="I9006" t="s">
        <v>44777</v>
      </c>
      <c r="J9006" t="s">
        <v>42062</v>
      </c>
      <c r="L9006" t="s">
        <v>44780</v>
      </c>
      <c r="M9006">
        <v>106.7993</v>
      </c>
      <c r="N9006">
        <v>39.793399999999998</v>
      </c>
    </row>
    <row r="9007" spans="1:14" x14ac:dyDescent="0.35">
      <c r="A9007" t="s">
        <v>44781</v>
      </c>
      <c r="B9007" t="s">
        <v>32</v>
      </c>
      <c r="C9007" t="s">
        <v>44782</v>
      </c>
      <c r="E9007" t="s">
        <v>1579</v>
      </c>
      <c r="F9007" t="s">
        <v>1614</v>
      </c>
      <c r="G9007" t="s">
        <v>1615</v>
      </c>
      <c r="H9007" t="s">
        <v>44783</v>
      </c>
      <c r="I9007" t="s">
        <v>44781</v>
      </c>
      <c r="J9007" t="s">
        <v>27509</v>
      </c>
      <c r="L9007" t="s">
        <v>44784</v>
      </c>
      <c r="M9007">
        <v>122.00833299999999</v>
      </c>
      <c r="N9007">
        <v>46.195332999999998</v>
      </c>
    </row>
    <row r="9008" spans="1:14" x14ac:dyDescent="0.35">
      <c r="A9008" t="s">
        <v>44785</v>
      </c>
      <c r="B9008" t="s">
        <v>1168</v>
      </c>
      <c r="C9008" t="s">
        <v>44786</v>
      </c>
      <c r="E9008" t="s">
        <v>1579</v>
      </c>
      <c r="F9008" t="s">
        <v>1614</v>
      </c>
      <c r="G9008" t="s">
        <v>1615</v>
      </c>
      <c r="H9008" t="s">
        <v>44787</v>
      </c>
      <c r="I9008" t="s">
        <v>44785</v>
      </c>
      <c r="J9008" t="s">
        <v>44788</v>
      </c>
      <c r="L9008" t="s">
        <v>44789</v>
      </c>
      <c r="M9008">
        <v>115.963996887207</v>
      </c>
      <c r="N9008">
        <v>43.915599822997997</v>
      </c>
    </row>
    <row r="9009" spans="1:14" x14ac:dyDescent="0.35">
      <c r="A9009" t="s">
        <v>44790</v>
      </c>
      <c r="B9009" t="s">
        <v>32</v>
      </c>
      <c r="C9009" t="s">
        <v>44791</v>
      </c>
      <c r="D9009">
        <v>280</v>
      </c>
      <c r="E9009" t="s">
        <v>1579</v>
      </c>
      <c r="F9009" t="s">
        <v>1614</v>
      </c>
      <c r="G9009" t="s">
        <v>5315</v>
      </c>
      <c r="H9009" t="s">
        <v>44792</v>
      </c>
      <c r="I9009" t="s">
        <v>44790</v>
      </c>
      <c r="J9009" t="s">
        <v>44793</v>
      </c>
      <c r="L9009" t="s">
        <v>44794</v>
      </c>
      <c r="M9009">
        <v>114.4293</v>
      </c>
      <c r="N9009">
        <v>36.883099999999999</v>
      </c>
    </row>
    <row r="9010" spans="1:14" x14ac:dyDescent="0.35">
      <c r="A9010" t="s">
        <v>44795</v>
      </c>
      <c r="B9010" t="s">
        <v>32</v>
      </c>
      <c r="C9010" t="s">
        <v>44796</v>
      </c>
      <c r="D9010">
        <v>2527</v>
      </c>
      <c r="E9010" t="s">
        <v>1579</v>
      </c>
      <c r="F9010" t="s">
        <v>1614</v>
      </c>
      <c r="G9010" t="s">
        <v>5345</v>
      </c>
      <c r="H9010" t="s">
        <v>44797</v>
      </c>
      <c r="I9010" t="s">
        <v>44795</v>
      </c>
      <c r="J9010" t="s">
        <v>44798</v>
      </c>
      <c r="L9010" t="s">
        <v>44799</v>
      </c>
      <c r="M9010">
        <v>112.969173</v>
      </c>
      <c r="N9010">
        <v>38.597456000000001</v>
      </c>
    </row>
    <row r="9011" spans="1:14" x14ac:dyDescent="0.35">
      <c r="A9011" t="s">
        <v>44800</v>
      </c>
      <c r="B9011" t="s">
        <v>32</v>
      </c>
      <c r="C9011" t="s">
        <v>44801</v>
      </c>
      <c r="D9011">
        <v>1242</v>
      </c>
      <c r="E9011" t="s">
        <v>1579</v>
      </c>
      <c r="F9011" t="s">
        <v>1614</v>
      </c>
      <c r="G9011" t="s">
        <v>5412</v>
      </c>
      <c r="H9011" t="s">
        <v>44802</v>
      </c>
      <c r="I9011" t="s">
        <v>44800</v>
      </c>
      <c r="J9011" t="s">
        <v>44803</v>
      </c>
      <c r="L9011" t="s">
        <v>44804</v>
      </c>
      <c r="M9011">
        <v>111.031388889</v>
      </c>
      <c r="N9011">
        <v>35.116391</v>
      </c>
    </row>
    <row r="9012" spans="1:14" x14ac:dyDescent="0.35">
      <c r="A9012" t="s">
        <v>44805</v>
      </c>
      <c r="B9012" t="s">
        <v>3332</v>
      </c>
      <c r="C9012" t="s">
        <v>44806</v>
      </c>
      <c r="D9012">
        <v>2575</v>
      </c>
      <c r="E9012" t="s">
        <v>1579</v>
      </c>
      <c r="F9012" t="s">
        <v>1614</v>
      </c>
      <c r="G9012" t="s">
        <v>5345</v>
      </c>
      <c r="H9012" t="s">
        <v>44807</v>
      </c>
      <c r="I9012" t="s">
        <v>44805</v>
      </c>
      <c r="J9012" t="s">
        <v>44808</v>
      </c>
      <c r="L9012" t="s">
        <v>44809</v>
      </c>
      <c r="M9012">
        <v>112.62799835205</v>
      </c>
      <c r="N9012">
        <v>37.746898651122997</v>
      </c>
    </row>
    <row r="9013" spans="1:14" x14ac:dyDescent="0.35">
      <c r="A9013" t="s">
        <v>44810</v>
      </c>
      <c r="B9013" t="s">
        <v>1168</v>
      </c>
      <c r="C9013" t="s">
        <v>44811</v>
      </c>
      <c r="D9013">
        <v>3400</v>
      </c>
      <c r="E9013" t="s">
        <v>1579</v>
      </c>
      <c r="F9013" t="s">
        <v>1614</v>
      </c>
      <c r="G9013" t="s">
        <v>1615</v>
      </c>
      <c r="H9013" t="s">
        <v>44812</v>
      </c>
      <c r="I9013" t="s">
        <v>44810</v>
      </c>
      <c r="J9013" t="s">
        <v>44813</v>
      </c>
      <c r="L9013" t="s">
        <v>44814</v>
      </c>
      <c r="M9013">
        <v>107.7428</v>
      </c>
      <c r="N9013">
        <v>40.926000000000002</v>
      </c>
    </row>
    <row r="9014" spans="1:14" x14ac:dyDescent="0.35">
      <c r="A9014" t="s">
        <v>44815</v>
      </c>
      <c r="B9014" t="s">
        <v>1168</v>
      </c>
      <c r="C9014" t="s">
        <v>44816</v>
      </c>
      <c r="D9014">
        <v>928</v>
      </c>
      <c r="E9014" t="s">
        <v>1579</v>
      </c>
      <c r="F9014" t="s">
        <v>1614</v>
      </c>
      <c r="G9014" t="s">
        <v>1615</v>
      </c>
      <c r="H9014" t="s">
        <v>44817</v>
      </c>
      <c r="I9014" t="s">
        <v>44815</v>
      </c>
      <c r="J9014" t="s">
        <v>44818</v>
      </c>
      <c r="L9014" t="s">
        <v>44819</v>
      </c>
      <c r="M9014">
        <v>122.767503</v>
      </c>
      <c r="N9014">
        <v>47.865833000000002</v>
      </c>
    </row>
    <row r="9015" spans="1:14" x14ac:dyDescent="0.35">
      <c r="A9015" t="s">
        <v>44820</v>
      </c>
      <c r="B9015" t="s">
        <v>32</v>
      </c>
      <c r="C9015" t="s">
        <v>44821</v>
      </c>
      <c r="D9015">
        <v>30</v>
      </c>
      <c r="E9015" t="s">
        <v>1579</v>
      </c>
      <c r="F9015" t="s">
        <v>1582</v>
      </c>
      <c r="G9015" t="s">
        <v>1590</v>
      </c>
      <c r="H9015" t="s">
        <v>1591</v>
      </c>
      <c r="I9015" t="s">
        <v>44822</v>
      </c>
      <c r="J9015" t="s">
        <v>44820</v>
      </c>
      <c r="L9015" t="s">
        <v>44823</v>
      </c>
      <c r="M9015">
        <v>52.3352</v>
      </c>
      <c r="N9015">
        <v>24.51</v>
      </c>
    </row>
    <row r="9016" spans="1:14" x14ac:dyDescent="0.35">
      <c r="A9016" t="s">
        <v>44824</v>
      </c>
      <c r="B9016" t="s">
        <v>32</v>
      </c>
      <c r="C9016" t="s">
        <v>44825</v>
      </c>
      <c r="D9016">
        <v>3200</v>
      </c>
      <c r="E9016" t="s">
        <v>161</v>
      </c>
      <c r="F9016" t="s">
        <v>1547</v>
      </c>
      <c r="G9016" t="s">
        <v>1607</v>
      </c>
      <c r="H9016" t="s">
        <v>44826</v>
      </c>
      <c r="I9016" t="s">
        <v>44827</v>
      </c>
      <c r="J9016" t="s">
        <v>44824</v>
      </c>
      <c r="K9016" t="s">
        <v>44824</v>
      </c>
      <c r="L9016" t="s">
        <v>44828</v>
      </c>
      <c r="M9016">
        <v>146.61625000000001</v>
      </c>
      <c r="N9016">
        <v>-6.9522222222199996</v>
      </c>
    </row>
    <row r="9017" spans="1:14" x14ac:dyDescent="0.35">
      <c r="A9017" t="s">
        <v>44829</v>
      </c>
      <c r="B9017" t="s">
        <v>32</v>
      </c>
      <c r="C9017" t="s">
        <v>44830</v>
      </c>
      <c r="E9017" t="s">
        <v>1579</v>
      </c>
      <c r="F9017" t="s">
        <v>1614</v>
      </c>
      <c r="G9017" t="s">
        <v>5397</v>
      </c>
      <c r="H9017" t="s">
        <v>44831</v>
      </c>
      <c r="I9017" t="s">
        <v>44829</v>
      </c>
      <c r="J9017" t="s">
        <v>44832</v>
      </c>
      <c r="L9017" t="s">
        <v>44833</v>
      </c>
      <c r="M9017">
        <v>109.293999</v>
      </c>
      <c r="N9017">
        <v>21.539400000000001</v>
      </c>
    </row>
    <row r="9018" spans="1:14" x14ac:dyDescent="0.35">
      <c r="A9018" t="s">
        <v>44834</v>
      </c>
      <c r="B9018" t="s">
        <v>1168</v>
      </c>
      <c r="C9018" t="s">
        <v>44835</v>
      </c>
      <c r="D9018">
        <v>128</v>
      </c>
      <c r="E9018" t="s">
        <v>1579</v>
      </c>
      <c r="F9018" t="s">
        <v>1614</v>
      </c>
      <c r="G9018" t="s">
        <v>5385</v>
      </c>
      <c r="H9018" t="s">
        <v>44836</v>
      </c>
      <c r="I9018" t="s">
        <v>44834</v>
      </c>
      <c r="J9018" t="s">
        <v>44837</v>
      </c>
      <c r="L9018" t="s">
        <v>44838</v>
      </c>
      <c r="M9018">
        <v>111.63999939</v>
      </c>
      <c r="N9018">
        <v>28.9188995361</v>
      </c>
    </row>
    <row r="9019" spans="1:14" x14ac:dyDescent="0.35">
      <c r="A9019" t="s">
        <v>44839</v>
      </c>
      <c r="B9019" t="s">
        <v>1168</v>
      </c>
      <c r="C9019" t="s">
        <v>44840</v>
      </c>
      <c r="D9019">
        <v>882</v>
      </c>
      <c r="E9019" t="s">
        <v>1579</v>
      </c>
      <c r="F9019" t="s">
        <v>1614</v>
      </c>
      <c r="G9019" t="s">
        <v>5385</v>
      </c>
      <c r="H9019" t="s">
        <v>44841</v>
      </c>
      <c r="I9019" t="s">
        <v>44839</v>
      </c>
      <c r="J9019" t="s">
        <v>44842</v>
      </c>
      <c r="L9019" t="s">
        <v>44843</v>
      </c>
      <c r="M9019">
        <v>109.7</v>
      </c>
      <c r="N9019">
        <v>27.4411111111</v>
      </c>
    </row>
    <row r="9020" spans="1:14" x14ac:dyDescent="0.35">
      <c r="A9020" t="s">
        <v>44844</v>
      </c>
      <c r="B9020" t="s">
        <v>32</v>
      </c>
      <c r="C9020" t="s">
        <v>44845</v>
      </c>
      <c r="D9020">
        <v>692</v>
      </c>
      <c r="E9020" t="s">
        <v>1579</v>
      </c>
      <c r="F9020" t="s">
        <v>1614</v>
      </c>
      <c r="G9020" t="s">
        <v>5385</v>
      </c>
      <c r="H9020" t="s">
        <v>44846</v>
      </c>
      <c r="I9020" t="s">
        <v>44844</v>
      </c>
      <c r="J9020" t="s">
        <v>44847</v>
      </c>
      <c r="L9020" t="s">
        <v>44848</v>
      </c>
      <c r="M9020">
        <v>110.443001</v>
      </c>
      <c r="N9020">
        <v>29.102799999999998</v>
      </c>
    </row>
    <row r="9021" spans="1:14" x14ac:dyDescent="0.35">
      <c r="A9021" t="s">
        <v>44849</v>
      </c>
      <c r="B9021" t="s">
        <v>3332</v>
      </c>
      <c r="C9021" t="s">
        <v>44850</v>
      </c>
      <c r="D9021">
        <v>50</v>
      </c>
      <c r="E9021" t="s">
        <v>1579</v>
      </c>
      <c r="F9021" t="s">
        <v>1614</v>
      </c>
      <c r="G9021" t="s">
        <v>5309</v>
      </c>
      <c r="H9021" t="s">
        <v>5310</v>
      </c>
      <c r="I9021" t="s">
        <v>44849</v>
      </c>
      <c r="J9021" t="s">
        <v>27414</v>
      </c>
      <c r="L9021" t="s">
        <v>44851</v>
      </c>
      <c r="M9021">
        <v>113.29900360107401</v>
      </c>
      <c r="N9021">
        <v>23.392400741577099</v>
      </c>
    </row>
    <row r="9022" spans="1:14" x14ac:dyDescent="0.35">
      <c r="A9022" t="s">
        <v>44852</v>
      </c>
      <c r="B9022" t="s">
        <v>3332</v>
      </c>
      <c r="C9022" t="s">
        <v>44853</v>
      </c>
      <c r="D9022">
        <v>217</v>
      </c>
      <c r="E9022" t="s">
        <v>1579</v>
      </c>
      <c r="F9022" t="s">
        <v>1614</v>
      </c>
      <c r="G9022" t="s">
        <v>5385</v>
      </c>
      <c r="H9022" t="s">
        <v>5398</v>
      </c>
      <c r="I9022" t="s">
        <v>44852</v>
      </c>
      <c r="J9022" t="s">
        <v>27505</v>
      </c>
      <c r="L9022" t="s">
        <v>44854</v>
      </c>
      <c r="M9022">
        <v>113.220001221</v>
      </c>
      <c r="N9022">
        <v>28.189199447599901</v>
      </c>
    </row>
    <row r="9023" spans="1:14" x14ac:dyDescent="0.35">
      <c r="A9023" t="s">
        <v>44855</v>
      </c>
      <c r="B9023" t="s">
        <v>1168</v>
      </c>
      <c r="C9023" t="s">
        <v>44856</v>
      </c>
      <c r="D9023">
        <v>2221</v>
      </c>
      <c r="E9023" t="s">
        <v>1579</v>
      </c>
      <c r="F9023" t="s">
        <v>1614</v>
      </c>
      <c r="G9023" t="s">
        <v>5397</v>
      </c>
      <c r="H9023" t="s">
        <v>44857</v>
      </c>
      <c r="I9023" t="s">
        <v>44855</v>
      </c>
      <c r="J9023" t="s">
        <v>27411</v>
      </c>
      <c r="L9023" t="s">
        <v>44858</v>
      </c>
      <c r="M9023">
        <v>107.69970000000001</v>
      </c>
      <c r="N9023">
        <v>24.805</v>
      </c>
    </row>
    <row r="9024" spans="1:14" x14ac:dyDescent="0.35">
      <c r="A9024" t="s">
        <v>44859</v>
      </c>
      <c r="B9024" t="s">
        <v>32</v>
      </c>
      <c r="C9024" t="s">
        <v>44860</v>
      </c>
      <c r="D9024">
        <v>1700</v>
      </c>
      <c r="E9024" t="s">
        <v>1579</v>
      </c>
      <c r="F9024" t="s">
        <v>1614</v>
      </c>
      <c r="G9024" t="s">
        <v>5468</v>
      </c>
      <c r="H9024" t="s">
        <v>44861</v>
      </c>
      <c r="I9024" t="s">
        <v>44862</v>
      </c>
      <c r="J9024" t="s">
        <v>44863</v>
      </c>
      <c r="L9024" t="s">
        <v>44864</v>
      </c>
      <c r="M9024">
        <v>85.890500000000003</v>
      </c>
      <c r="N9024">
        <v>44.242100000000001</v>
      </c>
    </row>
    <row r="9025" spans="1:14" x14ac:dyDescent="0.35">
      <c r="A9025" t="s">
        <v>44865</v>
      </c>
      <c r="B9025" t="s">
        <v>32</v>
      </c>
      <c r="C9025" t="s">
        <v>44866</v>
      </c>
      <c r="E9025" t="s">
        <v>1579</v>
      </c>
      <c r="F9025" t="s">
        <v>1614</v>
      </c>
      <c r="G9025" t="s">
        <v>5385</v>
      </c>
      <c r="H9025" t="s">
        <v>44867</v>
      </c>
      <c r="I9025" t="s">
        <v>44865</v>
      </c>
      <c r="J9025" t="s">
        <v>27538</v>
      </c>
      <c r="L9025" t="s">
        <v>44868</v>
      </c>
      <c r="M9025">
        <v>112.62799800000001</v>
      </c>
      <c r="N9025">
        <v>26.9053</v>
      </c>
    </row>
    <row r="9026" spans="1:14" x14ac:dyDescent="0.35">
      <c r="A9026" t="s">
        <v>44869</v>
      </c>
      <c r="B9026" t="s">
        <v>3332</v>
      </c>
      <c r="C9026" t="s">
        <v>44870</v>
      </c>
      <c r="D9026">
        <v>570</v>
      </c>
      <c r="E9026" t="s">
        <v>1579</v>
      </c>
      <c r="F9026" t="s">
        <v>1614</v>
      </c>
      <c r="G9026" t="s">
        <v>5397</v>
      </c>
      <c r="H9026" t="s">
        <v>44871</v>
      </c>
      <c r="I9026" t="s">
        <v>44869</v>
      </c>
      <c r="J9026" t="s">
        <v>44872</v>
      </c>
      <c r="L9026" t="s">
        <v>44873</v>
      </c>
      <c r="M9026">
        <v>110.039001464843</v>
      </c>
      <c r="N9026">
        <v>25.2180995941162</v>
      </c>
    </row>
    <row r="9027" spans="1:14" x14ac:dyDescent="0.35">
      <c r="A9027" t="s">
        <v>44874</v>
      </c>
      <c r="B9027" t="s">
        <v>1168</v>
      </c>
      <c r="C9027" t="s">
        <v>44875</v>
      </c>
      <c r="D9027">
        <v>340</v>
      </c>
      <c r="E9027" t="s">
        <v>1579</v>
      </c>
      <c r="F9027" t="s">
        <v>1614</v>
      </c>
      <c r="G9027" t="s">
        <v>5385</v>
      </c>
      <c r="H9027" t="s">
        <v>44876</v>
      </c>
      <c r="I9027" t="s">
        <v>44874</v>
      </c>
      <c r="J9027" t="s">
        <v>27301</v>
      </c>
      <c r="L9027" t="s">
        <v>44877</v>
      </c>
      <c r="M9027">
        <v>111.610043</v>
      </c>
      <c r="N9027">
        <v>26.338660999999998</v>
      </c>
    </row>
    <row r="9028" spans="1:14" x14ac:dyDescent="0.35">
      <c r="A9028" t="s">
        <v>44878</v>
      </c>
      <c r="B9028" t="s">
        <v>32</v>
      </c>
      <c r="C9028" t="s">
        <v>44879</v>
      </c>
      <c r="E9028" t="s">
        <v>1579</v>
      </c>
      <c r="F9028" t="s">
        <v>1614</v>
      </c>
      <c r="G9028" t="s">
        <v>5309</v>
      </c>
      <c r="H9028" t="s">
        <v>44880</v>
      </c>
      <c r="I9028" t="s">
        <v>44878</v>
      </c>
      <c r="J9028" t="s">
        <v>44881</v>
      </c>
      <c r="L9028" t="s">
        <v>44882</v>
      </c>
      <c r="M9028">
        <v>116.133003234863</v>
      </c>
      <c r="N9028">
        <v>24.350000381469702</v>
      </c>
    </row>
    <row r="9029" spans="1:14" x14ac:dyDescent="0.35">
      <c r="A9029" t="s">
        <v>44883</v>
      </c>
      <c r="B9029" t="s">
        <v>3332</v>
      </c>
      <c r="C9029" t="s">
        <v>44884</v>
      </c>
      <c r="D9029">
        <v>421</v>
      </c>
      <c r="E9029" t="s">
        <v>1579</v>
      </c>
      <c r="F9029" t="s">
        <v>1614</v>
      </c>
      <c r="G9029" t="s">
        <v>5397</v>
      </c>
      <c r="H9029" t="s">
        <v>44885</v>
      </c>
      <c r="I9029" t="s">
        <v>44883</v>
      </c>
      <c r="J9029" t="s">
        <v>44886</v>
      </c>
      <c r="L9029" t="s">
        <v>44887</v>
      </c>
      <c r="M9029">
        <v>108.171997070312</v>
      </c>
      <c r="N9029">
        <v>22.608299255371001</v>
      </c>
    </row>
    <row r="9030" spans="1:14" x14ac:dyDescent="0.35">
      <c r="A9030" t="s">
        <v>44888</v>
      </c>
      <c r="B9030" t="s">
        <v>1168</v>
      </c>
      <c r="C9030" t="s">
        <v>44889</v>
      </c>
      <c r="E9030" t="s">
        <v>1579</v>
      </c>
      <c r="F9030" t="s">
        <v>1614</v>
      </c>
      <c r="G9030" t="s">
        <v>5309</v>
      </c>
      <c r="H9030" t="s">
        <v>5370</v>
      </c>
      <c r="I9030" t="s">
        <v>44888</v>
      </c>
      <c r="J9030" t="s">
        <v>44890</v>
      </c>
      <c r="L9030" t="s">
        <v>44891</v>
      </c>
      <c r="M9030">
        <v>116.5033</v>
      </c>
      <c r="N9030">
        <v>23.552</v>
      </c>
    </row>
    <row r="9031" spans="1:14" x14ac:dyDescent="0.35">
      <c r="A9031" t="s">
        <v>44892</v>
      </c>
      <c r="B9031" t="s">
        <v>1168</v>
      </c>
      <c r="C9031" t="s">
        <v>44893</v>
      </c>
      <c r="D9031">
        <v>23</v>
      </c>
      <c r="E9031" t="s">
        <v>1579</v>
      </c>
      <c r="F9031" t="s">
        <v>1614</v>
      </c>
      <c r="G9031" t="s">
        <v>5309</v>
      </c>
      <c r="H9031" t="s">
        <v>44894</v>
      </c>
      <c r="I9031" t="s">
        <v>44892</v>
      </c>
      <c r="J9031" t="s">
        <v>44895</v>
      </c>
      <c r="L9031" t="s">
        <v>44896</v>
      </c>
      <c r="M9031">
        <v>113.37599899999999</v>
      </c>
      <c r="N9031">
        <v>22.006398999999998</v>
      </c>
    </row>
    <row r="9032" spans="1:14" x14ac:dyDescent="0.35">
      <c r="A9032" t="s">
        <v>44897</v>
      </c>
      <c r="B9032" t="s">
        <v>1168</v>
      </c>
      <c r="C9032" t="s">
        <v>44898</v>
      </c>
      <c r="D9032">
        <v>1444</v>
      </c>
      <c r="E9032" t="s">
        <v>1579</v>
      </c>
      <c r="F9032" t="s">
        <v>1614</v>
      </c>
      <c r="G9032" t="s">
        <v>5385</v>
      </c>
      <c r="H9032" t="s">
        <v>44899</v>
      </c>
      <c r="I9032" t="s">
        <v>44897</v>
      </c>
      <c r="J9032" t="s">
        <v>44900</v>
      </c>
      <c r="L9032" t="s">
        <v>44901</v>
      </c>
      <c r="M9032">
        <v>110.642</v>
      </c>
      <c r="N9032">
        <v>26.802</v>
      </c>
    </row>
    <row r="9033" spans="1:14" x14ac:dyDescent="0.35">
      <c r="A9033" t="s">
        <v>44902</v>
      </c>
      <c r="B9033" t="s">
        <v>3332</v>
      </c>
      <c r="C9033" t="s">
        <v>44903</v>
      </c>
      <c r="D9033">
        <v>13</v>
      </c>
      <c r="E9033" t="s">
        <v>1579</v>
      </c>
      <c r="F9033" t="s">
        <v>1614</v>
      </c>
      <c r="G9033" t="s">
        <v>5309</v>
      </c>
      <c r="H9033" t="s">
        <v>44904</v>
      </c>
      <c r="I9033" t="s">
        <v>44902</v>
      </c>
      <c r="J9033" t="s">
        <v>44905</v>
      </c>
      <c r="L9033" t="s">
        <v>44906</v>
      </c>
      <c r="M9033">
        <v>113.810997009277</v>
      </c>
      <c r="N9033">
        <v>22.639299392700099</v>
      </c>
    </row>
    <row r="9034" spans="1:14" x14ac:dyDescent="0.35">
      <c r="A9034" t="s">
        <v>44907</v>
      </c>
      <c r="B9034" t="s">
        <v>32</v>
      </c>
      <c r="C9034" t="s">
        <v>44908</v>
      </c>
      <c r="D9034">
        <v>89</v>
      </c>
      <c r="E9034" t="s">
        <v>1579</v>
      </c>
      <c r="F9034" t="s">
        <v>1614</v>
      </c>
      <c r="G9034" t="s">
        <v>5397</v>
      </c>
      <c r="H9034" t="s">
        <v>44909</v>
      </c>
      <c r="I9034" t="s">
        <v>44907</v>
      </c>
      <c r="J9034" t="s">
        <v>44910</v>
      </c>
      <c r="L9034" t="s">
        <v>44911</v>
      </c>
      <c r="M9034">
        <v>111.248001</v>
      </c>
      <c r="N9034">
        <v>23.456699</v>
      </c>
    </row>
    <row r="9035" spans="1:14" x14ac:dyDescent="0.35">
      <c r="A9035" t="s">
        <v>44912</v>
      </c>
      <c r="B9035" t="s">
        <v>32</v>
      </c>
      <c r="C9035" t="s">
        <v>44913</v>
      </c>
      <c r="E9035" t="s">
        <v>1579</v>
      </c>
      <c r="F9035" t="s">
        <v>1614</v>
      </c>
      <c r="G9035" t="s">
        <v>5309</v>
      </c>
      <c r="H9035" t="s">
        <v>44914</v>
      </c>
      <c r="I9035" t="s">
        <v>44912</v>
      </c>
      <c r="J9035" t="s">
        <v>44915</v>
      </c>
      <c r="L9035" t="s">
        <v>44916</v>
      </c>
      <c r="M9035">
        <v>115.758003</v>
      </c>
      <c r="N9035">
        <v>24.1492</v>
      </c>
    </row>
    <row r="9036" spans="1:14" x14ac:dyDescent="0.35">
      <c r="A9036" t="s">
        <v>44917</v>
      </c>
      <c r="B9036" t="s">
        <v>1168</v>
      </c>
      <c r="C9036" t="s">
        <v>44918</v>
      </c>
      <c r="D9036">
        <v>295</v>
      </c>
      <c r="E9036" t="s">
        <v>1579</v>
      </c>
      <c r="F9036" t="s">
        <v>1614</v>
      </c>
      <c r="G9036" t="s">
        <v>5397</v>
      </c>
      <c r="H9036" t="s">
        <v>44919</v>
      </c>
      <c r="I9036" t="s">
        <v>44917</v>
      </c>
      <c r="J9036" t="s">
        <v>44920</v>
      </c>
      <c r="L9036" t="s">
        <v>44921</v>
      </c>
      <c r="M9036">
        <v>109.39099899999999</v>
      </c>
      <c r="N9036">
        <v>24.2075</v>
      </c>
    </row>
    <row r="9037" spans="1:14" x14ac:dyDescent="0.35">
      <c r="A9037" t="s">
        <v>44922</v>
      </c>
      <c r="B9037" t="s">
        <v>1168</v>
      </c>
      <c r="C9037" t="s">
        <v>44923</v>
      </c>
      <c r="D9037">
        <v>125</v>
      </c>
      <c r="E9037" t="s">
        <v>1579</v>
      </c>
      <c r="F9037" t="s">
        <v>1614</v>
      </c>
      <c r="G9037" t="s">
        <v>5309</v>
      </c>
      <c r="H9037" t="s">
        <v>44924</v>
      </c>
      <c r="I9037" t="s">
        <v>44922</v>
      </c>
      <c r="J9037" t="s">
        <v>44925</v>
      </c>
      <c r="L9037" t="s">
        <v>44926</v>
      </c>
      <c r="M9037">
        <v>110.358002</v>
      </c>
      <c r="N9037">
        <v>21.214399</v>
      </c>
    </row>
    <row r="9038" spans="1:14" x14ac:dyDescent="0.35">
      <c r="A9038" t="s">
        <v>44927</v>
      </c>
      <c r="B9038" t="s">
        <v>32</v>
      </c>
      <c r="C9038" t="s">
        <v>44928</v>
      </c>
      <c r="E9038" t="s">
        <v>1579</v>
      </c>
      <c r="F9038" t="s">
        <v>1614</v>
      </c>
      <c r="G9038" t="s">
        <v>5418</v>
      </c>
      <c r="H9038" t="s">
        <v>21774</v>
      </c>
      <c r="I9038" t="s">
        <v>44927</v>
      </c>
      <c r="J9038" t="s">
        <v>44929</v>
      </c>
      <c r="L9038" t="s">
        <v>44930</v>
      </c>
      <c r="M9038">
        <v>114.344002</v>
      </c>
      <c r="N9038">
        <v>36.133899999999997</v>
      </c>
    </row>
    <row r="9039" spans="1:14" x14ac:dyDescent="0.35">
      <c r="A9039" t="s">
        <v>44931</v>
      </c>
      <c r="B9039" t="s">
        <v>3332</v>
      </c>
      <c r="C9039" t="s">
        <v>44932</v>
      </c>
      <c r="D9039">
        <v>495</v>
      </c>
      <c r="E9039" t="s">
        <v>1579</v>
      </c>
      <c r="F9039" t="s">
        <v>1614</v>
      </c>
      <c r="G9039" t="s">
        <v>5418</v>
      </c>
      <c r="H9039" t="s">
        <v>14990</v>
      </c>
      <c r="I9039" t="s">
        <v>44931</v>
      </c>
      <c r="J9039" t="s">
        <v>44933</v>
      </c>
      <c r="L9039" t="s">
        <v>44934</v>
      </c>
      <c r="M9039">
        <v>113.841003418</v>
      </c>
      <c r="N9039">
        <v>34.519699096699902</v>
      </c>
    </row>
    <row r="9040" spans="1:14" x14ac:dyDescent="0.35">
      <c r="A9040" t="s">
        <v>44935</v>
      </c>
      <c r="B9040" t="s">
        <v>32</v>
      </c>
      <c r="C9040" t="s">
        <v>44936</v>
      </c>
      <c r="D9040">
        <v>1605</v>
      </c>
      <c r="E9040" t="s">
        <v>1579</v>
      </c>
      <c r="F9040" t="s">
        <v>1614</v>
      </c>
      <c r="G9040" t="s">
        <v>5378</v>
      </c>
      <c r="H9040" t="s">
        <v>44937</v>
      </c>
      <c r="I9040" t="s">
        <v>44935</v>
      </c>
      <c r="J9040" t="s">
        <v>44938</v>
      </c>
      <c r="L9040" t="s">
        <v>44939</v>
      </c>
      <c r="M9040">
        <v>109.48500061</v>
      </c>
      <c r="N9040">
        <v>30.3202991486</v>
      </c>
    </row>
    <row r="9041" spans="1:14" x14ac:dyDescent="0.35">
      <c r="A9041" t="s">
        <v>44940</v>
      </c>
      <c r="B9041" t="s">
        <v>1168</v>
      </c>
      <c r="C9041" t="s">
        <v>44941</v>
      </c>
      <c r="E9041" t="s">
        <v>1579</v>
      </c>
      <c r="F9041" t="s">
        <v>1614</v>
      </c>
      <c r="G9041" t="s">
        <v>5378</v>
      </c>
      <c r="H9041" t="s">
        <v>44942</v>
      </c>
      <c r="I9041" t="s">
        <v>44940</v>
      </c>
      <c r="J9041" t="s">
        <v>44943</v>
      </c>
      <c r="L9041" t="s">
        <v>44944</v>
      </c>
      <c r="M9041">
        <v>111.69499969482401</v>
      </c>
      <c r="N9041">
        <v>32.389400482177699</v>
      </c>
    </row>
    <row r="9042" spans="1:14" x14ac:dyDescent="0.35">
      <c r="A9042" t="s">
        <v>44945</v>
      </c>
      <c r="B9042" t="s">
        <v>3332</v>
      </c>
      <c r="C9042" t="s">
        <v>44946</v>
      </c>
      <c r="D9042">
        <v>113</v>
      </c>
      <c r="E9042" t="s">
        <v>1579</v>
      </c>
      <c r="F9042" t="s">
        <v>1614</v>
      </c>
      <c r="G9042" t="s">
        <v>5378</v>
      </c>
      <c r="H9042" t="s">
        <v>5451</v>
      </c>
      <c r="I9042" t="s">
        <v>44945</v>
      </c>
      <c r="J9042" t="s">
        <v>44947</v>
      </c>
      <c r="L9042" t="s">
        <v>44948</v>
      </c>
      <c r="M9042">
        <v>114.208</v>
      </c>
      <c r="N9042">
        <v>30.783799999999999</v>
      </c>
    </row>
    <row r="9043" spans="1:14" x14ac:dyDescent="0.35">
      <c r="A9043" t="s">
        <v>44949</v>
      </c>
      <c r="B9043" t="s">
        <v>32</v>
      </c>
      <c r="C9043" t="s">
        <v>44950</v>
      </c>
      <c r="D9043">
        <v>840</v>
      </c>
      <c r="E9043" t="s">
        <v>1579</v>
      </c>
      <c r="F9043" t="s">
        <v>1614</v>
      </c>
      <c r="G9043" t="s">
        <v>5418</v>
      </c>
      <c r="H9043" t="s">
        <v>44951</v>
      </c>
      <c r="I9043" t="s">
        <v>44949</v>
      </c>
      <c r="J9043" t="s">
        <v>44952</v>
      </c>
      <c r="L9043" t="s">
        <v>44953</v>
      </c>
      <c r="M9043">
        <v>112.388000488</v>
      </c>
      <c r="N9043">
        <v>34.741100311299903</v>
      </c>
    </row>
    <row r="9044" spans="1:14" x14ac:dyDescent="0.35">
      <c r="A9044" t="s">
        <v>44954</v>
      </c>
      <c r="B9044" t="s">
        <v>32</v>
      </c>
      <c r="C9044" t="s">
        <v>44955</v>
      </c>
      <c r="D9044">
        <v>840</v>
      </c>
      <c r="E9044" t="s">
        <v>1579</v>
      </c>
      <c r="F9044" t="s">
        <v>1614</v>
      </c>
      <c r="G9044" t="s">
        <v>5418</v>
      </c>
      <c r="H9044" t="s">
        <v>44956</v>
      </c>
      <c r="I9044" t="s">
        <v>44954</v>
      </c>
      <c r="J9044" t="s">
        <v>44957</v>
      </c>
      <c r="L9044" t="s">
        <v>44958</v>
      </c>
      <c r="M9044">
        <v>112.614998</v>
      </c>
      <c r="N9044">
        <v>32.980801</v>
      </c>
    </row>
    <row r="9045" spans="1:14" x14ac:dyDescent="0.35">
      <c r="A9045" t="s">
        <v>44959</v>
      </c>
      <c r="B9045" t="s">
        <v>1168</v>
      </c>
      <c r="C9045" t="s">
        <v>44960</v>
      </c>
      <c r="D9045">
        <v>8365</v>
      </c>
      <c r="E9045" t="s">
        <v>1579</v>
      </c>
      <c r="F9045" t="s">
        <v>1614</v>
      </c>
      <c r="G9045" t="s">
        <v>5378</v>
      </c>
      <c r="H9045" t="s">
        <v>44961</v>
      </c>
      <c r="I9045" t="s">
        <v>44959</v>
      </c>
      <c r="J9045" t="s">
        <v>2440</v>
      </c>
      <c r="L9045" t="s">
        <v>44962</v>
      </c>
      <c r="M9045">
        <v>110.34</v>
      </c>
      <c r="N9045">
        <v>31.626000000000001</v>
      </c>
    </row>
    <row r="9046" spans="1:14" x14ac:dyDescent="0.35">
      <c r="A9046" t="s">
        <v>44963</v>
      </c>
      <c r="B9046" t="s">
        <v>32</v>
      </c>
      <c r="C9046" t="s">
        <v>44964</v>
      </c>
      <c r="D9046">
        <v>112</v>
      </c>
      <c r="E9046" t="s">
        <v>1579</v>
      </c>
      <c r="F9046" t="s">
        <v>1614</v>
      </c>
      <c r="G9046" t="s">
        <v>5378</v>
      </c>
      <c r="H9046" t="s">
        <v>44965</v>
      </c>
      <c r="I9046" t="s">
        <v>44963</v>
      </c>
      <c r="J9046" t="s">
        <v>44966</v>
      </c>
      <c r="L9046" t="s">
        <v>44967</v>
      </c>
      <c r="M9046">
        <v>112.279861</v>
      </c>
      <c r="N9046">
        <v>30.324289</v>
      </c>
    </row>
    <row r="9047" spans="1:14" x14ac:dyDescent="0.35">
      <c r="A9047" t="s">
        <v>44968</v>
      </c>
      <c r="B9047" t="s">
        <v>1168</v>
      </c>
      <c r="C9047" t="s">
        <v>44969</v>
      </c>
      <c r="E9047" t="s">
        <v>1579</v>
      </c>
      <c r="F9047" t="s">
        <v>1614</v>
      </c>
      <c r="G9047" t="s">
        <v>5378</v>
      </c>
      <c r="H9047" t="s">
        <v>44970</v>
      </c>
      <c r="I9047" t="s">
        <v>44968</v>
      </c>
      <c r="J9047" t="s">
        <v>44971</v>
      </c>
      <c r="L9047" t="s">
        <v>44972</v>
      </c>
      <c r="M9047">
        <v>110.90777799999999</v>
      </c>
      <c r="N9047">
        <v>32.591667000000001</v>
      </c>
    </row>
    <row r="9048" spans="1:14" x14ac:dyDescent="0.35">
      <c r="A9048" t="s">
        <v>44973</v>
      </c>
      <c r="B9048" t="s">
        <v>32</v>
      </c>
      <c r="C9048" t="s">
        <v>44974</v>
      </c>
      <c r="E9048" t="s">
        <v>1579</v>
      </c>
      <c r="F9048" t="s">
        <v>1614</v>
      </c>
      <c r="G9048" t="s">
        <v>5378</v>
      </c>
      <c r="H9048" t="s">
        <v>44975</v>
      </c>
      <c r="I9048" t="s">
        <v>44973</v>
      </c>
      <c r="J9048" t="s">
        <v>44976</v>
      </c>
      <c r="L9048" t="s">
        <v>44977</v>
      </c>
      <c r="M9048">
        <v>112.291</v>
      </c>
      <c r="N9048">
        <v>32.150599999999997</v>
      </c>
    </row>
    <row r="9049" spans="1:14" x14ac:dyDescent="0.35">
      <c r="A9049" t="s">
        <v>44978</v>
      </c>
      <c r="B9049" t="s">
        <v>1168</v>
      </c>
      <c r="C9049" t="s">
        <v>44979</v>
      </c>
      <c r="D9049">
        <v>673</v>
      </c>
      <c r="E9049" t="s">
        <v>1579</v>
      </c>
      <c r="F9049" t="s">
        <v>1614</v>
      </c>
      <c r="G9049" t="s">
        <v>5378</v>
      </c>
      <c r="H9049" t="s">
        <v>5379</v>
      </c>
      <c r="I9049" t="s">
        <v>44978</v>
      </c>
      <c r="J9049" t="s">
        <v>44980</v>
      </c>
      <c r="L9049" t="s">
        <v>44981</v>
      </c>
      <c r="M9049">
        <v>111.47998800000001</v>
      </c>
      <c r="N9049">
        <v>30.556550000000001</v>
      </c>
    </row>
    <row r="9050" spans="1:14" x14ac:dyDescent="0.35">
      <c r="A9050" t="s">
        <v>44982</v>
      </c>
      <c r="B9050" t="s">
        <v>29</v>
      </c>
      <c r="C9050" t="s">
        <v>44983</v>
      </c>
      <c r="D9050">
        <v>128</v>
      </c>
      <c r="E9050" t="s">
        <v>1579</v>
      </c>
      <c r="F9050" t="s">
        <v>29960</v>
      </c>
      <c r="G9050" t="s">
        <v>29961</v>
      </c>
      <c r="H9050" t="s">
        <v>44984</v>
      </c>
      <c r="J9050" t="s">
        <v>44982</v>
      </c>
      <c r="L9050" t="s">
        <v>44985</v>
      </c>
      <c r="M9050">
        <v>67.667249999999996</v>
      </c>
      <c r="N9050">
        <v>26.710944444399999</v>
      </c>
    </row>
    <row r="9051" spans="1:14" x14ac:dyDescent="0.35">
      <c r="A9051" t="s">
        <v>44986</v>
      </c>
      <c r="B9051" t="s">
        <v>3332</v>
      </c>
      <c r="C9051" t="s">
        <v>44987</v>
      </c>
      <c r="D9051">
        <v>75</v>
      </c>
      <c r="E9051" t="s">
        <v>1579</v>
      </c>
      <c r="F9051" t="s">
        <v>1614</v>
      </c>
      <c r="G9051" t="s">
        <v>5359</v>
      </c>
      <c r="H9051" t="s">
        <v>44988</v>
      </c>
      <c r="I9051" t="s">
        <v>44986</v>
      </c>
      <c r="J9051" t="s">
        <v>44989</v>
      </c>
      <c r="L9051" t="s">
        <v>44990</v>
      </c>
      <c r="M9051">
        <v>110.45899963378901</v>
      </c>
      <c r="N9051">
        <v>19.934900283813398</v>
      </c>
    </row>
    <row r="9052" spans="1:14" x14ac:dyDescent="0.35">
      <c r="A9052" t="s">
        <v>44991</v>
      </c>
      <c r="B9052" t="s">
        <v>1168</v>
      </c>
      <c r="C9052" t="s">
        <v>44992</v>
      </c>
      <c r="D9052">
        <v>30</v>
      </c>
      <c r="E9052" t="s">
        <v>1579</v>
      </c>
      <c r="F9052" t="s">
        <v>1614</v>
      </c>
      <c r="G9052" t="s">
        <v>5359</v>
      </c>
      <c r="H9052" t="s">
        <v>44993</v>
      </c>
      <c r="I9052" t="s">
        <v>44991</v>
      </c>
      <c r="J9052" t="s">
        <v>15457</v>
      </c>
      <c r="L9052" t="s">
        <v>44994</v>
      </c>
      <c r="M9052">
        <v>110.454775</v>
      </c>
      <c r="N9052">
        <v>19.13824</v>
      </c>
    </row>
    <row r="9053" spans="1:14" x14ac:dyDescent="0.35">
      <c r="A9053" t="s">
        <v>44995</v>
      </c>
      <c r="B9053" t="s">
        <v>3332</v>
      </c>
      <c r="C9053" t="s">
        <v>44996</v>
      </c>
      <c r="D9053">
        <v>92</v>
      </c>
      <c r="E9053" t="s">
        <v>1579</v>
      </c>
      <c r="F9053" t="s">
        <v>1614</v>
      </c>
      <c r="G9053" t="s">
        <v>5359</v>
      </c>
      <c r="H9053" t="s">
        <v>44997</v>
      </c>
      <c r="I9053" t="s">
        <v>44995</v>
      </c>
      <c r="J9053" t="s">
        <v>44998</v>
      </c>
      <c r="L9053" t="s">
        <v>44999</v>
      </c>
      <c r="M9053">
        <v>109.41200256347599</v>
      </c>
      <c r="N9053">
        <v>18.302900314331001</v>
      </c>
    </row>
    <row r="9054" spans="1:14" x14ac:dyDescent="0.35">
      <c r="A9054" t="s">
        <v>45000</v>
      </c>
      <c r="B9054" t="s">
        <v>1168</v>
      </c>
      <c r="C9054" t="s">
        <v>45001</v>
      </c>
      <c r="D9054">
        <v>117</v>
      </c>
      <c r="E9054" t="s">
        <v>1579</v>
      </c>
      <c r="F9054" t="s">
        <v>21265</v>
      </c>
      <c r="G9054" t="s">
        <v>21270</v>
      </c>
      <c r="H9054" t="s">
        <v>21271</v>
      </c>
      <c r="I9054" t="s">
        <v>45000</v>
      </c>
      <c r="J9054" t="s">
        <v>45002</v>
      </c>
      <c r="L9054" t="s">
        <v>45003</v>
      </c>
      <c r="M9054">
        <v>125.66999800000001</v>
      </c>
      <c r="N9054">
        <v>39.224097999999998</v>
      </c>
    </row>
    <row r="9055" spans="1:14" x14ac:dyDescent="0.35">
      <c r="A9055" t="s">
        <v>45004</v>
      </c>
      <c r="B9055" t="s">
        <v>1168</v>
      </c>
      <c r="C9055" t="s">
        <v>45005</v>
      </c>
      <c r="D9055">
        <v>12</v>
      </c>
      <c r="E9055" t="s">
        <v>1579</v>
      </c>
      <c r="F9055" t="s">
        <v>21265</v>
      </c>
      <c r="G9055" t="s">
        <v>21267</v>
      </c>
      <c r="H9055" t="s">
        <v>46937</v>
      </c>
      <c r="I9055" t="s">
        <v>45004</v>
      </c>
      <c r="J9055" t="s">
        <v>45006</v>
      </c>
      <c r="L9055" t="s">
        <v>45007</v>
      </c>
      <c r="M9055">
        <v>127.47399900000001</v>
      </c>
      <c r="N9055">
        <v>39.745201000000002</v>
      </c>
    </row>
    <row r="9056" spans="1:14" x14ac:dyDescent="0.35">
      <c r="A9056" t="s">
        <v>45008</v>
      </c>
      <c r="B9056" t="s">
        <v>1168</v>
      </c>
      <c r="C9056" t="s">
        <v>45009</v>
      </c>
      <c r="D9056">
        <v>7</v>
      </c>
      <c r="E9056" t="s">
        <v>1579</v>
      </c>
      <c r="F9056" t="s">
        <v>21265</v>
      </c>
      <c r="G9056" t="s">
        <v>21268</v>
      </c>
      <c r="H9056" t="s">
        <v>21269</v>
      </c>
      <c r="I9056" t="s">
        <v>45008</v>
      </c>
      <c r="J9056" t="s">
        <v>3546</v>
      </c>
      <c r="L9056" t="s">
        <v>45010</v>
      </c>
      <c r="M9056">
        <v>127.486</v>
      </c>
      <c r="N9056">
        <v>39.166801</v>
      </c>
    </row>
    <row r="9057" spans="1:14" x14ac:dyDescent="0.35">
      <c r="A9057" t="s">
        <v>45011</v>
      </c>
      <c r="B9057" t="s">
        <v>32</v>
      </c>
      <c r="C9057" t="s">
        <v>45012</v>
      </c>
      <c r="D9057">
        <v>860</v>
      </c>
      <c r="E9057" t="s">
        <v>1579</v>
      </c>
      <c r="F9057" t="s">
        <v>1614</v>
      </c>
      <c r="G9057" t="s">
        <v>5412</v>
      </c>
      <c r="H9057" t="s">
        <v>45013</v>
      </c>
      <c r="I9057" t="s">
        <v>45011</v>
      </c>
      <c r="J9057" t="s">
        <v>1550</v>
      </c>
      <c r="L9057" t="s">
        <v>45014</v>
      </c>
      <c r="M9057">
        <v>108.931</v>
      </c>
      <c r="N9057">
        <v>32.708098999999997</v>
      </c>
    </row>
    <row r="9058" spans="1:14" x14ac:dyDescent="0.35">
      <c r="A9058" t="s">
        <v>45015</v>
      </c>
      <c r="B9058" t="s">
        <v>1168</v>
      </c>
      <c r="C9058" t="s">
        <v>45016</v>
      </c>
      <c r="E9058" t="s">
        <v>1579</v>
      </c>
      <c r="F9058" t="s">
        <v>1614</v>
      </c>
      <c r="G9058" t="s">
        <v>5452</v>
      </c>
      <c r="H9058" t="s">
        <v>45017</v>
      </c>
      <c r="I9058" t="s">
        <v>45015</v>
      </c>
      <c r="J9058" t="s">
        <v>45018</v>
      </c>
      <c r="L9058" t="s">
        <v>45019</v>
      </c>
      <c r="M9058">
        <v>94.809196472167898</v>
      </c>
      <c r="N9058">
        <v>40.161098480224602</v>
      </c>
    </row>
    <row r="9059" spans="1:14" x14ac:dyDescent="0.35">
      <c r="A9059" t="s">
        <v>45020</v>
      </c>
      <c r="B9059" t="s">
        <v>32</v>
      </c>
      <c r="C9059" t="s">
        <v>45021</v>
      </c>
      <c r="D9059">
        <v>9843</v>
      </c>
      <c r="E9059" t="s">
        <v>1579</v>
      </c>
      <c r="F9059" t="s">
        <v>1614</v>
      </c>
      <c r="G9059" t="s">
        <v>5400</v>
      </c>
      <c r="H9059" t="s">
        <v>45022</v>
      </c>
      <c r="I9059" t="s">
        <v>45020</v>
      </c>
      <c r="J9059" t="s">
        <v>19455</v>
      </c>
      <c r="L9059" t="s">
        <v>45023</v>
      </c>
      <c r="M9059">
        <v>97.268658000000002</v>
      </c>
      <c r="N9059">
        <v>37.125286000000003</v>
      </c>
    </row>
    <row r="9060" spans="1:14" x14ac:dyDescent="0.35">
      <c r="A9060" t="s">
        <v>45024</v>
      </c>
      <c r="B9060" t="s">
        <v>36</v>
      </c>
      <c r="C9060" t="s">
        <v>46938</v>
      </c>
      <c r="D9060">
        <v>10</v>
      </c>
      <c r="E9060" t="s">
        <v>1532</v>
      </c>
      <c r="F9060" t="s">
        <v>9595</v>
      </c>
      <c r="G9060" t="s">
        <v>9596</v>
      </c>
      <c r="H9060" t="s">
        <v>46939</v>
      </c>
      <c r="J9060" t="s">
        <v>45024</v>
      </c>
      <c r="L9060" t="s">
        <v>45025</v>
      </c>
      <c r="M9060">
        <v>-17.074166999999999</v>
      </c>
      <c r="N9060">
        <v>20.836389</v>
      </c>
    </row>
    <row r="9061" spans="1:14" x14ac:dyDescent="0.35">
      <c r="A9061" t="s">
        <v>45026</v>
      </c>
      <c r="B9061" t="s">
        <v>1168</v>
      </c>
      <c r="C9061" t="s">
        <v>45027</v>
      </c>
      <c r="D9061">
        <v>9334</v>
      </c>
      <c r="E9061" t="s">
        <v>1579</v>
      </c>
      <c r="F9061" t="s">
        <v>1614</v>
      </c>
      <c r="G9061" t="s">
        <v>5400</v>
      </c>
      <c r="H9061" t="s">
        <v>45028</v>
      </c>
      <c r="I9061" t="s">
        <v>45026</v>
      </c>
      <c r="J9061" t="s">
        <v>45029</v>
      </c>
      <c r="L9061" t="s">
        <v>45030</v>
      </c>
      <c r="M9061">
        <v>94.786102</v>
      </c>
      <c r="N9061">
        <v>36.400599999999997</v>
      </c>
    </row>
    <row r="9062" spans="1:14" x14ac:dyDescent="0.35">
      <c r="A9062" t="s">
        <v>45031</v>
      </c>
      <c r="B9062" t="s">
        <v>1168</v>
      </c>
      <c r="C9062" t="s">
        <v>45032</v>
      </c>
      <c r="D9062">
        <v>5696</v>
      </c>
      <c r="E9062" t="s">
        <v>1579</v>
      </c>
      <c r="F9062" t="s">
        <v>1614</v>
      </c>
      <c r="G9062" t="s">
        <v>5326</v>
      </c>
      <c r="H9062" t="s">
        <v>45033</v>
      </c>
      <c r="I9062" t="s">
        <v>45031</v>
      </c>
      <c r="J9062" t="s">
        <v>45034</v>
      </c>
      <c r="L9062" t="s">
        <v>45035</v>
      </c>
      <c r="M9062">
        <v>106.21694444400001</v>
      </c>
      <c r="N9062">
        <v>36.078888888900003</v>
      </c>
    </row>
    <row r="9063" spans="1:14" x14ac:dyDescent="0.35">
      <c r="A9063" t="s">
        <v>45036</v>
      </c>
      <c r="B9063" t="s">
        <v>1168</v>
      </c>
      <c r="C9063" t="s">
        <v>45037</v>
      </c>
      <c r="D9063">
        <v>2945</v>
      </c>
      <c r="E9063" t="s">
        <v>1579</v>
      </c>
      <c r="F9063" t="s">
        <v>1614</v>
      </c>
      <c r="G9063" t="s">
        <v>5400</v>
      </c>
      <c r="H9063" t="s">
        <v>45038</v>
      </c>
      <c r="I9063" t="s">
        <v>45036</v>
      </c>
      <c r="J9063" t="s">
        <v>27520</v>
      </c>
      <c r="L9063" t="s">
        <v>45039</v>
      </c>
      <c r="M9063">
        <v>90.841494999999995</v>
      </c>
      <c r="N9063">
        <v>38.201984000000003</v>
      </c>
    </row>
    <row r="9064" spans="1:14" x14ac:dyDescent="0.35">
      <c r="A9064" t="s">
        <v>45040</v>
      </c>
      <c r="B9064" t="s">
        <v>32</v>
      </c>
      <c r="C9064" t="s">
        <v>45041</v>
      </c>
      <c r="E9064" t="s">
        <v>1579</v>
      </c>
      <c r="F9064" t="s">
        <v>1614</v>
      </c>
      <c r="G9064" t="s">
        <v>5412</v>
      </c>
      <c r="H9064" t="s">
        <v>5413</v>
      </c>
      <c r="I9064" t="s">
        <v>45040</v>
      </c>
      <c r="J9064" t="s">
        <v>45042</v>
      </c>
      <c r="L9064" t="s">
        <v>45043</v>
      </c>
      <c r="M9064">
        <v>107.206014</v>
      </c>
      <c r="N9064">
        <v>33.134135999999998</v>
      </c>
    </row>
    <row r="9065" spans="1:14" x14ac:dyDescent="0.35">
      <c r="A9065" t="s">
        <v>5328</v>
      </c>
      <c r="B9065" t="s">
        <v>32</v>
      </c>
      <c r="C9065" t="s">
        <v>45044</v>
      </c>
      <c r="D9065">
        <v>3770</v>
      </c>
      <c r="E9065" t="s">
        <v>1579</v>
      </c>
      <c r="F9065" t="s">
        <v>1614</v>
      </c>
      <c r="G9065" t="s">
        <v>5326</v>
      </c>
      <c r="H9065" t="s">
        <v>5327</v>
      </c>
      <c r="J9065" t="s">
        <v>29439</v>
      </c>
      <c r="L9065" t="s">
        <v>45045</v>
      </c>
      <c r="M9065">
        <v>106.00900300000001</v>
      </c>
      <c r="N9065">
        <v>38.481898999999999</v>
      </c>
    </row>
    <row r="9066" spans="1:14" x14ac:dyDescent="0.35">
      <c r="A9066" t="s">
        <v>45046</v>
      </c>
      <c r="B9066" t="s">
        <v>1168</v>
      </c>
      <c r="C9066" t="s">
        <v>45047</v>
      </c>
      <c r="D9066">
        <v>134</v>
      </c>
      <c r="E9066" t="s">
        <v>1579</v>
      </c>
      <c r="F9066" t="s">
        <v>1614</v>
      </c>
      <c r="G9066" t="s">
        <v>5455</v>
      </c>
      <c r="H9066" t="s">
        <v>45048</v>
      </c>
      <c r="I9066" t="s">
        <v>45049</v>
      </c>
      <c r="J9066" t="s">
        <v>45050</v>
      </c>
      <c r="L9066" t="s">
        <v>45051</v>
      </c>
      <c r="M9066">
        <v>116.346667</v>
      </c>
      <c r="N9066">
        <v>35.292777999999998</v>
      </c>
    </row>
    <row r="9067" spans="1:14" x14ac:dyDescent="0.35">
      <c r="A9067" t="s">
        <v>45052</v>
      </c>
      <c r="B9067" t="s">
        <v>1168</v>
      </c>
      <c r="C9067" t="s">
        <v>45053</v>
      </c>
      <c r="D9067">
        <v>5112</v>
      </c>
      <c r="E9067" t="s">
        <v>1579</v>
      </c>
      <c r="F9067" t="s">
        <v>1614</v>
      </c>
      <c r="G9067" t="s">
        <v>5452</v>
      </c>
      <c r="H9067" t="s">
        <v>45054</v>
      </c>
      <c r="I9067" t="s">
        <v>45052</v>
      </c>
      <c r="J9067" t="s">
        <v>45055</v>
      </c>
      <c r="L9067" t="s">
        <v>45056</v>
      </c>
      <c r="M9067">
        <v>98.341399999999993</v>
      </c>
      <c r="N9067">
        <v>39.856898999999999</v>
      </c>
    </row>
    <row r="9068" spans="1:14" x14ac:dyDescent="0.35">
      <c r="A9068" t="s">
        <v>45057</v>
      </c>
      <c r="B9068" t="s">
        <v>1168</v>
      </c>
      <c r="C9068" t="s">
        <v>45058</v>
      </c>
      <c r="D9068">
        <v>6388</v>
      </c>
      <c r="E9068" t="s">
        <v>1579</v>
      </c>
      <c r="F9068" t="s">
        <v>1614</v>
      </c>
      <c r="G9068" t="s">
        <v>5452</v>
      </c>
      <c r="H9068" t="s">
        <v>5473</v>
      </c>
      <c r="I9068" t="s">
        <v>45057</v>
      </c>
      <c r="J9068" t="s">
        <v>20006</v>
      </c>
      <c r="L9068" t="s">
        <v>45059</v>
      </c>
      <c r="M9068">
        <v>103.620002747</v>
      </c>
      <c r="N9068">
        <v>36.515201568599998</v>
      </c>
    </row>
    <row r="9069" spans="1:14" x14ac:dyDescent="0.35">
      <c r="A9069" t="s">
        <v>45060</v>
      </c>
      <c r="B9069" t="s">
        <v>1168</v>
      </c>
      <c r="C9069" t="s">
        <v>45061</v>
      </c>
      <c r="D9069">
        <v>3707</v>
      </c>
      <c r="E9069" t="s">
        <v>1579</v>
      </c>
      <c r="F9069" t="s">
        <v>1614</v>
      </c>
      <c r="G9069" t="s">
        <v>5452</v>
      </c>
      <c r="H9069" t="s">
        <v>45062</v>
      </c>
      <c r="I9069" t="s">
        <v>45060</v>
      </c>
      <c r="J9069" t="s">
        <v>20060</v>
      </c>
      <c r="L9069" t="s">
        <v>45063</v>
      </c>
      <c r="M9069">
        <v>105.797</v>
      </c>
      <c r="N9069">
        <v>33.787999999999997</v>
      </c>
    </row>
    <row r="9070" spans="1:14" x14ac:dyDescent="0.35">
      <c r="A9070" t="s">
        <v>45064</v>
      </c>
      <c r="B9070" t="s">
        <v>1168</v>
      </c>
      <c r="C9070" t="s">
        <v>45065</v>
      </c>
      <c r="E9070" t="s">
        <v>1579</v>
      </c>
      <c r="F9070" t="s">
        <v>1614</v>
      </c>
      <c r="G9070" t="s">
        <v>5452</v>
      </c>
      <c r="H9070" t="s">
        <v>45066</v>
      </c>
      <c r="I9070" t="s">
        <v>45064</v>
      </c>
      <c r="J9070" t="s">
        <v>45067</v>
      </c>
      <c r="L9070" t="s">
        <v>45068</v>
      </c>
      <c r="M9070">
        <v>107.602997</v>
      </c>
      <c r="N9070">
        <v>35.799702000000003</v>
      </c>
    </row>
    <row r="9071" spans="1:14" x14ac:dyDescent="0.35">
      <c r="A9071" t="s">
        <v>45069</v>
      </c>
      <c r="B9071" t="s">
        <v>1168</v>
      </c>
      <c r="C9071" t="s">
        <v>45070</v>
      </c>
      <c r="E9071" t="s">
        <v>1579</v>
      </c>
      <c r="F9071" t="s">
        <v>1614</v>
      </c>
      <c r="G9071" t="s">
        <v>5412</v>
      </c>
      <c r="H9071" t="s">
        <v>45071</v>
      </c>
      <c r="I9071" t="s">
        <v>45069</v>
      </c>
      <c r="J9071" t="s">
        <v>45072</v>
      </c>
      <c r="L9071" t="s">
        <v>45073</v>
      </c>
      <c r="M9071">
        <v>109.120003</v>
      </c>
      <c r="N9071">
        <v>34.376700999999997</v>
      </c>
    </row>
    <row r="9072" spans="1:14" x14ac:dyDescent="0.35">
      <c r="A9072" t="s">
        <v>45074</v>
      </c>
      <c r="B9072" t="s">
        <v>1168</v>
      </c>
      <c r="C9072" t="s">
        <v>45075</v>
      </c>
      <c r="D9072">
        <v>10510</v>
      </c>
      <c r="E9072" t="s">
        <v>1579</v>
      </c>
      <c r="F9072" t="s">
        <v>1614</v>
      </c>
      <c r="G9072" t="s">
        <v>5452</v>
      </c>
      <c r="H9072" t="s">
        <v>45076</v>
      </c>
      <c r="I9072" t="s">
        <v>45074</v>
      </c>
      <c r="J9072" t="s">
        <v>45077</v>
      </c>
      <c r="L9072" t="s">
        <v>45078</v>
      </c>
      <c r="M9072">
        <v>102.6447</v>
      </c>
      <c r="N9072">
        <v>34.810499999999998</v>
      </c>
    </row>
    <row r="9073" spans="1:14" x14ac:dyDescent="0.35">
      <c r="A9073" t="s">
        <v>45079</v>
      </c>
      <c r="B9073" t="s">
        <v>1168</v>
      </c>
      <c r="C9073" t="s">
        <v>45080</v>
      </c>
      <c r="D9073">
        <v>7119</v>
      </c>
      <c r="E9073" t="s">
        <v>1579</v>
      </c>
      <c r="F9073" t="s">
        <v>1614</v>
      </c>
      <c r="G9073" t="s">
        <v>5400</v>
      </c>
      <c r="H9073" t="s">
        <v>45081</v>
      </c>
      <c r="I9073" t="s">
        <v>45079</v>
      </c>
      <c r="J9073" t="s">
        <v>45082</v>
      </c>
      <c r="L9073" t="s">
        <v>45083</v>
      </c>
      <c r="M9073">
        <v>102.04299899999999</v>
      </c>
      <c r="N9073">
        <v>36.527500000000003</v>
      </c>
    </row>
    <row r="9074" spans="1:14" x14ac:dyDescent="0.35">
      <c r="A9074" t="s">
        <v>45084</v>
      </c>
      <c r="B9074" t="s">
        <v>3332</v>
      </c>
      <c r="C9074" t="s">
        <v>45085</v>
      </c>
      <c r="D9074">
        <v>1572</v>
      </c>
      <c r="E9074" t="s">
        <v>1579</v>
      </c>
      <c r="F9074" t="s">
        <v>1614</v>
      </c>
      <c r="G9074" t="s">
        <v>5412</v>
      </c>
      <c r="H9074" t="s">
        <v>45071</v>
      </c>
      <c r="I9074" t="s">
        <v>45084</v>
      </c>
      <c r="J9074" t="s">
        <v>45086</v>
      </c>
      <c r="L9074" t="s">
        <v>45087</v>
      </c>
      <c r="M9074">
        <v>108.751999</v>
      </c>
      <c r="N9074">
        <v>34.447102000000001</v>
      </c>
    </row>
    <row r="9075" spans="1:14" x14ac:dyDescent="0.35">
      <c r="A9075" t="s">
        <v>45088</v>
      </c>
      <c r="B9075" t="s">
        <v>32</v>
      </c>
      <c r="C9075" t="s">
        <v>45089</v>
      </c>
      <c r="D9075">
        <v>3100</v>
      </c>
      <c r="E9075" t="s">
        <v>1579</v>
      </c>
      <c r="F9075" t="s">
        <v>1614</v>
      </c>
      <c r="G9075" t="s">
        <v>5412</v>
      </c>
      <c r="H9075" t="s">
        <v>45090</v>
      </c>
      <c r="I9075" t="s">
        <v>45088</v>
      </c>
      <c r="J9075" t="s">
        <v>45091</v>
      </c>
      <c r="L9075" t="s">
        <v>45092</v>
      </c>
      <c r="M9075">
        <v>109.554001</v>
      </c>
      <c r="N9075">
        <v>36.636901999999999</v>
      </c>
    </row>
    <row r="9076" spans="1:14" x14ac:dyDescent="0.35">
      <c r="A9076" t="s">
        <v>45093</v>
      </c>
      <c r="B9076" t="s">
        <v>32</v>
      </c>
      <c r="C9076" t="s">
        <v>45094</v>
      </c>
      <c r="E9076" t="s">
        <v>1579</v>
      </c>
      <c r="F9076" t="s">
        <v>1614</v>
      </c>
      <c r="G9076" t="s">
        <v>5412</v>
      </c>
      <c r="H9076" t="s">
        <v>45095</v>
      </c>
      <c r="I9076" t="s">
        <v>45093</v>
      </c>
      <c r="J9076" t="s">
        <v>45096</v>
      </c>
      <c r="L9076" t="s">
        <v>45097</v>
      </c>
      <c r="M9076">
        <v>109.59092699999999</v>
      </c>
      <c r="N9076">
        <v>38.35971</v>
      </c>
    </row>
    <row r="9077" spans="1:14" x14ac:dyDescent="0.35">
      <c r="A9077" t="s">
        <v>45098</v>
      </c>
      <c r="B9077" t="s">
        <v>1168</v>
      </c>
      <c r="C9077" t="s">
        <v>45099</v>
      </c>
      <c r="D9077">
        <v>8202</v>
      </c>
      <c r="E9077" t="s">
        <v>1579</v>
      </c>
      <c r="F9077" t="s">
        <v>1614</v>
      </c>
      <c r="G9077" t="s">
        <v>5326</v>
      </c>
      <c r="H9077" t="s">
        <v>45100</v>
      </c>
      <c r="I9077" t="s">
        <v>45098</v>
      </c>
      <c r="J9077" t="s">
        <v>45101</v>
      </c>
      <c r="L9077" t="s">
        <v>45102</v>
      </c>
      <c r="M9077">
        <v>105.154454</v>
      </c>
      <c r="N9077">
        <v>37.573124999999997</v>
      </c>
    </row>
    <row r="9078" spans="1:14" x14ac:dyDescent="0.35">
      <c r="A9078" t="s">
        <v>45103</v>
      </c>
      <c r="B9078" t="s">
        <v>1168</v>
      </c>
      <c r="C9078" t="s">
        <v>45104</v>
      </c>
      <c r="D9078">
        <v>5932</v>
      </c>
      <c r="E9078" t="s">
        <v>1579</v>
      </c>
      <c r="F9078" t="s">
        <v>10223</v>
      </c>
      <c r="G9078" t="s">
        <v>45105</v>
      </c>
      <c r="H9078" t="s">
        <v>45106</v>
      </c>
      <c r="I9078" t="s">
        <v>45103</v>
      </c>
      <c r="J9078" t="s">
        <v>16712</v>
      </c>
      <c r="L9078" t="s">
        <v>45107</v>
      </c>
      <c r="M9078">
        <v>102.802001953125</v>
      </c>
      <c r="N9078">
        <v>46.250301361083899</v>
      </c>
    </row>
    <row r="9079" spans="1:14" x14ac:dyDescent="0.35">
      <c r="A9079" t="s">
        <v>45108</v>
      </c>
      <c r="B9079" t="s">
        <v>1168</v>
      </c>
      <c r="C9079" t="s">
        <v>45109</v>
      </c>
      <c r="D9079">
        <v>7260</v>
      </c>
      <c r="E9079" t="s">
        <v>1579</v>
      </c>
      <c r="F9079" t="s">
        <v>10223</v>
      </c>
      <c r="G9079" t="s">
        <v>45110</v>
      </c>
      <c r="H9079" t="s">
        <v>45111</v>
      </c>
      <c r="I9079" t="s">
        <v>45108</v>
      </c>
      <c r="J9079" t="s">
        <v>45112</v>
      </c>
      <c r="L9079" t="s">
        <v>45113</v>
      </c>
      <c r="M9079">
        <v>96.221099853515597</v>
      </c>
      <c r="N9079">
        <v>46.376399993896399</v>
      </c>
    </row>
    <row r="9080" spans="1:14" x14ac:dyDescent="0.35">
      <c r="A9080" t="s">
        <v>45115</v>
      </c>
      <c r="B9080" t="s">
        <v>1168</v>
      </c>
      <c r="C9080" t="s">
        <v>45116</v>
      </c>
      <c r="D9080">
        <v>6085</v>
      </c>
      <c r="E9080" t="s">
        <v>1579</v>
      </c>
      <c r="F9080" t="s">
        <v>10223</v>
      </c>
      <c r="G9080" t="s">
        <v>45117</v>
      </c>
      <c r="H9080" t="s">
        <v>45118</v>
      </c>
      <c r="I9080" t="s">
        <v>45115</v>
      </c>
      <c r="J9080" t="s">
        <v>45119</v>
      </c>
      <c r="L9080" t="s">
        <v>45120</v>
      </c>
      <c r="M9080">
        <v>100.70400238037099</v>
      </c>
      <c r="N9080">
        <v>46.163299560546797</v>
      </c>
    </row>
    <row r="9081" spans="1:14" x14ac:dyDescent="0.35">
      <c r="A9081" t="s">
        <v>45121</v>
      </c>
      <c r="B9081" t="s">
        <v>1168</v>
      </c>
      <c r="C9081" t="s">
        <v>45122</v>
      </c>
      <c r="D9081">
        <v>4311</v>
      </c>
      <c r="E9081" t="s">
        <v>1579</v>
      </c>
      <c r="F9081" t="s">
        <v>10223</v>
      </c>
      <c r="G9081" t="s">
        <v>45123</v>
      </c>
      <c r="H9081" t="s">
        <v>45124</v>
      </c>
      <c r="I9081" t="s">
        <v>45121</v>
      </c>
      <c r="J9081" t="s">
        <v>27531</v>
      </c>
      <c r="L9081" t="s">
        <v>45125</v>
      </c>
      <c r="M9081">
        <v>103.47599792480401</v>
      </c>
      <c r="N9081">
        <v>48.8549995422363</v>
      </c>
    </row>
    <row r="9082" spans="1:14" x14ac:dyDescent="0.35">
      <c r="A9082" t="s">
        <v>45126</v>
      </c>
      <c r="B9082" t="s">
        <v>32</v>
      </c>
      <c r="C9082" t="s">
        <v>45127</v>
      </c>
      <c r="D9082">
        <v>4659</v>
      </c>
      <c r="E9082" t="s">
        <v>1579</v>
      </c>
      <c r="F9082" t="s">
        <v>10223</v>
      </c>
      <c r="G9082" t="s">
        <v>45128</v>
      </c>
      <c r="H9082" t="s">
        <v>45129</v>
      </c>
      <c r="I9082" t="s">
        <v>45126</v>
      </c>
      <c r="J9082" t="s">
        <v>45130</v>
      </c>
      <c r="L9082" t="s">
        <v>45131</v>
      </c>
      <c r="M9082">
        <v>104.11498546599999</v>
      </c>
      <c r="N9082">
        <v>43.749304182000003</v>
      </c>
    </row>
    <row r="9083" spans="1:14" x14ac:dyDescent="0.35">
      <c r="A9083" t="s">
        <v>45132</v>
      </c>
      <c r="B9083" t="s">
        <v>32</v>
      </c>
      <c r="C9083" t="s">
        <v>45133</v>
      </c>
      <c r="D9083">
        <v>3921</v>
      </c>
      <c r="E9083" t="s">
        <v>1579</v>
      </c>
      <c r="F9083" t="s">
        <v>10223</v>
      </c>
      <c r="G9083" t="s">
        <v>45134</v>
      </c>
      <c r="H9083" t="s">
        <v>45124</v>
      </c>
      <c r="I9083" t="s">
        <v>45132</v>
      </c>
      <c r="J9083" t="s">
        <v>27562</v>
      </c>
      <c r="L9083" t="s">
        <v>45135</v>
      </c>
      <c r="M9083">
        <v>91.584198000000001</v>
      </c>
      <c r="N9083">
        <v>46.100600999999997</v>
      </c>
    </row>
    <row r="9084" spans="1:14" x14ac:dyDescent="0.35">
      <c r="A9084" t="s">
        <v>45136</v>
      </c>
      <c r="B9084" t="s">
        <v>1168</v>
      </c>
      <c r="C9084" t="s">
        <v>45137</v>
      </c>
      <c r="D9084">
        <v>3205</v>
      </c>
      <c r="E9084" t="s">
        <v>1579</v>
      </c>
      <c r="F9084" t="s">
        <v>10223</v>
      </c>
      <c r="G9084" t="s">
        <v>45138</v>
      </c>
      <c r="I9084" t="s">
        <v>45136</v>
      </c>
      <c r="J9084" t="s">
        <v>45139</v>
      </c>
      <c r="L9084" t="s">
        <v>45140</v>
      </c>
      <c r="M9084">
        <v>113.28500366210901</v>
      </c>
      <c r="N9084">
        <v>46.660301208496001</v>
      </c>
    </row>
    <row r="9085" spans="1:14" x14ac:dyDescent="0.35">
      <c r="A9085" t="s">
        <v>45141</v>
      </c>
      <c r="B9085" t="s">
        <v>1168</v>
      </c>
      <c r="C9085" t="s">
        <v>45142</v>
      </c>
      <c r="D9085">
        <v>2457</v>
      </c>
      <c r="E9085" t="s">
        <v>1579</v>
      </c>
      <c r="F9085" t="s">
        <v>10223</v>
      </c>
      <c r="G9085" t="s">
        <v>26766</v>
      </c>
      <c r="I9085" t="s">
        <v>45141</v>
      </c>
      <c r="J9085" t="s">
        <v>17621</v>
      </c>
      <c r="L9085" t="s">
        <v>45143</v>
      </c>
      <c r="M9085">
        <v>114.64600372314401</v>
      </c>
      <c r="N9085">
        <v>48.13570022583</v>
      </c>
    </row>
    <row r="9086" spans="1:14" x14ac:dyDescent="0.35">
      <c r="A9086" t="s">
        <v>45144</v>
      </c>
      <c r="B9086" t="s">
        <v>3332</v>
      </c>
      <c r="C9086" t="s">
        <v>45145</v>
      </c>
      <c r="D9086">
        <v>4482</v>
      </c>
      <c r="E9086" t="s">
        <v>1579</v>
      </c>
      <c r="F9086" t="s">
        <v>10223</v>
      </c>
      <c r="G9086" t="s">
        <v>45146</v>
      </c>
      <c r="H9086" t="s">
        <v>45147</v>
      </c>
      <c r="I9086" t="s">
        <v>45144</v>
      </c>
      <c r="J9086" t="s">
        <v>45148</v>
      </c>
      <c r="L9086" t="s">
        <v>45149</v>
      </c>
      <c r="M9086">
        <v>106.819833</v>
      </c>
      <c r="N9086">
        <v>47.646915999999997</v>
      </c>
    </row>
    <row r="9087" spans="1:14" x14ac:dyDescent="0.35">
      <c r="A9087" t="s">
        <v>45150</v>
      </c>
      <c r="B9087" t="s">
        <v>32</v>
      </c>
      <c r="C9087" t="s">
        <v>45151</v>
      </c>
      <c r="D9087">
        <v>540</v>
      </c>
      <c r="E9087" t="s">
        <v>1580</v>
      </c>
      <c r="F9087" t="s">
        <v>4286</v>
      </c>
      <c r="G9087" t="s">
        <v>4318</v>
      </c>
      <c r="H9087" t="s">
        <v>36866</v>
      </c>
      <c r="J9087" t="s">
        <v>45150</v>
      </c>
      <c r="L9087" t="s">
        <v>45152</v>
      </c>
      <c r="M9087">
        <v>-68.610799999999998</v>
      </c>
      <c r="N9087">
        <v>-9.1159999999999997</v>
      </c>
    </row>
    <row r="9088" spans="1:14" x14ac:dyDescent="0.35">
      <c r="A9088" t="s">
        <v>45153</v>
      </c>
      <c r="B9088" t="s">
        <v>32</v>
      </c>
      <c r="C9088" t="s">
        <v>45154</v>
      </c>
      <c r="D9088">
        <v>5800</v>
      </c>
      <c r="E9088" t="s">
        <v>1579</v>
      </c>
      <c r="F9088" t="s">
        <v>10223</v>
      </c>
      <c r="G9088" t="s">
        <v>26774</v>
      </c>
      <c r="H9088" t="s">
        <v>26775</v>
      </c>
      <c r="I9088" t="s">
        <v>45153</v>
      </c>
      <c r="J9088" t="s">
        <v>45155</v>
      </c>
      <c r="L9088" t="s">
        <v>45156</v>
      </c>
      <c r="M9088">
        <v>96.525800000000004</v>
      </c>
      <c r="N9088">
        <v>47.709299999999999</v>
      </c>
    </row>
    <row r="9089" spans="1:14" x14ac:dyDescent="0.35">
      <c r="A9089" t="s">
        <v>45157</v>
      </c>
      <c r="B9089" t="s">
        <v>1168</v>
      </c>
      <c r="C9089" t="s">
        <v>45158</v>
      </c>
      <c r="D9089">
        <v>4787</v>
      </c>
      <c r="E9089" t="s">
        <v>1579</v>
      </c>
      <c r="F9089" t="s">
        <v>10223</v>
      </c>
      <c r="G9089" t="s">
        <v>45128</v>
      </c>
      <c r="H9089" t="s">
        <v>45159</v>
      </c>
      <c r="I9089" t="s">
        <v>45157</v>
      </c>
      <c r="J9089" t="s">
        <v>17939</v>
      </c>
      <c r="L9089" t="s">
        <v>45160</v>
      </c>
      <c r="M9089">
        <v>104.430000305175</v>
      </c>
      <c r="N9089">
        <v>43.591701507568303</v>
      </c>
    </row>
    <row r="9090" spans="1:14" x14ac:dyDescent="0.35">
      <c r="A9090" t="s">
        <v>45161</v>
      </c>
      <c r="B9090" t="s">
        <v>32</v>
      </c>
      <c r="C9090" t="s">
        <v>45162</v>
      </c>
      <c r="D9090">
        <v>4759</v>
      </c>
      <c r="E9090" t="s">
        <v>1579</v>
      </c>
      <c r="F9090" t="s">
        <v>10223</v>
      </c>
      <c r="G9090" t="s">
        <v>45105</v>
      </c>
      <c r="I9090" t="s">
        <v>45161</v>
      </c>
      <c r="J9090" t="s">
        <v>45163</v>
      </c>
      <c r="L9090" t="s">
        <v>45164</v>
      </c>
      <c r="M9090">
        <v>102.826111</v>
      </c>
      <c r="N9090">
        <v>47.246667000000002</v>
      </c>
    </row>
    <row r="9091" spans="1:14" x14ac:dyDescent="0.35">
      <c r="A9091" t="s">
        <v>45165</v>
      </c>
      <c r="B9091" t="s">
        <v>32</v>
      </c>
      <c r="C9091" t="s">
        <v>45166</v>
      </c>
      <c r="D9091">
        <v>5522</v>
      </c>
      <c r="E9091" t="s">
        <v>1579</v>
      </c>
      <c r="F9091" t="s">
        <v>10223</v>
      </c>
      <c r="G9091" t="s">
        <v>45105</v>
      </c>
      <c r="H9091" t="s">
        <v>45167</v>
      </c>
      <c r="I9091" t="s">
        <v>45165</v>
      </c>
      <c r="J9091" t="s">
        <v>45168</v>
      </c>
      <c r="L9091" t="s">
        <v>45169</v>
      </c>
      <c r="M9091">
        <v>102.773002625</v>
      </c>
      <c r="N9091">
        <v>46.925800323499999</v>
      </c>
    </row>
    <row r="9092" spans="1:14" x14ac:dyDescent="0.35">
      <c r="A9092" t="s">
        <v>45170</v>
      </c>
      <c r="B9092" t="s">
        <v>1168</v>
      </c>
      <c r="C9092" t="s">
        <v>45171</v>
      </c>
      <c r="D9092">
        <v>4898</v>
      </c>
      <c r="E9092" t="s">
        <v>1579</v>
      </c>
      <c r="F9092" t="s">
        <v>10223</v>
      </c>
      <c r="G9092" t="s">
        <v>45134</v>
      </c>
      <c r="H9092" t="s">
        <v>45172</v>
      </c>
      <c r="I9092" t="s">
        <v>45170</v>
      </c>
      <c r="J9092" t="s">
        <v>27478</v>
      </c>
      <c r="L9092" t="s">
        <v>45173</v>
      </c>
      <c r="M9092">
        <v>91.628196716308594</v>
      </c>
      <c r="N9092">
        <v>47.9541015625</v>
      </c>
    </row>
    <row r="9093" spans="1:14" x14ac:dyDescent="0.35">
      <c r="A9093" t="s">
        <v>45174</v>
      </c>
      <c r="B9093" t="s">
        <v>1168</v>
      </c>
      <c r="C9093" t="s">
        <v>46940</v>
      </c>
      <c r="D9093">
        <v>4272</v>
      </c>
      <c r="E9093" t="s">
        <v>1579</v>
      </c>
      <c r="F9093" t="s">
        <v>10223</v>
      </c>
      <c r="G9093" t="s">
        <v>15159</v>
      </c>
      <c r="H9093" t="s">
        <v>46941</v>
      </c>
      <c r="I9093" t="s">
        <v>45174</v>
      </c>
      <c r="J9093" t="s">
        <v>45175</v>
      </c>
      <c r="L9093" t="s">
        <v>45176</v>
      </c>
      <c r="M9093">
        <v>100.098999023437</v>
      </c>
      <c r="N9093">
        <v>49.663299560546797</v>
      </c>
    </row>
    <row r="9094" spans="1:14" x14ac:dyDescent="0.35">
      <c r="A9094" t="s">
        <v>45177</v>
      </c>
      <c r="B9094" t="s">
        <v>32</v>
      </c>
      <c r="C9094" t="s">
        <v>45178</v>
      </c>
      <c r="D9094">
        <v>5530</v>
      </c>
      <c r="E9094" t="s">
        <v>1579</v>
      </c>
      <c r="F9094" t="s">
        <v>10223</v>
      </c>
      <c r="G9094" t="s">
        <v>45179</v>
      </c>
      <c r="H9094" t="s">
        <v>45180</v>
      </c>
      <c r="I9094" t="s">
        <v>45177</v>
      </c>
      <c r="J9094" t="s">
        <v>45181</v>
      </c>
      <c r="L9094" t="s">
        <v>45182</v>
      </c>
      <c r="M9094">
        <v>101.47754999999999</v>
      </c>
      <c r="N9094">
        <v>47.465440000000001</v>
      </c>
    </row>
    <row r="9095" spans="1:14" x14ac:dyDescent="0.35">
      <c r="A9095" t="s">
        <v>45183</v>
      </c>
      <c r="B9095" t="s">
        <v>32</v>
      </c>
      <c r="C9095" t="s">
        <v>45184</v>
      </c>
      <c r="D9095">
        <v>5610</v>
      </c>
      <c r="E9095" t="s">
        <v>1579</v>
      </c>
      <c r="F9095" t="s">
        <v>10223</v>
      </c>
      <c r="G9095" t="s">
        <v>26774</v>
      </c>
      <c r="H9095" t="s">
        <v>45185</v>
      </c>
      <c r="I9095" t="s">
        <v>45183</v>
      </c>
      <c r="J9095" t="s">
        <v>45186</v>
      </c>
      <c r="L9095" t="s">
        <v>45187</v>
      </c>
      <c r="M9095">
        <v>98.2941</v>
      </c>
      <c r="N9095">
        <v>48.738869999999999</v>
      </c>
    </row>
    <row r="9096" spans="1:14" x14ac:dyDescent="0.35">
      <c r="A9096" t="s">
        <v>45188</v>
      </c>
      <c r="B9096" t="s">
        <v>3332</v>
      </c>
      <c r="C9096" t="s">
        <v>45189</v>
      </c>
      <c r="D9096">
        <v>4364</v>
      </c>
      <c r="E9096" t="s">
        <v>1579</v>
      </c>
      <c r="F9096" t="s">
        <v>10223</v>
      </c>
      <c r="G9096" t="s">
        <v>45190</v>
      </c>
      <c r="H9096" t="s">
        <v>45191</v>
      </c>
      <c r="I9096" t="s">
        <v>45188</v>
      </c>
      <c r="J9096" t="s">
        <v>45192</v>
      </c>
      <c r="L9096" t="s">
        <v>45193</v>
      </c>
      <c r="M9096">
        <v>106.766998</v>
      </c>
      <c r="N9096">
        <v>47.843102000000002</v>
      </c>
    </row>
    <row r="9097" spans="1:14" x14ac:dyDescent="0.35">
      <c r="A9097" t="s">
        <v>45194</v>
      </c>
      <c r="B9097" t="s">
        <v>32</v>
      </c>
      <c r="C9097" t="s">
        <v>45195</v>
      </c>
      <c r="E9097" t="s">
        <v>1579</v>
      </c>
      <c r="F9097" t="s">
        <v>10223</v>
      </c>
      <c r="G9097" t="s">
        <v>45196</v>
      </c>
      <c r="H9097" t="s">
        <v>45197</v>
      </c>
      <c r="I9097" t="s">
        <v>45194</v>
      </c>
      <c r="J9097" t="s">
        <v>45198</v>
      </c>
      <c r="L9097" t="s">
        <v>45199</v>
      </c>
      <c r="M9097">
        <v>91.938272999999995</v>
      </c>
      <c r="N9097">
        <v>50.066588000000003</v>
      </c>
    </row>
    <row r="9098" spans="1:14" x14ac:dyDescent="0.35">
      <c r="A9098" t="s">
        <v>45200</v>
      </c>
      <c r="B9098" t="s">
        <v>32</v>
      </c>
      <c r="C9098" t="s">
        <v>45201</v>
      </c>
      <c r="D9098">
        <v>5732</v>
      </c>
      <c r="E9098" t="s">
        <v>1579</v>
      </c>
      <c r="F9098" t="s">
        <v>10223</v>
      </c>
      <c r="G9098" t="s">
        <v>45202</v>
      </c>
      <c r="I9098" t="s">
        <v>45200</v>
      </c>
      <c r="J9098" t="s">
        <v>45203</v>
      </c>
      <c r="L9098" t="s">
        <v>45204</v>
      </c>
      <c r="M9098">
        <v>89.922500610399993</v>
      </c>
      <c r="N9098">
        <v>48.993301391599999</v>
      </c>
    </row>
    <row r="9099" spans="1:14" x14ac:dyDescent="0.35">
      <c r="A9099" t="s">
        <v>45205</v>
      </c>
      <c r="B9099" t="s">
        <v>32</v>
      </c>
      <c r="C9099" t="s">
        <v>45206</v>
      </c>
      <c r="D9099">
        <v>460</v>
      </c>
      <c r="F9099" t="s">
        <v>30</v>
      </c>
      <c r="G9099" t="s">
        <v>34</v>
      </c>
      <c r="H9099" t="s">
        <v>45207</v>
      </c>
      <c r="I9099" t="s">
        <v>45205</v>
      </c>
      <c r="J9099" t="s">
        <v>45205</v>
      </c>
      <c r="K9099" t="s">
        <v>45205</v>
      </c>
      <c r="L9099" t="s">
        <v>45208</v>
      </c>
      <c r="M9099">
        <v>-159.99400329599999</v>
      </c>
      <c r="N9099">
        <v>60.980701446499999</v>
      </c>
    </row>
    <row r="9100" spans="1:14" x14ac:dyDescent="0.35">
      <c r="A9100" t="s">
        <v>45209</v>
      </c>
      <c r="B9100" t="s">
        <v>65</v>
      </c>
      <c r="C9100" t="s">
        <v>45210</v>
      </c>
      <c r="D9100">
        <v>0</v>
      </c>
      <c r="F9100" t="s">
        <v>4613</v>
      </c>
      <c r="G9100" t="s">
        <v>4623</v>
      </c>
      <c r="H9100" t="s">
        <v>45211</v>
      </c>
      <c r="J9100" t="s">
        <v>45209</v>
      </c>
      <c r="L9100" t="s">
        <v>45212</v>
      </c>
      <c r="M9100">
        <v>-127.86935699999999</v>
      </c>
      <c r="N9100">
        <v>51.862825000000001</v>
      </c>
    </row>
    <row r="9101" spans="1:14" x14ac:dyDescent="0.35">
      <c r="A9101" t="s">
        <v>45213</v>
      </c>
      <c r="B9101" t="s">
        <v>1168</v>
      </c>
      <c r="C9101" t="s">
        <v>45214</v>
      </c>
      <c r="E9101" t="s">
        <v>1579</v>
      </c>
      <c r="F9101" t="s">
        <v>1614</v>
      </c>
      <c r="G9101" t="s">
        <v>5340</v>
      </c>
      <c r="H9101" t="s">
        <v>45215</v>
      </c>
      <c r="I9101" t="s">
        <v>45213</v>
      </c>
      <c r="J9101" t="s">
        <v>45216</v>
      </c>
      <c r="L9101" t="s">
        <v>45217</v>
      </c>
      <c r="M9101">
        <v>99.373610999999997</v>
      </c>
      <c r="N9101">
        <v>23.273889</v>
      </c>
    </row>
    <row r="9102" spans="1:14" x14ac:dyDescent="0.35">
      <c r="A9102" t="s">
        <v>45218</v>
      </c>
      <c r="B9102" t="s">
        <v>1168</v>
      </c>
      <c r="C9102" t="s">
        <v>45219</v>
      </c>
      <c r="D9102">
        <v>7050</v>
      </c>
      <c r="E9102" t="s">
        <v>1579</v>
      </c>
      <c r="F9102" t="s">
        <v>1614</v>
      </c>
      <c r="G9102" t="s">
        <v>5340</v>
      </c>
      <c r="H9102" t="s">
        <v>45220</v>
      </c>
      <c r="I9102" t="s">
        <v>45218</v>
      </c>
      <c r="J9102" t="s">
        <v>45221</v>
      </c>
      <c r="L9102" t="s">
        <v>45222</v>
      </c>
      <c r="M9102">
        <v>100.319</v>
      </c>
      <c r="N9102">
        <v>25.649401000000001</v>
      </c>
    </row>
    <row r="9103" spans="1:14" x14ac:dyDescent="0.35">
      <c r="A9103" t="s">
        <v>45223</v>
      </c>
      <c r="B9103" t="s">
        <v>1168</v>
      </c>
      <c r="C9103" t="s">
        <v>45224</v>
      </c>
      <c r="D9103">
        <v>10761</v>
      </c>
      <c r="E9103" t="s">
        <v>1579</v>
      </c>
      <c r="F9103" t="s">
        <v>1614</v>
      </c>
      <c r="G9103" t="s">
        <v>5340</v>
      </c>
      <c r="H9103" t="s">
        <v>45225</v>
      </c>
      <c r="I9103" t="s">
        <v>45223</v>
      </c>
      <c r="J9103" t="s">
        <v>45226</v>
      </c>
      <c r="L9103" t="s">
        <v>45227</v>
      </c>
      <c r="M9103">
        <v>99.677199999999999</v>
      </c>
      <c r="N9103">
        <v>27.793600000000001</v>
      </c>
    </row>
    <row r="9104" spans="1:14" x14ac:dyDescent="0.35">
      <c r="A9104" t="s">
        <v>45228</v>
      </c>
      <c r="B9104" t="s">
        <v>1168</v>
      </c>
      <c r="C9104" t="s">
        <v>45229</v>
      </c>
      <c r="D9104">
        <v>1815</v>
      </c>
      <c r="E9104" t="s">
        <v>1579</v>
      </c>
      <c r="F9104" t="s">
        <v>1614</v>
      </c>
      <c r="G9104" t="s">
        <v>5340</v>
      </c>
      <c r="H9104" t="s">
        <v>45230</v>
      </c>
      <c r="I9104" t="s">
        <v>45228</v>
      </c>
      <c r="J9104" t="s">
        <v>45231</v>
      </c>
      <c r="L9104" t="s">
        <v>45232</v>
      </c>
      <c r="M9104">
        <v>100.76000213623</v>
      </c>
      <c r="N9104">
        <v>21.973899841308501</v>
      </c>
    </row>
    <row r="9105" spans="1:14" x14ac:dyDescent="0.35">
      <c r="A9105" t="s">
        <v>45233</v>
      </c>
      <c r="B9105" t="s">
        <v>1168</v>
      </c>
      <c r="C9105" t="s">
        <v>45234</v>
      </c>
      <c r="E9105" t="s">
        <v>1579</v>
      </c>
      <c r="F9105" t="s">
        <v>1614</v>
      </c>
      <c r="G9105" t="s">
        <v>5340</v>
      </c>
      <c r="H9105" t="s">
        <v>45235</v>
      </c>
      <c r="I9105" t="s">
        <v>45233</v>
      </c>
      <c r="J9105" t="s">
        <v>45236</v>
      </c>
      <c r="L9105" t="s">
        <v>45237</v>
      </c>
      <c r="M9105">
        <v>99.786389</v>
      </c>
      <c r="N9105">
        <v>22.415832999999999</v>
      </c>
    </row>
    <row r="9106" spans="1:14" x14ac:dyDescent="0.35">
      <c r="A9106" t="s">
        <v>45238</v>
      </c>
      <c r="B9106" t="s">
        <v>1168</v>
      </c>
      <c r="C9106" t="s">
        <v>5371</v>
      </c>
      <c r="E9106" t="s">
        <v>1579</v>
      </c>
      <c r="F9106" t="s">
        <v>1614</v>
      </c>
      <c r="G9106" t="s">
        <v>5340</v>
      </c>
      <c r="H9106" t="s">
        <v>45239</v>
      </c>
      <c r="I9106" t="s">
        <v>45238</v>
      </c>
      <c r="J9106" t="s">
        <v>45240</v>
      </c>
      <c r="L9106" t="s">
        <v>45241</v>
      </c>
      <c r="M9106">
        <v>100.246002197</v>
      </c>
      <c r="N9106">
        <v>26.6800003052</v>
      </c>
    </row>
    <row r="9107" spans="1:14" x14ac:dyDescent="0.35">
      <c r="A9107" t="s">
        <v>45242</v>
      </c>
      <c r="B9107" t="s">
        <v>1168</v>
      </c>
      <c r="C9107" t="s">
        <v>45243</v>
      </c>
      <c r="D9107">
        <v>2890</v>
      </c>
      <c r="E9107" t="s">
        <v>1579</v>
      </c>
      <c r="F9107" t="s">
        <v>1614</v>
      </c>
      <c r="G9107" t="s">
        <v>5340</v>
      </c>
      <c r="H9107" t="s">
        <v>45244</v>
      </c>
      <c r="I9107" t="s">
        <v>45245</v>
      </c>
      <c r="J9107" t="s">
        <v>20169</v>
      </c>
      <c r="L9107" t="s">
        <v>45246</v>
      </c>
      <c r="M9107">
        <v>98.531700000000001</v>
      </c>
      <c r="N9107">
        <v>24.4011</v>
      </c>
    </row>
    <row r="9108" spans="1:14" x14ac:dyDescent="0.35">
      <c r="A9108" t="s">
        <v>45247</v>
      </c>
      <c r="B9108" t="s">
        <v>3332</v>
      </c>
      <c r="C9108" t="s">
        <v>45248</v>
      </c>
      <c r="D9108">
        <v>6903</v>
      </c>
      <c r="E9108" t="s">
        <v>1579</v>
      </c>
      <c r="F9108" t="s">
        <v>1614</v>
      </c>
      <c r="G9108" t="s">
        <v>5340</v>
      </c>
      <c r="H9108" t="s">
        <v>5362</v>
      </c>
      <c r="I9108" t="s">
        <v>45247</v>
      </c>
      <c r="J9108" t="s">
        <v>45249</v>
      </c>
      <c r="L9108" t="s">
        <v>45250</v>
      </c>
      <c r="M9108">
        <v>102.9291667</v>
      </c>
      <c r="N9108">
        <v>25.101944400000001</v>
      </c>
    </row>
    <row r="9109" spans="1:14" x14ac:dyDescent="0.35">
      <c r="A9109" t="s">
        <v>45251</v>
      </c>
      <c r="B9109" t="s">
        <v>32</v>
      </c>
      <c r="C9109" t="s">
        <v>45252</v>
      </c>
      <c r="E9109" t="s">
        <v>1579</v>
      </c>
      <c r="F9109" t="s">
        <v>1614</v>
      </c>
      <c r="G9109" t="s">
        <v>5340</v>
      </c>
      <c r="H9109" t="s">
        <v>45253</v>
      </c>
      <c r="I9109" t="s">
        <v>45251</v>
      </c>
      <c r="J9109" t="s">
        <v>25792</v>
      </c>
      <c r="L9109" t="s">
        <v>45254</v>
      </c>
      <c r="M9109">
        <v>100.959</v>
      </c>
      <c r="N9109">
        <v>22.793301</v>
      </c>
    </row>
    <row r="9110" spans="1:14" x14ac:dyDescent="0.35">
      <c r="A9110" t="s">
        <v>45255</v>
      </c>
      <c r="B9110" t="s">
        <v>32</v>
      </c>
      <c r="C9110" t="s">
        <v>45256</v>
      </c>
      <c r="D9110">
        <v>5217</v>
      </c>
      <c r="E9110" t="s">
        <v>1579</v>
      </c>
      <c r="F9110" t="s">
        <v>1614</v>
      </c>
      <c r="G9110" t="s">
        <v>5340</v>
      </c>
      <c r="H9110" t="s">
        <v>45257</v>
      </c>
      <c r="I9110" t="s">
        <v>45255</v>
      </c>
      <c r="J9110" t="s">
        <v>45258</v>
      </c>
      <c r="L9110" t="s">
        <v>45259</v>
      </c>
      <c r="M9110">
        <v>104.32550000000001</v>
      </c>
      <c r="N9110">
        <v>23.558299999999999</v>
      </c>
    </row>
    <row r="9111" spans="1:14" x14ac:dyDescent="0.35">
      <c r="A9111" t="s">
        <v>45260</v>
      </c>
      <c r="B9111" t="s">
        <v>32</v>
      </c>
      <c r="C9111" t="s">
        <v>45261</v>
      </c>
      <c r="E9111" t="s">
        <v>1579</v>
      </c>
      <c r="F9111" t="s">
        <v>1614</v>
      </c>
      <c r="G9111" t="s">
        <v>5340</v>
      </c>
      <c r="H9111" t="s">
        <v>45262</v>
      </c>
      <c r="I9111" t="s">
        <v>45260</v>
      </c>
      <c r="J9111" t="s">
        <v>27508</v>
      </c>
      <c r="L9111" t="s">
        <v>45263</v>
      </c>
      <c r="M9111">
        <v>103.754997253417</v>
      </c>
      <c r="N9111">
        <v>27.325599670410099</v>
      </c>
    </row>
    <row r="9112" spans="1:14" x14ac:dyDescent="0.35">
      <c r="A9112" t="s">
        <v>45264</v>
      </c>
      <c r="B9112" t="s">
        <v>3332</v>
      </c>
      <c r="C9112" t="s">
        <v>45265</v>
      </c>
      <c r="D9112">
        <v>59</v>
      </c>
      <c r="E9112" t="s">
        <v>1579</v>
      </c>
      <c r="F9112" t="s">
        <v>1614</v>
      </c>
      <c r="G9112" t="s">
        <v>5487</v>
      </c>
      <c r="H9112" t="s">
        <v>45266</v>
      </c>
      <c r="I9112" t="s">
        <v>45264</v>
      </c>
      <c r="J9112" t="s">
        <v>45267</v>
      </c>
      <c r="L9112" t="s">
        <v>45268</v>
      </c>
      <c r="M9112">
        <v>118.12799835205</v>
      </c>
      <c r="N9112">
        <v>24.544000625610298</v>
      </c>
    </row>
    <row r="9113" spans="1:14" x14ac:dyDescent="0.35">
      <c r="A9113" t="s">
        <v>45269</v>
      </c>
      <c r="B9113" t="s">
        <v>1168</v>
      </c>
      <c r="C9113" t="s">
        <v>45270</v>
      </c>
      <c r="E9113" t="s">
        <v>1579</v>
      </c>
      <c r="F9113" t="s">
        <v>1614</v>
      </c>
      <c r="G9113" t="s">
        <v>5486</v>
      </c>
      <c r="H9113" t="s">
        <v>45271</v>
      </c>
      <c r="I9113" t="s">
        <v>45269</v>
      </c>
      <c r="J9113" t="s">
        <v>45272</v>
      </c>
      <c r="L9113" t="s">
        <v>45273</v>
      </c>
      <c r="M9113">
        <v>117.050003</v>
      </c>
      <c r="N9113">
        <v>30.582198999999999</v>
      </c>
    </row>
    <row r="9114" spans="1:14" x14ac:dyDescent="0.35">
      <c r="A9114" t="s">
        <v>45274</v>
      </c>
      <c r="B9114" t="s">
        <v>1168</v>
      </c>
      <c r="C9114" t="s">
        <v>45275</v>
      </c>
      <c r="D9114">
        <v>100</v>
      </c>
      <c r="E9114" t="s">
        <v>1579</v>
      </c>
      <c r="F9114" t="s">
        <v>1614</v>
      </c>
      <c r="G9114" t="s">
        <v>5486</v>
      </c>
      <c r="H9114" t="s">
        <v>45276</v>
      </c>
      <c r="I9114" t="s">
        <v>45274</v>
      </c>
      <c r="J9114" t="s">
        <v>45277</v>
      </c>
      <c r="L9114" t="s">
        <v>45278</v>
      </c>
      <c r="M9114">
        <v>117.320244444</v>
      </c>
      <c r="N9114">
        <v>32.847733333299999</v>
      </c>
    </row>
    <row r="9115" spans="1:14" x14ac:dyDescent="0.35">
      <c r="A9115" t="s">
        <v>45279</v>
      </c>
      <c r="B9115" t="s">
        <v>32</v>
      </c>
      <c r="C9115" t="s">
        <v>45280</v>
      </c>
      <c r="E9115" t="s">
        <v>1579</v>
      </c>
      <c r="F9115" t="s">
        <v>1614</v>
      </c>
      <c r="G9115" t="s">
        <v>5311</v>
      </c>
      <c r="H9115" t="s">
        <v>45281</v>
      </c>
      <c r="I9115" t="s">
        <v>45279</v>
      </c>
      <c r="J9115" t="s">
        <v>45282</v>
      </c>
      <c r="L9115" t="s">
        <v>45283</v>
      </c>
      <c r="M9115">
        <v>119.778999</v>
      </c>
      <c r="N9115">
        <v>31.919701</v>
      </c>
    </row>
    <row r="9116" spans="1:14" x14ac:dyDescent="0.35">
      <c r="A9116" t="s">
        <v>45284</v>
      </c>
      <c r="B9116" t="s">
        <v>1168</v>
      </c>
      <c r="C9116" t="s">
        <v>45285</v>
      </c>
      <c r="D9116">
        <v>143</v>
      </c>
      <c r="E9116" t="s">
        <v>1579</v>
      </c>
      <c r="F9116" t="s">
        <v>1614</v>
      </c>
      <c r="G9116" t="s">
        <v>5440</v>
      </c>
      <c r="H9116" t="s">
        <v>5490</v>
      </c>
      <c r="I9116" t="s">
        <v>45284</v>
      </c>
      <c r="J9116" t="s">
        <v>45286</v>
      </c>
      <c r="L9116" t="s">
        <v>45287</v>
      </c>
      <c r="M9116">
        <v>115.900001525878</v>
      </c>
      <c r="N9116">
        <v>28.8649997711181</v>
      </c>
    </row>
    <row r="9117" spans="1:14" x14ac:dyDescent="0.35">
      <c r="A9117" t="s">
        <v>45288</v>
      </c>
      <c r="B9117" t="s">
        <v>1168</v>
      </c>
      <c r="C9117" t="s">
        <v>45289</v>
      </c>
      <c r="D9117">
        <v>104</v>
      </c>
      <c r="E9117" t="s">
        <v>1579</v>
      </c>
      <c r="F9117" t="s">
        <v>1614</v>
      </c>
      <c r="G9117" t="s">
        <v>5333</v>
      </c>
      <c r="H9117" t="s">
        <v>45290</v>
      </c>
      <c r="I9117" t="s">
        <v>45288</v>
      </c>
      <c r="J9117" t="s">
        <v>31529</v>
      </c>
      <c r="L9117" t="s">
        <v>45291</v>
      </c>
      <c r="M9117">
        <v>115.734364</v>
      </c>
      <c r="N9117">
        <v>32.882156999999999</v>
      </c>
    </row>
    <row r="9118" spans="1:14" x14ac:dyDescent="0.35">
      <c r="A9118" t="s">
        <v>45292</v>
      </c>
      <c r="B9118" t="s">
        <v>3332</v>
      </c>
      <c r="C9118" t="s">
        <v>45293</v>
      </c>
      <c r="D9118">
        <v>46</v>
      </c>
      <c r="E9118" t="s">
        <v>1579</v>
      </c>
      <c r="F9118" t="s">
        <v>1614</v>
      </c>
      <c r="G9118" t="s">
        <v>5487</v>
      </c>
      <c r="H9118" t="s">
        <v>5488</v>
      </c>
      <c r="I9118" t="s">
        <v>45292</v>
      </c>
      <c r="J9118" t="s">
        <v>45294</v>
      </c>
      <c r="L9118" t="s">
        <v>45295</v>
      </c>
      <c r="M9118">
        <v>119.66300201416</v>
      </c>
      <c r="N9118">
        <v>25.935100555419901</v>
      </c>
    </row>
    <row r="9119" spans="1:14" x14ac:dyDescent="0.35">
      <c r="A9119" t="s">
        <v>45296</v>
      </c>
      <c r="B9119" t="s">
        <v>32</v>
      </c>
      <c r="C9119" t="s">
        <v>45297</v>
      </c>
      <c r="D9119">
        <v>387</v>
      </c>
      <c r="E9119" t="s">
        <v>1579</v>
      </c>
      <c r="F9119" t="s">
        <v>1614</v>
      </c>
      <c r="G9119" t="s">
        <v>5440</v>
      </c>
      <c r="H9119" t="s">
        <v>45298</v>
      </c>
      <c r="I9119" t="s">
        <v>45296</v>
      </c>
      <c r="J9119" t="s">
        <v>45299</v>
      </c>
      <c r="L9119" t="s">
        <v>45300</v>
      </c>
      <c r="M9119">
        <v>114.77888900000001</v>
      </c>
      <c r="N9119">
        <v>25.853332999999999</v>
      </c>
    </row>
    <row r="9120" spans="1:14" x14ac:dyDescent="0.35">
      <c r="A9120" t="s">
        <v>45301</v>
      </c>
      <c r="B9120" t="s">
        <v>3332</v>
      </c>
      <c r="C9120" t="s">
        <v>45302</v>
      </c>
      <c r="D9120">
        <v>23</v>
      </c>
      <c r="E9120" t="s">
        <v>1579</v>
      </c>
      <c r="F9120" t="s">
        <v>1614</v>
      </c>
      <c r="G9120" t="s">
        <v>5431</v>
      </c>
      <c r="H9120" t="s">
        <v>5489</v>
      </c>
      <c r="I9120" t="s">
        <v>45301</v>
      </c>
      <c r="J9120" t="s">
        <v>27465</v>
      </c>
      <c r="L9120" t="s">
        <v>45303</v>
      </c>
      <c r="M9120">
        <v>120.43399810791</v>
      </c>
      <c r="N9120">
        <v>30.229499816894499</v>
      </c>
    </row>
    <row r="9121" spans="1:14" x14ac:dyDescent="0.35">
      <c r="A9121" t="s">
        <v>45304</v>
      </c>
      <c r="B9121" t="s">
        <v>1168</v>
      </c>
      <c r="C9121" t="s">
        <v>45305</v>
      </c>
      <c r="D9121">
        <v>112</v>
      </c>
      <c r="E9121" t="s">
        <v>1579</v>
      </c>
      <c r="F9121" t="s">
        <v>1614</v>
      </c>
      <c r="G9121" t="s">
        <v>5440</v>
      </c>
      <c r="H9121" t="s">
        <v>45306</v>
      </c>
      <c r="I9121" t="s">
        <v>45304</v>
      </c>
      <c r="J9121" t="s">
        <v>45307</v>
      </c>
      <c r="L9121" t="s">
        <v>45308</v>
      </c>
      <c r="M9121">
        <v>117.176002502</v>
      </c>
      <c r="N9121">
        <v>29.3386001587</v>
      </c>
    </row>
    <row r="9122" spans="1:14" x14ac:dyDescent="0.35">
      <c r="A9122" t="s">
        <v>45309</v>
      </c>
      <c r="B9122" t="s">
        <v>32</v>
      </c>
      <c r="C9122" t="s">
        <v>45310</v>
      </c>
      <c r="E9122" t="s">
        <v>1579</v>
      </c>
      <c r="F9122" t="s">
        <v>1614</v>
      </c>
      <c r="G9122" t="s">
        <v>5440</v>
      </c>
      <c r="H9122" t="s">
        <v>45311</v>
      </c>
      <c r="I9122" t="s">
        <v>45309</v>
      </c>
      <c r="J9122" t="s">
        <v>45312</v>
      </c>
      <c r="L9122" t="s">
        <v>45313</v>
      </c>
      <c r="M9122">
        <v>115.80111100000001</v>
      </c>
      <c r="N9122">
        <v>29.476944</v>
      </c>
    </row>
    <row r="9123" spans="1:14" x14ac:dyDescent="0.35">
      <c r="A9123" t="s">
        <v>45314</v>
      </c>
      <c r="B9123" t="s">
        <v>3332</v>
      </c>
      <c r="C9123" t="s">
        <v>45315</v>
      </c>
      <c r="D9123">
        <v>76</v>
      </c>
      <c r="E9123" t="s">
        <v>1579</v>
      </c>
      <c r="F9123" t="s">
        <v>1614</v>
      </c>
      <c r="G9123" t="s">
        <v>5455</v>
      </c>
      <c r="H9123" t="s">
        <v>45316</v>
      </c>
      <c r="I9123" t="s">
        <v>45314</v>
      </c>
      <c r="J9123" t="s">
        <v>45317</v>
      </c>
      <c r="L9123" t="s">
        <v>45318</v>
      </c>
      <c r="M9123">
        <v>117.216003417968</v>
      </c>
      <c r="N9123">
        <v>36.857200622558501</v>
      </c>
    </row>
    <row r="9124" spans="1:14" x14ac:dyDescent="0.35">
      <c r="A9124" t="s">
        <v>45319</v>
      </c>
      <c r="B9124" t="s">
        <v>1168</v>
      </c>
      <c r="C9124" t="s">
        <v>45320</v>
      </c>
      <c r="E9124" t="s">
        <v>1579</v>
      </c>
      <c r="F9124" t="s">
        <v>1614</v>
      </c>
      <c r="G9124" t="s">
        <v>5431</v>
      </c>
      <c r="H9124" t="s">
        <v>45321</v>
      </c>
      <c r="I9124" t="s">
        <v>45319</v>
      </c>
      <c r="J9124" t="s">
        <v>45322</v>
      </c>
      <c r="L9124" t="s">
        <v>45323</v>
      </c>
      <c r="M9124">
        <v>118.899002</v>
      </c>
      <c r="N9124">
        <v>28.965799000000001</v>
      </c>
    </row>
    <row r="9125" spans="1:14" x14ac:dyDescent="0.35">
      <c r="A9125" t="s">
        <v>45324</v>
      </c>
      <c r="B9125" t="s">
        <v>1168</v>
      </c>
      <c r="C9125" t="s">
        <v>45325</v>
      </c>
      <c r="D9125">
        <v>1225</v>
      </c>
      <c r="E9125" t="s">
        <v>1579</v>
      </c>
      <c r="F9125" t="s">
        <v>1614</v>
      </c>
      <c r="G9125" t="s">
        <v>5487</v>
      </c>
      <c r="H9125" t="s">
        <v>45326</v>
      </c>
      <c r="I9125" t="s">
        <v>45324</v>
      </c>
      <c r="J9125" t="s">
        <v>27357</v>
      </c>
      <c r="L9125" t="s">
        <v>45327</v>
      </c>
      <c r="M9125">
        <v>116.74700164799999</v>
      </c>
      <c r="N9125">
        <v>25.674699783299999</v>
      </c>
    </row>
    <row r="9126" spans="1:14" x14ac:dyDescent="0.35">
      <c r="A9126" t="s">
        <v>45328</v>
      </c>
      <c r="B9126" t="s">
        <v>32</v>
      </c>
      <c r="C9126" t="s">
        <v>45329</v>
      </c>
      <c r="E9126" t="s">
        <v>1579</v>
      </c>
      <c r="F9126" t="s">
        <v>1614</v>
      </c>
      <c r="G9126" t="s">
        <v>5311</v>
      </c>
      <c r="H9126" t="s">
        <v>45330</v>
      </c>
      <c r="I9126" t="s">
        <v>45328</v>
      </c>
      <c r="J9126" t="s">
        <v>45331</v>
      </c>
      <c r="L9126" t="s">
        <v>45332</v>
      </c>
      <c r="M9126">
        <v>118.873611</v>
      </c>
      <c r="N9126">
        <v>34.571666999999998</v>
      </c>
    </row>
    <row r="9127" spans="1:14" x14ac:dyDescent="0.35">
      <c r="A9127" t="s">
        <v>45333</v>
      </c>
      <c r="B9127" t="s">
        <v>1168</v>
      </c>
      <c r="C9127" t="s">
        <v>45334</v>
      </c>
      <c r="E9127" t="s">
        <v>1579</v>
      </c>
      <c r="F9127" t="s">
        <v>1614</v>
      </c>
      <c r="G9127" t="s">
        <v>5431</v>
      </c>
      <c r="H9127" t="s">
        <v>45335</v>
      </c>
      <c r="I9127" t="s">
        <v>45333</v>
      </c>
      <c r="J9127" t="s">
        <v>45336</v>
      </c>
      <c r="L9127" t="s">
        <v>45337</v>
      </c>
      <c r="M9127">
        <v>121.429000854492</v>
      </c>
      <c r="N9127">
        <v>28.562200546264599</v>
      </c>
    </row>
    <row r="9128" spans="1:14" x14ac:dyDescent="0.35">
      <c r="A9128" t="s">
        <v>45338</v>
      </c>
      <c r="B9128" t="s">
        <v>32</v>
      </c>
      <c r="C9128" t="s">
        <v>45339</v>
      </c>
      <c r="E9128" t="s">
        <v>1579</v>
      </c>
      <c r="F9128" t="s">
        <v>1614</v>
      </c>
      <c r="G9128" t="s">
        <v>5455</v>
      </c>
      <c r="H9128" t="s">
        <v>45340</v>
      </c>
      <c r="I9128" t="s">
        <v>45338</v>
      </c>
      <c r="J9128" t="s">
        <v>45341</v>
      </c>
      <c r="L9128" t="s">
        <v>45342</v>
      </c>
      <c r="M9128">
        <v>118.41200256347599</v>
      </c>
      <c r="N9128">
        <v>35.046100616455</v>
      </c>
    </row>
    <row r="9129" spans="1:14" x14ac:dyDescent="0.35">
      <c r="A9129" t="s">
        <v>45343</v>
      </c>
      <c r="B9129" t="s">
        <v>3332</v>
      </c>
      <c r="C9129" t="s">
        <v>45344</v>
      </c>
      <c r="D9129">
        <v>13</v>
      </c>
      <c r="E9129" t="s">
        <v>1579</v>
      </c>
      <c r="F9129" t="s">
        <v>1614</v>
      </c>
      <c r="G9129" t="s">
        <v>5431</v>
      </c>
      <c r="H9129" t="s">
        <v>45345</v>
      </c>
      <c r="I9129" t="s">
        <v>45343</v>
      </c>
      <c r="J9129" t="s">
        <v>45346</v>
      </c>
      <c r="L9129" t="s">
        <v>45347</v>
      </c>
      <c r="M9129">
        <v>121.46199798583901</v>
      </c>
      <c r="N9129">
        <v>29.8267002105712</v>
      </c>
    </row>
    <row r="9130" spans="1:14" x14ac:dyDescent="0.35">
      <c r="A9130" t="s">
        <v>45348</v>
      </c>
      <c r="B9130" t="s">
        <v>3332</v>
      </c>
      <c r="C9130" t="s">
        <v>45349</v>
      </c>
      <c r="D9130">
        <v>49</v>
      </c>
      <c r="E9130" t="s">
        <v>1579</v>
      </c>
      <c r="F9130" t="s">
        <v>1614</v>
      </c>
      <c r="G9130" t="s">
        <v>5311</v>
      </c>
      <c r="H9130" t="s">
        <v>5312</v>
      </c>
      <c r="I9130" t="s">
        <v>45348</v>
      </c>
      <c r="J9130" t="s">
        <v>45350</v>
      </c>
      <c r="L9130" t="s">
        <v>45351</v>
      </c>
      <c r="M9130">
        <v>118.861999511718</v>
      </c>
      <c r="N9130">
        <v>31.742000579833899</v>
      </c>
    </row>
    <row r="9131" spans="1:14" x14ac:dyDescent="0.35">
      <c r="A9131" t="s">
        <v>45352</v>
      </c>
      <c r="B9131" t="s">
        <v>1168</v>
      </c>
      <c r="C9131" t="s">
        <v>45353</v>
      </c>
      <c r="D9131">
        <v>108</v>
      </c>
      <c r="E9131" t="s">
        <v>1579</v>
      </c>
      <c r="F9131" t="s">
        <v>1614</v>
      </c>
      <c r="G9131" t="s">
        <v>5486</v>
      </c>
      <c r="H9131" t="s">
        <v>45354</v>
      </c>
      <c r="I9131" t="s">
        <v>45352</v>
      </c>
      <c r="J9131" t="s">
        <v>27493</v>
      </c>
      <c r="L9131" t="s">
        <v>45355</v>
      </c>
      <c r="M9131">
        <v>117.29799652099599</v>
      </c>
      <c r="N9131">
        <v>31.780000686645501</v>
      </c>
    </row>
    <row r="9132" spans="1:14" x14ac:dyDescent="0.35">
      <c r="A9132" t="s">
        <v>45356</v>
      </c>
      <c r="B9132" t="s">
        <v>3332</v>
      </c>
      <c r="C9132" t="s">
        <v>45357</v>
      </c>
      <c r="D9132">
        <v>13</v>
      </c>
      <c r="E9132" t="s">
        <v>1579</v>
      </c>
      <c r="F9132" t="s">
        <v>1614</v>
      </c>
      <c r="G9132" t="s">
        <v>5491</v>
      </c>
      <c r="H9132" t="s">
        <v>5432</v>
      </c>
      <c r="I9132" t="s">
        <v>45356</v>
      </c>
      <c r="J9132" t="s">
        <v>21703</v>
      </c>
      <c r="L9132" t="s">
        <v>45358</v>
      </c>
      <c r="M9132">
        <v>121.805000305175</v>
      </c>
      <c r="N9132">
        <v>31.1434001922607</v>
      </c>
    </row>
    <row r="9133" spans="1:14" x14ac:dyDescent="0.35">
      <c r="A9133" t="s">
        <v>45359</v>
      </c>
      <c r="B9133" t="s">
        <v>1168</v>
      </c>
      <c r="C9133" t="s">
        <v>45360</v>
      </c>
      <c r="D9133">
        <v>33</v>
      </c>
      <c r="E9133" t="s">
        <v>1579</v>
      </c>
      <c r="F9133" t="s">
        <v>1614</v>
      </c>
      <c r="G9133" t="s">
        <v>5455</v>
      </c>
      <c r="H9133" t="s">
        <v>45361</v>
      </c>
      <c r="I9133" t="s">
        <v>45359</v>
      </c>
      <c r="J9133" t="s">
        <v>45362</v>
      </c>
      <c r="L9133" t="s">
        <v>45363</v>
      </c>
      <c r="M9133">
        <v>120.374000549</v>
      </c>
      <c r="N9133">
        <v>36.266101837199997</v>
      </c>
    </row>
    <row r="9134" spans="1:14" x14ac:dyDescent="0.35">
      <c r="A9134" t="s">
        <v>45364</v>
      </c>
      <c r="B9134" t="s">
        <v>1168</v>
      </c>
      <c r="C9134" t="s">
        <v>45365</v>
      </c>
      <c r="E9134" t="s">
        <v>1579</v>
      </c>
      <c r="F9134" t="s">
        <v>1614</v>
      </c>
      <c r="G9134" t="s">
        <v>5487</v>
      </c>
      <c r="H9134" t="s">
        <v>45366</v>
      </c>
      <c r="I9134" t="s">
        <v>45364</v>
      </c>
      <c r="J9134" t="s">
        <v>45367</v>
      </c>
      <c r="L9134" t="s">
        <v>45368</v>
      </c>
      <c r="M9134">
        <v>118.589996</v>
      </c>
      <c r="N9134">
        <v>24.796399999999998</v>
      </c>
    </row>
    <row r="9135" spans="1:14" x14ac:dyDescent="0.35">
      <c r="A9135" t="s">
        <v>45369</v>
      </c>
      <c r="B9135" t="s">
        <v>1168</v>
      </c>
      <c r="C9135" t="s">
        <v>45370</v>
      </c>
      <c r="E9135" t="s">
        <v>1579</v>
      </c>
      <c r="F9135" t="s">
        <v>1614</v>
      </c>
      <c r="G9135" t="s">
        <v>5311</v>
      </c>
      <c r="H9135" t="s">
        <v>45371</v>
      </c>
      <c r="I9135" t="s">
        <v>45369</v>
      </c>
      <c r="J9135" t="s">
        <v>22019</v>
      </c>
      <c r="L9135" t="s">
        <v>45372</v>
      </c>
      <c r="M9135">
        <v>120.501655578613</v>
      </c>
      <c r="N9135">
        <v>32.257884979247997</v>
      </c>
    </row>
    <row r="9136" spans="1:14" x14ac:dyDescent="0.35">
      <c r="A9136" t="s">
        <v>45373</v>
      </c>
      <c r="B9136" t="s">
        <v>1168</v>
      </c>
      <c r="C9136" t="s">
        <v>45374</v>
      </c>
      <c r="D9136">
        <v>121</v>
      </c>
      <c r="E9136" t="s">
        <v>1579</v>
      </c>
      <c r="F9136" t="s">
        <v>1614</v>
      </c>
      <c r="G9136" t="s">
        <v>5455</v>
      </c>
      <c r="H9136" t="s">
        <v>45375</v>
      </c>
      <c r="I9136" t="s">
        <v>45373</v>
      </c>
      <c r="J9136" t="s">
        <v>45376</v>
      </c>
      <c r="L9136" t="s">
        <v>45377</v>
      </c>
      <c r="M9136">
        <v>119.324403</v>
      </c>
      <c r="N9136">
        <v>35.405033000000003</v>
      </c>
    </row>
    <row r="9137" spans="1:14" x14ac:dyDescent="0.35">
      <c r="A9137" t="s">
        <v>45378</v>
      </c>
      <c r="B9137" t="s">
        <v>3332</v>
      </c>
      <c r="C9137" t="s">
        <v>45379</v>
      </c>
      <c r="D9137">
        <v>10</v>
      </c>
      <c r="E9137" t="s">
        <v>1579</v>
      </c>
      <c r="F9137" t="s">
        <v>1614</v>
      </c>
      <c r="G9137" t="s">
        <v>5491</v>
      </c>
      <c r="H9137" t="s">
        <v>5432</v>
      </c>
      <c r="I9137" t="s">
        <v>45378</v>
      </c>
      <c r="J9137" t="s">
        <v>45380</v>
      </c>
      <c r="L9137" t="s">
        <v>45381</v>
      </c>
      <c r="M9137">
        <v>121.33599853515599</v>
      </c>
      <c r="N9137">
        <v>31.197900772094702</v>
      </c>
    </row>
    <row r="9138" spans="1:14" x14ac:dyDescent="0.35">
      <c r="A9138" t="s">
        <v>45382</v>
      </c>
      <c r="B9138" t="s">
        <v>1168</v>
      </c>
      <c r="C9138" t="s">
        <v>45383</v>
      </c>
      <c r="E9138" t="s">
        <v>1579</v>
      </c>
      <c r="F9138" t="s">
        <v>1614</v>
      </c>
      <c r="G9138" t="s">
        <v>5311</v>
      </c>
      <c r="H9138" t="s">
        <v>45384</v>
      </c>
      <c r="I9138" t="s">
        <v>45382</v>
      </c>
      <c r="J9138" t="s">
        <v>45385</v>
      </c>
      <c r="L9138" t="s">
        <v>45386</v>
      </c>
      <c r="M9138">
        <v>120.40100099999999</v>
      </c>
      <c r="N9138">
        <v>31.263100000000001</v>
      </c>
    </row>
    <row r="9139" spans="1:14" x14ac:dyDescent="0.35">
      <c r="A9139" t="s">
        <v>45387</v>
      </c>
      <c r="B9139" t="s">
        <v>1168</v>
      </c>
      <c r="C9139" t="s">
        <v>45388</v>
      </c>
      <c r="E9139" t="s">
        <v>1579</v>
      </c>
      <c r="F9139" t="s">
        <v>1614</v>
      </c>
      <c r="G9139" t="s">
        <v>5486</v>
      </c>
      <c r="H9139" t="s">
        <v>45389</v>
      </c>
      <c r="I9139" t="s">
        <v>45387</v>
      </c>
      <c r="J9139" t="s">
        <v>45390</v>
      </c>
      <c r="L9139" t="s">
        <v>45391</v>
      </c>
      <c r="M9139">
        <v>118.25599670410099</v>
      </c>
      <c r="N9139">
        <v>29.733299255371001</v>
      </c>
    </row>
    <row r="9140" spans="1:14" x14ac:dyDescent="0.35">
      <c r="A9140" t="s">
        <v>45392</v>
      </c>
      <c r="B9140" t="s">
        <v>1168</v>
      </c>
      <c r="C9140" t="s">
        <v>45393</v>
      </c>
      <c r="E9140" t="s">
        <v>1579</v>
      </c>
      <c r="F9140" t="s">
        <v>1614</v>
      </c>
      <c r="G9140" t="s">
        <v>5455</v>
      </c>
      <c r="H9140" t="s">
        <v>45394</v>
      </c>
      <c r="I9140" t="s">
        <v>45392</v>
      </c>
      <c r="J9140" t="s">
        <v>45395</v>
      </c>
      <c r="L9140" t="s">
        <v>45396</v>
      </c>
      <c r="M9140">
        <v>119.11900300000001</v>
      </c>
      <c r="N9140">
        <v>36.646701999999998</v>
      </c>
    </row>
    <row r="9141" spans="1:14" x14ac:dyDescent="0.35">
      <c r="A9141" t="s">
        <v>45397</v>
      </c>
      <c r="B9141" t="s">
        <v>1168</v>
      </c>
      <c r="C9141" t="s">
        <v>45398</v>
      </c>
      <c r="D9141">
        <v>145</v>
      </c>
      <c r="E9141" t="s">
        <v>1579</v>
      </c>
      <c r="F9141" t="s">
        <v>1614</v>
      </c>
      <c r="G9141" t="s">
        <v>5455</v>
      </c>
      <c r="H9141" t="s">
        <v>45399</v>
      </c>
      <c r="I9141" t="s">
        <v>45397</v>
      </c>
      <c r="J9141" t="s">
        <v>45400</v>
      </c>
      <c r="L9141" t="s">
        <v>45401</v>
      </c>
      <c r="M9141">
        <v>122.228996276855</v>
      </c>
      <c r="N9141">
        <v>37.187099456787102</v>
      </c>
    </row>
    <row r="9142" spans="1:14" x14ac:dyDescent="0.35">
      <c r="A9142" t="s">
        <v>45402</v>
      </c>
      <c r="B9142" t="s">
        <v>1168</v>
      </c>
      <c r="C9142" t="s">
        <v>45403</v>
      </c>
      <c r="E9142" t="s">
        <v>1579</v>
      </c>
      <c r="F9142" t="s">
        <v>1614</v>
      </c>
      <c r="G9142" t="s">
        <v>5486</v>
      </c>
      <c r="H9142" t="s">
        <v>45404</v>
      </c>
      <c r="I9142" t="s">
        <v>45402</v>
      </c>
      <c r="J9142" t="s">
        <v>45405</v>
      </c>
      <c r="L9142" t="s">
        <v>45406</v>
      </c>
      <c r="M9142">
        <v>118.408997</v>
      </c>
      <c r="N9142">
        <v>31.390599999999999</v>
      </c>
    </row>
    <row r="9143" spans="1:14" x14ac:dyDescent="0.35">
      <c r="A9143" t="s">
        <v>45407</v>
      </c>
      <c r="B9143" t="s">
        <v>1168</v>
      </c>
      <c r="C9143" t="s">
        <v>45408</v>
      </c>
      <c r="D9143">
        <v>24</v>
      </c>
      <c r="E9143" t="s">
        <v>1579</v>
      </c>
      <c r="F9143" t="s">
        <v>1614</v>
      </c>
      <c r="G9143" t="s">
        <v>5311</v>
      </c>
      <c r="H9143" t="s">
        <v>45409</v>
      </c>
      <c r="I9143" t="s">
        <v>45407</v>
      </c>
      <c r="J9143" t="s">
        <v>45410</v>
      </c>
      <c r="L9143" t="s">
        <v>45411</v>
      </c>
      <c r="M9143">
        <v>120.42900085399999</v>
      </c>
      <c r="N9143">
        <v>31.494400024399901</v>
      </c>
    </row>
    <row r="9144" spans="1:14" x14ac:dyDescent="0.35">
      <c r="A9144" t="s">
        <v>45412</v>
      </c>
      <c r="B9144" t="s">
        <v>1168</v>
      </c>
      <c r="C9144" t="s">
        <v>45413</v>
      </c>
      <c r="D9144">
        <v>614</v>
      </c>
      <c r="E9144" t="s">
        <v>1579</v>
      </c>
      <c r="F9144" t="s">
        <v>1614</v>
      </c>
      <c r="G9144" t="s">
        <v>5487</v>
      </c>
      <c r="H9144" t="s">
        <v>45414</v>
      </c>
      <c r="I9144" t="s">
        <v>45412</v>
      </c>
      <c r="J9144" t="s">
        <v>45415</v>
      </c>
      <c r="L9144" t="s">
        <v>45416</v>
      </c>
      <c r="M9144">
        <v>118.00099899999999</v>
      </c>
      <c r="N9144">
        <v>27.701899999999998</v>
      </c>
    </row>
    <row r="9145" spans="1:14" x14ac:dyDescent="0.35">
      <c r="A9145" t="s">
        <v>45417</v>
      </c>
      <c r="B9145" t="s">
        <v>3332</v>
      </c>
      <c r="C9145" t="s">
        <v>45418</v>
      </c>
      <c r="E9145" t="s">
        <v>1579</v>
      </c>
      <c r="F9145" t="s">
        <v>1614</v>
      </c>
      <c r="G9145" t="s">
        <v>5431</v>
      </c>
      <c r="H9145" t="s">
        <v>45419</v>
      </c>
      <c r="I9145" t="s">
        <v>45417</v>
      </c>
      <c r="J9145" t="s">
        <v>45420</v>
      </c>
      <c r="L9145" t="s">
        <v>45421</v>
      </c>
      <c r="M9145">
        <v>120.851997</v>
      </c>
      <c r="N9145">
        <v>27.912201</v>
      </c>
    </row>
    <row r="9146" spans="1:14" x14ac:dyDescent="0.35">
      <c r="A9146" t="s">
        <v>45422</v>
      </c>
      <c r="B9146" t="s">
        <v>1168</v>
      </c>
      <c r="C9146" t="s">
        <v>45423</v>
      </c>
      <c r="E9146" t="s">
        <v>1579</v>
      </c>
      <c r="F9146" t="s">
        <v>1614</v>
      </c>
      <c r="G9146" t="s">
        <v>5311</v>
      </c>
      <c r="H9146" t="s">
        <v>45424</v>
      </c>
      <c r="I9146" t="s">
        <v>45422</v>
      </c>
      <c r="J9146" t="s">
        <v>45425</v>
      </c>
      <c r="L9146" t="s">
        <v>45426</v>
      </c>
      <c r="M9146">
        <v>117.555278</v>
      </c>
      <c r="N9146">
        <v>34.059055999999998</v>
      </c>
    </row>
    <row r="9147" spans="1:14" x14ac:dyDescent="0.35">
      <c r="A9147" t="s">
        <v>44399</v>
      </c>
      <c r="B9147" t="s">
        <v>1168</v>
      </c>
      <c r="C9147" t="s">
        <v>44398</v>
      </c>
      <c r="D9147">
        <v>7</v>
      </c>
      <c r="E9147" t="s">
        <v>1579</v>
      </c>
      <c r="F9147" t="s">
        <v>1614</v>
      </c>
      <c r="G9147" t="s">
        <v>5311</v>
      </c>
      <c r="H9147" t="s">
        <v>45427</v>
      </c>
      <c r="I9147" t="s">
        <v>44399</v>
      </c>
      <c r="J9147" t="s">
        <v>44397</v>
      </c>
      <c r="L9147" t="s">
        <v>45428</v>
      </c>
      <c r="M9147">
        <v>119.71980000000001</v>
      </c>
      <c r="N9147">
        <v>32.563400000000001</v>
      </c>
    </row>
    <row r="9148" spans="1:14" x14ac:dyDescent="0.35">
      <c r="A9148" t="s">
        <v>45429</v>
      </c>
      <c r="B9148" t="s">
        <v>1168</v>
      </c>
      <c r="C9148" t="s">
        <v>45430</v>
      </c>
      <c r="D9148">
        <v>430</v>
      </c>
      <c r="E9148" t="s">
        <v>1579</v>
      </c>
      <c r="F9148" t="s">
        <v>1614</v>
      </c>
      <c r="G9148" t="s">
        <v>5440</v>
      </c>
      <c r="H9148" t="s">
        <v>45431</v>
      </c>
      <c r="I9148" t="s">
        <v>45429</v>
      </c>
      <c r="J9148" t="s">
        <v>45432</v>
      </c>
      <c r="L9148" t="s">
        <v>45433</v>
      </c>
      <c r="M9148">
        <v>114.3062</v>
      </c>
      <c r="N9148">
        <v>27.802499999999998</v>
      </c>
    </row>
    <row r="9149" spans="1:14" x14ac:dyDescent="0.35">
      <c r="A9149" t="s">
        <v>45434</v>
      </c>
      <c r="B9149" t="s">
        <v>32</v>
      </c>
      <c r="C9149" t="s">
        <v>45435</v>
      </c>
      <c r="E9149" t="s">
        <v>1579</v>
      </c>
      <c r="F9149" t="s">
        <v>1614</v>
      </c>
      <c r="G9149" t="s">
        <v>5311</v>
      </c>
      <c r="H9149" t="s">
        <v>45436</v>
      </c>
      <c r="I9149" t="s">
        <v>45434</v>
      </c>
      <c r="J9149" t="s">
        <v>45437</v>
      </c>
      <c r="L9149" t="s">
        <v>45438</v>
      </c>
      <c r="M9149">
        <v>120.203056</v>
      </c>
      <c r="N9149">
        <v>33.425832999999997</v>
      </c>
    </row>
    <row r="9150" spans="1:14" x14ac:dyDescent="0.35">
      <c r="A9150" t="s">
        <v>45439</v>
      </c>
      <c r="B9150" t="s">
        <v>1168</v>
      </c>
      <c r="C9150" t="s">
        <v>45440</v>
      </c>
      <c r="D9150">
        <v>262</v>
      </c>
      <c r="E9150" t="s">
        <v>1579</v>
      </c>
      <c r="F9150" t="s">
        <v>1614</v>
      </c>
      <c r="G9150" t="s">
        <v>5431</v>
      </c>
      <c r="H9150" t="s">
        <v>45441</v>
      </c>
      <c r="I9150" t="s">
        <v>45439</v>
      </c>
      <c r="J9150" t="s">
        <v>45442</v>
      </c>
      <c r="L9150" t="s">
        <v>45443</v>
      </c>
      <c r="M9150">
        <v>120.03199768100001</v>
      </c>
      <c r="N9150">
        <v>29.344699859599999</v>
      </c>
    </row>
    <row r="9151" spans="1:14" x14ac:dyDescent="0.35">
      <c r="A9151" t="s">
        <v>45444</v>
      </c>
      <c r="B9151" t="s">
        <v>32</v>
      </c>
      <c r="C9151" t="s">
        <v>45445</v>
      </c>
      <c r="D9151">
        <v>3</v>
      </c>
      <c r="E9151" t="s">
        <v>1579</v>
      </c>
      <c r="F9151" t="s">
        <v>1614</v>
      </c>
      <c r="G9151" t="s">
        <v>5431</v>
      </c>
      <c r="H9151" t="s">
        <v>45446</v>
      </c>
      <c r="I9151" t="s">
        <v>45444</v>
      </c>
      <c r="J9151" t="s">
        <v>2537</v>
      </c>
      <c r="L9151" t="s">
        <v>45447</v>
      </c>
      <c r="M9151">
        <v>122.361999512</v>
      </c>
      <c r="N9151">
        <v>29.934200286900001</v>
      </c>
    </row>
    <row r="9152" spans="1:14" x14ac:dyDescent="0.35">
      <c r="A9152" t="s">
        <v>45448</v>
      </c>
      <c r="B9152" t="s">
        <v>1168</v>
      </c>
      <c r="C9152" t="s">
        <v>45449</v>
      </c>
      <c r="D9152">
        <v>14022</v>
      </c>
      <c r="E9152" t="s">
        <v>1579</v>
      </c>
      <c r="F9152" t="s">
        <v>1614</v>
      </c>
      <c r="G9152" t="s">
        <v>5363</v>
      </c>
      <c r="H9152" t="s">
        <v>45450</v>
      </c>
      <c r="I9152" t="s">
        <v>45448</v>
      </c>
      <c r="J9152" t="s">
        <v>45451</v>
      </c>
      <c r="L9152" t="s">
        <v>45452</v>
      </c>
      <c r="M9152">
        <v>80.053055555599997</v>
      </c>
      <c r="N9152">
        <v>32.1</v>
      </c>
    </row>
    <row r="9153" spans="1:14" x14ac:dyDescent="0.35">
      <c r="A9153" t="s">
        <v>45453</v>
      </c>
      <c r="B9153" t="s">
        <v>1168</v>
      </c>
      <c r="C9153" t="s">
        <v>45454</v>
      </c>
      <c r="D9153">
        <v>4812</v>
      </c>
      <c r="E9153" t="s">
        <v>1579</v>
      </c>
      <c r="F9153" t="s">
        <v>1614</v>
      </c>
      <c r="G9153" t="s">
        <v>5333</v>
      </c>
      <c r="H9153" t="s">
        <v>45455</v>
      </c>
      <c r="I9153" t="s">
        <v>45453</v>
      </c>
      <c r="J9153" t="s">
        <v>2175</v>
      </c>
      <c r="L9153" t="s">
        <v>45456</v>
      </c>
      <c r="M9153">
        <v>105.87333333300001</v>
      </c>
      <c r="N9153">
        <v>26.2605555556</v>
      </c>
    </row>
    <row r="9154" spans="1:14" x14ac:dyDescent="0.35">
      <c r="A9154" t="s">
        <v>45457</v>
      </c>
      <c r="B9154" t="s">
        <v>1168</v>
      </c>
      <c r="C9154" t="s">
        <v>45458</v>
      </c>
      <c r="D9154">
        <v>14219</v>
      </c>
      <c r="E9154" t="s">
        <v>1579</v>
      </c>
      <c r="F9154" t="s">
        <v>1614</v>
      </c>
      <c r="G9154" t="s">
        <v>5363</v>
      </c>
      <c r="H9154" t="s">
        <v>45459</v>
      </c>
      <c r="I9154" t="s">
        <v>45457</v>
      </c>
      <c r="J9154" t="s">
        <v>45460</v>
      </c>
      <c r="L9154" t="s">
        <v>45461</v>
      </c>
      <c r="M9154">
        <v>97.108299255371094</v>
      </c>
      <c r="N9154">
        <v>30.553600311279201</v>
      </c>
    </row>
    <row r="9155" spans="1:14" x14ac:dyDescent="0.35">
      <c r="A9155" t="s">
        <v>45462</v>
      </c>
      <c r="B9155" t="s">
        <v>1168</v>
      </c>
      <c r="C9155" t="s">
        <v>45463</v>
      </c>
      <c r="D9155">
        <v>4751</v>
      </c>
      <c r="E9155" t="s">
        <v>1579</v>
      </c>
      <c r="F9155" t="s">
        <v>1614</v>
      </c>
      <c r="G9155" t="s">
        <v>5414</v>
      </c>
      <c r="H9155" t="s">
        <v>45464</v>
      </c>
      <c r="I9155" t="s">
        <v>45462</v>
      </c>
      <c r="J9155" t="s">
        <v>45465</v>
      </c>
      <c r="L9155" t="s">
        <v>45466</v>
      </c>
      <c r="M9155">
        <v>105.47209700000001</v>
      </c>
      <c r="N9155">
        <v>27.267066</v>
      </c>
    </row>
    <row r="9156" spans="1:14" x14ac:dyDescent="0.35">
      <c r="A9156" t="s">
        <v>45467</v>
      </c>
      <c r="B9156" t="s">
        <v>3332</v>
      </c>
      <c r="C9156" t="s">
        <v>45468</v>
      </c>
      <c r="D9156">
        <v>1365</v>
      </c>
      <c r="E9156" t="s">
        <v>1579</v>
      </c>
      <c r="F9156" t="s">
        <v>1614</v>
      </c>
      <c r="G9156" t="s">
        <v>5360</v>
      </c>
      <c r="H9156" t="s">
        <v>5361</v>
      </c>
      <c r="I9156" t="s">
        <v>45467</v>
      </c>
      <c r="J9156" t="s">
        <v>45469</v>
      </c>
      <c r="L9156" t="s">
        <v>45470</v>
      </c>
      <c r="M9156">
        <v>106.641998291015</v>
      </c>
      <c r="N9156">
        <v>29.719200134277301</v>
      </c>
    </row>
    <row r="9157" spans="1:14" x14ac:dyDescent="0.35">
      <c r="A9157" t="s">
        <v>45471</v>
      </c>
      <c r="B9157" t="s">
        <v>1168</v>
      </c>
      <c r="C9157" t="s">
        <v>45472</v>
      </c>
      <c r="D9157">
        <v>14472</v>
      </c>
      <c r="E9157" t="s">
        <v>1579</v>
      </c>
      <c r="F9157" t="s">
        <v>1614</v>
      </c>
      <c r="G9157" t="s">
        <v>1850</v>
      </c>
      <c r="H9157" t="s">
        <v>45473</v>
      </c>
      <c r="I9157" t="s">
        <v>45471</v>
      </c>
      <c r="J9157" t="s">
        <v>17862</v>
      </c>
      <c r="L9157" t="s">
        <v>45474</v>
      </c>
      <c r="M9157">
        <v>100.05333299999999</v>
      </c>
      <c r="N9157">
        <v>29.323056000000001</v>
      </c>
    </row>
    <row r="9158" spans="1:14" x14ac:dyDescent="0.35">
      <c r="A9158" t="s">
        <v>45475</v>
      </c>
      <c r="B9158" t="s">
        <v>32</v>
      </c>
      <c r="C9158" t="s">
        <v>45476</v>
      </c>
      <c r="E9158" t="s">
        <v>1579</v>
      </c>
      <c r="F9158" t="s">
        <v>1614</v>
      </c>
      <c r="G9158" t="s">
        <v>1850</v>
      </c>
      <c r="H9158" t="s">
        <v>45477</v>
      </c>
      <c r="I9158" t="s">
        <v>45475</v>
      </c>
      <c r="J9158" t="s">
        <v>45478</v>
      </c>
      <c r="L9158" t="s">
        <v>45479</v>
      </c>
      <c r="M9158">
        <v>107.4295</v>
      </c>
      <c r="N9158">
        <v>31.130199999999999</v>
      </c>
    </row>
    <row r="9159" spans="1:14" x14ac:dyDescent="0.35">
      <c r="A9159" t="s">
        <v>45480</v>
      </c>
      <c r="B9159" t="s">
        <v>32</v>
      </c>
      <c r="C9159" t="s">
        <v>45481</v>
      </c>
      <c r="D9159">
        <v>1531</v>
      </c>
      <c r="E9159" t="s">
        <v>1579</v>
      </c>
      <c r="F9159" t="s">
        <v>1614</v>
      </c>
      <c r="G9159" t="s">
        <v>1850</v>
      </c>
      <c r="H9159" t="s">
        <v>45482</v>
      </c>
      <c r="I9159" t="s">
        <v>45480</v>
      </c>
      <c r="J9159" t="s">
        <v>45483</v>
      </c>
      <c r="L9159" t="s">
        <v>45484</v>
      </c>
      <c r="M9159">
        <v>104.3296</v>
      </c>
      <c r="N9159">
        <v>30.948499999999999</v>
      </c>
    </row>
    <row r="9160" spans="1:14" x14ac:dyDescent="0.35">
      <c r="A9160" t="s">
        <v>45485</v>
      </c>
      <c r="B9160" t="s">
        <v>1168</v>
      </c>
      <c r="C9160" t="s">
        <v>45486</v>
      </c>
      <c r="E9160" t="s">
        <v>1579</v>
      </c>
      <c r="F9160" t="s">
        <v>1614</v>
      </c>
      <c r="G9160" t="s">
        <v>1850</v>
      </c>
      <c r="H9160" t="s">
        <v>45487</v>
      </c>
      <c r="I9160" t="s">
        <v>45485</v>
      </c>
      <c r="J9160" t="s">
        <v>45488</v>
      </c>
      <c r="L9160" t="s">
        <v>45489</v>
      </c>
      <c r="M9160">
        <v>105.702003479003</v>
      </c>
      <c r="N9160">
        <v>32.391101837158203</v>
      </c>
    </row>
    <row r="9161" spans="1:14" x14ac:dyDescent="0.35">
      <c r="A9161" t="s">
        <v>45490</v>
      </c>
      <c r="B9161" t="s">
        <v>3332</v>
      </c>
      <c r="C9161" t="s">
        <v>45491</v>
      </c>
      <c r="D9161">
        <v>3736</v>
      </c>
      <c r="E9161" t="s">
        <v>1579</v>
      </c>
      <c r="F9161" t="s">
        <v>1614</v>
      </c>
      <c r="G9161" t="s">
        <v>5414</v>
      </c>
      <c r="H9161" t="s">
        <v>5415</v>
      </c>
      <c r="I9161" t="s">
        <v>45490</v>
      </c>
      <c r="J9161" t="s">
        <v>15417</v>
      </c>
      <c r="L9161" t="s">
        <v>45492</v>
      </c>
      <c r="M9161">
        <v>106.80100250244099</v>
      </c>
      <c r="N9161">
        <v>26.538499832153299</v>
      </c>
    </row>
    <row r="9162" spans="1:14" x14ac:dyDescent="0.35">
      <c r="A9162" t="s">
        <v>45493</v>
      </c>
      <c r="B9162" t="s">
        <v>1168</v>
      </c>
      <c r="C9162" t="s">
        <v>45494</v>
      </c>
      <c r="D9162">
        <v>11327</v>
      </c>
      <c r="E9162" t="s">
        <v>1579</v>
      </c>
      <c r="F9162" t="s">
        <v>1614</v>
      </c>
      <c r="G9162" t="s">
        <v>1850</v>
      </c>
      <c r="H9162" t="s">
        <v>45495</v>
      </c>
      <c r="I9162" t="s">
        <v>45493</v>
      </c>
      <c r="J9162" t="s">
        <v>45496</v>
      </c>
      <c r="L9162" t="s">
        <v>45497</v>
      </c>
      <c r="M9162">
        <v>103.68222222199999</v>
      </c>
      <c r="N9162">
        <v>32.8533333333</v>
      </c>
    </row>
    <row r="9163" spans="1:14" x14ac:dyDescent="0.35">
      <c r="A9163" t="s">
        <v>45498</v>
      </c>
      <c r="B9163" t="s">
        <v>1168</v>
      </c>
      <c r="C9163" t="s">
        <v>45499</v>
      </c>
      <c r="D9163">
        <v>14042</v>
      </c>
      <c r="E9163" t="s">
        <v>1579</v>
      </c>
      <c r="F9163" t="s">
        <v>1614</v>
      </c>
      <c r="G9163" t="s">
        <v>1850</v>
      </c>
      <c r="H9163" t="s">
        <v>45500</v>
      </c>
      <c r="I9163" t="s">
        <v>45498</v>
      </c>
      <c r="J9163" t="s">
        <v>45501</v>
      </c>
      <c r="L9163" t="s">
        <v>45502</v>
      </c>
      <c r="M9163">
        <v>101.73872</v>
      </c>
      <c r="N9163">
        <v>30.142464</v>
      </c>
    </row>
    <row r="9164" spans="1:14" x14ac:dyDescent="0.35">
      <c r="A9164" t="s">
        <v>45503</v>
      </c>
      <c r="B9164" t="s">
        <v>1168</v>
      </c>
      <c r="C9164" t="s">
        <v>45504</v>
      </c>
      <c r="D9164">
        <v>3115</v>
      </c>
      <c r="E9164" t="s">
        <v>1579</v>
      </c>
      <c r="F9164" t="s">
        <v>1614</v>
      </c>
      <c r="G9164" t="s">
        <v>5414</v>
      </c>
      <c r="H9164" t="s">
        <v>45505</v>
      </c>
      <c r="I9164" t="s">
        <v>45503</v>
      </c>
      <c r="J9164" t="s">
        <v>45506</v>
      </c>
      <c r="L9164" t="s">
        <v>45507</v>
      </c>
      <c r="M9164">
        <v>107.988</v>
      </c>
      <c r="N9164">
        <v>26.972000000000001</v>
      </c>
    </row>
    <row r="9165" spans="1:14" x14ac:dyDescent="0.35">
      <c r="A9165" t="s">
        <v>45508</v>
      </c>
      <c r="B9165" t="s">
        <v>32</v>
      </c>
      <c r="C9165" t="s">
        <v>45509</v>
      </c>
      <c r="E9165" t="s">
        <v>1579</v>
      </c>
      <c r="F9165" t="s">
        <v>1614</v>
      </c>
      <c r="G9165" t="s">
        <v>5414</v>
      </c>
      <c r="H9165" t="s">
        <v>45510</v>
      </c>
      <c r="I9165" t="s">
        <v>45508</v>
      </c>
      <c r="J9165" t="s">
        <v>45511</v>
      </c>
      <c r="L9165" t="s">
        <v>45512</v>
      </c>
      <c r="M9165">
        <v>107.96166700000001</v>
      </c>
      <c r="N9165">
        <v>25.452500000000001</v>
      </c>
    </row>
    <row r="9166" spans="1:14" x14ac:dyDescent="0.35">
      <c r="A9166" t="s">
        <v>45513</v>
      </c>
      <c r="B9166" t="s">
        <v>32</v>
      </c>
      <c r="C9166" t="s">
        <v>45514</v>
      </c>
      <c r="E9166" t="s">
        <v>1579</v>
      </c>
      <c r="F9166" t="s">
        <v>1614</v>
      </c>
      <c r="G9166" t="s">
        <v>5360</v>
      </c>
      <c r="H9166" t="s">
        <v>45515</v>
      </c>
      <c r="I9166" t="s">
        <v>45513</v>
      </c>
      <c r="J9166" t="s">
        <v>45516</v>
      </c>
      <c r="L9166" t="s">
        <v>45517</v>
      </c>
      <c r="M9166">
        <v>107.78600299999999</v>
      </c>
      <c r="N9166">
        <v>30.679399</v>
      </c>
    </row>
    <row r="9167" spans="1:14" x14ac:dyDescent="0.35">
      <c r="A9167" t="s">
        <v>45518</v>
      </c>
      <c r="B9167" t="s">
        <v>1168</v>
      </c>
      <c r="C9167" t="s">
        <v>45519</v>
      </c>
      <c r="D9167">
        <v>11713</v>
      </c>
      <c r="E9167" t="s">
        <v>1579</v>
      </c>
      <c r="F9167" t="s">
        <v>1614</v>
      </c>
      <c r="G9167" t="s">
        <v>5363</v>
      </c>
      <c r="H9167" t="s">
        <v>45520</v>
      </c>
      <c r="I9167" t="s">
        <v>45518</v>
      </c>
      <c r="J9167" t="s">
        <v>45521</v>
      </c>
      <c r="L9167" t="s">
        <v>45522</v>
      </c>
      <c r="M9167">
        <v>90.911903381299993</v>
      </c>
      <c r="N9167">
        <v>29.297800064099999</v>
      </c>
    </row>
    <row r="9168" spans="1:14" x14ac:dyDescent="0.35">
      <c r="A9168" t="s">
        <v>45523</v>
      </c>
      <c r="B9168" t="s">
        <v>32</v>
      </c>
      <c r="C9168" t="s">
        <v>45524</v>
      </c>
      <c r="E9168" t="s">
        <v>1579</v>
      </c>
      <c r="F9168" t="s">
        <v>1614</v>
      </c>
      <c r="G9168" t="s">
        <v>1850</v>
      </c>
      <c r="H9168" t="s">
        <v>45525</v>
      </c>
      <c r="I9168" t="s">
        <v>45523</v>
      </c>
      <c r="J9168" t="s">
        <v>45526</v>
      </c>
      <c r="L9168" t="s">
        <v>45527</v>
      </c>
      <c r="M9168">
        <v>105.39299774169901</v>
      </c>
      <c r="N9168">
        <v>28.852199554443299</v>
      </c>
    </row>
    <row r="9169" spans="1:14" x14ac:dyDescent="0.35">
      <c r="A9169" t="s">
        <v>45528</v>
      </c>
      <c r="B9169" t="s">
        <v>32</v>
      </c>
      <c r="C9169" t="s">
        <v>46942</v>
      </c>
      <c r="D9169">
        <v>3410</v>
      </c>
      <c r="E9169" t="s">
        <v>1579</v>
      </c>
      <c r="F9169" t="s">
        <v>10223</v>
      </c>
      <c r="G9169" t="s">
        <v>45114</v>
      </c>
      <c r="H9169" t="s">
        <v>46943</v>
      </c>
      <c r="I9169" t="s">
        <v>45529</v>
      </c>
      <c r="J9169" t="s">
        <v>45530</v>
      </c>
      <c r="L9169" t="s">
        <v>45531</v>
      </c>
      <c r="M9169">
        <v>110.6092</v>
      </c>
      <c r="N9169">
        <v>47.304859999999998</v>
      </c>
    </row>
    <row r="9170" spans="1:14" x14ac:dyDescent="0.35">
      <c r="A9170" t="s">
        <v>45532</v>
      </c>
      <c r="B9170" t="s">
        <v>1168</v>
      </c>
      <c r="C9170" t="s">
        <v>45533</v>
      </c>
      <c r="D9170">
        <v>4068</v>
      </c>
      <c r="E9170" t="s">
        <v>1579</v>
      </c>
      <c r="F9170" t="s">
        <v>1614</v>
      </c>
      <c r="G9170" t="s">
        <v>5414</v>
      </c>
      <c r="H9170" t="s">
        <v>45534</v>
      </c>
      <c r="I9170" t="s">
        <v>45532</v>
      </c>
      <c r="J9170" t="s">
        <v>45535</v>
      </c>
      <c r="L9170" t="s">
        <v>45536</v>
      </c>
      <c r="M9170">
        <v>106.33268</v>
      </c>
      <c r="N9170">
        <v>27.816379999999999</v>
      </c>
    </row>
    <row r="9171" spans="1:14" x14ac:dyDescent="0.35">
      <c r="A9171" t="s">
        <v>45537</v>
      </c>
      <c r="B9171" t="s">
        <v>1168</v>
      </c>
      <c r="C9171" t="s">
        <v>45538</v>
      </c>
      <c r="E9171" t="s">
        <v>1579</v>
      </c>
      <c r="F9171" t="s">
        <v>1614</v>
      </c>
      <c r="G9171" t="s">
        <v>1850</v>
      </c>
      <c r="H9171" t="s">
        <v>45539</v>
      </c>
      <c r="I9171" t="s">
        <v>45537</v>
      </c>
      <c r="J9171" t="s">
        <v>45540</v>
      </c>
      <c r="L9171" t="s">
        <v>45541</v>
      </c>
      <c r="M9171">
        <v>104.740997314453</v>
      </c>
      <c r="N9171">
        <v>31.4281005859375</v>
      </c>
    </row>
    <row r="9172" spans="1:14" x14ac:dyDescent="0.35">
      <c r="A9172" t="s">
        <v>45542</v>
      </c>
      <c r="B9172" t="s">
        <v>32</v>
      </c>
      <c r="C9172" t="s">
        <v>45543</v>
      </c>
      <c r="D9172">
        <v>1145</v>
      </c>
      <c r="E9172" t="s">
        <v>1579</v>
      </c>
      <c r="F9172" t="s">
        <v>1614</v>
      </c>
      <c r="G9172" t="s">
        <v>1850</v>
      </c>
      <c r="H9172" t="s">
        <v>45544</v>
      </c>
      <c r="I9172" t="s">
        <v>45542</v>
      </c>
      <c r="J9172" t="s">
        <v>28286</v>
      </c>
      <c r="L9172" t="s">
        <v>45545</v>
      </c>
      <c r="M9172">
        <v>106.1626</v>
      </c>
      <c r="N9172">
        <v>30.795449999999999</v>
      </c>
    </row>
    <row r="9173" spans="1:14" x14ac:dyDescent="0.35">
      <c r="A9173" t="s">
        <v>45546</v>
      </c>
      <c r="B9173" t="s">
        <v>1168</v>
      </c>
      <c r="C9173" t="s">
        <v>45547</v>
      </c>
      <c r="D9173">
        <v>1620</v>
      </c>
      <c r="E9173" t="s">
        <v>1579</v>
      </c>
      <c r="F9173" t="s">
        <v>1614</v>
      </c>
      <c r="G9173" t="s">
        <v>5414</v>
      </c>
      <c r="H9173" t="s">
        <v>45548</v>
      </c>
      <c r="I9173" t="s">
        <v>45546</v>
      </c>
      <c r="J9173" t="s">
        <v>45549</v>
      </c>
      <c r="L9173" t="s">
        <v>45550</v>
      </c>
      <c r="M9173">
        <v>109.1499</v>
      </c>
      <c r="N9173">
        <v>26.32217</v>
      </c>
    </row>
    <row r="9174" spans="1:14" x14ac:dyDescent="0.35">
      <c r="A9174" t="s">
        <v>45551</v>
      </c>
      <c r="B9174" t="s">
        <v>1168</v>
      </c>
      <c r="C9174" t="s">
        <v>45552</v>
      </c>
      <c r="D9174">
        <v>9675</v>
      </c>
      <c r="E9174" t="s">
        <v>1579</v>
      </c>
      <c r="F9174" t="s">
        <v>1614</v>
      </c>
      <c r="G9174" t="s">
        <v>5363</v>
      </c>
      <c r="H9174" t="s">
        <v>45553</v>
      </c>
      <c r="I9174" t="s">
        <v>45551</v>
      </c>
      <c r="J9174" t="s">
        <v>45554</v>
      </c>
      <c r="L9174" t="s">
        <v>45555</v>
      </c>
      <c r="M9174">
        <v>94.335296630859304</v>
      </c>
      <c r="N9174">
        <v>29.303300857543899</v>
      </c>
    </row>
    <row r="9175" spans="1:14" x14ac:dyDescent="0.35">
      <c r="A9175" t="s">
        <v>45556</v>
      </c>
      <c r="B9175" t="s">
        <v>1168</v>
      </c>
      <c r="C9175" t="s">
        <v>45557</v>
      </c>
      <c r="E9175" t="s">
        <v>1579</v>
      </c>
      <c r="F9175" t="s">
        <v>1614</v>
      </c>
      <c r="G9175" t="s">
        <v>5414</v>
      </c>
      <c r="H9175" t="s">
        <v>45558</v>
      </c>
      <c r="I9175" t="s">
        <v>45556</v>
      </c>
      <c r="J9175" t="s">
        <v>45559</v>
      </c>
      <c r="L9175" t="s">
        <v>45560</v>
      </c>
      <c r="M9175">
        <v>104.979</v>
      </c>
      <c r="N9175">
        <v>26.609417000000001</v>
      </c>
    </row>
    <row r="9176" spans="1:14" x14ac:dyDescent="0.35">
      <c r="A9176" t="s">
        <v>45561</v>
      </c>
      <c r="B9176" t="s">
        <v>1168</v>
      </c>
      <c r="C9176" t="s">
        <v>45562</v>
      </c>
      <c r="D9176">
        <v>6250</v>
      </c>
      <c r="E9176" t="s">
        <v>1579</v>
      </c>
      <c r="F9176" t="s">
        <v>1614</v>
      </c>
      <c r="G9176" t="s">
        <v>5340</v>
      </c>
      <c r="H9176" t="s">
        <v>45563</v>
      </c>
      <c r="I9176" t="s">
        <v>45561</v>
      </c>
      <c r="J9176" t="s">
        <v>45564</v>
      </c>
      <c r="L9176" t="s">
        <v>45565</v>
      </c>
      <c r="M9176">
        <v>98.485833333299993</v>
      </c>
      <c r="N9176">
        <v>24.938055555599998</v>
      </c>
    </row>
    <row r="9177" spans="1:14" x14ac:dyDescent="0.35">
      <c r="A9177" t="s">
        <v>45566</v>
      </c>
      <c r="B9177" t="s">
        <v>32</v>
      </c>
      <c r="C9177" t="s">
        <v>45567</v>
      </c>
      <c r="E9177" t="s">
        <v>1579</v>
      </c>
      <c r="F9177" t="s">
        <v>1614</v>
      </c>
      <c r="G9177" t="s">
        <v>5414</v>
      </c>
      <c r="I9177" t="s">
        <v>45566</v>
      </c>
      <c r="J9177" t="s">
        <v>45568</v>
      </c>
      <c r="L9177" t="s">
        <v>45569</v>
      </c>
      <c r="M9177">
        <v>109.30888899999999</v>
      </c>
      <c r="N9177">
        <v>27.883333</v>
      </c>
    </row>
    <row r="9178" spans="1:14" x14ac:dyDescent="0.35">
      <c r="A9178" t="s">
        <v>45570</v>
      </c>
      <c r="B9178" t="s">
        <v>3332</v>
      </c>
      <c r="C9178" t="s">
        <v>45571</v>
      </c>
      <c r="D9178">
        <v>1625</v>
      </c>
      <c r="E9178" t="s">
        <v>1579</v>
      </c>
      <c r="F9178" t="s">
        <v>1614</v>
      </c>
      <c r="G9178" t="s">
        <v>1850</v>
      </c>
      <c r="H9178" t="s">
        <v>45572</v>
      </c>
      <c r="I9178" t="s">
        <v>45570</v>
      </c>
      <c r="J9178" t="s">
        <v>45573</v>
      </c>
      <c r="L9178" t="s">
        <v>45574</v>
      </c>
      <c r="M9178">
        <v>103.94699859619099</v>
      </c>
      <c r="N9178">
        <v>30.5785007476806</v>
      </c>
    </row>
    <row r="9179" spans="1:14" x14ac:dyDescent="0.35">
      <c r="A9179" t="s">
        <v>45575</v>
      </c>
      <c r="B9179" t="s">
        <v>32</v>
      </c>
      <c r="C9179" t="s">
        <v>45576</v>
      </c>
      <c r="E9179" t="s">
        <v>1579</v>
      </c>
      <c r="F9179" t="s">
        <v>1614</v>
      </c>
      <c r="G9179" t="s">
        <v>5360</v>
      </c>
      <c r="H9179" t="s">
        <v>45577</v>
      </c>
      <c r="I9179" t="s">
        <v>45575</v>
      </c>
      <c r="J9179" t="s">
        <v>45578</v>
      </c>
      <c r="L9179" t="s">
        <v>45579</v>
      </c>
      <c r="M9179">
        <v>108.43300000000001</v>
      </c>
      <c r="N9179">
        <v>30.8017</v>
      </c>
    </row>
    <row r="9180" spans="1:14" x14ac:dyDescent="0.35">
      <c r="A9180" t="s">
        <v>45580</v>
      </c>
      <c r="B9180" t="s">
        <v>1168</v>
      </c>
      <c r="C9180" t="s">
        <v>45581</v>
      </c>
      <c r="D9180">
        <v>5112</v>
      </c>
      <c r="E9180" t="s">
        <v>1579</v>
      </c>
      <c r="F9180" t="s">
        <v>1614</v>
      </c>
      <c r="G9180" t="s">
        <v>1850</v>
      </c>
      <c r="H9180" t="s">
        <v>45582</v>
      </c>
      <c r="I9180" t="s">
        <v>45580</v>
      </c>
      <c r="J9180" t="s">
        <v>26375</v>
      </c>
      <c r="L9180" t="s">
        <v>45583</v>
      </c>
      <c r="M9180">
        <v>102.18399810791</v>
      </c>
      <c r="N9180">
        <v>27.989099502563398</v>
      </c>
    </row>
    <row r="9181" spans="1:14" x14ac:dyDescent="0.35">
      <c r="A9181" t="s">
        <v>45584</v>
      </c>
      <c r="B9181" t="s">
        <v>32</v>
      </c>
      <c r="C9181" t="s">
        <v>45585</v>
      </c>
      <c r="D9181">
        <v>924</v>
      </c>
      <c r="E9181" t="s">
        <v>1579</v>
      </c>
      <c r="F9181" t="s">
        <v>1614</v>
      </c>
      <c r="G9181" t="s">
        <v>1850</v>
      </c>
      <c r="H9181" t="s">
        <v>45586</v>
      </c>
      <c r="I9181" t="s">
        <v>45584</v>
      </c>
      <c r="J9181" t="s">
        <v>45587</v>
      </c>
      <c r="L9181" t="s">
        <v>45588</v>
      </c>
      <c r="M9181">
        <v>104.545</v>
      </c>
      <c r="N9181">
        <v>28.800555555599999</v>
      </c>
    </row>
    <row r="9182" spans="1:14" x14ac:dyDescent="0.35">
      <c r="A9182" t="s">
        <v>45589</v>
      </c>
      <c r="B9182" t="s">
        <v>1168</v>
      </c>
      <c r="C9182" t="s">
        <v>45590</v>
      </c>
      <c r="D9182">
        <v>4150</v>
      </c>
      <c r="E9182" t="s">
        <v>1579</v>
      </c>
      <c r="F9182" t="s">
        <v>1614</v>
      </c>
      <c r="G9182" t="s">
        <v>5414</v>
      </c>
      <c r="H9182" t="s">
        <v>45591</v>
      </c>
      <c r="I9182" t="s">
        <v>45589</v>
      </c>
      <c r="J9182" t="s">
        <v>45592</v>
      </c>
      <c r="L9182" t="s">
        <v>45593</v>
      </c>
      <c r="M9182">
        <v>104.959444444</v>
      </c>
      <c r="N9182">
        <v>25.0863888889</v>
      </c>
    </row>
    <row r="9183" spans="1:14" x14ac:dyDescent="0.35">
      <c r="A9183" t="s">
        <v>45594</v>
      </c>
      <c r="B9183" t="s">
        <v>1168</v>
      </c>
      <c r="C9183" t="s">
        <v>45595</v>
      </c>
      <c r="D9183">
        <v>2920</v>
      </c>
      <c r="E9183" t="s">
        <v>1579</v>
      </c>
      <c r="F9183" t="s">
        <v>1614</v>
      </c>
      <c r="G9183" t="s">
        <v>5414</v>
      </c>
      <c r="H9183" t="s">
        <v>45534</v>
      </c>
      <c r="I9183" t="s">
        <v>45594</v>
      </c>
      <c r="J9183" t="s">
        <v>45596</v>
      </c>
      <c r="L9183" t="s">
        <v>45597</v>
      </c>
      <c r="M9183">
        <v>107.00069999999999</v>
      </c>
      <c r="N9183">
        <v>27.589500000000001</v>
      </c>
    </row>
    <row r="9184" spans="1:14" x14ac:dyDescent="0.35">
      <c r="A9184" t="s">
        <v>45598</v>
      </c>
      <c r="B9184" t="s">
        <v>1168</v>
      </c>
      <c r="C9184" t="s">
        <v>23296</v>
      </c>
      <c r="D9184">
        <v>3816</v>
      </c>
      <c r="E9184" t="s">
        <v>1579</v>
      </c>
      <c r="F9184" t="s">
        <v>1614</v>
      </c>
      <c r="G9184" t="s">
        <v>5468</v>
      </c>
      <c r="H9184" t="s">
        <v>23314</v>
      </c>
      <c r="I9184" t="s">
        <v>45598</v>
      </c>
      <c r="J9184" t="s">
        <v>45599</v>
      </c>
      <c r="L9184" t="s">
        <v>45600</v>
      </c>
      <c r="M9184">
        <v>80.291702000000001</v>
      </c>
      <c r="N9184">
        <v>41.262501</v>
      </c>
    </row>
    <row r="9185" spans="1:14" x14ac:dyDescent="0.35">
      <c r="A9185" t="s">
        <v>45601</v>
      </c>
      <c r="B9185" t="s">
        <v>1168</v>
      </c>
      <c r="C9185" t="s">
        <v>45602</v>
      </c>
      <c r="D9185">
        <v>1253</v>
      </c>
      <c r="E9185" t="s">
        <v>1579</v>
      </c>
      <c r="F9185" t="s">
        <v>1614</v>
      </c>
      <c r="G9185" t="s">
        <v>5468</v>
      </c>
      <c r="H9185" t="s">
        <v>45603</v>
      </c>
      <c r="I9185" t="s">
        <v>45604</v>
      </c>
      <c r="J9185" t="s">
        <v>45605</v>
      </c>
      <c r="L9185" t="s">
        <v>45606</v>
      </c>
      <c r="M9185">
        <v>82.3</v>
      </c>
      <c r="N9185">
        <v>44.895000000000003</v>
      </c>
    </row>
    <row r="9186" spans="1:14" x14ac:dyDescent="0.35">
      <c r="A9186" t="s">
        <v>45607</v>
      </c>
      <c r="B9186" t="s">
        <v>1168</v>
      </c>
      <c r="C9186" t="s">
        <v>45608</v>
      </c>
      <c r="E9186" t="s">
        <v>1579</v>
      </c>
      <c r="F9186" t="s">
        <v>1614</v>
      </c>
      <c r="G9186" t="s">
        <v>5468</v>
      </c>
      <c r="H9186" t="s">
        <v>45609</v>
      </c>
      <c r="I9186" t="s">
        <v>45607</v>
      </c>
      <c r="J9186" t="s">
        <v>45610</v>
      </c>
      <c r="L9186" t="s">
        <v>45611</v>
      </c>
      <c r="M9186">
        <v>85.465556000000007</v>
      </c>
      <c r="N9186">
        <v>38.233611000000003</v>
      </c>
    </row>
    <row r="9187" spans="1:14" x14ac:dyDescent="0.35">
      <c r="A9187" t="s">
        <v>45612</v>
      </c>
      <c r="B9187" t="s">
        <v>1168</v>
      </c>
      <c r="C9187" t="s">
        <v>45613</v>
      </c>
      <c r="D9187">
        <v>3081</v>
      </c>
      <c r="E9187" t="s">
        <v>1579</v>
      </c>
      <c r="F9187" t="s">
        <v>1614</v>
      </c>
      <c r="G9187" t="s">
        <v>5468</v>
      </c>
      <c r="H9187" t="s">
        <v>45614</v>
      </c>
      <c r="I9187" t="s">
        <v>45612</v>
      </c>
      <c r="J9187" t="s">
        <v>45615</v>
      </c>
      <c r="L9187" t="s">
        <v>45616</v>
      </c>
      <c r="M9187">
        <v>89.512006</v>
      </c>
      <c r="N9187">
        <v>46.804169000000002</v>
      </c>
    </row>
    <row r="9188" spans="1:14" x14ac:dyDescent="0.35">
      <c r="A9188" t="s">
        <v>45617</v>
      </c>
      <c r="B9188" t="s">
        <v>1168</v>
      </c>
      <c r="C9188" t="s">
        <v>45618</v>
      </c>
      <c r="D9188">
        <v>2703</v>
      </c>
      <c r="E9188" t="s">
        <v>1579</v>
      </c>
      <c r="F9188" t="s">
        <v>1614</v>
      </c>
      <c r="G9188" t="s">
        <v>5468</v>
      </c>
      <c r="H9188" t="s">
        <v>45619</v>
      </c>
      <c r="I9188" t="s">
        <v>45617</v>
      </c>
      <c r="J9188" t="s">
        <v>2322</v>
      </c>
      <c r="L9188" t="s">
        <v>45620</v>
      </c>
      <c r="M9188">
        <v>93.669196999999997</v>
      </c>
      <c r="N9188">
        <v>42.8414</v>
      </c>
    </row>
    <row r="9189" spans="1:14" x14ac:dyDescent="0.35">
      <c r="A9189" t="s">
        <v>45621</v>
      </c>
      <c r="B9189" t="s">
        <v>32</v>
      </c>
      <c r="C9189" t="s">
        <v>45622</v>
      </c>
      <c r="D9189">
        <v>3524</v>
      </c>
      <c r="E9189" t="s">
        <v>1579</v>
      </c>
      <c r="F9189" t="s">
        <v>1614</v>
      </c>
      <c r="G9189" t="s">
        <v>5468</v>
      </c>
      <c r="H9189" t="s">
        <v>45623</v>
      </c>
      <c r="I9189" t="s">
        <v>45621</v>
      </c>
      <c r="J9189" t="s">
        <v>45624</v>
      </c>
      <c r="L9189" t="s">
        <v>45625</v>
      </c>
      <c r="M9189">
        <v>82.872917000000001</v>
      </c>
      <c r="N9189">
        <v>41.677855999999998</v>
      </c>
    </row>
    <row r="9190" spans="1:14" x14ac:dyDescent="0.35">
      <c r="A9190" t="s">
        <v>45626</v>
      </c>
      <c r="B9190" t="s">
        <v>1168</v>
      </c>
      <c r="C9190" t="s">
        <v>45627</v>
      </c>
      <c r="E9190" t="s">
        <v>1579</v>
      </c>
      <c r="F9190" t="s">
        <v>1614</v>
      </c>
      <c r="G9190" t="s">
        <v>5468</v>
      </c>
      <c r="H9190" t="s">
        <v>45628</v>
      </c>
      <c r="I9190" t="s">
        <v>45626</v>
      </c>
      <c r="J9190" t="s">
        <v>45629</v>
      </c>
      <c r="L9190" t="s">
        <v>45630</v>
      </c>
      <c r="M9190">
        <v>86.128898620605398</v>
      </c>
      <c r="N9190">
        <v>41.697799682617102</v>
      </c>
    </row>
    <row r="9191" spans="1:14" x14ac:dyDescent="0.35">
      <c r="A9191" t="s">
        <v>45631</v>
      </c>
      <c r="B9191" t="s">
        <v>32</v>
      </c>
      <c r="C9191" t="s">
        <v>45632</v>
      </c>
      <c r="E9191" t="s">
        <v>1579</v>
      </c>
      <c r="F9191" t="s">
        <v>1614</v>
      </c>
      <c r="G9191" t="s">
        <v>5468</v>
      </c>
      <c r="H9191" t="s">
        <v>45633</v>
      </c>
      <c r="I9191" t="s">
        <v>45631</v>
      </c>
      <c r="J9191" t="s">
        <v>45634</v>
      </c>
      <c r="L9191" t="s">
        <v>45635</v>
      </c>
      <c r="M9191">
        <v>84.952699999999993</v>
      </c>
      <c r="N9191">
        <v>45.466549999999998</v>
      </c>
    </row>
    <row r="9192" spans="1:14" x14ac:dyDescent="0.35">
      <c r="A9192" t="s">
        <v>45636</v>
      </c>
      <c r="B9192" t="s">
        <v>1168</v>
      </c>
      <c r="C9192" t="s">
        <v>45637</v>
      </c>
      <c r="D9192">
        <v>3921</v>
      </c>
      <c r="E9192" t="s">
        <v>1579</v>
      </c>
      <c r="F9192" t="s">
        <v>1614</v>
      </c>
      <c r="G9192" t="s">
        <v>5468</v>
      </c>
      <c r="H9192" t="s">
        <v>45638</v>
      </c>
      <c r="I9192" t="s">
        <v>45636</v>
      </c>
      <c r="J9192" t="s">
        <v>45639</v>
      </c>
      <c r="L9192" t="s">
        <v>45640</v>
      </c>
      <c r="M9192">
        <v>86.995900000000006</v>
      </c>
      <c r="N9192">
        <v>48.222299999999997</v>
      </c>
    </row>
    <row r="9193" spans="1:14" x14ac:dyDescent="0.35">
      <c r="A9193" t="s">
        <v>45641</v>
      </c>
      <c r="B9193" t="s">
        <v>1168</v>
      </c>
      <c r="C9193" t="s">
        <v>45642</v>
      </c>
      <c r="D9193">
        <v>3050</v>
      </c>
      <c r="E9193" t="s">
        <v>1579</v>
      </c>
      <c r="F9193" t="s">
        <v>1614</v>
      </c>
      <c r="G9193" t="s">
        <v>5468</v>
      </c>
      <c r="H9193" t="s">
        <v>45643</v>
      </c>
      <c r="I9193" t="s">
        <v>45641</v>
      </c>
      <c r="J9193" t="s">
        <v>45644</v>
      </c>
      <c r="L9193" t="s">
        <v>45645</v>
      </c>
      <c r="M9193">
        <v>83.378600000000006</v>
      </c>
      <c r="N9193">
        <v>43.431800000000003</v>
      </c>
    </row>
    <row r="9194" spans="1:14" x14ac:dyDescent="0.35">
      <c r="A9194" t="s">
        <v>45646</v>
      </c>
      <c r="B9194" t="s">
        <v>1168</v>
      </c>
      <c r="C9194" t="s">
        <v>45647</v>
      </c>
      <c r="D9194">
        <v>2916</v>
      </c>
      <c r="E9194" t="s">
        <v>1579</v>
      </c>
      <c r="F9194" t="s">
        <v>1614</v>
      </c>
      <c r="G9194" t="s">
        <v>5468</v>
      </c>
      <c r="H9194" t="s">
        <v>45648</v>
      </c>
      <c r="I9194" t="s">
        <v>45646</v>
      </c>
      <c r="J9194" t="s">
        <v>45649</v>
      </c>
      <c r="L9194" t="s">
        <v>45650</v>
      </c>
      <c r="M9194">
        <v>88.008332999999993</v>
      </c>
      <c r="N9194">
        <v>38.974722</v>
      </c>
    </row>
    <row r="9195" spans="1:14" x14ac:dyDescent="0.35">
      <c r="A9195" t="s">
        <v>45651</v>
      </c>
      <c r="B9195" t="s">
        <v>1168</v>
      </c>
      <c r="C9195" t="s">
        <v>45652</v>
      </c>
      <c r="D9195">
        <v>4232</v>
      </c>
      <c r="E9195" t="s">
        <v>1579</v>
      </c>
      <c r="F9195" t="s">
        <v>1614</v>
      </c>
      <c r="G9195" t="s">
        <v>5468</v>
      </c>
      <c r="H9195" t="s">
        <v>45653</v>
      </c>
      <c r="I9195" t="s">
        <v>45651</v>
      </c>
      <c r="J9195" t="s">
        <v>45654</v>
      </c>
      <c r="L9195" t="s">
        <v>45655</v>
      </c>
      <c r="M9195">
        <v>77.075192000000001</v>
      </c>
      <c r="N9195">
        <v>38.281055000000002</v>
      </c>
    </row>
    <row r="9196" spans="1:14" x14ac:dyDescent="0.35">
      <c r="A9196" t="s">
        <v>45656</v>
      </c>
      <c r="B9196" t="s">
        <v>1168</v>
      </c>
      <c r="C9196" t="s">
        <v>45657</v>
      </c>
      <c r="D9196">
        <v>4529</v>
      </c>
      <c r="E9196" t="s">
        <v>1579</v>
      </c>
      <c r="F9196" t="s">
        <v>1614</v>
      </c>
      <c r="G9196" t="s">
        <v>5468</v>
      </c>
      <c r="H9196" t="s">
        <v>45658</v>
      </c>
      <c r="I9196" t="s">
        <v>45656</v>
      </c>
      <c r="J9196" t="s">
        <v>45659</v>
      </c>
      <c r="L9196" t="s">
        <v>45660</v>
      </c>
      <c r="M9196">
        <v>76.019996643100001</v>
      </c>
      <c r="N9196">
        <v>39.542900085399999</v>
      </c>
    </row>
    <row r="9197" spans="1:14" x14ac:dyDescent="0.35">
      <c r="A9197" t="s">
        <v>45661</v>
      </c>
      <c r="B9197" t="s">
        <v>1168</v>
      </c>
      <c r="C9197" t="s">
        <v>45662</v>
      </c>
      <c r="E9197" t="s">
        <v>1579</v>
      </c>
      <c r="F9197" t="s">
        <v>1614</v>
      </c>
      <c r="G9197" t="s">
        <v>5468</v>
      </c>
      <c r="H9197" t="s">
        <v>45663</v>
      </c>
      <c r="I9197" t="s">
        <v>45661</v>
      </c>
      <c r="J9197" t="s">
        <v>45664</v>
      </c>
      <c r="L9197" t="s">
        <v>45665</v>
      </c>
      <c r="M9197">
        <v>90.247497558593693</v>
      </c>
      <c r="N9197">
        <v>42.9117012023925</v>
      </c>
    </row>
    <row r="9198" spans="1:14" x14ac:dyDescent="0.35">
      <c r="A9198" t="s">
        <v>45666</v>
      </c>
      <c r="B9198" t="s">
        <v>32</v>
      </c>
      <c r="C9198" t="s">
        <v>45667</v>
      </c>
      <c r="E9198" t="s">
        <v>1579</v>
      </c>
      <c r="F9198" t="s">
        <v>1614</v>
      </c>
      <c r="G9198" t="s">
        <v>5468</v>
      </c>
      <c r="H9198" t="s">
        <v>45668</v>
      </c>
      <c r="I9198" t="s">
        <v>45666</v>
      </c>
      <c r="J9198" t="s">
        <v>35997</v>
      </c>
      <c r="L9198" t="s">
        <v>45669</v>
      </c>
      <c r="M9198">
        <v>83.340797424316406</v>
      </c>
      <c r="N9198">
        <v>46.672500610351499</v>
      </c>
    </row>
    <row r="9199" spans="1:14" x14ac:dyDescent="0.35">
      <c r="A9199" t="s">
        <v>45670</v>
      </c>
      <c r="B9199" t="s">
        <v>1168</v>
      </c>
      <c r="C9199" t="s">
        <v>45671</v>
      </c>
      <c r="D9199">
        <v>4672</v>
      </c>
      <c r="E9199" t="s">
        <v>1579</v>
      </c>
      <c r="F9199" t="s">
        <v>1614</v>
      </c>
      <c r="G9199" t="s">
        <v>5468</v>
      </c>
      <c r="H9199" t="s">
        <v>45672</v>
      </c>
      <c r="I9199" t="s">
        <v>45670</v>
      </c>
      <c r="J9199" t="s">
        <v>27390</v>
      </c>
      <c r="L9199" t="s">
        <v>45673</v>
      </c>
      <c r="M9199">
        <v>79.864898681640597</v>
      </c>
      <c r="N9199">
        <v>37.038501739501903</v>
      </c>
    </row>
    <row r="9200" spans="1:14" x14ac:dyDescent="0.35">
      <c r="A9200" t="s">
        <v>45674</v>
      </c>
      <c r="B9200" t="s">
        <v>1168</v>
      </c>
      <c r="C9200" t="s">
        <v>45675</v>
      </c>
      <c r="D9200">
        <v>934</v>
      </c>
      <c r="E9200" t="s">
        <v>1579</v>
      </c>
      <c r="F9200" t="s">
        <v>1614</v>
      </c>
      <c r="G9200" t="s">
        <v>5468</v>
      </c>
      <c r="H9200" t="s">
        <v>45676</v>
      </c>
      <c r="I9200" t="s">
        <v>45674</v>
      </c>
      <c r="J9200" t="s">
        <v>45677</v>
      </c>
      <c r="L9200" t="s">
        <v>45678</v>
      </c>
      <c r="M9200">
        <v>89.098699999999994</v>
      </c>
      <c r="N9200">
        <v>43.030799999999999</v>
      </c>
    </row>
    <row r="9201" spans="1:14" x14ac:dyDescent="0.35">
      <c r="A9201" t="s">
        <v>45679</v>
      </c>
      <c r="B9201" t="s">
        <v>3332</v>
      </c>
      <c r="C9201" t="s">
        <v>46944</v>
      </c>
      <c r="D9201">
        <v>2125</v>
      </c>
      <c r="E9201" t="s">
        <v>1579</v>
      </c>
      <c r="F9201" t="s">
        <v>1614</v>
      </c>
      <c r="G9201" t="s">
        <v>5468</v>
      </c>
      <c r="H9201" t="s">
        <v>46945</v>
      </c>
      <c r="I9201" t="s">
        <v>45679</v>
      </c>
      <c r="J9201" t="s">
        <v>45680</v>
      </c>
      <c r="L9201" t="s">
        <v>45681</v>
      </c>
      <c r="M9201">
        <v>87.474197387695298</v>
      </c>
      <c r="N9201">
        <v>43.907100677490199</v>
      </c>
    </row>
    <row r="9202" spans="1:14" x14ac:dyDescent="0.35">
      <c r="A9202" t="s">
        <v>45682</v>
      </c>
      <c r="B9202" t="s">
        <v>32</v>
      </c>
      <c r="C9202" t="s">
        <v>45683</v>
      </c>
      <c r="E9202" t="s">
        <v>1579</v>
      </c>
      <c r="F9202" t="s">
        <v>1614</v>
      </c>
      <c r="G9202" t="s">
        <v>5468</v>
      </c>
      <c r="H9202" t="s">
        <v>45684</v>
      </c>
      <c r="I9202" t="s">
        <v>45682</v>
      </c>
      <c r="J9202" t="s">
        <v>45685</v>
      </c>
      <c r="L9202" t="s">
        <v>45686</v>
      </c>
      <c r="M9202">
        <v>81.330298999999997</v>
      </c>
      <c r="N9202">
        <v>43.955798999999999</v>
      </c>
    </row>
    <row r="9203" spans="1:14" x14ac:dyDescent="0.35">
      <c r="A9203" t="s">
        <v>45687</v>
      </c>
      <c r="B9203" t="s">
        <v>1168</v>
      </c>
      <c r="C9203" t="s">
        <v>45688</v>
      </c>
      <c r="E9203" t="s">
        <v>1579</v>
      </c>
      <c r="F9203" t="s">
        <v>1614</v>
      </c>
      <c r="G9203" t="s">
        <v>5313</v>
      </c>
      <c r="H9203" t="s">
        <v>45689</v>
      </c>
      <c r="I9203" t="s">
        <v>45687</v>
      </c>
      <c r="J9203" t="s">
        <v>45690</v>
      </c>
      <c r="L9203" t="s">
        <v>45691</v>
      </c>
      <c r="M9203">
        <v>122.853996</v>
      </c>
      <c r="N9203">
        <v>41.105300999999997</v>
      </c>
    </row>
    <row r="9204" spans="1:14" x14ac:dyDescent="0.35">
      <c r="A9204" t="s">
        <v>45692</v>
      </c>
      <c r="B9204" t="s">
        <v>1168</v>
      </c>
      <c r="C9204" t="s">
        <v>45693</v>
      </c>
      <c r="D9204">
        <v>706</v>
      </c>
      <c r="E9204" t="s">
        <v>1579</v>
      </c>
      <c r="F9204" t="s">
        <v>1614</v>
      </c>
      <c r="G9204" t="s">
        <v>5429</v>
      </c>
      <c r="H9204" t="s">
        <v>5430</v>
      </c>
      <c r="I9204" t="s">
        <v>45692</v>
      </c>
      <c r="J9204" t="s">
        <v>45694</v>
      </c>
      <c r="L9204" t="s">
        <v>45695</v>
      </c>
      <c r="M9204">
        <v>125.684997559</v>
      </c>
      <c r="N9204">
        <v>43.996200561499997</v>
      </c>
    </row>
    <row r="9205" spans="1:14" x14ac:dyDescent="0.35">
      <c r="A9205" t="s">
        <v>45696</v>
      </c>
      <c r="B9205" t="s">
        <v>1168</v>
      </c>
      <c r="C9205" t="s">
        <v>45697</v>
      </c>
      <c r="D9205">
        <v>80</v>
      </c>
      <c r="E9205" t="s">
        <v>1579</v>
      </c>
      <c r="F9205" t="s">
        <v>1614</v>
      </c>
      <c r="G9205" t="s">
        <v>5313</v>
      </c>
      <c r="H9205" t="s">
        <v>45698</v>
      </c>
      <c r="I9205" t="s">
        <v>45696</v>
      </c>
      <c r="J9205" t="s">
        <v>16184</v>
      </c>
      <c r="L9205" t="s">
        <v>45699</v>
      </c>
      <c r="M9205">
        <v>122.66694444399999</v>
      </c>
      <c r="N9205">
        <v>39.266666666699997</v>
      </c>
    </row>
    <row r="9206" spans="1:14" x14ac:dyDescent="0.35">
      <c r="A9206" t="s">
        <v>45700</v>
      </c>
      <c r="B9206" t="s">
        <v>1168</v>
      </c>
      <c r="C9206" t="s">
        <v>45701</v>
      </c>
      <c r="D9206">
        <v>568</v>
      </c>
      <c r="E9206" t="s">
        <v>1579</v>
      </c>
      <c r="F9206" t="s">
        <v>1614</v>
      </c>
      <c r="G9206" t="s">
        <v>5313</v>
      </c>
      <c r="H9206" t="s">
        <v>45702</v>
      </c>
      <c r="I9206" t="s">
        <v>45700</v>
      </c>
      <c r="J9206" t="s">
        <v>26429</v>
      </c>
      <c r="L9206" t="s">
        <v>45703</v>
      </c>
      <c r="M9206">
        <v>120.43499799999999</v>
      </c>
      <c r="N9206">
        <v>41.538100999999997</v>
      </c>
    </row>
    <row r="9207" spans="1:14" x14ac:dyDescent="0.35">
      <c r="A9207" t="s">
        <v>45704</v>
      </c>
      <c r="B9207" t="s">
        <v>1168</v>
      </c>
      <c r="C9207" t="s">
        <v>45705</v>
      </c>
      <c r="D9207">
        <v>984</v>
      </c>
      <c r="E9207" t="s">
        <v>1579</v>
      </c>
      <c r="F9207" t="s">
        <v>1614</v>
      </c>
      <c r="G9207" t="s">
        <v>5322</v>
      </c>
      <c r="H9207" t="s">
        <v>45706</v>
      </c>
      <c r="I9207" t="s">
        <v>45704</v>
      </c>
      <c r="J9207" t="s">
        <v>45707</v>
      </c>
      <c r="L9207" t="s">
        <v>45708</v>
      </c>
      <c r="M9207">
        <v>126.133</v>
      </c>
      <c r="N9207">
        <v>48.445</v>
      </c>
    </row>
    <row r="9208" spans="1:14" x14ac:dyDescent="0.35">
      <c r="A9208" t="s">
        <v>45709</v>
      </c>
      <c r="B9208" t="s">
        <v>1168</v>
      </c>
      <c r="C9208" t="s">
        <v>45710</v>
      </c>
      <c r="E9208" t="s">
        <v>1579</v>
      </c>
      <c r="F9208" t="s">
        <v>1614</v>
      </c>
      <c r="G9208" t="s">
        <v>5322</v>
      </c>
      <c r="H9208" t="s">
        <v>45711</v>
      </c>
      <c r="I9208" t="s">
        <v>45709</v>
      </c>
      <c r="J9208" t="s">
        <v>18815</v>
      </c>
      <c r="L9208" t="s">
        <v>45712</v>
      </c>
      <c r="M9208">
        <v>134.36644699999999</v>
      </c>
      <c r="N9208">
        <v>48.199494000000001</v>
      </c>
    </row>
    <row r="9209" spans="1:14" x14ac:dyDescent="0.35">
      <c r="A9209" t="s">
        <v>45713</v>
      </c>
      <c r="B9209" t="s">
        <v>3332</v>
      </c>
      <c r="C9209" t="s">
        <v>45714</v>
      </c>
      <c r="D9209">
        <v>457</v>
      </c>
      <c r="E9209" t="s">
        <v>1579</v>
      </c>
      <c r="F9209" t="s">
        <v>1614</v>
      </c>
      <c r="G9209" t="s">
        <v>5322</v>
      </c>
      <c r="H9209" t="s">
        <v>5323</v>
      </c>
      <c r="I9209" t="s">
        <v>45713</v>
      </c>
      <c r="J9209" t="s">
        <v>27377</v>
      </c>
      <c r="L9209" t="s">
        <v>45715</v>
      </c>
      <c r="M9209">
        <v>126.25</v>
      </c>
      <c r="N9209">
        <v>45.623401641845703</v>
      </c>
    </row>
    <row r="9210" spans="1:14" x14ac:dyDescent="0.35">
      <c r="A9210" t="s">
        <v>45716</v>
      </c>
      <c r="B9210" t="s">
        <v>1168</v>
      </c>
      <c r="C9210" t="s">
        <v>45717</v>
      </c>
      <c r="D9210">
        <v>8530</v>
      </c>
      <c r="E9210" t="s">
        <v>1579</v>
      </c>
      <c r="F9210" t="s">
        <v>1614</v>
      </c>
      <c r="G9210" t="s">
        <v>5322</v>
      </c>
      <c r="H9210" t="s">
        <v>45718</v>
      </c>
      <c r="I9210" t="s">
        <v>45716</v>
      </c>
      <c r="J9210" t="s">
        <v>27419</v>
      </c>
      <c r="L9210" t="s">
        <v>45719</v>
      </c>
      <c r="M9210">
        <v>127.308883667</v>
      </c>
      <c r="N9210">
        <v>50.171620937100002</v>
      </c>
    </row>
    <row r="9211" spans="1:14" x14ac:dyDescent="0.35">
      <c r="A9211" t="s">
        <v>45720</v>
      </c>
      <c r="B9211" t="s">
        <v>32</v>
      </c>
      <c r="C9211" t="s">
        <v>45721</v>
      </c>
      <c r="E9211" t="s">
        <v>1579</v>
      </c>
      <c r="F9211" t="s">
        <v>1614</v>
      </c>
      <c r="G9211" t="s">
        <v>5429</v>
      </c>
      <c r="H9211" t="s">
        <v>45722</v>
      </c>
      <c r="I9211" t="s">
        <v>45720</v>
      </c>
      <c r="J9211" t="s">
        <v>15413</v>
      </c>
      <c r="L9211" t="s">
        <v>45723</v>
      </c>
      <c r="M9211">
        <v>126.396004</v>
      </c>
      <c r="N9211">
        <v>44.002200999999999</v>
      </c>
    </row>
    <row r="9212" spans="1:14" x14ac:dyDescent="0.35">
      <c r="A9212" t="s">
        <v>45724</v>
      </c>
      <c r="B9212" t="s">
        <v>1168</v>
      </c>
      <c r="C9212" t="s">
        <v>45725</v>
      </c>
      <c r="D9212">
        <v>262</v>
      </c>
      <c r="E9212" t="s">
        <v>1579</v>
      </c>
      <c r="F9212" t="s">
        <v>1614</v>
      </c>
      <c r="G9212" t="s">
        <v>5322</v>
      </c>
      <c r="H9212" t="s">
        <v>45726</v>
      </c>
      <c r="I9212" t="s">
        <v>45724</v>
      </c>
      <c r="J9212" t="s">
        <v>45727</v>
      </c>
      <c r="L9212" t="s">
        <v>45728</v>
      </c>
      <c r="M9212">
        <v>130.46499633799999</v>
      </c>
      <c r="N9212">
        <v>46.843399047899901</v>
      </c>
    </row>
    <row r="9213" spans="1:14" x14ac:dyDescent="0.35">
      <c r="A9213" t="s">
        <v>45729</v>
      </c>
      <c r="B9213" t="s">
        <v>1168</v>
      </c>
      <c r="C9213" t="s">
        <v>45730</v>
      </c>
      <c r="E9213" t="s">
        <v>1579</v>
      </c>
      <c r="F9213" t="s">
        <v>1614</v>
      </c>
      <c r="G9213" t="s">
        <v>5322</v>
      </c>
      <c r="H9213" t="s">
        <v>45731</v>
      </c>
      <c r="I9213" t="s">
        <v>45729</v>
      </c>
      <c r="J9213" t="s">
        <v>45732</v>
      </c>
      <c r="L9213" t="s">
        <v>45733</v>
      </c>
      <c r="M9213">
        <v>132.66027800000001</v>
      </c>
      <c r="N9213">
        <v>47.11</v>
      </c>
    </row>
    <row r="9214" spans="1:14" x14ac:dyDescent="0.35">
      <c r="A9214" t="s">
        <v>45734</v>
      </c>
      <c r="B9214" t="s">
        <v>1168</v>
      </c>
      <c r="C9214" t="s">
        <v>45735</v>
      </c>
      <c r="D9214">
        <v>760</v>
      </c>
      <c r="E9214" t="s">
        <v>1579</v>
      </c>
      <c r="F9214" t="s">
        <v>1614</v>
      </c>
      <c r="G9214" t="s">
        <v>5322</v>
      </c>
      <c r="H9214" t="s">
        <v>45736</v>
      </c>
      <c r="I9214" t="s">
        <v>45734</v>
      </c>
      <c r="J9214" t="s">
        <v>45737</v>
      </c>
      <c r="L9214" t="s">
        <v>45738</v>
      </c>
      <c r="M9214">
        <v>131.19300000000001</v>
      </c>
      <c r="N9214">
        <v>45.292999999999999</v>
      </c>
    </row>
    <row r="9215" spans="1:14" x14ac:dyDescent="0.35">
      <c r="A9215" t="s">
        <v>45739</v>
      </c>
      <c r="B9215" t="s">
        <v>1168</v>
      </c>
      <c r="C9215" t="s">
        <v>45740</v>
      </c>
      <c r="E9215" t="s">
        <v>1579</v>
      </c>
      <c r="F9215" t="s">
        <v>1614</v>
      </c>
      <c r="G9215" t="s">
        <v>5313</v>
      </c>
      <c r="H9215" t="s">
        <v>5497</v>
      </c>
      <c r="I9215" t="s">
        <v>45739</v>
      </c>
      <c r="J9215" t="s">
        <v>45741</v>
      </c>
      <c r="L9215" t="s">
        <v>45742</v>
      </c>
      <c r="M9215">
        <v>121.06199645996</v>
      </c>
      <c r="N9215">
        <v>41.1013984680175</v>
      </c>
    </row>
    <row r="9216" spans="1:14" x14ac:dyDescent="0.35">
      <c r="A9216" t="s">
        <v>45743</v>
      </c>
      <c r="B9216" t="s">
        <v>1168</v>
      </c>
      <c r="C9216" t="s">
        <v>45744</v>
      </c>
      <c r="D9216">
        <v>791</v>
      </c>
      <c r="E9216" t="s">
        <v>1579</v>
      </c>
      <c r="F9216" t="s">
        <v>1614</v>
      </c>
      <c r="G9216" t="s">
        <v>5322</v>
      </c>
      <c r="H9216" t="s">
        <v>45431</v>
      </c>
      <c r="I9216" t="s">
        <v>45743</v>
      </c>
      <c r="J9216" t="s">
        <v>45745</v>
      </c>
      <c r="L9216" t="s">
        <v>45746</v>
      </c>
      <c r="M9216">
        <v>129.019125</v>
      </c>
      <c r="N9216">
        <v>47.752055555600002</v>
      </c>
    </row>
    <row r="9217" spans="1:14" x14ac:dyDescent="0.35">
      <c r="A9217" t="s">
        <v>45747</v>
      </c>
      <c r="B9217" t="s">
        <v>1168</v>
      </c>
      <c r="C9217" t="s">
        <v>45748</v>
      </c>
      <c r="D9217">
        <v>12816</v>
      </c>
      <c r="E9217" t="s">
        <v>1579</v>
      </c>
      <c r="F9217" t="s">
        <v>1614</v>
      </c>
      <c r="G9217" t="s">
        <v>5400</v>
      </c>
      <c r="H9217" t="s">
        <v>45749</v>
      </c>
      <c r="I9217" t="s">
        <v>45747</v>
      </c>
      <c r="J9217" t="s">
        <v>45750</v>
      </c>
      <c r="L9217" t="s">
        <v>45751</v>
      </c>
      <c r="M9217">
        <v>97.036388888900007</v>
      </c>
      <c r="N9217">
        <v>32.836388888899997</v>
      </c>
    </row>
    <row r="9218" spans="1:14" x14ac:dyDescent="0.35">
      <c r="A9218" t="s">
        <v>45752</v>
      </c>
      <c r="B9218" t="s">
        <v>1168</v>
      </c>
      <c r="C9218" t="s">
        <v>45753</v>
      </c>
      <c r="D9218">
        <v>883</v>
      </c>
      <c r="E9218" t="s">
        <v>1579</v>
      </c>
      <c r="F9218" t="s">
        <v>1614</v>
      </c>
      <c r="G9218" t="s">
        <v>5322</v>
      </c>
      <c r="H9218" t="s">
        <v>45754</v>
      </c>
      <c r="I9218" t="s">
        <v>45752</v>
      </c>
      <c r="J9218" t="s">
        <v>27591</v>
      </c>
      <c r="L9218" t="s">
        <v>45755</v>
      </c>
      <c r="M9218">
        <v>129.56900024399999</v>
      </c>
      <c r="N9218">
        <v>44.524101257300003</v>
      </c>
    </row>
    <row r="9219" spans="1:14" x14ac:dyDescent="0.35">
      <c r="A9219" t="s">
        <v>45756</v>
      </c>
      <c r="B9219" t="s">
        <v>1168</v>
      </c>
      <c r="C9219" t="s">
        <v>45757</v>
      </c>
      <c r="D9219">
        <v>1836</v>
      </c>
      <c r="E9219" t="s">
        <v>1579</v>
      </c>
      <c r="F9219" t="s">
        <v>1614</v>
      </c>
      <c r="G9219" t="s">
        <v>5322</v>
      </c>
      <c r="H9219" t="s">
        <v>45758</v>
      </c>
      <c r="I9219" t="s">
        <v>45756</v>
      </c>
      <c r="J9219" t="s">
        <v>45759</v>
      </c>
      <c r="L9219" t="s">
        <v>45760</v>
      </c>
      <c r="M9219">
        <v>122.43</v>
      </c>
      <c r="N9219">
        <v>52.912777777799903</v>
      </c>
    </row>
    <row r="9220" spans="1:14" x14ac:dyDescent="0.35">
      <c r="A9220" t="s">
        <v>45761</v>
      </c>
      <c r="B9220" t="s">
        <v>1168</v>
      </c>
      <c r="C9220" t="s">
        <v>45762</v>
      </c>
      <c r="D9220">
        <v>477</v>
      </c>
      <c r="E9220" t="s">
        <v>1579</v>
      </c>
      <c r="F9220" t="s">
        <v>1614</v>
      </c>
      <c r="G9220" t="s">
        <v>5322</v>
      </c>
      <c r="H9220" t="s">
        <v>45763</v>
      </c>
      <c r="I9220" t="s">
        <v>45761</v>
      </c>
      <c r="J9220" t="s">
        <v>45764</v>
      </c>
      <c r="L9220" t="s">
        <v>45765</v>
      </c>
      <c r="M9220">
        <v>123.917999267578</v>
      </c>
      <c r="N9220">
        <v>47.239601135253899</v>
      </c>
    </row>
    <row r="9221" spans="1:14" x14ac:dyDescent="0.35">
      <c r="A9221" t="s">
        <v>45766</v>
      </c>
      <c r="B9221" t="s">
        <v>1168</v>
      </c>
      <c r="C9221" t="s">
        <v>45767</v>
      </c>
      <c r="D9221">
        <v>459</v>
      </c>
      <c r="E9221" t="s">
        <v>1579</v>
      </c>
      <c r="F9221" t="s">
        <v>1614</v>
      </c>
      <c r="G9221" t="s">
        <v>5429</v>
      </c>
      <c r="H9221" t="s">
        <v>45768</v>
      </c>
      <c r="I9221" t="s">
        <v>45766</v>
      </c>
      <c r="J9221" t="s">
        <v>45769</v>
      </c>
      <c r="L9221" t="s">
        <v>45770</v>
      </c>
      <c r="M9221">
        <v>124.550178</v>
      </c>
      <c r="N9221">
        <v>44.938113999999999</v>
      </c>
    </row>
    <row r="9222" spans="1:14" x14ac:dyDescent="0.35">
      <c r="A9222" t="s">
        <v>45771</v>
      </c>
      <c r="B9222" t="s">
        <v>3332</v>
      </c>
      <c r="C9222" t="s">
        <v>45772</v>
      </c>
      <c r="D9222">
        <v>107</v>
      </c>
      <c r="E9222" t="s">
        <v>1579</v>
      </c>
      <c r="F9222" t="s">
        <v>1614</v>
      </c>
      <c r="G9222" t="s">
        <v>5313</v>
      </c>
      <c r="H9222" t="s">
        <v>5499</v>
      </c>
      <c r="I9222" t="s">
        <v>45771</v>
      </c>
      <c r="J9222" t="s">
        <v>17922</v>
      </c>
      <c r="L9222" t="s">
        <v>45773</v>
      </c>
      <c r="M9222">
        <v>121.539001464843</v>
      </c>
      <c r="N9222">
        <v>38.9656982421875</v>
      </c>
    </row>
    <row r="9223" spans="1:14" x14ac:dyDescent="0.35">
      <c r="A9223" t="s">
        <v>45774</v>
      </c>
      <c r="B9223" t="s">
        <v>1168</v>
      </c>
      <c r="C9223" t="s">
        <v>45775</v>
      </c>
      <c r="D9223">
        <v>1200</v>
      </c>
      <c r="E9223" t="s">
        <v>1579</v>
      </c>
      <c r="F9223" t="s">
        <v>1614</v>
      </c>
      <c r="G9223" t="s">
        <v>5429</v>
      </c>
      <c r="H9223" t="s">
        <v>45776</v>
      </c>
      <c r="I9223" t="s">
        <v>45774</v>
      </c>
      <c r="J9223" t="s">
        <v>27330</v>
      </c>
      <c r="L9223" t="s">
        <v>45777</v>
      </c>
      <c r="M9223">
        <v>125.703333333</v>
      </c>
      <c r="N9223">
        <v>42.253888888900001</v>
      </c>
    </row>
    <row r="9224" spans="1:14" x14ac:dyDescent="0.35">
      <c r="A9224" t="s">
        <v>45778</v>
      </c>
      <c r="B9224" t="s">
        <v>3332</v>
      </c>
      <c r="C9224" t="s">
        <v>45779</v>
      </c>
      <c r="D9224">
        <v>198</v>
      </c>
      <c r="E9224" t="s">
        <v>1579</v>
      </c>
      <c r="F9224" t="s">
        <v>1614</v>
      </c>
      <c r="G9224" t="s">
        <v>5313</v>
      </c>
      <c r="H9224" t="s">
        <v>5498</v>
      </c>
      <c r="I9224" t="s">
        <v>45778</v>
      </c>
      <c r="J9224" t="s">
        <v>45780</v>
      </c>
      <c r="L9224" t="s">
        <v>45781</v>
      </c>
      <c r="M9224">
        <v>123.48300170898401</v>
      </c>
      <c r="N9224">
        <v>41.639801025390597</v>
      </c>
    </row>
    <row r="9225" spans="1:14" x14ac:dyDescent="0.35">
      <c r="A9225" t="s">
        <v>45782</v>
      </c>
      <c r="B9225" t="s">
        <v>1168</v>
      </c>
      <c r="C9225" t="s">
        <v>45783</v>
      </c>
      <c r="D9225">
        <v>624</v>
      </c>
      <c r="E9225" t="s">
        <v>1579</v>
      </c>
      <c r="F9225" t="s">
        <v>1614</v>
      </c>
      <c r="G9225" t="s">
        <v>5429</v>
      </c>
      <c r="H9225" t="s">
        <v>45784</v>
      </c>
      <c r="I9225" t="s">
        <v>45782</v>
      </c>
      <c r="J9225" t="s">
        <v>45785</v>
      </c>
      <c r="L9225" t="s">
        <v>45786</v>
      </c>
      <c r="M9225">
        <v>129.451004028</v>
      </c>
      <c r="N9225">
        <v>42.882801055900003</v>
      </c>
    </row>
    <row r="9226" spans="1:14" x14ac:dyDescent="0.35">
      <c r="A9226" t="s">
        <v>45787</v>
      </c>
      <c r="B9226" t="s">
        <v>1168</v>
      </c>
      <c r="C9226" t="s">
        <v>45788</v>
      </c>
      <c r="D9226">
        <v>0</v>
      </c>
      <c r="E9226" t="s">
        <v>1579</v>
      </c>
      <c r="F9226" t="s">
        <v>1614</v>
      </c>
      <c r="G9226" t="s">
        <v>5313</v>
      </c>
      <c r="H9226" t="s">
        <v>45789</v>
      </c>
      <c r="I9226" t="s">
        <v>45787</v>
      </c>
      <c r="J9226" t="s">
        <v>45790</v>
      </c>
      <c r="L9226" t="s">
        <v>45791</v>
      </c>
      <c r="M9226">
        <v>122.3586</v>
      </c>
      <c r="N9226">
        <v>40.542524</v>
      </c>
    </row>
    <row r="9228" spans="1:14" x14ac:dyDescent="0.35">
      <c r="A9228" t="s">
        <v>47092</v>
      </c>
      <c r="B9228" t="s">
        <v>32</v>
      </c>
      <c r="C9228" t="s">
        <v>47089</v>
      </c>
      <c r="D9228">
        <v>226</v>
      </c>
      <c r="F9228" t="s">
        <v>30</v>
      </c>
      <c r="G9228" t="s">
        <v>187</v>
      </c>
      <c r="H9228" t="s">
        <v>47090</v>
      </c>
      <c r="J9228" t="s">
        <v>47086</v>
      </c>
      <c r="L9228" t="s">
        <v>47091</v>
      </c>
      <c r="M9228">
        <v>-77.639280776199996</v>
      </c>
      <c r="N9228">
        <v>39.969929453600002</v>
      </c>
    </row>
    <row r="9229" spans="1:14" x14ac:dyDescent="0.35">
      <c r="A9229" t="s">
        <v>47093</v>
      </c>
      <c r="B9229" t="s">
        <v>32</v>
      </c>
      <c r="C9229" t="s">
        <v>47094</v>
      </c>
      <c r="D9229">
        <v>692</v>
      </c>
      <c r="E9229" t="s">
        <v>1580</v>
      </c>
      <c r="F9229" t="s">
        <v>1965</v>
      </c>
      <c r="G9229" t="s">
        <v>6016</v>
      </c>
      <c r="H9229" t="s">
        <v>47095</v>
      </c>
      <c r="J9229" t="s">
        <v>47087</v>
      </c>
      <c r="L9229" t="s">
        <v>47096</v>
      </c>
      <c r="M9229">
        <v>-109.71916379</v>
      </c>
      <c r="N9229">
        <v>23.150999396</v>
      </c>
    </row>
    <row r="9230" spans="1:14" x14ac:dyDescent="0.35">
      <c r="A9230" t="s">
        <v>47098</v>
      </c>
      <c r="B9230" t="s">
        <v>3332</v>
      </c>
      <c r="C9230" t="s">
        <v>47099</v>
      </c>
      <c r="D9230">
        <v>440</v>
      </c>
      <c r="E9230" t="s">
        <v>1579</v>
      </c>
      <c r="F9230" t="s">
        <v>1614</v>
      </c>
      <c r="G9230" t="s">
        <v>47100</v>
      </c>
      <c r="H9230" t="s">
        <v>45572</v>
      </c>
      <c r="I9230" t="s">
        <v>47101</v>
      </c>
      <c r="J9230" t="s">
        <v>47098</v>
      </c>
      <c r="L9230" t="s">
        <v>47102</v>
      </c>
      <c r="M9230">
        <v>104.44280000000001</v>
      </c>
      <c r="N9230">
        <v>30.314800000000002</v>
      </c>
    </row>
  </sheetData>
  <autoFilter ref="A1:N9226" xr:uid="{5DDB54B3-ADAC-0B4F-AA65-E8EAA7D00333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D5CBF-2DDC-C448-896A-8178DF883FFE}">
  <sheetPr codeName="Sheet7"/>
  <dimension ref="B1:W576"/>
  <sheetViews>
    <sheetView zoomScale="56" zoomScaleNormal="140" workbookViewId="0">
      <selection activeCell="S11" sqref="S11"/>
    </sheetView>
  </sheetViews>
  <sheetFormatPr defaultColWidth="11" defaultRowHeight="15.5" x14ac:dyDescent="0.35"/>
  <cols>
    <col min="8" max="8" width="26.1640625" customWidth="1"/>
    <col min="22" max="22" width="19.5" customWidth="1"/>
  </cols>
  <sheetData>
    <row r="1" spans="2:23" x14ac:dyDescent="0.35">
      <c r="B1" s="3" t="s">
        <v>15</v>
      </c>
      <c r="F1" s="3" t="s">
        <v>46948</v>
      </c>
      <c r="G1" s="3" t="s">
        <v>46951</v>
      </c>
      <c r="J1" s="3" t="s">
        <v>47033</v>
      </c>
      <c r="O1" s="3" t="s">
        <v>47067</v>
      </c>
      <c r="Q1" t="s">
        <v>47068</v>
      </c>
      <c r="U1" s="3" t="s">
        <v>47082</v>
      </c>
      <c r="V1" s="3" t="s">
        <v>47084</v>
      </c>
      <c r="W1" s="3" t="s">
        <v>47085</v>
      </c>
    </row>
    <row r="2" spans="2:23" x14ac:dyDescent="0.35">
      <c r="B2" t="s">
        <v>14</v>
      </c>
      <c r="F2">
        <v>0</v>
      </c>
      <c r="G2" t="s">
        <v>1495</v>
      </c>
      <c r="J2" t="s">
        <v>47034</v>
      </c>
      <c r="O2">
        <v>1</v>
      </c>
      <c r="Q2">
        <v>2019</v>
      </c>
      <c r="R2">
        <f>Start!D7</f>
        <v>2023</v>
      </c>
      <c r="U2" t="s">
        <v>47083</v>
      </c>
      <c r="V2">
        <v>1</v>
      </c>
      <c r="W2" t="s">
        <v>46962</v>
      </c>
    </row>
    <row r="3" spans="2:23" x14ac:dyDescent="0.35">
      <c r="B3" t="s">
        <v>8</v>
      </c>
      <c r="F3">
        <v>300</v>
      </c>
      <c r="G3" t="s">
        <v>46952</v>
      </c>
      <c r="J3" t="s">
        <v>47035</v>
      </c>
      <c r="O3">
        <v>2</v>
      </c>
      <c r="Q3">
        <v>2020</v>
      </c>
      <c r="R3">
        <f>R2+1</f>
        <v>2024</v>
      </c>
      <c r="U3" t="s">
        <v>47012</v>
      </c>
      <c r="V3">
        <v>1.60934</v>
      </c>
      <c r="W3" t="s">
        <v>47012</v>
      </c>
    </row>
    <row r="4" spans="2:23" x14ac:dyDescent="0.35">
      <c r="B4" t="s">
        <v>47039</v>
      </c>
      <c r="F4">
        <v>2300</v>
      </c>
      <c r="G4" t="s">
        <v>46953</v>
      </c>
      <c r="J4" t="s">
        <v>47036</v>
      </c>
      <c r="O4">
        <v>3</v>
      </c>
      <c r="Q4">
        <v>2021</v>
      </c>
    </row>
    <row r="5" spans="2:23" x14ac:dyDescent="0.35">
      <c r="B5" t="s">
        <v>16</v>
      </c>
      <c r="J5" t="s">
        <v>47037</v>
      </c>
      <c r="O5">
        <v>4</v>
      </c>
      <c r="Q5">
        <v>2022</v>
      </c>
    </row>
    <row r="6" spans="2:23" x14ac:dyDescent="0.35">
      <c r="J6" t="s">
        <v>47038</v>
      </c>
      <c r="O6">
        <v>5</v>
      </c>
      <c r="Q6">
        <v>2023</v>
      </c>
    </row>
    <row r="7" spans="2:23" x14ac:dyDescent="0.35">
      <c r="O7">
        <v>6</v>
      </c>
      <c r="Q7">
        <v>2024</v>
      </c>
    </row>
    <row r="8" spans="2:23" x14ac:dyDescent="0.35">
      <c r="O8">
        <v>7</v>
      </c>
    </row>
    <row r="9" spans="2:23" x14ac:dyDescent="0.35">
      <c r="F9" s="3" t="s">
        <v>46949</v>
      </c>
      <c r="G9" s="3" t="s">
        <v>46959</v>
      </c>
      <c r="H9" s="3" t="s">
        <v>47018</v>
      </c>
      <c r="I9" s="3" t="s">
        <v>47019</v>
      </c>
      <c r="O9">
        <v>8</v>
      </c>
    </row>
    <row r="10" spans="2:23" x14ac:dyDescent="0.35">
      <c r="B10" s="3" t="s">
        <v>46954</v>
      </c>
      <c r="F10" t="s">
        <v>1495</v>
      </c>
      <c r="G10" t="s">
        <v>46957</v>
      </c>
      <c r="H10" t="str">
        <f>_xlfn.CONCAT(F10:G10)</f>
        <v>ShortEconomy</v>
      </c>
      <c r="I10" s="1" t="s">
        <v>46961</v>
      </c>
      <c r="M10" s="1"/>
      <c r="O10">
        <v>9</v>
      </c>
    </row>
    <row r="11" spans="2:23" x14ac:dyDescent="0.35">
      <c r="B11" t="s">
        <v>46957</v>
      </c>
      <c r="F11" t="s">
        <v>1495</v>
      </c>
      <c r="G11" t="s">
        <v>46956</v>
      </c>
      <c r="H11" t="str">
        <f t="shared" ref="H11:H24" si="0">_xlfn.CONCAT(F11:G11)</f>
        <v>ShortPremium Economy</v>
      </c>
      <c r="I11" s="1" t="s">
        <v>46961</v>
      </c>
      <c r="M11" s="1"/>
      <c r="O11">
        <v>10</v>
      </c>
    </row>
    <row r="12" spans="2:23" x14ac:dyDescent="0.35">
      <c r="B12" t="s">
        <v>46956</v>
      </c>
      <c r="F12" t="s">
        <v>1495</v>
      </c>
      <c r="G12" t="s">
        <v>46955</v>
      </c>
      <c r="H12" t="str">
        <f t="shared" si="0"/>
        <v>ShortBusiness</v>
      </c>
      <c r="I12" s="1" t="s">
        <v>46961</v>
      </c>
      <c r="M12" s="1"/>
      <c r="O12">
        <v>11</v>
      </c>
    </row>
    <row r="13" spans="2:23" x14ac:dyDescent="0.35">
      <c r="B13" t="s">
        <v>46955</v>
      </c>
      <c r="F13" t="s">
        <v>1495</v>
      </c>
      <c r="G13" t="s">
        <v>46958</v>
      </c>
      <c r="H13" t="str">
        <f t="shared" si="0"/>
        <v>ShortFirst</v>
      </c>
      <c r="I13" s="1" t="s">
        <v>46961</v>
      </c>
      <c r="M13" s="1"/>
      <c r="O13">
        <v>12</v>
      </c>
    </row>
    <row r="14" spans="2:23" x14ac:dyDescent="0.35">
      <c r="B14" t="s">
        <v>46958</v>
      </c>
      <c r="F14" t="s">
        <v>1495</v>
      </c>
      <c r="G14" t="s">
        <v>47088</v>
      </c>
      <c r="H14" t="str">
        <f t="shared" si="0"/>
        <v>ShortUnsure</v>
      </c>
      <c r="I14" s="1" t="s">
        <v>46961</v>
      </c>
      <c r="M14" s="1"/>
    </row>
    <row r="15" spans="2:23" x14ac:dyDescent="0.35">
      <c r="B15" t="s">
        <v>47088</v>
      </c>
      <c r="F15" t="s">
        <v>46952</v>
      </c>
      <c r="G15" t="s">
        <v>46957</v>
      </c>
      <c r="H15" t="str">
        <f t="shared" si="0"/>
        <v>MediumEconomy</v>
      </c>
      <c r="I15" s="1" t="s">
        <v>46966</v>
      </c>
      <c r="M15" s="1"/>
    </row>
    <row r="16" spans="2:23" x14ac:dyDescent="0.35">
      <c r="F16" t="s">
        <v>46952</v>
      </c>
      <c r="G16" t="s">
        <v>46956</v>
      </c>
      <c r="H16" t="str">
        <f t="shared" si="0"/>
        <v>MediumPremium Economy</v>
      </c>
      <c r="I16" s="1" t="s">
        <v>46966</v>
      </c>
      <c r="M16" s="1"/>
    </row>
    <row r="17" spans="6:16" x14ac:dyDescent="0.35">
      <c r="F17" t="s">
        <v>46952</v>
      </c>
      <c r="G17" t="s">
        <v>46955</v>
      </c>
      <c r="H17" t="str">
        <f t="shared" si="0"/>
        <v>MediumBusiness</v>
      </c>
      <c r="I17" s="1" t="s">
        <v>46964</v>
      </c>
      <c r="M17" s="1"/>
    </row>
    <row r="18" spans="6:16" x14ac:dyDescent="0.35">
      <c r="F18" t="s">
        <v>46952</v>
      </c>
      <c r="G18" t="s">
        <v>46958</v>
      </c>
      <c r="H18" t="str">
        <f t="shared" si="0"/>
        <v>MediumFirst</v>
      </c>
      <c r="I18" s="1" t="s">
        <v>46964</v>
      </c>
      <c r="M18" s="1"/>
    </row>
    <row r="19" spans="6:16" x14ac:dyDescent="0.35">
      <c r="F19" t="s">
        <v>46952</v>
      </c>
      <c r="G19" t="s">
        <v>47088</v>
      </c>
      <c r="H19" t="str">
        <f t="shared" si="0"/>
        <v>MediumUnsure</v>
      </c>
      <c r="I19" s="1" t="s">
        <v>46968</v>
      </c>
    </row>
    <row r="20" spans="6:16" x14ac:dyDescent="0.35">
      <c r="F20" t="s">
        <v>46953</v>
      </c>
      <c r="G20" t="s">
        <v>46957</v>
      </c>
      <c r="H20" t="str">
        <f t="shared" si="0"/>
        <v>LongEconomy</v>
      </c>
      <c r="I20" s="1" t="s">
        <v>46976</v>
      </c>
    </row>
    <row r="21" spans="6:16" x14ac:dyDescent="0.35">
      <c r="F21" t="s">
        <v>46953</v>
      </c>
      <c r="G21" t="s">
        <v>46956</v>
      </c>
      <c r="H21" t="str">
        <f t="shared" si="0"/>
        <v>LongPremium Economy</v>
      </c>
      <c r="I21" s="1" t="s">
        <v>46974</v>
      </c>
    </row>
    <row r="22" spans="6:16" x14ac:dyDescent="0.35">
      <c r="F22" t="s">
        <v>46953</v>
      </c>
      <c r="G22" t="s">
        <v>46955</v>
      </c>
      <c r="H22" t="str">
        <f t="shared" si="0"/>
        <v>LongBusiness</v>
      </c>
      <c r="I22" s="1" t="s">
        <v>46972</v>
      </c>
    </row>
    <row r="23" spans="6:16" x14ac:dyDescent="0.35">
      <c r="F23" t="s">
        <v>46953</v>
      </c>
      <c r="G23" t="s">
        <v>46958</v>
      </c>
      <c r="H23" t="str">
        <f t="shared" si="0"/>
        <v>LongFirst</v>
      </c>
      <c r="I23" s="1" t="s">
        <v>46970</v>
      </c>
    </row>
    <row r="24" spans="6:16" x14ac:dyDescent="0.35">
      <c r="F24" t="s">
        <v>46953</v>
      </c>
      <c r="G24" t="s">
        <v>47088</v>
      </c>
      <c r="H24" t="str">
        <f t="shared" si="0"/>
        <v>LongUnsure</v>
      </c>
      <c r="I24" s="1" t="s">
        <v>46978</v>
      </c>
    </row>
    <row r="28" spans="6:16" x14ac:dyDescent="0.35">
      <c r="I28" s="1"/>
      <c r="P28" s="1"/>
    </row>
    <row r="29" spans="6:16" x14ac:dyDescent="0.35">
      <c r="I29" s="1"/>
      <c r="P29" s="1"/>
    </row>
    <row r="30" spans="6:16" x14ac:dyDescent="0.35">
      <c r="I30" s="1"/>
      <c r="P30" s="1"/>
    </row>
    <row r="31" spans="6:16" x14ac:dyDescent="0.35">
      <c r="I31" s="1"/>
      <c r="P31" s="1"/>
    </row>
    <row r="32" spans="6:16" x14ac:dyDescent="0.35">
      <c r="I32" s="1"/>
      <c r="P32" s="1"/>
    </row>
    <row r="33" spans="9:16" x14ac:dyDescent="0.35">
      <c r="I33" s="1"/>
      <c r="P33" s="1"/>
    </row>
    <row r="34" spans="9:16" x14ac:dyDescent="0.35">
      <c r="I34" s="1"/>
      <c r="P34" s="1"/>
    </row>
    <row r="35" spans="9:16" x14ac:dyDescent="0.35">
      <c r="I35" s="1"/>
      <c r="P35" s="1"/>
    </row>
    <row r="36" spans="9:16" x14ac:dyDescent="0.35">
      <c r="I36" s="1"/>
    </row>
    <row r="37" spans="9:16" x14ac:dyDescent="0.35">
      <c r="I37" s="1"/>
    </row>
    <row r="38" spans="9:16" x14ac:dyDescent="0.35">
      <c r="I38" s="1"/>
    </row>
    <row r="39" spans="9:16" x14ac:dyDescent="0.35">
      <c r="I39" s="1"/>
    </row>
    <row r="40" spans="9:16" x14ac:dyDescent="0.35">
      <c r="I40" s="1"/>
    </row>
    <row r="68" spans="2:4" x14ac:dyDescent="0.35">
      <c r="B68" t="s">
        <v>47097</v>
      </c>
    </row>
    <row r="69" spans="2:4" x14ac:dyDescent="0.35">
      <c r="B69" s="5" t="s">
        <v>47017</v>
      </c>
      <c r="C69" s="5" t="s">
        <v>47022</v>
      </c>
      <c r="D69" s="5" t="s">
        <v>47025</v>
      </c>
    </row>
    <row r="70" spans="2:4" x14ac:dyDescent="0.35">
      <c r="B70" s="5" t="str">
        <f>_air_calcs!Q4</f>
        <v/>
      </c>
      <c r="C70" s="5" t="str">
        <f>_air_calcs!R4</f>
        <v/>
      </c>
      <c r="D70" s="9" t="str">
        <f t="shared" ref="D70:D72" si="1">IFERROR(DATE(C70,B70,1),"")</f>
        <v/>
      </c>
    </row>
    <row r="71" spans="2:4" x14ac:dyDescent="0.35">
      <c r="B71" s="5" t="str">
        <f>_air_calcs!Q5</f>
        <v/>
      </c>
      <c r="C71" s="5" t="str">
        <f>_air_calcs!R5</f>
        <v/>
      </c>
      <c r="D71" s="9" t="str">
        <f t="shared" si="1"/>
        <v/>
      </c>
    </row>
    <row r="72" spans="2:4" x14ac:dyDescent="0.35">
      <c r="B72" s="5" t="str">
        <f>_air_calcs!Q6</f>
        <v/>
      </c>
      <c r="C72" s="5" t="str">
        <f>_air_calcs!R6</f>
        <v/>
      </c>
      <c r="D72" s="9" t="str">
        <f t="shared" si="1"/>
        <v/>
      </c>
    </row>
    <row r="73" spans="2:4" x14ac:dyDescent="0.35">
      <c r="B73" s="5" t="str">
        <f>_air_calcs!Q7</f>
        <v/>
      </c>
      <c r="C73" s="5" t="str">
        <f>_air_calcs!R7</f>
        <v/>
      </c>
      <c r="D73" s="9" t="str">
        <f>IFERROR(DATE(C73,B73,1),"")</f>
        <v/>
      </c>
    </row>
    <row r="74" spans="2:4" x14ac:dyDescent="0.35">
      <c r="B74" s="5" t="str">
        <f>_air_calcs!Q8</f>
        <v/>
      </c>
      <c r="C74" s="5" t="str">
        <f>_air_calcs!R8</f>
        <v/>
      </c>
      <c r="D74" s="9" t="str">
        <f t="shared" ref="D74:D137" si="2">IFERROR(DATE(C74,B74,1),"")</f>
        <v/>
      </c>
    </row>
    <row r="75" spans="2:4" x14ac:dyDescent="0.35">
      <c r="B75" s="5" t="str">
        <f>_air_calcs!Q9</f>
        <v/>
      </c>
      <c r="C75" s="5" t="str">
        <f>_air_calcs!R9</f>
        <v/>
      </c>
      <c r="D75" s="9" t="str">
        <f t="shared" si="2"/>
        <v/>
      </c>
    </row>
    <row r="76" spans="2:4" x14ac:dyDescent="0.35">
      <c r="B76" s="5" t="str">
        <f>_air_calcs!Q10</f>
        <v/>
      </c>
      <c r="C76" s="5" t="str">
        <f>_air_calcs!R10</f>
        <v/>
      </c>
      <c r="D76" s="9" t="str">
        <f t="shared" si="2"/>
        <v/>
      </c>
    </row>
    <row r="77" spans="2:4" x14ac:dyDescent="0.35">
      <c r="B77" s="5" t="str">
        <f>_air_calcs!Q11</f>
        <v/>
      </c>
      <c r="C77" s="5" t="str">
        <f>_air_calcs!R11</f>
        <v/>
      </c>
      <c r="D77" s="9" t="str">
        <f t="shared" si="2"/>
        <v/>
      </c>
    </row>
    <row r="78" spans="2:4" x14ac:dyDescent="0.35">
      <c r="B78" s="5" t="str">
        <f>_air_calcs!Q12</f>
        <v/>
      </c>
      <c r="C78" s="5" t="str">
        <f>_air_calcs!R12</f>
        <v/>
      </c>
      <c r="D78" s="9" t="str">
        <f t="shared" si="2"/>
        <v/>
      </c>
    </row>
    <row r="79" spans="2:4" x14ac:dyDescent="0.35">
      <c r="B79" s="5" t="str">
        <f>_air_calcs!Q13</f>
        <v/>
      </c>
      <c r="C79" s="5" t="str">
        <f>_air_calcs!R13</f>
        <v/>
      </c>
      <c r="D79" s="9" t="str">
        <f t="shared" si="2"/>
        <v/>
      </c>
    </row>
    <row r="80" spans="2:4" x14ac:dyDescent="0.35">
      <c r="B80" s="5" t="str">
        <f>_air_calcs!Q14</f>
        <v/>
      </c>
      <c r="C80" s="5" t="str">
        <f>_air_calcs!R14</f>
        <v/>
      </c>
      <c r="D80" s="9" t="str">
        <f t="shared" si="2"/>
        <v/>
      </c>
    </row>
    <row r="81" spans="2:4" x14ac:dyDescent="0.35">
      <c r="B81" s="5" t="str">
        <f>_air_calcs!Q15</f>
        <v/>
      </c>
      <c r="C81" s="5" t="str">
        <f>_air_calcs!R15</f>
        <v/>
      </c>
      <c r="D81" s="9" t="str">
        <f t="shared" si="2"/>
        <v/>
      </c>
    </row>
    <row r="82" spans="2:4" x14ac:dyDescent="0.35">
      <c r="B82" s="5" t="str">
        <f>_air_calcs!Q16</f>
        <v/>
      </c>
      <c r="C82" s="5" t="str">
        <f>_air_calcs!R16</f>
        <v/>
      </c>
      <c r="D82" s="9" t="str">
        <f t="shared" si="2"/>
        <v/>
      </c>
    </row>
    <row r="83" spans="2:4" x14ac:dyDescent="0.35">
      <c r="B83" s="5" t="str">
        <f>_air_calcs!Q17</f>
        <v/>
      </c>
      <c r="C83" s="5" t="str">
        <f>_air_calcs!R17</f>
        <v/>
      </c>
      <c r="D83" s="9" t="str">
        <f t="shared" si="2"/>
        <v/>
      </c>
    </row>
    <row r="84" spans="2:4" x14ac:dyDescent="0.35">
      <c r="B84" s="5" t="str">
        <f>_air_calcs!Q18</f>
        <v/>
      </c>
      <c r="C84" s="5" t="str">
        <f>_air_calcs!R18</f>
        <v/>
      </c>
      <c r="D84" s="9" t="str">
        <f t="shared" si="2"/>
        <v/>
      </c>
    </row>
    <row r="85" spans="2:4" x14ac:dyDescent="0.35">
      <c r="B85" s="5" t="str">
        <f>_air_calcs!Q19</f>
        <v/>
      </c>
      <c r="C85" s="5" t="str">
        <f>_air_calcs!R19</f>
        <v/>
      </c>
      <c r="D85" s="9" t="str">
        <f t="shared" si="2"/>
        <v/>
      </c>
    </row>
    <row r="86" spans="2:4" x14ac:dyDescent="0.35">
      <c r="B86" s="5" t="str">
        <f>_air_calcs!Q20</f>
        <v/>
      </c>
      <c r="C86" s="5" t="str">
        <f>_air_calcs!R20</f>
        <v/>
      </c>
      <c r="D86" s="9" t="str">
        <f t="shared" si="2"/>
        <v/>
      </c>
    </row>
    <row r="87" spans="2:4" x14ac:dyDescent="0.35">
      <c r="B87" s="5" t="str">
        <f>_air_calcs!Q21</f>
        <v/>
      </c>
      <c r="C87" s="5" t="str">
        <f>_air_calcs!R21</f>
        <v/>
      </c>
      <c r="D87" s="9" t="str">
        <f t="shared" si="2"/>
        <v/>
      </c>
    </row>
    <row r="88" spans="2:4" x14ac:dyDescent="0.35">
      <c r="B88" s="5" t="str">
        <f>_air_calcs!Q22</f>
        <v/>
      </c>
      <c r="C88" s="5" t="str">
        <f>_air_calcs!R22</f>
        <v/>
      </c>
      <c r="D88" s="9" t="str">
        <f t="shared" si="2"/>
        <v/>
      </c>
    </row>
    <row r="89" spans="2:4" x14ac:dyDescent="0.35">
      <c r="B89" s="5" t="str">
        <f>_air_calcs!Q23</f>
        <v/>
      </c>
      <c r="C89" s="5" t="str">
        <f>_air_calcs!R23</f>
        <v/>
      </c>
      <c r="D89" s="9" t="str">
        <f t="shared" si="2"/>
        <v/>
      </c>
    </row>
    <row r="90" spans="2:4" x14ac:dyDescent="0.35">
      <c r="B90" s="5" t="str">
        <f>_air_calcs!Q24</f>
        <v/>
      </c>
      <c r="C90" s="5" t="str">
        <f>_air_calcs!R24</f>
        <v/>
      </c>
      <c r="D90" s="9" t="str">
        <f t="shared" si="2"/>
        <v/>
      </c>
    </row>
    <row r="91" spans="2:4" x14ac:dyDescent="0.35">
      <c r="B91" s="5" t="str">
        <f>_air_calcs!Q25</f>
        <v/>
      </c>
      <c r="C91" s="5" t="str">
        <f>_air_calcs!R25</f>
        <v/>
      </c>
      <c r="D91" s="9" t="str">
        <f t="shared" si="2"/>
        <v/>
      </c>
    </row>
    <row r="92" spans="2:4" x14ac:dyDescent="0.35">
      <c r="B92" s="5" t="str">
        <f>_air_calcs!Q26</f>
        <v/>
      </c>
      <c r="C92" s="5" t="str">
        <f>_air_calcs!R26</f>
        <v/>
      </c>
      <c r="D92" s="9" t="str">
        <f t="shared" si="2"/>
        <v/>
      </c>
    </row>
    <row r="93" spans="2:4" x14ac:dyDescent="0.35">
      <c r="B93" s="5" t="str">
        <f>_air_calcs!Q27</f>
        <v/>
      </c>
      <c r="C93" s="5" t="str">
        <f>_air_calcs!R27</f>
        <v/>
      </c>
      <c r="D93" s="9" t="str">
        <f t="shared" si="2"/>
        <v/>
      </c>
    </row>
    <row r="94" spans="2:4" x14ac:dyDescent="0.35">
      <c r="B94" s="5" t="str">
        <f>_air_calcs!Q28</f>
        <v/>
      </c>
      <c r="C94" s="5" t="str">
        <f>_air_calcs!R28</f>
        <v/>
      </c>
      <c r="D94" s="9" t="str">
        <f t="shared" si="2"/>
        <v/>
      </c>
    </row>
    <row r="95" spans="2:4" x14ac:dyDescent="0.35">
      <c r="B95" s="5" t="str">
        <f>_air_calcs!Q29</f>
        <v/>
      </c>
      <c r="C95" s="5" t="str">
        <f>_air_calcs!R29</f>
        <v/>
      </c>
      <c r="D95" s="9" t="str">
        <f t="shared" si="2"/>
        <v/>
      </c>
    </row>
    <row r="96" spans="2:4" x14ac:dyDescent="0.35">
      <c r="B96" s="5" t="str">
        <f>_air_calcs!Q30</f>
        <v/>
      </c>
      <c r="C96" s="5" t="str">
        <f>_air_calcs!R30</f>
        <v/>
      </c>
      <c r="D96" s="9" t="str">
        <f t="shared" si="2"/>
        <v/>
      </c>
    </row>
    <row r="97" spans="2:4" x14ac:dyDescent="0.35">
      <c r="B97" s="5" t="str">
        <f>_air_calcs!Q31</f>
        <v/>
      </c>
      <c r="C97" s="5" t="str">
        <f>_air_calcs!R31</f>
        <v/>
      </c>
      <c r="D97" s="9" t="str">
        <f t="shared" si="2"/>
        <v/>
      </c>
    </row>
    <row r="98" spans="2:4" x14ac:dyDescent="0.35">
      <c r="B98" s="5" t="str">
        <f>_air_calcs!Q32</f>
        <v/>
      </c>
      <c r="C98" s="5" t="str">
        <f>_air_calcs!R32</f>
        <v/>
      </c>
      <c r="D98" s="9" t="str">
        <f t="shared" si="2"/>
        <v/>
      </c>
    </row>
    <row r="99" spans="2:4" x14ac:dyDescent="0.35">
      <c r="B99" s="5" t="str">
        <f>_air_calcs!Q33</f>
        <v/>
      </c>
      <c r="C99" s="5" t="str">
        <f>_air_calcs!R33</f>
        <v/>
      </c>
      <c r="D99" s="9" t="str">
        <f t="shared" si="2"/>
        <v/>
      </c>
    </row>
    <row r="100" spans="2:4" x14ac:dyDescent="0.35">
      <c r="B100" s="5" t="str">
        <f>_air_calcs!Q34</f>
        <v/>
      </c>
      <c r="C100" s="5" t="str">
        <f>_air_calcs!R34</f>
        <v/>
      </c>
      <c r="D100" s="9" t="str">
        <f t="shared" si="2"/>
        <v/>
      </c>
    </row>
    <row r="101" spans="2:4" x14ac:dyDescent="0.35">
      <c r="B101" s="5" t="str">
        <f>_air_calcs!Q35</f>
        <v/>
      </c>
      <c r="C101" s="5" t="str">
        <f>_air_calcs!R35</f>
        <v/>
      </c>
      <c r="D101" s="9" t="str">
        <f t="shared" si="2"/>
        <v/>
      </c>
    </row>
    <row r="102" spans="2:4" x14ac:dyDescent="0.35">
      <c r="B102" s="5" t="str">
        <f>_air_calcs!Q36</f>
        <v/>
      </c>
      <c r="C102" s="5" t="str">
        <f>_air_calcs!R36</f>
        <v/>
      </c>
      <c r="D102" s="9" t="str">
        <f t="shared" si="2"/>
        <v/>
      </c>
    </row>
    <row r="103" spans="2:4" x14ac:dyDescent="0.35">
      <c r="B103" s="5" t="str">
        <f>_air_calcs!Q37</f>
        <v/>
      </c>
      <c r="C103" s="5" t="str">
        <f>_air_calcs!R37</f>
        <v/>
      </c>
      <c r="D103" s="9" t="str">
        <f t="shared" si="2"/>
        <v/>
      </c>
    </row>
    <row r="104" spans="2:4" x14ac:dyDescent="0.35">
      <c r="B104" s="5" t="str">
        <f>_air_calcs!Q38</f>
        <v/>
      </c>
      <c r="C104" s="5" t="str">
        <f>_air_calcs!R38</f>
        <v/>
      </c>
      <c r="D104" s="9" t="str">
        <f t="shared" si="2"/>
        <v/>
      </c>
    </row>
    <row r="105" spans="2:4" x14ac:dyDescent="0.35">
      <c r="B105" s="5" t="str">
        <f>_air_calcs!Q39</f>
        <v/>
      </c>
      <c r="C105" s="5" t="str">
        <f>_air_calcs!R39</f>
        <v/>
      </c>
      <c r="D105" s="9" t="str">
        <f t="shared" si="2"/>
        <v/>
      </c>
    </row>
    <row r="106" spans="2:4" x14ac:dyDescent="0.35">
      <c r="B106" s="5" t="str">
        <f>_air_calcs!Q40</f>
        <v/>
      </c>
      <c r="C106" s="5" t="str">
        <f>_air_calcs!R40</f>
        <v/>
      </c>
      <c r="D106" s="9" t="str">
        <f t="shared" si="2"/>
        <v/>
      </c>
    </row>
    <row r="107" spans="2:4" x14ac:dyDescent="0.35">
      <c r="B107" s="5" t="str">
        <f>_air_calcs!Q41</f>
        <v/>
      </c>
      <c r="C107" s="5" t="str">
        <f>_air_calcs!R41</f>
        <v/>
      </c>
      <c r="D107" s="9" t="str">
        <f t="shared" si="2"/>
        <v/>
      </c>
    </row>
    <row r="108" spans="2:4" x14ac:dyDescent="0.35">
      <c r="B108" s="5" t="str">
        <f>_air_calcs!Q42</f>
        <v/>
      </c>
      <c r="C108" s="5" t="str">
        <f>_air_calcs!R42</f>
        <v/>
      </c>
      <c r="D108" s="9" t="str">
        <f t="shared" si="2"/>
        <v/>
      </c>
    </row>
    <row r="109" spans="2:4" x14ac:dyDescent="0.35">
      <c r="B109" s="5" t="str">
        <f>_air_calcs!Q43</f>
        <v/>
      </c>
      <c r="C109" s="5" t="str">
        <f>_air_calcs!R43</f>
        <v/>
      </c>
      <c r="D109" s="9" t="str">
        <f t="shared" si="2"/>
        <v/>
      </c>
    </row>
    <row r="110" spans="2:4" x14ac:dyDescent="0.35">
      <c r="B110" s="5" t="str">
        <f>_air_calcs!Q44</f>
        <v/>
      </c>
      <c r="C110" s="5" t="str">
        <f>_air_calcs!R44</f>
        <v/>
      </c>
      <c r="D110" s="9" t="str">
        <f t="shared" si="2"/>
        <v/>
      </c>
    </row>
    <row r="111" spans="2:4" x14ac:dyDescent="0.35">
      <c r="B111" s="5" t="str">
        <f>_air_calcs!Q45</f>
        <v/>
      </c>
      <c r="C111" s="5" t="str">
        <f>_air_calcs!R45</f>
        <v/>
      </c>
      <c r="D111" s="9" t="str">
        <f t="shared" si="2"/>
        <v/>
      </c>
    </row>
    <row r="112" spans="2:4" x14ac:dyDescent="0.35">
      <c r="B112" s="5" t="str">
        <f>_air_calcs!Q46</f>
        <v/>
      </c>
      <c r="C112" s="5" t="str">
        <f>_air_calcs!R46</f>
        <v/>
      </c>
      <c r="D112" s="9" t="str">
        <f t="shared" si="2"/>
        <v/>
      </c>
    </row>
    <row r="113" spans="2:4" x14ac:dyDescent="0.35">
      <c r="B113" s="5" t="str">
        <f>_air_calcs!Q47</f>
        <v/>
      </c>
      <c r="C113" s="5" t="str">
        <f>_air_calcs!R47</f>
        <v/>
      </c>
      <c r="D113" s="9" t="str">
        <f t="shared" si="2"/>
        <v/>
      </c>
    </row>
    <row r="114" spans="2:4" x14ac:dyDescent="0.35">
      <c r="B114" s="5" t="str">
        <f>_air_calcs!Q48</f>
        <v/>
      </c>
      <c r="C114" s="5" t="str">
        <f>_air_calcs!R48</f>
        <v/>
      </c>
      <c r="D114" s="9" t="str">
        <f t="shared" si="2"/>
        <v/>
      </c>
    </row>
    <row r="115" spans="2:4" x14ac:dyDescent="0.35">
      <c r="B115" s="5" t="str">
        <f>_air_calcs!Q49</f>
        <v/>
      </c>
      <c r="C115" s="5" t="str">
        <f>_air_calcs!R49</f>
        <v/>
      </c>
      <c r="D115" s="9" t="str">
        <f t="shared" si="2"/>
        <v/>
      </c>
    </row>
    <row r="116" spans="2:4" x14ac:dyDescent="0.35">
      <c r="B116" s="5" t="str">
        <f>_air_calcs!Q50</f>
        <v/>
      </c>
      <c r="C116" s="5" t="str">
        <f>_air_calcs!R50</f>
        <v/>
      </c>
      <c r="D116" s="9" t="str">
        <f t="shared" si="2"/>
        <v/>
      </c>
    </row>
    <row r="117" spans="2:4" x14ac:dyDescent="0.35">
      <c r="B117" s="5" t="str">
        <f>_air_calcs!Q51</f>
        <v/>
      </c>
      <c r="C117" s="5" t="str">
        <f>_air_calcs!R51</f>
        <v/>
      </c>
      <c r="D117" s="9" t="str">
        <f t="shared" si="2"/>
        <v/>
      </c>
    </row>
    <row r="118" spans="2:4" x14ac:dyDescent="0.35">
      <c r="B118" s="5" t="str">
        <f>_air_calcs!Q52</f>
        <v/>
      </c>
      <c r="C118" s="5" t="str">
        <f>_air_calcs!R52</f>
        <v/>
      </c>
      <c r="D118" s="9" t="str">
        <f t="shared" si="2"/>
        <v/>
      </c>
    </row>
    <row r="119" spans="2:4" x14ac:dyDescent="0.35">
      <c r="B119" s="5" t="str">
        <f>_air_calcs!Q53</f>
        <v/>
      </c>
      <c r="C119" s="5" t="str">
        <f>_air_calcs!R53</f>
        <v/>
      </c>
      <c r="D119" s="9" t="str">
        <f t="shared" si="2"/>
        <v/>
      </c>
    </row>
    <row r="120" spans="2:4" x14ac:dyDescent="0.35">
      <c r="B120" s="5" t="str">
        <f>_air_calcs!Q54</f>
        <v/>
      </c>
      <c r="C120" s="5" t="str">
        <f>_air_calcs!R54</f>
        <v/>
      </c>
      <c r="D120" s="9" t="str">
        <f t="shared" si="2"/>
        <v/>
      </c>
    </row>
    <row r="121" spans="2:4" x14ac:dyDescent="0.35">
      <c r="B121" s="5" t="str">
        <f>_air_calcs!Q55</f>
        <v/>
      </c>
      <c r="C121" s="5" t="str">
        <f>_air_calcs!R55</f>
        <v/>
      </c>
      <c r="D121" s="9" t="str">
        <f t="shared" si="2"/>
        <v/>
      </c>
    </row>
    <row r="122" spans="2:4" x14ac:dyDescent="0.35">
      <c r="B122" s="5" t="str">
        <f>_air_calcs!Q56</f>
        <v/>
      </c>
      <c r="C122" s="5" t="str">
        <f>_air_calcs!R56</f>
        <v/>
      </c>
      <c r="D122" s="9" t="str">
        <f t="shared" si="2"/>
        <v/>
      </c>
    </row>
    <row r="123" spans="2:4" x14ac:dyDescent="0.35">
      <c r="B123" s="5" t="str">
        <f>_air_calcs!Q57</f>
        <v/>
      </c>
      <c r="C123" s="5" t="str">
        <f>_air_calcs!R57</f>
        <v/>
      </c>
      <c r="D123" s="9" t="str">
        <f t="shared" si="2"/>
        <v/>
      </c>
    </row>
    <row r="124" spans="2:4" x14ac:dyDescent="0.35">
      <c r="B124" s="5" t="str">
        <f>_air_calcs!Q58</f>
        <v/>
      </c>
      <c r="C124" s="5" t="str">
        <f>_air_calcs!R58</f>
        <v/>
      </c>
      <c r="D124" s="9" t="str">
        <f t="shared" si="2"/>
        <v/>
      </c>
    </row>
    <row r="125" spans="2:4" x14ac:dyDescent="0.35">
      <c r="B125" s="5" t="str">
        <f>_air_calcs!Q59</f>
        <v/>
      </c>
      <c r="C125" s="5" t="str">
        <f>_air_calcs!R59</f>
        <v/>
      </c>
      <c r="D125" s="9" t="str">
        <f t="shared" si="2"/>
        <v/>
      </c>
    </row>
    <row r="126" spans="2:4" x14ac:dyDescent="0.35">
      <c r="B126" s="5" t="str">
        <f>_air_calcs!Q60</f>
        <v/>
      </c>
      <c r="C126" s="5" t="str">
        <f>_air_calcs!R60</f>
        <v/>
      </c>
      <c r="D126" s="9" t="str">
        <f t="shared" si="2"/>
        <v/>
      </c>
    </row>
    <row r="127" spans="2:4" x14ac:dyDescent="0.35">
      <c r="B127" s="5" t="str">
        <f>_air_calcs!Q61</f>
        <v/>
      </c>
      <c r="C127" s="5" t="str">
        <f>_air_calcs!R61</f>
        <v/>
      </c>
      <c r="D127" s="9" t="str">
        <f t="shared" si="2"/>
        <v/>
      </c>
    </row>
    <row r="128" spans="2:4" x14ac:dyDescent="0.35">
      <c r="B128" s="5" t="str">
        <f>_air_calcs!Q62</f>
        <v/>
      </c>
      <c r="C128" s="5" t="str">
        <f>_air_calcs!R62</f>
        <v/>
      </c>
      <c r="D128" s="9" t="str">
        <f t="shared" si="2"/>
        <v/>
      </c>
    </row>
    <row r="129" spans="2:4" x14ac:dyDescent="0.35">
      <c r="B129" s="5" t="str">
        <f>_air_calcs!Q63</f>
        <v/>
      </c>
      <c r="C129" s="5" t="str">
        <f>_air_calcs!R63</f>
        <v/>
      </c>
      <c r="D129" s="9" t="str">
        <f t="shared" si="2"/>
        <v/>
      </c>
    </row>
    <row r="130" spans="2:4" x14ac:dyDescent="0.35">
      <c r="B130" s="5" t="str">
        <f>_air_calcs!Q64</f>
        <v/>
      </c>
      <c r="C130" s="5" t="str">
        <f>_air_calcs!R64</f>
        <v/>
      </c>
      <c r="D130" s="9" t="str">
        <f t="shared" si="2"/>
        <v/>
      </c>
    </row>
    <row r="131" spans="2:4" x14ac:dyDescent="0.35">
      <c r="B131" s="5" t="str">
        <f>_air_calcs!Q65</f>
        <v/>
      </c>
      <c r="C131" s="5" t="str">
        <f>_air_calcs!R65</f>
        <v/>
      </c>
      <c r="D131" s="9" t="str">
        <f t="shared" si="2"/>
        <v/>
      </c>
    </row>
    <row r="132" spans="2:4" x14ac:dyDescent="0.35">
      <c r="B132" s="5" t="str">
        <f>_air_calcs!Q66</f>
        <v/>
      </c>
      <c r="C132" s="5" t="str">
        <f>_air_calcs!R66</f>
        <v/>
      </c>
      <c r="D132" s="9" t="str">
        <f t="shared" si="2"/>
        <v/>
      </c>
    </row>
    <row r="133" spans="2:4" x14ac:dyDescent="0.35">
      <c r="B133" s="5" t="str">
        <f>_air_calcs!Q67</f>
        <v/>
      </c>
      <c r="C133" s="5" t="str">
        <f>_air_calcs!R67</f>
        <v/>
      </c>
      <c r="D133" s="9" t="str">
        <f t="shared" si="2"/>
        <v/>
      </c>
    </row>
    <row r="134" spans="2:4" x14ac:dyDescent="0.35">
      <c r="B134" s="5" t="str">
        <f>_air_calcs!Q68</f>
        <v/>
      </c>
      <c r="C134" s="5" t="str">
        <f>_air_calcs!R68</f>
        <v/>
      </c>
      <c r="D134" s="9" t="str">
        <f t="shared" si="2"/>
        <v/>
      </c>
    </row>
    <row r="135" spans="2:4" x14ac:dyDescent="0.35">
      <c r="B135" s="5" t="str">
        <f>_air_calcs!Q69</f>
        <v/>
      </c>
      <c r="C135" s="5" t="str">
        <f>_air_calcs!R69</f>
        <v/>
      </c>
      <c r="D135" s="9" t="str">
        <f t="shared" si="2"/>
        <v/>
      </c>
    </row>
    <row r="136" spans="2:4" x14ac:dyDescent="0.35">
      <c r="B136" s="5" t="str">
        <f>_air_calcs!Q70</f>
        <v/>
      </c>
      <c r="C136" s="5" t="str">
        <f>_air_calcs!R70</f>
        <v/>
      </c>
      <c r="D136" s="9" t="str">
        <f t="shared" si="2"/>
        <v/>
      </c>
    </row>
    <row r="137" spans="2:4" x14ac:dyDescent="0.35">
      <c r="B137" s="5" t="str">
        <f>_air_calcs!Q71</f>
        <v/>
      </c>
      <c r="C137" s="5" t="str">
        <f>_air_calcs!R71</f>
        <v/>
      </c>
      <c r="D137" s="9" t="str">
        <f t="shared" si="2"/>
        <v/>
      </c>
    </row>
    <row r="138" spans="2:4" x14ac:dyDescent="0.35">
      <c r="B138" s="5" t="str">
        <f>_air_calcs!Q72</f>
        <v/>
      </c>
      <c r="C138" s="5" t="str">
        <f>_air_calcs!R72</f>
        <v/>
      </c>
      <c r="D138" s="9" t="str">
        <f t="shared" ref="D138:D201" si="3">IFERROR(DATE(C138,B138,1),"")</f>
        <v/>
      </c>
    </row>
    <row r="139" spans="2:4" x14ac:dyDescent="0.35">
      <c r="B139" s="5" t="str">
        <f>_air_calcs!Q73</f>
        <v/>
      </c>
      <c r="C139" s="5" t="str">
        <f>_air_calcs!R73</f>
        <v/>
      </c>
      <c r="D139" s="9" t="str">
        <f t="shared" si="3"/>
        <v/>
      </c>
    </row>
    <row r="140" spans="2:4" x14ac:dyDescent="0.35">
      <c r="B140" s="5" t="str">
        <f>_air_calcs!Q74</f>
        <v/>
      </c>
      <c r="C140" s="5" t="str">
        <f>_air_calcs!R74</f>
        <v/>
      </c>
      <c r="D140" s="9" t="str">
        <f t="shared" si="3"/>
        <v/>
      </c>
    </row>
    <row r="141" spans="2:4" x14ac:dyDescent="0.35">
      <c r="B141" s="5" t="str">
        <f>_air_calcs!Q75</f>
        <v/>
      </c>
      <c r="C141" s="5" t="str">
        <f>_air_calcs!R75</f>
        <v/>
      </c>
      <c r="D141" s="9" t="str">
        <f t="shared" si="3"/>
        <v/>
      </c>
    </row>
    <row r="142" spans="2:4" x14ac:dyDescent="0.35">
      <c r="B142" s="5" t="str">
        <f>_air_calcs!Q76</f>
        <v/>
      </c>
      <c r="C142" s="5" t="str">
        <f>_air_calcs!R76</f>
        <v/>
      </c>
      <c r="D142" s="9" t="str">
        <f t="shared" si="3"/>
        <v/>
      </c>
    </row>
    <row r="143" spans="2:4" x14ac:dyDescent="0.35">
      <c r="B143" s="5" t="str">
        <f>_air_calcs!Q77</f>
        <v/>
      </c>
      <c r="C143" s="5" t="str">
        <f>_air_calcs!R77</f>
        <v/>
      </c>
      <c r="D143" s="9" t="str">
        <f t="shared" si="3"/>
        <v/>
      </c>
    </row>
    <row r="144" spans="2:4" x14ac:dyDescent="0.35">
      <c r="B144" s="5" t="str">
        <f>_air_calcs!Q78</f>
        <v/>
      </c>
      <c r="C144" s="5" t="str">
        <f>_air_calcs!R78</f>
        <v/>
      </c>
      <c r="D144" s="9" t="str">
        <f t="shared" si="3"/>
        <v/>
      </c>
    </row>
    <row r="145" spans="2:4" x14ac:dyDescent="0.35">
      <c r="B145" s="5" t="str">
        <f>_air_calcs!Q79</f>
        <v/>
      </c>
      <c r="C145" s="5" t="str">
        <f>_air_calcs!R79</f>
        <v/>
      </c>
      <c r="D145" s="9" t="str">
        <f t="shared" si="3"/>
        <v/>
      </c>
    </row>
    <row r="146" spans="2:4" x14ac:dyDescent="0.35">
      <c r="B146" s="5" t="str">
        <f>_air_calcs!Q80</f>
        <v/>
      </c>
      <c r="C146" s="5" t="str">
        <f>_air_calcs!R80</f>
        <v/>
      </c>
      <c r="D146" s="9" t="str">
        <f t="shared" si="3"/>
        <v/>
      </c>
    </row>
    <row r="147" spans="2:4" x14ac:dyDescent="0.35">
      <c r="B147" s="5" t="str">
        <f>_air_calcs!Q81</f>
        <v/>
      </c>
      <c r="C147" s="5" t="str">
        <f>_air_calcs!R81</f>
        <v/>
      </c>
      <c r="D147" s="9" t="str">
        <f t="shared" si="3"/>
        <v/>
      </c>
    </row>
    <row r="148" spans="2:4" x14ac:dyDescent="0.35">
      <c r="B148" s="5" t="str">
        <f>_air_calcs!Q82</f>
        <v/>
      </c>
      <c r="C148" s="5" t="str">
        <f>_air_calcs!R82</f>
        <v/>
      </c>
      <c r="D148" s="9" t="str">
        <f t="shared" si="3"/>
        <v/>
      </c>
    </row>
    <row r="149" spans="2:4" x14ac:dyDescent="0.35">
      <c r="B149" s="5" t="str">
        <f>_air_calcs!Q83</f>
        <v/>
      </c>
      <c r="C149" s="5" t="str">
        <f>_air_calcs!R83</f>
        <v/>
      </c>
      <c r="D149" s="9" t="str">
        <f t="shared" si="3"/>
        <v/>
      </c>
    </row>
    <row r="150" spans="2:4" x14ac:dyDescent="0.35">
      <c r="B150" s="5" t="str">
        <f>_air_calcs!Q84</f>
        <v/>
      </c>
      <c r="C150" s="5" t="str">
        <f>_air_calcs!R84</f>
        <v/>
      </c>
      <c r="D150" s="9" t="str">
        <f t="shared" si="3"/>
        <v/>
      </c>
    </row>
    <row r="151" spans="2:4" x14ac:dyDescent="0.35">
      <c r="B151" s="5" t="str">
        <f>_air_calcs!Q85</f>
        <v/>
      </c>
      <c r="C151" s="5" t="str">
        <f>_air_calcs!R85</f>
        <v/>
      </c>
      <c r="D151" s="9" t="str">
        <f t="shared" si="3"/>
        <v/>
      </c>
    </row>
    <row r="152" spans="2:4" x14ac:dyDescent="0.35">
      <c r="B152" s="5" t="str">
        <f>_air_calcs!Q86</f>
        <v/>
      </c>
      <c r="C152" s="5" t="str">
        <f>_air_calcs!R86</f>
        <v/>
      </c>
      <c r="D152" s="9" t="str">
        <f t="shared" si="3"/>
        <v/>
      </c>
    </row>
    <row r="153" spans="2:4" x14ac:dyDescent="0.35">
      <c r="B153" s="5" t="str">
        <f>_air_calcs!Q87</f>
        <v/>
      </c>
      <c r="C153" s="5" t="str">
        <f>_air_calcs!R87</f>
        <v/>
      </c>
      <c r="D153" s="9" t="str">
        <f t="shared" si="3"/>
        <v/>
      </c>
    </row>
    <row r="154" spans="2:4" x14ac:dyDescent="0.35">
      <c r="B154" s="5" t="str">
        <f>_air_calcs!Q88</f>
        <v/>
      </c>
      <c r="C154" s="5" t="str">
        <f>_air_calcs!R88</f>
        <v/>
      </c>
      <c r="D154" s="9" t="str">
        <f t="shared" si="3"/>
        <v/>
      </c>
    </row>
    <row r="155" spans="2:4" x14ac:dyDescent="0.35">
      <c r="B155" s="5" t="str">
        <f>_air_calcs!Q89</f>
        <v/>
      </c>
      <c r="C155" s="5" t="str">
        <f>_air_calcs!R89</f>
        <v/>
      </c>
      <c r="D155" s="9" t="str">
        <f t="shared" si="3"/>
        <v/>
      </c>
    </row>
    <row r="156" spans="2:4" x14ac:dyDescent="0.35">
      <c r="B156" s="5" t="str">
        <f>_air_calcs!Q90</f>
        <v/>
      </c>
      <c r="C156" s="5" t="str">
        <f>_air_calcs!R90</f>
        <v/>
      </c>
      <c r="D156" s="9" t="str">
        <f t="shared" si="3"/>
        <v/>
      </c>
    </row>
    <row r="157" spans="2:4" x14ac:dyDescent="0.35">
      <c r="B157" s="5" t="str">
        <f>_air_calcs!Q91</f>
        <v/>
      </c>
      <c r="C157" s="5" t="str">
        <f>_air_calcs!R91</f>
        <v/>
      </c>
      <c r="D157" s="9" t="str">
        <f t="shared" si="3"/>
        <v/>
      </c>
    </row>
    <row r="158" spans="2:4" x14ac:dyDescent="0.35">
      <c r="B158" s="5" t="str">
        <f>_air_calcs!Q92</f>
        <v/>
      </c>
      <c r="C158" s="5" t="str">
        <f>_air_calcs!R92</f>
        <v/>
      </c>
      <c r="D158" s="9" t="str">
        <f t="shared" si="3"/>
        <v/>
      </c>
    </row>
    <row r="159" spans="2:4" x14ac:dyDescent="0.35">
      <c r="B159" s="5" t="str">
        <f>_air_calcs!Q93</f>
        <v/>
      </c>
      <c r="C159" s="5" t="str">
        <f>_air_calcs!R93</f>
        <v/>
      </c>
      <c r="D159" s="9" t="str">
        <f t="shared" si="3"/>
        <v/>
      </c>
    </row>
    <row r="160" spans="2:4" x14ac:dyDescent="0.35">
      <c r="B160" s="5" t="str">
        <f>_air_calcs!Q94</f>
        <v/>
      </c>
      <c r="C160" s="5" t="str">
        <f>_air_calcs!R94</f>
        <v/>
      </c>
      <c r="D160" s="9" t="str">
        <f t="shared" si="3"/>
        <v/>
      </c>
    </row>
    <row r="161" spans="2:4" x14ac:dyDescent="0.35">
      <c r="B161" s="5" t="str">
        <f>_air_calcs!Q95</f>
        <v/>
      </c>
      <c r="C161" s="5" t="str">
        <f>_air_calcs!R95</f>
        <v/>
      </c>
      <c r="D161" s="9" t="str">
        <f t="shared" si="3"/>
        <v/>
      </c>
    </row>
    <row r="162" spans="2:4" x14ac:dyDescent="0.35">
      <c r="B162" s="5" t="str">
        <f>_air_calcs!Q96</f>
        <v/>
      </c>
      <c r="C162" s="5" t="str">
        <f>_air_calcs!R96</f>
        <v/>
      </c>
      <c r="D162" s="9" t="str">
        <f t="shared" si="3"/>
        <v/>
      </c>
    </row>
    <row r="163" spans="2:4" x14ac:dyDescent="0.35">
      <c r="B163" s="5" t="str">
        <f>_air_calcs!Q97</f>
        <v/>
      </c>
      <c r="C163" s="5" t="str">
        <f>_air_calcs!R97</f>
        <v/>
      </c>
      <c r="D163" s="9" t="str">
        <f t="shared" si="3"/>
        <v/>
      </c>
    </row>
    <row r="164" spans="2:4" x14ac:dyDescent="0.35">
      <c r="B164" s="5" t="str">
        <f>_air_calcs!Q98</f>
        <v/>
      </c>
      <c r="C164" s="5" t="str">
        <f>_air_calcs!R98</f>
        <v/>
      </c>
      <c r="D164" s="9" t="str">
        <f t="shared" si="3"/>
        <v/>
      </c>
    </row>
    <row r="165" spans="2:4" x14ac:dyDescent="0.35">
      <c r="B165" s="5" t="str">
        <f>_air_calcs!Q99</f>
        <v/>
      </c>
      <c r="C165" s="5" t="str">
        <f>_air_calcs!R99</f>
        <v/>
      </c>
      <c r="D165" s="9" t="str">
        <f t="shared" si="3"/>
        <v/>
      </c>
    </row>
    <row r="166" spans="2:4" x14ac:dyDescent="0.35">
      <c r="B166" s="5" t="str">
        <f>_air_calcs!Q100</f>
        <v/>
      </c>
      <c r="C166" s="5" t="str">
        <f>_air_calcs!R100</f>
        <v/>
      </c>
      <c r="D166" s="9" t="str">
        <f t="shared" si="3"/>
        <v/>
      </c>
    </row>
    <row r="167" spans="2:4" x14ac:dyDescent="0.35">
      <c r="B167" s="5" t="str">
        <f>_air_calcs!Q101</f>
        <v/>
      </c>
      <c r="C167" s="5" t="str">
        <f>_air_calcs!R101</f>
        <v/>
      </c>
      <c r="D167" s="9" t="str">
        <f t="shared" si="3"/>
        <v/>
      </c>
    </row>
    <row r="168" spans="2:4" x14ac:dyDescent="0.35">
      <c r="B168" s="5" t="str">
        <f>_air_calcs!Q102</f>
        <v/>
      </c>
      <c r="C168" s="5" t="str">
        <f>_air_calcs!R102</f>
        <v/>
      </c>
      <c r="D168" s="9" t="str">
        <f t="shared" si="3"/>
        <v/>
      </c>
    </row>
    <row r="169" spans="2:4" x14ac:dyDescent="0.35">
      <c r="B169" s="5" t="str">
        <f>_air_calcs!Q103</f>
        <v/>
      </c>
      <c r="C169" s="5" t="str">
        <f>_air_calcs!R103</f>
        <v/>
      </c>
      <c r="D169" s="9" t="str">
        <f t="shared" si="3"/>
        <v/>
      </c>
    </row>
    <row r="170" spans="2:4" x14ac:dyDescent="0.35">
      <c r="B170" s="5" t="str">
        <f>_air_calcs!Q104</f>
        <v/>
      </c>
      <c r="C170" s="5" t="str">
        <f>_air_calcs!R104</f>
        <v/>
      </c>
      <c r="D170" s="9" t="str">
        <f t="shared" si="3"/>
        <v/>
      </c>
    </row>
    <row r="171" spans="2:4" x14ac:dyDescent="0.35">
      <c r="B171" s="5" t="str">
        <f>_air_calcs!Q105</f>
        <v/>
      </c>
      <c r="C171" s="5" t="str">
        <f>_air_calcs!R105</f>
        <v/>
      </c>
      <c r="D171" s="9" t="str">
        <f t="shared" si="3"/>
        <v/>
      </c>
    </row>
    <row r="172" spans="2:4" x14ac:dyDescent="0.35">
      <c r="B172" s="5" t="str">
        <f>_air_calcs!Q106</f>
        <v/>
      </c>
      <c r="C172" s="5" t="str">
        <f>_air_calcs!R106</f>
        <v/>
      </c>
      <c r="D172" s="9" t="str">
        <f t="shared" si="3"/>
        <v/>
      </c>
    </row>
    <row r="173" spans="2:4" x14ac:dyDescent="0.35">
      <c r="B173" s="5" t="str">
        <f>_air_calcs!Q107</f>
        <v/>
      </c>
      <c r="C173" s="5" t="str">
        <f>_air_calcs!R107</f>
        <v/>
      </c>
      <c r="D173" s="9" t="str">
        <f t="shared" si="3"/>
        <v/>
      </c>
    </row>
    <row r="174" spans="2:4" x14ac:dyDescent="0.35">
      <c r="B174" s="5" t="str">
        <f>_air_calcs!Q108</f>
        <v/>
      </c>
      <c r="C174" s="5" t="str">
        <f>_air_calcs!R108</f>
        <v/>
      </c>
      <c r="D174" s="9" t="str">
        <f t="shared" si="3"/>
        <v/>
      </c>
    </row>
    <row r="175" spans="2:4" x14ac:dyDescent="0.35">
      <c r="B175" s="5" t="str">
        <f>_air_calcs!Q109</f>
        <v/>
      </c>
      <c r="C175" s="5" t="str">
        <f>_air_calcs!R109</f>
        <v/>
      </c>
      <c r="D175" s="9" t="str">
        <f t="shared" si="3"/>
        <v/>
      </c>
    </row>
    <row r="176" spans="2:4" x14ac:dyDescent="0.35">
      <c r="B176" s="5" t="str">
        <f>_air_calcs!Q110</f>
        <v/>
      </c>
      <c r="C176" s="5" t="str">
        <f>_air_calcs!R110</f>
        <v/>
      </c>
      <c r="D176" s="9" t="str">
        <f t="shared" si="3"/>
        <v/>
      </c>
    </row>
    <row r="177" spans="2:4" x14ac:dyDescent="0.35">
      <c r="B177" s="5" t="str">
        <f>_air_calcs!Q111</f>
        <v/>
      </c>
      <c r="C177" s="5" t="str">
        <f>_air_calcs!R111</f>
        <v/>
      </c>
      <c r="D177" s="9" t="str">
        <f t="shared" si="3"/>
        <v/>
      </c>
    </row>
    <row r="178" spans="2:4" x14ac:dyDescent="0.35">
      <c r="B178" s="5" t="str">
        <f>_air_calcs!Q112</f>
        <v/>
      </c>
      <c r="C178" s="5" t="str">
        <f>_air_calcs!R112</f>
        <v/>
      </c>
      <c r="D178" s="9" t="str">
        <f t="shared" si="3"/>
        <v/>
      </c>
    </row>
    <row r="179" spans="2:4" x14ac:dyDescent="0.35">
      <c r="B179" s="5" t="str">
        <f>_air_calcs!Q113</f>
        <v/>
      </c>
      <c r="C179" s="5" t="str">
        <f>_air_calcs!R113</f>
        <v/>
      </c>
      <c r="D179" s="9" t="str">
        <f t="shared" si="3"/>
        <v/>
      </c>
    </row>
    <row r="180" spans="2:4" x14ac:dyDescent="0.35">
      <c r="B180" s="5" t="str">
        <f>_air_calcs!Q114</f>
        <v/>
      </c>
      <c r="C180" s="5" t="str">
        <f>_air_calcs!R114</f>
        <v/>
      </c>
      <c r="D180" s="9" t="str">
        <f t="shared" si="3"/>
        <v/>
      </c>
    </row>
    <row r="181" spans="2:4" x14ac:dyDescent="0.35">
      <c r="B181" s="5" t="str">
        <f>_air_calcs!Q115</f>
        <v/>
      </c>
      <c r="C181" s="5" t="str">
        <f>_air_calcs!R115</f>
        <v/>
      </c>
      <c r="D181" s="9" t="str">
        <f t="shared" si="3"/>
        <v/>
      </c>
    </row>
    <row r="182" spans="2:4" x14ac:dyDescent="0.35">
      <c r="B182" s="5" t="str">
        <f>_air_calcs!Q116</f>
        <v/>
      </c>
      <c r="C182" s="5" t="str">
        <f>_air_calcs!R116</f>
        <v/>
      </c>
      <c r="D182" s="9" t="str">
        <f t="shared" si="3"/>
        <v/>
      </c>
    </row>
    <row r="183" spans="2:4" x14ac:dyDescent="0.35">
      <c r="B183" s="5" t="str">
        <f>_air_calcs!Q117</f>
        <v/>
      </c>
      <c r="C183" s="5" t="str">
        <f>_air_calcs!R117</f>
        <v/>
      </c>
      <c r="D183" s="9" t="str">
        <f t="shared" si="3"/>
        <v/>
      </c>
    </row>
    <row r="184" spans="2:4" x14ac:dyDescent="0.35">
      <c r="B184" s="5" t="str">
        <f>_air_calcs!Q118</f>
        <v/>
      </c>
      <c r="C184" s="5" t="str">
        <f>_air_calcs!R118</f>
        <v/>
      </c>
      <c r="D184" s="9" t="str">
        <f t="shared" si="3"/>
        <v/>
      </c>
    </row>
    <row r="185" spans="2:4" x14ac:dyDescent="0.35">
      <c r="B185" s="5" t="str">
        <f>_air_calcs!Q119</f>
        <v/>
      </c>
      <c r="C185" s="5" t="str">
        <f>_air_calcs!R119</f>
        <v/>
      </c>
      <c r="D185" s="9" t="str">
        <f t="shared" si="3"/>
        <v/>
      </c>
    </row>
    <row r="186" spans="2:4" x14ac:dyDescent="0.35">
      <c r="B186" s="5" t="str">
        <f>_air_calcs!Q120</f>
        <v/>
      </c>
      <c r="C186" s="5" t="str">
        <f>_air_calcs!R120</f>
        <v/>
      </c>
      <c r="D186" s="9" t="str">
        <f t="shared" si="3"/>
        <v/>
      </c>
    </row>
    <row r="187" spans="2:4" x14ac:dyDescent="0.35">
      <c r="B187" s="5" t="str">
        <f>_air_calcs!Q121</f>
        <v/>
      </c>
      <c r="C187" s="5" t="str">
        <f>_air_calcs!R121</f>
        <v/>
      </c>
      <c r="D187" s="9" t="str">
        <f t="shared" si="3"/>
        <v/>
      </c>
    </row>
    <row r="188" spans="2:4" x14ac:dyDescent="0.35">
      <c r="B188" s="5" t="str">
        <f>_air_calcs!Q122</f>
        <v/>
      </c>
      <c r="C188" s="5" t="str">
        <f>_air_calcs!R122</f>
        <v/>
      </c>
      <c r="D188" s="9" t="str">
        <f t="shared" si="3"/>
        <v/>
      </c>
    </row>
    <row r="189" spans="2:4" x14ac:dyDescent="0.35">
      <c r="B189" s="5" t="str">
        <f>_air_calcs!Q123</f>
        <v/>
      </c>
      <c r="C189" s="5" t="str">
        <f>_air_calcs!R123</f>
        <v/>
      </c>
      <c r="D189" s="9" t="str">
        <f t="shared" si="3"/>
        <v/>
      </c>
    </row>
    <row r="190" spans="2:4" x14ac:dyDescent="0.35">
      <c r="B190" s="5" t="str">
        <f>_air_calcs!Q124</f>
        <v/>
      </c>
      <c r="C190" s="5" t="str">
        <f>_air_calcs!R124</f>
        <v/>
      </c>
      <c r="D190" s="9" t="str">
        <f t="shared" si="3"/>
        <v/>
      </c>
    </row>
    <row r="191" spans="2:4" x14ac:dyDescent="0.35">
      <c r="B191" s="5" t="str">
        <f>_air_calcs!Q125</f>
        <v/>
      </c>
      <c r="C191" s="5" t="str">
        <f>_air_calcs!R125</f>
        <v/>
      </c>
      <c r="D191" s="9" t="str">
        <f t="shared" si="3"/>
        <v/>
      </c>
    </row>
    <row r="192" spans="2:4" x14ac:dyDescent="0.35">
      <c r="B192" s="5" t="str">
        <f>_air_calcs!Q126</f>
        <v/>
      </c>
      <c r="C192" s="5" t="str">
        <f>_air_calcs!R126</f>
        <v/>
      </c>
      <c r="D192" s="9" t="str">
        <f t="shared" si="3"/>
        <v/>
      </c>
    </row>
    <row r="193" spans="2:4" x14ac:dyDescent="0.35">
      <c r="B193" s="5" t="str">
        <f>_air_calcs!Q127</f>
        <v/>
      </c>
      <c r="C193" s="5" t="str">
        <f>_air_calcs!R127</f>
        <v/>
      </c>
      <c r="D193" s="9" t="str">
        <f t="shared" si="3"/>
        <v/>
      </c>
    </row>
    <row r="194" spans="2:4" x14ac:dyDescent="0.35">
      <c r="B194" s="5" t="str">
        <f>_air_calcs!Q128</f>
        <v/>
      </c>
      <c r="C194" s="5" t="str">
        <f>_air_calcs!R128</f>
        <v/>
      </c>
      <c r="D194" s="9" t="str">
        <f t="shared" si="3"/>
        <v/>
      </c>
    </row>
    <row r="195" spans="2:4" x14ac:dyDescent="0.35">
      <c r="B195" s="5" t="str">
        <f>_air_calcs!Q129</f>
        <v/>
      </c>
      <c r="C195" s="5" t="str">
        <f>_air_calcs!R129</f>
        <v/>
      </c>
      <c r="D195" s="9" t="str">
        <f t="shared" si="3"/>
        <v/>
      </c>
    </row>
    <row r="196" spans="2:4" x14ac:dyDescent="0.35">
      <c r="B196" s="5" t="str">
        <f>_air_calcs!Q130</f>
        <v/>
      </c>
      <c r="C196" s="5" t="str">
        <f>_air_calcs!R130</f>
        <v/>
      </c>
      <c r="D196" s="9" t="str">
        <f t="shared" si="3"/>
        <v/>
      </c>
    </row>
    <row r="197" spans="2:4" x14ac:dyDescent="0.35">
      <c r="B197" s="5" t="str">
        <f>_air_calcs!Q131</f>
        <v/>
      </c>
      <c r="C197" s="5" t="str">
        <f>_air_calcs!R131</f>
        <v/>
      </c>
      <c r="D197" s="9" t="str">
        <f t="shared" si="3"/>
        <v/>
      </c>
    </row>
    <row r="198" spans="2:4" x14ac:dyDescent="0.35">
      <c r="B198" s="5" t="str">
        <f>_air_calcs!Q132</f>
        <v/>
      </c>
      <c r="C198" s="5" t="str">
        <f>_air_calcs!R132</f>
        <v/>
      </c>
      <c r="D198" s="9" t="str">
        <f t="shared" si="3"/>
        <v/>
      </c>
    </row>
    <row r="199" spans="2:4" x14ac:dyDescent="0.35">
      <c r="B199" s="5" t="str">
        <f>_air_calcs!Q133</f>
        <v/>
      </c>
      <c r="C199" s="5" t="str">
        <f>_air_calcs!R133</f>
        <v/>
      </c>
      <c r="D199" s="9" t="str">
        <f t="shared" si="3"/>
        <v/>
      </c>
    </row>
    <row r="200" spans="2:4" x14ac:dyDescent="0.35">
      <c r="B200" s="5" t="str">
        <f>_air_calcs!Q134</f>
        <v/>
      </c>
      <c r="C200" s="5" t="str">
        <f>_air_calcs!R134</f>
        <v/>
      </c>
      <c r="D200" s="9" t="str">
        <f t="shared" si="3"/>
        <v/>
      </c>
    </row>
    <row r="201" spans="2:4" x14ac:dyDescent="0.35">
      <c r="B201" s="5" t="str">
        <f>_air_calcs!Q135</f>
        <v/>
      </c>
      <c r="C201" s="5" t="str">
        <f>_air_calcs!R135</f>
        <v/>
      </c>
      <c r="D201" s="9" t="str">
        <f t="shared" si="3"/>
        <v/>
      </c>
    </row>
    <row r="202" spans="2:4" x14ac:dyDescent="0.35">
      <c r="B202" s="5" t="str">
        <f>_air_calcs!Q136</f>
        <v/>
      </c>
      <c r="C202" s="5" t="str">
        <f>_air_calcs!R136</f>
        <v/>
      </c>
      <c r="D202" s="9" t="str">
        <f t="shared" ref="D202:D265" si="4">IFERROR(DATE(C202,B202,1),"")</f>
        <v/>
      </c>
    </row>
    <row r="203" spans="2:4" x14ac:dyDescent="0.35">
      <c r="B203" s="5" t="str">
        <f>_air_calcs!Q137</f>
        <v/>
      </c>
      <c r="C203" s="5" t="str">
        <f>_air_calcs!R137</f>
        <v/>
      </c>
      <c r="D203" s="9" t="str">
        <f t="shared" si="4"/>
        <v/>
      </c>
    </row>
    <row r="204" spans="2:4" x14ac:dyDescent="0.35">
      <c r="B204" s="5" t="str">
        <f>_air_calcs!Q138</f>
        <v/>
      </c>
      <c r="C204" s="5" t="str">
        <f>_air_calcs!R138</f>
        <v/>
      </c>
      <c r="D204" s="9" t="str">
        <f t="shared" si="4"/>
        <v/>
      </c>
    </row>
    <row r="205" spans="2:4" x14ac:dyDescent="0.35">
      <c r="B205" s="5" t="str">
        <f>_air_calcs!Q139</f>
        <v/>
      </c>
      <c r="C205" s="5" t="str">
        <f>_air_calcs!R139</f>
        <v/>
      </c>
      <c r="D205" s="9" t="str">
        <f t="shared" si="4"/>
        <v/>
      </c>
    </row>
    <row r="206" spans="2:4" x14ac:dyDescent="0.35">
      <c r="B206" s="5" t="str">
        <f>_air_calcs!Q140</f>
        <v/>
      </c>
      <c r="C206" s="5" t="str">
        <f>_air_calcs!R140</f>
        <v/>
      </c>
      <c r="D206" s="9" t="str">
        <f t="shared" si="4"/>
        <v/>
      </c>
    </row>
    <row r="207" spans="2:4" x14ac:dyDescent="0.35">
      <c r="B207" s="5" t="str">
        <f>_air_calcs!Q141</f>
        <v/>
      </c>
      <c r="C207" s="5" t="str">
        <f>_air_calcs!R141</f>
        <v/>
      </c>
      <c r="D207" s="9" t="str">
        <f t="shared" si="4"/>
        <v/>
      </c>
    </row>
    <row r="208" spans="2:4" x14ac:dyDescent="0.35">
      <c r="B208" s="5" t="str">
        <f>_air_calcs!Q142</f>
        <v/>
      </c>
      <c r="C208" s="5" t="str">
        <f>_air_calcs!R142</f>
        <v/>
      </c>
      <c r="D208" s="9" t="str">
        <f t="shared" si="4"/>
        <v/>
      </c>
    </row>
    <row r="209" spans="2:4" x14ac:dyDescent="0.35">
      <c r="B209" s="5" t="str">
        <f>_air_calcs!Q143</f>
        <v/>
      </c>
      <c r="C209" s="5" t="str">
        <f>_air_calcs!R143</f>
        <v/>
      </c>
      <c r="D209" s="9" t="str">
        <f t="shared" si="4"/>
        <v/>
      </c>
    </row>
    <row r="210" spans="2:4" x14ac:dyDescent="0.35">
      <c r="B210" s="5" t="str">
        <f>_air_calcs!Q144</f>
        <v/>
      </c>
      <c r="C210" s="5" t="str">
        <f>_air_calcs!R144</f>
        <v/>
      </c>
      <c r="D210" s="9" t="str">
        <f t="shared" si="4"/>
        <v/>
      </c>
    </row>
    <row r="211" spans="2:4" x14ac:dyDescent="0.35">
      <c r="B211" s="5" t="str">
        <f>_air_calcs!Q145</f>
        <v/>
      </c>
      <c r="C211" s="5" t="str">
        <f>_air_calcs!R145</f>
        <v/>
      </c>
      <c r="D211" s="9" t="str">
        <f t="shared" si="4"/>
        <v/>
      </c>
    </row>
    <row r="212" spans="2:4" x14ac:dyDescent="0.35">
      <c r="B212" s="5" t="str">
        <f>_air_calcs!Q146</f>
        <v/>
      </c>
      <c r="C212" s="5" t="str">
        <f>_air_calcs!R146</f>
        <v/>
      </c>
      <c r="D212" s="9" t="str">
        <f t="shared" si="4"/>
        <v/>
      </c>
    </row>
    <row r="213" spans="2:4" x14ac:dyDescent="0.35">
      <c r="B213" s="5" t="str">
        <f>_air_calcs!Q147</f>
        <v/>
      </c>
      <c r="C213" s="5" t="str">
        <f>_air_calcs!R147</f>
        <v/>
      </c>
      <c r="D213" s="9" t="str">
        <f t="shared" si="4"/>
        <v/>
      </c>
    </row>
    <row r="214" spans="2:4" x14ac:dyDescent="0.35">
      <c r="B214" s="5" t="str">
        <f>_air_calcs!Q148</f>
        <v/>
      </c>
      <c r="C214" s="5" t="str">
        <f>_air_calcs!R148</f>
        <v/>
      </c>
      <c r="D214" s="9" t="str">
        <f t="shared" si="4"/>
        <v/>
      </c>
    </row>
    <row r="215" spans="2:4" x14ac:dyDescent="0.35">
      <c r="B215" s="5" t="str">
        <f>_air_calcs!Q149</f>
        <v/>
      </c>
      <c r="C215" s="5" t="str">
        <f>_air_calcs!R149</f>
        <v/>
      </c>
      <c r="D215" s="9" t="str">
        <f t="shared" si="4"/>
        <v/>
      </c>
    </row>
    <row r="216" spans="2:4" x14ac:dyDescent="0.35">
      <c r="B216" s="5" t="str">
        <f>_air_calcs!Q150</f>
        <v/>
      </c>
      <c r="C216" s="5" t="str">
        <f>_air_calcs!R150</f>
        <v/>
      </c>
      <c r="D216" s="9" t="str">
        <f t="shared" si="4"/>
        <v/>
      </c>
    </row>
    <row r="217" spans="2:4" x14ac:dyDescent="0.35">
      <c r="B217" s="5" t="str">
        <f>_air_calcs!Q151</f>
        <v/>
      </c>
      <c r="C217" s="5" t="str">
        <f>_air_calcs!R151</f>
        <v/>
      </c>
      <c r="D217" s="9" t="str">
        <f t="shared" si="4"/>
        <v/>
      </c>
    </row>
    <row r="218" spans="2:4" x14ac:dyDescent="0.35">
      <c r="B218" s="5" t="str">
        <f>_air_calcs!Q152</f>
        <v/>
      </c>
      <c r="C218" s="5" t="str">
        <f>_air_calcs!R152</f>
        <v/>
      </c>
      <c r="D218" s="9" t="str">
        <f t="shared" si="4"/>
        <v/>
      </c>
    </row>
    <row r="219" spans="2:4" x14ac:dyDescent="0.35">
      <c r="B219" s="5" t="str">
        <f>_air_calcs!Q153</f>
        <v/>
      </c>
      <c r="C219" s="5" t="str">
        <f>_air_calcs!R153</f>
        <v/>
      </c>
      <c r="D219" s="9" t="str">
        <f t="shared" si="4"/>
        <v/>
      </c>
    </row>
    <row r="220" spans="2:4" x14ac:dyDescent="0.35">
      <c r="B220" s="5" t="str">
        <f>_air_calcs!Q154</f>
        <v/>
      </c>
      <c r="C220" s="5" t="str">
        <f>_air_calcs!R154</f>
        <v/>
      </c>
      <c r="D220" s="9" t="str">
        <f t="shared" si="4"/>
        <v/>
      </c>
    </row>
    <row r="221" spans="2:4" x14ac:dyDescent="0.35">
      <c r="B221" s="5" t="str">
        <f>_air_calcs!Q155</f>
        <v/>
      </c>
      <c r="C221" s="5" t="str">
        <f>_air_calcs!R155</f>
        <v/>
      </c>
      <c r="D221" s="9" t="str">
        <f t="shared" si="4"/>
        <v/>
      </c>
    </row>
    <row r="222" spans="2:4" x14ac:dyDescent="0.35">
      <c r="B222" s="5" t="str">
        <f>_air_calcs!Q156</f>
        <v/>
      </c>
      <c r="C222" s="5" t="str">
        <f>_air_calcs!R156</f>
        <v/>
      </c>
      <c r="D222" s="9" t="str">
        <f t="shared" si="4"/>
        <v/>
      </c>
    </row>
    <row r="223" spans="2:4" x14ac:dyDescent="0.35">
      <c r="B223" s="5" t="str">
        <f>_air_calcs!Q157</f>
        <v/>
      </c>
      <c r="C223" s="5" t="str">
        <f>_air_calcs!R157</f>
        <v/>
      </c>
      <c r="D223" s="9" t="str">
        <f t="shared" si="4"/>
        <v/>
      </c>
    </row>
    <row r="224" spans="2:4" x14ac:dyDescent="0.35">
      <c r="B224" s="5" t="str">
        <f>_air_calcs!Q158</f>
        <v/>
      </c>
      <c r="C224" s="5" t="str">
        <f>_air_calcs!R158</f>
        <v/>
      </c>
      <c r="D224" s="9" t="str">
        <f t="shared" si="4"/>
        <v/>
      </c>
    </row>
    <row r="225" spans="2:4" x14ac:dyDescent="0.35">
      <c r="B225" s="5" t="str">
        <f>_air_calcs!Q159</f>
        <v/>
      </c>
      <c r="C225" s="5" t="str">
        <f>_air_calcs!R159</f>
        <v/>
      </c>
      <c r="D225" s="9" t="str">
        <f t="shared" si="4"/>
        <v/>
      </c>
    </row>
    <row r="226" spans="2:4" x14ac:dyDescent="0.35">
      <c r="B226" s="5" t="str">
        <f>_air_calcs!Q160</f>
        <v/>
      </c>
      <c r="C226" s="5" t="str">
        <f>_air_calcs!R160</f>
        <v/>
      </c>
      <c r="D226" s="9" t="str">
        <f t="shared" si="4"/>
        <v/>
      </c>
    </row>
    <row r="227" spans="2:4" x14ac:dyDescent="0.35">
      <c r="B227" s="5" t="str">
        <f>_air_calcs!Q161</f>
        <v/>
      </c>
      <c r="C227" s="5" t="str">
        <f>_air_calcs!R161</f>
        <v/>
      </c>
      <c r="D227" s="9" t="str">
        <f t="shared" si="4"/>
        <v/>
      </c>
    </row>
    <row r="228" spans="2:4" x14ac:dyDescent="0.35">
      <c r="B228" s="5" t="str">
        <f>_air_calcs!Q162</f>
        <v/>
      </c>
      <c r="C228" s="5" t="str">
        <f>_air_calcs!R162</f>
        <v/>
      </c>
      <c r="D228" s="9" t="str">
        <f t="shared" si="4"/>
        <v/>
      </c>
    </row>
    <row r="229" spans="2:4" x14ac:dyDescent="0.35">
      <c r="B229" s="5" t="str">
        <f>_air_calcs!Q163</f>
        <v/>
      </c>
      <c r="C229" s="5" t="str">
        <f>_air_calcs!R163</f>
        <v/>
      </c>
      <c r="D229" s="9" t="str">
        <f t="shared" si="4"/>
        <v/>
      </c>
    </row>
    <row r="230" spans="2:4" x14ac:dyDescent="0.35">
      <c r="B230" s="5" t="str">
        <f>_air_calcs!Q164</f>
        <v/>
      </c>
      <c r="C230" s="5" t="str">
        <f>_air_calcs!R164</f>
        <v/>
      </c>
      <c r="D230" s="9" t="str">
        <f t="shared" si="4"/>
        <v/>
      </c>
    </row>
    <row r="231" spans="2:4" x14ac:dyDescent="0.35">
      <c r="B231" s="5" t="str">
        <f>_air_calcs!Q165</f>
        <v/>
      </c>
      <c r="C231" s="5" t="str">
        <f>_air_calcs!R165</f>
        <v/>
      </c>
      <c r="D231" s="9" t="str">
        <f t="shared" si="4"/>
        <v/>
      </c>
    </row>
    <row r="232" spans="2:4" x14ac:dyDescent="0.35">
      <c r="B232" s="5" t="str">
        <f>_air_calcs!Q166</f>
        <v/>
      </c>
      <c r="C232" s="5" t="str">
        <f>_air_calcs!R166</f>
        <v/>
      </c>
      <c r="D232" s="9" t="str">
        <f t="shared" si="4"/>
        <v/>
      </c>
    </row>
    <row r="233" spans="2:4" x14ac:dyDescent="0.35">
      <c r="B233" s="5" t="str">
        <f>_air_calcs!Q167</f>
        <v/>
      </c>
      <c r="C233" s="5" t="str">
        <f>_air_calcs!R167</f>
        <v/>
      </c>
      <c r="D233" s="9" t="str">
        <f t="shared" si="4"/>
        <v/>
      </c>
    </row>
    <row r="234" spans="2:4" x14ac:dyDescent="0.35">
      <c r="B234" s="5" t="str">
        <f>_air_calcs!Q168</f>
        <v/>
      </c>
      <c r="C234" s="5" t="str">
        <f>_air_calcs!R168</f>
        <v/>
      </c>
      <c r="D234" s="9" t="str">
        <f t="shared" si="4"/>
        <v/>
      </c>
    </row>
    <row r="235" spans="2:4" x14ac:dyDescent="0.35">
      <c r="B235" s="5" t="str">
        <f>_air_calcs!Q169</f>
        <v/>
      </c>
      <c r="C235" s="5" t="str">
        <f>_air_calcs!R169</f>
        <v/>
      </c>
      <c r="D235" s="9" t="str">
        <f t="shared" si="4"/>
        <v/>
      </c>
    </row>
    <row r="236" spans="2:4" x14ac:dyDescent="0.35">
      <c r="B236" s="5" t="str">
        <f>_air_calcs!Q170</f>
        <v/>
      </c>
      <c r="C236" s="5" t="str">
        <f>_air_calcs!R170</f>
        <v/>
      </c>
      <c r="D236" s="9" t="str">
        <f t="shared" si="4"/>
        <v/>
      </c>
    </row>
    <row r="237" spans="2:4" x14ac:dyDescent="0.35">
      <c r="B237" s="5" t="str">
        <f>_air_calcs!Q171</f>
        <v/>
      </c>
      <c r="C237" s="5" t="str">
        <f>_air_calcs!R171</f>
        <v/>
      </c>
      <c r="D237" s="9" t="str">
        <f t="shared" si="4"/>
        <v/>
      </c>
    </row>
    <row r="238" spans="2:4" x14ac:dyDescent="0.35">
      <c r="B238" s="5" t="str">
        <f>_air_calcs!Q172</f>
        <v/>
      </c>
      <c r="C238" s="5" t="str">
        <f>_air_calcs!R172</f>
        <v/>
      </c>
      <c r="D238" s="9" t="str">
        <f t="shared" si="4"/>
        <v/>
      </c>
    </row>
    <row r="239" spans="2:4" x14ac:dyDescent="0.35">
      <c r="B239" s="5" t="str">
        <f>_air_calcs!Q173</f>
        <v/>
      </c>
      <c r="C239" s="5" t="str">
        <f>_air_calcs!R173</f>
        <v/>
      </c>
      <c r="D239" s="9" t="str">
        <f t="shared" si="4"/>
        <v/>
      </c>
    </row>
    <row r="240" spans="2:4" x14ac:dyDescent="0.35">
      <c r="B240" s="5" t="str">
        <f>_air_calcs!Q174</f>
        <v/>
      </c>
      <c r="C240" s="5" t="str">
        <f>_air_calcs!R174</f>
        <v/>
      </c>
      <c r="D240" s="9" t="str">
        <f t="shared" si="4"/>
        <v/>
      </c>
    </row>
    <row r="241" spans="2:4" x14ac:dyDescent="0.35">
      <c r="B241" s="5" t="str">
        <f>_air_calcs!Q175</f>
        <v/>
      </c>
      <c r="C241" s="5" t="str">
        <f>_air_calcs!R175</f>
        <v/>
      </c>
      <c r="D241" s="9" t="str">
        <f t="shared" si="4"/>
        <v/>
      </c>
    </row>
    <row r="242" spans="2:4" x14ac:dyDescent="0.35">
      <c r="B242" s="5" t="str">
        <f>_air_calcs!Q176</f>
        <v/>
      </c>
      <c r="C242" s="5" t="str">
        <f>_air_calcs!R176</f>
        <v/>
      </c>
      <c r="D242" s="9" t="str">
        <f t="shared" si="4"/>
        <v/>
      </c>
    </row>
    <row r="243" spans="2:4" x14ac:dyDescent="0.35">
      <c r="B243" s="5" t="str">
        <f>_air_calcs!Q177</f>
        <v/>
      </c>
      <c r="C243" s="5" t="str">
        <f>_air_calcs!R177</f>
        <v/>
      </c>
      <c r="D243" s="9" t="str">
        <f t="shared" si="4"/>
        <v/>
      </c>
    </row>
    <row r="244" spans="2:4" x14ac:dyDescent="0.35">
      <c r="B244" s="5" t="str">
        <f>_air_calcs!Q178</f>
        <v/>
      </c>
      <c r="C244" s="5" t="str">
        <f>_air_calcs!R178</f>
        <v/>
      </c>
      <c r="D244" s="9" t="str">
        <f t="shared" si="4"/>
        <v/>
      </c>
    </row>
    <row r="245" spans="2:4" x14ac:dyDescent="0.35">
      <c r="B245" s="5" t="str">
        <f>_air_calcs!Q179</f>
        <v/>
      </c>
      <c r="C245" s="5" t="str">
        <f>_air_calcs!R179</f>
        <v/>
      </c>
      <c r="D245" s="9" t="str">
        <f t="shared" si="4"/>
        <v/>
      </c>
    </row>
    <row r="246" spans="2:4" x14ac:dyDescent="0.35">
      <c r="B246" s="5" t="str">
        <f>_air_calcs!Q180</f>
        <v/>
      </c>
      <c r="C246" s="5" t="str">
        <f>_air_calcs!R180</f>
        <v/>
      </c>
      <c r="D246" s="9" t="str">
        <f t="shared" si="4"/>
        <v/>
      </c>
    </row>
    <row r="247" spans="2:4" x14ac:dyDescent="0.35">
      <c r="B247" s="5" t="str">
        <f>_air_calcs!Q181</f>
        <v/>
      </c>
      <c r="C247" s="5" t="str">
        <f>_air_calcs!R181</f>
        <v/>
      </c>
      <c r="D247" s="9" t="str">
        <f t="shared" si="4"/>
        <v/>
      </c>
    </row>
    <row r="248" spans="2:4" x14ac:dyDescent="0.35">
      <c r="B248" s="5" t="str">
        <f>_air_calcs!Q182</f>
        <v/>
      </c>
      <c r="C248" s="5" t="str">
        <f>_air_calcs!R182</f>
        <v/>
      </c>
      <c r="D248" s="9" t="str">
        <f t="shared" si="4"/>
        <v/>
      </c>
    </row>
    <row r="249" spans="2:4" x14ac:dyDescent="0.35">
      <c r="B249" s="5" t="str">
        <f>_air_calcs!Q183</f>
        <v/>
      </c>
      <c r="C249" s="5" t="str">
        <f>_air_calcs!R183</f>
        <v/>
      </c>
      <c r="D249" s="9" t="str">
        <f t="shared" si="4"/>
        <v/>
      </c>
    </row>
    <row r="250" spans="2:4" x14ac:dyDescent="0.35">
      <c r="B250" s="5" t="str">
        <f>_air_calcs!Q184</f>
        <v/>
      </c>
      <c r="C250" s="5" t="str">
        <f>_air_calcs!R184</f>
        <v/>
      </c>
      <c r="D250" s="9" t="str">
        <f t="shared" si="4"/>
        <v/>
      </c>
    </row>
    <row r="251" spans="2:4" x14ac:dyDescent="0.35">
      <c r="B251" s="5" t="str">
        <f>_air_calcs!Q185</f>
        <v/>
      </c>
      <c r="C251" s="5" t="str">
        <f>_air_calcs!R185</f>
        <v/>
      </c>
      <c r="D251" s="9" t="str">
        <f t="shared" si="4"/>
        <v/>
      </c>
    </row>
    <row r="252" spans="2:4" x14ac:dyDescent="0.35">
      <c r="B252" s="5" t="str">
        <f>_air_calcs!Q186</f>
        <v/>
      </c>
      <c r="C252" s="5" t="str">
        <f>_air_calcs!R186</f>
        <v/>
      </c>
      <c r="D252" s="9" t="str">
        <f t="shared" si="4"/>
        <v/>
      </c>
    </row>
    <row r="253" spans="2:4" x14ac:dyDescent="0.35">
      <c r="B253" s="5" t="str">
        <f>_air_calcs!Q187</f>
        <v/>
      </c>
      <c r="C253" s="5" t="str">
        <f>_air_calcs!R187</f>
        <v/>
      </c>
      <c r="D253" s="9" t="str">
        <f t="shared" si="4"/>
        <v/>
      </c>
    </row>
    <row r="254" spans="2:4" x14ac:dyDescent="0.35">
      <c r="B254" s="5" t="str">
        <f>_air_calcs!Q188</f>
        <v/>
      </c>
      <c r="C254" s="5" t="str">
        <f>_air_calcs!R188</f>
        <v/>
      </c>
      <c r="D254" s="9" t="str">
        <f t="shared" si="4"/>
        <v/>
      </c>
    </row>
    <row r="255" spans="2:4" x14ac:dyDescent="0.35">
      <c r="B255" s="5" t="str">
        <f>_air_calcs!Q189</f>
        <v/>
      </c>
      <c r="C255" s="5" t="str">
        <f>_air_calcs!R189</f>
        <v/>
      </c>
      <c r="D255" s="9" t="str">
        <f t="shared" si="4"/>
        <v/>
      </c>
    </row>
    <row r="256" spans="2:4" x14ac:dyDescent="0.35">
      <c r="B256" s="5" t="str">
        <f>_air_calcs!Q190</f>
        <v/>
      </c>
      <c r="C256" s="5" t="str">
        <f>_air_calcs!R190</f>
        <v/>
      </c>
      <c r="D256" s="9" t="str">
        <f t="shared" si="4"/>
        <v/>
      </c>
    </row>
    <row r="257" spans="2:4" x14ac:dyDescent="0.35">
      <c r="B257" s="5" t="str">
        <f>_air_calcs!Q191</f>
        <v/>
      </c>
      <c r="C257" s="5" t="str">
        <f>_air_calcs!R191</f>
        <v/>
      </c>
      <c r="D257" s="9" t="str">
        <f t="shared" si="4"/>
        <v/>
      </c>
    </row>
    <row r="258" spans="2:4" x14ac:dyDescent="0.35">
      <c r="B258" s="5" t="str">
        <f>_air_calcs!Q192</f>
        <v/>
      </c>
      <c r="C258" s="5" t="str">
        <f>_air_calcs!R192</f>
        <v/>
      </c>
      <c r="D258" s="9" t="str">
        <f t="shared" si="4"/>
        <v/>
      </c>
    </row>
    <row r="259" spans="2:4" x14ac:dyDescent="0.35">
      <c r="B259" s="5" t="str">
        <f>_air_calcs!Q193</f>
        <v/>
      </c>
      <c r="C259" s="5" t="str">
        <f>_air_calcs!R193</f>
        <v/>
      </c>
      <c r="D259" s="9" t="str">
        <f t="shared" si="4"/>
        <v/>
      </c>
    </row>
    <row r="260" spans="2:4" x14ac:dyDescent="0.35">
      <c r="B260" s="5" t="str">
        <f>_air_calcs!Q194</f>
        <v/>
      </c>
      <c r="C260" s="5" t="str">
        <f>_air_calcs!R194</f>
        <v/>
      </c>
      <c r="D260" s="9" t="str">
        <f t="shared" si="4"/>
        <v/>
      </c>
    </row>
    <row r="261" spans="2:4" x14ac:dyDescent="0.35">
      <c r="B261" s="5" t="str">
        <f>_air_calcs!Q195</f>
        <v/>
      </c>
      <c r="C261" s="5" t="str">
        <f>_air_calcs!R195</f>
        <v/>
      </c>
      <c r="D261" s="9" t="str">
        <f t="shared" si="4"/>
        <v/>
      </c>
    </row>
    <row r="262" spans="2:4" x14ac:dyDescent="0.35">
      <c r="B262" s="5" t="str">
        <f>_air_calcs!Q196</f>
        <v/>
      </c>
      <c r="C262" s="5" t="str">
        <f>_air_calcs!R196</f>
        <v/>
      </c>
      <c r="D262" s="9" t="str">
        <f t="shared" si="4"/>
        <v/>
      </c>
    </row>
    <row r="263" spans="2:4" x14ac:dyDescent="0.35">
      <c r="B263" s="5" t="str">
        <f>_air_calcs!Q197</f>
        <v/>
      </c>
      <c r="C263" s="5" t="str">
        <f>_air_calcs!R197</f>
        <v/>
      </c>
      <c r="D263" s="9" t="str">
        <f t="shared" si="4"/>
        <v/>
      </c>
    </row>
    <row r="264" spans="2:4" x14ac:dyDescent="0.35">
      <c r="B264" s="5" t="str">
        <f>_air_calcs!Q198</f>
        <v/>
      </c>
      <c r="C264" s="5" t="str">
        <f>_air_calcs!R198</f>
        <v/>
      </c>
      <c r="D264" s="9" t="str">
        <f t="shared" si="4"/>
        <v/>
      </c>
    </row>
    <row r="265" spans="2:4" x14ac:dyDescent="0.35">
      <c r="B265" s="5" t="str">
        <f>_air_calcs!Q199</f>
        <v/>
      </c>
      <c r="C265" s="5" t="str">
        <f>_air_calcs!R199</f>
        <v/>
      </c>
      <c r="D265" s="9" t="str">
        <f t="shared" si="4"/>
        <v/>
      </c>
    </row>
    <row r="266" spans="2:4" x14ac:dyDescent="0.35">
      <c r="B266" s="5" t="str">
        <f>_air_calcs!Q200</f>
        <v/>
      </c>
      <c r="C266" s="5" t="str">
        <f>_air_calcs!R200</f>
        <v/>
      </c>
      <c r="D266" s="9" t="str">
        <f t="shared" ref="D266:D329" si="5">IFERROR(DATE(C266,B266,1),"")</f>
        <v/>
      </c>
    </row>
    <row r="267" spans="2:4" x14ac:dyDescent="0.35">
      <c r="B267" s="5" t="str">
        <f>_air_calcs!Q201</f>
        <v/>
      </c>
      <c r="C267" s="5" t="str">
        <f>_air_calcs!R201</f>
        <v/>
      </c>
      <c r="D267" s="9" t="str">
        <f t="shared" si="5"/>
        <v/>
      </c>
    </row>
    <row r="268" spans="2:4" x14ac:dyDescent="0.35">
      <c r="B268" s="5" t="str">
        <f>_air_calcs!Q202</f>
        <v/>
      </c>
      <c r="C268" s="5" t="str">
        <f>_air_calcs!R202</f>
        <v/>
      </c>
      <c r="D268" s="9" t="str">
        <f t="shared" si="5"/>
        <v/>
      </c>
    </row>
    <row r="269" spans="2:4" x14ac:dyDescent="0.35">
      <c r="B269" s="5" t="str">
        <f>_air_calcs!Q203</f>
        <v/>
      </c>
      <c r="C269" s="5" t="str">
        <f>_air_calcs!R203</f>
        <v/>
      </c>
      <c r="D269" s="9" t="str">
        <f t="shared" si="5"/>
        <v/>
      </c>
    </row>
    <row r="270" spans="2:4" x14ac:dyDescent="0.35">
      <c r="B270" s="5" t="str">
        <f>_air_calcs!Q204</f>
        <v/>
      </c>
      <c r="C270" s="5" t="str">
        <f>_air_calcs!R204</f>
        <v/>
      </c>
      <c r="D270" s="9" t="str">
        <f t="shared" si="5"/>
        <v/>
      </c>
    </row>
    <row r="271" spans="2:4" x14ac:dyDescent="0.35">
      <c r="B271" s="5" t="str">
        <f>_air_calcs!Q205</f>
        <v/>
      </c>
      <c r="C271" s="5" t="str">
        <f>_air_calcs!R205</f>
        <v/>
      </c>
      <c r="D271" s="9" t="str">
        <f t="shared" si="5"/>
        <v/>
      </c>
    </row>
    <row r="272" spans="2:4" x14ac:dyDescent="0.35">
      <c r="B272" s="5" t="str">
        <f>_air_calcs!Q206</f>
        <v/>
      </c>
      <c r="C272" s="5" t="str">
        <f>_air_calcs!R206</f>
        <v/>
      </c>
      <c r="D272" s="9" t="str">
        <f t="shared" si="5"/>
        <v/>
      </c>
    </row>
    <row r="273" spans="2:4" x14ac:dyDescent="0.35">
      <c r="B273" s="5" t="str">
        <f>_air_calcs!Q207</f>
        <v/>
      </c>
      <c r="C273" s="5" t="str">
        <f>_air_calcs!R207</f>
        <v/>
      </c>
      <c r="D273" s="9" t="str">
        <f t="shared" si="5"/>
        <v/>
      </c>
    </row>
    <row r="274" spans="2:4" x14ac:dyDescent="0.35">
      <c r="B274" s="5" t="str">
        <f>_air_calcs!Q208</f>
        <v/>
      </c>
      <c r="C274" s="5" t="str">
        <f>_air_calcs!R208</f>
        <v/>
      </c>
      <c r="D274" s="9" t="str">
        <f t="shared" si="5"/>
        <v/>
      </c>
    </row>
    <row r="275" spans="2:4" x14ac:dyDescent="0.35">
      <c r="B275" s="5" t="str">
        <f>_air_calcs!Q209</f>
        <v/>
      </c>
      <c r="C275" s="5" t="str">
        <f>_air_calcs!R209</f>
        <v/>
      </c>
      <c r="D275" s="9" t="str">
        <f t="shared" si="5"/>
        <v/>
      </c>
    </row>
    <row r="276" spans="2:4" x14ac:dyDescent="0.35">
      <c r="B276" s="5" t="str">
        <f>_air_calcs!Q210</f>
        <v/>
      </c>
      <c r="C276" s="5" t="str">
        <f>_air_calcs!R210</f>
        <v/>
      </c>
      <c r="D276" s="9" t="str">
        <f t="shared" si="5"/>
        <v/>
      </c>
    </row>
    <row r="277" spans="2:4" x14ac:dyDescent="0.35">
      <c r="B277" s="5" t="str">
        <f>_air_calcs!Q211</f>
        <v/>
      </c>
      <c r="C277" s="5" t="str">
        <f>_air_calcs!R211</f>
        <v/>
      </c>
      <c r="D277" s="9" t="str">
        <f t="shared" si="5"/>
        <v/>
      </c>
    </row>
    <row r="278" spans="2:4" x14ac:dyDescent="0.35">
      <c r="B278" s="5" t="str">
        <f>_air_calcs!Q212</f>
        <v/>
      </c>
      <c r="C278" s="5" t="str">
        <f>_air_calcs!R212</f>
        <v/>
      </c>
      <c r="D278" s="9" t="str">
        <f t="shared" si="5"/>
        <v/>
      </c>
    </row>
    <row r="279" spans="2:4" x14ac:dyDescent="0.35">
      <c r="B279" s="5" t="str">
        <f>_air_calcs!Q213</f>
        <v/>
      </c>
      <c r="C279" s="5" t="str">
        <f>_air_calcs!R213</f>
        <v/>
      </c>
      <c r="D279" s="9" t="str">
        <f t="shared" si="5"/>
        <v/>
      </c>
    </row>
    <row r="280" spans="2:4" x14ac:dyDescent="0.35">
      <c r="B280" s="5" t="str">
        <f>_air_calcs!Q214</f>
        <v/>
      </c>
      <c r="C280" s="5" t="str">
        <f>_air_calcs!R214</f>
        <v/>
      </c>
      <c r="D280" s="9" t="str">
        <f t="shared" si="5"/>
        <v/>
      </c>
    </row>
    <row r="281" spans="2:4" x14ac:dyDescent="0.35">
      <c r="B281" s="5" t="str">
        <f>_air_calcs!Q215</f>
        <v/>
      </c>
      <c r="C281" s="5" t="str">
        <f>_air_calcs!R215</f>
        <v/>
      </c>
      <c r="D281" s="9" t="str">
        <f t="shared" si="5"/>
        <v/>
      </c>
    </row>
    <row r="282" spans="2:4" x14ac:dyDescent="0.35">
      <c r="B282" s="5" t="str">
        <f>_air_calcs!Q216</f>
        <v/>
      </c>
      <c r="C282" s="5" t="str">
        <f>_air_calcs!R216</f>
        <v/>
      </c>
      <c r="D282" s="9" t="str">
        <f t="shared" si="5"/>
        <v/>
      </c>
    </row>
    <row r="283" spans="2:4" x14ac:dyDescent="0.35">
      <c r="B283" s="5" t="str">
        <f>_air_calcs!Q217</f>
        <v/>
      </c>
      <c r="C283" s="5" t="str">
        <f>_air_calcs!R217</f>
        <v/>
      </c>
      <c r="D283" s="9" t="str">
        <f t="shared" si="5"/>
        <v/>
      </c>
    </row>
    <row r="284" spans="2:4" x14ac:dyDescent="0.35">
      <c r="B284" s="5" t="str">
        <f>_air_calcs!Q218</f>
        <v/>
      </c>
      <c r="C284" s="5" t="str">
        <f>_air_calcs!R218</f>
        <v/>
      </c>
      <c r="D284" s="9" t="str">
        <f t="shared" si="5"/>
        <v/>
      </c>
    </row>
    <row r="285" spans="2:4" x14ac:dyDescent="0.35">
      <c r="B285" s="5" t="str">
        <f>_air_calcs!Q219</f>
        <v/>
      </c>
      <c r="C285" s="5" t="str">
        <f>_air_calcs!R219</f>
        <v/>
      </c>
      <c r="D285" s="9" t="str">
        <f t="shared" si="5"/>
        <v/>
      </c>
    </row>
    <row r="286" spans="2:4" x14ac:dyDescent="0.35">
      <c r="B286" s="5" t="str">
        <f>_air_calcs!Q220</f>
        <v/>
      </c>
      <c r="C286" s="5" t="str">
        <f>_air_calcs!R220</f>
        <v/>
      </c>
      <c r="D286" s="9" t="str">
        <f t="shared" si="5"/>
        <v/>
      </c>
    </row>
    <row r="287" spans="2:4" x14ac:dyDescent="0.35">
      <c r="B287" s="5" t="str">
        <f>_air_calcs!Q221</f>
        <v/>
      </c>
      <c r="C287" s="5" t="str">
        <f>_air_calcs!R221</f>
        <v/>
      </c>
      <c r="D287" s="9" t="str">
        <f t="shared" si="5"/>
        <v/>
      </c>
    </row>
    <row r="288" spans="2:4" x14ac:dyDescent="0.35">
      <c r="B288" s="5" t="str">
        <f>_air_calcs!Q222</f>
        <v/>
      </c>
      <c r="C288" s="5" t="str">
        <f>_air_calcs!R222</f>
        <v/>
      </c>
      <c r="D288" s="9" t="str">
        <f t="shared" si="5"/>
        <v/>
      </c>
    </row>
    <row r="289" spans="2:4" x14ac:dyDescent="0.35">
      <c r="B289" s="5" t="str">
        <f>_air_calcs!Q223</f>
        <v/>
      </c>
      <c r="C289" s="5" t="str">
        <f>_air_calcs!R223</f>
        <v/>
      </c>
      <c r="D289" s="9" t="str">
        <f t="shared" si="5"/>
        <v/>
      </c>
    </row>
    <row r="290" spans="2:4" x14ac:dyDescent="0.35">
      <c r="B290" s="5" t="str">
        <f>_air_calcs!Q224</f>
        <v/>
      </c>
      <c r="C290" s="5" t="str">
        <f>_air_calcs!R224</f>
        <v/>
      </c>
      <c r="D290" s="9" t="str">
        <f t="shared" si="5"/>
        <v/>
      </c>
    </row>
    <row r="291" spans="2:4" x14ac:dyDescent="0.35">
      <c r="B291" s="5" t="str">
        <f>_air_calcs!Q225</f>
        <v/>
      </c>
      <c r="C291" s="5" t="str">
        <f>_air_calcs!R225</f>
        <v/>
      </c>
      <c r="D291" s="9" t="str">
        <f t="shared" si="5"/>
        <v/>
      </c>
    </row>
    <row r="292" spans="2:4" x14ac:dyDescent="0.35">
      <c r="B292" s="5" t="str">
        <f>_air_calcs!Q226</f>
        <v/>
      </c>
      <c r="C292" s="5" t="str">
        <f>_air_calcs!R226</f>
        <v/>
      </c>
      <c r="D292" s="9" t="str">
        <f t="shared" si="5"/>
        <v/>
      </c>
    </row>
    <row r="293" spans="2:4" x14ac:dyDescent="0.35">
      <c r="B293" s="5" t="str">
        <f>_air_calcs!Q227</f>
        <v/>
      </c>
      <c r="C293" s="5" t="str">
        <f>_air_calcs!R227</f>
        <v/>
      </c>
      <c r="D293" s="9" t="str">
        <f t="shared" si="5"/>
        <v/>
      </c>
    </row>
    <row r="294" spans="2:4" x14ac:dyDescent="0.35">
      <c r="B294" s="5" t="str">
        <f>_air_calcs!Q228</f>
        <v/>
      </c>
      <c r="C294" s="5" t="str">
        <f>_air_calcs!R228</f>
        <v/>
      </c>
      <c r="D294" s="9" t="str">
        <f t="shared" si="5"/>
        <v/>
      </c>
    </row>
    <row r="295" spans="2:4" x14ac:dyDescent="0.35">
      <c r="B295" s="5" t="str">
        <f>_air_calcs!Q229</f>
        <v/>
      </c>
      <c r="C295" s="5" t="str">
        <f>_air_calcs!R229</f>
        <v/>
      </c>
      <c r="D295" s="9" t="str">
        <f t="shared" si="5"/>
        <v/>
      </c>
    </row>
    <row r="296" spans="2:4" x14ac:dyDescent="0.35">
      <c r="B296" s="5" t="str">
        <f>_air_calcs!Q230</f>
        <v/>
      </c>
      <c r="C296" s="5" t="str">
        <f>_air_calcs!R230</f>
        <v/>
      </c>
      <c r="D296" s="9" t="str">
        <f t="shared" si="5"/>
        <v/>
      </c>
    </row>
    <row r="297" spans="2:4" x14ac:dyDescent="0.35">
      <c r="B297" s="5" t="str">
        <f>_air_calcs!Q231</f>
        <v/>
      </c>
      <c r="C297" s="5" t="str">
        <f>_air_calcs!R231</f>
        <v/>
      </c>
      <c r="D297" s="9" t="str">
        <f t="shared" si="5"/>
        <v/>
      </c>
    </row>
    <row r="298" spans="2:4" x14ac:dyDescent="0.35">
      <c r="B298" s="5" t="str">
        <f>_air_calcs!Q232</f>
        <v/>
      </c>
      <c r="C298" s="5" t="str">
        <f>_air_calcs!R232</f>
        <v/>
      </c>
      <c r="D298" s="9" t="str">
        <f t="shared" si="5"/>
        <v/>
      </c>
    </row>
    <row r="299" spans="2:4" x14ac:dyDescent="0.35">
      <c r="B299" s="5" t="str">
        <f>_air_calcs!Q233</f>
        <v/>
      </c>
      <c r="C299" s="5" t="str">
        <f>_air_calcs!R233</f>
        <v/>
      </c>
      <c r="D299" s="9" t="str">
        <f t="shared" si="5"/>
        <v/>
      </c>
    </row>
    <row r="300" spans="2:4" x14ac:dyDescent="0.35">
      <c r="B300" s="5" t="str">
        <f>_air_calcs!Q234</f>
        <v/>
      </c>
      <c r="C300" s="5" t="str">
        <f>_air_calcs!R234</f>
        <v/>
      </c>
      <c r="D300" s="9" t="str">
        <f t="shared" si="5"/>
        <v/>
      </c>
    </row>
    <row r="301" spans="2:4" x14ac:dyDescent="0.35">
      <c r="B301" s="5" t="str">
        <f>_air_calcs!Q235</f>
        <v/>
      </c>
      <c r="C301" s="5" t="str">
        <f>_air_calcs!R235</f>
        <v/>
      </c>
      <c r="D301" s="9" t="str">
        <f t="shared" si="5"/>
        <v/>
      </c>
    </row>
    <row r="302" spans="2:4" x14ac:dyDescent="0.35">
      <c r="B302" s="5" t="str">
        <f>_air_calcs!Q236</f>
        <v/>
      </c>
      <c r="C302" s="5" t="str">
        <f>_air_calcs!R236</f>
        <v/>
      </c>
      <c r="D302" s="9" t="str">
        <f t="shared" si="5"/>
        <v/>
      </c>
    </row>
    <row r="303" spans="2:4" x14ac:dyDescent="0.35">
      <c r="B303" s="5" t="str">
        <f>_air_calcs!Q237</f>
        <v/>
      </c>
      <c r="C303" s="5" t="str">
        <f>_air_calcs!R237</f>
        <v/>
      </c>
      <c r="D303" s="9" t="str">
        <f t="shared" si="5"/>
        <v/>
      </c>
    </row>
    <row r="304" spans="2:4" x14ac:dyDescent="0.35">
      <c r="B304" s="5" t="str">
        <f>_air_calcs!Q238</f>
        <v/>
      </c>
      <c r="C304" s="5" t="str">
        <f>_air_calcs!R238</f>
        <v/>
      </c>
      <c r="D304" s="9" t="str">
        <f t="shared" si="5"/>
        <v/>
      </c>
    </row>
    <row r="305" spans="2:4" x14ac:dyDescent="0.35">
      <c r="B305" s="5" t="str">
        <f>_air_calcs!Q239</f>
        <v/>
      </c>
      <c r="C305" s="5" t="str">
        <f>_air_calcs!R239</f>
        <v/>
      </c>
      <c r="D305" s="9" t="str">
        <f t="shared" si="5"/>
        <v/>
      </c>
    </row>
    <row r="306" spans="2:4" x14ac:dyDescent="0.35">
      <c r="B306" s="5" t="str">
        <f>_air_calcs!Q240</f>
        <v/>
      </c>
      <c r="C306" s="5" t="str">
        <f>_air_calcs!R240</f>
        <v/>
      </c>
      <c r="D306" s="9" t="str">
        <f t="shared" si="5"/>
        <v/>
      </c>
    </row>
    <row r="307" spans="2:4" x14ac:dyDescent="0.35">
      <c r="B307" s="5" t="str">
        <f>_air_calcs!Q241</f>
        <v/>
      </c>
      <c r="C307" s="5" t="str">
        <f>_air_calcs!R241</f>
        <v/>
      </c>
      <c r="D307" s="9" t="str">
        <f t="shared" si="5"/>
        <v/>
      </c>
    </row>
    <row r="308" spans="2:4" x14ac:dyDescent="0.35">
      <c r="B308" s="5" t="str">
        <f>_air_calcs!Q242</f>
        <v/>
      </c>
      <c r="C308" s="5" t="str">
        <f>_air_calcs!R242</f>
        <v/>
      </c>
      <c r="D308" s="9" t="str">
        <f t="shared" si="5"/>
        <v/>
      </c>
    </row>
    <row r="309" spans="2:4" x14ac:dyDescent="0.35">
      <c r="B309" s="5" t="str">
        <f>_air_calcs!Q243</f>
        <v/>
      </c>
      <c r="C309" s="5" t="str">
        <f>_air_calcs!R243</f>
        <v/>
      </c>
      <c r="D309" s="9" t="str">
        <f t="shared" si="5"/>
        <v/>
      </c>
    </row>
    <row r="310" spans="2:4" x14ac:dyDescent="0.35">
      <c r="B310" s="5" t="str">
        <f>_air_calcs!Q244</f>
        <v/>
      </c>
      <c r="C310" s="5" t="str">
        <f>_air_calcs!R244</f>
        <v/>
      </c>
      <c r="D310" s="9" t="str">
        <f t="shared" si="5"/>
        <v/>
      </c>
    </row>
    <row r="311" spans="2:4" x14ac:dyDescent="0.35">
      <c r="B311" s="5" t="str">
        <f>_air_calcs!Q245</f>
        <v/>
      </c>
      <c r="C311" s="5" t="str">
        <f>_air_calcs!R245</f>
        <v/>
      </c>
      <c r="D311" s="9" t="str">
        <f t="shared" si="5"/>
        <v/>
      </c>
    </row>
    <row r="312" spans="2:4" x14ac:dyDescent="0.35">
      <c r="B312" s="5" t="str">
        <f>_air_calcs!Q246</f>
        <v/>
      </c>
      <c r="C312" s="5" t="str">
        <f>_air_calcs!R246</f>
        <v/>
      </c>
      <c r="D312" s="9" t="str">
        <f t="shared" si="5"/>
        <v/>
      </c>
    </row>
    <row r="313" spans="2:4" x14ac:dyDescent="0.35">
      <c r="B313" s="5" t="str">
        <f>_air_calcs!Q247</f>
        <v/>
      </c>
      <c r="C313" s="5" t="str">
        <f>_air_calcs!R247</f>
        <v/>
      </c>
      <c r="D313" s="9" t="str">
        <f t="shared" si="5"/>
        <v/>
      </c>
    </row>
    <row r="314" spans="2:4" x14ac:dyDescent="0.35">
      <c r="B314" s="5" t="str">
        <f>_air_calcs!Q248</f>
        <v/>
      </c>
      <c r="C314" s="5" t="str">
        <f>_air_calcs!R248</f>
        <v/>
      </c>
      <c r="D314" s="9" t="str">
        <f t="shared" si="5"/>
        <v/>
      </c>
    </row>
    <row r="315" spans="2:4" x14ac:dyDescent="0.35">
      <c r="B315" s="5" t="str">
        <f>_air_calcs!Q249</f>
        <v/>
      </c>
      <c r="C315" s="5" t="str">
        <f>_air_calcs!R249</f>
        <v/>
      </c>
      <c r="D315" s="9" t="str">
        <f t="shared" si="5"/>
        <v/>
      </c>
    </row>
    <row r="316" spans="2:4" x14ac:dyDescent="0.35">
      <c r="B316" s="5" t="str">
        <f>_air_calcs!Q250</f>
        <v/>
      </c>
      <c r="C316" s="5" t="str">
        <f>_air_calcs!R250</f>
        <v/>
      </c>
      <c r="D316" s="9" t="str">
        <f t="shared" si="5"/>
        <v/>
      </c>
    </row>
    <row r="317" spans="2:4" x14ac:dyDescent="0.35">
      <c r="B317" s="5" t="str">
        <f>_air_calcs!Q251</f>
        <v/>
      </c>
      <c r="C317" s="5" t="str">
        <f>_air_calcs!R251</f>
        <v/>
      </c>
      <c r="D317" s="9" t="str">
        <f t="shared" si="5"/>
        <v/>
      </c>
    </row>
    <row r="318" spans="2:4" x14ac:dyDescent="0.35">
      <c r="B318" s="5" t="str">
        <f>_air_calcs!Q252</f>
        <v/>
      </c>
      <c r="C318" s="5" t="str">
        <f>_air_calcs!R252</f>
        <v/>
      </c>
      <c r="D318" s="9" t="str">
        <f t="shared" si="5"/>
        <v/>
      </c>
    </row>
    <row r="319" spans="2:4" x14ac:dyDescent="0.35">
      <c r="B319" s="6" t="str">
        <f>_air_calcs!Q253</f>
        <v/>
      </c>
      <c r="C319" s="6" t="str">
        <f>_air_calcs!R253</f>
        <v/>
      </c>
      <c r="D319" s="9" t="str">
        <f t="shared" si="5"/>
        <v/>
      </c>
    </row>
    <row r="320" spans="2:4" x14ac:dyDescent="0.35">
      <c r="B320" s="7" t="str">
        <f>'Ground Travel'!M4</f>
        <v/>
      </c>
      <c r="C320" s="7" t="str">
        <f>'Ground Travel'!N4</f>
        <v/>
      </c>
      <c r="D320" s="9" t="str">
        <f t="shared" si="5"/>
        <v/>
      </c>
    </row>
    <row r="321" spans="2:4" x14ac:dyDescent="0.35">
      <c r="B321" s="7" t="str">
        <f>'Ground Travel'!M5</f>
        <v/>
      </c>
      <c r="C321" s="7" t="str">
        <f>'Ground Travel'!N5</f>
        <v/>
      </c>
      <c r="D321" s="9" t="str">
        <f t="shared" si="5"/>
        <v/>
      </c>
    </row>
    <row r="322" spans="2:4" x14ac:dyDescent="0.35">
      <c r="B322" s="7" t="str">
        <f>'Ground Travel'!M6</f>
        <v/>
      </c>
      <c r="C322" s="7" t="str">
        <f>'Ground Travel'!N6</f>
        <v/>
      </c>
      <c r="D322" s="9" t="str">
        <f t="shared" si="5"/>
        <v/>
      </c>
    </row>
    <row r="323" spans="2:4" x14ac:dyDescent="0.35">
      <c r="B323" s="7" t="str">
        <f>'Ground Travel'!M7</f>
        <v/>
      </c>
      <c r="C323" s="7" t="str">
        <f>'Ground Travel'!N7</f>
        <v/>
      </c>
      <c r="D323" s="9" t="str">
        <f t="shared" si="5"/>
        <v/>
      </c>
    </row>
    <row r="324" spans="2:4" x14ac:dyDescent="0.35">
      <c r="B324" s="7" t="str">
        <f>'Ground Travel'!M8</f>
        <v/>
      </c>
      <c r="C324" s="7" t="str">
        <f>'Ground Travel'!N8</f>
        <v/>
      </c>
      <c r="D324" s="9" t="str">
        <f t="shared" si="5"/>
        <v/>
      </c>
    </row>
    <row r="325" spans="2:4" x14ac:dyDescent="0.35">
      <c r="B325" s="7" t="str">
        <f>'Ground Travel'!M9</f>
        <v/>
      </c>
      <c r="C325" s="7" t="str">
        <f>'Ground Travel'!N9</f>
        <v/>
      </c>
      <c r="D325" s="9" t="str">
        <f t="shared" si="5"/>
        <v/>
      </c>
    </row>
    <row r="326" spans="2:4" x14ac:dyDescent="0.35">
      <c r="B326" s="7" t="str">
        <f>'Ground Travel'!M10</f>
        <v/>
      </c>
      <c r="C326" s="7" t="str">
        <f>'Ground Travel'!N10</f>
        <v/>
      </c>
      <c r="D326" s="9" t="str">
        <f t="shared" si="5"/>
        <v/>
      </c>
    </row>
    <row r="327" spans="2:4" x14ac:dyDescent="0.35">
      <c r="B327" s="7" t="str">
        <f>'Ground Travel'!M11</f>
        <v/>
      </c>
      <c r="C327" s="7" t="str">
        <f>'Ground Travel'!N11</f>
        <v/>
      </c>
      <c r="D327" s="9" t="str">
        <f t="shared" si="5"/>
        <v/>
      </c>
    </row>
    <row r="328" spans="2:4" x14ac:dyDescent="0.35">
      <c r="B328" s="7" t="str">
        <f>'Ground Travel'!M12</f>
        <v/>
      </c>
      <c r="C328" s="7" t="str">
        <f>'Ground Travel'!N12</f>
        <v/>
      </c>
      <c r="D328" s="9" t="str">
        <f t="shared" si="5"/>
        <v/>
      </c>
    </row>
    <row r="329" spans="2:4" x14ac:dyDescent="0.35">
      <c r="B329" s="7" t="str">
        <f>'Ground Travel'!M13</f>
        <v/>
      </c>
      <c r="C329" s="7" t="str">
        <f>'Ground Travel'!N13</f>
        <v/>
      </c>
      <c r="D329" s="9" t="str">
        <f t="shared" si="5"/>
        <v/>
      </c>
    </row>
    <row r="330" spans="2:4" x14ac:dyDescent="0.35">
      <c r="B330" s="7" t="str">
        <f>'Ground Travel'!M14</f>
        <v/>
      </c>
      <c r="C330" s="7" t="str">
        <f>'Ground Travel'!N14</f>
        <v/>
      </c>
      <c r="D330" s="9" t="str">
        <f t="shared" ref="D330:D393" si="6">IFERROR(DATE(C330,B330,1),"")</f>
        <v/>
      </c>
    </row>
    <row r="331" spans="2:4" x14ac:dyDescent="0.35">
      <c r="B331" s="7" t="str">
        <f>'Ground Travel'!M15</f>
        <v/>
      </c>
      <c r="C331" s="7" t="str">
        <f>'Ground Travel'!N15</f>
        <v/>
      </c>
      <c r="D331" s="9" t="str">
        <f t="shared" si="6"/>
        <v/>
      </c>
    </row>
    <row r="332" spans="2:4" x14ac:dyDescent="0.35">
      <c r="B332" s="7" t="str">
        <f>'Ground Travel'!M16</f>
        <v/>
      </c>
      <c r="C332" s="7" t="str">
        <f>'Ground Travel'!N16</f>
        <v/>
      </c>
      <c r="D332" s="9" t="str">
        <f t="shared" si="6"/>
        <v/>
      </c>
    </row>
    <row r="333" spans="2:4" x14ac:dyDescent="0.35">
      <c r="B333" s="7" t="str">
        <f>'Ground Travel'!M17</f>
        <v/>
      </c>
      <c r="C333" s="7" t="str">
        <f>'Ground Travel'!N17</f>
        <v/>
      </c>
      <c r="D333" s="9" t="str">
        <f t="shared" si="6"/>
        <v/>
      </c>
    </row>
    <row r="334" spans="2:4" x14ac:dyDescent="0.35">
      <c r="B334" s="7" t="str">
        <f>'Ground Travel'!M18</f>
        <v/>
      </c>
      <c r="C334" s="7" t="str">
        <f>'Ground Travel'!N18</f>
        <v/>
      </c>
      <c r="D334" s="9" t="str">
        <f t="shared" si="6"/>
        <v/>
      </c>
    </row>
    <row r="335" spans="2:4" x14ac:dyDescent="0.35">
      <c r="B335" s="7" t="str">
        <f>'Ground Travel'!M19</f>
        <v/>
      </c>
      <c r="C335" s="7" t="str">
        <f>'Ground Travel'!N19</f>
        <v/>
      </c>
      <c r="D335" s="9" t="str">
        <f t="shared" si="6"/>
        <v/>
      </c>
    </row>
    <row r="336" spans="2:4" x14ac:dyDescent="0.35">
      <c r="B336" s="7" t="str">
        <f>'Ground Travel'!M20</f>
        <v/>
      </c>
      <c r="C336" s="7" t="str">
        <f>'Ground Travel'!N20</f>
        <v/>
      </c>
      <c r="D336" s="9" t="str">
        <f t="shared" si="6"/>
        <v/>
      </c>
    </row>
    <row r="337" spans="2:4" x14ac:dyDescent="0.35">
      <c r="B337" s="7" t="str">
        <f>'Ground Travel'!M21</f>
        <v/>
      </c>
      <c r="C337" s="7" t="str">
        <f>'Ground Travel'!N21</f>
        <v/>
      </c>
      <c r="D337" s="9" t="str">
        <f t="shared" si="6"/>
        <v/>
      </c>
    </row>
    <row r="338" spans="2:4" x14ac:dyDescent="0.35">
      <c r="B338" s="7" t="str">
        <f>'Ground Travel'!M22</f>
        <v/>
      </c>
      <c r="C338" s="7" t="str">
        <f>'Ground Travel'!N22</f>
        <v/>
      </c>
      <c r="D338" s="9" t="str">
        <f t="shared" si="6"/>
        <v/>
      </c>
    </row>
    <row r="339" spans="2:4" x14ac:dyDescent="0.35">
      <c r="B339" s="7" t="str">
        <f>'Ground Travel'!M23</f>
        <v/>
      </c>
      <c r="C339" s="7" t="str">
        <f>'Ground Travel'!N23</f>
        <v/>
      </c>
      <c r="D339" s="9" t="str">
        <f t="shared" si="6"/>
        <v/>
      </c>
    </row>
    <row r="340" spans="2:4" x14ac:dyDescent="0.35">
      <c r="B340" s="7" t="str">
        <f>'Ground Travel'!M24</f>
        <v/>
      </c>
      <c r="C340" s="7" t="str">
        <f>'Ground Travel'!N24</f>
        <v/>
      </c>
      <c r="D340" s="9" t="str">
        <f t="shared" si="6"/>
        <v/>
      </c>
    </row>
    <row r="341" spans="2:4" x14ac:dyDescent="0.35">
      <c r="B341" s="7" t="str">
        <f>'Ground Travel'!M25</f>
        <v/>
      </c>
      <c r="C341" s="7" t="str">
        <f>'Ground Travel'!N25</f>
        <v/>
      </c>
      <c r="D341" s="9" t="str">
        <f t="shared" si="6"/>
        <v/>
      </c>
    </row>
    <row r="342" spans="2:4" x14ac:dyDescent="0.35">
      <c r="B342" s="7" t="str">
        <f>'Ground Travel'!M26</f>
        <v/>
      </c>
      <c r="C342" s="7" t="str">
        <f>'Ground Travel'!N26</f>
        <v/>
      </c>
      <c r="D342" s="9" t="str">
        <f t="shared" si="6"/>
        <v/>
      </c>
    </row>
    <row r="343" spans="2:4" x14ac:dyDescent="0.35">
      <c r="B343" s="7" t="str">
        <f>'Ground Travel'!M27</f>
        <v/>
      </c>
      <c r="C343" s="7" t="str">
        <f>'Ground Travel'!N27</f>
        <v/>
      </c>
      <c r="D343" s="9" t="str">
        <f t="shared" si="6"/>
        <v/>
      </c>
    </row>
    <row r="344" spans="2:4" x14ac:dyDescent="0.35">
      <c r="B344" s="7" t="str">
        <f>'Ground Travel'!M28</f>
        <v/>
      </c>
      <c r="C344" s="7" t="str">
        <f>'Ground Travel'!N28</f>
        <v/>
      </c>
      <c r="D344" s="9" t="str">
        <f t="shared" si="6"/>
        <v/>
      </c>
    </row>
    <row r="345" spans="2:4" x14ac:dyDescent="0.35">
      <c r="B345" s="7" t="str">
        <f>'Ground Travel'!M29</f>
        <v/>
      </c>
      <c r="C345" s="7" t="str">
        <f>'Ground Travel'!N29</f>
        <v/>
      </c>
      <c r="D345" s="9" t="str">
        <f t="shared" si="6"/>
        <v/>
      </c>
    </row>
    <row r="346" spans="2:4" x14ac:dyDescent="0.35">
      <c r="B346" s="7" t="str">
        <f>'Ground Travel'!M30</f>
        <v/>
      </c>
      <c r="C346" s="7" t="str">
        <f>'Ground Travel'!N30</f>
        <v/>
      </c>
      <c r="D346" s="9" t="str">
        <f t="shared" si="6"/>
        <v/>
      </c>
    </row>
    <row r="347" spans="2:4" x14ac:dyDescent="0.35">
      <c r="B347" s="7" t="str">
        <f>'Ground Travel'!M31</f>
        <v/>
      </c>
      <c r="C347" s="7" t="str">
        <f>'Ground Travel'!N31</f>
        <v/>
      </c>
      <c r="D347" s="9" t="str">
        <f t="shared" si="6"/>
        <v/>
      </c>
    </row>
    <row r="348" spans="2:4" x14ac:dyDescent="0.35">
      <c r="B348" s="7" t="str">
        <f>'Ground Travel'!M32</f>
        <v/>
      </c>
      <c r="C348" s="7" t="str">
        <f>'Ground Travel'!N32</f>
        <v/>
      </c>
      <c r="D348" s="9" t="str">
        <f t="shared" si="6"/>
        <v/>
      </c>
    </row>
    <row r="349" spans="2:4" x14ac:dyDescent="0.35">
      <c r="B349" s="7" t="str">
        <f>'Ground Travel'!M33</f>
        <v/>
      </c>
      <c r="C349" s="7" t="str">
        <f>'Ground Travel'!N33</f>
        <v/>
      </c>
      <c r="D349" s="9" t="str">
        <f t="shared" si="6"/>
        <v/>
      </c>
    </row>
    <row r="350" spans="2:4" x14ac:dyDescent="0.35">
      <c r="B350" s="7" t="str">
        <f>'Ground Travel'!M34</f>
        <v/>
      </c>
      <c r="C350" s="7" t="str">
        <f>'Ground Travel'!N34</f>
        <v/>
      </c>
      <c r="D350" s="9" t="str">
        <f t="shared" si="6"/>
        <v/>
      </c>
    </row>
    <row r="351" spans="2:4" x14ac:dyDescent="0.35">
      <c r="B351" s="7" t="str">
        <f>'Ground Travel'!M35</f>
        <v/>
      </c>
      <c r="C351" s="7" t="str">
        <f>'Ground Travel'!N35</f>
        <v/>
      </c>
      <c r="D351" s="9" t="str">
        <f t="shared" si="6"/>
        <v/>
      </c>
    </row>
    <row r="352" spans="2:4" x14ac:dyDescent="0.35">
      <c r="B352" s="7" t="str">
        <f>'Ground Travel'!M36</f>
        <v/>
      </c>
      <c r="C352" s="7" t="str">
        <f>'Ground Travel'!N36</f>
        <v/>
      </c>
      <c r="D352" s="9" t="str">
        <f t="shared" si="6"/>
        <v/>
      </c>
    </row>
    <row r="353" spans="2:4" x14ac:dyDescent="0.35">
      <c r="B353" s="7" t="str">
        <f>'Ground Travel'!M37</f>
        <v/>
      </c>
      <c r="C353" s="7" t="str">
        <f>'Ground Travel'!N37</f>
        <v/>
      </c>
      <c r="D353" s="9" t="str">
        <f t="shared" si="6"/>
        <v/>
      </c>
    </row>
    <row r="354" spans="2:4" x14ac:dyDescent="0.35">
      <c r="B354" s="7" t="str">
        <f>'Ground Travel'!M38</f>
        <v/>
      </c>
      <c r="C354" s="7" t="str">
        <f>'Ground Travel'!N38</f>
        <v/>
      </c>
      <c r="D354" s="9" t="str">
        <f t="shared" si="6"/>
        <v/>
      </c>
    </row>
    <row r="355" spans="2:4" x14ac:dyDescent="0.35">
      <c r="B355" s="7" t="str">
        <f>'Ground Travel'!M39</f>
        <v/>
      </c>
      <c r="C355" s="7" t="str">
        <f>'Ground Travel'!N39</f>
        <v/>
      </c>
      <c r="D355" s="9" t="str">
        <f t="shared" si="6"/>
        <v/>
      </c>
    </row>
    <row r="356" spans="2:4" x14ac:dyDescent="0.35">
      <c r="B356" s="7" t="str">
        <f>'Ground Travel'!M40</f>
        <v/>
      </c>
      <c r="C356" s="7" t="str">
        <f>'Ground Travel'!N40</f>
        <v/>
      </c>
      <c r="D356" s="9" t="str">
        <f t="shared" si="6"/>
        <v/>
      </c>
    </row>
    <row r="357" spans="2:4" x14ac:dyDescent="0.35">
      <c r="B357" s="7" t="str">
        <f>'Ground Travel'!M41</f>
        <v/>
      </c>
      <c r="C357" s="7" t="str">
        <f>'Ground Travel'!N41</f>
        <v/>
      </c>
      <c r="D357" s="9" t="str">
        <f t="shared" si="6"/>
        <v/>
      </c>
    </row>
    <row r="358" spans="2:4" x14ac:dyDescent="0.35">
      <c r="B358" s="7" t="str">
        <f>'Ground Travel'!M42</f>
        <v/>
      </c>
      <c r="C358" s="7" t="str">
        <f>'Ground Travel'!N42</f>
        <v/>
      </c>
      <c r="D358" s="9" t="str">
        <f t="shared" si="6"/>
        <v/>
      </c>
    </row>
    <row r="359" spans="2:4" x14ac:dyDescent="0.35">
      <c r="B359" s="7" t="str">
        <f>'Ground Travel'!M43</f>
        <v/>
      </c>
      <c r="C359" s="7" t="str">
        <f>'Ground Travel'!N43</f>
        <v/>
      </c>
      <c r="D359" s="9" t="str">
        <f t="shared" si="6"/>
        <v/>
      </c>
    </row>
    <row r="360" spans="2:4" x14ac:dyDescent="0.35">
      <c r="B360" s="7" t="str">
        <f>'Ground Travel'!M44</f>
        <v/>
      </c>
      <c r="C360" s="7" t="str">
        <f>'Ground Travel'!N44</f>
        <v/>
      </c>
      <c r="D360" s="9" t="str">
        <f t="shared" si="6"/>
        <v/>
      </c>
    </row>
    <row r="361" spans="2:4" x14ac:dyDescent="0.35">
      <c r="B361" s="7" t="str">
        <f>'Ground Travel'!M45</f>
        <v/>
      </c>
      <c r="C361" s="7" t="str">
        <f>'Ground Travel'!N45</f>
        <v/>
      </c>
      <c r="D361" s="9" t="str">
        <f t="shared" si="6"/>
        <v/>
      </c>
    </row>
    <row r="362" spans="2:4" x14ac:dyDescent="0.35">
      <c r="B362" s="7" t="str">
        <f>'Ground Travel'!M46</f>
        <v/>
      </c>
      <c r="C362" s="7" t="str">
        <f>'Ground Travel'!N46</f>
        <v/>
      </c>
      <c r="D362" s="9" t="str">
        <f t="shared" si="6"/>
        <v/>
      </c>
    </row>
    <row r="363" spans="2:4" x14ac:dyDescent="0.35">
      <c r="B363" s="7" t="str">
        <f>'Ground Travel'!M47</f>
        <v/>
      </c>
      <c r="C363" s="7" t="str">
        <f>'Ground Travel'!N47</f>
        <v/>
      </c>
      <c r="D363" s="9" t="str">
        <f t="shared" si="6"/>
        <v/>
      </c>
    </row>
    <row r="364" spans="2:4" x14ac:dyDescent="0.35">
      <c r="B364" s="7" t="str">
        <f>'Ground Travel'!M48</f>
        <v/>
      </c>
      <c r="C364" s="7" t="str">
        <f>'Ground Travel'!N48</f>
        <v/>
      </c>
      <c r="D364" s="9" t="str">
        <f t="shared" si="6"/>
        <v/>
      </c>
    </row>
    <row r="365" spans="2:4" x14ac:dyDescent="0.35">
      <c r="B365" s="7" t="str">
        <f>'Ground Travel'!M49</f>
        <v/>
      </c>
      <c r="C365" s="7" t="str">
        <f>'Ground Travel'!N49</f>
        <v/>
      </c>
      <c r="D365" s="9" t="str">
        <f t="shared" si="6"/>
        <v/>
      </c>
    </row>
    <row r="366" spans="2:4" x14ac:dyDescent="0.35">
      <c r="B366" s="7" t="str">
        <f>'Ground Travel'!M50</f>
        <v/>
      </c>
      <c r="C366" s="7" t="str">
        <f>'Ground Travel'!N50</f>
        <v/>
      </c>
      <c r="D366" s="9" t="str">
        <f t="shared" si="6"/>
        <v/>
      </c>
    </row>
    <row r="367" spans="2:4" x14ac:dyDescent="0.35">
      <c r="B367" s="7" t="str">
        <f>'Ground Travel'!M51</f>
        <v/>
      </c>
      <c r="C367" s="7" t="str">
        <f>'Ground Travel'!N51</f>
        <v/>
      </c>
      <c r="D367" s="9" t="str">
        <f t="shared" si="6"/>
        <v/>
      </c>
    </row>
    <row r="368" spans="2:4" x14ac:dyDescent="0.35">
      <c r="B368" s="7" t="str">
        <f>'Ground Travel'!M52</f>
        <v/>
      </c>
      <c r="C368" s="7" t="str">
        <f>'Ground Travel'!N52</f>
        <v/>
      </c>
      <c r="D368" s="9" t="str">
        <f t="shared" si="6"/>
        <v/>
      </c>
    </row>
    <row r="369" spans="2:4" x14ac:dyDescent="0.35">
      <c r="B369" s="7" t="str">
        <f>'Ground Travel'!M53</f>
        <v/>
      </c>
      <c r="C369" s="7" t="str">
        <f>'Ground Travel'!N53</f>
        <v/>
      </c>
      <c r="D369" s="9" t="str">
        <f t="shared" si="6"/>
        <v/>
      </c>
    </row>
    <row r="370" spans="2:4" x14ac:dyDescent="0.35">
      <c r="B370" s="7" t="str">
        <f>'Ground Travel'!M54</f>
        <v/>
      </c>
      <c r="C370" s="7" t="str">
        <f>'Ground Travel'!N54</f>
        <v/>
      </c>
      <c r="D370" s="9" t="str">
        <f t="shared" si="6"/>
        <v/>
      </c>
    </row>
    <row r="371" spans="2:4" x14ac:dyDescent="0.35">
      <c r="B371" s="7" t="str">
        <f>'Ground Travel'!M55</f>
        <v/>
      </c>
      <c r="C371" s="7" t="str">
        <f>'Ground Travel'!N55</f>
        <v/>
      </c>
      <c r="D371" s="9" t="str">
        <f t="shared" si="6"/>
        <v/>
      </c>
    </row>
    <row r="372" spans="2:4" x14ac:dyDescent="0.35">
      <c r="B372" s="7" t="str">
        <f>'Ground Travel'!M56</f>
        <v/>
      </c>
      <c r="C372" s="7" t="str">
        <f>'Ground Travel'!N56</f>
        <v/>
      </c>
      <c r="D372" s="9" t="str">
        <f t="shared" si="6"/>
        <v/>
      </c>
    </row>
    <row r="373" spans="2:4" x14ac:dyDescent="0.35">
      <c r="B373" s="7" t="str">
        <f>'Ground Travel'!M57</f>
        <v/>
      </c>
      <c r="C373" s="7" t="str">
        <f>'Ground Travel'!N57</f>
        <v/>
      </c>
      <c r="D373" s="9" t="str">
        <f t="shared" si="6"/>
        <v/>
      </c>
    </row>
    <row r="374" spans="2:4" x14ac:dyDescent="0.35">
      <c r="B374" s="7" t="str">
        <f>'Ground Travel'!M58</f>
        <v/>
      </c>
      <c r="C374" s="7" t="str">
        <f>'Ground Travel'!N58</f>
        <v/>
      </c>
      <c r="D374" s="9" t="str">
        <f t="shared" si="6"/>
        <v/>
      </c>
    </row>
    <row r="375" spans="2:4" x14ac:dyDescent="0.35">
      <c r="B375" s="7" t="str">
        <f>'Ground Travel'!M59</f>
        <v/>
      </c>
      <c r="C375" s="7" t="str">
        <f>'Ground Travel'!N59</f>
        <v/>
      </c>
      <c r="D375" s="9" t="str">
        <f t="shared" si="6"/>
        <v/>
      </c>
    </row>
    <row r="376" spans="2:4" x14ac:dyDescent="0.35">
      <c r="B376" s="7" t="str">
        <f>'Ground Travel'!M60</f>
        <v/>
      </c>
      <c r="C376" s="7" t="str">
        <f>'Ground Travel'!N60</f>
        <v/>
      </c>
      <c r="D376" s="9" t="str">
        <f t="shared" si="6"/>
        <v/>
      </c>
    </row>
    <row r="377" spans="2:4" x14ac:dyDescent="0.35">
      <c r="B377" s="7" t="str">
        <f>'Ground Travel'!M61</f>
        <v/>
      </c>
      <c r="C377" s="7" t="str">
        <f>'Ground Travel'!N61</f>
        <v/>
      </c>
      <c r="D377" s="9" t="str">
        <f t="shared" si="6"/>
        <v/>
      </c>
    </row>
    <row r="378" spans="2:4" x14ac:dyDescent="0.35">
      <c r="B378" s="7" t="str">
        <f>'Ground Travel'!M62</f>
        <v/>
      </c>
      <c r="C378" s="7" t="str">
        <f>'Ground Travel'!N62</f>
        <v/>
      </c>
      <c r="D378" s="9" t="str">
        <f t="shared" si="6"/>
        <v/>
      </c>
    </row>
    <row r="379" spans="2:4" x14ac:dyDescent="0.35">
      <c r="B379" s="7" t="str">
        <f>'Ground Travel'!M63</f>
        <v/>
      </c>
      <c r="C379" s="7" t="str">
        <f>'Ground Travel'!N63</f>
        <v/>
      </c>
      <c r="D379" s="9" t="str">
        <f t="shared" si="6"/>
        <v/>
      </c>
    </row>
    <row r="380" spans="2:4" x14ac:dyDescent="0.35">
      <c r="B380" s="7" t="str">
        <f>'Ground Travel'!M64</f>
        <v/>
      </c>
      <c r="C380" s="7" t="str">
        <f>'Ground Travel'!N64</f>
        <v/>
      </c>
      <c r="D380" s="9" t="str">
        <f t="shared" si="6"/>
        <v/>
      </c>
    </row>
    <row r="381" spans="2:4" x14ac:dyDescent="0.35">
      <c r="B381" s="7" t="str">
        <f>'Ground Travel'!M65</f>
        <v/>
      </c>
      <c r="C381" s="7" t="str">
        <f>'Ground Travel'!N65</f>
        <v/>
      </c>
      <c r="D381" s="9" t="str">
        <f t="shared" si="6"/>
        <v/>
      </c>
    </row>
    <row r="382" spans="2:4" x14ac:dyDescent="0.35">
      <c r="B382" s="7" t="str">
        <f>'Ground Travel'!M66</f>
        <v/>
      </c>
      <c r="C382" s="7" t="str">
        <f>'Ground Travel'!N66</f>
        <v/>
      </c>
      <c r="D382" s="9" t="str">
        <f t="shared" si="6"/>
        <v/>
      </c>
    </row>
    <row r="383" spans="2:4" x14ac:dyDescent="0.35">
      <c r="B383" s="7" t="str">
        <f>'Ground Travel'!M67</f>
        <v/>
      </c>
      <c r="C383" s="7" t="str">
        <f>'Ground Travel'!N67</f>
        <v/>
      </c>
      <c r="D383" s="9" t="str">
        <f t="shared" si="6"/>
        <v/>
      </c>
    </row>
    <row r="384" spans="2:4" x14ac:dyDescent="0.35">
      <c r="B384" s="7" t="str">
        <f>'Ground Travel'!M68</f>
        <v/>
      </c>
      <c r="C384" s="7" t="str">
        <f>'Ground Travel'!N68</f>
        <v/>
      </c>
      <c r="D384" s="9" t="str">
        <f t="shared" si="6"/>
        <v/>
      </c>
    </row>
    <row r="385" spans="2:4" x14ac:dyDescent="0.35">
      <c r="B385" s="7" t="str">
        <f>'Ground Travel'!M69</f>
        <v/>
      </c>
      <c r="C385" s="7" t="str">
        <f>'Ground Travel'!N69</f>
        <v/>
      </c>
      <c r="D385" s="9" t="str">
        <f t="shared" si="6"/>
        <v/>
      </c>
    </row>
    <row r="386" spans="2:4" x14ac:dyDescent="0.35">
      <c r="B386" s="7" t="str">
        <f>'Ground Travel'!M70</f>
        <v/>
      </c>
      <c r="C386" s="7" t="str">
        <f>'Ground Travel'!N70</f>
        <v/>
      </c>
      <c r="D386" s="9" t="str">
        <f t="shared" si="6"/>
        <v/>
      </c>
    </row>
    <row r="387" spans="2:4" x14ac:dyDescent="0.35">
      <c r="B387" s="7" t="str">
        <f>'Ground Travel'!M71</f>
        <v/>
      </c>
      <c r="C387" s="7" t="str">
        <f>'Ground Travel'!N71</f>
        <v/>
      </c>
      <c r="D387" s="9" t="str">
        <f t="shared" si="6"/>
        <v/>
      </c>
    </row>
    <row r="388" spans="2:4" x14ac:dyDescent="0.35">
      <c r="B388" s="7" t="str">
        <f>'Ground Travel'!M72</f>
        <v/>
      </c>
      <c r="C388" s="7" t="str">
        <f>'Ground Travel'!N72</f>
        <v/>
      </c>
      <c r="D388" s="9" t="str">
        <f t="shared" si="6"/>
        <v/>
      </c>
    </row>
    <row r="389" spans="2:4" x14ac:dyDescent="0.35">
      <c r="B389" s="7" t="str">
        <f>'Ground Travel'!M73</f>
        <v/>
      </c>
      <c r="C389" s="7" t="str">
        <f>'Ground Travel'!N73</f>
        <v/>
      </c>
      <c r="D389" s="9" t="str">
        <f t="shared" si="6"/>
        <v/>
      </c>
    </row>
    <row r="390" spans="2:4" x14ac:dyDescent="0.35">
      <c r="B390" s="7" t="str">
        <f>'Ground Travel'!M74</f>
        <v/>
      </c>
      <c r="C390" s="7" t="str">
        <f>'Ground Travel'!N74</f>
        <v/>
      </c>
      <c r="D390" s="9" t="str">
        <f t="shared" si="6"/>
        <v/>
      </c>
    </row>
    <row r="391" spans="2:4" x14ac:dyDescent="0.35">
      <c r="B391" s="7" t="str">
        <f>'Ground Travel'!M75</f>
        <v/>
      </c>
      <c r="C391" s="7" t="str">
        <f>'Ground Travel'!N75</f>
        <v/>
      </c>
      <c r="D391" s="9" t="str">
        <f t="shared" si="6"/>
        <v/>
      </c>
    </row>
    <row r="392" spans="2:4" x14ac:dyDescent="0.35">
      <c r="B392" s="7" t="str">
        <f>'Ground Travel'!M76</f>
        <v/>
      </c>
      <c r="C392" s="7" t="str">
        <f>'Ground Travel'!N76</f>
        <v/>
      </c>
      <c r="D392" s="9" t="str">
        <f t="shared" si="6"/>
        <v/>
      </c>
    </row>
    <row r="393" spans="2:4" x14ac:dyDescent="0.35">
      <c r="B393" s="7" t="str">
        <f>'Ground Travel'!M77</f>
        <v/>
      </c>
      <c r="C393" s="7" t="str">
        <f>'Ground Travel'!N77</f>
        <v/>
      </c>
      <c r="D393" s="9" t="str">
        <f t="shared" si="6"/>
        <v/>
      </c>
    </row>
    <row r="394" spans="2:4" x14ac:dyDescent="0.35">
      <c r="B394" s="7" t="str">
        <f>'Ground Travel'!M78</f>
        <v/>
      </c>
      <c r="C394" s="7" t="str">
        <f>'Ground Travel'!N78</f>
        <v/>
      </c>
      <c r="D394" s="9" t="str">
        <f t="shared" ref="D394:D457" si="7">IFERROR(DATE(C394,B394,1),"")</f>
        <v/>
      </c>
    </row>
    <row r="395" spans="2:4" x14ac:dyDescent="0.35">
      <c r="B395" s="7" t="str">
        <f>'Ground Travel'!M79</f>
        <v/>
      </c>
      <c r="C395" s="7" t="str">
        <f>'Ground Travel'!N79</f>
        <v/>
      </c>
      <c r="D395" s="9" t="str">
        <f t="shared" si="7"/>
        <v/>
      </c>
    </row>
    <row r="396" spans="2:4" x14ac:dyDescent="0.35">
      <c r="B396" s="7" t="str">
        <f>'Ground Travel'!M80</f>
        <v/>
      </c>
      <c r="C396" s="7" t="str">
        <f>'Ground Travel'!N80</f>
        <v/>
      </c>
      <c r="D396" s="9" t="str">
        <f t="shared" si="7"/>
        <v/>
      </c>
    </row>
    <row r="397" spans="2:4" x14ac:dyDescent="0.35">
      <c r="B397" s="7" t="str">
        <f>'Ground Travel'!M81</f>
        <v/>
      </c>
      <c r="C397" s="7" t="str">
        <f>'Ground Travel'!N81</f>
        <v/>
      </c>
      <c r="D397" s="9" t="str">
        <f t="shared" si="7"/>
        <v/>
      </c>
    </row>
    <row r="398" spans="2:4" x14ac:dyDescent="0.35">
      <c r="B398" s="7" t="str">
        <f>'Ground Travel'!M82</f>
        <v/>
      </c>
      <c r="C398" s="7" t="str">
        <f>'Ground Travel'!N82</f>
        <v/>
      </c>
      <c r="D398" s="9" t="str">
        <f t="shared" si="7"/>
        <v/>
      </c>
    </row>
    <row r="399" spans="2:4" x14ac:dyDescent="0.35">
      <c r="B399" s="7" t="str">
        <f>'Ground Travel'!M83</f>
        <v/>
      </c>
      <c r="C399" s="7" t="str">
        <f>'Ground Travel'!N83</f>
        <v/>
      </c>
      <c r="D399" s="9" t="str">
        <f t="shared" si="7"/>
        <v/>
      </c>
    </row>
    <row r="400" spans="2:4" x14ac:dyDescent="0.35">
      <c r="B400" s="7" t="str">
        <f>'Ground Travel'!M84</f>
        <v/>
      </c>
      <c r="C400" s="7" t="str">
        <f>'Ground Travel'!N84</f>
        <v/>
      </c>
      <c r="D400" s="9" t="str">
        <f t="shared" si="7"/>
        <v/>
      </c>
    </row>
    <row r="401" spans="2:4" x14ac:dyDescent="0.35">
      <c r="B401" s="7" t="str">
        <f>'Ground Travel'!M85</f>
        <v/>
      </c>
      <c r="C401" s="7" t="str">
        <f>'Ground Travel'!N85</f>
        <v/>
      </c>
      <c r="D401" s="9" t="str">
        <f t="shared" si="7"/>
        <v/>
      </c>
    </row>
    <row r="402" spans="2:4" x14ac:dyDescent="0.35">
      <c r="B402" s="7" t="str">
        <f>'Ground Travel'!M86</f>
        <v/>
      </c>
      <c r="C402" s="7" t="str">
        <f>'Ground Travel'!N86</f>
        <v/>
      </c>
      <c r="D402" s="9" t="str">
        <f t="shared" si="7"/>
        <v/>
      </c>
    </row>
    <row r="403" spans="2:4" x14ac:dyDescent="0.35">
      <c r="B403" s="7" t="str">
        <f>'Ground Travel'!M87</f>
        <v/>
      </c>
      <c r="C403" s="7" t="str">
        <f>'Ground Travel'!N87</f>
        <v/>
      </c>
      <c r="D403" s="9" t="str">
        <f t="shared" si="7"/>
        <v/>
      </c>
    </row>
    <row r="404" spans="2:4" x14ac:dyDescent="0.35">
      <c r="B404" s="7" t="str">
        <f>'Ground Travel'!M88</f>
        <v/>
      </c>
      <c r="C404" s="7" t="str">
        <f>'Ground Travel'!N88</f>
        <v/>
      </c>
      <c r="D404" s="9" t="str">
        <f t="shared" si="7"/>
        <v/>
      </c>
    </row>
    <row r="405" spans="2:4" x14ac:dyDescent="0.35">
      <c r="B405" s="7" t="str">
        <f>'Ground Travel'!M89</f>
        <v/>
      </c>
      <c r="C405" s="7" t="str">
        <f>'Ground Travel'!N89</f>
        <v/>
      </c>
      <c r="D405" s="9" t="str">
        <f t="shared" si="7"/>
        <v/>
      </c>
    </row>
    <row r="406" spans="2:4" x14ac:dyDescent="0.35">
      <c r="B406" s="7" t="str">
        <f>'Ground Travel'!M90</f>
        <v/>
      </c>
      <c r="C406" s="7" t="str">
        <f>'Ground Travel'!N90</f>
        <v/>
      </c>
      <c r="D406" s="9" t="str">
        <f t="shared" si="7"/>
        <v/>
      </c>
    </row>
    <row r="407" spans="2:4" x14ac:dyDescent="0.35">
      <c r="B407" s="7" t="str">
        <f>'Ground Travel'!M91</f>
        <v/>
      </c>
      <c r="C407" s="7" t="str">
        <f>'Ground Travel'!N91</f>
        <v/>
      </c>
      <c r="D407" s="9" t="str">
        <f t="shared" si="7"/>
        <v/>
      </c>
    </row>
    <row r="408" spans="2:4" x14ac:dyDescent="0.35">
      <c r="B408" s="7" t="str">
        <f>'Ground Travel'!M92</f>
        <v/>
      </c>
      <c r="C408" s="7" t="str">
        <f>'Ground Travel'!N92</f>
        <v/>
      </c>
      <c r="D408" s="9" t="str">
        <f t="shared" si="7"/>
        <v/>
      </c>
    </row>
    <row r="409" spans="2:4" x14ac:dyDescent="0.35">
      <c r="B409" s="7" t="str">
        <f>'Ground Travel'!M93</f>
        <v/>
      </c>
      <c r="C409" s="7" t="str">
        <f>'Ground Travel'!N93</f>
        <v/>
      </c>
      <c r="D409" s="9" t="str">
        <f t="shared" si="7"/>
        <v/>
      </c>
    </row>
    <row r="410" spans="2:4" x14ac:dyDescent="0.35">
      <c r="B410" s="7" t="str">
        <f>'Ground Travel'!M94</f>
        <v/>
      </c>
      <c r="C410" s="7" t="str">
        <f>'Ground Travel'!N94</f>
        <v/>
      </c>
      <c r="D410" s="9" t="str">
        <f t="shared" si="7"/>
        <v/>
      </c>
    </row>
    <row r="411" spans="2:4" x14ac:dyDescent="0.35">
      <c r="B411" s="7" t="str">
        <f>'Ground Travel'!M95</f>
        <v/>
      </c>
      <c r="C411" s="7" t="str">
        <f>'Ground Travel'!N95</f>
        <v/>
      </c>
      <c r="D411" s="9" t="str">
        <f t="shared" si="7"/>
        <v/>
      </c>
    </row>
    <row r="412" spans="2:4" x14ac:dyDescent="0.35">
      <c r="B412" s="7" t="str">
        <f>'Ground Travel'!M96</f>
        <v/>
      </c>
      <c r="C412" s="7" t="str">
        <f>'Ground Travel'!N96</f>
        <v/>
      </c>
      <c r="D412" s="9" t="str">
        <f t="shared" si="7"/>
        <v/>
      </c>
    </row>
    <row r="413" spans="2:4" x14ac:dyDescent="0.35">
      <c r="B413" s="7" t="str">
        <f>'Ground Travel'!M97</f>
        <v/>
      </c>
      <c r="C413" s="7" t="str">
        <f>'Ground Travel'!N97</f>
        <v/>
      </c>
      <c r="D413" s="9" t="str">
        <f t="shared" si="7"/>
        <v/>
      </c>
    </row>
    <row r="414" spans="2:4" x14ac:dyDescent="0.35">
      <c r="B414" s="7" t="str">
        <f>'Ground Travel'!M98</f>
        <v/>
      </c>
      <c r="C414" s="7" t="str">
        <f>'Ground Travel'!N98</f>
        <v/>
      </c>
      <c r="D414" s="9" t="str">
        <f t="shared" si="7"/>
        <v/>
      </c>
    </row>
    <row r="415" spans="2:4" x14ac:dyDescent="0.35">
      <c r="B415" s="7" t="str">
        <f>'Ground Travel'!M99</f>
        <v/>
      </c>
      <c r="C415" s="7" t="str">
        <f>'Ground Travel'!N99</f>
        <v/>
      </c>
      <c r="D415" s="9" t="str">
        <f t="shared" si="7"/>
        <v/>
      </c>
    </row>
    <row r="416" spans="2:4" x14ac:dyDescent="0.35">
      <c r="B416" s="7" t="str">
        <f>'Ground Travel'!M100</f>
        <v/>
      </c>
      <c r="C416" s="7" t="str">
        <f>'Ground Travel'!N100</f>
        <v/>
      </c>
      <c r="D416" s="9" t="str">
        <f t="shared" si="7"/>
        <v/>
      </c>
    </row>
    <row r="417" spans="2:4" x14ac:dyDescent="0.35">
      <c r="B417" s="7" t="str">
        <f>'Ground Travel'!M101</f>
        <v/>
      </c>
      <c r="C417" s="7" t="str">
        <f>'Ground Travel'!N101</f>
        <v/>
      </c>
      <c r="D417" s="9" t="str">
        <f t="shared" si="7"/>
        <v/>
      </c>
    </row>
    <row r="418" spans="2:4" x14ac:dyDescent="0.35">
      <c r="B418" s="7" t="str">
        <f>'Ground Travel'!M102</f>
        <v/>
      </c>
      <c r="C418" s="7" t="str">
        <f>'Ground Travel'!N102</f>
        <v/>
      </c>
      <c r="D418" s="9" t="str">
        <f t="shared" si="7"/>
        <v/>
      </c>
    </row>
    <row r="419" spans="2:4" x14ac:dyDescent="0.35">
      <c r="B419" s="7" t="str">
        <f>'Ground Travel'!M103</f>
        <v/>
      </c>
      <c r="C419" s="7" t="str">
        <f>'Ground Travel'!N103</f>
        <v/>
      </c>
      <c r="D419" s="9" t="str">
        <f t="shared" si="7"/>
        <v/>
      </c>
    </row>
    <row r="420" spans="2:4" x14ac:dyDescent="0.35">
      <c r="B420" s="7" t="str">
        <f>'Ground Travel'!M104</f>
        <v/>
      </c>
      <c r="C420" s="7" t="str">
        <f>'Ground Travel'!N104</f>
        <v/>
      </c>
      <c r="D420" s="9" t="str">
        <f t="shared" si="7"/>
        <v/>
      </c>
    </row>
    <row r="421" spans="2:4" x14ac:dyDescent="0.35">
      <c r="B421" s="7" t="str">
        <f>'Ground Travel'!M105</f>
        <v/>
      </c>
      <c r="C421" s="7" t="str">
        <f>'Ground Travel'!N105</f>
        <v/>
      </c>
      <c r="D421" s="9" t="str">
        <f t="shared" si="7"/>
        <v/>
      </c>
    </row>
    <row r="422" spans="2:4" x14ac:dyDescent="0.35">
      <c r="B422" s="7" t="str">
        <f>'Ground Travel'!M106</f>
        <v/>
      </c>
      <c r="C422" s="7" t="str">
        <f>'Ground Travel'!N106</f>
        <v/>
      </c>
      <c r="D422" s="9" t="str">
        <f t="shared" si="7"/>
        <v/>
      </c>
    </row>
    <row r="423" spans="2:4" x14ac:dyDescent="0.35">
      <c r="B423" s="7" t="str">
        <f>'Ground Travel'!M107</f>
        <v/>
      </c>
      <c r="C423" s="7" t="str">
        <f>'Ground Travel'!N107</f>
        <v/>
      </c>
      <c r="D423" s="9" t="str">
        <f t="shared" si="7"/>
        <v/>
      </c>
    </row>
    <row r="424" spans="2:4" x14ac:dyDescent="0.35">
      <c r="B424" s="7" t="str">
        <f>'Ground Travel'!M108</f>
        <v/>
      </c>
      <c r="C424" s="7" t="str">
        <f>'Ground Travel'!N108</f>
        <v/>
      </c>
      <c r="D424" s="9" t="str">
        <f t="shared" si="7"/>
        <v/>
      </c>
    </row>
    <row r="425" spans="2:4" x14ac:dyDescent="0.35">
      <c r="B425" s="7" t="str">
        <f>'Ground Travel'!M109</f>
        <v/>
      </c>
      <c r="C425" s="7" t="str">
        <f>'Ground Travel'!N109</f>
        <v/>
      </c>
      <c r="D425" s="9" t="str">
        <f t="shared" si="7"/>
        <v/>
      </c>
    </row>
    <row r="426" spans="2:4" x14ac:dyDescent="0.35">
      <c r="B426" s="7" t="str">
        <f>'Ground Travel'!M110</f>
        <v/>
      </c>
      <c r="C426" s="7" t="str">
        <f>'Ground Travel'!N110</f>
        <v/>
      </c>
      <c r="D426" s="9" t="str">
        <f t="shared" si="7"/>
        <v/>
      </c>
    </row>
    <row r="427" spans="2:4" x14ac:dyDescent="0.35">
      <c r="B427" s="7" t="str">
        <f>'Ground Travel'!M111</f>
        <v/>
      </c>
      <c r="C427" s="7" t="str">
        <f>'Ground Travel'!N111</f>
        <v/>
      </c>
      <c r="D427" s="9" t="str">
        <f t="shared" si="7"/>
        <v/>
      </c>
    </row>
    <row r="428" spans="2:4" x14ac:dyDescent="0.35">
      <c r="B428" s="7" t="str">
        <f>'Ground Travel'!M112</f>
        <v/>
      </c>
      <c r="C428" s="7" t="str">
        <f>'Ground Travel'!N112</f>
        <v/>
      </c>
      <c r="D428" s="9" t="str">
        <f t="shared" si="7"/>
        <v/>
      </c>
    </row>
    <row r="429" spans="2:4" x14ac:dyDescent="0.35">
      <c r="B429" s="7" t="str">
        <f>'Ground Travel'!M113</f>
        <v/>
      </c>
      <c r="C429" s="7" t="str">
        <f>'Ground Travel'!N113</f>
        <v/>
      </c>
      <c r="D429" s="9" t="str">
        <f t="shared" si="7"/>
        <v/>
      </c>
    </row>
    <row r="430" spans="2:4" x14ac:dyDescent="0.35">
      <c r="B430" s="7" t="str">
        <f>'Ground Travel'!M114</f>
        <v/>
      </c>
      <c r="C430" s="7" t="str">
        <f>'Ground Travel'!N114</f>
        <v/>
      </c>
      <c r="D430" s="9" t="str">
        <f t="shared" si="7"/>
        <v/>
      </c>
    </row>
    <row r="431" spans="2:4" x14ac:dyDescent="0.35">
      <c r="B431" s="7" t="str">
        <f>'Ground Travel'!M115</f>
        <v/>
      </c>
      <c r="C431" s="7" t="str">
        <f>'Ground Travel'!N115</f>
        <v/>
      </c>
      <c r="D431" s="9" t="str">
        <f t="shared" si="7"/>
        <v/>
      </c>
    </row>
    <row r="432" spans="2:4" x14ac:dyDescent="0.35">
      <c r="B432" s="7" t="str">
        <f>'Ground Travel'!M116</f>
        <v/>
      </c>
      <c r="C432" s="7" t="str">
        <f>'Ground Travel'!N116</f>
        <v/>
      </c>
      <c r="D432" s="9" t="str">
        <f t="shared" si="7"/>
        <v/>
      </c>
    </row>
    <row r="433" spans="2:4" x14ac:dyDescent="0.35">
      <c r="B433" s="7" t="str">
        <f>'Ground Travel'!M117</f>
        <v/>
      </c>
      <c r="C433" s="7" t="str">
        <f>'Ground Travel'!N117</f>
        <v/>
      </c>
      <c r="D433" s="9" t="str">
        <f t="shared" si="7"/>
        <v/>
      </c>
    </row>
    <row r="434" spans="2:4" x14ac:dyDescent="0.35">
      <c r="B434" s="7" t="str">
        <f>'Ground Travel'!M118</f>
        <v/>
      </c>
      <c r="C434" s="7" t="str">
        <f>'Ground Travel'!N118</f>
        <v/>
      </c>
      <c r="D434" s="9" t="str">
        <f t="shared" si="7"/>
        <v/>
      </c>
    </row>
    <row r="435" spans="2:4" x14ac:dyDescent="0.35">
      <c r="B435" s="7" t="str">
        <f>'Ground Travel'!M119</f>
        <v/>
      </c>
      <c r="C435" s="7" t="str">
        <f>'Ground Travel'!N119</f>
        <v/>
      </c>
      <c r="D435" s="9" t="str">
        <f t="shared" si="7"/>
        <v/>
      </c>
    </row>
    <row r="436" spans="2:4" x14ac:dyDescent="0.35">
      <c r="B436" s="7" t="str">
        <f>'Ground Travel'!M120</f>
        <v/>
      </c>
      <c r="C436" s="7" t="str">
        <f>'Ground Travel'!N120</f>
        <v/>
      </c>
      <c r="D436" s="9" t="str">
        <f t="shared" si="7"/>
        <v/>
      </c>
    </row>
    <row r="437" spans="2:4" x14ac:dyDescent="0.35">
      <c r="B437" s="7" t="str">
        <f>'Ground Travel'!M121</f>
        <v/>
      </c>
      <c r="C437" s="7" t="str">
        <f>'Ground Travel'!N121</f>
        <v/>
      </c>
      <c r="D437" s="9" t="str">
        <f t="shared" si="7"/>
        <v/>
      </c>
    </row>
    <row r="438" spans="2:4" x14ac:dyDescent="0.35">
      <c r="B438" s="7" t="str">
        <f>'Ground Travel'!M122</f>
        <v/>
      </c>
      <c r="C438" s="7" t="str">
        <f>'Ground Travel'!N122</f>
        <v/>
      </c>
      <c r="D438" s="9" t="str">
        <f t="shared" si="7"/>
        <v/>
      </c>
    </row>
    <row r="439" spans="2:4" x14ac:dyDescent="0.35">
      <c r="B439" s="7" t="str">
        <f>'Ground Travel'!M123</f>
        <v/>
      </c>
      <c r="C439" s="7" t="str">
        <f>'Ground Travel'!N123</f>
        <v/>
      </c>
      <c r="D439" s="9" t="str">
        <f t="shared" si="7"/>
        <v/>
      </c>
    </row>
    <row r="440" spans="2:4" x14ac:dyDescent="0.35">
      <c r="B440" s="7" t="str">
        <f>'Ground Travel'!M124</f>
        <v/>
      </c>
      <c r="C440" s="7" t="str">
        <f>'Ground Travel'!N124</f>
        <v/>
      </c>
      <c r="D440" s="9" t="str">
        <f t="shared" si="7"/>
        <v/>
      </c>
    </row>
    <row r="441" spans="2:4" x14ac:dyDescent="0.35">
      <c r="B441" s="7" t="str">
        <f>'Ground Travel'!M125</f>
        <v/>
      </c>
      <c r="C441" s="7" t="str">
        <f>'Ground Travel'!N125</f>
        <v/>
      </c>
      <c r="D441" s="9" t="str">
        <f t="shared" si="7"/>
        <v/>
      </c>
    </row>
    <row r="442" spans="2:4" x14ac:dyDescent="0.35">
      <c r="B442" s="7" t="str">
        <f>'Ground Travel'!M126</f>
        <v/>
      </c>
      <c r="C442" s="7" t="str">
        <f>'Ground Travel'!N126</f>
        <v/>
      </c>
      <c r="D442" s="9" t="str">
        <f t="shared" si="7"/>
        <v/>
      </c>
    </row>
    <row r="443" spans="2:4" x14ac:dyDescent="0.35">
      <c r="B443" s="7" t="str">
        <f>'Ground Travel'!M127</f>
        <v/>
      </c>
      <c r="C443" s="7" t="str">
        <f>'Ground Travel'!N127</f>
        <v/>
      </c>
      <c r="D443" s="9" t="str">
        <f t="shared" si="7"/>
        <v/>
      </c>
    </row>
    <row r="444" spans="2:4" x14ac:dyDescent="0.35">
      <c r="B444" s="7" t="str">
        <f>'Ground Travel'!M128</f>
        <v/>
      </c>
      <c r="C444" s="7" t="str">
        <f>'Ground Travel'!N128</f>
        <v/>
      </c>
      <c r="D444" s="9" t="str">
        <f t="shared" si="7"/>
        <v/>
      </c>
    </row>
    <row r="445" spans="2:4" x14ac:dyDescent="0.35">
      <c r="B445" s="7" t="str">
        <f>'Ground Travel'!M129</f>
        <v/>
      </c>
      <c r="C445" s="7" t="str">
        <f>'Ground Travel'!N129</f>
        <v/>
      </c>
      <c r="D445" s="9" t="str">
        <f t="shared" si="7"/>
        <v/>
      </c>
    </row>
    <row r="446" spans="2:4" x14ac:dyDescent="0.35">
      <c r="B446" s="7" t="str">
        <f>'Ground Travel'!M130</f>
        <v/>
      </c>
      <c r="C446" s="7" t="str">
        <f>'Ground Travel'!N130</f>
        <v/>
      </c>
      <c r="D446" s="9" t="str">
        <f t="shared" si="7"/>
        <v/>
      </c>
    </row>
    <row r="447" spans="2:4" x14ac:dyDescent="0.35">
      <c r="B447" s="7" t="str">
        <f>'Ground Travel'!M131</f>
        <v/>
      </c>
      <c r="C447" s="7" t="str">
        <f>'Ground Travel'!N131</f>
        <v/>
      </c>
      <c r="D447" s="9" t="str">
        <f t="shared" si="7"/>
        <v/>
      </c>
    </row>
    <row r="448" spans="2:4" x14ac:dyDescent="0.35">
      <c r="B448" s="7" t="str">
        <f>'Ground Travel'!M132</f>
        <v/>
      </c>
      <c r="C448" s="7" t="str">
        <f>'Ground Travel'!N132</f>
        <v/>
      </c>
      <c r="D448" s="9" t="str">
        <f t="shared" si="7"/>
        <v/>
      </c>
    </row>
    <row r="449" spans="2:4" x14ac:dyDescent="0.35">
      <c r="B449" s="7" t="str">
        <f>'Ground Travel'!M133</f>
        <v/>
      </c>
      <c r="C449" s="7" t="str">
        <f>'Ground Travel'!N133</f>
        <v/>
      </c>
      <c r="D449" s="9" t="str">
        <f t="shared" si="7"/>
        <v/>
      </c>
    </row>
    <row r="450" spans="2:4" x14ac:dyDescent="0.35">
      <c r="B450" s="7" t="str">
        <f>'Ground Travel'!M134</f>
        <v/>
      </c>
      <c r="C450" s="7" t="str">
        <f>'Ground Travel'!N134</f>
        <v/>
      </c>
      <c r="D450" s="9" t="str">
        <f t="shared" si="7"/>
        <v/>
      </c>
    </row>
    <row r="451" spans="2:4" x14ac:dyDescent="0.35">
      <c r="B451" s="7" t="str">
        <f>'Ground Travel'!M135</f>
        <v/>
      </c>
      <c r="C451" s="7" t="str">
        <f>'Ground Travel'!N135</f>
        <v/>
      </c>
      <c r="D451" s="9" t="str">
        <f t="shared" si="7"/>
        <v/>
      </c>
    </row>
    <row r="452" spans="2:4" x14ac:dyDescent="0.35">
      <c r="B452" s="7" t="str">
        <f>'Ground Travel'!M136</f>
        <v/>
      </c>
      <c r="C452" s="7" t="str">
        <f>'Ground Travel'!N136</f>
        <v/>
      </c>
      <c r="D452" s="9" t="str">
        <f t="shared" si="7"/>
        <v/>
      </c>
    </row>
    <row r="453" spans="2:4" x14ac:dyDescent="0.35">
      <c r="B453" s="7" t="str">
        <f>'Ground Travel'!M137</f>
        <v/>
      </c>
      <c r="C453" s="7" t="str">
        <f>'Ground Travel'!N137</f>
        <v/>
      </c>
      <c r="D453" s="9" t="str">
        <f t="shared" si="7"/>
        <v/>
      </c>
    </row>
    <row r="454" spans="2:4" x14ac:dyDescent="0.35">
      <c r="B454" s="7" t="str">
        <f>'Ground Travel'!M138</f>
        <v/>
      </c>
      <c r="C454" s="7" t="str">
        <f>'Ground Travel'!N138</f>
        <v/>
      </c>
      <c r="D454" s="9" t="str">
        <f t="shared" si="7"/>
        <v/>
      </c>
    </row>
    <row r="455" spans="2:4" x14ac:dyDescent="0.35">
      <c r="B455" s="7" t="str">
        <f>'Ground Travel'!M139</f>
        <v/>
      </c>
      <c r="C455" s="7" t="str">
        <f>'Ground Travel'!N139</f>
        <v/>
      </c>
      <c r="D455" s="9" t="str">
        <f t="shared" si="7"/>
        <v/>
      </c>
    </row>
    <row r="456" spans="2:4" x14ac:dyDescent="0.35">
      <c r="B456" s="7" t="str">
        <f>'Ground Travel'!M140</f>
        <v/>
      </c>
      <c r="C456" s="7" t="str">
        <f>'Ground Travel'!N140</f>
        <v/>
      </c>
      <c r="D456" s="9" t="str">
        <f t="shared" si="7"/>
        <v/>
      </c>
    </row>
    <row r="457" spans="2:4" x14ac:dyDescent="0.35">
      <c r="B457" s="7" t="str">
        <f>'Ground Travel'!M141</f>
        <v/>
      </c>
      <c r="C457" s="7" t="str">
        <f>'Ground Travel'!N141</f>
        <v/>
      </c>
      <c r="D457" s="9" t="str">
        <f t="shared" si="7"/>
        <v/>
      </c>
    </row>
    <row r="458" spans="2:4" x14ac:dyDescent="0.35">
      <c r="B458" s="7" t="str">
        <f>'Ground Travel'!M142</f>
        <v/>
      </c>
      <c r="C458" s="7" t="str">
        <f>'Ground Travel'!N142</f>
        <v/>
      </c>
      <c r="D458" s="9" t="str">
        <f t="shared" ref="D458:D521" si="8">IFERROR(DATE(C458,B458,1),"")</f>
        <v/>
      </c>
    </row>
    <row r="459" spans="2:4" x14ac:dyDescent="0.35">
      <c r="B459" s="7" t="str">
        <f>'Ground Travel'!M143</f>
        <v/>
      </c>
      <c r="C459" s="7" t="str">
        <f>'Ground Travel'!N143</f>
        <v/>
      </c>
      <c r="D459" s="9" t="str">
        <f t="shared" si="8"/>
        <v/>
      </c>
    </row>
    <row r="460" spans="2:4" x14ac:dyDescent="0.35">
      <c r="B460" s="7" t="str">
        <f>'Ground Travel'!M144</f>
        <v/>
      </c>
      <c r="C460" s="7" t="str">
        <f>'Ground Travel'!N144</f>
        <v/>
      </c>
      <c r="D460" s="9" t="str">
        <f t="shared" si="8"/>
        <v/>
      </c>
    </row>
    <row r="461" spans="2:4" x14ac:dyDescent="0.35">
      <c r="B461" s="7" t="str">
        <f>'Ground Travel'!M145</f>
        <v/>
      </c>
      <c r="C461" s="7" t="str">
        <f>'Ground Travel'!N145</f>
        <v/>
      </c>
      <c r="D461" s="9" t="str">
        <f t="shared" si="8"/>
        <v/>
      </c>
    </row>
    <row r="462" spans="2:4" x14ac:dyDescent="0.35">
      <c r="B462" s="7" t="str">
        <f>'Ground Travel'!M146</f>
        <v/>
      </c>
      <c r="C462" s="7" t="str">
        <f>'Ground Travel'!N146</f>
        <v/>
      </c>
      <c r="D462" s="9" t="str">
        <f t="shared" si="8"/>
        <v/>
      </c>
    </row>
    <row r="463" spans="2:4" x14ac:dyDescent="0.35">
      <c r="B463" s="7" t="str">
        <f>'Ground Travel'!M147</f>
        <v/>
      </c>
      <c r="C463" s="7" t="str">
        <f>'Ground Travel'!N147</f>
        <v/>
      </c>
      <c r="D463" s="9" t="str">
        <f t="shared" si="8"/>
        <v/>
      </c>
    </row>
    <row r="464" spans="2:4" x14ac:dyDescent="0.35">
      <c r="B464" s="7" t="str">
        <f>'Ground Travel'!M148</f>
        <v/>
      </c>
      <c r="C464" s="7" t="str">
        <f>'Ground Travel'!N148</f>
        <v/>
      </c>
      <c r="D464" s="9" t="str">
        <f t="shared" si="8"/>
        <v/>
      </c>
    </row>
    <row r="465" spans="2:4" x14ac:dyDescent="0.35">
      <c r="B465" s="7" t="str">
        <f>'Ground Travel'!M149</f>
        <v/>
      </c>
      <c r="C465" s="7" t="str">
        <f>'Ground Travel'!N149</f>
        <v/>
      </c>
      <c r="D465" s="9" t="str">
        <f t="shared" si="8"/>
        <v/>
      </c>
    </row>
    <row r="466" spans="2:4" x14ac:dyDescent="0.35">
      <c r="B466" s="7" t="str">
        <f>'Ground Travel'!M150</f>
        <v/>
      </c>
      <c r="C466" s="7" t="str">
        <f>'Ground Travel'!N150</f>
        <v/>
      </c>
      <c r="D466" s="9" t="str">
        <f t="shared" si="8"/>
        <v/>
      </c>
    </row>
    <row r="467" spans="2:4" x14ac:dyDescent="0.35">
      <c r="B467" s="7" t="str">
        <f>'Ground Travel'!M151</f>
        <v/>
      </c>
      <c r="C467" s="7" t="str">
        <f>'Ground Travel'!N151</f>
        <v/>
      </c>
      <c r="D467" s="9" t="str">
        <f t="shared" si="8"/>
        <v/>
      </c>
    </row>
    <row r="468" spans="2:4" x14ac:dyDescent="0.35">
      <c r="B468" s="7" t="str">
        <f>'Ground Travel'!M152</f>
        <v/>
      </c>
      <c r="C468" s="7" t="str">
        <f>'Ground Travel'!N152</f>
        <v/>
      </c>
      <c r="D468" s="9" t="str">
        <f t="shared" si="8"/>
        <v/>
      </c>
    </row>
    <row r="469" spans="2:4" x14ac:dyDescent="0.35">
      <c r="B469" s="7" t="str">
        <f>'Ground Travel'!M153</f>
        <v/>
      </c>
      <c r="C469" s="7" t="str">
        <f>'Ground Travel'!N153</f>
        <v/>
      </c>
      <c r="D469" s="9" t="str">
        <f t="shared" si="8"/>
        <v/>
      </c>
    </row>
    <row r="470" spans="2:4" x14ac:dyDescent="0.35">
      <c r="B470" s="7" t="str">
        <f>'Ground Travel'!M154</f>
        <v/>
      </c>
      <c r="C470" s="7" t="str">
        <f>'Ground Travel'!N154</f>
        <v/>
      </c>
      <c r="D470" s="9" t="str">
        <f t="shared" si="8"/>
        <v/>
      </c>
    </row>
    <row r="471" spans="2:4" x14ac:dyDescent="0.35">
      <c r="B471" s="7" t="str">
        <f>'Ground Travel'!M155</f>
        <v/>
      </c>
      <c r="C471" s="7" t="str">
        <f>'Ground Travel'!N155</f>
        <v/>
      </c>
      <c r="D471" s="9" t="str">
        <f t="shared" si="8"/>
        <v/>
      </c>
    </row>
    <row r="472" spans="2:4" x14ac:dyDescent="0.35">
      <c r="B472" s="7" t="str">
        <f>'Ground Travel'!M156</f>
        <v/>
      </c>
      <c r="C472" s="7" t="str">
        <f>'Ground Travel'!N156</f>
        <v/>
      </c>
      <c r="D472" s="9" t="str">
        <f t="shared" si="8"/>
        <v/>
      </c>
    </row>
    <row r="473" spans="2:4" x14ac:dyDescent="0.35">
      <c r="B473" s="7" t="str">
        <f>'Ground Travel'!M157</f>
        <v/>
      </c>
      <c r="C473" s="7" t="str">
        <f>'Ground Travel'!N157</f>
        <v/>
      </c>
      <c r="D473" s="9" t="str">
        <f t="shared" si="8"/>
        <v/>
      </c>
    </row>
    <row r="474" spans="2:4" x14ac:dyDescent="0.35">
      <c r="B474" s="7" t="str">
        <f>'Ground Travel'!M158</f>
        <v/>
      </c>
      <c r="C474" s="7" t="str">
        <f>'Ground Travel'!N158</f>
        <v/>
      </c>
      <c r="D474" s="9" t="str">
        <f t="shared" si="8"/>
        <v/>
      </c>
    </row>
    <row r="475" spans="2:4" x14ac:dyDescent="0.35">
      <c r="B475" s="7" t="str">
        <f>'Ground Travel'!M159</f>
        <v/>
      </c>
      <c r="C475" s="7" t="str">
        <f>'Ground Travel'!N159</f>
        <v/>
      </c>
      <c r="D475" s="9" t="str">
        <f t="shared" si="8"/>
        <v/>
      </c>
    </row>
    <row r="476" spans="2:4" x14ac:dyDescent="0.35">
      <c r="B476" s="7" t="str">
        <f>'Ground Travel'!M160</f>
        <v/>
      </c>
      <c r="C476" s="7" t="str">
        <f>'Ground Travel'!N160</f>
        <v/>
      </c>
      <c r="D476" s="9" t="str">
        <f t="shared" si="8"/>
        <v/>
      </c>
    </row>
    <row r="477" spans="2:4" x14ac:dyDescent="0.35">
      <c r="B477" s="7" t="str">
        <f>'Ground Travel'!M161</f>
        <v/>
      </c>
      <c r="C477" s="7" t="str">
        <f>'Ground Travel'!N161</f>
        <v/>
      </c>
      <c r="D477" s="9" t="str">
        <f t="shared" si="8"/>
        <v/>
      </c>
    </row>
    <row r="478" spans="2:4" x14ac:dyDescent="0.35">
      <c r="B478" s="7" t="str">
        <f>'Ground Travel'!M162</f>
        <v/>
      </c>
      <c r="C478" s="7" t="str">
        <f>'Ground Travel'!N162</f>
        <v/>
      </c>
      <c r="D478" s="9" t="str">
        <f t="shared" si="8"/>
        <v/>
      </c>
    </row>
    <row r="479" spans="2:4" x14ac:dyDescent="0.35">
      <c r="B479" s="7" t="str">
        <f>'Ground Travel'!M163</f>
        <v/>
      </c>
      <c r="C479" s="7" t="str">
        <f>'Ground Travel'!N163</f>
        <v/>
      </c>
      <c r="D479" s="9" t="str">
        <f t="shared" si="8"/>
        <v/>
      </c>
    </row>
    <row r="480" spans="2:4" x14ac:dyDescent="0.35">
      <c r="B480" s="7" t="str">
        <f>'Ground Travel'!M164</f>
        <v/>
      </c>
      <c r="C480" s="7" t="str">
        <f>'Ground Travel'!N164</f>
        <v/>
      </c>
      <c r="D480" s="9" t="str">
        <f t="shared" si="8"/>
        <v/>
      </c>
    </row>
    <row r="481" spans="2:4" x14ac:dyDescent="0.35">
      <c r="B481" s="7" t="str">
        <f>'Ground Travel'!M165</f>
        <v/>
      </c>
      <c r="C481" s="7" t="str">
        <f>'Ground Travel'!N165</f>
        <v/>
      </c>
      <c r="D481" s="9" t="str">
        <f t="shared" si="8"/>
        <v/>
      </c>
    </row>
    <row r="482" spans="2:4" x14ac:dyDescent="0.35">
      <c r="B482" s="7" t="str">
        <f>'Ground Travel'!M166</f>
        <v/>
      </c>
      <c r="C482" s="7" t="str">
        <f>'Ground Travel'!N166</f>
        <v/>
      </c>
      <c r="D482" s="9" t="str">
        <f t="shared" si="8"/>
        <v/>
      </c>
    </row>
    <row r="483" spans="2:4" x14ac:dyDescent="0.35">
      <c r="B483" s="7" t="str">
        <f>'Ground Travel'!M167</f>
        <v/>
      </c>
      <c r="C483" s="7" t="str">
        <f>'Ground Travel'!N167</f>
        <v/>
      </c>
      <c r="D483" s="9" t="str">
        <f t="shared" si="8"/>
        <v/>
      </c>
    </row>
    <row r="484" spans="2:4" x14ac:dyDescent="0.35">
      <c r="B484" s="7" t="str">
        <f>'Ground Travel'!M168</f>
        <v/>
      </c>
      <c r="C484" s="7" t="str">
        <f>'Ground Travel'!N168</f>
        <v/>
      </c>
      <c r="D484" s="9" t="str">
        <f t="shared" si="8"/>
        <v/>
      </c>
    </row>
    <row r="485" spans="2:4" x14ac:dyDescent="0.35">
      <c r="B485" s="7" t="str">
        <f>'Ground Travel'!M169</f>
        <v/>
      </c>
      <c r="C485" s="7" t="str">
        <f>'Ground Travel'!N169</f>
        <v/>
      </c>
      <c r="D485" s="9" t="str">
        <f t="shared" si="8"/>
        <v/>
      </c>
    </row>
    <row r="486" spans="2:4" x14ac:dyDescent="0.35">
      <c r="B486" s="7" t="str">
        <f>'Ground Travel'!M170</f>
        <v/>
      </c>
      <c r="C486" s="7" t="str">
        <f>'Ground Travel'!N170</f>
        <v/>
      </c>
      <c r="D486" s="9" t="str">
        <f t="shared" si="8"/>
        <v/>
      </c>
    </row>
    <row r="487" spans="2:4" x14ac:dyDescent="0.35">
      <c r="B487" s="7" t="str">
        <f>'Ground Travel'!M171</f>
        <v/>
      </c>
      <c r="C487" s="7" t="str">
        <f>'Ground Travel'!N171</f>
        <v/>
      </c>
      <c r="D487" s="9" t="str">
        <f t="shared" si="8"/>
        <v/>
      </c>
    </row>
    <row r="488" spans="2:4" x14ac:dyDescent="0.35">
      <c r="B488" s="7" t="str">
        <f>'Ground Travel'!M172</f>
        <v/>
      </c>
      <c r="C488" s="7" t="str">
        <f>'Ground Travel'!N172</f>
        <v/>
      </c>
      <c r="D488" s="9" t="str">
        <f t="shared" si="8"/>
        <v/>
      </c>
    </row>
    <row r="489" spans="2:4" x14ac:dyDescent="0.35">
      <c r="B489" s="7" t="str">
        <f>'Ground Travel'!M173</f>
        <v/>
      </c>
      <c r="C489" s="7" t="str">
        <f>'Ground Travel'!N173</f>
        <v/>
      </c>
      <c r="D489" s="9" t="str">
        <f t="shared" si="8"/>
        <v/>
      </c>
    </row>
    <row r="490" spans="2:4" x14ac:dyDescent="0.35">
      <c r="B490" s="7" t="str">
        <f>'Ground Travel'!M174</f>
        <v/>
      </c>
      <c r="C490" s="7" t="str">
        <f>'Ground Travel'!N174</f>
        <v/>
      </c>
      <c r="D490" s="9" t="str">
        <f t="shared" si="8"/>
        <v/>
      </c>
    </row>
    <row r="491" spans="2:4" x14ac:dyDescent="0.35">
      <c r="B491" s="7" t="str">
        <f>'Ground Travel'!M175</f>
        <v/>
      </c>
      <c r="C491" s="7" t="str">
        <f>'Ground Travel'!N175</f>
        <v/>
      </c>
      <c r="D491" s="9" t="str">
        <f t="shared" si="8"/>
        <v/>
      </c>
    </row>
    <row r="492" spans="2:4" x14ac:dyDescent="0.35">
      <c r="B492" s="7" t="str">
        <f>'Ground Travel'!M176</f>
        <v/>
      </c>
      <c r="C492" s="7" t="str">
        <f>'Ground Travel'!N176</f>
        <v/>
      </c>
      <c r="D492" s="9" t="str">
        <f t="shared" si="8"/>
        <v/>
      </c>
    </row>
    <row r="493" spans="2:4" x14ac:dyDescent="0.35">
      <c r="B493" s="7" t="str">
        <f>'Ground Travel'!M177</f>
        <v/>
      </c>
      <c r="C493" s="7" t="str">
        <f>'Ground Travel'!N177</f>
        <v/>
      </c>
      <c r="D493" s="9" t="str">
        <f t="shared" si="8"/>
        <v/>
      </c>
    </row>
    <row r="494" spans="2:4" x14ac:dyDescent="0.35">
      <c r="B494" s="7" t="str">
        <f>'Ground Travel'!M178</f>
        <v/>
      </c>
      <c r="C494" s="7" t="str">
        <f>'Ground Travel'!N178</f>
        <v/>
      </c>
      <c r="D494" s="9" t="str">
        <f t="shared" si="8"/>
        <v/>
      </c>
    </row>
    <row r="495" spans="2:4" x14ac:dyDescent="0.35">
      <c r="B495" s="7" t="str">
        <f>'Ground Travel'!M179</f>
        <v/>
      </c>
      <c r="C495" s="7" t="str">
        <f>'Ground Travel'!N179</f>
        <v/>
      </c>
      <c r="D495" s="9" t="str">
        <f t="shared" si="8"/>
        <v/>
      </c>
    </row>
    <row r="496" spans="2:4" x14ac:dyDescent="0.35">
      <c r="B496" s="7" t="str">
        <f>'Ground Travel'!M180</f>
        <v/>
      </c>
      <c r="C496" s="7" t="str">
        <f>'Ground Travel'!N180</f>
        <v/>
      </c>
      <c r="D496" s="9" t="str">
        <f t="shared" si="8"/>
        <v/>
      </c>
    </row>
    <row r="497" spans="2:4" x14ac:dyDescent="0.35">
      <c r="B497" s="7" t="str">
        <f>'Ground Travel'!M181</f>
        <v/>
      </c>
      <c r="C497" s="7" t="str">
        <f>'Ground Travel'!N181</f>
        <v/>
      </c>
      <c r="D497" s="9" t="str">
        <f t="shared" si="8"/>
        <v/>
      </c>
    </row>
    <row r="498" spans="2:4" x14ac:dyDescent="0.35">
      <c r="B498" s="7" t="str">
        <f>'Ground Travel'!M182</f>
        <v/>
      </c>
      <c r="C498" s="7" t="str">
        <f>'Ground Travel'!N182</f>
        <v/>
      </c>
      <c r="D498" s="9" t="str">
        <f t="shared" si="8"/>
        <v/>
      </c>
    </row>
    <row r="499" spans="2:4" x14ac:dyDescent="0.35">
      <c r="B499" s="7" t="str">
        <f>'Ground Travel'!M183</f>
        <v/>
      </c>
      <c r="C499" s="7" t="str">
        <f>'Ground Travel'!N183</f>
        <v/>
      </c>
      <c r="D499" s="9" t="str">
        <f t="shared" si="8"/>
        <v/>
      </c>
    </row>
    <row r="500" spans="2:4" x14ac:dyDescent="0.35">
      <c r="B500" s="7" t="str">
        <f>'Ground Travel'!M184</f>
        <v/>
      </c>
      <c r="C500" s="7" t="str">
        <f>'Ground Travel'!N184</f>
        <v/>
      </c>
      <c r="D500" s="9" t="str">
        <f t="shared" si="8"/>
        <v/>
      </c>
    </row>
    <row r="501" spans="2:4" x14ac:dyDescent="0.35">
      <c r="B501" s="7" t="str">
        <f>'Ground Travel'!M185</f>
        <v/>
      </c>
      <c r="C501" s="7" t="str">
        <f>'Ground Travel'!N185</f>
        <v/>
      </c>
      <c r="D501" s="9" t="str">
        <f t="shared" si="8"/>
        <v/>
      </c>
    </row>
    <row r="502" spans="2:4" x14ac:dyDescent="0.35">
      <c r="B502" s="7" t="str">
        <f>'Ground Travel'!M186</f>
        <v/>
      </c>
      <c r="C502" s="7" t="str">
        <f>'Ground Travel'!N186</f>
        <v/>
      </c>
      <c r="D502" s="9" t="str">
        <f t="shared" si="8"/>
        <v/>
      </c>
    </row>
    <row r="503" spans="2:4" x14ac:dyDescent="0.35">
      <c r="B503" s="7" t="str">
        <f>'Ground Travel'!M187</f>
        <v/>
      </c>
      <c r="C503" s="7" t="str">
        <f>'Ground Travel'!N187</f>
        <v/>
      </c>
      <c r="D503" s="9" t="str">
        <f t="shared" si="8"/>
        <v/>
      </c>
    </row>
    <row r="504" spans="2:4" x14ac:dyDescent="0.35">
      <c r="B504" s="7" t="str">
        <f>'Ground Travel'!M188</f>
        <v/>
      </c>
      <c r="C504" s="7" t="str">
        <f>'Ground Travel'!N188</f>
        <v/>
      </c>
      <c r="D504" s="9" t="str">
        <f t="shared" si="8"/>
        <v/>
      </c>
    </row>
    <row r="505" spans="2:4" x14ac:dyDescent="0.35">
      <c r="B505" s="7" t="str">
        <f>'Ground Travel'!M189</f>
        <v/>
      </c>
      <c r="C505" s="7" t="str">
        <f>'Ground Travel'!N189</f>
        <v/>
      </c>
      <c r="D505" s="9" t="str">
        <f t="shared" si="8"/>
        <v/>
      </c>
    </row>
    <row r="506" spans="2:4" x14ac:dyDescent="0.35">
      <c r="B506" s="7" t="str">
        <f>'Ground Travel'!M190</f>
        <v/>
      </c>
      <c r="C506" s="7" t="str">
        <f>'Ground Travel'!N190</f>
        <v/>
      </c>
      <c r="D506" s="9" t="str">
        <f t="shared" si="8"/>
        <v/>
      </c>
    </row>
    <row r="507" spans="2:4" x14ac:dyDescent="0.35">
      <c r="B507" s="7" t="str">
        <f>'Ground Travel'!M191</f>
        <v/>
      </c>
      <c r="C507" s="7" t="str">
        <f>'Ground Travel'!N191</f>
        <v/>
      </c>
      <c r="D507" s="9" t="str">
        <f t="shared" si="8"/>
        <v/>
      </c>
    </row>
    <row r="508" spans="2:4" x14ac:dyDescent="0.35">
      <c r="B508" s="7" t="str">
        <f>'Ground Travel'!M192</f>
        <v/>
      </c>
      <c r="C508" s="7" t="str">
        <f>'Ground Travel'!N192</f>
        <v/>
      </c>
      <c r="D508" s="9" t="str">
        <f t="shared" si="8"/>
        <v/>
      </c>
    </row>
    <row r="509" spans="2:4" x14ac:dyDescent="0.35">
      <c r="B509" s="7" t="str">
        <f>'Ground Travel'!M193</f>
        <v/>
      </c>
      <c r="C509" s="7" t="str">
        <f>'Ground Travel'!N193</f>
        <v/>
      </c>
      <c r="D509" s="9" t="str">
        <f t="shared" si="8"/>
        <v/>
      </c>
    </row>
    <row r="510" spans="2:4" x14ac:dyDescent="0.35">
      <c r="B510" s="7" t="str">
        <f>'Ground Travel'!M194</f>
        <v/>
      </c>
      <c r="C510" s="7" t="str">
        <f>'Ground Travel'!N194</f>
        <v/>
      </c>
      <c r="D510" s="9" t="str">
        <f t="shared" si="8"/>
        <v/>
      </c>
    </row>
    <row r="511" spans="2:4" x14ac:dyDescent="0.35">
      <c r="B511" s="7" t="str">
        <f>'Ground Travel'!M195</f>
        <v/>
      </c>
      <c r="C511" s="7" t="str">
        <f>'Ground Travel'!N195</f>
        <v/>
      </c>
      <c r="D511" s="9" t="str">
        <f t="shared" si="8"/>
        <v/>
      </c>
    </row>
    <row r="512" spans="2:4" x14ac:dyDescent="0.35">
      <c r="B512" s="7" t="str">
        <f>'Ground Travel'!M196</f>
        <v/>
      </c>
      <c r="C512" s="7" t="str">
        <f>'Ground Travel'!N196</f>
        <v/>
      </c>
      <c r="D512" s="9" t="str">
        <f t="shared" si="8"/>
        <v/>
      </c>
    </row>
    <row r="513" spans="2:4" x14ac:dyDescent="0.35">
      <c r="B513" s="7" t="str">
        <f>'Ground Travel'!M197</f>
        <v/>
      </c>
      <c r="C513" s="7" t="str">
        <f>'Ground Travel'!N197</f>
        <v/>
      </c>
      <c r="D513" s="9" t="str">
        <f t="shared" si="8"/>
        <v/>
      </c>
    </row>
    <row r="514" spans="2:4" x14ac:dyDescent="0.35">
      <c r="B514" s="7" t="str">
        <f>'Ground Travel'!M198</f>
        <v/>
      </c>
      <c r="C514" s="7" t="str">
        <f>'Ground Travel'!N198</f>
        <v/>
      </c>
      <c r="D514" s="9" t="str">
        <f t="shared" si="8"/>
        <v/>
      </c>
    </row>
    <row r="515" spans="2:4" x14ac:dyDescent="0.35">
      <c r="B515" s="7" t="str">
        <f>'Ground Travel'!M199</f>
        <v/>
      </c>
      <c r="C515" s="7" t="str">
        <f>'Ground Travel'!N199</f>
        <v/>
      </c>
      <c r="D515" s="9" t="str">
        <f t="shared" si="8"/>
        <v/>
      </c>
    </row>
    <row r="516" spans="2:4" x14ac:dyDescent="0.35">
      <c r="B516" s="7" t="str">
        <f>'Ground Travel'!M200</f>
        <v/>
      </c>
      <c r="C516" s="7" t="str">
        <f>'Ground Travel'!N200</f>
        <v/>
      </c>
      <c r="D516" s="9" t="str">
        <f t="shared" si="8"/>
        <v/>
      </c>
    </row>
    <row r="517" spans="2:4" x14ac:dyDescent="0.35">
      <c r="B517" s="7" t="str">
        <f>'Ground Travel'!M201</f>
        <v/>
      </c>
      <c r="C517" s="7" t="str">
        <f>'Ground Travel'!N201</f>
        <v/>
      </c>
      <c r="D517" s="9" t="str">
        <f t="shared" si="8"/>
        <v/>
      </c>
    </row>
    <row r="518" spans="2:4" x14ac:dyDescent="0.35">
      <c r="B518" s="7" t="str">
        <f>'Ground Travel'!M202</f>
        <v/>
      </c>
      <c r="C518" s="7" t="str">
        <f>'Ground Travel'!N202</f>
        <v/>
      </c>
      <c r="D518" s="9" t="str">
        <f t="shared" si="8"/>
        <v/>
      </c>
    </row>
    <row r="519" spans="2:4" x14ac:dyDescent="0.35">
      <c r="B519" s="7" t="str">
        <f>'Ground Travel'!M203</f>
        <v/>
      </c>
      <c r="C519" s="7" t="str">
        <f>'Ground Travel'!N203</f>
        <v/>
      </c>
      <c r="D519" s="9" t="str">
        <f t="shared" si="8"/>
        <v/>
      </c>
    </row>
    <row r="520" spans="2:4" x14ac:dyDescent="0.35">
      <c r="B520" s="7" t="str">
        <f>'Ground Travel'!M204</f>
        <v/>
      </c>
      <c r="C520" s="7" t="str">
        <f>'Ground Travel'!N204</f>
        <v/>
      </c>
      <c r="D520" s="9" t="str">
        <f t="shared" si="8"/>
        <v/>
      </c>
    </row>
    <row r="521" spans="2:4" x14ac:dyDescent="0.35">
      <c r="B521" s="7" t="str">
        <f>'Ground Travel'!M205</f>
        <v/>
      </c>
      <c r="C521" s="7" t="str">
        <f>'Ground Travel'!N205</f>
        <v/>
      </c>
      <c r="D521" s="9" t="str">
        <f t="shared" si="8"/>
        <v/>
      </c>
    </row>
    <row r="522" spans="2:4" x14ac:dyDescent="0.35">
      <c r="B522" s="7" t="str">
        <f>'Ground Travel'!M206</f>
        <v/>
      </c>
      <c r="C522" s="7" t="str">
        <f>'Ground Travel'!N206</f>
        <v/>
      </c>
      <c r="D522" s="9" t="str">
        <f t="shared" ref="D522:D569" si="9">IFERROR(DATE(C522,B522,1),"")</f>
        <v/>
      </c>
    </row>
    <row r="523" spans="2:4" x14ac:dyDescent="0.35">
      <c r="B523" s="7" t="str">
        <f>'Ground Travel'!M207</f>
        <v/>
      </c>
      <c r="C523" s="7" t="str">
        <f>'Ground Travel'!N207</f>
        <v/>
      </c>
      <c r="D523" s="9" t="str">
        <f t="shared" si="9"/>
        <v/>
      </c>
    </row>
    <row r="524" spans="2:4" x14ac:dyDescent="0.35">
      <c r="B524" s="7" t="str">
        <f>'Ground Travel'!M208</f>
        <v/>
      </c>
      <c r="C524" s="7" t="str">
        <f>'Ground Travel'!N208</f>
        <v/>
      </c>
      <c r="D524" s="9" t="str">
        <f t="shared" si="9"/>
        <v/>
      </c>
    </row>
    <row r="525" spans="2:4" x14ac:dyDescent="0.35">
      <c r="B525" s="7" t="str">
        <f>'Ground Travel'!M209</f>
        <v/>
      </c>
      <c r="C525" s="7" t="str">
        <f>'Ground Travel'!N209</f>
        <v/>
      </c>
      <c r="D525" s="9" t="str">
        <f t="shared" si="9"/>
        <v/>
      </c>
    </row>
    <row r="526" spans="2:4" x14ac:dyDescent="0.35">
      <c r="B526" s="7" t="str">
        <f>'Ground Travel'!M210</f>
        <v/>
      </c>
      <c r="C526" s="7" t="str">
        <f>'Ground Travel'!N210</f>
        <v/>
      </c>
      <c r="D526" s="9" t="str">
        <f t="shared" si="9"/>
        <v/>
      </c>
    </row>
    <row r="527" spans="2:4" x14ac:dyDescent="0.35">
      <c r="B527" s="7" t="str">
        <f>'Ground Travel'!M211</f>
        <v/>
      </c>
      <c r="C527" s="7" t="str">
        <f>'Ground Travel'!N211</f>
        <v/>
      </c>
      <c r="D527" s="9" t="str">
        <f t="shared" si="9"/>
        <v/>
      </c>
    </row>
    <row r="528" spans="2:4" x14ac:dyDescent="0.35">
      <c r="B528" s="7" t="str">
        <f>'Ground Travel'!M212</f>
        <v/>
      </c>
      <c r="C528" s="7" t="str">
        <f>'Ground Travel'!N212</f>
        <v/>
      </c>
      <c r="D528" s="9" t="str">
        <f t="shared" si="9"/>
        <v/>
      </c>
    </row>
    <row r="529" spans="2:4" x14ac:dyDescent="0.35">
      <c r="B529" s="7" t="str">
        <f>'Ground Travel'!M213</f>
        <v/>
      </c>
      <c r="C529" s="7" t="str">
        <f>'Ground Travel'!N213</f>
        <v/>
      </c>
      <c r="D529" s="9" t="str">
        <f t="shared" si="9"/>
        <v/>
      </c>
    </row>
    <row r="530" spans="2:4" x14ac:dyDescent="0.35">
      <c r="B530" s="7" t="str">
        <f>'Ground Travel'!M214</f>
        <v/>
      </c>
      <c r="C530" s="7" t="str">
        <f>'Ground Travel'!N214</f>
        <v/>
      </c>
      <c r="D530" s="9" t="str">
        <f t="shared" si="9"/>
        <v/>
      </c>
    </row>
    <row r="531" spans="2:4" x14ac:dyDescent="0.35">
      <c r="B531" s="7" t="str">
        <f>'Ground Travel'!M215</f>
        <v/>
      </c>
      <c r="C531" s="7" t="str">
        <f>'Ground Travel'!N215</f>
        <v/>
      </c>
      <c r="D531" s="9" t="str">
        <f t="shared" si="9"/>
        <v/>
      </c>
    </row>
    <row r="532" spans="2:4" x14ac:dyDescent="0.35">
      <c r="B532" s="7" t="str">
        <f>'Ground Travel'!M216</f>
        <v/>
      </c>
      <c r="C532" s="7" t="str">
        <f>'Ground Travel'!N216</f>
        <v/>
      </c>
      <c r="D532" s="9" t="str">
        <f t="shared" si="9"/>
        <v/>
      </c>
    </row>
    <row r="533" spans="2:4" x14ac:dyDescent="0.35">
      <c r="B533" s="7" t="str">
        <f>'Ground Travel'!M217</f>
        <v/>
      </c>
      <c r="C533" s="7" t="str">
        <f>'Ground Travel'!N217</f>
        <v/>
      </c>
      <c r="D533" s="9" t="str">
        <f t="shared" si="9"/>
        <v/>
      </c>
    </row>
    <row r="534" spans="2:4" x14ac:dyDescent="0.35">
      <c r="B534" s="7" t="str">
        <f>'Ground Travel'!M218</f>
        <v/>
      </c>
      <c r="C534" s="7" t="str">
        <f>'Ground Travel'!N218</f>
        <v/>
      </c>
      <c r="D534" s="9" t="str">
        <f t="shared" si="9"/>
        <v/>
      </c>
    </row>
    <row r="535" spans="2:4" x14ac:dyDescent="0.35">
      <c r="B535" s="7" t="str">
        <f>'Ground Travel'!M219</f>
        <v/>
      </c>
      <c r="C535" s="7" t="str">
        <f>'Ground Travel'!N219</f>
        <v/>
      </c>
      <c r="D535" s="9" t="str">
        <f t="shared" si="9"/>
        <v/>
      </c>
    </row>
    <row r="536" spans="2:4" x14ac:dyDescent="0.35">
      <c r="B536" s="7" t="str">
        <f>'Ground Travel'!M220</f>
        <v/>
      </c>
      <c r="C536" s="7" t="str">
        <f>'Ground Travel'!N220</f>
        <v/>
      </c>
      <c r="D536" s="9" t="str">
        <f t="shared" si="9"/>
        <v/>
      </c>
    </row>
    <row r="537" spans="2:4" x14ac:dyDescent="0.35">
      <c r="B537" s="7" t="str">
        <f>'Ground Travel'!M221</f>
        <v/>
      </c>
      <c r="C537" s="7" t="str">
        <f>'Ground Travel'!N221</f>
        <v/>
      </c>
      <c r="D537" s="9" t="str">
        <f t="shared" si="9"/>
        <v/>
      </c>
    </row>
    <row r="538" spans="2:4" x14ac:dyDescent="0.35">
      <c r="B538" s="7" t="str">
        <f>'Ground Travel'!M222</f>
        <v/>
      </c>
      <c r="C538" s="7" t="str">
        <f>'Ground Travel'!N222</f>
        <v/>
      </c>
      <c r="D538" s="9" t="str">
        <f t="shared" si="9"/>
        <v/>
      </c>
    </row>
    <row r="539" spans="2:4" x14ac:dyDescent="0.35">
      <c r="B539" s="7" t="str">
        <f>'Ground Travel'!M223</f>
        <v/>
      </c>
      <c r="C539" s="7" t="str">
        <f>'Ground Travel'!N223</f>
        <v/>
      </c>
      <c r="D539" s="9" t="str">
        <f t="shared" si="9"/>
        <v/>
      </c>
    </row>
    <row r="540" spans="2:4" x14ac:dyDescent="0.35">
      <c r="B540" s="7" t="str">
        <f>'Ground Travel'!M224</f>
        <v/>
      </c>
      <c r="C540" s="7" t="str">
        <f>'Ground Travel'!N224</f>
        <v/>
      </c>
      <c r="D540" s="9" t="str">
        <f t="shared" si="9"/>
        <v/>
      </c>
    </row>
    <row r="541" spans="2:4" x14ac:dyDescent="0.35">
      <c r="B541" s="7" t="str">
        <f>'Ground Travel'!M225</f>
        <v/>
      </c>
      <c r="C541" s="7" t="str">
        <f>'Ground Travel'!N225</f>
        <v/>
      </c>
      <c r="D541" s="9" t="str">
        <f t="shared" si="9"/>
        <v/>
      </c>
    </row>
    <row r="542" spans="2:4" x14ac:dyDescent="0.35">
      <c r="B542" s="7" t="str">
        <f>'Ground Travel'!M226</f>
        <v/>
      </c>
      <c r="C542" s="7" t="str">
        <f>'Ground Travel'!N226</f>
        <v/>
      </c>
      <c r="D542" s="9" t="str">
        <f t="shared" si="9"/>
        <v/>
      </c>
    </row>
    <row r="543" spans="2:4" x14ac:dyDescent="0.35">
      <c r="B543" s="7" t="str">
        <f>'Ground Travel'!M227</f>
        <v/>
      </c>
      <c r="C543" s="7" t="str">
        <f>'Ground Travel'!N227</f>
        <v/>
      </c>
      <c r="D543" s="9" t="str">
        <f t="shared" si="9"/>
        <v/>
      </c>
    </row>
    <row r="544" spans="2:4" x14ac:dyDescent="0.35">
      <c r="B544" s="7" t="str">
        <f>'Ground Travel'!M228</f>
        <v/>
      </c>
      <c r="C544" s="7" t="str">
        <f>'Ground Travel'!N228</f>
        <v/>
      </c>
      <c r="D544" s="9" t="str">
        <f t="shared" si="9"/>
        <v/>
      </c>
    </row>
    <row r="545" spans="2:4" x14ac:dyDescent="0.35">
      <c r="B545" s="7" t="str">
        <f>'Ground Travel'!M229</f>
        <v/>
      </c>
      <c r="C545" s="7" t="str">
        <f>'Ground Travel'!N229</f>
        <v/>
      </c>
      <c r="D545" s="9" t="str">
        <f t="shared" si="9"/>
        <v/>
      </c>
    </row>
    <row r="546" spans="2:4" x14ac:dyDescent="0.35">
      <c r="B546" s="7" t="str">
        <f>'Ground Travel'!M230</f>
        <v/>
      </c>
      <c r="C546" s="7" t="str">
        <f>'Ground Travel'!N230</f>
        <v/>
      </c>
      <c r="D546" s="9" t="str">
        <f t="shared" si="9"/>
        <v/>
      </c>
    </row>
    <row r="547" spans="2:4" x14ac:dyDescent="0.35">
      <c r="B547" s="7" t="str">
        <f>'Ground Travel'!M231</f>
        <v/>
      </c>
      <c r="C547" s="7" t="str">
        <f>'Ground Travel'!N231</f>
        <v/>
      </c>
      <c r="D547" s="9" t="str">
        <f t="shared" si="9"/>
        <v/>
      </c>
    </row>
    <row r="548" spans="2:4" x14ac:dyDescent="0.35">
      <c r="B548" s="7" t="str">
        <f>'Ground Travel'!M232</f>
        <v/>
      </c>
      <c r="C548" s="7" t="str">
        <f>'Ground Travel'!N232</f>
        <v/>
      </c>
      <c r="D548" s="9" t="str">
        <f t="shared" si="9"/>
        <v/>
      </c>
    </row>
    <row r="549" spans="2:4" x14ac:dyDescent="0.35">
      <c r="B549" s="7" t="str">
        <f>'Ground Travel'!M233</f>
        <v/>
      </c>
      <c r="C549" s="7" t="str">
        <f>'Ground Travel'!N233</f>
        <v/>
      </c>
      <c r="D549" s="9" t="str">
        <f t="shared" si="9"/>
        <v/>
      </c>
    </row>
    <row r="550" spans="2:4" x14ac:dyDescent="0.35">
      <c r="B550" s="7" t="str">
        <f>'Ground Travel'!M234</f>
        <v/>
      </c>
      <c r="C550" s="7" t="str">
        <f>'Ground Travel'!N234</f>
        <v/>
      </c>
      <c r="D550" s="9" t="str">
        <f t="shared" si="9"/>
        <v/>
      </c>
    </row>
    <row r="551" spans="2:4" x14ac:dyDescent="0.35">
      <c r="B551" s="7" t="str">
        <f>'Ground Travel'!M235</f>
        <v/>
      </c>
      <c r="C551" s="7" t="str">
        <f>'Ground Travel'!N235</f>
        <v/>
      </c>
      <c r="D551" s="9" t="str">
        <f t="shared" si="9"/>
        <v/>
      </c>
    </row>
    <row r="552" spans="2:4" x14ac:dyDescent="0.35">
      <c r="B552" s="7" t="str">
        <f>'Ground Travel'!M236</f>
        <v/>
      </c>
      <c r="C552" s="7" t="str">
        <f>'Ground Travel'!N236</f>
        <v/>
      </c>
      <c r="D552" s="9" t="str">
        <f t="shared" si="9"/>
        <v/>
      </c>
    </row>
    <row r="553" spans="2:4" x14ac:dyDescent="0.35">
      <c r="B553" s="7" t="str">
        <f>'Ground Travel'!M237</f>
        <v/>
      </c>
      <c r="C553" s="7" t="str">
        <f>'Ground Travel'!N237</f>
        <v/>
      </c>
      <c r="D553" s="9" t="str">
        <f t="shared" si="9"/>
        <v/>
      </c>
    </row>
    <row r="554" spans="2:4" x14ac:dyDescent="0.35">
      <c r="B554" s="7" t="str">
        <f>'Ground Travel'!M238</f>
        <v/>
      </c>
      <c r="C554" s="7" t="str">
        <f>'Ground Travel'!N238</f>
        <v/>
      </c>
      <c r="D554" s="9" t="str">
        <f t="shared" si="9"/>
        <v/>
      </c>
    </row>
    <row r="555" spans="2:4" x14ac:dyDescent="0.35">
      <c r="B555" s="7" t="str">
        <f>'Ground Travel'!M239</f>
        <v/>
      </c>
      <c r="C555" s="7" t="str">
        <f>'Ground Travel'!N239</f>
        <v/>
      </c>
      <c r="D555" s="9" t="str">
        <f t="shared" si="9"/>
        <v/>
      </c>
    </row>
    <row r="556" spans="2:4" x14ac:dyDescent="0.35">
      <c r="B556" s="7" t="str">
        <f>'Ground Travel'!M240</f>
        <v/>
      </c>
      <c r="C556" s="7" t="str">
        <f>'Ground Travel'!N240</f>
        <v/>
      </c>
      <c r="D556" s="9" t="str">
        <f t="shared" si="9"/>
        <v/>
      </c>
    </row>
    <row r="557" spans="2:4" x14ac:dyDescent="0.35">
      <c r="B557" s="7" t="str">
        <f>'Ground Travel'!M241</f>
        <v/>
      </c>
      <c r="C557" s="7" t="str">
        <f>'Ground Travel'!N241</f>
        <v/>
      </c>
      <c r="D557" s="9" t="str">
        <f t="shared" si="9"/>
        <v/>
      </c>
    </row>
    <row r="558" spans="2:4" x14ac:dyDescent="0.35">
      <c r="B558" s="7" t="str">
        <f>'Ground Travel'!M242</f>
        <v/>
      </c>
      <c r="C558" s="7" t="str">
        <f>'Ground Travel'!N242</f>
        <v/>
      </c>
      <c r="D558" s="9" t="str">
        <f t="shared" si="9"/>
        <v/>
      </c>
    </row>
    <row r="559" spans="2:4" x14ac:dyDescent="0.35">
      <c r="B559" s="7" t="str">
        <f>'Ground Travel'!M243</f>
        <v/>
      </c>
      <c r="C559" s="7" t="str">
        <f>'Ground Travel'!N243</f>
        <v/>
      </c>
      <c r="D559" s="9" t="str">
        <f t="shared" si="9"/>
        <v/>
      </c>
    </row>
    <row r="560" spans="2:4" x14ac:dyDescent="0.35">
      <c r="B560" s="7" t="str">
        <f>'Ground Travel'!M244</f>
        <v/>
      </c>
      <c r="C560" s="7" t="str">
        <f>'Ground Travel'!N244</f>
        <v/>
      </c>
      <c r="D560" s="9" t="str">
        <f t="shared" si="9"/>
        <v/>
      </c>
    </row>
    <row r="561" spans="2:4" x14ac:dyDescent="0.35">
      <c r="B561" s="7" t="str">
        <f>'Ground Travel'!M245</f>
        <v/>
      </c>
      <c r="C561" s="7" t="str">
        <f>'Ground Travel'!N245</f>
        <v/>
      </c>
      <c r="D561" s="9" t="str">
        <f t="shared" si="9"/>
        <v/>
      </c>
    </row>
    <row r="562" spans="2:4" x14ac:dyDescent="0.35">
      <c r="B562" s="7" t="str">
        <f>'Ground Travel'!M246</f>
        <v/>
      </c>
      <c r="C562" s="7" t="str">
        <f>'Ground Travel'!N246</f>
        <v/>
      </c>
      <c r="D562" s="9" t="str">
        <f t="shared" si="9"/>
        <v/>
      </c>
    </row>
    <row r="563" spans="2:4" x14ac:dyDescent="0.35">
      <c r="B563" s="7" t="str">
        <f>'Ground Travel'!M247</f>
        <v/>
      </c>
      <c r="C563" s="7" t="str">
        <f>'Ground Travel'!N247</f>
        <v/>
      </c>
      <c r="D563" s="9" t="str">
        <f t="shared" si="9"/>
        <v/>
      </c>
    </row>
    <row r="564" spans="2:4" x14ac:dyDescent="0.35">
      <c r="B564" s="7" t="str">
        <f>'Ground Travel'!M248</f>
        <v/>
      </c>
      <c r="C564" s="7" t="str">
        <f>'Ground Travel'!N248</f>
        <v/>
      </c>
      <c r="D564" s="9" t="str">
        <f t="shared" si="9"/>
        <v/>
      </c>
    </row>
    <row r="565" spans="2:4" x14ac:dyDescent="0.35">
      <c r="B565" s="7" t="str">
        <f>'Ground Travel'!M249</f>
        <v/>
      </c>
      <c r="C565" s="7" t="str">
        <f>'Ground Travel'!N249</f>
        <v/>
      </c>
      <c r="D565" s="9" t="str">
        <f t="shared" si="9"/>
        <v/>
      </c>
    </row>
    <row r="566" spans="2:4" x14ac:dyDescent="0.35">
      <c r="B566" s="7" t="str">
        <f>'Ground Travel'!M250</f>
        <v/>
      </c>
      <c r="C566" s="7" t="str">
        <f>'Ground Travel'!N250</f>
        <v/>
      </c>
      <c r="D566" s="9" t="str">
        <f t="shared" si="9"/>
        <v/>
      </c>
    </row>
    <row r="567" spans="2:4" x14ac:dyDescent="0.35">
      <c r="B567" s="7" t="str">
        <f>'Ground Travel'!M251</f>
        <v/>
      </c>
      <c r="C567" s="7" t="str">
        <f>'Ground Travel'!N251</f>
        <v/>
      </c>
      <c r="D567" s="9" t="str">
        <f t="shared" si="9"/>
        <v/>
      </c>
    </row>
    <row r="568" spans="2:4" x14ac:dyDescent="0.35">
      <c r="B568" s="7" t="str">
        <f>'Ground Travel'!M252</f>
        <v/>
      </c>
      <c r="C568" s="7" t="str">
        <f>'Ground Travel'!N252</f>
        <v/>
      </c>
      <c r="D568" s="9" t="str">
        <f t="shared" si="9"/>
        <v/>
      </c>
    </row>
    <row r="569" spans="2:4" x14ac:dyDescent="0.35">
      <c r="B569" s="8" t="str">
        <f>'Ground Travel'!M253</f>
        <v/>
      </c>
      <c r="C569" s="8" t="str">
        <f>'Ground Travel'!N253</f>
        <v/>
      </c>
      <c r="D569" s="9" t="str">
        <f t="shared" si="9"/>
        <v/>
      </c>
    </row>
    <row r="570" spans="2:4" x14ac:dyDescent="0.35">
      <c r="B570" s="4"/>
    </row>
    <row r="571" spans="2:4" x14ac:dyDescent="0.35">
      <c r="B571" s="4"/>
    </row>
    <row r="572" spans="2:4" x14ac:dyDescent="0.35">
      <c r="B572" s="4"/>
    </row>
    <row r="573" spans="2:4" x14ac:dyDescent="0.35">
      <c r="B573" s="4"/>
    </row>
    <row r="574" spans="2:4" x14ac:dyDescent="0.35">
      <c r="B574" s="4"/>
    </row>
    <row r="575" spans="2:4" x14ac:dyDescent="0.35">
      <c r="B575" s="4"/>
    </row>
    <row r="576" spans="2:4" x14ac:dyDescent="0.35">
      <c r="B576" s="4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7b07d8a-b5da-442b-9d1d-fb4cc3aa8d86" xsi:nil="true"/>
    <lcf76f155ced4ddcb4097134ff3c332f xmlns="f5ecc12e-71d2-4f18-b9bc-61354fb8941c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2FE28EE1E80794A9220FA0BED159303" ma:contentTypeVersion="19" ma:contentTypeDescription="Create a new document." ma:contentTypeScope="" ma:versionID="7b207269cfa7f43663f00799e4989c63">
  <xsd:schema xmlns:xsd="http://www.w3.org/2001/XMLSchema" xmlns:xs="http://www.w3.org/2001/XMLSchema" xmlns:p="http://schemas.microsoft.com/office/2006/metadata/properties" xmlns:ns1="http://schemas.microsoft.com/sharepoint/v3" xmlns:ns2="f5ecc12e-71d2-4f18-b9bc-61354fb8941c" xmlns:ns3="37b07d8a-b5da-442b-9d1d-fb4cc3aa8d86" targetNamespace="http://schemas.microsoft.com/office/2006/metadata/properties" ma:root="true" ma:fieldsID="ebe25cedcf4d8f26ebb5ee8666f55864" ns1:_="" ns2:_="" ns3:_="">
    <xsd:import namespace="http://schemas.microsoft.com/sharepoint/v3"/>
    <xsd:import namespace="f5ecc12e-71d2-4f18-b9bc-61354fb8941c"/>
    <xsd:import namespace="37b07d8a-b5da-442b-9d1d-fb4cc3aa8d8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CR" minOccurs="0"/>
                <xsd:element ref="ns2:MediaLengthInSeconds" minOccurs="0"/>
                <xsd:element ref="ns1:_ip_UnifiedCompliancePolicyProperties" minOccurs="0"/>
                <xsd:element ref="ns1:_ip_UnifiedCompliancePolicyUIAc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ecc12e-71d2-4f18-b9bc-61354fb894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af2f8db-14a7-4770-bf28-9d0413cbb9e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b07d8a-b5da-442b-9d1d-fb4cc3aa8d8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7e20b191-dbd4-4839-822e-7f738cca4c7f}" ma:internalName="TaxCatchAll" ma:showField="CatchAllData" ma:web="37b07d8a-b5da-442b-9d1d-fb4cc3aa8d8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7FA198C-390C-45ED-8499-788E088262B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FAC85C5-4B85-4220-8D84-03C41F77EB02}">
  <ds:schemaRefs>
    <ds:schemaRef ds:uri="http://schemas.openxmlformats.org/package/2006/metadata/core-properties"/>
    <ds:schemaRef ds:uri="http://purl.org/dc/elements/1.1/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schemas.microsoft.com/sharepoint/v3"/>
    <ds:schemaRef ds:uri="http://schemas.microsoft.com/office/infopath/2007/PartnerControls"/>
    <ds:schemaRef ds:uri="f5ecc12e-71d2-4f18-b9bc-61354fb8941c"/>
    <ds:schemaRef ds:uri="37b07d8a-b5da-442b-9d1d-fb4cc3aa8d86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C65505BF-118E-484C-85CB-5F00D64A9D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5ecc12e-71d2-4f18-b9bc-61354fb8941c"/>
    <ds:schemaRef ds:uri="37b07d8a-b5da-442b-9d1d-fb4cc3aa8d8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Start</vt:lpstr>
      <vt:lpstr>Ground Travel</vt:lpstr>
      <vt:lpstr>Air Travel</vt:lpstr>
      <vt:lpstr>Output</vt:lpstr>
      <vt:lpstr>_air_calcs</vt:lpstr>
      <vt:lpstr>_summarize</vt:lpstr>
      <vt:lpstr>_airports</vt:lpstr>
      <vt:lpstr>_lookups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Hana Garfing</cp:lastModifiedBy>
  <cp:revision/>
  <dcterms:created xsi:type="dcterms:W3CDTF">2021-09-02T14:50:13Z</dcterms:created>
  <dcterms:modified xsi:type="dcterms:W3CDTF">2024-09-26T18:42:54Z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f9ffdbf-47b5-4239-bf26-5f509ef6ffd7_Enabled">
    <vt:lpwstr>true</vt:lpwstr>
  </property>
  <property fmtid="{D5CDD505-2E9C-101B-9397-08002B2CF9AE}" pid="3" name="MSIP_Label_7f9ffdbf-47b5-4239-bf26-5f509ef6ffd7_SetDate">
    <vt:lpwstr>2021-09-02T14:50:14Z</vt:lpwstr>
  </property>
  <property fmtid="{D5CDD505-2E9C-101B-9397-08002B2CF9AE}" pid="4" name="MSIP_Label_7f9ffdbf-47b5-4239-bf26-5f509ef6ffd7_Method">
    <vt:lpwstr>Standard</vt:lpwstr>
  </property>
  <property fmtid="{D5CDD505-2E9C-101B-9397-08002B2CF9AE}" pid="5" name="MSIP_Label_7f9ffdbf-47b5-4239-bf26-5f509ef6ffd7_Name">
    <vt:lpwstr>Confidential Team-Only Information</vt:lpwstr>
  </property>
  <property fmtid="{D5CDD505-2E9C-101B-9397-08002B2CF9AE}" pid="6" name="MSIP_Label_7f9ffdbf-47b5-4239-bf26-5f509ef6ffd7_SiteId">
    <vt:lpwstr>2fb73c12-a365-4de3-8d1d-778af6e7f683</vt:lpwstr>
  </property>
  <property fmtid="{D5CDD505-2E9C-101B-9397-08002B2CF9AE}" pid="7" name="MSIP_Label_7f9ffdbf-47b5-4239-bf26-5f509ef6ffd7_ActionId">
    <vt:lpwstr>6cd795f8-a8b3-4265-a4e3-b4c71c579279</vt:lpwstr>
  </property>
  <property fmtid="{D5CDD505-2E9C-101B-9397-08002B2CF9AE}" pid="8" name="MSIP_Label_7f9ffdbf-47b5-4239-bf26-5f509ef6ffd7_ContentBits">
    <vt:lpwstr>0</vt:lpwstr>
  </property>
  <property fmtid="{D5CDD505-2E9C-101B-9397-08002B2CF9AE}" pid="9" name="ContentTypeId">
    <vt:lpwstr>0x010100C2FE28EE1E80794A9220FA0BED159303</vt:lpwstr>
  </property>
  <property fmtid="{D5CDD505-2E9C-101B-9397-08002B2CF9AE}" pid="10" name="MediaServiceImageTags">
    <vt:lpwstr/>
  </property>
</Properties>
</file>